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G:\pharm_Clay\c_drive\Clinical Pharmacy Teams\All team Rosters\2017\"/>
    </mc:Choice>
  </mc:AlternateContent>
  <bookViews>
    <workbookView minimized="1" xWindow="0" yWindow="0" windowWidth="20505" windowHeight="7155" tabRatio="788"/>
  </bookViews>
  <sheets>
    <sheet name="Roster Final Check (3)" sheetId="69" r:id="rId1"/>
    <sheet name="Staff List Complete" sheetId="43" r:id="rId2"/>
    <sheet name="MASTER TEMPLATE" sheetId="59" r:id="rId3"/>
    <sheet name="Dispensary Team" sheetId="17" r:id="rId4"/>
    <sheet name="Critical Care Team" sheetId="27" r:id="rId5"/>
    <sheet name="Digestive Neph Team" sheetId="28" r:id="rId6"/>
    <sheet name="General Med Team" sheetId="29" r:id="rId7"/>
    <sheet name="Special Med Team" sheetId="30" r:id="rId8"/>
    <sheet name="Jessie BAU MHTRP" sheetId="31" r:id="rId9"/>
    <sheet name="Aseptic Team" sheetId="41" r:id="rId10"/>
    <sheet name="Med Info Inpatients HOMR" sheetId="33" r:id="rId11"/>
    <sheet name="Department Support" sheetId="34" r:id="rId12"/>
    <sheet name="MCH Team" sheetId="35" r:id="rId13"/>
    <sheet name="Moorabbin Hospital Team" sheetId="36" r:id="rId14"/>
    <sheet name="Avaliable Staff" sheetId="45" r:id="rId15"/>
    <sheet name="Unavaliable Staff" sheetId="42" r:id="rId16"/>
    <sheet name="Sheet1" sheetId="44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6" hidden="1">'General Med Team'!$J$1:$J$61</definedName>
    <definedName name="aseptic">'Aseptic Team'!$1:$1048576</definedName>
    <definedName name="avaliable">'Avaliable Staff'!$1:$1048576</definedName>
    <definedName name="Calendar10Month" localSheetId="9">'[1]2017_xx Calendar'!#REF!</definedName>
    <definedName name="Calendar10Month" localSheetId="14">#REF!</definedName>
    <definedName name="Calendar10Month" localSheetId="4">'[2]2017_xx Calendar'!#REF!</definedName>
    <definedName name="Calendar10Month" localSheetId="11">'[3]2017_xx Calendar'!#REF!</definedName>
    <definedName name="Calendar10Month" localSheetId="5">#REF!</definedName>
    <definedName name="Calendar10Month" localSheetId="6">#REF!</definedName>
    <definedName name="Calendar10Month" localSheetId="8">'[4]2017_xx Calendar'!#REF!</definedName>
    <definedName name="Calendar10Month" localSheetId="2">'MASTER TEMPLATE'!#REF!</definedName>
    <definedName name="Calendar10Month" localSheetId="12">'[5]2017_xx Leave Roster'!#REF!</definedName>
    <definedName name="Calendar10Month" localSheetId="10">#REF!</definedName>
    <definedName name="Calendar10Month" localSheetId="13">#REF!</definedName>
    <definedName name="Calendar10Month" localSheetId="0">'Roster Final Check (3)'!#REF!</definedName>
    <definedName name="Calendar10Month" localSheetId="7">#REF!</definedName>
    <definedName name="Calendar10Month" localSheetId="15">'[6]2017_xx Calendar'!#REF!</definedName>
    <definedName name="Calendar10Month">#REF!</definedName>
    <definedName name="Calendar10MonthOption" localSheetId="9">MATCH('Aseptic Team'!Calendar10Month,'Aseptic Team'!Months,0)</definedName>
    <definedName name="Calendar10MonthOption" localSheetId="14">MATCH('Avaliable Staff'!Calendar10Month,'Avaliable Staff'!Months,0)</definedName>
    <definedName name="Calendar10MonthOption" localSheetId="4">MATCH('Critical Care Team'!Calendar10Month,'Critical Care Team'!Months,0)</definedName>
    <definedName name="Calendar10MonthOption" localSheetId="11">MATCH('Department Support'!Calendar10Month,'Department Support'!Months,0)</definedName>
    <definedName name="Calendar10MonthOption" localSheetId="5">MATCH('Digestive Neph Team'!Calendar10Month,'Digestive Neph Team'!Months,0)</definedName>
    <definedName name="Calendar10MonthOption" localSheetId="6">MATCH('General Med Team'!Calendar10Month,'General Med Team'!Months,0)</definedName>
    <definedName name="Calendar10MonthOption" localSheetId="8">MATCH('Jessie BAU MHTRP'!Calendar10Month,'Jessie BAU MHTRP'!Months,0)</definedName>
    <definedName name="Calendar10MonthOption" localSheetId="2">MATCH('MASTER TEMPLATE'!Calendar10Month,[0]!Months,0)</definedName>
    <definedName name="Calendar10MonthOption" localSheetId="12">MATCH('MCH Team'!Calendar10Month,'MCH Team'!Months,0)</definedName>
    <definedName name="Calendar10MonthOption" localSheetId="10">MATCH('Med Info Inpatients HOMR'!Calendar10Month,'Med Info Inpatients HOMR'!Months,0)</definedName>
    <definedName name="Calendar10MonthOption" localSheetId="13">MATCH('Moorabbin Hospital Team'!Calendar10Month,'Moorabbin Hospital Team'!Months,0)</definedName>
    <definedName name="Calendar10MonthOption" localSheetId="0">MATCH('Roster Final Check (3)'!Calendar10Month,[0]!Months,0)</definedName>
    <definedName name="Calendar10MonthOption" localSheetId="7">MATCH('Special Med Team'!Calendar10Month,'Special Med Team'!Months,0)</definedName>
    <definedName name="Calendar10MonthOption" localSheetId="15">MATCH('Unavaliable Staff'!Calendar10Month,'Unavaliable Staff'!Months,0)</definedName>
    <definedName name="Calendar10MonthOption">MATCH(Calendar10Month,Months,0)</definedName>
    <definedName name="Calendar10Year" localSheetId="9">'[1]2017_xx Calendar'!#REF!</definedName>
    <definedName name="Calendar10Year" localSheetId="14">#REF!</definedName>
    <definedName name="Calendar10Year" localSheetId="4">'[2]2017_xx Calendar'!#REF!</definedName>
    <definedName name="Calendar10Year" localSheetId="11">'[3]2017_xx Calendar'!#REF!</definedName>
    <definedName name="Calendar10Year" localSheetId="5">#REF!</definedName>
    <definedName name="Calendar10Year" localSheetId="6">#REF!</definedName>
    <definedName name="Calendar10Year" localSheetId="8">'[4]2017_xx Calendar'!#REF!</definedName>
    <definedName name="Calendar10Year" localSheetId="2">'MASTER TEMPLATE'!#REF!</definedName>
    <definedName name="Calendar10Year" localSheetId="12">'[5]2017_xx Leave Roster'!#REF!</definedName>
    <definedName name="Calendar10Year" localSheetId="10">#REF!</definedName>
    <definedName name="Calendar10Year" localSheetId="13">#REF!</definedName>
    <definedName name="Calendar10Year" localSheetId="0">'Roster Final Check (3)'!#REF!</definedName>
    <definedName name="Calendar10Year" localSheetId="7">#REF!</definedName>
    <definedName name="Calendar10Year" localSheetId="15">'[6]2017_xx Calendar'!#REF!</definedName>
    <definedName name="Calendar10Year">#REF!</definedName>
    <definedName name="Calendar11Month" localSheetId="9">'[1]2017_xx Calendar'!#REF!</definedName>
    <definedName name="Calendar11Month" localSheetId="14">#REF!</definedName>
    <definedName name="Calendar11Month" localSheetId="4">'[2]2017_xx Calendar'!#REF!</definedName>
    <definedName name="Calendar11Month" localSheetId="11">'[3]2017_xx Calendar'!#REF!</definedName>
    <definedName name="Calendar11Month" localSheetId="5">#REF!</definedName>
    <definedName name="Calendar11Month" localSheetId="6">#REF!</definedName>
    <definedName name="Calendar11Month" localSheetId="8">'[4]2017_xx Calendar'!#REF!</definedName>
    <definedName name="Calendar11Month" localSheetId="2">'MASTER TEMPLATE'!#REF!</definedName>
    <definedName name="Calendar11Month" localSheetId="12">'[5]2017_xx Leave Roster'!#REF!</definedName>
    <definedName name="Calendar11Month" localSheetId="10">#REF!</definedName>
    <definedName name="Calendar11Month" localSheetId="13">#REF!</definedName>
    <definedName name="Calendar11Month" localSheetId="0">'Roster Final Check (3)'!#REF!</definedName>
    <definedName name="Calendar11Month" localSheetId="7">#REF!</definedName>
    <definedName name="Calendar11Month" localSheetId="15">'[6]2017_xx Calendar'!#REF!</definedName>
    <definedName name="Calendar11Month">#REF!</definedName>
    <definedName name="Calendar11MonthOption" localSheetId="9">MATCH('Aseptic Team'!Calendar11Month,'Aseptic Team'!Months,0)</definedName>
    <definedName name="Calendar11MonthOption" localSheetId="14">MATCH('Avaliable Staff'!Calendar11Month,'Avaliable Staff'!Months,0)</definedName>
    <definedName name="Calendar11MonthOption" localSheetId="4">MATCH('Critical Care Team'!Calendar11Month,'Critical Care Team'!Months,0)</definedName>
    <definedName name="Calendar11MonthOption" localSheetId="11">MATCH('Department Support'!Calendar11Month,'Department Support'!Months,0)</definedName>
    <definedName name="Calendar11MonthOption" localSheetId="5">MATCH('Digestive Neph Team'!Calendar11Month,'Digestive Neph Team'!Months,0)</definedName>
    <definedName name="Calendar11MonthOption" localSheetId="6">MATCH('General Med Team'!Calendar11Month,'General Med Team'!Months,0)</definedName>
    <definedName name="Calendar11MonthOption" localSheetId="8">MATCH('Jessie BAU MHTRP'!Calendar11Month,'Jessie BAU MHTRP'!Months,0)</definedName>
    <definedName name="Calendar11MonthOption" localSheetId="2">MATCH('MASTER TEMPLATE'!Calendar11Month,[0]!Months,0)</definedName>
    <definedName name="Calendar11MonthOption" localSheetId="12">MATCH('MCH Team'!Calendar11Month,'MCH Team'!Months,0)</definedName>
    <definedName name="Calendar11MonthOption" localSheetId="10">MATCH('Med Info Inpatients HOMR'!Calendar11Month,'Med Info Inpatients HOMR'!Months,0)</definedName>
    <definedName name="Calendar11MonthOption" localSheetId="13">MATCH('Moorabbin Hospital Team'!Calendar11Month,'Moorabbin Hospital Team'!Months,0)</definedName>
    <definedName name="Calendar11MonthOption" localSheetId="0">MATCH('Roster Final Check (3)'!Calendar11Month,[0]!Months,0)</definedName>
    <definedName name="Calendar11MonthOption" localSheetId="7">MATCH('Special Med Team'!Calendar11Month,'Special Med Team'!Months,0)</definedName>
    <definedName name="Calendar11MonthOption" localSheetId="15">MATCH('Unavaliable Staff'!Calendar11Month,'Unavaliable Staff'!Months,0)</definedName>
    <definedName name="Calendar11MonthOption">MATCH(Calendar11Month,Months,0)</definedName>
    <definedName name="Calendar11Year" localSheetId="9">'[1]2017_xx Calendar'!#REF!</definedName>
    <definedName name="Calendar11Year" localSheetId="14">#REF!</definedName>
    <definedName name="Calendar11Year" localSheetId="4">'[2]2017_xx Calendar'!#REF!</definedName>
    <definedName name="Calendar11Year" localSheetId="11">'[3]2017_xx Calendar'!#REF!</definedName>
    <definedName name="Calendar11Year" localSheetId="5">#REF!</definedName>
    <definedName name="Calendar11Year" localSheetId="6">#REF!</definedName>
    <definedName name="Calendar11Year" localSheetId="8">'[4]2017_xx Calendar'!#REF!</definedName>
    <definedName name="Calendar11Year" localSheetId="2">'MASTER TEMPLATE'!#REF!</definedName>
    <definedName name="Calendar11Year" localSheetId="12">'[5]2017_xx Leave Roster'!#REF!</definedName>
    <definedName name="Calendar11Year" localSheetId="10">#REF!</definedName>
    <definedName name="Calendar11Year" localSheetId="13">#REF!</definedName>
    <definedName name="Calendar11Year" localSheetId="0">'Roster Final Check (3)'!#REF!</definedName>
    <definedName name="Calendar11Year" localSheetId="7">#REF!</definedName>
    <definedName name="Calendar11Year" localSheetId="15">'[6]2017_xx Calendar'!#REF!</definedName>
    <definedName name="Calendar11Year">#REF!</definedName>
    <definedName name="Calendar12Month" localSheetId="9">'[1]2017_xx Calendar'!#REF!</definedName>
    <definedName name="Calendar12Month" localSheetId="14">#REF!</definedName>
    <definedName name="Calendar12Month" localSheetId="4">'[2]2017_xx Calendar'!#REF!</definedName>
    <definedName name="Calendar12Month" localSheetId="11">'[3]2017_xx Calendar'!#REF!</definedName>
    <definedName name="Calendar12Month" localSheetId="5">#REF!</definedName>
    <definedName name="Calendar12Month" localSheetId="6">#REF!</definedName>
    <definedName name="Calendar12Month" localSheetId="8">'[4]2017_xx Calendar'!#REF!</definedName>
    <definedName name="Calendar12Month" localSheetId="2">'MASTER TEMPLATE'!#REF!</definedName>
    <definedName name="Calendar12Month" localSheetId="12">'[5]2017_xx Leave Roster'!#REF!</definedName>
    <definedName name="Calendar12Month" localSheetId="10">#REF!</definedName>
    <definedName name="Calendar12Month" localSheetId="13">#REF!</definedName>
    <definedName name="Calendar12Month" localSheetId="0">'Roster Final Check (3)'!#REF!</definedName>
    <definedName name="Calendar12Month" localSheetId="7">#REF!</definedName>
    <definedName name="Calendar12Month" localSheetId="15">'[6]2017_xx Calendar'!#REF!</definedName>
    <definedName name="Calendar12Month">#REF!</definedName>
    <definedName name="Calendar12MonthOption" localSheetId="9">MATCH('Aseptic Team'!Calendar12Month,'Aseptic Team'!Months,0)</definedName>
    <definedName name="Calendar12MonthOption" localSheetId="14">MATCH('Avaliable Staff'!Calendar12Month,'Avaliable Staff'!Months,0)</definedName>
    <definedName name="Calendar12MonthOption" localSheetId="4">MATCH('Critical Care Team'!Calendar12Month,'Critical Care Team'!Months,0)</definedName>
    <definedName name="Calendar12MonthOption" localSheetId="11">MATCH('Department Support'!Calendar12Month,'Department Support'!Months,0)</definedName>
    <definedName name="Calendar12MonthOption" localSheetId="5">MATCH('Digestive Neph Team'!Calendar12Month,'Digestive Neph Team'!Months,0)</definedName>
    <definedName name="Calendar12MonthOption" localSheetId="6">MATCH('General Med Team'!Calendar12Month,'General Med Team'!Months,0)</definedName>
    <definedName name="Calendar12MonthOption" localSheetId="8">MATCH('Jessie BAU MHTRP'!Calendar12Month,'Jessie BAU MHTRP'!Months,0)</definedName>
    <definedName name="Calendar12MonthOption" localSheetId="2">MATCH('MASTER TEMPLATE'!Calendar12Month,[0]!Months,0)</definedName>
    <definedName name="Calendar12MonthOption" localSheetId="12">MATCH('MCH Team'!Calendar12Month,'MCH Team'!Months,0)</definedName>
    <definedName name="Calendar12MonthOption" localSheetId="10">MATCH('Med Info Inpatients HOMR'!Calendar12Month,'Med Info Inpatients HOMR'!Months,0)</definedName>
    <definedName name="Calendar12MonthOption" localSheetId="13">MATCH('Moorabbin Hospital Team'!Calendar12Month,'Moorabbin Hospital Team'!Months,0)</definedName>
    <definedName name="Calendar12MonthOption" localSheetId="0">MATCH('Roster Final Check (3)'!Calendar12Month,[0]!Months,0)</definedName>
    <definedName name="Calendar12MonthOption" localSheetId="7">MATCH('Special Med Team'!Calendar12Month,'Special Med Team'!Months,0)</definedName>
    <definedName name="Calendar12MonthOption" localSheetId="15">MATCH('Unavaliable Staff'!Calendar12Month,'Unavaliable Staff'!Months,0)</definedName>
    <definedName name="Calendar12MonthOption">MATCH(Calendar12Month,Months,0)</definedName>
    <definedName name="Calendar12Year" localSheetId="9">'[1]2017_xx Calendar'!#REF!</definedName>
    <definedName name="Calendar12Year" localSheetId="14">#REF!</definedName>
    <definedName name="Calendar12Year" localSheetId="4">'[2]2017_xx Calendar'!#REF!</definedName>
    <definedName name="Calendar12Year" localSheetId="11">'[3]2017_xx Calendar'!#REF!</definedName>
    <definedName name="Calendar12Year" localSheetId="5">#REF!</definedName>
    <definedName name="Calendar12Year" localSheetId="6">#REF!</definedName>
    <definedName name="Calendar12Year" localSheetId="8">'[4]2017_xx Calendar'!#REF!</definedName>
    <definedName name="Calendar12Year" localSheetId="2">'MASTER TEMPLATE'!#REF!</definedName>
    <definedName name="Calendar12Year" localSheetId="12">'[5]2017_xx Leave Roster'!#REF!</definedName>
    <definedName name="Calendar12Year" localSheetId="10">#REF!</definedName>
    <definedName name="Calendar12Year" localSheetId="13">#REF!</definedName>
    <definedName name="Calendar12Year" localSheetId="0">'Roster Final Check (3)'!#REF!</definedName>
    <definedName name="Calendar12Year" localSheetId="7">#REF!</definedName>
    <definedName name="Calendar12Year" localSheetId="15">'[6]2017_xx Calendar'!#REF!</definedName>
    <definedName name="Calendar12Year">#REF!</definedName>
    <definedName name="Calendar1Month" localSheetId="9">'[1]2017_xx Calendar'!$D$2</definedName>
    <definedName name="Calendar1Month" localSheetId="14">#REF!</definedName>
    <definedName name="Calendar1Month" localSheetId="4">'[2]2017_xx Calendar'!$D$1</definedName>
    <definedName name="Calendar1Month" localSheetId="11">'[3]2017_xx Calendar'!$D$1</definedName>
    <definedName name="Calendar1Month" localSheetId="5">#REF!</definedName>
    <definedName name="Calendar1Month" localSheetId="6">#REF!</definedName>
    <definedName name="Calendar1Month" localSheetId="8">'[4]2017_xx Calendar'!$D$1</definedName>
    <definedName name="Calendar1Month" localSheetId="2">'MASTER TEMPLATE'!$F$1</definedName>
    <definedName name="Calendar1Month" localSheetId="12">'[5]2017_xx Leave Roster'!$D$1</definedName>
    <definedName name="Calendar1Month" localSheetId="10">#REF!</definedName>
    <definedName name="Calendar1Month" localSheetId="13">#REF!</definedName>
    <definedName name="Calendar1Month" localSheetId="0">'Roster Final Check (3)'!$F$1</definedName>
    <definedName name="Calendar1Month" localSheetId="7">#REF!</definedName>
    <definedName name="Calendar1Month" localSheetId="15">'[6]2017_xx Calendar'!$D$1</definedName>
    <definedName name="Calendar1Month">#REF!</definedName>
    <definedName name="Calendar1MonthOption" localSheetId="9">MATCH('Aseptic Team'!Calendar1Month,'Aseptic Team'!Months,0)</definedName>
    <definedName name="Calendar1MonthOption" localSheetId="14">MATCH('Avaliable Staff'!Calendar1Month,'Avaliable Staff'!Months,0)</definedName>
    <definedName name="Calendar1MonthOption" localSheetId="4">MATCH('Critical Care Team'!Calendar1Month,'Critical Care Team'!Months,0)</definedName>
    <definedName name="Calendar1MonthOption" localSheetId="11">MATCH('Department Support'!Calendar1Month,'Department Support'!Months,0)</definedName>
    <definedName name="Calendar1MonthOption" localSheetId="5">MATCH('Digestive Neph Team'!Calendar1Month,'Digestive Neph Team'!Months,0)</definedName>
    <definedName name="Calendar1MonthOption" localSheetId="6">MATCH('General Med Team'!Calendar1Month,'General Med Team'!Months,0)</definedName>
    <definedName name="Calendar1MonthOption" localSheetId="8">MATCH('Jessie BAU MHTRP'!Calendar1Month,'Jessie BAU MHTRP'!Months,0)</definedName>
    <definedName name="Calendar1MonthOption" localSheetId="2">MATCH('MASTER TEMPLATE'!Calendar1Month,[0]!Months,0)</definedName>
    <definedName name="Calendar1MonthOption" localSheetId="12">MATCH('MCH Team'!Calendar1Month,'MCH Team'!Months,0)</definedName>
    <definedName name="Calendar1MonthOption" localSheetId="10">MATCH('Med Info Inpatients HOMR'!Calendar1Month,'Med Info Inpatients HOMR'!Months,0)</definedName>
    <definedName name="Calendar1MonthOption" localSheetId="13">MATCH('Moorabbin Hospital Team'!Calendar1Month,'Moorabbin Hospital Team'!Months,0)</definedName>
    <definedName name="Calendar1MonthOption" localSheetId="0">MATCH('Roster Final Check (3)'!Calendar1Month,[0]!Months,0)</definedName>
    <definedName name="Calendar1MonthOption" localSheetId="7">MATCH('Special Med Team'!Calendar1Month,'Special Med Team'!Months,0)</definedName>
    <definedName name="Calendar1MonthOption" localSheetId="15">MATCH('Unavaliable Staff'!Calendar1Month,'Unavaliable Staff'!Months,0)</definedName>
    <definedName name="Calendar1MonthOption">MATCH(Calendar1Month,Months,0)</definedName>
    <definedName name="Calendar1Year" localSheetId="9">'[1]2017_xx Calendar'!$C$2</definedName>
    <definedName name="Calendar1Year" localSheetId="14">#REF!</definedName>
    <definedName name="Calendar1Year" localSheetId="4">'[2]2017_xx Calendar'!$C$1</definedName>
    <definedName name="Calendar1Year" localSheetId="11">'[3]2017_xx Calendar'!$C$1</definedName>
    <definedName name="Calendar1Year" localSheetId="5">#REF!</definedName>
    <definedName name="Calendar1Year" localSheetId="6">#REF!</definedName>
    <definedName name="Calendar1Year" localSheetId="8">'[4]2017_xx Calendar'!$C$1</definedName>
    <definedName name="Calendar1Year" localSheetId="2">'MASTER TEMPLATE'!$E$1</definedName>
    <definedName name="Calendar1Year" localSheetId="12">'[5]2017_xx Leave Roster'!$C$1</definedName>
    <definedName name="Calendar1Year" localSheetId="10">#REF!</definedName>
    <definedName name="Calendar1Year" localSheetId="13">#REF!</definedName>
    <definedName name="Calendar1Year" localSheetId="0">'Roster Final Check (3)'!$E$1</definedName>
    <definedName name="Calendar1Year" localSheetId="7">#REF!</definedName>
    <definedName name="Calendar1Year">#REF!</definedName>
    <definedName name="Calendar2Month" localSheetId="9">'[1]2017_xx Calendar'!#REF!</definedName>
    <definedName name="Calendar2Month" localSheetId="14">#REF!</definedName>
    <definedName name="Calendar2Month" localSheetId="4">'[2]2017_xx Calendar'!#REF!</definedName>
    <definedName name="Calendar2Month" localSheetId="11">'[3]2017_xx Calendar'!#REF!</definedName>
    <definedName name="Calendar2Month" localSheetId="5">#REF!</definedName>
    <definedName name="Calendar2Month" localSheetId="6">#REF!</definedName>
    <definedName name="Calendar2Month" localSheetId="8">'[4]2017_xx Calendar'!#REF!</definedName>
    <definedName name="Calendar2Month" localSheetId="2">'MASTER TEMPLATE'!#REF!</definedName>
    <definedName name="Calendar2Month" localSheetId="12">'[5]2017_xx Leave Roster'!#REF!</definedName>
    <definedName name="Calendar2Month" localSheetId="10">#REF!</definedName>
    <definedName name="Calendar2Month" localSheetId="13">#REF!</definedName>
    <definedName name="Calendar2Month" localSheetId="0">'Roster Final Check (3)'!#REF!</definedName>
    <definedName name="Calendar2Month" localSheetId="7">#REF!</definedName>
    <definedName name="Calendar2Month" localSheetId="15">'[6]2017_xx Calendar'!#REF!</definedName>
    <definedName name="Calendar2Month">#REF!</definedName>
    <definedName name="Calendar2MonthOption" localSheetId="9">MATCH('Aseptic Team'!Calendar2Month,'Aseptic Team'!Months,0)</definedName>
    <definedName name="Calendar2MonthOption" localSheetId="14">MATCH('Avaliable Staff'!Calendar2Month,'Avaliable Staff'!Months,0)</definedName>
    <definedName name="Calendar2MonthOption" localSheetId="4">MATCH('Critical Care Team'!Calendar2Month,'Critical Care Team'!Months,0)</definedName>
    <definedName name="Calendar2MonthOption" localSheetId="11">MATCH('Department Support'!Calendar2Month,'Department Support'!Months,0)</definedName>
    <definedName name="Calendar2MonthOption" localSheetId="5">MATCH('Digestive Neph Team'!Calendar2Month,'Digestive Neph Team'!Months,0)</definedName>
    <definedName name="Calendar2MonthOption" localSheetId="6">MATCH('General Med Team'!Calendar2Month,'General Med Team'!Months,0)</definedName>
    <definedName name="Calendar2MonthOption" localSheetId="8">MATCH('Jessie BAU MHTRP'!Calendar2Month,'Jessie BAU MHTRP'!Months,0)</definedName>
    <definedName name="Calendar2MonthOption" localSheetId="2">MATCH('MASTER TEMPLATE'!Calendar2Month,[0]!Months,0)</definedName>
    <definedName name="Calendar2MonthOption" localSheetId="12">MATCH('MCH Team'!Calendar2Month,'MCH Team'!Months,0)</definedName>
    <definedName name="Calendar2MonthOption" localSheetId="10">MATCH('Med Info Inpatients HOMR'!Calendar2Month,'Med Info Inpatients HOMR'!Months,0)</definedName>
    <definedName name="Calendar2MonthOption" localSheetId="13">MATCH('Moorabbin Hospital Team'!Calendar2Month,'Moorabbin Hospital Team'!Months,0)</definedName>
    <definedName name="Calendar2MonthOption" localSheetId="0">MATCH('Roster Final Check (3)'!Calendar2Month,[0]!Months,0)</definedName>
    <definedName name="Calendar2MonthOption" localSheetId="7">MATCH('Special Med Team'!Calendar2Month,'Special Med Team'!Months,0)</definedName>
    <definedName name="Calendar2MonthOption" localSheetId="15">MATCH('Unavaliable Staff'!Calendar2Month,'Unavaliable Staff'!Months,0)</definedName>
    <definedName name="Calendar2MonthOption">MATCH(Calendar2Month,Months,0)</definedName>
    <definedName name="Calendar2Year" localSheetId="9">'[1]2017_xx Calendar'!#REF!</definedName>
    <definedName name="Calendar2Year" localSheetId="14">#REF!</definedName>
    <definedName name="Calendar2Year" localSheetId="4">'[2]2017_xx Calendar'!#REF!</definedName>
    <definedName name="Calendar2Year" localSheetId="11">'[3]2017_xx Calendar'!#REF!</definedName>
    <definedName name="Calendar2Year" localSheetId="5">#REF!</definedName>
    <definedName name="Calendar2Year" localSheetId="6">#REF!</definedName>
    <definedName name="Calendar2Year" localSheetId="8">'[4]2017_xx Calendar'!#REF!</definedName>
    <definedName name="Calendar2Year" localSheetId="2">'MASTER TEMPLATE'!#REF!</definedName>
    <definedName name="Calendar2Year" localSheetId="12">'[5]2017_xx Leave Roster'!#REF!</definedName>
    <definedName name="Calendar2Year" localSheetId="10">#REF!</definedName>
    <definedName name="Calendar2Year" localSheetId="13">#REF!</definedName>
    <definedName name="Calendar2Year" localSheetId="0">'Roster Final Check (3)'!#REF!</definedName>
    <definedName name="Calendar2Year" localSheetId="7">#REF!</definedName>
    <definedName name="Calendar2Year" localSheetId="15">'[6]2017_xx Calendar'!#REF!</definedName>
    <definedName name="Calendar2Year">#REF!</definedName>
    <definedName name="Calendar3Month" localSheetId="9">'[1]2017_xx Calendar'!#REF!</definedName>
    <definedName name="Calendar3Month" localSheetId="14">#REF!</definedName>
    <definedName name="Calendar3Month" localSheetId="4">'[2]2017_xx Calendar'!#REF!</definedName>
    <definedName name="Calendar3Month" localSheetId="11">'[3]2017_xx Calendar'!#REF!</definedName>
    <definedName name="Calendar3Month" localSheetId="5">#REF!</definedName>
    <definedName name="Calendar3Month" localSheetId="6">#REF!</definedName>
    <definedName name="Calendar3Month" localSheetId="8">'[4]2017_xx Calendar'!#REF!</definedName>
    <definedName name="Calendar3Month" localSheetId="2">'MASTER TEMPLATE'!#REF!</definedName>
    <definedName name="Calendar3Month" localSheetId="12">'[5]2017_xx Leave Roster'!#REF!</definedName>
    <definedName name="Calendar3Month" localSheetId="10">#REF!</definedName>
    <definedName name="Calendar3Month" localSheetId="13">#REF!</definedName>
    <definedName name="Calendar3Month" localSheetId="0">'Roster Final Check (3)'!#REF!</definedName>
    <definedName name="Calendar3Month" localSheetId="7">#REF!</definedName>
    <definedName name="Calendar3Month" localSheetId="15">'[6]2017_xx Calendar'!#REF!</definedName>
    <definedName name="Calendar3Month">#REF!</definedName>
    <definedName name="Calendar3MonthOption" localSheetId="9">MATCH('Aseptic Team'!Calendar3Month,'Aseptic Team'!Months,0)</definedName>
    <definedName name="Calendar3MonthOption" localSheetId="14">MATCH('Avaliable Staff'!Calendar3Month,'Avaliable Staff'!Months,0)</definedName>
    <definedName name="Calendar3MonthOption" localSheetId="4">MATCH('Critical Care Team'!Calendar3Month,'Critical Care Team'!Months,0)</definedName>
    <definedName name="Calendar3MonthOption" localSheetId="11">MATCH('Department Support'!Calendar3Month,'Department Support'!Months,0)</definedName>
    <definedName name="Calendar3MonthOption" localSheetId="5">MATCH('Digestive Neph Team'!Calendar3Month,'Digestive Neph Team'!Months,0)</definedName>
    <definedName name="Calendar3MonthOption" localSheetId="6">MATCH('General Med Team'!Calendar3Month,'General Med Team'!Months,0)</definedName>
    <definedName name="Calendar3MonthOption" localSheetId="8">MATCH('Jessie BAU MHTRP'!Calendar3Month,'Jessie BAU MHTRP'!Months,0)</definedName>
    <definedName name="Calendar3MonthOption" localSheetId="2">MATCH('MASTER TEMPLATE'!Calendar3Month,[0]!Months,0)</definedName>
    <definedName name="Calendar3MonthOption" localSheetId="12">MATCH('MCH Team'!Calendar3Month,'MCH Team'!Months,0)</definedName>
    <definedName name="Calendar3MonthOption" localSheetId="10">MATCH('Med Info Inpatients HOMR'!Calendar3Month,'Med Info Inpatients HOMR'!Months,0)</definedName>
    <definedName name="Calendar3MonthOption" localSheetId="13">MATCH('Moorabbin Hospital Team'!Calendar3Month,'Moorabbin Hospital Team'!Months,0)</definedName>
    <definedName name="Calendar3MonthOption" localSheetId="0">MATCH('Roster Final Check (3)'!Calendar3Month,[0]!Months,0)</definedName>
    <definedName name="Calendar3MonthOption" localSheetId="7">MATCH('Special Med Team'!Calendar3Month,'Special Med Team'!Months,0)</definedName>
    <definedName name="Calendar3MonthOption" localSheetId="15">MATCH('Unavaliable Staff'!Calendar3Month,'Unavaliable Staff'!Months,0)</definedName>
    <definedName name="Calendar3MonthOption">MATCH(Calendar3Month,Months,0)</definedName>
    <definedName name="Calendar3Year" localSheetId="9">'[1]2017_xx Calendar'!#REF!</definedName>
    <definedName name="Calendar3Year" localSheetId="14">#REF!</definedName>
    <definedName name="Calendar3Year" localSheetId="4">'[2]2017_xx Calendar'!#REF!</definedName>
    <definedName name="Calendar3Year" localSheetId="11">'[3]2017_xx Calendar'!#REF!</definedName>
    <definedName name="Calendar3Year" localSheetId="5">#REF!</definedName>
    <definedName name="Calendar3Year" localSheetId="6">#REF!</definedName>
    <definedName name="Calendar3Year" localSheetId="8">'[4]2017_xx Calendar'!#REF!</definedName>
    <definedName name="Calendar3Year" localSheetId="2">'MASTER TEMPLATE'!#REF!</definedName>
    <definedName name="Calendar3Year" localSheetId="12">'[5]2017_xx Leave Roster'!#REF!</definedName>
    <definedName name="Calendar3Year" localSheetId="10">#REF!</definedName>
    <definedName name="Calendar3Year" localSheetId="13">#REF!</definedName>
    <definedName name="Calendar3Year" localSheetId="0">'Roster Final Check (3)'!#REF!</definedName>
    <definedName name="Calendar3Year" localSheetId="7">#REF!</definedName>
    <definedName name="Calendar3Year" localSheetId="15">'[6]2017_xx Calendar'!#REF!</definedName>
    <definedName name="Calendar3Year">#REF!</definedName>
    <definedName name="Calendar4Month" localSheetId="9">'[1]2017_xx Calendar'!#REF!</definedName>
    <definedName name="Calendar4Month" localSheetId="14">#REF!</definedName>
    <definedName name="Calendar4Month" localSheetId="4">'[2]2017_xx Calendar'!#REF!</definedName>
    <definedName name="Calendar4Month" localSheetId="11">'[3]2017_xx Calendar'!#REF!</definedName>
    <definedName name="Calendar4Month" localSheetId="5">#REF!</definedName>
    <definedName name="Calendar4Month" localSheetId="6">#REF!</definedName>
    <definedName name="Calendar4Month" localSheetId="8">'[4]2017_xx Calendar'!#REF!</definedName>
    <definedName name="Calendar4Month" localSheetId="2">'MASTER TEMPLATE'!#REF!</definedName>
    <definedName name="Calendar4Month" localSheetId="12">'[5]2017_xx Leave Roster'!#REF!</definedName>
    <definedName name="Calendar4Month" localSheetId="10">#REF!</definedName>
    <definedName name="Calendar4Month" localSheetId="13">#REF!</definedName>
    <definedName name="Calendar4Month" localSheetId="0">'Roster Final Check (3)'!#REF!</definedName>
    <definedName name="Calendar4Month" localSheetId="7">#REF!</definedName>
    <definedName name="Calendar4Month" localSheetId="15">'[6]2017_xx Calendar'!#REF!</definedName>
    <definedName name="Calendar4Month">#REF!</definedName>
    <definedName name="Calendar4MonthOption" localSheetId="9">MATCH('Aseptic Team'!Calendar4Month,'Aseptic Team'!Months,0)</definedName>
    <definedName name="Calendar4MonthOption" localSheetId="14">MATCH('Avaliable Staff'!Calendar4Month,'Avaliable Staff'!Months,0)</definedName>
    <definedName name="Calendar4MonthOption" localSheetId="4">MATCH('Critical Care Team'!Calendar4Month,'Critical Care Team'!Months,0)</definedName>
    <definedName name="Calendar4MonthOption" localSheetId="11">MATCH('Department Support'!Calendar4Month,'Department Support'!Months,0)</definedName>
    <definedName name="Calendar4MonthOption" localSheetId="5">MATCH('Digestive Neph Team'!Calendar4Month,'Digestive Neph Team'!Months,0)</definedName>
    <definedName name="Calendar4MonthOption" localSheetId="6">MATCH('General Med Team'!Calendar4Month,'General Med Team'!Months,0)</definedName>
    <definedName name="Calendar4MonthOption" localSheetId="8">MATCH('Jessie BAU MHTRP'!Calendar4Month,'Jessie BAU MHTRP'!Months,0)</definedName>
    <definedName name="Calendar4MonthOption" localSheetId="2">MATCH('MASTER TEMPLATE'!Calendar4Month,[0]!Months,0)</definedName>
    <definedName name="Calendar4MonthOption" localSheetId="12">MATCH('MCH Team'!Calendar4Month,'MCH Team'!Months,0)</definedName>
    <definedName name="Calendar4MonthOption" localSheetId="10">MATCH('Med Info Inpatients HOMR'!Calendar4Month,'Med Info Inpatients HOMR'!Months,0)</definedName>
    <definedName name="Calendar4MonthOption" localSheetId="13">MATCH('Moorabbin Hospital Team'!Calendar4Month,'Moorabbin Hospital Team'!Months,0)</definedName>
    <definedName name="Calendar4MonthOption" localSheetId="0">MATCH('Roster Final Check (3)'!Calendar4Month,[0]!Months,0)</definedName>
    <definedName name="Calendar4MonthOption" localSheetId="7">MATCH('Special Med Team'!Calendar4Month,'Special Med Team'!Months,0)</definedName>
    <definedName name="Calendar4MonthOption" localSheetId="15">MATCH('Unavaliable Staff'!Calendar4Month,'Unavaliable Staff'!Months,0)</definedName>
    <definedName name="Calendar4MonthOption">MATCH(Calendar4Month,Months,0)</definedName>
    <definedName name="Calendar4Year" localSheetId="9">'[1]2017_xx Calendar'!#REF!</definedName>
    <definedName name="Calendar4Year" localSheetId="14">#REF!</definedName>
    <definedName name="Calendar4Year" localSheetId="4">'[2]2017_xx Calendar'!#REF!</definedName>
    <definedName name="Calendar4Year" localSheetId="11">'[3]2017_xx Calendar'!#REF!</definedName>
    <definedName name="Calendar4Year" localSheetId="5">#REF!</definedName>
    <definedName name="Calendar4Year" localSheetId="6">#REF!</definedName>
    <definedName name="Calendar4Year" localSheetId="8">'[4]2017_xx Calendar'!#REF!</definedName>
    <definedName name="Calendar4Year" localSheetId="2">'MASTER TEMPLATE'!#REF!</definedName>
    <definedName name="Calendar4Year" localSheetId="12">'[5]2017_xx Leave Roster'!#REF!</definedName>
    <definedName name="Calendar4Year" localSheetId="10">#REF!</definedName>
    <definedName name="Calendar4Year" localSheetId="13">#REF!</definedName>
    <definedName name="Calendar4Year" localSheetId="0">'Roster Final Check (3)'!#REF!</definedName>
    <definedName name="Calendar4Year" localSheetId="7">#REF!</definedName>
    <definedName name="Calendar4Year" localSheetId="15">'[6]2017_xx Calendar'!#REF!</definedName>
    <definedName name="Calendar4Year">#REF!</definedName>
    <definedName name="Calendar5Month" localSheetId="9">'[1]2017_xx Calendar'!#REF!</definedName>
    <definedName name="Calendar5Month" localSheetId="14">#REF!</definedName>
    <definedName name="Calendar5Month" localSheetId="4">'[2]2017_xx Calendar'!#REF!</definedName>
    <definedName name="Calendar5Month" localSheetId="11">'[3]2017_xx Calendar'!#REF!</definedName>
    <definedName name="Calendar5Month" localSheetId="5">#REF!</definedName>
    <definedName name="Calendar5Month" localSheetId="6">#REF!</definedName>
    <definedName name="Calendar5Month" localSheetId="8">'[4]2017_xx Calendar'!#REF!</definedName>
    <definedName name="Calendar5Month" localSheetId="2">'MASTER TEMPLATE'!#REF!</definedName>
    <definedName name="Calendar5Month" localSheetId="12">'[5]2017_xx Leave Roster'!#REF!</definedName>
    <definedName name="Calendar5Month" localSheetId="10">#REF!</definedName>
    <definedName name="Calendar5Month" localSheetId="13">#REF!</definedName>
    <definedName name="Calendar5Month" localSheetId="0">'Roster Final Check (3)'!#REF!</definedName>
    <definedName name="Calendar5Month" localSheetId="7">#REF!</definedName>
    <definedName name="Calendar5Month" localSheetId="15">'[6]2017_xx Calendar'!#REF!</definedName>
    <definedName name="Calendar5Month">#REF!</definedName>
    <definedName name="Calendar5MonthOption" localSheetId="9">MATCH('Aseptic Team'!Calendar5Month,'Aseptic Team'!Months,0)</definedName>
    <definedName name="Calendar5MonthOption" localSheetId="14">MATCH('Avaliable Staff'!Calendar5Month,'Avaliable Staff'!Months,0)</definedName>
    <definedName name="Calendar5MonthOption" localSheetId="4">MATCH('Critical Care Team'!Calendar5Month,'Critical Care Team'!Months,0)</definedName>
    <definedName name="Calendar5MonthOption" localSheetId="11">MATCH('Department Support'!Calendar5Month,'Department Support'!Months,0)</definedName>
    <definedName name="Calendar5MonthOption" localSheetId="5">MATCH('Digestive Neph Team'!Calendar5Month,'Digestive Neph Team'!Months,0)</definedName>
    <definedName name="Calendar5MonthOption" localSheetId="6">MATCH('General Med Team'!Calendar5Month,'General Med Team'!Months,0)</definedName>
    <definedName name="Calendar5MonthOption" localSheetId="8">MATCH('Jessie BAU MHTRP'!Calendar5Month,'Jessie BAU MHTRP'!Months,0)</definedName>
    <definedName name="Calendar5MonthOption" localSheetId="2">MATCH('MASTER TEMPLATE'!Calendar5Month,[0]!Months,0)</definedName>
    <definedName name="Calendar5MonthOption" localSheetId="12">MATCH('MCH Team'!Calendar5Month,'MCH Team'!Months,0)</definedName>
    <definedName name="Calendar5MonthOption" localSheetId="10">MATCH('Med Info Inpatients HOMR'!Calendar5Month,'Med Info Inpatients HOMR'!Months,0)</definedName>
    <definedName name="Calendar5MonthOption" localSheetId="13">MATCH('Moorabbin Hospital Team'!Calendar5Month,'Moorabbin Hospital Team'!Months,0)</definedName>
    <definedName name="Calendar5MonthOption" localSheetId="0">MATCH('Roster Final Check (3)'!Calendar5Month,[0]!Months,0)</definedName>
    <definedName name="Calendar5MonthOption" localSheetId="7">MATCH('Special Med Team'!Calendar5Month,'Special Med Team'!Months,0)</definedName>
    <definedName name="Calendar5MonthOption" localSheetId="15">MATCH('Unavaliable Staff'!Calendar5Month,'Unavaliable Staff'!Months,0)</definedName>
    <definedName name="Calendar5MonthOption">MATCH(Calendar5Month,Months,0)</definedName>
    <definedName name="Calendar5Year" localSheetId="9">'[1]2017_xx Calendar'!#REF!</definedName>
    <definedName name="Calendar5Year" localSheetId="14">#REF!</definedName>
    <definedName name="Calendar5Year" localSheetId="4">'[2]2017_xx Calendar'!#REF!</definedName>
    <definedName name="Calendar5Year" localSheetId="11">'[3]2017_xx Calendar'!#REF!</definedName>
    <definedName name="Calendar5Year" localSheetId="5">#REF!</definedName>
    <definedName name="Calendar5Year" localSheetId="6">#REF!</definedName>
    <definedName name="Calendar5Year" localSheetId="8">'[4]2017_xx Calendar'!#REF!</definedName>
    <definedName name="Calendar5Year" localSheetId="2">'MASTER TEMPLATE'!#REF!</definedName>
    <definedName name="Calendar5Year" localSheetId="12">'[5]2017_xx Leave Roster'!#REF!</definedName>
    <definedName name="Calendar5Year" localSheetId="10">#REF!</definedName>
    <definedName name="Calendar5Year" localSheetId="13">#REF!</definedName>
    <definedName name="Calendar5Year" localSheetId="0">'Roster Final Check (3)'!#REF!</definedName>
    <definedName name="Calendar5Year" localSheetId="7">#REF!</definedName>
    <definedName name="Calendar5Year" localSheetId="15">'[6]2017_xx Calendar'!#REF!</definedName>
    <definedName name="Calendar5Year">#REF!</definedName>
    <definedName name="Calendar6Month" localSheetId="9">'[1]2017_xx Calendar'!#REF!</definedName>
    <definedName name="Calendar6Month" localSheetId="14">#REF!</definedName>
    <definedName name="Calendar6Month" localSheetId="4">'[2]2017_xx Calendar'!#REF!</definedName>
    <definedName name="Calendar6Month" localSheetId="11">'[3]2017_xx Calendar'!#REF!</definedName>
    <definedName name="Calendar6Month" localSheetId="5">#REF!</definedName>
    <definedName name="Calendar6Month" localSheetId="6">#REF!</definedName>
    <definedName name="Calendar6Month" localSheetId="8">'[4]2017_xx Calendar'!#REF!</definedName>
    <definedName name="Calendar6Month" localSheetId="2">'MASTER TEMPLATE'!#REF!</definedName>
    <definedName name="Calendar6Month" localSheetId="12">'[5]2017_xx Leave Roster'!#REF!</definedName>
    <definedName name="Calendar6Month" localSheetId="10">#REF!</definedName>
    <definedName name="Calendar6Month" localSheetId="13">#REF!</definedName>
    <definedName name="Calendar6Month" localSheetId="0">'Roster Final Check (3)'!#REF!</definedName>
    <definedName name="Calendar6Month" localSheetId="7">#REF!</definedName>
    <definedName name="Calendar6Month" localSheetId="15">'[6]2017_xx Calendar'!#REF!</definedName>
    <definedName name="Calendar6Month">#REF!</definedName>
    <definedName name="Calendar6MonthOption" localSheetId="9">MATCH('Aseptic Team'!Calendar6Month,'Aseptic Team'!Months,0)</definedName>
    <definedName name="Calendar6MonthOption" localSheetId="14">MATCH('Avaliable Staff'!Calendar6Month,'Avaliable Staff'!Months,0)</definedName>
    <definedName name="Calendar6MonthOption" localSheetId="4">MATCH('Critical Care Team'!Calendar6Month,'Critical Care Team'!Months,0)</definedName>
    <definedName name="Calendar6MonthOption" localSheetId="11">MATCH('Department Support'!Calendar6Month,'Department Support'!Months,0)</definedName>
    <definedName name="Calendar6MonthOption" localSheetId="5">MATCH('Digestive Neph Team'!Calendar6Month,'Digestive Neph Team'!Months,0)</definedName>
    <definedName name="Calendar6MonthOption" localSheetId="6">MATCH('General Med Team'!Calendar6Month,'General Med Team'!Months,0)</definedName>
    <definedName name="Calendar6MonthOption" localSheetId="8">MATCH('Jessie BAU MHTRP'!Calendar6Month,'Jessie BAU MHTRP'!Months,0)</definedName>
    <definedName name="Calendar6MonthOption" localSheetId="2">MATCH('MASTER TEMPLATE'!Calendar6Month,[0]!Months,0)</definedName>
    <definedName name="Calendar6MonthOption" localSheetId="12">MATCH('MCH Team'!Calendar6Month,'MCH Team'!Months,0)</definedName>
    <definedName name="Calendar6MonthOption" localSheetId="10">MATCH('Med Info Inpatients HOMR'!Calendar6Month,'Med Info Inpatients HOMR'!Months,0)</definedName>
    <definedName name="Calendar6MonthOption" localSheetId="13">MATCH('Moorabbin Hospital Team'!Calendar6Month,'Moorabbin Hospital Team'!Months,0)</definedName>
    <definedName name="Calendar6MonthOption" localSheetId="0">MATCH('Roster Final Check (3)'!Calendar6Month,[0]!Months,0)</definedName>
    <definedName name="Calendar6MonthOption" localSheetId="7">MATCH('Special Med Team'!Calendar6Month,'Special Med Team'!Months,0)</definedName>
    <definedName name="Calendar6MonthOption" localSheetId="15">MATCH('Unavaliable Staff'!Calendar6Month,'Unavaliable Staff'!Months,0)</definedName>
    <definedName name="Calendar6MonthOption">MATCH(Calendar6Month,Months,0)</definedName>
    <definedName name="Calendar6Year" localSheetId="9">'[1]2017_xx Calendar'!#REF!</definedName>
    <definedName name="Calendar6Year" localSheetId="14">#REF!</definedName>
    <definedName name="Calendar6Year" localSheetId="4">'[2]2017_xx Calendar'!#REF!</definedName>
    <definedName name="Calendar6Year" localSheetId="11">'[3]2017_xx Calendar'!#REF!</definedName>
    <definedName name="Calendar6Year" localSheetId="5">#REF!</definedName>
    <definedName name="Calendar6Year" localSheetId="6">#REF!</definedName>
    <definedName name="Calendar6Year" localSheetId="8">'[4]2017_xx Calendar'!#REF!</definedName>
    <definedName name="Calendar6Year" localSheetId="2">'MASTER TEMPLATE'!#REF!</definedName>
    <definedName name="Calendar6Year" localSheetId="12">'[5]2017_xx Leave Roster'!#REF!</definedName>
    <definedName name="Calendar6Year" localSheetId="10">#REF!</definedName>
    <definedName name="Calendar6Year" localSheetId="13">#REF!</definedName>
    <definedName name="Calendar6Year" localSheetId="0">'Roster Final Check (3)'!#REF!</definedName>
    <definedName name="Calendar6Year" localSheetId="7">#REF!</definedName>
    <definedName name="Calendar6Year" localSheetId="15">'[6]2017_xx Calendar'!#REF!</definedName>
    <definedName name="Calendar6Year">#REF!</definedName>
    <definedName name="Calendar7Month" localSheetId="9">'[1]2017_xx Calendar'!#REF!</definedName>
    <definedName name="Calendar7Month" localSheetId="14">#REF!</definedName>
    <definedName name="Calendar7Month" localSheetId="4">'[2]2017_xx Calendar'!#REF!</definedName>
    <definedName name="Calendar7Month" localSheetId="11">'[3]2017_xx Calendar'!#REF!</definedName>
    <definedName name="Calendar7Month" localSheetId="5">#REF!</definedName>
    <definedName name="Calendar7Month" localSheetId="6">#REF!</definedName>
    <definedName name="Calendar7Month" localSheetId="8">'[4]2017_xx Calendar'!#REF!</definedName>
    <definedName name="Calendar7Month" localSheetId="2">'MASTER TEMPLATE'!#REF!</definedName>
    <definedName name="Calendar7Month" localSheetId="12">'[5]2017_xx Leave Roster'!#REF!</definedName>
    <definedName name="Calendar7Month" localSheetId="10">#REF!</definedName>
    <definedName name="Calendar7Month" localSheetId="13">#REF!</definedName>
    <definedName name="Calendar7Month" localSheetId="0">'Roster Final Check (3)'!#REF!</definedName>
    <definedName name="Calendar7Month" localSheetId="7">#REF!</definedName>
    <definedName name="Calendar7Month" localSheetId="15">'[6]2017_xx Calendar'!#REF!</definedName>
    <definedName name="Calendar7Month">#REF!</definedName>
    <definedName name="Calendar7MonthOption" localSheetId="9">MATCH('Aseptic Team'!Calendar7Month,'Aseptic Team'!Months,0)</definedName>
    <definedName name="Calendar7MonthOption" localSheetId="14">MATCH('Avaliable Staff'!Calendar7Month,'Avaliable Staff'!Months,0)</definedName>
    <definedName name="Calendar7MonthOption" localSheetId="4">MATCH('Critical Care Team'!Calendar7Month,'Critical Care Team'!Months,0)</definedName>
    <definedName name="Calendar7MonthOption" localSheetId="11">MATCH('Department Support'!Calendar7Month,'Department Support'!Months,0)</definedName>
    <definedName name="Calendar7MonthOption" localSheetId="5">MATCH('Digestive Neph Team'!Calendar7Month,'Digestive Neph Team'!Months,0)</definedName>
    <definedName name="Calendar7MonthOption" localSheetId="6">MATCH('General Med Team'!Calendar7Month,'General Med Team'!Months,0)</definedName>
    <definedName name="Calendar7MonthOption" localSheetId="8">MATCH('Jessie BAU MHTRP'!Calendar7Month,'Jessie BAU MHTRP'!Months,0)</definedName>
    <definedName name="Calendar7MonthOption" localSheetId="2">MATCH('MASTER TEMPLATE'!Calendar7Month,[0]!Months,0)</definedName>
    <definedName name="Calendar7MonthOption" localSheetId="12">MATCH('MCH Team'!Calendar7Month,'MCH Team'!Months,0)</definedName>
    <definedName name="Calendar7MonthOption" localSheetId="10">MATCH('Med Info Inpatients HOMR'!Calendar7Month,'Med Info Inpatients HOMR'!Months,0)</definedName>
    <definedName name="Calendar7MonthOption" localSheetId="13">MATCH('Moorabbin Hospital Team'!Calendar7Month,'Moorabbin Hospital Team'!Months,0)</definedName>
    <definedName name="Calendar7MonthOption" localSheetId="0">MATCH('Roster Final Check (3)'!Calendar7Month,[0]!Months,0)</definedName>
    <definedName name="Calendar7MonthOption" localSheetId="7">MATCH('Special Med Team'!Calendar7Month,'Special Med Team'!Months,0)</definedName>
    <definedName name="Calendar7MonthOption" localSheetId="15">MATCH('Unavaliable Staff'!Calendar7Month,'Unavaliable Staff'!Months,0)</definedName>
    <definedName name="Calendar7MonthOption">MATCH(Calendar7Month,Months,0)</definedName>
    <definedName name="Calendar7Year" localSheetId="9">'[1]2017_xx Calendar'!#REF!</definedName>
    <definedName name="Calendar7Year" localSheetId="14">#REF!</definedName>
    <definedName name="Calendar7Year" localSheetId="4">'[2]2017_xx Calendar'!#REF!</definedName>
    <definedName name="Calendar7Year" localSheetId="11">'[3]2017_xx Calendar'!#REF!</definedName>
    <definedName name="Calendar7Year" localSheetId="5">#REF!</definedName>
    <definedName name="Calendar7Year" localSheetId="6">#REF!</definedName>
    <definedName name="Calendar7Year" localSheetId="8">'[4]2017_xx Calendar'!#REF!</definedName>
    <definedName name="Calendar7Year" localSheetId="2">'MASTER TEMPLATE'!#REF!</definedName>
    <definedName name="Calendar7Year" localSheetId="12">'[5]2017_xx Leave Roster'!#REF!</definedName>
    <definedName name="Calendar7Year" localSheetId="10">#REF!</definedName>
    <definedName name="Calendar7Year" localSheetId="13">#REF!</definedName>
    <definedName name="Calendar7Year" localSheetId="0">'Roster Final Check (3)'!#REF!</definedName>
    <definedName name="Calendar7Year" localSheetId="7">#REF!</definedName>
    <definedName name="Calendar7Year" localSheetId="15">'[6]2017_xx Calendar'!#REF!</definedName>
    <definedName name="Calendar7Year">#REF!</definedName>
    <definedName name="Calendar8Month" localSheetId="9">'[1]2017_xx Calendar'!#REF!</definedName>
    <definedName name="Calendar8Month" localSheetId="14">#REF!</definedName>
    <definedName name="Calendar8Month" localSheetId="4">'[2]2017_xx Calendar'!#REF!</definedName>
    <definedName name="Calendar8Month" localSheetId="11">'[3]2017_xx Calendar'!#REF!</definedName>
    <definedName name="Calendar8Month" localSheetId="5">#REF!</definedName>
    <definedName name="Calendar8Month" localSheetId="6">#REF!</definedName>
    <definedName name="Calendar8Month" localSheetId="8">'[4]2017_xx Calendar'!#REF!</definedName>
    <definedName name="Calendar8Month" localSheetId="2">'MASTER TEMPLATE'!#REF!</definedName>
    <definedName name="Calendar8Month" localSheetId="12">'[5]2017_xx Leave Roster'!#REF!</definedName>
    <definedName name="Calendar8Month" localSheetId="10">#REF!</definedName>
    <definedName name="Calendar8Month" localSheetId="13">#REF!</definedName>
    <definedName name="Calendar8Month" localSheetId="0">'Roster Final Check (3)'!#REF!</definedName>
    <definedName name="Calendar8Month" localSheetId="7">#REF!</definedName>
    <definedName name="Calendar8Month" localSheetId="15">'[6]2017_xx Calendar'!#REF!</definedName>
    <definedName name="Calendar8Month">#REF!</definedName>
    <definedName name="Calendar8MonthOption" localSheetId="9">MATCH('Aseptic Team'!Calendar8Month,'Aseptic Team'!Months,0)</definedName>
    <definedName name="Calendar8MonthOption" localSheetId="14">MATCH('Avaliable Staff'!Calendar8Month,'Avaliable Staff'!Months,0)</definedName>
    <definedName name="Calendar8MonthOption" localSheetId="4">MATCH('Critical Care Team'!Calendar8Month,'Critical Care Team'!Months,0)</definedName>
    <definedName name="Calendar8MonthOption" localSheetId="11">MATCH('Department Support'!Calendar8Month,'Department Support'!Months,0)</definedName>
    <definedName name="Calendar8MonthOption" localSheetId="5">MATCH('Digestive Neph Team'!Calendar8Month,'Digestive Neph Team'!Months,0)</definedName>
    <definedName name="Calendar8MonthOption" localSheetId="6">MATCH('General Med Team'!Calendar8Month,'General Med Team'!Months,0)</definedName>
    <definedName name="Calendar8MonthOption" localSheetId="8">MATCH('Jessie BAU MHTRP'!Calendar8Month,'Jessie BAU MHTRP'!Months,0)</definedName>
    <definedName name="Calendar8MonthOption" localSheetId="2">MATCH('MASTER TEMPLATE'!Calendar8Month,[0]!Months,0)</definedName>
    <definedName name="Calendar8MonthOption" localSheetId="12">MATCH('MCH Team'!Calendar8Month,'MCH Team'!Months,0)</definedName>
    <definedName name="Calendar8MonthOption" localSheetId="10">MATCH('Med Info Inpatients HOMR'!Calendar8Month,'Med Info Inpatients HOMR'!Months,0)</definedName>
    <definedName name="Calendar8MonthOption" localSheetId="13">MATCH('Moorabbin Hospital Team'!Calendar8Month,'Moorabbin Hospital Team'!Months,0)</definedName>
    <definedName name="Calendar8MonthOption" localSheetId="0">MATCH('Roster Final Check (3)'!Calendar8Month,[0]!Months,0)</definedName>
    <definedName name="Calendar8MonthOption" localSheetId="7">MATCH('Special Med Team'!Calendar8Month,'Special Med Team'!Months,0)</definedName>
    <definedName name="Calendar8MonthOption" localSheetId="15">MATCH('Unavaliable Staff'!Calendar8Month,'Unavaliable Staff'!Months,0)</definedName>
    <definedName name="Calendar8MonthOption">MATCH(Calendar8Month,Months,0)</definedName>
    <definedName name="Calendar8Year" localSheetId="9">'[1]2017_xx Calendar'!#REF!</definedName>
    <definedName name="Calendar8Year" localSheetId="14">#REF!</definedName>
    <definedName name="Calendar8Year" localSheetId="4">'[2]2017_xx Calendar'!#REF!</definedName>
    <definedName name="Calendar8Year" localSheetId="11">'[3]2017_xx Calendar'!#REF!</definedName>
    <definedName name="Calendar8Year" localSheetId="5">#REF!</definedName>
    <definedName name="Calendar8Year" localSheetId="6">#REF!</definedName>
    <definedName name="Calendar8Year" localSheetId="8">'[4]2017_xx Calendar'!#REF!</definedName>
    <definedName name="Calendar8Year" localSheetId="2">'MASTER TEMPLATE'!#REF!</definedName>
    <definedName name="Calendar8Year" localSheetId="12">'[5]2017_xx Leave Roster'!#REF!</definedName>
    <definedName name="Calendar8Year" localSheetId="10">#REF!</definedName>
    <definedName name="Calendar8Year" localSheetId="13">#REF!</definedName>
    <definedName name="Calendar8Year" localSheetId="0">'Roster Final Check (3)'!#REF!</definedName>
    <definedName name="Calendar8Year" localSheetId="7">#REF!</definedName>
    <definedName name="Calendar8Year" localSheetId="15">'[6]2017_xx Calendar'!#REF!</definedName>
    <definedName name="Calendar8Year">#REF!</definedName>
    <definedName name="Calendar9Month" localSheetId="9">'[1]2017_xx Calendar'!#REF!</definedName>
    <definedName name="Calendar9Month" localSheetId="14">#REF!</definedName>
    <definedName name="Calendar9Month" localSheetId="4">'[2]2017_xx Calendar'!#REF!</definedName>
    <definedName name="Calendar9Month" localSheetId="11">'[3]2017_xx Calendar'!#REF!</definedName>
    <definedName name="Calendar9Month" localSheetId="5">#REF!</definedName>
    <definedName name="Calendar9Month" localSheetId="6">#REF!</definedName>
    <definedName name="Calendar9Month" localSheetId="8">'[4]2017_xx Calendar'!#REF!</definedName>
    <definedName name="Calendar9Month" localSheetId="2">'MASTER TEMPLATE'!#REF!</definedName>
    <definedName name="Calendar9Month" localSheetId="12">'[5]2017_xx Leave Roster'!#REF!</definedName>
    <definedName name="Calendar9Month" localSheetId="10">#REF!</definedName>
    <definedName name="Calendar9Month" localSheetId="13">#REF!</definedName>
    <definedName name="Calendar9Month" localSheetId="0">'Roster Final Check (3)'!#REF!</definedName>
    <definedName name="Calendar9Month" localSheetId="7">#REF!</definedName>
    <definedName name="Calendar9Month" localSheetId="15">'[6]2017_xx Calendar'!#REF!</definedName>
    <definedName name="Calendar9Month">#REF!</definedName>
    <definedName name="Calendar9MonthOption" localSheetId="9">MATCH('Aseptic Team'!Calendar9Month,'Aseptic Team'!Months,0)</definedName>
    <definedName name="Calendar9MonthOption" localSheetId="14">MATCH('Avaliable Staff'!Calendar9Month,'Avaliable Staff'!Months,0)</definedName>
    <definedName name="Calendar9MonthOption" localSheetId="4">MATCH('Critical Care Team'!Calendar9Month,'Critical Care Team'!Months,0)</definedName>
    <definedName name="Calendar9MonthOption" localSheetId="11">MATCH('Department Support'!Calendar9Month,'Department Support'!Months,0)</definedName>
    <definedName name="Calendar9MonthOption" localSheetId="5">MATCH('Digestive Neph Team'!Calendar9Month,'Digestive Neph Team'!Months,0)</definedName>
    <definedName name="Calendar9MonthOption" localSheetId="6">MATCH('General Med Team'!Calendar9Month,'General Med Team'!Months,0)</definedName>
    <definedName name="Calendar9MonthOption" localSheetId="8">MATCH('Jessie BAU MHTRP'!Calendar9Month,'Jessie BAU MHTRP'!Months,0)</definedName>
    <definedName name="Calendar9MonthOption" localSheetId="2">MATCH('MASTER TEMPLATE'!Calendar9Month,[0]!Months,0)</definedName>
    <definedName name="Calendar9MonthOption" localSheetId="12">MATCH('MCH Team'!Calendar9Month,'MCH Team'!Months,0)</definedName>
    <definedName name="Calendar9MonthOption" localSheetId="10">MATCH('Med Info Inpatients HOMR'!Calendar9Month,'Med Info Inpatients HOMR'!Months,0)</definedName>
    <definedName name="Calendar9MonthOption" localSheetId="13">MATCH('Moorabbin Hospital Team'!Calendar9Month,'Moorabbin Hospital Team'!Months,0)</definedName>
    <definedName name="Calendar9MonthOption" localSheetId="0">MATCH('Roster Final Check (3)'!Calendar9Month,[0]!Months,0)</definedName>
    <definedName name="Calendar9MonthOption" localSheetId="7">MATCH('Special Med Team'!Calendar9Month,'Special Med Team'!Months,0)</definedName>
    <definedName name="Calendar9MonthOption" localSheetId="15">MATCH('Unavaliable Staff'!Calendar9Month,'Unavaliable Staff'!Months,0)</definedName>
    <definedName name="Calendar9MonthOption">MATCH(Calendar9Month,Months,0)</definedName>
    <definedName name="Calendar9Year" localSheetId="9">'[1]2017_xx Calendar'!#REF!</definedName>
    <definedName name="Calendar9Year" localSheetId="14">#REF!</definedName>
    <definedName name="Calendar9Year" localSheetId="4">'[2]2017_xx Calendar'!#REF!</definedName>
    <definedName name="Calendar9Year" localSheetId="11">'[3]2017_xx Calendar'!#REF!</definedName>
    <definedName name="Calendar9Year" localSheetId="5">#REF!</definedName>
    <definedName name="Calendar9Year" localSheetId="6">#REF!</definedName>
    <definedName name="Calendar9Year" localSheetId="8">'[4]2017_xx Calendar'!#REF!</definedName>
    <definedName name="Calendar9Year" localSheetId="2">'MASTER TEMPLATE'!#REF!</definedName>
    <definedName name="Calendar9Year" localSheetId="12">'[5]2017_xx Leave Roster'!#REF!</definedName>
    <definedName name="Calendar9Year" localSheetId="10">#REF!</definedName>
    <definedName name="Calendar9Year" localSheetId="13">#REF!</definedName>
    <definedName name="Calendar9Year" localSheetId="0">'Roster Final Check (3)'!#REF!</definedName>
    <definedName name="Calendar9Year" localSheetId="7">#REF!</definedName>
    <definedName name="Calendar9Year" localSheetId="15">'[6]2017_xx Calendar'!#REF!</definedName>
    <definedName name="Calendar9Year">#REF!</definedName>
    <definedName name="criticalcare">'Critical Care Team'!$1:$1048576</definedName>
    <definedName name="DailyRoster" localSheetId="15">'Unavaliable Staff'!$1:$1048576</definedName>
    <definedName name="DailyRoster">'Aseptic Team'!$1:$1048576</definedName>
    <definedName name="Days" localSheetId="9">{0,1,2,3,4,5,6}</definedName>
    <definedName name="Days" localSheetId="14">{0,1,2,3,4,5,6}</definedName>
    <definedName name="Days" localSheetId="4">{0,1,2,3,4,5,6}</definedName>
    <definedName name="Days" localSheetId="11">{0,1,2,3,4,5,6}</definedName>
    <definedName name="Days" localSheetId="5">{0,1,2,3,4,5,6}</definedName>
    <definedName name="Days" localSheetId="6">{0,1,2,3,4,5,6}</definedName>
    <definedName name="Days" localSheetId="8">{0,1,2,3,4,5,6}</definedName>
    <definedName name="Days" localSheetId="12">{0,1,2,3,4,5,6}</definedName>
    <definedName name="Days" localSheetId="10">{0,1,2,3,4,5,6}</definedName>
    <definedName name="Days" localSheetId="13">{0,1,2,3,4,5,6}</definedName>
    <definedName name="Days" localSheetId="7">{0,1,2,3,4,5,6}</definedName>
    <definedName name="Days" localSheetId="15">{0,1,2,3,4,5,6}</definedName>
    <definedName name="Days">{0,1,2,3,4,5,6}</definedName>
    <definedName name="Digestive">'Digestive Neph Team'!$1:$1048576</definedName>
    <definedName name="Dispensary">'Dispensary Team'!$1:$1048576</definedName>
    <definedName name="Generalmed">'General Med Team'!$1:$1048576</definedName>
    <definedName name="jessie">'Jessie BAU MHTRP'!$1:$1048576</definedName>
    <definedName name="mch">'MCH Team'!$1:$1048576</definedName>
    <definedName name="medinfo">'Med Info Inpatients HOMR'!$1:$1048576</definedName>
    <definedName name="Months" localSheetId="9">{"January","February","March","April","May","June","July","August","September","October","November","December"}</definedName>
    <definedName name="Months" localSheetId="14">{"January","February","March","April","May","June","July","August","September","October","November","December"}</definedName>
    <definedName name="Months" localSheetId="4">{"January","February","March","April","May","June","July","August","September","October","November","December"}</definedName>
    <definedName name="Months" localSheetId="11">{"January","February","March","April","May","June","July","August","September","October","November","December"}</definedName>
    <definedName name="Months" localSheetId="5">{"January","February","March","April","May","June","July","August","September","October","November","December"}</definedName>
    <definedName name="Months" localSheetId="6">{"January","February","March","April","May","June","July","August","September","October","November","December"}</definedName>
    <definedName name="Months" localSheetId="8">{"January","February","March","April","May","June","July","August","September","October","November","December"}</definedName>
    <definedName name="Months" localSheetId="12">{"January","February","March","April","May","June","July","August","September","October","November","December"}</definedName>
    <definedName name="Months" localSheetId="10">{"January","February","March","April","May","June","July","August","September","October","November","December"}</definedName>
    <definedName name="Months" localSheetId="13">{"January","February","March","April","May","June","July","August","September","October","November","December"}</definedName>
    <definedName name="Months" localSheetId="7">{"January","February","March","April","May","June","July","August","September","October","November","December"}</definedName>
    <definedName name="Months" localSheetId="15">{"January","February","March","April","May","June","July","August","September","October","November","December"}</definedName>
    <definedName name="Months">{"January","February","March","April","May","June","July","August","September","October","November","December"}</definedName>
    <definedName name="moorabbin">'Moorabbin Hospital Team'!$1:$1048576</definedName>
    <definedName name="_xlnm.Print_Area" localSheetId="2">'MASTER TEMPLATE'!$B$1:$I$322</definedName>
    <definedName name="_xlnm.Print_Area" localSheetId="0">'Roster Final Check (3)'!$B$1:$I$315</definedName>
    <definedName name="Special_Medicines_activities" localSheetId="4">'Critical Care Team'!$A$1:$T$61</definedName>
    <definedName name="Special_Medicines_activities" localSheetId="6">'General Med Team'!$A$1:$J$61</definedName>
    <definedName name="Special_Medicines_activities" localSheetId="12">'MCH Team'!$A$1:$G$61</definedName>
    <definedName name="Special_Medicines_activities" localSheetId="7">'Special Med Team'!$A$1:$J$56</definedName>
    <definedName name="Special_Medicines_activities">'[7]Daily Roster'!$A$1:$AB$61</definedName>
    <definedName name="specialmedicine">'Special Med Team'!$1:$1048576</definedName>
    <definedName name="SpecialMedicine2017" localSheetId="9">'Aseptic Team'!$A$3:$AD$63</definedName>
    <definedName name="SpecialMedicine2017" localSheetId="14">'Avaliable Staff'!$A$1:$AA$61</definedName>
    <definedName name="SpecialMedicine2017" localSheetId="4">'Critical Care Team'!$A$1:$T$61</definedName>
    <definedName name="SpecialMedicine2017" localSheetId="11">'Department Support'!$A$1:$S$61</definedName>
    <definedName name="SpecialMedicine2017" localSheetId="5">'Digestive Neph Team'!$A$1:$J$61</definedName>
    <definedName name="SpecialMedicine2017" localSheetId="6">'General Med Team'!$A$1:$J$61</definedName>
    <definedName name="SpecialMedicine2017" localSheetId="8">'Jessie BAU MHTRP'!$A$1:$S$61</definedName>
    <definedName name="SpecialMedicine2017" localSheetId="12">'MCH Team'!$A$1:$G$61</definedName>
    <definedName name="SpecialMedicine2017" localSheetId="10">'Med Info Inpatients HOMR'!$A$1:$S$61</definedName>
    <definedName name="SpecialMedicine2017" localSheetId="13">'Moorabbin Hospital Team'!$A$1:$S$61</definedName>
    <definedName name="SpecialMedicine2017" localSheetId="7">'Special Med Team'!$A$1:$J$56</definedName>
    <definedName name="SpecialMedicine2017" localSheetId="15">'Unavaliable Staff'!$A$1:$AL$56</definedName>
    <definedName name="SpecialMedicine2017">'Dispensary Team'!$A$1:$T$61</definedName>
    <definedName name="support">'Department Support'!$1:$1048576</definedName>
    <definedName name="unavaliable">'Unavaliable Staff'!$1:$1048576</definedName>
    <definedName name="WeekdayOption" localSheetId="9">MATCH('Aseptic Team'!WeekStart,'Aseptic Team'!Weekdays,0)+10</definedName>
    <definedName name="WeekdayOption" localSheetId="14">MATCH('Avaliable Staff'!WeekStart,'Avaliable Staff'!Weekdays,0)+10</definedName>
    <definedName name="WeekdayOption" localSheetId="4">MATCH('Critical Care Team'!WeekStart,'Critical Care Team'!Weekdays,0)+10</definedName>
    <definedName name="WeekdayOption" localSheetId="11">MATCH('Department Support'!WeekStart,'Department Support'!Weekdays,0)+10</definedName>
    <definedName name="WeekdayOption" localSheetId="5">MATCH('Digestive Neph Team'!WeekStart,'Digestive Neph Team'!Weekdays,0)+10</definedName>
    <definedName name="WeekdayOption" localSheetId="6">MATCH('General Med Team'!WeekStart,'General Med Team'!Weekdays,0)+10</definedName>
    <definedName name="WeekdayOption" localSheetId="8">MATCH('Jessie BAU MHTRP'!WeekStart,'Jessie BAU MHTRP'!Weekdays,0)+10</definedName>
    <definedName name="WeekdayOption" localSheetId="2">MATCH('MASTER TEMPLATE'!WeekStart,[0]!Weekdays,0)+10</definedName>
    <definedName name="WeekdayOption" localSheetId="12">MATCH('MCH Team'!WeekStart,'MCH Team'!Weekdays,0)+10</definedName>
    <definedName name="WeekdayOption" localSheetId="10">MATCH('Med Info Inpatients HOMR'!WeekStart,'Med Info Inpatients HOMR'!Weekdays,0)+10</definedName>
    <definedName name="WeekdayOption" localSheetId="13">MATCH('Moorabbin Hospital Team'!WeekStart,'Moorabbin Hospital Team'!Weekdays,0)+10</definedName>
    <definedName name="WeekdayOption" localSheetId="0">MATCH('Roster Final Check (3)'!WeekStart,[0]!Weekdays,0)+10</definedName>
    <definedName name="WeekdayOption" localSheetId="7">MATCH('Special Med Team'!WeekStart,'Special Med Team'!Weekdays,0)+10</definedName>
    <definedName name="WeekdayOption" localSheetId="15">MATCH('Unavaliable Staff'!WeekStart,'Unavaliable Staff'!Weekdays,0)+10</definedName>
    <definedName name="WeekdayOption">MATCH(WeekStart,Weekdays,0)+10</definedName>
    <definedName name="Weekdays" localSheetId="9">{"Monday","Tuesday","Wednesday","Thursday","Friday","Saturday","Sunday"}</definedName>
    <definedName name="Weekdays" localSheetId="14">{"Monday","Tuesday","Wednesday","Thursday","Friday","Saturday","Sunday"}</definedName>
    <definedName name="Weekdays" localSheetId="4">{"Monday","Tuesday","Wednesday","Thursday","Friday","Saturday","Sunday"}</definedName>
    <definedName name="Weekdays" localSheetId="11">{"Monday","Tuesday","Wednesday","Thursday","Friday","Saturday","Sunday"}</definedName>
    <definedName name="Weekdays" localSheetId="5">{"Monday","Tuesday","Wednesday","Thursday","Friday","Saturday","Sunday"}</definedName>
    <definedName name="Weekdays" localSheetId="6">{"Monday","Tuesday","Wednesday","Thursday","Friday","Saturday","Sunday"}</definedName>
    <definedName name="Weekdays" localSheetId="8">{"Monday","Tuesday","Wednesday","Thursday","Friday","Saturday","Sunday"}</definedName>
    <definedName name="Weekdays" localSheetId="12">{"Monday","Tuesday","Wednesday","Thursday","Friday","Saturday","Sunday"}</definedName>
    <definedName name="Weekdays" localSheetId="10">{"Monday","Tuesday","Wednesday","Thursday","Friday","Saturday","Sunday"}</definedName>
    <definedName name="Weekdays" localSheetId="13">{"Monday","Tuesday","Wednesday","Thursday","Friday","Saturday","Sunday"}</definedName>
    <definedName name="Weekdays" localSheetId="7">{"Monday","Tuesday","Wednesday","Thursday","Friday","Saturday","Sunday"}</definedName>
    <definedName name="Weekdays" localSheetId="15">{"Monday","Tuesday","Wednesday","Thursday","Friday","Saturday","Sunday"}</definedName>
    <definedName name="Weekdays">{"Monday","Tuesday","Wednesday","Thursday","Friday","Saturday","Sunday"}</definedName>
    <definedName name="WeekStart" localSheetId="9">'[1]2017_xx Calendar'!$C$3</definedName>
    <definedName name="WeekStart" localSheetId="14">#REF!</definedName>
    <definedName name="WeekStart" localSheetId="4">'[2]2017_xx Calendar'!$C$2</definedName>
    <definedName name="WeekStart" localSheetId="11">'[3]2017_xx Calendar'!$C$2</definedName>
    <definedName name="WeekStart" localSheetId="5">#REF!</definedName>
    <definedName name="WeekStart" localSheetId="6">#REF!</definedName>
    <definedName name="WeekStart" localSheetId="8">'[4]2017_xx Calendar'!$C$2</definedName>
    <definedName name="WeekStart" localSheetId="2">'MASTER TEMPLATE'!$E$2</definedName>
    <definedName name="WeekStart" localSheetId="12">'[5]2017_xx Leave Roster'!$C$2</definedName>
    <definedName name="WeekStart" localSheetId="10">#REF!</definedName>
    <definedName name="WeekStart" localSheetId="13">#REF!</definedName>
    <definedName name="WeekStart" localSheetId="0">'Roster Final Check (3)'!$E$2</definedName>
    <definedName name="WeekStart" localSheetId="7">#REF!</definedName>
    <definedName name="WeekStart" localSheetId="15">'[6]2017_xx Calendar'!$C$2</definedName>
    <definedName name="WeekStart">#REF!</definedName>
    <definedName name="WeekStartValue" localSheetId="9">IF('Aseptic Team'!WeekStart="Monday",2,1)</definedName>
    <definedName name="WeekStartValue" localSheetId="14">IF('Avaliable Staff'!WeekStart="Monday",2,1)</definedName>
    <definedName name="WeekStartValue" localSheetId="4">IF('Critical Care Team'!WeekStart="Monday",2,1)</definedName>
    <definedName name="WeekStartValue" localSheetId="11">IF('Department Support'!WeekStart="Monday",2,1)</definedName>
    <definedName name="WeekStartValue" localSheetId="5">IF('Digestive Neph Team'!WeekStart="Monday",2,1)</definedName>
    <definedName name="WeekStartValue" localSheetId="6">IF('General Med Team'!WeekStart="Monday",2,1)</definedName>
    <definedName name="WeekStartValue" localSheetId="8">IF('Jessie BAU MHTRP'!WeekStart="Monday",2,1)</definedName>
    <definedName name="WeekStartValue" localSheetId="2">IF('MASTER TEMPLATE'!WeekStart="Monday",2,1)</definedName>
    <definedName name="WeekStartValue" localSheetId="12">IF('MCH Team'!WeekStart="Monday",2,1)</definedName>
    <definedName name="WeekStartValue" localSheetId="10">IF('Med Info Inpatients HOMR'!WeekStart="Monday",2,1)</definedName>
    <definedName name="WeekStartValue" localSheetId="13">IF('Moorabbin Hospital Team'!WeekStart="Monday",2,1)</definedName>
    <definedName name="WeekStartValue" localSheetId="0">IF('Roster Final Check (3)'!WeekStart="Monday",2,1)</definedName>
    <definedName name="WeekStartValue" localSheetId="7">IF('Special Med Team'!WeekStart="Monday",2,1)</definedName>
    <definedName name="WeekStartValue" localSheetId="15">IF('Unavaliable Staff'!WeekStart="Monday",2,1)</definedName>
    <definedName name="WeekStartValue">IF(WeekStart="Monday",2,1)</definedName>
  </definedNames>
  <calcPr calcId="152511"/>
</workbook>
</file>

<file path=xl/calcChain.xml><?xml version="1.0" encoding="utf-8"?>
<calcChain xmlns="http://schemas.openxmlformats.org/spreadsheetml/2006/main">
  <c r="C62" i="59" l="1"/>
  <c r="C61" i="59"/>
  <c r="W2" i="17" l="1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1" i="17"/>
  <c r="C24" i="69" s="1"/>
  <c r="K17" i="45"/>
  <c r="K12" i="45"/>
  <c r="K13" i="45"/>
  <c r="K14" i="45"/>
  <c r="K15" i="45"/>
  <c r="K16" i="45"/>
  <c r="K20" i="45"/>
  <c r="K21" i="45"/>
  <c r="K22" i="45"/>
  <c r="K23" i="45"/>
  <c r="K24" i="45"/>
  <c r="K25" i="45"/>
  <c r="K26" i="45"/>
  <c r="K27" i="45"/>
  <c r="K28" i="45"/>
  <c r="K29" i="45"/>
  <c r="K30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41" i="45"/>
  <c r="K142" i="45"/>
  <c r="K143" i="45"/>
  <c r="K144" i="45"/>
  <c r="K145" i="45"/>
  <c r="K146" i="45"/>
  <c r="K147" i="45"/>
  <c r="K148" i="45"/>
  <c r="K149" i="45"/>
  <c r="K150" i="45"/>
  <c r="K151" i="45"/>
  <c r="K152" i="45"/>
  <c r="K153" i="45"/>
  <c r="K154" i="45"/>
  <c r="K155" i="45"/>
  <c r="K156" i="45"/>
  <c r="K157" i="45"/>
  <c r="K158" i="45"/>
  <c r="K159" i="45"/>
  <c r="K160" i="45"/>
  <c r="K161" i="45"/>
  <c r="K162" i="45"/>
  <c r="K163" i="45"/>
  <c r="K164" i="45"/>
  <c r="K165" i="45"/>
  <c r="K166" i="45"/>
  <c r="K167" i="45"/>
  <c r="K168" i="45"/>
  <c r="K169" i="45"/>
  <c r="K170" i="45"/>
  <c r="K171" i="45"/>
  <c r="K172" i="45"/>
  <c r="K173" i="45"/>
  <c r="K174" i="45"/>
  <c r="K175" i="45"/>
  <c r="K176" i="45"/>
  <c r="K177" i="45"/>
  <c r="K178" i="45"/>
  <c r="K179" i="45"/>
  <c r="K180" i="45"/>
  <c r="K181" i="45"/>
  <c r="K182" i="45"/>
  <c r="K183" i="45"/>
  <c r="K184" i="45"/>
  <c r="K185" i="45"/>
  <c r="K186" i="45"/>
  <c r="K187" i="45"/>
  <c r="K188" i="45"/>
  <c r="K189" i="45"/>
  <c r="K190" i="45"/>
  <c r="K191" i="45"/>
  <c r="K192" i="45"/>
  <c r="K193" i="45"/>
  <c r="K194" i="45"/>
  <c r="K195" i="45"/>
  <c r="K196" i="45"/>
  <c r="K197" i="45"/>
  <c r="K198" i="45"/>
  <c r="K199" i="45"/>
  <c r="K200" i="45"/>
  <c r="K201" i="45"/>
  <c r="K202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K228" i="45"/>
  <c r="K229" i="45"/>
  <c r="K230" i="45"/>
  <c r="K231" i="45"/>
  <c r="K232" i="45"/>
  <c r="K233" i="45"/>
  <c r="K234" i="45"/>
  <c r="K235" i="45"/>
  <c r="K236" i="45"/>
  <c r="K237" i="45"/>
  <c r="K238" i="45"/>
  <c r="K239" i="45"/>
  <c r="K240" i="45"/>
  <c r="K241" i="45"/>
  <c r="K242" i="45"/>
  <c r="K243" i="45"/>
  <c r="K244" i="45"/>
  <c r="K245" i="45"/>
  <c r="K246" i="45"/>
  <c r="K247" i="45"/>
  <c r="K248" i="45"/>
  <c r="K249" i="45"/>
  <c r="K250" i="45"/>
  <c r="K251" i="45"/>
  <c r="K252" i="45"/>
  <c r="K253" i="45"/>
  <c r="K254" i="45"/>
  <c r="K255" i="45"/>
  <c r="K256" i="45"/>
  <c r="K257" i="45"/>
  <c r="K258" i="45"/>
  <c r="K259" i="45"/>
  <c r="K260" i="45"/>
  <c r="K261" i="45"/>
  <c r="K262" i="45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3" i="17"/>
  <c r="R4" i="17"/>
  <c r="R2" i="17"/>
  <c r="R1" i="17"/>
  <c r="C19" i="69" s="1"/>
  <c r="E183" i="69"/>
  <c r="AJ2" i="34"/>
  <c r="AJ3" i="34"/>
  <c r="AJ4" i="34"/>
  <c r="AJ5" i="34"/>
  <c r="AJ6" i="34"/>
  <c r="AJ7" i="34"/>
  <c r="AJ8" i="34"/>
  <c r="AJ9" i="34"/>
  <c r="AJ10" i="34"/>
  <c r="AJ11" i="34"/>
  <c r="AJ12" i="34"/>
  <c r="AJ13" i="34"/>
  <c r="AJ14" i="34"/>
  <c r="AJ15" i="34"/>
  <c r="AJ16" i="34"/>
  <c r="AJ17" i="34"/>
  <c r="AJ18" i="34"/>
  <c r="AJ19" i="34"/>
  <c r="AJ20" i="34"/>
  <c r="AJ21" i="34"/>
  <c r="AJ22" i="34"/>
  <c r="AJ23" i="34"/>
  <c r="AJ24" i="34"/>
  <c r="AJ25" i="34"/>
  <c r="AJ26" i="34"/>
  <c r="AJ27" i="34"/>
  <c r="AJ28" i="34"/>
  <c r="AJ29" i="34"/>
  <c r="AJ30" i="34"/>
  <c r="AJ31" i="34"/>
  <c r="AJ32" i="34"/>
  <c r="AJ33" i="34"/>
  <c r="AJ34" i="34"/>
  <c r="AJ35" i="34"/>
  <c r="AJ36" i="34"/>
  <c r="AJ37" i="34"/>
  <c r="AJ38" i="34"/>
  <c r="AJ39" i="34"/>
  <c r="AJ40" i="34"/>
  <c r="AJ41" i="34"/>
  <c r="AJ42" i="34"/>
  <c r="AJ43" i="34"/>
  <c r="AJ44" i="34"/>
  <c r="AJ45" i="34"/>
  <c r="AJ46" i="34"/>
  <c r="AJ47" i="34"/>
  <c r="AJ48" i="34"/>
  <c r="AJ49" i="34"/>
  <c r="AJ50" i="34"/>
  <c r="AJ51" i="34"/>
  <c r="AJ52" i="34"/>
  <c r="AJ53" i="34"/>
  <c r="AJ54" i="34"/>
  <c r="AJ55" i="34"/>
  <c r="AJ56" i="34"/>
  <c r="AJ57" i="34"/>
  <c r="AJ58" i="34"/>
  <c r="AJ59" i="34"/>
  <c r="AJ60" i="34"/>
  <c r="AJ61" i="34"/>
  <c r="AJ62" i="34"/>
  <c r="AJ63" i="34"/>
  <c r="AJ64" i="34"/>
  <c r="AJ65" i="34"/>
  <c r="AJ66" i="34"/>
  <c r="AJ67" i="34"/>
  <c r="AJ68" i="34"/>
  <c r="AJ69" i="34"/>
  <c r="AJ70" i="34"/>
  <c r="AJ71" i="34"/>
  <c r="AJ72" i="34"/>
  <c r="AJ73" i="34"/>
  <c r="AJ74" i="34"/>
  <c r="AJ75" i="34"/>
  <c r="AJ76" i="34"/>
  <c r="AJ77" i="34"/>
  <c r="AJ78" i="34"/>
  <c r="AJ79" i="34"/>
  <c r="AJ80" i="34"/>
  <c r="AJ81" i="34"/>
  <c r="AJ82" i="34"/>
  <c r="AJ83" i="34"/>
  <c r="AJ84" i="34"/>
  <c r="AJ85" i="34"/>
  <c r="AJ86" i="34"/>
  <c r="AJ87" i="34"/>
  <c r="AJ88" i="34"/>
  <c r="AJ89" i="34"/>
  <c r="AJ90" i="34"/>
  <c r="AJ91" i="34"/>
  <c r="AJ92" i="34"/>
  <c r="AJ93" i="34"/>
  <c r="AJ94" i="34"/>
  <c r="AJ95" i="34"/>
  <c r="AJ96" i="34"/>
  <c r="AJ97" i="34"/>
  <c r="AJ98" i="34"/>
  <c r="AJ99" i="34"/>
  <c r="AJ100" i="34"/>
  <c r="AJ101" i="34"/>
  <c r="AJ102" i="34"/>
  <c r="AJ103" i="34"/>
  <c r="AJ104" i="34"/>
  <c r="AJ105" i="34"/>
  <c r="AJ106" i="34"/>
  <c r="AJ107" i="34"/>
  <c r="AJ108" i="34"/>
  <c r="AJ109" i="34"/>
  <c r="AJ110" i="34"/>
  <c r="AJ111" i="3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24" i="34"/>
  <c r="AJ125" i="34"/>
  <c r="AJ126" i="34"/>
  <c r="AJ127" i="34"/>
  <c r="AJ128" i="34"/>
  <c r="AJ129" i="34"/>
  <c r="AJ130" i="34"/>
  <c r="AJ131" i="34"/>
  <c r="AJ132" i="34"/>
  <c r="AJ133" i="34"/>
  <c r="AJ134" i="34"/>
  <c r="AJ135" i="34"/>
  <c r="AJ136" i="34"/>
  <c r="AJ137" i="34"/>
  <c r="AJ138" i="34"/>
  <c r="AJ139" i="34"/>
  <c r="AJ140" i="34"/>
  <c r="AJ141" i="34"/>
  <c r="AJ142" i="34"/>
  <c r="AJ143" i="34"/>
  <c r="AJ144" i="34"/>
  <c r="AJ145" i="34"/>
  <c r="AJ146" i="34"/>
  <c r="AJ147" i="34"/>
  <c r="AJ148" i="34"/>
  <c r="AJ149" i="34"/>
  <c r="AJ150" i="34"/>
  <c r="AJ151" i="34"/>
  <c r="AJ152" i="34"/>
  <c r="AJ153" i="34"/>
  <c r="AJ154" i="34"/>
  <c r="AJ155" i="34"/>
  <c r="AJ156" i="34"/>
  <c r="AJ157" i="34"/>
  <c r="AJ158" i="34"/>
  <c r="AJ159" i="34"/>
  <c r="AJ160" i="34"/>
  <c r="AJ161" i="34"/>
  <c r="AJ162" i="34"/>
  <c r="AJ163" i="34"/>
  <c r="AJ164" i="34"/>
  <c r="AJ165" i="34"/>
  <c r="AJ166" i="34"/>
  <c r="AJ167" i="34"/>
  <c r="AJ168" i="34"/>
  <c r="AJ169" i="34"/>
  <c r="AJ170" i="34"/>
  <c r="AJ171" i="34"/>
  <c r="AJ172" i="34"/>
  <c r="AJ173" i="34"/>
  <c r="AJ174" i="34"/>
  <c r="AJ175" i="34"/>
  <c r="AJ176" i="34"/>
  <c r="AJ177" i="34"/>
  <c r="AJ178" i="34"/>
  <c r="AJ179" i="34"/>
  <c r="AJ180" i="34"/>
  <c r="AJ181" i="34"/>
  <c r="AJ182" i="34"/>
  <c r="AJ183" i="34"/>
  <c r="AJ184" i="34"/>
  <c r="AJ185" i="34"/>
  <c r="AJ186" i="34"/>
  <c r="AJ187" i="34"/>
  <c r="AJ188" i="34"/>
  <c r="AJ189" i="34"/>
  <c r="AJ190" i="34"/>
  <c r="AJ191" i="34"/>
  <c r="AJ192" i="34"/>
  <c r="AJ193" i="34"/>
  <c r="AJ194" i="34"/>
  <c r="AJ195" i="34"/>
  <c r="AJ196" i="34"/>
  <c r="AJ197" i="34"/>
  <c r="AJ198" i="34"/>
  <c r="AJ199" i="34"/>
  <c r="AJ200" i="34"/>
  <c r="AJ201" i="34"/>
  <c r="AJ202" i="34"/>
  <c r="AJ203" i="34"/>
  <c r="AJ204" i="34"/>
  <c r="AJ205" i="34"/>
  <c r="AJ206" i="34"/>
  <c r="AJ207" i="34"/>
  <c r="AJ208" i="34"/>
  <c r="AJ209" i="34"/>
  <c r="AJ210" i="34"/>
  <c r="AJ211" i="34"/>
  <c r="AJ212" i="34"/>
  <c r="AJ213" i="34"/>
  <c r="AJ214" i="34"/>
  <c r="AJ215" i="34"/>
  <c r="AJ216" i="34"/>
  <c r="AJ217" i="34"/>
  <c r="AJ218" i="34"/>
  <c r="AJ219" i="34"/>
  <c r="AJ220" i="34"/>
  <c r="AJ221" i="34"/>
  <c r="AJ222" i="34"/>
  <c r="AJ223" i="34"/>
  <c r="AJ224" i="34"/>
  <c r="AJ225" i="34"/>
  <c r="AJ226" i="34"/>
  <c r="AJ227" i="34"/>
  <c r="AJ228" i="34"/>
  <c r="AJ229" i="34"/>
  <c r="AJ230" i="34"/>
  <c r="AJ231" i="34"/>
  <c r="AJ232" i="34"/>
  <c r="AJ233" i="34"/>
  <c r="AJ234" i="34"/>
  <c r="AJ235" i="34"/>
  <c r="AJ236" i="34"/>
  <c r="AJ237" i="34"/>
  <c r="AJ238" i="34"/>
  <c r="AJ239" i="34"/>
  <c r="AJ240" i="34"/>
  <c r="AJ241" i="34"/>
  <c r="AJ242" i="34"/>
  <c r="AJ243" i="34"/>
  <c r="AJ244" i="34"/>
  <c r="AJ245" i="34"/>
  <c r="AJ246" i="34"/>
  <c r="AJ247" i="34"/>
  <c r="AJ248" i="34"/>
  <c r="AJ249" i="34"/>
  <c r="AJ250" i="34"/>
  <c r="AJ251" i="34"/>
  <c r="AJ252" i="34"/>
  <c r="AJ253" i="34"/>
  <c r="AJ254" i="34"/>
  <c r="AJ255" i="34"/>
  <c r="AJ256" i="34"/>
  <c r="AJ257" i="34"/>
  <c r="AJ258" i="34"/>
  <c r="AJ259" i="34"/>
  <c r="AJ260" i="34"/>
  <c r="AJ261" i="34"/>
  <c r="AJ262" i="34"/>
  <c r="AJ1" i="34"/>
  <c r="AI2" i="34"/>
  <c r="AI3" i="34"/>
  <c r="AI4" i="34"/>
  <c r="AI5" i="34"/>
  <c r="AI6" i="34"/>
  <c r="AI7" i="34"/>
  <c r="AI8" i="34"/>
  <c r="AI9" i="34"/>
  <c r="AI10" i="34"/>
  <c r="AI11" i="34"/>
  <c r="AI12" i="34"/>
  <c r="AI13" i="34"/>
  <c r="AI14" i="34"/>
  <c r="AI15" i="34"/>
  <c r="AI16" i="34"/>
  <c r="AI17" i="34"/>
  <c r="AI18" i="34"/>
  <c r="AI19" i="34"/>
  <c r="AI20" i="34"/>
  <c r="AI21" i="34"/>
  <c r="AI22" i="34"/>
  <c r="AI23" i="34"/>
  <c r="AI24" i="34"/>
  <c r="AI25" i="34"/>
  <c r="AI26" i="34"/>
  <c r="AI27" i="34"/>
  <c r="AI28" i="34"/>
  <c r="AI29" i="34"/>
  <c r="AI30" i="34"/>
  <c r="AI31" i="34"/>
  <c r="AI32" i="34"/>
  <c r="AI33" i="34"/>
  <c r="AI34" i="34"/>
  <c r="AI35" i="34"/>
  <c r="AI36" i="34"/>
  <c r="AI37" i="34"/>
  <c r="AI38" i="34"/>
  <c r="AI39" i="34"/>
  <c r="AI40" i="34"/>
  <c r="AI41" i="34"/>
  <c r="AI42" i="34"/>
  <c r="AI43" i="34"/>
  <c r="AI44" i="34"/>
  <c r="AI45" i="34"/>
  <c r="AI46" i="34"/>
  <c r="AI47" i="34"/>
  <c r="F196" i="59" s="1"/>
  <c r="AI48" i="34"/>
  <c r="AI49" i="34"/>
  <c r="AI50" i="34"/>
  <c r="AI51" i="34"/>
  <c r="AI52" i="34"/>
  <c r="AI53" i="34"/>
  <c r="AI54" i="34"/>
  <c r="AI55" i="34"/>
  <c r="AI56" i="34"/>
  <c r="AI57" i="34"/>
  <c r="AI58" i="34"/>
  <c r="AI59" i="34"/>
  <c r="AI60" i="34"/>
  <c r="AI61" i="34"/>
  <c r="AI62" i="34"/>
  <c r="AI63" i="34"/>
  <c r="AI64" i="34"/>
  <c r="AI65" i="34"/>
  <c r="AI66" i="34"/>
  <c r="AI67" i="34"/>
  <c r="AI68" i="34"/>
  <c r="AI69" i="34"/>
  <c r="AI70" i="34"/>
  <c r="AI71" i="34"/>
  <c r="AI72" i="34"/>
  <c r="AI73" i="34"/>
  <c r="AI74" i="34"/>
  <c r="AI75" i="34"/>
  <c r="AI76" i="34"/>
  <c r="AI77" i="34"/>
  <c r="AI78" i="34"/>
  <c r="AI79" i="34"/>
  <c r="AI80" i="34"/>
  <c r="AI81" i="34"/>
  <c r="AI82" i="34"/>
  <c r="AI83" i="34"/>
  <c r="AI84" i="34"/>
  <c r="AI85" i="34"/>
  <c r="AI86" i="34"/>
  <c r="AI87" i="34"/>
  <c r="AI88" i="34"/>
  <c r="AI89" i="34"/>
  <c r="AI90" i="34"/>
  <c r="AI91" i="34"/>
  <c r="AI92" i="34"/>
  <c r="AI93" i="34"/>
  <c r="AI94" i="34"/>
  <c r="AI95" i="34"/>
  <c r="AI96" i="34"/>
  <c r="AI97" i="34"/>
  <c r="AI98" i="34"/>
  <c r="AI99" i="34"/>
  <c r="AI100" i="34"/>
  <c r="AI101" i="34"/>
  <c r="AI102" i="34"/>
  <c r="AI103" i="34"/>
  <c r="AI104" i="34"/>
  <c r="AI105" i="34"/>
  <c r="AI106" i="34"/>
  <c r="AI107" i="34"/>
  <c r="AI108" i="34"/>
  <c r="AI109" i="34"/>
  <c r="AI110" i="34"/>
  <c r="AI111" i="34"/>
  <c r="AI112" i="34"/>
  <c r="AI113" i="34"/>
  <c r="AI114" i="34"/>
  <c r="AI115" i="34"/>
  <c r="AI116" i="34"/>
  <c r="AI117" i="34"/>
  <c r="AI118" i="34"/>
  <c r="AI119" i="34"/>
  <c r="AI120" i="34"/>
  <c r="AI121" i="34"/>
  <c r="AI122" i="34"/>
  <c r="AI123" i="34"/>
  <c r="AI124" i="34"/>
  <c r="AI125" i="34"/>
  <c r="AI126" i="34"/>
  <c r="AI127" i="34"/>
  <c r="AI128" i="34"/>
  <c r="AI129" i="34"/>
  <c r="AI130" i="34"/>
  <c r="AI131" i="34"/>
  <c r="AI132" i="34"/>
  <c r="AI133" i="34"/>
  <c r="AI134" i="34"/>
  <c r="AI135" i="34"/>
  <c r="AI136" i="34"/>
  <c r="AI137" i="34"/>
  <c r="AI138" i="34"/>
  <c r="AI139" i="34"/>
  <c r="AI140" i="34"/>
  <c r="AI141" i="34"/>
  <c r="AI142" i="34"/>
  <c r="AI143" i="34"/>
  <c r="AI144" i="34"/>
  <c r="AI145" i="34"/>
  <c r="AI146" i="34"/>
  <c r="AI147" i="34"/>
  <c r="AI148" i="34"/>
  <c r="AI149" i="34"/>
  <c r="AI150" i="34"/>
  <c r="AI151" i="34"/>
  <c r="AI152" i="34"/>
  <c r="AI153" i="34"/>
  <c r="AI154" i="34"/>
  <c r="AI155" i="34"/>
  <c r="AI156" i="34"/>
  <c r="AI157" i="34"/>
  <c r="AI158" i="34"/>
  <c r="AI159" i="34"/>
  <c r="AI160" i="34"/>
  <c r="AI161" i="34"/>
  <c r="AI162" i="34"/>
  <c r="AI163" i="34"/>
  <c r="AI164" i="34"/>
  <c r="AI165" i="34"/>
  <c r="AI166" i="34"/>
  <c r="AI167" i="34"/>
  <c r="AI168" i="34"/>
  <c r="AI169" i="34"/>
  <c r="AI170" i="34"/>
  <c r="AI171" i="34"/>
  <c r="AI172" i="34"/>
  <c r="AI173" i="34"/>
  <c r="AI174" i="34"/>
  <c r="AI175" i="34"/>
  <c r="AI176" i="34"/>
  <c r="AI177" i="34"/>
  <c r="AI178" i="34"/>
  <c r="AI179" i="34"/>
  <c r="AI180" i="34"/>
  <c r="AI181" i="34"/>
  <c r="AI182" i="34"/>
  <c r="AI183" i="34"/>
  <c r="AI184" i="34"/>
  <c r="AI185" i="34"/>
  <c r="AI186" i="34"/>
  <c r="AI187" i="34"/>
  <c r="AI188" i="34"/>
  <c r="AI189" i="34"/>
  <c r="AI190" i="34"/>
  <c r="AI191" i="34"/>
  <c r="AI192" i="34"/>
  <c r="AI193" i="34"/>
  <c r="AI194" i="34"/>
  <c r="AI195" i="34"/>
  <c r="AI196" i="34"/>
  <c r="AI197" i="34"/>
  <c r="AI198" i="34"/>
  <c r="AI199" i="34"/>
  <c r="AI200" i="34"/>
  <c r="AI201" i="34"/>
  <c r="AI202" i="34"/>
  <c r="AI203" i="34"/>
  <c r="AI204" i="34"/>
  <c r="AI205" i="34"/>
  <c r="AI206" i="34"/>
  <c r="AI207" i="34"/>
  <c r="AI208" i="34"/>
  <c r="AI209" i="34"/>
  <c r="AI210" i="34"/>
  <c r="AI211" i="34"/>
  <c r="AI212" i="34"/>
  <c r="AI213" i="34"/>
  <c r="AI214" i="34"/>
  <c r="AI215" i="34"/>
  <c r="AI216" i="34"/>
  <c r="AI217" i="34"/>
  <c r="AI218" i="34"/>
  <c r="AI219" i="34"/>
  <c r="AI220" i="34"/>
  <c r="AI221" i="34"/>
  <c r="AI222" i="34"/>
  <c r="AI223" i="34"/>
  <c r="AI224" i="34"/>
  <c r="AI225" i="34"/>
  <c r="AI226" i="34"/>
  <c r="AI227" i="34"/>
  <c r="AI228" i="34"/>
  <c r="AI229" i="34"/>
  <c r="AI230" i="34"/>
  <c r="AI231" i="34"/>
  <c r="AI232" i="34"/>
  <c r="AI233" i="34"/>
  <c r="AI234" i="34"/>
  <c r="AI235" i="34"/>
  <c r="AI236" i="34"/>
  <c r="AI237" i="34"/>
  <c r="AI238" i="34"/>
  <c r="AI239" i="34"/>
  <c r="AI240" i="34"/>
  <c r="AI241" i="34"/>
  <c r="AI242" i="34"/>
  <c r="AI243" i="34"/>
  <c r="AI244" i="34"/>
  <c r="AI245" i="34"/>
  <c r="AI246" i="34"/>
  <c r="AI247" i="34"/>
  <c r="AI248" i="34"/>
  <c r="AI249" i="34"/>
  <c r="AI250" i="34"/>
  <c r="AI251" i="34"/>
  <c r="AI252" i="34"/>
  <c r="AI253" i="34"/>
  <c r="AI254" i="34"/>
  <c r="AI255" i="34"/>
  <c r="AI256" i="34"/>
  <c r="AI257" i="34"/>
  <c r="AI258" i="34"/>
  <c r="AI259" i="34"/>
  <c r="AI260" i="34"/>
  <c r="AI261" i="34"/>
  <c r="AI262" i="34"/>
  <c r="AI1" i="34"/>
  <c r="C191" i="69" s="1"/>
  <c r="AH1" i="34"/>
  <c r="C190" i="69" s="1"/>
  <c r="AH2" i="34"/>
  <c r="AH3" i="34"/>
  <c r="AH4" i="34"/>
  <c r="AH5" i="34"/>
  <c r="AH6" i="34"/>
  <c r="AH7" i="34"/>
  <c r="AH8" i="34"/>
  <c r="AH9" i="34"/>
  <c r="AH10" i="34"/>
  <c r="AH11" i="34"/>
  <c r="AH12" i="34"/>
  <c r="AH13" i="34"/>
  <c r="AH14" i="34"/>
  <c r="AH15" i="34"/>
  <c r="AH16" i="34"/>
  <c r="AH17" i="34"/>
  <c r="AH18" i="34"/>
  <c r="AH19" i="34"/>
  <c r="AH20" i="34"/>
  <c r="AH21" i="34"/>
  <c r="AH22" i="34"/>
  <c r="AH23" i="34"/>
  <c r="AH24" i="34"/>
  <c r="AH25" i="34"/>
  <c r="AH26" i="34"/>
  <c r="AH27" i="34"/>
  <c r="AH28" i="34"/>
  <c r="AH29" i="34"/>
  <c r="AH30" i="34"/>
  <c r="AH31" i="34"/>
  <c r="AH32" i="34"/>
  <c r="AH33" i="34"/>
  <c r="AH34" i="34"/>
  <c r="AH35" i="34"/>
  <c r="AH36" i="34"/>
  <c r="AH37" i="34"/>
  <c r="AH38" i="34"/>
  <c r="AH39" i="34"/>
  <c r="AH40" i="34"/>
  <c r="AH41" i="34"/>
  <c r="AH42" i="34"/>
  <c r="AH43" i="34"/>
  <c r="AH44" i="34"/>
  <c r="AH45" i="34"/>
  <c r="AH46" i="34"/>
  <c r="AH47" i="34"/>
  <c r="AH48" i="34"/>
  <c r="G195" i="59" s="1"/>
  <c r="AH49" i="34"/>
  <c r="AH50" i="34"/>
  <c r="AH51" i="34"/>
  <c r="AH52" i="34"/>
  <c r="AH53" i="34"/>
  <c r="AH54" i="34"/>
  <c r="AH55" i="34"/>
  <c r="AH56" i="34"/>
  <c r="AH57" i="34"/>
  <c r="AH58" i="34"/>
  <c r="AH59" i="34"/>
  <c r="AH60" i="34"/>
  <c r="AH61" i="34"/>
  <c r="AH62" i="34"/>
  <c r="AH63" i="34"/>
  <c r="AH64" i="34"/>
  <c r="AH65" i="34"/>
  <c r="AH66" i="34"/>
  <c r="AH67" i="34"/>
  <c r="AH68" i="34"/>
  <c r="AH69" i="34"/>
  <c r="AH70" i="34"/>
  <c r="AH71" i="34"/>
  <c r="AH72" i="34"/>
  <c r="AH73" i="34"/>
  <c r="AH74" i="34"/>
  <c r="AH75" i="34"/>
  <c r="AH76" i="34"/>
  <c r="AH77" i="34"/>
  <c r="AH78" i="34"/>
  <c r="AH79" i="34"/>
  <c r="AH80" i="34"/>
  <c r="AH81" i="34"/>
  <c r="AH82" i="34"/>
  <c r="AH83" i="34"/>
  <c r="AH84" i="34"/>
  <c r="AH85" i="34"/>
  <c r="AH86" i="34"/>
  <c r="AH87" i="34"/>
  <c r="AH88" i="34"/>
  <c r="AH89" i="34"/>
  <c r="AH90" i="34"/>
  <c r="AH91" i="34"/>
  <c r="AH92" i="34"/>
  <c r="AH93" i="34"/>
  <c r="AH94" i="34"/>
  <c r="AH95" i="34"/>
  <c r="AH96" i="34"/>
  <c r="AH97" i="34"/>
  <c r="AH98" i="34"/>
  <c r="AH99" i="34"/>
  <c r="AH100" i="34"/>
  <c r="AH101" i="34"/>
  <c r="AH102" i="34"/>
  <c r="AH103" i="34"/>
  <c r="AH104" i="34"/>
  <c r="AH105" i="34"/>
  <c r="AH106" i="34"/>
  <c r="AH107" i="34"/>
  <c r="AH108" i="34"/>
  <c r="AH109" i="34"/>
  <c r="AH110" i="34"/>
  <c r="AH111" i="34"/>
  <c r="AH112" i="34"/>
  <c r="AH113" i="34"/>
  <c r="AH114" i="34"/>
  <c r="AH115" i="34"/>
  <c r="AH116" i="34"/>
  <c r="AH117" i="34"/>
  <c r="AH118" i="34"/>
  <c r="AH119" i="34"/>
  <c r="AH120" i="34"/>
  <c r="AH121" i="34"/>
  <c r="AH122" i="34"/>
  <c r="AH123" i="34"/>
  <c r="AH124" i="34"/>
  <c r="AH125" i="34"/>
  <c r="AH126" i="34"/>
  <c r="AH127" i="34"/>
  <c r="AH128" i="34"/>
  <c r="AH129" i="34"/>
  <c r="AH130" i="34"/>
  <c r="AH131" i="34"/>
  <c r="AH132" i="34"/>
  <c r="AH133" i="34"/>
  <c r="AH134" i="34"/>
  <c r="AH135" i="34"/>
  <c r="AH136" i="34"/>
  <c r="AH137" i="34"/>
  <c r="AH138" i="34"/>
  <c r="AH139" i="34"/>
  <c r="AH140" i="34"/>
  <c r="AH141" i="34"/>
  <c r="AH142" i="34"/>
  <c r="AH143" i="34"/>
  <c r="AH144" i="34"/>
  <c r="AH145" i="34"/>
  <c r="AH146" i="34"/>
  <c r="AH147" i="34"/>
  <c r="AH148" i="34"/>
  <c r="AH149" i="34"/>
  <c r="AH150" i="34"/>
  <c r="AH151" i="34"/>
  <c r="AH152" i="34"/>
  <c r="AH153" i="34"/>
  <c r="AH154" i="34"/>
  <c r="AH155" i="34"/>
  <c r="AH156" i="34"/>
  <c r="AH157" i="34"/>
  <c r="AH158" i="34"/>
  <c r="AH159" i="34"/>
  <c r="AH160" i="34"/>
  <c r="AH161" i="34"/>
  <c r="AH162" i="34"/>
  <c r="AH163" i="34"/>
  <c r="AH164" i="34"/>
  <c r="AH165" i="34"/>
  <c r="AH166" i="34"/>
  <c r="AH167" i="34"/>
  <c r="AH168" i="34"/>
  <c r="AH169" i="34"/>
  <c r="AH170" i="34"/>
  <c r="AH171" i="34"/>
  <c r="AH172" i="34"/>
  <c r="AH173" i="34"/>
  <c r="AH174" i="34"/>
  <c r="AH175" i="34"/>
  <c r="AH176" i="34"/>
  <c r="AH177" i="34"/>
  <c r="AH178" i="34"/>
  <c r="AH179" i="34"/>
  <c r="AH180" i="34"/>
  <c r="AH181" i="34"/>
  <c r="AH182" i="34"/>
  <c r="AH183" i="34"/>
  <c r="AH184" i="34"/>
  <c r="AH185" i="34"/>
  <c r="AH186" i="34"/>
  <c r="AH187" i="34"/>
  <c r="AH188" i="34"/>
  <c r="AH189" i="34"/>
  <c r="AH190" i="34"/>
  <c r="AH191" i="34"/>
  <c r="AH192" i="34"/>
  <c r="AH193" i="34"/>
  <c r="AH194" i="34"/>
  <c r="AH195" i="34"/>
  <c r="AH196" i="34"/>
  <c r="AH197" i="34"/>
  <c r="AH198" i="34"/>
  <c r="AH199" i="34"/>
  <c r="AH200" i="34"/>
  <c r="AH201" i="34"/>
  <c r="AH202" i="34"/>
  <c r="AH203" i="34"/>
  <c r="AH204" i="34"/>
  <c r="AH205" i="34"/>
  <c r="AH206" i="34"/>
  <c r="AH207" i="34"/>
  <c r="AH208" i="34"/>
  <c r="AH209" i="34"/>
  <c r="AH210" i="34"/>
  <c r="AH211" i="34"/>
  <c r="AH212" i="34"/>
  <c r="AH213" i="34"/>
  <c r="AH214" i="34"/>
  <c r="AH215" i="34"/>
  <c r="AH216" i="34"/>
  <c r="AH217" i="34"/>
  <c r="AH218" i="34"/>
  <c r="AH219" i="34"/>
  <c r="AH220" i="34"/>
  <c r="AH221" i="34"/>
  <c r="AH222" i="34"/>
  <c r="AH223" i="34"/>
  <c r="AH224" i="34"/>
  <c r="AH225" i="34"/>
  <c r="AH226" i="34"/>
  <c r="AH227" i="34"/>
  <c r="AH228" i="34"/>
  <c r="AH229" i="34"/>
  <c r="AH230" i="34"/>
  <c r="AH231" i="34"/>
  <c r="AH232" i="34"/>
  <c r="AH233" i="34"/>
  <c r="AH234" i="34"/>
  <c r="AH235" i="34"/>
  <c r="AH236" i="34"/>
  <c r="AH237" i="34"/>
  <c r="AH238" i="34"/>
  <c r="AH239" i="34"/>
  <c r="AH240" i="34"/>
  <c r="AH241" i="34"/>
  <c r="AH242" i="34"/>
  <c r="AH243" i="34"/>
  <c r="AH244" i="34"/>
  <c r="AH245" i="34"/>
  <c r="AH246" i="34"/>
  <c r="AH247" i="34"/>
  <c r="AH248" i="34"/>
  <c r="AH249" i="34"/>
  <c r="AH250" i="34"/>
  <c r="AH251" i="34"/>
  <c r="AH252" i="34"/>
  <c r="AH253" i="34"/>
  <c r="AH254" i="34"/>
  <c r="AH255" i="34"/>
  <c r="AH256" i="34"/>
  <c r="AH257" i="34"/>
  <c r="AH258" i="34"/>
  <c r="AH259" i="34"/>
  <c r="AH260" i="34"/>
  <c r="AH261" i="34"/>
  <c r="AH262" i="34"/>
  <c r="AG2" i="34"/>
  <c r="AG3" i="34"/>
  <c r="AG4" i="34"/>
  <c r="AG5" i="34"/>
  <c r="AG6" i="34"/>
  <c r="AG7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G37" i="34"/>
  <c r="AG38" i="34"/>
  <c r="AG39" i="34"/>
  <c r="AG40" i="34"/>
  <c r="AG41" i="34"/>
  <c r="AG42" i="34"/>
  <c r="AG43" i="34"/>
  <c r="AG44" i="34"/>
  <c r="AG45" i="34"/>
  <c r="AG46" i="34"/>
  <c r="AG47" i="34"/>
  <c r="F194" i="59" s="1"/>
  <c r="AG48" i="34"/>
  <c r="G194" i="59" s="1"/>
  <c r="AG49" i="34"/>
  <c r="AG50" i="34"/>
  <c r="AG51" i="34"/>
  <c r="AG52" i="34"/>
  <c r="AG53" i="34"/>
  <c r="AG54" i="34"/>
  <c r="AG55" i="34"/>
  <c r="AG56" i="34"/>
  <c r="AG57" i="34"/>
  <c r="AG58" i="34"/>
  <c r="AG59" i="34"/>
  <c r="AG60" i="34"/>
  <c r="AG61" i="34"/>
  <c r="AG62" i="34"/>
  <c r="AG63" i="34"/>
  <c r="AG64" i="34"/>
  <c r="AG65" i="34"/>
  <c r="AG66" i="34"/>
  <c r="AG67" i="34"/>
  <c r="AG68" i="34"/>
  <c r="AG69" i="34"/>
  <c r="AG70" i="34"/>
  <c r="AG71" i="34"/>
  <c r="AG72" i="34"/>
  <c r="AG73" i="34"/>
  <c r="AG74" i="34"/>
  <c r="AG75" i="34"/>
  <c r="AG76" i="34"/>
  <c r="AG77" i="34"/>
  <c r="AG78" i="34"/>
  <c r="AG79" i="34"/>
  <c r="AG80" i="34"/>
  <c r="AG81" i="34"/>
  <c r="AG82" i="34"/>
  <c r="AG83" i="34"/>
  <c r="AG84" i="34"/>
  <c r="AG85" i="34"/>
  <c r="AG86" i="34"/>
  <c r="AG87" i="34"/>
  <c r="AG88" i="34"/>
  <c r="AG89" i="34"/>
  <c r="AG90" i="34"/>
  <c r="AG91" i="34"/>
  <c r="AG92" i="34"/>
  <c r="AG93" i="34"/>
  <c r="AG94" i="34"/>
  <c r="AG95" i="34"/>
  <c r="AG96" i="34"/>
  <c r="AG97" i="34"/>
  <c r="AG98" i="34"/>
  <c r="AG99" i="34"/>
  <c r="AG100" i="34"/>
  <c r="AG101" i="34"/>
  <c r="AG102" i="34"/>
  <c r="AG103" i="34"/>
  <c r="AG104" i="34"/>
  <c r="AG105" i="34"/>
  <c r="AG106" i="34"/>
  <c r="AG107" i="34"/>
  <c r="AG108" i="34"/>
  <c r="AG109" i="34"/>
  <c r="AG110" i="34"/>
  <c r="AG111" i="34"/>
  <c r="AG112" i="34"/>
  <c r="AG113" i="34"/>
  <c r="AG114" i="34"/>
  <c r="AG115" i="34"/>
  <c r="AG116" i="34"/>
  <c r="AG117" i="34"/>
  <c r="AG118" i="34"/>
  <c r="AG119" i="34"/>
  <c r="AG120" i="34"/>
  <c r="AG121" i="34"/>
  <c r="AG122" i="34"/>
  <c r="AG123" i="34"/>
  <c r="AG124" i="34"/>
  <c r="AG125" i="34"/>
  <c r="AG126" i="34"/>
  <c r="AG127" i="34"/>
  <c r="AG128" i="34"/>
  <c r="AG129" i="34"/>
  <c r="AG130" i="34"/>
  <c r="AG131" i="34"/>
  <c r="AG132" i="34"/>
  <c r="AG133" i="34"/>
  <c r="AG134" i="34"/>
  <c r="AG135" i="34"/>
  <c r="AG136" i="34"/>
  <c r="AG137" i="34"/>
  <c r="AG138" i="34"/>
  <c r="AG139" i="34"/>
  <c r="AG140" i="34"/>
  <c r="AG141" i="34"/>
  <c r="AG142" i="34"/>
  <c r="AG143" i="34"/>
  <c r="AG144" i="34"/>
  <c r="AG145" i="34"/>
  <c r="AG146" i="34"/>
  <c r="AG147" i="34"/>
  <c r="AG148" i="34"/>
  <c r="AG149" i="34"/>
  <c r="AG150" i="34"/>
  <c r="AG151" i="34"/>
  <c r="AG152" i="34"/>
  <c r="AG153" i="34"/>
  <c r="AG154" i="34"/>
  <c r="AG155" i="34"/>
  <c r="AG156" i="34"/>
  <c r="AG157" i="34"/>
  <c r="AG158" i="34"/>
  <c r="AG159" i="34"/>
  <c r="AG160" i="34"/>
  <c r="AG161" i="34"/>
  <c r="AG162" i="34"/>
  <c r="AG163" i="34"/>
  <c r="AG164" i="34"/>
  <c r="AG165" i="34"/>
  <c r="AG166" i="34"/>
  <c r="AG167" i="34"/>
  <c r="AG168" i="34"/>
  <c r="AG169" i="34"/>
  <c r="AG170" i="34"/>
  <c r="AG171" i="34"/>
  <c r="AG172" i="34"/>
  <c r="AG173" i="34"/>
  <c r="AG174" i="34"/>
  <c r="AG175" i="34"/>
  <c r="AG176" i="34"/>
  <c r="AG177" i="34"/>
  <c r="AG178" i="34"/>
  <c r="AG179" i="34"/>
  <c r="AG180" i="34"/>
  <c r="AG181" i="34"/>
  <c r="AG182" i="34"/>
  <c r="AG183" i="34"/>
  <c r="AG184" i="34"/>
  <c r="AG185" i="34"/>
  <c r="AG186" i="34"/>
  <c r="AG187" i="34"/>
  <c r="AG188" i="34"/>
  <c r="AG189" i="34"/>
  <c r="AG190" i="34"/>
  <c r="AG191" i="34"/>
  <c r="AG192" i="34"/>
  <c r="AG193" i="34"/>
  <c r="AG194" i="34"/>
  <c r="AG195" i="34"/>
  <c r="AG196" i="34"/>
  <c r="AG197" i="34"/>
  <c r="AG198" i="34"/>
  <c r="AG199" i="34"/>
  <c r="AG200" i="34"/>
  <c r="AG201" i="34"/>
  <c r="AG202" i="34"/>
  <c r="AG203" i="34"/>
  <c r="AG204" i="34"/>
  <c r="AG205" i="34"/>
  <c r="AG206" i="34"/>
  <c r="AG207" i="34"/>
  <c r="AG208" i="34"/>
  <c r="AG209" i="34"/>
  <c r="AG210" i="34"/>
  <c r="AG211" i="34"/>
  <c r="AG212" i="34"/>
  <c r="AG213" i="34"/>
  <c r="AG214" i="34"/>
  <c r="AG215" i="34"/>
  <c r="AG216" i="34"/>
  <c r="AG217" i="34"/>
  <c r="AG218" i="34"/>
  <c r="AG219" i="34"/>
  <c r="AG220" i="34"/>
  <c r="AG221" i="34"/>
  <c r="AG222" i="34"/>
  <c r="AG223" i="34"/>
  <c r="AG224" i="34"/>
  <c r="AG225" i="34"/>
  <c r="AG226" i="34"/>
  <c r="AG227" i="34"/>
  <c r="AG228" i="34"/>
  <c r="AG229" i="34"/>
  <c r="AG230" i="34"/>
  <c r="AG231" i="34"/>
  <c r="AG232" i="34"/>
  <c r="AG233" i="34"/>
  <c r="AG234" i="34"/>
  <c r="AG235" i="34"/>
  <c r="AG236" i="34"/>
  <c r="AG237" i="34"/>
  <c r="AG238" i="34"/>
  <c r="AG239" i="34"/>
  <c r="AG240" i="34"/>
  <c r="AG241" i="34"/>
  <c r="AG242" i="34"/>
  <c r="AG243" i="34"/>
  <c r="AG244" i="34"/>
  <c r="AG245" i="34"/>
  <c r="AG246" i="34"/>
  <c r="AG247" i="34"/>
  <c r="AG248" i="34"/>
  <c r="AG249" i="34"/>
  <c r="AG250" i="34"/>
  <c r="AG251" i="34"/>
  <c r="AG252" i="34"/>
  <c r="AG253" i="34"/>
  <c r="AG254" i="34"/>
  <c r="AG255" i="34"/>
  <c r="AG256" i="34"/>
  <c r="AG257" i="34"/>
  <c r="AG258" i="34"/>
  <c r="AG259" i="34"/>
  <c r="AG260" i="34"/>
  <c r="AG261" i="34"/>
  <c r="AG262" i="34"/>
  <c r="AG1" i="34"/>
  <c r="C194" i="59" s="1"/>
  <c r="AF2" i="34"/>
  <c r="AF3" i="34"/>
  <c r="AF4" i="34"/>
  <c r="AF5" i="34"/>
  <c r="AF6" i="34"/>
  <c r="AF7" i="34"/>
  <c r="AF8" i="34"/>
  <c r="AF9" i="34"/>
  <c r="AF10" i="34"/>
  <c r="AF11" i="34"/>
  <c r="AF12" i="34"/>
  <c r="AF13" i="34"/>
  <c r="AF14" i="34"/>
  <c r="AF15" i="34"/>
  <c r="AF16" i="34"/>
  <c r="AF17" i="34"/>
  <c r="AF18" i="34"/>
  <c r="AF19" i="34"/>
  <c r="AF20" i="34"/>
  <c r="AF21" i="34"/>
  <c r="AF22" i="34"/>
  <c r="AF23" i="34"/>
  <c r="AF24" i="34"/>
  <c r="AF25" i="34"/>
  <c r="AF26" i="34"/>
  <c r="AF27" i="34"/>
  <c r="AF28" i="34"/>
  <c r="AF29" i="34"/>
  <c r="AF30" i="34"/>
  <c r="AF31" i="34"/>
  <c r="AF32" i="34"/>
  <c r="AF33" i="34"/>
  <c r="AF34" i="34"/>
  <c r="AF35" i="34"/>
  <c r="AF36" i="34"/>
  <c r="AF37" i="34"/>
  <c r="AF38" i="34"/>
  <c r="AF39" i="34"/>
  <c r="AF40" i="34"/>
  <c r="AF41" i="34"/>
  <c r="AF42" i="34"/>
  <c r="AF43" i="34"/>
  <c r="AF44" i="34"/>
  <c r="AF45" i="34"/>
  <c r="AF46" i="34"/>
  <c r="AF47" i="34"/>
  <c r="AF48" i="34"/>
  <c r="AF49" i="34"/>
  <c r="AF50" i="34"/>
  <c r="AF51" i="34"/>
  <c r="AF52" i="34"/>
  <c r="AF53" i="34"/>
  <c r="AF54" i="34"/>
  <c r="AF55" i="34"/>
  <c r="AF56" i="34"/>
  <c r="AF57" i="34"/>
  <c r="AF58" i="34"/>
  <c r="AF59" i="34"/>
  <c r="AF60" i="34"/>
  <c r="AF61" i="34"/>
  <c r="AF62" i="34"/>
  <c r="AF63" i="34"/>
  <c r="AF64" i="34"/>
  <c r="AF65" i="34"/>
  <c r="AF66" i="34"/>
  <c r="AF67" i="34"/>
  <c r="AF68" i="34"/>
  <c r="AF69" i="34"/>
  <c r="AF70" i="34"/>
  <c r="AF71" i="34"/>
  <c r="AF72" i="34"/>
  <c r="AF73" i="34"/>
  <c r="AF74" i="34"/>
  <c r="AF75" i="34"/>
  <c r="AF76" i="34"/>
  <c r="AF77" i="34"/>
  <c r="AF78" i="34"/>
  <c r="AF79" i="34"/>
  <c r="AF80" i="34"/>
  <c r="AF81" i="34"/>
  <c r="AF82" i="34"/>
  <c r="AF83" i="34"/>
  <c r="AF84" i="34"/>
  <c r="AF85" i="34"/>
  <c r="AF86" i="34"/>
  <c r="AF87" i="34"/>
  <c r="AF88" i="34"/>
  <c r="AF89" i="34"/>
  <c r="AF90" i="34"/>
  <c r="AF91" i="34"/>
  <c r="AF92" i="34"/>
  <c r="AF93" i="34"/>
  <c r="AF94" i="34"/>
  <c r="AF95" i="34"/>
  <c r="AF96" i="34"/>
  <c r="AF97" i="34"/>
  <c r="AF98" i="34"/>
  <c r="AF99" i="34"/>
  <c r="AF100" i="34"/>
  <c r="AF101" i="34"/>
  <c r="AF102" i="34"/>
  <c r="AF103" i="34"/>
  <c r="AF104" i="34"/>
  <c r="AF105" i="34"/>
  <c r="AF106" i="34"/>
  <c r="AF107" i="34"/>
  <c r="AF108" i="34"/>
  <c r="AF109" i="34"/>
  <c r="AF110" i="34"/>
  <c r="AF111" i="34"/>
  <c r="AF112" i="34"/>
  <c r="AF113" i="34"/>
  <c r="AF114" i="34"/>
  <c r="AF115" i="34"/>
  <c r="AF116" i="34"/>
  <c r="AF117" i="34"/>
  <c r="AF118" i="34"/>
  <c r="AF119" i="34"/>
  <c r="AF120" i="34"/>
  <c r="AF121" i="34"/>
  <c r="AF122" i="34"/>
  <c r="AF123" i="34"/>
  <c r="AF124" i="34"/>
  <c r="AF125" i="34"/>
  <c r="AF126" i="34"/>
  <c r="AF127" i="34"/>
  <c r="AF128" i="34"/>
  <c r="AF129" i="34"/>
  <c r="AF130" i="34"/>
  <c r="AF131" i="34"/>
  <c r="AF132" i="34"/>
  <c r="AF133" i="34"/>
  <c r="AF134" i="34"/>
  <c r="AF135" i="34"/>
  <c r="AF136" i="34"/>
  <c r="AF137" i="34"/>
  <c r="AF138" i="34"/>
  <c r="AF139" i="34"/>
  <c r="AF140" i="34"/>
  <c r="AF141" i="34"/>
  <c r="AF142" i="34"/>
  <c r="AF143" i="34"/>
  <c r="AF144" i="34"/>
  <c r="AF145" i="34"/>
  <c r="AF146" i="34"/>
  <c r="AF147" i="34"/>
  <c r="AF148" i="34"/>
  <c r="AF149" i="34"/>
  <c r="AF150" i="34"/>
  <c r="AF151" i="34"/>
  <c r="AF152" i="34"/>
  <c r="AF153" i="34"/>
  <c r="AF154" i="34"/>
  <c r="AF155" i="34"/>
  <c r="AF156" i="34"/>
  <c r="AF157" i="34"/>
  <c r="AF158" i="34"/>
  <c r="AF159" i="34"/>
  <c r="AF160" i="34"/>
  <c r="AF161" i="34"/>
  <c r="AF162" i="34"/>
  <c r="AF163" i="34"/>
  <c r="AF164" i="34"/>
  <c r="AF165" i="34"/>
  <c r="AF166" i="34"/>
  <c r="AF167" i="34"/>
  <c r="AF168" i="34"/>
  <c r="AF169" i="34"/>
  <c r="AF170" i="34"/>
  <c r="AF171" i="34"/>
  <c r="AF172" i="34"/>
  <c r="AF173" i="34"/>
  <c r="AF174" i="34"/>
  <c r="AF175" i="34"/>
  <c r="AF176" i="34"/>
  <c r="AF177" i="34"/>
  <c r="AF178" i="34"/>
  <c r="AF179" i="34"/>
  <c r="AF180" i="34"/>
  <c r="AF181" i="34"/>
  <c r="AF182" i="34"/>
  <c r="AF183" i="34"/>
  <c r="AF184" i="34"/>
  <c r="AF185" i="34"/>
  <c r="AF186" i="34"/>
  <c r="AF187" i="34"/>
  <c r="AF188" i="34"/>
  <c r="AF189" i="34"/>
  <c r="AF190" i="34"/>
  <c r="AF191" i="34"/>
  <c r="AF192" i="34"/>
  <c r="AF193" i="34"/>
  <c r="AF194" i="34"/>
  <c r="AF195" i="34"/>
  <c r="AF196" i="34"/>
  <c r="AF197" i="34"/>
  <c r="AF198" i="34"/>
  <c r="AF199" i="34"/>
  <c r="AF200" i="34"/>
  <c r="AF201" i="34"/>
  <c r="AF202" i="34"/>
  <c r="AF203" i="34"/>
  <c r="AF204" i="34"/>
  <c r="AF205" i="34"/>
  <c r="AF206" i="34"/>
  <c r="AF207" i="34"/>
  <c r="AF208" i="34"/>
  <c r="AF209" i="34"/>
  <c r="AF210" i="34"/>
  <c r="AF211" i="34"/>
  <c r="AF212" i="34"/>
  <c r="AF213" i="34"/>
  <c r="AF214" i="34"/>
  <c r="AF215" i="34"/>
  <c r="AF216" i="34"/>
  <c r="AF217" i="34"/>
  <c r="AF218" i="34"/>
  <c r="AF219" i="34"/>
  <c r="AF220" i="34"/>
  <c r="AF221" i="34"/>
  <c r="AF222" i="34"/>
  <c r="AF223" i="34"/>
  <c r="AF224" i="34"/>
  <c r="AF225" i="34"/>
  <c r="AF226" i="34"/>
  <c r="AF227" i="34"/>
  <c r="AF228" i="34"/>
  <c r="AF229" i="34"/>
  <c r="AF230" i="34"/>
  <c r="AF231" i="34"/>
  <c r="AF232" i="34"/>
  <c r="AF233" i="34"/>
  <c r="AF234" i="34"/>
  <c r="AF235" i="34"/>
  <c r="AF236" i="34"/>
  <c r="AF237" i="34"/>
  <c r="AF238" i="34"/>
  <c r="AF239" i="34"/>
  <c r="AF240" i="34"/>
  <c r="AF241" i="34"/>
  <c r="AF242" i="34"/>
  <c r="AF243" i="34"/>
  <c r="AF244" i="34"/>
  <c r="AF245" i="34"/>
  <c r="AF246" i="34"/>
  <c r="AF247" i="34"/>
  <c r="AF248" i="34"/>
  <c r="AF249" i="34"/>
  <c r="AF250" i="34"/>
  <c r="AF251" i="34"/>
  <c r="AF252" i="34"/>
  <c r="AF253" i="34"/>
  <c r="AF254" i="34"/>
  <c r="AF255" i="34"/>
  <c r="AF256" i="34"/>
  <c r="AF257" i="34"/>
  <c r="AF258" i="34"/>
  <c r="AF259" i="34"/>
  <c r="AF260" i="34"/>
  <c r="AF261" i="34"/>
  <c r="AF262" i="34"/>
  <c r="AF1" i="34"/>
  <c r="C188" i="69" s="1"/>
  <c r="AE2" i="34"/>
  <c r="AE3" i="34"/>
  <c r="AE4" i="34"/>
  <c r="AE5" i="34"/>
  <c r="AE6" i="34"/>
  <c r="AE7" i="34"/>
  <c r="AE8" i="34"/>
  <c r="AE9" i="34"/>
  <c r="AE10" i="34"/>
  <c r="AE11" i="34"/>
  <c r="AE12" i="34"/>
  <c r="AE13" i="34"/>
  <c r="AE14" i="34"/>
  <c r="AE15" i="34"/>
  <c r="AE16" i="34"/>
  <c r="AE17" i="34"/>
  <c r="AE18" i="34"/>
  <c r="AE19" i="34"/>
  <c r="AE20" i="34"/>
  <c r="AE21" i="34"/>
  <c r="AE22" i="34"/>
  <c r="AE23" i="34"/>
  <c r="AE24" i="34"/>
  <c r="AE25" i="34"/>
  <c r="AE26" i="34"/>
  <c r="AE27" i="34"/>
  <c r="AE28" i="34"/>
  <c r="AE29" i="34"/>
  <c r="AE30" i="34"/>
  <c r="AE31" i="34"/>
  <c r="AE32" i="34"/>
  <c r="AE33" i="34"/>
  <c r="AE34" i="34"/>
  <c r="AE35" i="34"/>
  <c r="AE36" i="34"/>
  <c r="AE37" i="34"/>
  <c r="AE38" i="34"/>
  <c r="AE39" i="34"/>
  <c r="AE40" i="34"/>
  <c r="AE41" i="34"/>
  <c r="AE42" i="34"/>
  <c r="AE43" i="34"/>
  <c r="AE44" i="34"/>
  <c r="AE45" i="34"/>
  <c r="AE46" i="34"/>
  <c r="AE47" i="34"/>
  <c r="F192" i="59" s="1"/>
  <c r="AE48" i="34"/>
  <c r="AE49" i="34"/>
  <c r="AE50" i="34"/>
  <c r="AE51" i="34"/>
  <c r="AE52" i="34"/>
  <c r="AE53" i="34"/>
  <c r="AE54" i="34"/>
  <c r="AE55" i="34"/>
  <c r="AE56" i="34"/>
  <c r="AE57" i="34"/>
  <c r="AE58" i="34"/>
  <c r="AE59" i="34"/>
  <c r="AE60" i="34"/>
  <c r="AE61" i="34"/>
  <c r="AE62" i="34"/>
  <c r="AE63" i="34"/>
  <c r="AE64" i="34"/>
  <c r="AE65" i="34"/>
  <c r="AE66" i="34"/>
  <c r="AE67" i="34"/>
  <c r="AE68" i="34"/>
  <c r="AE69" i="34"/>
  <c r="AE70" i="34"/>
  <c r="AE71" i="34"/>
  <c r="AE72" i="34"/>
  <c r="AE73" i="34"/>
  <c r="AE74" i="34"/>
  <c r="AE75" i="34"/>
  <c r="AE76" i="34"/>
  <c r="AE77" i="34"/>
  <c r="AE78" i="34"/>
  <c r="AE79" i="34"/>
  <c r="AE80" i="34"/>
  <c r="AE81" i="34"/>
  <c r="AE82" i="34"/>
  <c r="AE83" i="34"/>
  <c r="AE84" i="34"/>
  <c r="AE85" i="34"/>
  <c r="AE86" i="34"/>
  <c r="AE87" i="34"/>
  <c r="AE88" i="34"/>
  <c r="AE89" i="34"/>
  <c r="AE90" i="34"/>
  <c r="AE91" i="34"/>
  <c r="AE92" i="34"/>
  <c r="AE93" i="34"/>
  <c r="AE94" i="34"/>
  <c r="AE95" i="34"/>
  <c r="AE96" i="34"/>
  <c r="AE97" i="34"/>
  <c r="AE98" i="34"/>
  <c r="AE99" i="34"/>
  <c r="AE100" i="34"/>
  <c r="AE101" i="34"/>
  <c r="AE102" i="34"/>
  <c r="AE103" i="34"/>
  <c r="AE104" i="34"/>
  <c r="AE105" i="34"/>
  <c r="AE106" i="34"/>
  <c r="AE107" i="34"/>
  <c r="AE108" i="34"/>
  <c r="AE109" i="34"/>
  <c r="AE110" i="34"/>
  <c r="AE111" i="34"/>
  <c r="AE112" i="34"/>
  <c r="AE113" i="34"/>
  <c r="AE114" i="34"/>
  <c r="AE115" i="34"/>
  <c r="AE116" i="34"/>
  <c r="AE117" i="34"/>
  <c r="AE118" i="34"/>
  <c r="AE119" i="34"/>
  <c r="AE120" i="34"/>
  <c r="AE121" i="34"/>
  <c r="AE122" i="34"/>
  <c r="AE123" i="34"/>
  <c r="AE124" i="34"/>
  <c r="AE125" i="34"/>
  <c r="AE126" i="34"/>
  <c r="AE127" i="34"/>
  <c r="AE128" i="34"/>
  <c r="AE129" i="34"/>
  <c r="AE130" i="34"/>
  <c r="AE131" i="34"/>
  <c r="AE132" i="34"/>
  <c r="AE133" i="34"/>
  <c r="AE134" i="34"/>
  <c r="AE135" i="34"/>
  <c r="AE136" i="34"/>
  <c r="AE137" i="34"/>
  <c r="AE138" i="34"/>
  <c r="AE139" i="34"/>
  <c r="AE140" i="34"/>
  <c r="AE141" i="34"/>
  <c r="AE142" i="34"/>
  <c r="AE143" i="34"/>
  <c r="AE144" i="34"/>
  <c r="AE145" i="34"/>
  <c r="AE146" i="34"/>
  <c r="AE147" i="34"/>
  <c r="AE148" i="34"/>
  <c r="AE149" i="34"/>
  <c r="AE150" i="34"/>
  <c r="AE151" i="34"/>
  <c r="AE152" i="34"/>
  <c r="AE153" i="34"/>
  <c r="AE154" i="34"/>
  <c r="AE155" i="34"/>
  <c r="AE156" i="34"/>
  <c r="AE157" i="34"/>
  <c r="AE158" i="34"/>
  <c r="AE159" i="34"/>
  <c r="AE160" i="34"/>
  <c r="AE161" i="34"/>
  <c r="AE162" i="34"/>
  <c r="AE163" i="34"/>
  <c r="AE164" i="34"/>
  <c r="AE165" i="34"/>
  <c r="AE166" i="34"/>
  <c r="AE167" i="34"/>
  <c r="AE168" i="34"/>
  <c r="AE169" i="34"/>
  <c r="AE170" i="34"/>
  <c r="AE171" i="34"/>
  <c r="AE172" i="34"/>
  <c r="AE173" i="34"/>
  <c r="AE174" i="34"/>
  <c r="AE175" i="34"/>
  <c r="AE176" i="34"/>
  <c r="AE177" i="34"/>
  <c r="AE178" i="34"/>
  <c r="AE179" i="34"/>
  <c r="AE180" i="34"/>
  <c r="AE181" i="34"/>
  <c r="AE182" i="34"/>
  <c r="AE183" i="34"/>
  <c r="AE184" i="34"/>
  <c r="AE185" i="34"/>
  <c r="AE186" i="34"/>
  <c r="AE187" i="34"/>
  <c r="AE188" i="34"/>
  <c r="AE189" i="34"/>
  <c r="AE190" i="34"/>
  <c r="AE191" i="34"/>
  <c r="AE192" i="34"/>
  <c r="AE193" i="34"/>
  <c r="AE194" i="34"/>
  <c r="AE195" i="34"/>
  <c r="AE196" i="34"/>
  <c r="AE197" i="34"/>
  <c r="AE198" i="34"/>
  <c r="AE199" i="34"/>
  <c r="AE200" i="34"/>
  <c r="AE201" i="34"/>
  <c r="AE202" i="34"/>
  <c r="AE203" i="34"/>
  <c r="AE204" i="34"/>
  <c r="AE205" i="34"/>
  <c r="AE206" i="34"/>
  <c r="AE207" i="34"/>
  <c r="AE208" i="34"/>
  <c r="AE209" i="34"/>
  <c r="AE210" i="34"/>
  <c r="AE211" i="34"/>
  <c r="AE212" i="34"/>
  <c r="AE213" i="34"/>
  <c r="AE214" i="34"/>
  <c r="AE215" i="34"/>
  <c r="AE216" i="34"/>
  <c r="AE217" i="34"/>
  <c r="AE218" i="34"/>
  <c r="AE219" i="34"/>
  <c r="AE220" i="34"/>
  <c r="AE221" i="34"/>
  <c r="AE222" i="34"/>
  <c r="AE223" i="34"/>
  <c r="AE224" i="34"/>
  <c r="AE225" i="34"/>
  <c r="AE226" i="34"/>
  <c r="AE227" i="34"/>
  <c r="AE228" i="34"/>
  <c r="AE229" i="34"/>
  <c r="AE230" i="34"/>
  <c r="AE231" i="34"/>
  <c r="AE232" i="34"/>
  <c r="AE233" i="34"/>
  <c r="AE234" i="34"/>
  <c r="AE235" i="34"/>
  <c r="AE236" i="34"/>
  <c r="AE237" i="34"/>
  <c r="AE238" i="34"/>
  <c r="AE239" i="34"/>
  <c r="AE240" i="34"/>
  <c r="AE241" i="34"/>
  <c r="AE242" i="34"/>
  <c r="AE243" i="34"/>
  <c r="AE244" i="34"/>
  <c r="AE245" i="34"/>
  <c r="AE246" i="34"/>
  <c r="AE247" i="34"/>
  <c r="AE248" i="34"/>
  <c r="AE249" i="34"/>
  <c r="AE250" i="34"/>
  <c r="AE251" i="34"/>
  <c r="AE252" i="34"/>
  <c r="AE253" i="34"/>
  <c r="AE254" i="34"/>
  <c r="AE255" i="34"/>
  <c r="AE256" i="34"/>
  <c r="AE257" i="34"/>
  <c r="AE258" i="34"/>
  <c r="AE259" i="34"/>
  <c r="AE260" i="34"/>
  <c r="AE261" i="34"/>
  <c r="AE262" i="34"/>
  <c r="AE1" i="34"/>
  <c r="C187" i="69" s="1"/>
  <c r="AD2" i="34"/>
  <c r="AD3" i="34"/>
  <c r="AD4" i="34"/>
  <c r="AD5" i="34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85" i="34"/>
  <c r="AD86" i="34"/>
  <c r="AD87" i="34"/>
  <c r="AD88" i="34"/>
  <c r="AD89" i="34"/>
  <c r="AD90" i="34"/>
  <c r="AD91" i="34"/>
  <c r="AD92" i="34"/>
  <c r="AD93" i="34"/>
  <c r="AD94" i="34"/>
  <c r="AD95" i="34"/>
  <c r="AD96" i="34"/>
  <c r="AD97" i="34"/>
  <c r="AD98" i="34"/>
  <c r="AD99" i="34"/>
  <c r="AD100" i="34"/>
  <c r="AD101" i="34"/>
  <c r="AD102" i="34"/>
  <c r="AD103" i="34"/>
  <c r="AD104" i="34"/>
  <c r="AD105" i="34"/>
  <c r="AD106" i="34"/>
  <c r="AD107" i="34"/>
  <c r="AD108" i="34"/>
  <c r="AD109" i="34"/>
  <c r="AD110" i="34"/>
  <c r="AD111" i="34"/>
  <c r="AD112" i="34"/>
  <c r="AD113" i="34"/>
  <c r="AD114" i="34"/>
  <c r="AD115" i="34"/>
  <c r="AD116" i="34"/>
  <c r="AD117" i="34"/>
  <c r="AD118" i="34"/>
  <c r="AD119" i="34"/>
  <c r="AD120" i="34"/>
  <c r="AD121" i="34"/>
  <c r="AD122" i="34"/>
  <c r="AD123" i="34"/>
  <c r="AD124" i="34"/>
  <c r="AD125" i="34"/>
  <c r="AD126" i="34"/>
  <c r="AD127" i="34"/>
  <c r="AD128" i="34"/>
  <c r="AD129" i="34"/>
  <c r="AD130" i="34"/>
  <c r="AD131" i="34"/>
  <c r="AD132" i="34"/>
  <c r="AD133" i="34"/>
  <c r="AD134" i="34"/>
  <c r="AD135" i="34"/>
  <c r="AD136" i="34"/>
  <c r="AD137" i="34"/>
  <c r="AD138" i="34"/>
  <c r="AD139" i="34"/>
  <c r="AD140" i="34"/>
  <c r="AD141" i="34"/>
  <c r="AD142" i="34"/>
  <c r="AD143" i="34"/>
  <c r="AD144" i="34"/>
  <c r="AD145" i="34"/>
  <c r="AD146" i="34"/>
  <c r="AD147" i="34"/>
  <c r="AD148" i="34"/>
  <c r="AD149" i="34"/>
  <c r="AD150" i="34"/>
  <c r="AD151" i="34"/>
  <c r="AD152" i="34"/>
  <c r="AD153" i="34"/>
  <c r="AD154" i="34"/>
  <c r="AD155" i="34"/>
  <c r="AD156" i="34"/>
  <c r="AD157" i="34"/>
  <c r="AD158" i="34"/>
  <c r="AD159" i="34"/>
  <c r="AD160" i="34"/>
  <c r="AD161" i="34"/>
  <c r="AD162" i="34"/>
  <c r="AD163" i="34"/>
  <c r="AD164" i="34"/>
  <c r="AD165" i="34"/>
  <c r="AD166" i="34"/>
  <c r="AD167" i="34"/>
  <c r="AD168" i="34"/>
  <c r="AD169" i="34"/>
  <c r="AD170" i="34"/>
  <c r="AD171" i="34"/>
  <c r="AD172" i="34"/>
  <c r="AD173" i="34"/>
  <c r="AD174" i="34"/>
  <c r="AD175" i="34"/>
  <c r="AD176" i="34"/>
  <c r="AD177" i="34"/>
  <c r="AD178" i="34"/>
  <c r="AD179" i="34"/>
  <c r="AD180" i="34"/>
  <c r="AD181" i="34"/>
  <c r="AD182" i="34"/>
  <c r="AD183" i="34"/>
  <c r="AD184" i="34"/>
  <c r="AD185" i="34"/>
  <c r="AD186" i="34"/>
  <c r="AD187" i="34"/>
  <c r="AD188" i="34"/>
  <c r="AD189" i="34"/>
  <c r="AD190" i="34"/>
  <c r="AD191" i="34"/>
  <c r="AD192" i="34"/>
  <c r="AD193" i="34"/>
  <c r="AD194" i="34"/>
  <c r="AD195" i="34"/>
  <c r="AD196" i="34"/>
  <c r="AD197" i="34"/>
  <c r="AD198" i="34"/>
  <c r="AD199" i="34"/>
  <c r="AD200" i="34"/>
  <c r="AD201" i="34"/>
  <c r="AD202" i="34"/>
  <c r="AD203" i="34"/>
  <c r="AD204" i="34"/>
  <c r="AD205" i="34"/>
  <c r="AD206" i="34"/>
  <c r="AD207" i="34"/>
  <c r="AD208" i="34"/>
  <c r="AD209" i="34"/>
  <c r="AD210" i="34"/>
  <c r="AD211" i="34"/>
  <c r="AD212" i="34"/>
  <c r="AD213" i="34"/>
  <c r="AD214" i="34"/>
  <c r="AD215" i="34"/>
  <c r="AD216" i="34"/>
  <c r="AD217" i="34"/>
  <c r="AD218" i="34"/>
  <c r="AD219" i="34"/>
  <c r="AD220" i="34"/>
  <c r="AD221" i="34"/>
  <c r="AD222" i="34"/>
  <c r="AD223" i="34"/>
  <c r="AD224" i="34"/>
  <c r="AD225" i="34"/>
  <c r="AD226" i="34"/>
  <c r="AD227" i="34"/>
  <c r="AD228" i="34"/>
  <c r="AD229" i="34"/>
  <c r="AD230" i="34"/>
  <c r="AD231" i="34"/>
  <c r="AD232" i="34"/>
  <c r="AD233" i="34"/>
  <c r="AD234" i="34"/>
  <c r="AD235" i="34"/>
  <c r="AD236" i="34"/>
  <c r="AD237" i="34"/>
  <c r="AD238" i="34"/>
  <c r="AD239" i="34"/>
  <c r="AD240" i="34"/>
  <c r="AD241" i="34"/>
  <c r="AD242" i="34"/>
  <c r="AD243" i="34"/>
  <c r="AD244" i="34"/>
  <c r="AD245" i="34"/>
  <c r="AD246" i="34"/>
  <c r="AD247" i="34"/>
  <c r="AD248" i="34"/>
  <c r="AD249" i="34"/>
  <c r="AD250" i="34"/>
  <c r="AD251" i="34"/>
  <c r="AD252" i="34"/>
  <c r="AD253" i="34"/>
  <c r="AD254" i="34"/>
  <c r="AD255" i="34"/>
  <c r="AD256" i="34"/>
  <c r="AD257" i="34"/>
  <c r="AD258" i="34"/>
  <c r="AD259" i="34"/>
  <c r="AD260" i="34"/>
  <c r="AD261" i="34"/>
  <c r="AD262" i="34"/>
  <c r="AD1" i="34"/>
  <c r="C191" i="59" s="1"/>
  <c r="AC2" i="34"/>
  <c r="AC3" i="34"/>
  <c r="AC4" i="34"/>
  <c r="AC5" i="34"/>
  <c r="AC6" i="34"/>
  <c r="AC7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F190" i="59" s="1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1" i="34"/>
  <c r="C185" i="69" s="1"/>
  <c r="AB2" i="34"/>
  <c r="AB3" i="34"/>
  <c r="AB4" i="34"/>
  <c r="AB5" i="34"/>
  <c r="AB6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1" i="34"/>
  <c r="C189" i="59" s="1"/>
  <c r="AA2" i="34"/>
  <c r="AA3" i="34"/>
  <c r="AA4" i="34"/>
  <c r="AA5" i="34"/>
  <c r="AA6" i="34"/>
  <c r="AA7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A30" i="34"/>
  <c r="AA31" i="34"/>
  <c r="AA32" i="34"/>
  <c r="AA33" i="34"/>
  <c r="AA34" i="34"/>
  <c r="AA35" i="34"/>
  <c r="AA36" i="34"/>
  <c r="AA37" i="34"/>
  <c r="AA38" i="34"/>
  <c r="AA39" i="34"/>
  <c r="AA40" i="34"/>
  <c r="AA41" i="34"/>
  <c r="AA42" i="34"/>
  <c r="AA43" i="34"/>
  <c r="AA44" i="34"/>
  <c r="AA45" i="34"/>
  <c r="AA46" i="34"/>
  <c r="AA47" i="34"/>
  <c r="AA48" i="34"/>
  <c r="AA49" i="34"/>
  <c r="AA50" i="34"/>
  <c r="AA51" i="34"/>
  <c r="AA52" i="34"/>
  <c r="AA53" i="34"/>
  <c r="AA54" i="34"/>
  <c r="AA55" i="34"/>
  <c r="AA56" i="34"/>
  <c r="AA57" i="34"/>
  <c r="AA58" i="34"/>
  <c r="AA59" i="34"/>
  <c r="AA60" i="34"/>
  <c r="AA61" i="34"/>
  <c r="AA62" i="34"/>
  <c r="AA63" i="34"/>
  <c r="AA64" i="34"/>
  <c r="AA65" i="34"/>
  <c r="AA66" i="34"/>
  <c r="AA67" i="34"/>
  <c r="AA68" i="34"/>
  <c r="AA69" i="34"/>
  <c r="AA70" i="34"/>
  <c r="AA71" i="34"/>
  <c r="AA72" i="34"/>
  <c r="AA73" i="34"/>
  <c r="AA74" i="34"/>
  <c r="AA75" i="34"/>
  <c r="AA76" i="34"/>
  <c r="AA77" i="34"/>
  <c r="AA78" i="34"/>
  <c r="AA79" i="34"/>
  <c r="AA80" i="34"/>
  <c r="AA81" i="34"/>
  <c r="AA82" i="34"/>
  <c r="AA83" i="34"/>
  <c r="AA84" i="34"/>
  <c r="AA85" i="34"/>
  <c r="AA86" i="34"/>
  <c r="AA87" i="34"/>
  <c r="AA88" i="34"/>
  <c r="AA89" i="34"/>
  <c r="AA90" i="34"/>
  <c r="AA91" i="34"/>
  <c r="AA92" i="34"/>
  <c r="AA93" i="34"/>
  <c r="AA94" i="34"/>
  <c r="AA95" i="34"/>
  <c r="AA96" i="34"/>
  <c r="AA97" i="34"/>
  <c r="AA98" i="34"/>
  <c r="AA99" i="34"/>
  <c r="AA100" i="34"/>
  <c r="AA101" i="34"/>
  <c r="AA102" i="34"/>
  <c r="AA103" i="34"/>
  <c r="AA104" i="34"/>
  <c r="AA105" i="34"/>
  <c r="AA106" i="34"/>
  <c r="AA107" i="34"/>
  <c r="AA108" i="34"/>
  <c r="AA109" i="34"/>
  <c r="AA110" i="34"/>
  <c r="AA111" i="34"/>
  <c r="AA112" i="34"/>
  <c r="AA113" i="34"/>
  <c r="AA114" i="34"/>
  <c r="AA115" i="34"/>
  <c r="AA116" i="34"/>
  <c r="AA117" i="34"/>
  <c r="AA118" i="34"/>
  <c r="AA119" i="34"/>
  <c r="AA120" i="34"/>
  <c r="AA121" i="34"/>
  <c r="AA122" i="34"/>
  <c r="AA123" i="34"/>
  <c r="AA124" i="34"/>
  <c r="AA125" i="34"/>
  <c r="AA126" i="34"/>
  <c r="AA127" i="34"/>
  <c r="AA128" i="34"/>
  <c r="AA129" i="34"/>
  <c r="AA130" i="34"/>
  <c r="AA131" i="34"/>
  <c r="AA132" i="34"/>
  <c r="AA133" i="34"/>
  <c r="AA134" i="34"/>
  <c r="AA135" i="34"/>
  <c r="AA136" i="34"/>
  <c r="AA137" i="34"/>
  <c r="AA138" i="34"/>
  <c r="AA139" i="34"/>
  <c r="AA140" i="34"/>
  <c r="AA141" i="34"/>
  <c r="AA142" i="34"/>
  <c r="AA143" i="34"/>
  <c r="AA144" i="34"/>
  <c r="AA145" i="34"/>
  <c r="AA146" i="34"/>
  <c r="AA147" i="34"/>
  <c r="AA148" i="34"/>
  <c r="AA149" i="34"/>
  <c r="AA150" i="34"/>
  <c r="AA151" i="34"/>
  <c r="AA152" i="34"/>
  <c r="AA153" i="34"/>
  <c r="AA154" i="34"/>
  <c r="AA155" i="34"/>
  <c r="AA156" i="34"/>
  <c r="AA157" i="34"/>
  <c r="AA158" i="34"/>
  <c r="AA159" i="34"/>
  <c r="AA160" i="34"/>
  <c r="AA161" i="34"/>
  <c r="AA162" i="34"/>
  <c r="AA163" i="34"/>
  <c r="AA164" i="34"/>
  <c r="AA165" i="34"/>
  <c r="AA166" i="34"/>
  <c r="AA167" i="34"/>
  <c r="AA168" i="34"/>
  <c r="AA169" i="34"/>
  <c r="AA170" i="34"/>
  <c r="AA171" i="34"/>
  <c r="AA172" i="34"/>
  <c r="AA173" i="34"/>
  <c r="AA174" i="34"/>
  <c r="AA175" i="34"/>
  <c r="AA176" i="34"/>
  <c r="AA177" i="34"/>
  <c r="AA178" i="34"/>
  <c r="AA179" i="34"/>
  <c r="AA180" i="34"/>
  <c r="AA181" i="34"/>
  <c r="AA182" i="34"/>
  <c r="AA183" i="34"/>
  <c r="AA184" i="34"/>
  <c r="AA185" i="34"/>
  <c r="AA186" i="34"/>
  <c r="AA187" i="34"/>
  <c r="AA188" i="34"/>
  <c r="AA189" i="34"/>
  <c r="AA190" i="34"/>
  <c r="AA191" i="34"/>
  <c r="AA192" i="34"/>
  <c r="AA193" i="34"/>
  <c r="AA194" i="34"/>
  <c r="AA195" i="34"/>
  <c r="AA196" i="34"/>
  <c r="AA197" i="34"/>
  <c r="AA198" i="34"/>
  <c r="AA199" i="34"/>
  <c r="AA200" i="34"/>
  <c r="AA201" i="34"/>
  <c r="AA202" i="34"/>
  <c r="AA203" i="34"/>
  <c r="AA204" i="34"/>
  <c r="AA205" i="34"/>
  <c r="AA206" i="34"/>
  <c r="AA207" i="34"/>
  <c r="AA208" i="34"/>
  <c r="AA209" i="34"/>
  <c r="AA210" i="34"/>
  <c r="AA211" i="34"/>
  <c r="AA212" i="34"/>
  <c r="AA213" i="34"/>
  <c r="AA214" i="34"/>
  <c r="AA215" i="34"/>
  <c r="AA216" i="34"/>
  <c r="AA217" i="34"/>
  <c r="AA218" i="34"/>
  <c r="AA219" i="34"/>
  <c r="AA220" i="34"/>
  <c r="AA221" i="34"/>
  <c r="AA222" i="34"/>
  <c r="AA223" i="34"/>
  <c r="AA224" i="34"/>
  <c r="AA225" i="34"/>
  <c r="AA226" i="34"/>
  <c r="AA227" i="34"/>
  <c r="AA228" i="34"/>
  <c r="AA229" i="34"/>
  <c r="AA230" i="34"/>
  <c r="AA231" i="34"/>
  <c r="AA232" i="34"/>
  <c r="AA233" i="34"/>
  <c r="AA234" i="34"/>
  <c r="AA235" i="34"/>
  <c r="AA236" i="34"/>
  <c r="AA237" i="34"/>
  <c r="AA238" i="34"/>
  <c r="AA239" i="34"/>
  <c r="AA240" i="34"/>
  <c r="AA241" i="34"/>
  <c r="AA242" i="34"/>
  <c r="AA243" i="34"/>
  <c r="AA244" i="34"/>
  <c r="AA245" i="34"/>
  <c r="AA246" i="34"/>
  <c r="AA247" i="34"/>
  <c r="AA248" i="34"/>
  <c r="AA249" i="34"/>
  <c r="AA250" i="34"/>
  <c r="AA251" i="34"/>
  <c r="AA252" i="34"/>
  <c r="AA253" i="34"/>
  <c r="AA254" i="34"/>
  <c r="AA255" i="34"/>
  <c r="AA256" i="34"/>
  <c r="AA257" i="34"/>
  <c r="AA258" i="34"/>
  <c r="AA259" i="34"/>
  <c r="AA260" i="34"/>
  <c r="AA261" i="34"/>
  <c r="AA262" i="34"/>
  <c r="AA1" i="34"/>
  <c r="C188" i="59" s="1"/>
  <c r="Z2" i="34"/>
  <c r="Z3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6" i="34"/>
  <c r="Z187" i="34"/>
  <c r="Z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1" i="34"/>
  <c r="C182" i="69" s="1"/>
  <c r="Y2" i="34"/>
  <c r="Y3" i="34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F186" i="59" s="1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1" i="34"/>
  <c r="C186" i="59" s="1"/>
  <c r="X2" i="34"/>
  <c r="X3" i="34"/>
  <c r="X4" i="34"/>
  <c r="X5" i="34"/>
  <c r="X6" i="34"/>
  <c r="X7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4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1" i="34"/>
  <c r="C185" i="59" s="1"/>
  <c r="W2" i="34"/>
  <c r="W3" i="34"/>
  <c r="W4" i="34"/>
  <c r="W5" i="34"/>
  <c r="W6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F184" i="59" s="1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1" i="34"/>
  <c r="C184" i="59" s="1"/>
  <c r="V2" i="34"/>
  <c r="V3" i="34"/>
  <c r="V4" i="34"/>
  <c r="V5" i="34"/>
  <c r="V6" i="34"/>
  <c r="V7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1" i="34"/>
  <c r="C183" i="59" s="1"/>
  <c r="U2" i="34"/>
  <c r="U3" i="34"/>
  <c r="U4" i="34"/>
  <c r="U5" i="34"/>
  <c r="U6" i="34"/>
  <c r="U7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F182" i="59" s="1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1" i="34"/>
  <c r="C177" i="69" s="1"/>
  <c r="T2" i="34"/>
  <c r="T3" i="34"/>
  <c r="T4" i="34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4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1" i="34"/>
  <c r="C176" i="69" s="1"/>
  <c r="S2" i="34"/>
  <c r="S3" i="34"/>
  <c r="S4" i="34"/>
  <c r="S5" i="34"/>
  <c r="S6" i="34"/>
  <c r="S7" i="34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S22" i="34"/>
  <c r="S23" i="34"/>
  <c r="S24" i="34"/>
  <c r="S25" i="34"/>
  <c r="S26" i="34"/>
  <c r="S27" i="34"/>
  <c r="S28" i="34"/>
  <c r="S29" i="34"/>
  <c r="S30" i="34"/>
  <c r="S31" i="34"/>
  <c r="S32" i="34"/>
  <c r="S33" i="34"/>
  <c r="S34" i="34"/>
  <c r="S35" i="34"/>
  <c r="S36" i="34"/>
  <c r="S37" i="34"/>
  <c r="S38" i="34"/>
  <c r="S39" i="34"/>
  <c r="S40" i="34"/>
  <c r="S41" i="34"/>
  <c r="S42" i="34"/>
  <c r="S43" i="34"/>
  <c r="S44" i="34"/>
  <c r="S45" i="34"/>
  <c r="S46" i="34"/>
  <c r="S47" i="34"/>
  <c r="F180" i="59" s="1"/>
  <c r="S48" i="34"/>
  <c r="S49" i="34"/>
  <c r="S50" i="34"/>
  <c r="S51" i="34"/>
  <c r="S52" i="34"/>
  <c r="S53" i="34"/>
  <c r="S54" i="34"/>
  <c r="S55" i="34"/>
  <c r="S56" i="34"/>
  <c r="S57" i="34"/>
  <c r="S58" i="34"/>
  <c r="S59" i="34"/>
  <c r="S60" i="34"/>
  <c r="S61" i="34"/>
  <c r="S62" i="34"/>
  <c r="S63" i="34"/>
  <c r="S64" i="34"/>
  <c r="S65" i="34"/>
  <c r="S66" i="34"/>
  <c r="S67" i="34"/>
  <c r="S68" i="34"/>
  <c r="S69" i="34"/>
  <c r="S70" i="34"/>
  <c r="S71" i="34"/>
  <c r="S72" i="34"/>
  <c r="S73" i="34"/>
  <c r="S74" i="34"/>
  <c r="S75" i="34"/>
  <c r="S76" i="34"/>
  <c r="S77" i="34"/>
  <c r="S78" i="34"/>
  <c r="S79" i="34"/>
  <c r="S80" i="34"/>
  <c r="S81" i="34"/>
  <c r="S82" i="34"/>
  <c r="S83" i="34"/>
  <c r="S84" i="34"/>
  <c r="S85" i="34"/>
  <c r="S86" i="34"/>
  <c r="S87" i="34"/>
  <c r="S88" i="34"/>
  <c r="S89" i="34"/>
  <c r="S90" i="34"/>
  <c r="S91" i="34"/>
  <c r="S92" i="34"/>
  <c r="S93" i="34"/>
  <c r="S94" i="34"/>
  <c r="S95" i="34"/>
  <c r="S96" i="34"/>
  <c r="S97" i="34"/>
  <c r="S98" i="34"/>
  <c r="S99" i="34"/>
  <c r="S100" i="34"/>
  <c r="S101" i="34"/>
  <c r="S102" i="34"/>
  <c r="S103" i="34"/>
  <c r="S104" i="34"/>
  <c r="S105" i="34"/>
  <c r="S106" i="34"/>
  <c r="S107" i="34"/>
  <c r="S108" i="34"/>
  <c r="S109" i="34"/>
  <c r="S110" i="34"/>
  <c r="S111" i="34"/>
  <c r="S112" i="34"/>
  <c r="S113" i="34"/>
  <c r="S114" i="34"/>
  <c r="S115" i="34"/>
  <c r="S116" i="34"/>
  <c r="S117" i="34"/>
  <c r="S118" i="34"/>
  <c r="S119" i="34"/>
  <c r="S120" i="34"/>
  <c r="S121" i="34"/>
  <c r="S122" i="34"/>
  <c r="S123" i="34"/>
  <c r="S124" i="34"/>
  <c r="S125" i="34"/>
  <c r="S126" i="34"/>
  <c r="S127" i="34"/>
  <c r="S128" i="34"/>
  <c r="S129" i="34"/>
  <c r="S130" i="34"/>
  <c r="S131" i="34"/>
  <c r="S132" i="34"/>
  <c r="S133" i="34"/>
  <c r="S134" i="34"/>
  <c r="S135" i="34"/>
  <c r="S136" i="34"/>
  <c r="S137" i="34"/>
  <c r="S138" i="34"/>
  <c r="S139" i="34"/>
  <c r="S140" i="34"/>
  <c r="S141" i="34"/>
  <c r="S142" i="34"/>
  <c r="S143" i="34"/>
  <c r="S144" i="34"/>
  <c r="S145" i="34"/>
  <c r="S146" i="34"/>
  <c r="S147" i="34"/>
  <c r="S148" i="34"/>
  <c r="S149" i="34"/>
  <c r="S150" i="34"/>
  <c r="S151" i="34"/>
  <c r="S152" i="34"/>
  <c r="S153" i="34"/>
  <c r="S154" i="34"/>
  <c r="S155" i="34"/>
  <c r="S156" i="34"/>
  <c r="S157" i="34"/>
  <c r="S158" i="34"/>
  <c r="S159" i="34"/>
  <c r="S160" i="34"/>
  <c r="S161" i="34"/>
  <c r="S162" i="34"/>
  <c r="S163" i="34"/>
  <c r="S164" i="34"/>
  <c r="S165" i="34"/>
  <c r="S166" i="34"/>
  <c r="S167" i="34"/>
  <c r="S168" i="34"/>
  <c r="S169" i="34"/>
  <c r="S170" i="34"/>
  <c r="S171" i="34"/>
  <c r="S172" i="34"/>
  <c r="S173" i="34"/>
  <c r="S174" i="34"/>
  <c r="S175" i="34"/>
  <c r="S176" i="34"/>
  <c r="S177" i="34"/>
  <c r="S178" i="34"/>
  <c r="S179" i="34"/>
  <c r="S180" i="34"/>
  <c r="S181" i="34"/>
  <c r="S182" i="34"/>
  <c r="S183" i="34"/>
  <c r="S184" i="34"/>
  <c r="S185" i="34"/>
  <c r="S186" i="34"/>
  <c r="S187" i="34"/>
  <c r="S188" i="34"/>
  <c r="S189" i="34"/>
  <c r="S190" i="34"/>
  <c r="S191" i="34"/>
  <c r="S192" i="34"/>
  <c r="S193" i="34"/>
  <c r="S194" i="34"/>
  <c r="S195" i="34"/>
  <c r="S196" i="34"/>
  <c r="S197" i="34"/>
  <c r="S198" i="34"/>
  <c r="S199" i="34"/>
  <c r="S200" i="34"/>
  <c r="S201" i="34"/>
  <c r="S202" i="34"/>
  <c r="S203" i="34"/>
  <c r="S204" i="34"/>
  <c r="S205" i="34"/>
  <c r="S206" i="34"/>
  <c r="S207" i="34"/>
  <c r="S208" i="34"/>
  <c r="S209" i="34"/>
  <c r="S210" i="34"/>
  <c r="S211" i="34"/>
  <c r="S212" i="34"/>
  <c r="S213" i="34"/>
  <c r="S214" i="34"/>
  <c r="S215" i="34"/>
  <c r="S216" i="34"/>
  <c r="S217" i="34"/>
  <c r="S218" i="34"/>
  <c r="S219" i="34"/>
  <c r="S220" i="34"/>
  <c r="S221" i="34"/>
  <c r="S222" i="34"/>
  <c r="S223" i="34"/>
  <c r="S224" i="34"/>
  <c r="S225" i="34"/>
  <c r="S226" i="34"/>
  <c r="S227" i="34"/>
  <c r="S228" i="34"/>
  <c r="S229" i="34"/>
  <c r="S230" i="34"/>
  <c r="S231" i="34"/>
  <c r="S232" i="34"/>
  <c r="S233" i="34"/>
  <c r="S234" i="34"/>
  <c r="S235" i="34"/>
  <c r="S236" i="34"/>
  <c r="S237" i="34"/>
  <c r="S238" i="34"/>
  <c r="S239" i="34"/>
  <c r="S240" i="34"/>
  <c r="S241" i="34"/>
  <c r="S242" i="34"/>
  <c r="S243" i="34"/>
  <c r="S244" i="34"/>
  <c r="S245" i="34"/>
  <c r="S246" i="34"/>
  <c r="S247" i="34"/>
  <c r="S248" i="34"/>
  <c r="S249" i="34"/>
  <c r="S250" i="34"/>
  <c r="S251" i="34"/>
  <c r="S252" i="34"/>
  <c r="S253" i="34"/>
  <c r="S254" i="34"/>
  <c r="S255" i="34"/>
  <c r="S256" i="34"/>
  <c r="S257" i="34"/>
  <c r="S258" i="34"/>
  <c r="S259" i="34"/>
  <c r="S260" i="34"/>
  <c r="S261" i="34"/>
  <c r="S262" i="34"/>
  <c r="S1" i="34"/>
  <c r="C180" i="59" s="1"/>
  <c r="R2" i="34"/>
  <c r="R3" i="34"/>
  <c r="R4" i="34"/>
  <c r="R5" i="34"/>
  <c r="R6" i="34"/>
  <c r="R7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R36" i="34"/>
  <c r="R37" i="34"/>
  <c r="R38" i="34"/>
  <c r="R39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R54" i="34"/>
  <c r="R55" i="34"/>
  <c r="R56" i="34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102" i="34"/>
  <c r="R103" i="34"/>
  <c r="R104" i="34"/>
  <c r="R105" i="34"/>
  <c r="R106" i="34"/>
  <c r="R107" i="34"/>
  <c r="R108" i="34"/>
  <c r="R109" i="34"/>
  <c r="R110" i="34"/>
  <c r="R111" i="34"/>
  <c r="R112" i="34"/>
  <c r="R113" i="34"/>
  <c r="R114" i="34"/>
  <c r="R115" i="34"/>
  <c r="R116" i="34"/>
  <c r="R117" i="34"/>
  <c r="R118" i="34"/>
  <c r="R119" i="34"/>
  <c r="R120" i="34"/>
  <c r="R121" i="34"/>
  <c r="R122" i="34"/>
  <c r="R123" i="34"/>
  <c r="R124" i="34"/>
  <c r="R125" i="34"/>
  <c r="R126" i="34"/>
  <c r="R127" i="34"/>
  <c r="R128" i="34"/>
  <c r="R129" i="34"/>
  <c r="R130" i="34"/>
  <c r="R131" i="34"/>
  <c r="R132" i="34"/>
  <c r="R133" i="34"/>
  <c r="R134" i="34"/>
  <c r="R135" i="34"/>
  <c r="R136" i="34"/>
  <c r="R137" i="34"/>
  <c r="R138" i="34"/>
  <c r="R139" i="34"/>
  <c r="R140" i="34"/>
  <c r="R141" i="34"/>
  <c r="R142" i="34"/>
  <c r="R143" i="34"/>
  <c r="R144" i="34"/>
  <c r="R145" i="34"/>
  <c r="R146" i="34"/>
  <c r="R147" i="34"/>
  <c r="R148" i="34"/>
  <c r="R149" i="34"/>
  <c r="R150" i="34"/>
  <c r="R151" i="34"/>
  <c r="R152" i="34"/>
  <c r="R153" i="34"/>
  <c r="R154" i="34"/>
  <c r="R155" i="34"/>
  <c r="R156" i="34"/>
  <c r="R157" i="34"/>
  <c r="R158" i="34"/>
  <c r="R159" i="34"/>
  <c r="R160" i="34"/>
  <c r="R161" i="34"/>
  <c r="R162" i="34"/>
  <c r="R163" i="34"/>
  <c r="R164" i="34"/>
  <c r="R165" i="34"/>
  <c r="R166" i="34"/>
  <c r="R167" i="34"/>
  <c r="R168" i="34"/>
  <c r="R169" i="34"/>
  <c r="R170" i="34"/>
  <c r="R171" i="34"/>
  <c r="R172" i="34"/>
  <c r="R173" i="34"/>
  <c r="R174" i="34"/>
  <c r="R175" i="34"/>
  <c r="R176" i="34"/>
  <c r="R177" i="34"/>
  <c r="R178" i="34"/>
  <c r="R179" i="34"/>
  <c r="R180" i="34"/>
  <c r="R181" i="34"/>
  <c r="R182" i="34"/>
  <c r="R183" i="34"/>
  <c r="R184" i="34"/>
  <c r="R185" i="34"/>
  <c r="R186" i="34"/>
  <c r="R187" i="34"/>
  <c r="R188" i="34"/>
  <c r="R189" i="34"/>
  <c r="R190" i="34"/>
  <c r="R191" i="34"/>
  <c r="R192" i="34"/>
  <c r="R193" i="34"/>
  <c r="R194" i="34"/>
  <c r="R195" i="34"/>
  <c r="R196" i="34"/>
  <c r="R197" i="34"/>
  <c r="R198" i="34"/>
  <c r="R199" i="34"/>
  <c r="R200" i="34"/>
  <c r="R201" i="34"/>
  <c r="R202" i="34"/>
  <c r="R203" i="34"/>
  <c r="R204" i="34"/>
  <c r="R205" i="34"/>
  <c r="R206" i="34"/>
  <c r="R207" i="34"/>
  <c r="R208" i="34"/>
  <c r="R209" i="34"/>
  <c r="R210" i="34"/>
  <c r="R211" i="34"/>
  <c r="R212" i="34"/>
  <c r="R213" i="34"/>
  <c r="R214" i="34"/>
  <c r="R215" i="34"/>
  <c r="R216" i="34"/>
  <c r="R217" i="34"/>
  <c r="R218" i="34"/>
  <c r="R219" i="34"/>
  <c r="R220" i="34"/>
  <c r="R221" i="34"/>
  <c r="R222" i="34"/>
  <c r="R223" i="34"/>
  <c r="R224" i="34"/>
  <c r="R225" i="34"/>
  <c r="R226" i="34"/>
  <c r="R227" i="34"/>
  <c r="R228" i="34"/>
  <c r="R229" i="34"/>
  <c r="R230" i="34"/>
  <c r="R231" i="34"/>
  <c r="R232" i="34"/>
  <c r="R233" i="34"/>
  <c r="R234" i="34"/>
  <c r="R235" i="34"/>
  <c r="R236" i="34"/>
  <c r="R237" i="34"/>
  <c r="R238" i="34"/>
  <c r="R239" i="34"/>
  <c r="R240" i="34"/>
  <c r="R241" i="34"/>
  <c r="R242" i="34"/>
  <c r="R243" i="34"/>
  <c r="R244" i="34"/>
  <c r="R245" i="34"/>
  <c r="R246" i="34"/>
  <c r="R247" i="34"/>
  <c r="R248" i="34"/>
  <c r="R249" i="34"/>
  <c r="R250" i="34"/>
  <c r="R251" i="34"/>
  <c r="R252" i="34"/>
  <c r="R253" i="34"/>
  <c r="R254" i="34"/>
  <c r="R255" i="34"/>
  <c r="R256" i="34"/>
  <c r="R257" i="34"/>
  <c r="R258" i="34"/>
  <c r="R259" i="34"/>
  <c r="R260" i="34"/>
  <c r="R261" i="34"/>
  <c r="R262" i="34"/>
  <c r="R1" i="34"/>
  <c r="C179" i="59" s="1"/>
  <c r="Q2" i="34"/>
  <c r="Q3" i="34"/>
  <c r="Q4" i="34"/>
  <c r="Q5" i="34"/>
  <c r="Q6" i="34"/>
  <c r="Q7" i="34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Q21" i="34"/>
  <c r="Q22" i="34"/>
  <c r="Q23" i="34"/>
  <c r="Q24" i="34"/>
  <c r="Q25" i="34"/>
  <c r="Q26" i="34"/>
  <c r="Q27" i="34"/>
  <c r="Q28" i="34"/>
  <c r="Q29" i="34"/>
  <c r="Q30" i="34"/>
  <c r="Q31" i="34"/>
  <c r="Q32" i="34"/>
  <c r="Q33" i="34"/>
  <c r="Q34" i="34"/>
  <c r="Q35" i="34"/>
  <c r="Q36" i="34"/>
  <c r="Q37" i="34"/>
  <c r="Q38" i="34"/>
  <c r="Q39" i="34"/>
  <c r="Q40" i="34"/>
  <c r="Q41" i="34"/>
  <c r="Q42" i="34"/>
  <c r="Q43" i="34"/>
  <c r="Q44" i="34"/>
  <c r="Q45" i="34"/>
  <c r="Q46" i="34"/>
  <c r="Q47" i="34"/>
  <c r="Q48" i="34"/>
  <c r="Q49" i="34"/>
  <c r="Q50" i="34"/>
  <c r="Q51" i="34"/>
  <c r="Q52" i="34"/>
  <c r="Q53" i="34"/>
  <c r="Q54" i="34"/>
  <c r="Q55" i="34"/>
  <c r="Q56" i="34"/>
  <c r="Q57" i="34"/>
  <c r="Q58" i="34"/>
  <c r="Q59" i="34"/>
  <c r="Q60" i="34"/>
  <c r="Q61" i="34"/>
  <c r="Q62" i="34"/>
  <c r="Q63" i="34"/>
  <c r="Q64" i="34"/>
  <c r="Q65" i="34"/>
  <c r="Q66" i="34"/>
  <c r="Q67" i="34"/>
  <c r="Q68" i="34"/>
  <c r="Q69" i="34"/>
  <c r="Q70" i="34"/>
  <c r="Q71" i="34"/>
  <c r="Q72" i="34"/>
  <c r="Q73" i="34"/>
  <c r="Q74" i="34"/>
  <c r="Q75" i="34"/>
  <c r="Q76" i="34"/>
  <c r="Q77" i="34"/>
  <c r="Q78" i="34"/>
  <c r="Q79" i="34"/>
  <c r="Q80" i="34"/>
  <c r="Q81" i="34"/>
  <c r="Q82" i="34"/>
  <c r="Q83" i="34"/>
  <c r="Q84" i="34"/>
  <c r="Q85" i="34"/>
  <c r="Q86" i="34"/>
  <c r="Q87" i="34"/>
  <c r="Q88" i="34"/>
  <c r="Q89" i="34"/>
  <c r="Q90" i="34"/>
  <c r="Q91" i="34"/>
  <c r="Q92" i="34"/>
  <c r="Q93" i="34"/>
  <c r="Q94" i="34"/>
  <c r="Q95" i="34"/>
  <c r="Q96" i="34"/>
  <c r="Q97" i="34"/>
  <c r="Q98" i="34"/>
  <c r="Q99" i="34"/>
  <c r="Q100" i="34"/>
  <c r="Q101" i="34"/>
  <c r="Q102" i="34"/>
  <c r="Q103" i="34"/>
  <c r="Q104" i="34"/>
  <c r="Q105" i="34"/>
  <c r="Q106" i="34"/>
  <c r="Q107" i="34"/>
  <c r="Q108" i="34"/>
  <c r="Q109" i="34"/>
  <c r="Q110" i="34"/>
  <c r="Q111" i="34"/>
  <c r="Q112" i="34"/>
  <c r="Q113" i="34"/>
  <c r="Q114" i="34"/>
  <c r="Q115" i="34"/>
  <c r="Q116" i="34"/>
  <c r="Q117" i="34"/>
  <c r="Q118" i="34"/>
  <c r="Q119" i="34"/>
  <c r="Q120" i="34"/>
  <c r="Q121" i="34"/>
  <c r="Q122" i="34"/>
  <c r="Q123" i="34"/>
  <c r="Q124" i="34"/>
  <c r="Q125" i="34"/>
  <c r="Q126" i="34"/>
  <c r="Q127" i="34"/>
  <c r="Q128" i="34"/>
  <c r="Q129" i="34"/>
  <c r="Q130" i="34"/>
  <c r="Q131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Q155" i="34"/>
  <c r="Q156" i="34"/>
  <c r="Q157" i="34"/>
  <c r="Q158" i="34"/>
  <c r="Q159" i="34"/>
  <c r="Q160" i="34"/>
  <c r="Q161" i="34"/>
  <c r="Q162" i="34"/>
  <c r="Q163" i="34"/>
  <c r="Q164" i="34"/>
  <c r="Q165" i="34"/>
  <c r="Q166" i="34"/>
  <c r="Q167" i="34"/>
  <c r="Q168" i="34"/>
  <c r="Q169" i="34"/>
  <c r="Q170" i="34"/>
  <c r="Q171" i="34"/>
  <c r="Q172" i="34"/>
  <c r="Q173" i="34"/>
  <c r="Q174" i="34"/>
  <c r="Q175" i="34"/>
  <c r="Q176" i="34"/>
  <c r="Q177" i="34"/>
  <c r="Q178" i="34"/>
  <c r="Q179" i="34"/>
  <c r="Q180" i="34"/>
  <c r="Q181" i="34"/>
  <c r="Q182" i="34"/>
  <c r="Q183" i="34"/>
  <c r="Q184" i="34"/>
  <c r="Q185" i="34"/>
  <c r="Q186" i="34"/>
  <c r="Q187" i="34"/>
  <c r="Q188" i="34"/>
  <c r="Q189" i="34"/>
  <c r="Q190" i="34"/>
  <c r="Q191" i="34"/>
  <c r="Q192" i="34"/>
  <c r="Q193" i="34"/>
  <c r="Q194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Q236" i="34"/>
  <c r="Q237" i="34"/>
  <c r="Q238" i="34"/>
  <c r="Q239" i="34"/>
  <c r="Q240" i="34"/>
  <c r="Q241" i="34"/>
  <c r="Q242" i="34"/>
  <c r="Q243" i="34"/>
  <c r="Q244" i="34"/>
  <c r="Q245" i="34"/>
  <c r="Q246" i="34"/>
  <c r="Q247" i="34"/>
  <c r="Q248" i="34"/>
  <c r="Q249" i="34"/>
  <c r="Q250" i="34"/>
  <c r="Q251" i="34"/>
  <c r="Q252" i="34"/>
  <c r="Q253" i="34"/>
  <c r="Q254" i="34"/>
  <c r="Q255" i="34"/>
  <c r="Q256" i="34"/>
  <c r="Q257" i="34"/>
  <c r="Q258" i="34"/>
  <c r="Q259" i="34"/>
  <c r="Q260" i="34"/>
  <c r="Q261" i="34"/>
  <c r="Q262" i="34"/>
  <c r="Q1" i="34"/>
  <c r="C173" i="69" s="1"/>
  <c r="P2" i="34"/>
  <c r="P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4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1" i="34"/>
  <c r="C177" i="59" s="1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1" i="34"/>
  <c r="C176" i="59" s="1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E175" i="59" s="1"/>
  <c r="N47" i="34"/>
  <c r="F175" i="59" s="1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4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2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1" i="34"/>
  <c r="C175" i="59" s="1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F174" i="59" s="1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M239" i="34"/>
  <c r="M240" i="34"/>
  <c r="M241" i="34"/>
  <c r="M242" i="34"/>
  <c r="M243" i="34"/>
  <c r="M244" i="34"/>
  <c r="M245" i="34"/>
  <c r="M246" i="34"/>
  <c r="M247" i="34"/>
  <c r="M248" i="34"/>
  <c r="M249" i="34"/>
  <c r="M250" i="34"/>
  <c r="M251" i="34"/>
  <c r="M252" i="34"/>
  <c r="M253" i="34"/>
  <c r="M254" i="34"/>
  <c r="M255" i="34"/>
  <c r="M256" i="34"/>
  <c r="M257" i="34"/>
  <c r="M258" i="34"/>
  <c r="M259" i="34"/>
  <c r="M260" i="34"/>
  <c r="M261" i="34"/>
  <c r="M262" i="34"/>
  <c r="M1" i="34"/>
  <c r="C169" i="69" s="1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1" i="34"/>
  <c r="C168" i="69" s="1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1" i="34"/>
  <c r="C172" i="59" s="1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1" i="34"/>
  <c r="C171" i="59" s="1"/>
  <c r="I2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F170" i="59" s="1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1" i="34"/>
  <c r="C165" i="69" s="1"/>
  <c r="H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1" i="34"/>
  <c r="C164" i="69" s="1"/>
  <c r="G2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F168" i="59" s="1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1" i="34"/>
  <c r="C163" i="69" s="1"/>
  <c r="F2" i="34"/>
  <c r="F3" i="34"/>
  <c r="F4" i="34"/>
  <c r="F5" i="34"/>
  <c r="F6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1" i="34"/>
  <c r="C162" i="69" s="1"/>
  <c r="E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F166" i="59" s="1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70" i="34"/>
  <c r="E71" i="34"/>
  <c r="E72" i="34"/>
  <c r="E73" i="34"/>
  <c r="E74" i="34"/>
  <c r="E75" i="34"/>
  <c r="E76" i="34"/>
  <c r="E77" i="34"/>
  <c r="E78" i="34"/>
  <c r="E79" i="34"/>
  <c r="E80" i="34"/>
  <c r="E81" i="34"/>
  <c r="E82" i="34"/>
  <c r="E83" i="34"/>
  <c r="E84" i="34"/>
  <c r="E85" i="34"/>
  <c r="E86" i="34"/>
  <c r="E87" i="34"/>
  <c r="E88" i="34"/>
  <c r="E89" i="34"/>
  <c r="E90" i="34"/>
  <c r="E91" i="34"/>
  <c r="E92" i="34"/>
  <c r="E93" i="34"/>
  <c r="E94" i="34"/>
  <c r="E95" i="34"/>
  <c r="E96" i="34"/>
  <c r="E97" i="34"/>
  <c r="E98" i="34"/>
  <c r="E99" i="34"/>
  <c r="E100" i="34"/>
  <c r="E101" i="34"/>
  <c r="E102" i="34"/>
  <c r="E103" i="34"/>
  <c r="E104" i="34"/>
  <c r="E105" i="34"/>
  <c r="E106" i="34"/>
  <c r="E107" i="34"/>
  <c r="E108" i="34"/>
  <c r="E109" i="34"/>
  <c r="E110" i="34"/>
  <c r="E111" i="34"/>
  <c r="E112" i="34"/>
  <c r="E113" i="34"/>
  <c r="E114" i="34"/>
  <c r="E115" i="34"/>
  <c r="E116" i="34"/>
  <c r="E117" i="34"/>
  <c r="E118" i="34"/>
  <c r="E119" i="34"/>
  <c r="E120" i="34"/>
  <c r="E121" i="34"/>
  <c r="E122" i="34"/>
  <c r="E123" i="34"/>
  <c r="E124" i="34"/>
  <c r="E125" i="34"/>
  <c r="E126" i="34"/>
  <c r="E127" i="34"/>
  <c r="E128" i="34"/>
  <c r="E129" i="34"/>
  <c r="E130" i="34"/>
  <c r="E131" i="34"/>
  <c r="E132" i="34"/>
  <c r="E133" i="34"/>
  <c r="E134" i="34"/>
  <c r="E135" i="34"/>
  <c r="E136" i="34"/>
  <c r="E137" i="34"/>
  <c r="E138" i="34"/>
  <c r="E139" i="34"/>
  <c r="E140" i="34"/>
  <c r="E141" i="34"/>
  <c r="E142" i="34"/>
  <c r="E143" i="34"/>
  <c r="E144" i="34"/>
  <c r="E145" i="34"/>
  <c r="E146" i="34"/>
  <c r="E147" i="34"/>
  <c r="E148" i="34"/>
  <c r="E149" i="34"/>
  <c r="E150" i="34"/>
  <c r="E151" i="34"/>
  <c r="E152" i="34"/>
  <c r="E153" i="34"/>
  <c r="E154" i="34"/>
  <c r="E155" i="34"/>
  <c r="E156" i="34"/>
  <c r="E157" i="34"/>
  <c r="E158" i="34"/>
  <c r="E159" i="34"/>
  <c r="E160" i="34"/>
  <c r="E161" i="34"/>
  <c r="E162" i="34"/>
  <c r="E163" i="34"/>
  <c r="E164" i="34"/>
  <c r="E165" i="34"/>
  <c r="E166" i="34"/>
  <c r="E167" i="34"/>
  <c r="E168" i="34"/>
  <c r="E169" i="34"/>
  <c r="E170" i="34"/>
  <c r="E171" i="34"/>
  <c r="E172" i="34"/>
  <c r="E173" i="34"/>
  <c r="E174" i="34"/>
  <c r="E175" i="34"/>
  <c r="E176" i="34"/>
  <c r="E177" i="34"/>
  <c r="E178" i="34"/>
  <c r="E179" i="34"/>
  <c r="E180" i="34"/>
  <c r="E181" i="34"/>
  <c r="E182" i="34"/>
  <c r="E183" i="34"/>
  <c r="E184" i="34"/>
  <c r="E185" i="34"/>
  <c r="E186" i="34"/>
  <c r="E187" i="34"/>
  <c r="E188" i="34"/>
  <c r="E189" i="34"/>
  <c r="E190" i="34"/>
  <c r="E191" i="34"/>
  <c r="E192" i="34"/>
  <c r="E193" i="34"/>
  <c r="E194" i="34"/>
  <c r="E195" i="34"/>
  <c r="E196" i="34"/>
  <c r="E197" i="34"/>
  <c r="E198" i="34"/>
  <c r="E199" i="34"/>
  <c r="E200" i="34"/>
  <c r="E201" i="34"/>
  <c r="E202" i="34"/>
  <c r="E203" i="34"/>
  <c r="E204" i="34"/>
  <c r="E205" i="34"/>
  <c r="E206" i="34"/>
  <c r="E207" i="34"/>
  <c r="E208" i="34"/>
  <c r="E209" i="34"/>
  <c r="E210" i="34"/>
  <c r="E211" i="34"/>
  <c r="E212" i="34"/>
  <c r="E213" i="34"/>
  <c r="E214" i="34"/>
  <c r="E215" i="34"/>
  <c r="E216" i="34"/>
  <c r="E217" i="34"/>
  <c r="E218" i="34"/>
  <c r="E219" i="34"/>
  <c r="E220" i="34"/>
  <c r="E221" i="34"/>
  <c r="E222" i="34"/>
  <c r="E223" i="34"/>
  <c r="E224" i="34"/>
  <c r="E225" i="34"/>
  <c r="E226" i="34"/>
  <c r="E227" i="34"/>
  <c r="E228" i="34"/>
  <c r="E229" i="34"/>
  <c r="E230" i="34"/>
  <c r="E231" i="34"/>
  <c r="E232" i="34"/>
  <c r="E233" i="34"/>
  <c r="E234" i="34"/>
  <c r="E235" i="34"/>
  <c r="E236" i="34"/>
  <c r="E237" i="34"/>
  <c r="E238" i="34"/>
  <c r="E239" i="34"/>
  <c r="E240" i="34"/>
  <c r="E241" i="34"/>
  <c r="E242" i="34"/>
  <c r="E243" i="34"/>
  <c r="E244" i="34"/>
  <c r="E245" i="34"/>
  <c r="E246" i="34"/>
  <c r="E247" i="34"/>
  <c r="E248" i="34"/>
  <c r="E249" i="34"/>
  <c r="E250" i="34"/>
  <c r="E251" i="34"/>
  <c r="E252" i="34"/>
  <c r="E253" i="34"/>
  <c r="E254" i="34"/>
  <c r="E255" i="34"/>
  <c r="E256" i="34"/>
  <c r="E257" i="34"/>
  <c r="E258" i="34"/>
  <c r="E259" i="34"/>
  <c r="E260" i="34"/>
  <c r="E261" i="34"/>
  <c r="E262" i="34"/>
  <c r="E1" i="34"/>
  <c r="C161" i="69" s="1"/>
  <c r="D1" i="34"/>
  <c r="C165" i="59" s="1"/>
  <c r="C180" i="69"/>
  <c r="C181" i="69"/>
  <c r="BH2" i="42"/>
  <c r="BH3" i="42"/>
  <c r="BH4" i="42"/>
  <c r="BH5" i="42"/>
  <c r="BH6" i="42"/>
  <c r="BH7" i="42"/>
  <c r="BH8" i="42"/>
  <c r="BH9" i="42"/>
  <c r="BH10" i="42"/>
  <c r="BH11" i="42"/>
  <c r="BH12" i="42"/>
  <c r="BH13" i="42"/>
  <c r="BH14" i="42"/>
  <c r="BH15" i="42"/>
  <c r="BH16" i="42"/>
  <c r="BH17" i="42"/>
  <c r="BH18" i="42"/>
  <c r="BH19" i="42"/>
  <c r="BH20" i="42"/>
  <c r="BH21" i="42"/>
  <c r="BH22" i="42"/>
  <c r="BH23" i="42"/>
  <c r="BH24" i="42"/>
  <c r="BH25" i="42"/>
  <c r="BH26" i="42"/>
  <c r="BH27" i="42"/>
  <c r="BH28" i="42"/>
  <c r="BH29" i="42"/>
  <c r="BH30" i="42"/>
  <c r="BH31" i="42"/>
  <c r="BH32" i="42"/>
  <c r="BH33" i="42"/>
  <c r="BH34" i="42"/>
  <c r="BH35" i="42"/>
  <c r="BH36" i="42"/>
  <c r="BH37" i="42"/>
  <c r="BH38" i="42"/>
  <c r="BH39" i="42"/>
  <c r="BH40" i="42"/>
  <c r="BH41" i="42"/>
  <c r="BH42" i="42"/>
  <c r="BH43" i="42"/>
  <c r="BH44" i="42"/>
  <c r="BH45" i="42"/>
  <c r="BH46" i="42"/>
  <c r="BH47" i="42"/>
  <c r="BH48" i="42"/>
  <c r="BH49" i="42"/>
  <c r="BH50" i="42"/>
  <c r="BH51" i="42"/>
  <c r="BH52" i="42"/>
  <c r="BH53" i="42"/>
  <c r="BH54" i="42"/>
  <c r="BH55" i="42"/>
  <c r="BH56" i="42"/>
  <c r="BH57" i="42"/>
  <c r="BH58" i="42"/>
  <c r="BH59" i="42"/>
  <c r="BH60" i="42"/>
  <c r="BH61" i="42"/>
  <c r="BH62" i="42"/>
  <c r="BH63" i="42"/>
  <c r="BH64" i="42"/>
  <c r="BH65" i="42"/>
  <c r="BH66" i="42"/>
  <c r="BH67" i="42"/>
  <c r="BH68" i="42"/>
  <c r="BH69" i="42"/>
  <c r="BH70" i="42"/>
  <c r="BH71" i="42"/>
  <c r="BH72" i="42"/>
  <c r="BH73" i="42"/>
  <c r="BH74" i="42"/>
  <c r="BH75" i="42"/>
  <c r="BH76" i="42"/>
  <c r="BH77" i="42"/>
  <c r="BH78" i="42"/>
  <c r="BH79" i="42"/>
  <c r="BH80" i="42"/>
  <c r="BH81" i="42"/>
  <c r="BH82" i="42"/>
  <c r="BH83" i="42"/>
  <c r="BH84" i="42"/>
  <c r="BH85" i="42"/>
  <c r="BH86" i="42"/>
  <c r="BH87" i="42"/>
  <c r="BH88" i="42"/>
  <c r="BH89" i="42"/>
  <c r="BH90" i="42"/>
  <c r="BH91" i="42"/>
  <c r="BH92" i="42"/>
  <c r="BH93" i="42"/>
  <c r="BH94" i="42"/>
  <c r="BH95" i="42"/>
  <c r="BH96" i="42"/>
  <c r="BH97" i="42"/>
  <c r="BH98" i="42"/>
  <c r="BH99" i="42"/>
  <c r="BH100" i="42"/>
  <c r="BH101" i="42"/>
  <c r="BH102" i="42"/>
  <c r="BH103" i="42"/>
  <c r="BH104" i="42"/>
  <c r="BH105" i="42"/>
  <c r="BH106" i="42"/>
  <c r="BH107" i="42"/>
  <c r="BH108" i="42"/>
  <c r="BH109" i="42"/>
  <c r="BH110" i="42"/>
  <c r="BH111" i="42"/>
  <c r="BH112" i="42"/>
  <c r="BH113" i="42"/>
  <c r="BH114" i="42"/>
  <c r="BH115" i="42"/>
  <c r="BH116" i="42"/>
  <c r="BH117" i="42"/>
  <c r="BH118" i="42"/>
  <c r="BH119" i="42"/>
  <c r="BH120" i="42"/>
  <c r="BH121" i="42"/>
  <c r="BH122" i="42"/>
  <c r="BH123" i="42"/>
  <c r="BH124" i="42"/>
  <c r="BH125" i="42"/>
  <c r="BH126" i="42"/>
  <c r="BH127" i="42"/>
  <c r="BH128" i="42"/>
  <c r="BH129" i="42"/>
  <c r="BH130" i="42"/>
  <c r="BH131" i="42"/>
  <c r="BH132" i="42"/>
  <c r="BH133" i="42"/>
  <c r="BH134" i="42"/>
  <c r="BH135" i="42"/>
  <c r="BH136" i="42"/>
  <c r="BH137" i="42"/>
  <c r="BH138" i="42"/>
  <c r="BH139" i="42"/>
  <c r="BH140" i="42"/>
  <c r="BH141" i="42"/>
  <c r="BH142" i="42"/>
  <c r="BH143" i="42"/>
  <c r="BH144" i="42"/>
  <c r="BH145" i="42"/>
  <c r="BH146" i="42"/>
  <c r="BH147" i="42"/>
  <c r="BH148" i="42"/>
  <c r="BH149" i="42"/>
  <c r="BH150" i="42"/>
  <c r="BH151" i="42"/>
  <c r="BH152" i="42"/>
  <c r="BH153" i="42"/>
  <c r="BH154" i="42"/>
  <c r="BH155" i="42"/>
  <c r="BH156" i="42"/>
  <c r="BH157" i="42"/>
  <c r="BH158" i="42"/>
  <c r="BH159" i="42"/>
  <c r="BH160" i="42"/>
  <c r="BH161" i="42"/>
  <c r="BH162" i="42"/>
  <c r="BH163" i="42"/>
  <c r="BH164" i="42"/>
  <c r="BH165" i="42"/>
  <c r="BH166" i="42"/>
  <c r="BH167" i="42"/>
  <c r="BH168" i="42"/>
  <c r="BH169" i="42"/>
  <c r="BH170" i="42"/>
  <c r="BH171" i="42"/>
  <c r="BH172" i="42"/>
  <c r="BH173" i="42"/>
  <c r="BH174" i="42"/>
  <c r="BH175" i="42"/>
  <c r="BH176" i="42"/>
  <c r="BH177" i="42"/>
  <c r="BH178" i="42"/>
  <c r="BH179" i="42"/>
  <c r="BH180" i="42"/>
  <c r="BH181" i="42"/>
  <c r="BH182" i="42"/>
  <c r="BH183" i="42"/>
  <c r="BH184" i="42"/>
  <c r="BH185" i="42"/>
  <c r="BH186" i="42"/>
  <c r="BH187" i="42"/>
  <c r="BH188" i="42"/>
  <c r="BH189" i="42"/>
  <c r="BH190" i="42"/>
  <c r="BH191" i="42"/>
  <c r="BH192" i="42"/>
  <c r="BH193" i="42"/>
  <c r="BH194" i="42"/>
  <c r="BH195" i="42"/>
  <c r="BH196" i="42"/>
  <c r="BH197" i="42"/>
  <c r="BH198" i="42"/>
  <c r="BH199" i="42"/>
  <c r="BH200" i="42"/>
  <c r="BH201" i="42"/>
  <c r="BH202" i="42"/>
  <c r="BH203" i="42"/>
  <c r="BH204" i="42"/>
  <c r="BH205" i="42"/>
  <c r="BH206" i="42"/>
  <c r="BH207" i="42"/>
  <c r="BH208" i="42"/>
  <c r="BH209" i="42"/>
  <c r="BH210" i="42"/>
  <c r="BH211" i="42"/>
  <c r="BH212" i="42"/>
  <c r="BH213" i="42"/>
  <c r="BH214" i="42"/>
  <c r="BH215" i="42"/>
  <c r="BH216" i="42"/>
  <c r="BH217" i="42"/>
  <c r="BH218" i="42"/>
  <c r="BH219" i="42"/>
  <c r="BH220" i="42"/>
  <c r="BH221" i="42"/>
  <c r="BH222" i="42"/>
  <c r="BH223" i="42"/>
  <c r="BH224" i="42"/>
  <c r="BH225" i="42"/>
  <c r="BH226" i="42"/>
  <c r="BH227" i="42"/>
  <c r="BH228" i="42"/>
  <c r="BH229" i="42"/>
  <c r="BH230" i="42"/>
  <c r="BH231" i="42"/>
  <c r="BH232" i="42"/>
  <c r="BH233" i="42"/>
  <c r="BH234" i="42"/>
  <c r="BH235" i="42"/>
  <c r="BH236" i="42"/>
  <c r="BH237" i="42"/>
  <c r="BH238" i="42"/>
  <c r="BH239" i="42"/>
  <c r="BH240" i="42"/>
  <c r="BH241" i="42"/>
  <c r="BH242" i="42"/>
  <c r="BH243" i="42"/>
  <c r="BH244" i="42"/>
  <c r="BH245" i="42"/>
  <c r="BH246" i="42"/>
  <c r="BH247" i="42"/>
  <c r="BH248" i="42"/>
  <c r="BH249" i="42"/>
  <c r="BH250" i="42"/>
  <c r="BH251" i="42"/>
  <c r="BH252" i="42"/>
  <c r="BH253" i="42"/>
  <c r="BH254" i="42"/>
  <c r="BH255" i="42"/>
  <c r="BH256" i="42"/>
  <c r="BH257" i="42"/>
  <c r="BH258" i="42"/>
  <c r="BH259" i="42"/>
  <c r="BH260" i="42"/>
  <c r="BH261" i="42"/>
  <c r="BH262" i="42"/>
  <c r="BH1" i="42"/>
  <c r="BG2" i="42"/>
  <c r="BG3" i="42"/>
  <c r="BG4" i="42"/>
  <c r="BG5" i="42"/>
  <c r="BG6" i="42"/>
  <c r="BG7" i="42"/>
  <c r="BG8" i="42"/>
  <c r="BG9" i="42"/>
  <c r="BG10" i="42"/>
  <c r="BG11" i="42"/>
  <c r="BG12" i="42"/>
  <c r="BG13" i="42"/>
  <c r="BG14" i="42"/>
  <c r="BG15" i="42"/>
  <c r="BG16" i="42"/>
  <c r="BG17" i="42"/>
  <c r="BG18" i="42"/>
  <c r="BG19" i="42"/>
  <c r="BG20" i="42"/>
  <c r="BG21" i="42"/>
  <c r="BG22" i="42"/>
  <c r="BG23" i="42"/>
  <c r="BG24" i="42"/>
  <c r="BG25" i="42"/>
  <c r="BG26" i="42"/>
  <c r="BG27" i="42"/>
  <c r="BG28" i="42"/>
  <c r="BG29" i="42"/>
  <c r="BG30" i="42"/>
  <c r="BG31" i="42"/>
  <c r="BG32" i="42"/>
  <c r="BG33" i="42"/>
  <c r="BG34" i="42"/>
  <c r="BG35" i="42"/>
  <c r="BG36" i="42"/>
  <c r="BG37" i="42"/>
  <c r="BG38" i="42"/>
  <c r="BG39" i="42"/>
  <c r="BG40" i="42"/>
  <c r="BG41" i="42"/>
  <c r="BG42" i="42"/>
  <c r="BG43" i="42"/>
  <c r="BG44" i="42"/>
  <c r="BG45" i="42"/>
  <c r="BG46" i="42"/>
  <c r="BG47" i="42"/>
  <c r="BG48" i="42"/>
  <c r="BG49" i="42"/>
  <c r="BG50" i="42"/>
  <c r="BG51" i="42"/>
  <c r="BG52" i="42"/>
  <c r="BG53" i="42"/>
  <c r="BG54" i="42"/>
  <c r="BG55" i="42"/>
  <c r="BG56" i="42"/>
  <c r="BG57" i="42"/>
  <c r="BG58" i="42"/>
  <c r="BG59" i="42"/>
  <c r="BG60" i="42"/>
  <c r="BG61" i="42"/>
  <c r="BG62" i="42"/>
  <c r="BG63" i="42"/>
  <c r="BG64" i="42"/>
  <c r="BG65" i="42"/>
  <c r="BG66" i="42"/>
  <c r="BG67" i="42"/>
  <c r="BG68" i="42"/>
  <c r="BG69" i="42"/>
  <c r="BG70" i="42"/>
  <c r="BG71" i="42"/>
  <c r="BG72" i="42"/>
  <c r="BG73" i="42"/>
  <c r="BG74" i="42"/>
  <c r="BG75" i="42"/>
  <c r="BG76" i="42"/>
  <c r="BG77" i="42"/>
  <c r="BG78" i="42"/>
  <c r="BG79" i="42"/>
  <c r="BG80" i="42"/>
  <c r="BG81" i="42"/>
  <c r="BG82" i="42"/>
  <c r="BG83" i="42"/>
  <c r="BG84" i="42"/>
  <c r="BG85" i="42"/>
  <c r="BG86" i="42"/>
  <c r="BG87" i="42"/>
  <c r="BG88" i="42"/>
  <c r="BG89" i="42"/>
  <c r="BG90" i="42"/>
  <c r="BG91" i="42"/>
  <c r="BG92" i="42"/>
  <c r="BG93" i="42"/>
  <c r="BG94" i="42"/>
  <c r="BG95" i="42"/>
  <c r="BG96" i="42"/>
  <c r="BG97" i="42"/>
  <c r="BG98" i="42"/>
  <c r="BG99" i="42"/>
  <c r="BG100" i="42"/>
  <c r="BG101" i="42"/>
  <c r="BG102" i="42"/>
  <c r="BG103" i="42"/>
  <c r="BG104" i="42"/>
  <c r="BG105" i="42"/>
  <c r="BG106" i="42"/>
  <c r="BG107" i="42"/>
  <c r="BG108" i="42"/>
  <c r="BG109" i="42"/>
  <c r="BG110" i="42"/>
  <c r="BG111" i="42"/>
  <c r="BG112" i="42"/>
  <c r="BG113" i="42"/>
  <c r="BG114" i="42"/>
  <c r="BG115" i="42"/>
  <c r="BG116" i="42"/>
  <c r="BG117" i="42"/>
  <c r="BG118" i="42"/>
  <c r="BG119" i="42"/>
  <c r="BG120" i="42"/>
  <c r="BG121" i="42"/>
  <c r="BG122" i="42"/>
  <c r="BG123" i="42"/>
  <c r="BG124" i="42"/>
  <c r="BG125" i="42"/>
  <c r="BG126" i="42"/>
  <c r="BG127" i="42"/>
  <c r="BG128" i="42"/>
  <c r="BG129" i="42"/>
  <c r="BG130" i="42"/>
  <c r="BG131" i="42"/>
  <c r="BG132" i="42"/>
  <c r="BG133" i="42"/>
  <c r="BG134" i="42"/>
  <c r="BG135" i="42"/>
  <c r="BG136" i="42"/>
  <c r="BG137" i="42"/>
  <c r="BG138" i="42"/>
  <c r="BG139" i="42"/>
  <c r="BG140" i="42"/>
  <c r="BG141" i="42"/>
  <c r="BG142" i="42"/>
  <c r="BG143" i="42"/>
  <c r="BG144" i="42"/>
  <c r="BG145" i="42"/>
  <c r="BG146" i="42"/>
  <c r="BG147" i="42"/>
  <c r="BG148" i="42"/>
  <c r="BG149" i="42"/>
  <c r="BG150" i="42"/>
  <c r="BG151" i="42"/>
  <c r="BG152" i="42"/>
  <c r="BG153" i="42"/>
  <c r="BG154" i="42"/>
  <c r="BG155" i="42"/>
  <c r="BG156" i="42"/>
  <c r="BG157" i="42"/>
  <c r="BG158" i="42"/>
  <c r="BG159" i="42"/>
  <c r="BG160" i="42"/>
  <c r="BG161" i="42"/>
  <c r="BG162" i="42"/>
  <c r="BG163" i="42"/>
  <c r="BG164" i="42"/>
  <c r="BG165" i="42"/>
  <c r="BG166" i="42"/>
  <c r="BG167" i="42"/>
  <c r="BG168" i="42"/>
  <c r="BG169" i="42"/>
  <c r="BG170" i="42"/>
  <c r="BG171" i="42"/>
  <c r="BG172" i="42"/>
  <c r="BG173" i="42"/>
  <c r="BG174" i="42"/>
  <c r="BG175" i="42"/>
  <c r="BG176" i="42"/>
  <c r="BG177" i="42"/>
  <c r="BG178" i="42"/>
  <c r="BG179" i="42"/>
  <c r="BG180" i="42"/>
  <c r="BG181" i="42"/>
  <c r="BG182" i="42"/>
  <c r="BG183" i="42"/>
  <c r="BG184" i="42"/>
  <c r="BG185" i="42"/>
  <c r="BG186" i="42"/>
  <c r="BG187" i="42"/>
  <c r="BG188" i="42"/>
  <c r="BG189" i="42"/>
  <c r="BG190" i="42"/>
  <c r="BG191" i="42"/>
  <c r="BG192" i="42"/>
  <c r="BG193" i="42"/>
  <c r="BG194" i="42"/>
  <c r="BG195" i="42"/>
  <c r="BG196" i="42"/>
  <c r="BG197" i="42"/>
  <c r="BG198" i="42"/>
  <c r="BG199" i="42"/>
  <c r="BG200" i="42"/>
  <c r="BG201" i="42"/>
  <c r="BG202" i="42"/>
  <c r="BG203" i="42"/>
  <c r="BG204" i="42"/>
  <c r="BG205" i="42"/>
  <c r="BG206" i="42"/>
  <c r="BG207" i="42"/>
  <c r="BG208" i="42"/>
  <c r="BG209" i="42"/>
  <c r="BG210" i="42"/>
  <c r="BG211" i="42"/>
  <c r="BG212" i="42"/>
  <c r="BG213" i="42"/>
  <c r="BG214" i="42"/>
  <c r="BG215" i="42"/>
  <c r="BG216" i="42"/>
  <c r="BG217" i="42"/>
  <c r="BG218" i="42"/>
  <c r="BG219" i="42"/>
  <c r="BG220" i="42"/>
  <c r="BG221" i="42"/>
  <c r="BG222" i="42"/>
  <c r="BG223" i="42"/>
  <c r="BG224" i="42"/>
  <c r="BG225" i="42"/>
  <c r="BG226" i="42"/>
  <c r="BG227" i="42"/>
  <c r="BG228" i="42"/>
  <c r="BG229" i="42"/>
  <c r="BG230" i="42"/>
  <c r="BG231" i="42"/>
  <c r="BG232" i="42"/>
  <c r="BG233" i="42"/>
  <c r="BG234" i="42"/>
  <c r="BG235" i="42"/>
  <c r="BG236" i="42"/>
  <c r="BG237" i="42"/>
  <c r="BG238" i="42"/>
  <c r="BG239" i="42"/>
  <c r="BG240" i="42"/>
  <c r="BG241" i="42"/>
  <c r="BG242" i="42"/>
  <c r="BG243" i="42"/>
  <c r="BG244" i="42"/>
  <c r="BG245" i="42"/>
  <c r="BG246" i="42"/>
  <c r="BG247" i="42"/>
  <c r="BG248" i="42"/>
  <c r="BG249" i="42"/>
  <c r="BG250" i="42"/>
  <c r="BG251" i="42"/>
  <c r="BG252" i="42"/>
  <c r="BG253" i="42"/>
  <c r="BG254" i="42"/>
  <c r="BG255" i="42"/>
  <c r="BG256" i="42"/>
  <c r="BG257" i="42"/>
  <c r="BG258" i="42"/>
  <c r="BG259" i="42"/>
  <c r="BG260" i="42"/>
  <c r="BG261" i="42"/>
  <c r="BG262" i="42"/>
  <c r="BG1" i="42"/>
  <c r="C316" i="59" s="1"/>
  <c r="BF2" i="42"/>
  <c r="BF3" i="42"/>
  <c r="BF4" i="42"/>
  <c r="BF5" i="42"/>
  <c r="BF6" i="42"/>
  <c r="BF7" i="42"/>
  <c r="BF8" i="42"/>
  <c r="BF9" i="42"/>
  <c r="BF10" i="42"/>
  <c r="BF11" i="42"/>
  <c r="BF12" i="42"/>
  <c r="BF13" i="42"/>
  <c r="BF14" i="42"/>
  <c r="BF15" i="42"/>
  <c r="BF16" i="42"/>
  <c r="BF17" i="42"/>
  <c r="BF18" i="42"/>
  <c r="BF19" i="42"/>
  <c r="BF20" i="42"/>
  <c r="BF21" i="42"/>
  <c r="BF22" i="42"/>
  <c r="BF23" i="42"/>
  <c r="BF24" i="42"/>
  <c r="BF25" i="42"/>
  <c r="BF26" i="42"/>
  <c r="BF27" i="42"/>
  <c r="BF28" i="42"/>
  <c r="BF29" i="42"/>
  <c r="BF30" i="42"/>
  <c r="BF31" i="42"/>
  <c r="BF32" i="42"/>
  <c r="BF33" i="42"/>
  <c r="BF34" i="42"/>
  <c r="BF35" i="42"/>
  <c r="BF36" i="42"/>
  <c r="BF37" i="42"/>
  <c r="BF38" i="42"/>
  <c r="BF39" i="42"/>
  <c r="BF40" i="42"/>
  <c r="BF41" i="42"/>
  <c r="BF42" i="42"/>
  <c r="BF43" i="42"/>
  <c r="BF44" i="42"/>
  <c r="BF45" i="42"/>
  <c r="BF46" i="42"/>
  <c r="BF47" i="42"/>
  <c r="BF48" i="42"/>
  <c r="BF49" i="42"/>
  <c r="BF50" i="42"/>
  <c r="BF51" i="42"/>
  <c r="BF52" i="42"/>
  <c r="BF53" i="42"/>
  <c r="BF54" i="42"/>
  <c r="BF55" i="42"/>
  <c r="BF56" i="42"/>
  <c r="BF57" i="42"/>
  <c r="BF58" i="42"/>
  <c r="BF59" i="42"/>
  <c r="BF60" i="42"/>
  <c r="BF61" i="42"/>
  <c r="BF62" i="42"/>
  <c r="BF63" i="42"/>
  <c r="BF64" i="42"/>
  <c r="BF65" i="42"/>
  <c r="BF66" i="42"/>
  <c r="BF67" i="42"/>
  <c r="BF68" i="42"/>
  <c r="BF69" i="42"/>
  <c r="BF70" i="42"/>
  <c r="BF71" i="42"/>
  <c r="BF72" i="42"/>
  <c r="BF73" i="42"/>
  <c r="BF74" i="42"/>
  <c r="BF75" i="42"/>
  <c r="BF76" i="42"/>
  <c r="BF77" i="42"/>
  <c r="BF78" i="42"/>
  <c r="BF79" i="42"/>
  <c r="BF80" i="42"/>
  <c r="BF81" i="42"/>
  <c r="BF82" i="42"/>
  <c r="BF83" i="42"/>
  <c r="BF84" i="42"/>
  <c r="BF85" i="42"/>
  <c r="BF86" i="42"/>
  <c r="BF87" i="42"/>
  <c r="BF88" i="42"/>
  <c r="BF89" i="42"/>
  <c r="BF90" i="42"/>
  <c r="BF91" i="42"/>
  <c r="BF92" i="42"/>
  <c r="BF93" i="42"/>
  <c r="BF94" i="42"/>
  <c r="BF95" i="42"/>
  <c r="BF96" i="42"/>
  <c r="BF97" i="42"/>
  <c r="BF98" i="42"/>
  <c r="BF99" i="42"/>
  <c r="BF100" i="42"/>
  <c r="BF101" i="42"/>
  <c r="BF102" i="42"/>
  <c r="BF103" i="42"/>
  <c r="BF104" i="42"/>
  <c r="BF105" i="42"/>
  <c r="BF106" i="42"/>
  <c r="BF107" i="42"/>
  <c r="BF108" i="42"/>
  <c r="BF109" i="42"/>
  <c r="BF110" i="42"/>
  <c r="BF111" i="42"/>
  <c r="BF112" i="42"/>
  <c r="BF113" i="42"/>
  <c r="BF114" i="42"/>
  <c r="BF115" i="42"/>
  <c r="BF116" i="42"/>
  <c r="BF117" i="42"/>
  <c r="BF118" i="42"/>
  <c r="BF119" i="42"/>
  <c r="BF120" i="42"/>
  <c r="BF121" i="42"/>
  <c r="BF122" i="42"/>
  <c r="BF123" i="42"/>
  <c r="BF124" i="42"/>
  <c r="BF125" i="42"/>
  <c r="BF126" i="42"/>
  <c r="BF127" i="42"/>
  <c r="BF128" i="42"/>
  <c r="BF129" i="42"/>
  <c r="BF130" i="42"/>
  <c r="BF131" i="42"/>
  <c r="BF132" i="42"/>
  <c r="BF133" i="42"/>
  <c r="BF134" i="42"/>
  <c r="BF135" i="42"/>
  <c r="BF136" i="42"/>
  <c r="BF137" i="42"/>
  <c r="BF138" i="42"/>
  <c r="BF139" i="42"/>
  <c r="BF140" i="42"/>
  <c r="BF141" i="42"/>
  <c r="BF142" i="42"/>
  <c r="BF143" i="42"/>
  <c r="BF144" i="42"/>
  <c r="BF145" i="42"/>
  <c r="BF146" i="42"/>
  <c r="BF147" i="42"/>
  <c r="BF148" i="42"/>
  <c r="BF149" i="42"/>
  <c r="BF150" i="42"/>
  <c r="BF151" i="42"/>
  <c r="BF152" i="42"/>
  <c r="BF153" i="42"/>
  <c r="BF154" i="42"/>
  <c r="BF155" i="42"/>
  <c r="BF156" i="42"/>
  <c r="BF157" i="42"/>
  <c r="BF158" i="42"/>
  <c r="BF159" i="42"/>
  <c r="BF160" i="42"/>
  <c r="BF161" i="42"/>
  <c r="BF162" i="42"/>
  <c r="BF163" i="42"/>
  <c r="BF164" i="42"/>
  <c r="BF165" i="42"/>
  <c r="BF166" i="42"/>
  <c r="BF167" i="42"/>
  <c r="BF168" i="42"/>
  <c r="BF169" i="42"/>
  <c r="BF170" i="42"/>
  <c r="BF171" i="42"/>
  <c r="BF172" i="42"/>
  <c r="BF173" i="42"/>
  <c r="BF174" i="42"/>
  <c r="BF175" i="42"/>
  <c r="BF176" i="42"/>
  <c r="BF177" i="42"/>
  <c r="BF178" i="42"/>
  <c r="BF179" i="42"/>
  <c r="BF180" i="42"/>
  <c r="BF181" i="42"/>
  <c r="BF182" i="42"/>
  <c r="BF183" i="42"/>
  <c r="BF184" i="42"/>
  <c r="BF185" i="42"/>
  <c r="BF186" i="42"/>
  <c r="BF187" i="42"/>
  <c r="BF188" i="42"/>
  <c r="BF189" i="42"/>
  <c r="BF190" i="42"/>
  <c r="BF191" i="42"/>
  <c r="BF192" i="42"/>
  <c r="BF193" i="42"/>
  <c r="BF194" i="42"/>
  <c r="BF195" i="42"/>
  <c r="BF196" i="42"/>
  <c r="BF197" i="42"/>
  <c r="BF198" i="42"/>
  <c r="BF199" i="42"/>
  <c r="BF200" i="42"/>
  <c r="BF201" i="42"/>
  <c r="BF202" i="42"/>
  <c r="BF203" i="42"/>
  <c r="BF204" i="42"/>
  <c r="BF205" i="42"/>
  <c r="BF206" i="42"/>
  <c r="BF207" i="42"/>
  <c r="BF208" i="42"/>
  <c r="BF209" i="42"/>
  <c r="BF210" i="42"/>
  <c r="BF211" i="42"/>
  <c r="BF212" i="42"/>
  <c r="BF213" i="42"/>
  <c r="BF214" i="42"/>
  <c r="BF215" i="42"/>
  <c r="BF216" i="42"/>
  <c r="BF217" i="42"/>
  <c r="BF218" i="42"/>
  <c r="BF219" i="42"/>
  <c r="BF220" i="42"/>
  <c r="BF221" i="42"/>
  <c r="BF222" i="42"/>
  <c r="BF223" i="42"/>
  <c r="BF224" i="42"/>
  <c r="BF225" i="42"/>
  <c r="BF226" i="42"/>
  <c r="BF227" i="42"/>
  <c r="BF228" i="42"/>
  <c r="BF229" i="42"/>
  <c r="BF230" i="42"/>
  <c r="BF231" i="42"/>
  <c r="BF232" i="42"/>
  <c r="BF233" i="42"/>
  <c r="BF234" i="42"/>
  <c r="BF235" i="42"/>
  <c r="BF236" i="42"/>
  <c r="BF237" i="42"/>
  <c r="BF238" i="42"/>
  <c r="BF239" i="42"/>
  <c r="BF240" i="42"/>
  <c r="BF241" i="42"/>
  <c r="BF242" i="42"/>
  <c r="BF243" i="42"/>
  <c r="BF244" i="42"/>
  <c r="BF245" i="42"/>
  <c r="BF246" i="42"/>
  <c r="BF247" i="42"/>
  <c r="BF248" i="42"/>
  <c r="BF249" i="42"/>
  <c r="BF250" i="42"/>
  <c r="BF251" i="42"/>
  <c r="BF252" i="42"/>
  <c r="BF253" i="42"/>
  <c r="BF254" i="42"/>
  <c r="BF255" i="42"/>
  <c r="BF256" i="42"/>
  <c r="BF257" i="42"/>
  <c r="BF258" i="42"/>
  <c r="BF259" i="42"/>
  <c r="BF260" i="42"/>
  <c r="BF261" i="42"/>
  <c r="BF262" i="42"/>
  <c r="BF1" i="42"/>
  <c r="C315" i="59" s="1"/>
  <c r="BE2" i="42"/>
  <c r="BE3" i="42"/>
  <c r="BE4" i="42"/>
  <c r="BE5" i="42"/>
  <c r="BE6" i="42"/>
  <c r="BE7" i="42"/>
  <c r="BE8" i="42"/>
  <c r="BE9" i="42"/>
  <c r="BE10" i="42"/>
  <c r="BE11" i="42"/>
  <c r="BE12" i="42"/>
  <c r="BE13" i="42"/>
  <c r="BE14" i="42"/>
  <c r="BE15" i="42"/>
  <c r="BE16" i="42"/>
  <c r="BE17" i="42"/>
  <c r="BE18" i="42"/>
  <c r="BE19" i="42"/>
  <c r="BE20" i="42"/>
  <c r="BE21" i="42"/>
  <c r="BE22" i="42"/>
  <c r="BE23" i="42"/>
  <c r="BE24" i="42"/>
  <c r="BE25" i="42"/>
  <c r="BE26" i="42"/>
  <c r="BE27" i="42"/>
  <c r="BE28" i="42"/>
  <c r="BE29" i="42"/>
  <c r="BE30" i="42"/>
  <c r="BE31" i="42"/>
  <c r="BE32" i="42"/>
  <c r="BE33" i="42"/>
  <c r="BE34" i="42"/>
  <c r="BE35" i="42"/>
  <c r="BE36" i="42"/>
  <c r="BE37" i="42"/>
  <c r="BE38" i="42"/>
  <c r="BE39" i="42"/>
  <c r="BE40" i="42"/>
  <c r="BE41" i="42"/>
  <c r="BE42" i="42"/>
  <c r="BE43" i="42"/>
  <c r="BE44" i="42"/>
  <c r="BE45" i="42"/>
  <c r="BE46" i="42"/>
  <c r="BE47" i="42"/>
  <c r="BE48" i="42"/>
  <c r="BE49" i="42"/>
  <c r="BE50" i="42"/>
  <c r="BE51" i="42"/>
  <c r="BE52" i="42"/>
  <c r="BE53" i="42"/>
  <c r="BE54" i="42"/>
  <c r="BE55" i="42"/>
  <c r="BE56" i="42"/>
  <c r="BE57" i="42"/>
  <c r="BE58" i="42"/>
  <c r="BE59" i="42"/>
  <c r="BE60" i="42"/>
  <c r="BE61" i="42"/>
  <c r="BE62" i="42"/>
  <c r="BE63" i="42"/>
  <c r="BE64" i="42"/>
  <c r="BE65" i="42"/>
  <c r="BE66" i="42"/>
  <c r="BE67" i="42"/>
  <c r="BE68" i="42"/>
  <c r="BE69" i="42"/>
  <c r="BE70" i="42"/>
  <c r="BE71" i="42"/>
  <c r="BE72" i="42"/>
  <c r="BE73" i="42"/>
  <c r="BE74" i="42"/>
  <c r="BE75" i="42"/>
  <c r="BE76" i="42"/>
  <c r="BE77" i="42"/>
  <c r="BE78" i="42"/>
  <c r="BE79" i="42"/>
  <c r="BE80" i="42"/>
  <c r="BE81" i="42"/>
  <c r="BE82" i="42"/>
  <c r="BE83" i="42"/>
  <c r="BE84" i="42"/>
  <c r="BE85" i="42"/>
  <c r="BE86" i="42"/>
  <c r="BE87" i="42"/>
  <c r="BE88" i="42"/>
  <c r="BE89" i="42"/>
  <c r="BE90" i="42"/>
  <c r="BE91" i="42"/>
  <c r="BE92" i="42"/>
  <c r="BE93" i="42"/>
  <c r="BE94" i="42"/>
  <c r="BE95" i="42"/>
  <c r="BE96" i="42"/>
  <c r="BE97" i="42"/>
  <c r="BE98" i="42"/>
  <c r="BE99" i="42"/>
  <c r="BE100" i="42"/>
  <c r="BE101" i="42"/>
  <c r="BE102" i="42"/>
  <c r="BE103" i="42"/>
  <c r="BE104" i="42"/>
  <c r="BE105" i="42"/>
  <c r="BE106" i="42"/>
  <c r="BE107" i="42"/>
  <c r="BE108" i="42"/>
  <c r="BE109" i="42"/>
  <c r="BE110" i="42"/>
  <c r="BE111" i="42"/>
  <c r="BE112" i="42"/>
  <c r="BE113" i="42"/>
  <c r="BE114" i="42"/>
  <c r="BE115" i="42"/>
  <c r="BE116" i="42"/>
  <c r="BE117" i="42"/>
  <c r="BE118" i="42"/>
  <c r="BE119" i="42"/>
  <c r="BE120" i="42"/>
  <c r="BE121" i="42"/>
  <c r="BE122" i="42"/>
  <c r="BE123" i="42"/>
  <c r="BE124" i="42"/>
  <c r="BE125" i="42"/>
  <c r="BE126" i="42"/>
  <c r="BE127" i="42"/>
  <c r="BE128" i="42"/>
  <c r="BE129" i="42"/>
  <c r="BE130" i="42"/>
  <c r="BE131" i="42"/>
  <c r="BE132" i="42"/>
  <c r="BE133" i="42"/>
  <c r="BE134" i="42"/>
  <c r="BE135" i="42"/>
  <c r="BE136" i="42"/>
  <c r="BE137" i="42"/>
  <c r="BE138" i="42"/>
  <c r="BE139" i="42"/>
  <c r="BE140" i="42"/>
  <c r="BE141" i="42"/>
  <c r="BE142" i="42"/>
  <c r="BE143" i="42"/>
  <c r="BE144" i="42"/>
  <c r="BE145" i="42"/>
  <c r="BE146" i="42"/>
  <c r="BE147" i="42"/>
  <c r="BE148" i="42"/>
  <c r="BE149" i="42"/>
  <c r="BE150" i="42"/>
  <c r="BE151" i="42"/>
  <c r="BE152" i="42"/>
  <c r="BE153" i="42"/>
  <c r="BE154" i="42"/>
  <c r="BE155" i="42"/>
  <c r="BE156" i="42"/>
  <c r="BE157" i="42"/>
  <c r="BE158" i="42"/>
  <c r="BE159" i="42"/>
  <c r="BE160" i="42"/>
  <c r="BE161" i="42"/>
  <c r="BE162" i="42"/>
  <c r="BE163" i="42"/>
  <c r="BE164" i="42"/>
  <c r="BE165" i="42"/>
  <c r="BE166" i="42"/>
  <c r="BE167" i="42"/>
  <c r="BE168" i="42"/>
  <c r="BE169" i="42"/>
  <c r="BE170" i="42"/>
  <c r="BE171" i="42"/>
  <c r="BE172" i="42"/>
  <c r="BE173" i="42"/>
  <c r="BE174" i="42"/>
  <c r="BE175" i="42"/>
  <c r="BE176" i="42"/>
  <c r="BE177" i="42"/>
  <c r="BE178" i="42"/>
  <c r="BE179" i="42"/>
  <c r="BE180" i="42"/>
  <c r="BE181" i="42"/>
  <c r="BE182" i="42"/>
  <c r="BE183" i="42"/>
  <c r="BE184" i="42"/>
  <c r="BE185" i="42"/>
  <c r="BE186" i="42"/>
  <c r="BE187" i="42"/>
  <c r="BE188" i="42"/>
  <c r="BE189" i="42"/>
  <c r="BE190" i="42"/>
  <c r="BE191" i="42"/>
  <c r="BE192" i="42"/>
  <c r="BE193" i="42"/>
  <c r="BE194" i="42"/>
  <c r="BE195" i="42"/>
  <c r="BE196" i="42"/>
  <c r="BE197" i="42"/>
  <c r="BE198" i="42"/>
  <c r="BE199" i="42"/>
  <c r="BE200" i="42"/>
  <c r="BE201" i="42"/>
  <c r="BE202" i="42"/>
  <c r="BE203" i="42"/>
  <c r="BE204" i="42"/>
  <c r="BE205" i="42"/>
  <c r="BE206" i="42"/>
  <c r="BE207" i="42"/>
  <c r="BE208" i="42"/>
  <c r="BE209" i="42"/>
  <c r="BE210" i="42"/>
  <c r="BE211" i="42"/>
  <c r="BE212" i="42"/>
  <c r="BE213" i="42"/>
  <c r="BE214" i="42"/>
  <c r="BE215" i="42"/>
  <c r="BE216" i="42"/>
  <c r="BE217" i="42"/>
  <c r="BE218" i="42"/>
  <c r="BE219" i="42"/>
  <c r="BE220" i="42"/>
  <c r="BE221" i="42"/>
  <c r="BE222" i="42"/>
  <c r="BE223" i="42"/>
  <c r="BE224" i="42"/>
  <c r="BE225" i="42"/>
  <c r="BE226" i="42"/>
  <c r="BE227" i="42"/>
  <c r="BE228" i="42"/>
  <c r="BE229" i="42"/>
  <c r="BE230" i="42"/>
  <c r="BE231" i="42"/>
  <c r="BE232" i="42"/>
  <c r="BE233" i="42"/>
  <c r="BE234" i="42"/>
  <c r="BE235" i="42"/>
  <c r="BE236" i="42"/>
  <c r="BE237" i="42"/>
  <c r="BE238" i="42"/>
  <c r="BE239" i="42"/>
  <c r="BE240" i="42"/>
  <c r="BE241" i="42"/>
  <c r="BE242" i="42"/>
  <c r="BE243" i="42"/>
  <c r="BE244" i="42"/>
  <c r="BE245" i="42"/>
  <c r="BE246" i="42"/>
  <c r="BE247" i="42"/>
  <c r="BE248" i="42"/>
  <c r="BE249" i="42"/>
  <c r="BE250" i="42"/>
  <c r="BE251" i="42"/>
  <c r="BE252" i="42"/>
  <c r="BE253" i="42"/>
  <c r="BE254" i="42"/>
  <c r="BE255" i="42"/>
  <c r="BE256" i="42"/>
  <c r="BE257" i="42"/>
  <c r="BE258" i="42"/>
  <c r="BE259" i="42"/>
  <c r="BE260" i="42"/>
  <c r="BE261" i="42"/>
  <c r="BE262" i="42"/>
  <c r="BE1" i="42"/>
  <c r="C312" i="69" s="1"/>
  <c r="BD2" i="42"/>
  <c r="BD3" i="42"/>
  <c r="BD4" i="42"/>
  <c r="BD5" i="42"/>
  <c r="BD6" i="42"/>
  <c r="BD7" i="42"/>
  <c r="BD8" i="42"/>
  <c r="BD9" i="42"/>
  <c r="BD10" i="42"/>
  <c r="BD11" i="42"/>
  <c r="BD12" i="42"/>
  <c r="BD13" i="42"/>
  <c r="BD14" i="42"/>
  <c r="BD15" i="42"/>
  <c r="BD16" i="42"/>
  <c r="BD17" i="42"/>
  <c r="BD18" i="42"/>
  <c r="BD19" i="42"/>
  <c r="BD20" i="42"/>
  <c r="BD21" i="42"/>
  <c r="BD22" i="42"/>
  <c r="BD23" i="42"/>
  <c r="BD24" i="42"/>
  <c r="BD25" i="42"/>
  <c r="BD26" i="42"/>
  <c r="BD27" i="42"/>
  <c r="BD28" i="42"/>
  <c r="BD29" i="42"/>
  <c r="BD30" i="42"/>
  <c r="BD31" i="42"/>
  <c r="BD32" i="42"/>
  <c r="BD33" i="42"/>
  <c r="BD34" i="42"/>
  <c r="BD35" i="42"/>
  <c r="BD36" i="42"/>
  <c r="BD37" i="42"/>
  <c r="BD38" i="42"/>
  <c r="BD39" i="42"/>
  <c r="BD40" i="42"/>
  <c r="BD41" i="42"/>
  <c r="BD42" i="42"/>
  <c r="BD43" i="42"/>
  <c r="BD44" i="42"/>
  <c r="BD45" i="42"/>
  <c r="BD46" i="42"/>
  <c r="BD47" i="42"/>
  <c r="BD48" i="42"/>
  <c r="BD49" i="42"/>
  <c r="BD50" i="42"/>
  <c r="BD51" i="42"/>
  <c r="BD52" i="42"/>
  <c r="BD53" i="42"/>
  <c r="BD54" i="42"/>
  <c r="BD55" i="42"/>
  <c r="BD56" i="42"/>
  <c r="BD57" i="42"/>
  <c r="BD58" i="42"/>
  <c r="BD59" i="42"/>
  <c r="BD60" i="42"/>
  <c r="BD61" i="42"/>
  <c r="BD62" i="42"/>
  <c r="BD63" i="42"/>
  <c r="BD64" i="42"/>
  <c r="BD65" i="42"/>
  <c r="BD66" i="42"/>
  <c r="BD67" i="42"/>
  <c r="BD68" i="42"/>
  <c r="BD69" i="42"/>
  <c r="BD70" i="42"/>
  <c r="BD71" i="42"/>
  <c r="BD72" i="42"/>
  <c r="BD73" i="42"/>
  <c r="BD74" i="42"/>
  <c r="BD75" i="42"/>
  <c r="BD76" i="42"/>
  <c r="BD77" i="42"/>
  <c r="BD78" i="42"/>
  <c r="BD79" i="42"/>
  <c r="BD80" i="42"/>
  <c r="BD81" i="42"/>
  <c r="BD82" i="42"/>
  <c r="BD83" i="42"/>
  <c r="BD84" i="42"/>
  <c r="BD85" i="42"/>
  <c r="BD86" i="42"/>
  <c r="BD87" i="42"/>
  <c r="BD88" i="42"/>
  <c r="BD89" i="42"/>
  <c r="BD90" i="42"/>
  <c r="BD91" i="42"/>
  <c r="BD92" i="42"/>
  <c r="BD93" i="42"/>
  <c r="BD94" i="42"/>
  <c r="BD95" i="42"/>
  <c r="BD96" i="42"/>
  <c r="BD97" i="42"/>
  <c r="BD98" i="42"/>
  <c r="BD99" i="42"/>
  <c r="BD100" i="42"/>
  <c r="BD101" i="42"/>
  <c r="BD102" i="42"/>
  <c r="BD103" i="42"/>
  <c r="BD104" i="42"/>
  <c r="BD105" i="42"/>
  <c r="BD106" i="42"/>
  <c r="BD107" i="42"/>
  <c r="BD108" i="42"/>
  <c r="BD109" i="42"/>
  <c r="BD110" i="42"/>
  <c r="BD111" i="42"/>
  <c r="BD112" i="42"/>
  <c r="BD113" i="42"/>
  <c r="BD114" i="42"/>
  <c r="BD115" i="42"/>
  <c r="BD116" i="42"/>
  <c r="BD117" i="42"/>
  <c r="BD118" i="42"/>
  <c r="BD119" i="42"/>
  <c r="BD120" i="42"/>
  <c r="BD121" i="42"/>
  <c r="BD122" i="42"/>
  <c r="BD123" i="42"/>
  <c r="BD124" i="42"/>
  <c r="BD125" i="42"/>
  <c r="BD126" i="42"/>
  <c r="BD127" i="42"/>
  <c r="BD128" i="42"/>
  <c r="BD129" i="42"/>
  <c r="BD130" i="42"/>
  <c r="BD131" i="42"/>
  <c r="BD132" i="42"/>
  <c r="BD133" i="42"/>
  <c r="BD134" i="42"/>
  <c r="BD135" i="42"/>
  <c r="BD136" i="42"/>
  <c r="BD137" i="42"/>
  <c r="BD138" i="42"/>
  <c r="BD139" i="42"/>
  <c r="BD140" i="42"/>
  <c r="BD141" i="42"/>
  <c r="BD142" i="42"/>
  <c r="BD143" i="42"/>
  <c r="BD144" i="42"/>
  <c r="BD145" i="42"/>
  <c r="BD146" i="42"/>
  <c r="BD147" i="42"/>
  <c r="BD148" i="42"/>
  <c r="BD149" i="42"/>
  <c r="BD150" i="42"/>
  <c r="BD151" i="42"/>
  <c r="BD152" i="42"/>
  <c r="BD153" i="42"/>
  <c r="BD154" i="42"/>
  <c r="BD155" i="42"/>
  <c r="BD156" i="42"/>
  <c r="BD157" i="42"/>
  <c r="BD158" i="42"/>
  <c r="BD159" i="42"/>
  <c r="BD160" i="42"/>
  <c r="BD161" i="42"/>
  <c r="BD162" i="42"/>
  <c r="BD163" i="42"/>
  <c r="BD164" i="42"/>
  <c r="BD165" i="42"/>
  <c r="BD166" i="42"/>
  <c r="BD167" i="42"/>
  <c r="BD168" i="42"/>
  <c r="BD169" i="42"/>
  <c r="BD170" i="42"/>
  <c r="BD171" i="42"/>
  <c r="BD172" i="42"/>
  <c r="BD173" i="42"/>
  <c r="BD174" i="42"/>
  <c r="BD175" i="42"/>
  <c r="BD176" i="42"/>
  <c r="BD177" i="42"/>
  <c r="BD178" i="42"/>
  <c r="BD179" i="42"/>
  <c r="BD180" i="42"/>
  <c r="BD181" i="42"/>
  <c r="BD182" i="42"/>
  <c r="BD183" i="42"/>
  <c r="BD184" i="42"/>
  <c r="BD185" i="42"/>
  <c r="BD186" i="42"/>
  <c r="BD187" i="42"/>
  <c r="BD188" i="42"/>
  <c r="BD189" i="42"/>
  <c r="BD190" i="42"/>
  <c r="BD191" i="42"/>
  <c r="BD192" i="42"/>
  <c r="BD193" i="42"/>
  <c r="BD194" i="42"/>
  <c r="BD195" i="42"/>
  <c r="BD196" i="42"/>
  <c r="BD197" i="42"/>
  <c r="BD198" i="42"/>
  <c r="BD199" i="42"/>
  <c r="BD200" i="42"/>
  <c r="BD201" i="42"/>
  <c r="BD202" i="42"/>
  <c r="BD203" i="42"/>
  <c r="BD204" i="42"/>
  <c r="BD205" i="42"/>
  <c r="BD206" i="42"/>
  <c r="BD207" i="42"/>
  <c r="BD208" i="42"/>
  <c r="BD209" i="42"/>
  <c r="BD210" i="42"/>
  <c r="BD211" i="42"/>
  <c r="BD212" i="42"/>
  <c r="BD213" i="42"/>
  <c r="BD214" i="42"/>
  <c r="BD215" i="42"/>
  <c r="BD216" i="42"/>
  <c r="BD217" i="42"/>
  <c r="BD218" i="42"/>
  <c r="BD219" i="42"/>
  <c r="BD220" i="42"/>
  <c r="BD221" i="42"/>
  <c r="BD222" i="42"/>
  <c r="BD223" i="42"/>
  <c r="BD224" i="42"/>
  <c r="BD225" i="42"/>
  <c r="BD226" i="42"/>
  <c r="BD227" i="42"/>
  <c r="BD228" i="42"/>
  <c r="BD229" i="42"/>
  <c r="BD230" i="42"/>
  <c r="BD231" i="42"/>
  <c r="BD232" i="42"/>
  <c r="BD233" i="42"/>
  <c r="BD234" i="42"/>
  <c r="BD235" i="42"/>
  <c r="BD236" i="42"/>
  <c r="BD237" i="42"/>
  <c r="BD238" i="42"/>
  <c r="BD239" i="42"/>
  <c r="BD240" i="42"/>
  <c r="BD241" i="42"/>
  <c r="BD242" i="42"/>
  <c r="BD243" i="42"/>
  <c r="BD244" i="42"/>
  <c r="BD245" i="42"/>
  <c r="BD246" i="42"/>
  <c r="BD247" i="42"/>
  <c r="BD248" i="42"/>
  <c r="BD249" i="42"/>
  <c r="BD250" i="42"/>
  <c r="BD251" i="42"/>
  <c r="BD252" i="42"/>
  <c r="BD253" i="42"/>
  <c r="BD254" i="42"/>
  <c r="BD255" i="42"/>
  <c r="BD256" i="42"/>
  <c r="BD257" i="42"/>
  <c r="BD258" i="42"/>
  <c r="BD259" i="42"/>
  <c r="BD260" i="42"/>
  <c r="BD261" i="42"/>
  <c r="BD262" i="42"/>
  <c r="BD1" i="42"/>
  <c r="C311" i="69" s="1"/>
  <c r="BC2" i="42"/>
  <c r="BC3" i="42"/>
  <c r="BC4" i="42"/>
  <c r="BC5" i="42"/>
  <c r="BC6" i="42"/>
  <c r="BC7" i="42"/>
  <c r="BC8" i="42"/>
  <c r="BC9" i="42"/>
  <c r="BC10" i="42"/>
  <c r="BC11" i="42"/>
  <c r="BC12" i="42"/>
  <c r="BC13" i="42"/>
  <c r="BC14" i="42"/>
  <c r="BC15" i="42"/>
  <c r="BC16" i="42"/>
  <c r="BC17" i="42"/>
  <c r="BC18" i="42"/>
  <c r="BC19" i="42"/>
  <c r="BC20" i="42"/>
  <c r="BC21" i="42"/>
  <c r="BC22" i="42"/>
  <c r="BC23" i="42"/>
  <c r="BC24" i="42"/>
  <c r="BC25" i="42"/>
  <c r="BC26" i="42"/>
  <c r="BC27" i="42"/>
  <c r="BC28" i="42"/>
  <c r="BC29" i="42"/>
  <c r="BC30" i="42"/>
  <c r="BC31" i="42"/>
  <c r="BC32" i="42"/>
  <c r="BC33" i="42"/>
  <c r="BC34" i="42"/>
  <c r="BC35" i="42"/>
  <c r="BC36" i="42"/>
  <c r="BC37" i="42"/>
  <c r="BC38" i="42"/>
  <c r="BC39" i="42"/>
  <c r="BC40" i="42"/>
  <c r="BC41" i="42"/>
  <c r="BC42" i="42"/>
  <c r="BC43" i="42"/>
  <c r="BC44" i="42"/>
  <c r="BC45" i="42"/>
  <c r="BC46" i="42"/>
  <c r="BC47" i="42"/>
  <c r="BC48" i="42"/>
  <c r="BC49" i="42"/>
  <c r="BC50" i="42"/>
  <c r="BC51" i="42"/>
  <c r="BC52" i="42"/>
  <c r="BC53" i="42"/>
  <c r="BC54" i="42"/>
  <c r="BC55" i="42"/>
  <c r="BC56" i="42"/>
  <c r="BC57" i="42"/>
  <c r="BC58" i="42"/>
  <c r="BC59" i="42"/>
  <c r="BC60" i="42"/>
  <c r="BC61" i="42"/>
  <c r="BC62" i="42"/>
  <c r="BC63" i="42"/>
  <c r="BC64" i="42"/>
  <c r="BC65" i="42"/>
  <c r="BC66" i="42"/>
  <c r="BC67" i="42"/>
  <c r="BC68" i="42"/>
  <c r="BC69" i="42"/>
  <c r="BC70" i="42"/>
  <c r="BC71" i="42"/>
  <c r="BC72" i="42"/>
  <c r="BC73" i="42"/>
  <c r="BC74" i="42"/>
  <c r="BC75" i="42"/>
  <c r="BC76" i="42"/>
  <c r="BC77" i="42"/>
  <c r="BC78" i="42"/>
  <c r="BC79" i="42"/>
  <c r="BC80" i="42"/>
  <c r="BC81" i="42"/>
  <c r="BC82" i="42"/>
  <c r="BC83" i="42"/>
  <c r="BC84" i="42"/>
  <c r="BC85" i="42"/>
  <c r="BC86" i="42"/>
  <c r="BC87" i="42"/>
  <c r="BC88" i="42"/>
  <c r="BC89" i="42"/>
  <c r="BC90" i="42"/>
  <c r="BC91" i="42"/>
  <c r="BC92" i="42"/>
  <c r="BC93" i="42"/>
  <c r="BC94" i="42"/>
  <c r="BC95" i="42"/>
  <c r="BC96" i="42"/>
  <c r="BC97" i="42"/>
  <c r="BC98" i="42"/>
  <c r="BC99" i="42"/>
  <c r="BC100" i="42"/>
  <c r="BC101" i="42"/>
  <c r="BC102" i="42"/>
  <c r="BC103" i="42"/>
  <c r="BC104" i="42"/>
  <c r="BC105" i="42"/>
  <c r="BC106" i="42"/>
  <c r="BC107" i="42"/>
  <c r="BC108" i="42"/>
  <c r="BC109" i="42"/>
  <c r="BC110" i="42"/>
  <c r="BC111" i="42"/>
  <c r="BC112" i="42"/>
  <c r="BC113" i="42"/>
  <c r="BC114" i="42"/>
  <c r="BC115" i="42"/>
  <c r="BC116" i="42"/>
  <c r="BC117" i="42"/>
  <c r="BC118" i="42"/>
  <c r="BC119" i="42"/>
  <c r="BC120" i="42"/>
  <c r="BC121" i="42"/>
  <c r="BC122" i="42"/>
  <c r="BC123" i="42"/>
  <c r="BC124" i="42"/>
  <c r="BC125" i="42"/>
  <c r="BC126" i="42"/>
  <c r="BC127" i="42"/>
  <c r="BC128" i="42"/>
  <c r="BC129" i="42"/>
  <c r="BC130" i="42"/>
  <c r="BC131" i="42"/>
  <c r="BC132" i="42"/>
  <c r="BC133" i="42"/>
  <c r="BC134" i="42"/>
  <c r="BC135" i="42"/>
  <c r="BC136" i="42"/>
  <c r="BC137" i="42"/>
  <c r="BC138" i="42"/>
  <c r="BC139" i="42"/>
  <c r="BC140" i="42"/>
  <c r="BC141" i="42"/>
  <c r="BC142" i="42"/>
  <c r="BC143" i="42"/>
  <c r="BC144" i="42"/>
  <c r="BC145" i="42"/>
  <c r="BC146" i="42"/>
  <c r="BC147" i="42"/>
  <c r="BC148" i="42"/>
  <c r="BC149" i="42"/>
  <c r="BC150" i="42"/>
  <c r="BC151" i="42"/>
  <c r="BC152" i="42"/>
  <c r="BC153" i="42"/>
  <c r="BC154" i="42"/>
  <c r="BC155" i="42"/>
  <c r="BC156" i="42"/>
  <c r="BC157" i="42"/>
  <c r="BC158" i="42"/>
  <c r="BC159" i="42"/>
  <c r="BC160" i="42"/>
  <c r="BC161" i="42"/>
  <c r="BC162" i="42"/>
  <c r="BC163" i="42"/>
  <c r="BC164" i="42"/>
  <c r="BC165" i="42"/>
  <c r="BC166" i="42"/>
  <c r="BC167" i="42"/>
  <c r="BC168" i="42"/>
  <c r="BC169" i="42"/>
  <c r="BC170" i="42"/>
  <c r="BC171" i="42"/>
  <c r="BC172" i="42"/>
  <c r="BC173" i="42"/>
  <c r="BC174" i="42"/>
  <c r="BC175" i="42"/>
  <c r="BC176" i="42"/>
  <c r="BC177" i="42"/>
  <c r="BC178" i="42"/>
  <c r="BC179" i="42"/>
  <c r="BC180" i="42"/>
  <c r="BC181" i="42"/>
  <c r="BC182" i="42"/>
  <c r="BC183" i="42"/>
  <c r="BC184" i="42"/>
  <c r="BC185" i="42"/>
  <c r="BC186" i="42"/>
  <c r="BC187" i="42"/>
  <c r="BC188" i="42"/>
  <c r="BC189" i="42"/>
  <c r="BC190" i="42"/>
  <c r="BC191" i="42"/>
  <c r="BC192" i="42"/>
  <c r="BC193" i="42"/>
  <c r="BC194" i="42"/>
  <c r="BC195" i="42"/>
  <c r="BC196" i="42"/>
  <c r="BC197" i="42"/>
  <c r="BC198" i="42"/>
  <c r="BC199" i="42"/>
  <c r="BC200" i="42"/>
  <c r="BC201" i="42"/>
  <c r="BC202" i="42"/>
  <c r="BC203" i="42"/>
  <c r="BC204" i="42"/>
  <c r="BC205" i="42"/>
  <c r="BC206" i="42"/>
  <c r="BC207" i="42"/>
  <c r="BC208" i="42"/>
  <c r="BC209" i="42"/>
  <c r="BC210" i="42"/>
  <c r="BC211" i="42"/>
  <c r="BC212" i="42"/>
  <c r="BC213" i="42"/>
  <c r="BC214" i="42"/>
  <c r="BC215" i="42"/>
  <c r="BC216" i="42"/>
  <c r="BC217" i="42"/>
  <c r="BC218" i="42"/>
  <c r="BC219" i="42"/>
  <c r="BC220" i="42"/>
  <c r="BC221" i="42"/>
  <c r="BC222" i="42"/>
  <c r="BC223" i="42"/>
  <c r="BC224" i="42"/>
  <c r="BC225" i="42"/>
  <c r="BC226" i="42"/>
  <c r="BC227" i="42"/>
  <c r="BC228" i="42"/>
  <c r="BC229" i="42"/>
  <c r="BC230" i="42"/>
  <c r="BC231" i="42"/>
  <c r="BC232" i="42"/>
  <c r="BC233" i="42"/>
  <c r="BC234" i="42"/>
  <c r="BC235" i="42"/>
  <c r="BC236" i="42"/>
  <c r="BC237" i="42"/>
  <c r="BC238" i="42"/>
  <c r="BC239" i="42"/>
  <c r="BC240" i="42"/>
  <c r="BC241" i="42"/>
  <c r="BC242" i="42"/>
  <c r="BC243" i="42"/>
  <c r="BC244" i="42"/>
  <c r="BC245" i="42"/>
  <c r="BC246" i="42"/>
  <c r="BC247" i="42"/>
  <c r="BC248" i="42"/>
  <c r="BC249" i="42"/>
  <c r="BC250" i="42"/>
  <c r="BC251" i="42"/>
  <c r="BC252" i="42"/>
  <c r="BC253" i="42"/>
  <c r="BC254" i="42"/>
  <c r="BC255" i="42"/>
  <c r="BC256" i="42"/>
  <c r="BC257" i="42"/>
  <c r="BC258" i="42"/>
  <c r="BC259" i="42"/>
  <c r="BC260" i="42"/>
  <c r="BC261" i="42"/>
  <c r="BC262" i="42"/>
  <c r="BC1" i="42"/>
  <c r="C310" i="69" s="1"/>
  <c r="BB2" i="42"/>
  <c r="BB3" i="42"/>
  <c r="BB4" i="42"/>
  <c r="BB5" i="42"/>
  <c r="BB6" i="42"/>
  <c r="BB7" i="42"/>
  <c r="BB8" i="42"/>
  <c r="BB9" i="42"/>
  <c r="BB10" i="42"/>
  <c r="BB11" i="42"/>
  <c r="BB12" i="42"/>
  <c r="BB13" i="42"/>
  <c r="BB14" i="42"/>
  <c r="BB15" i="42"/>
  <c r="BB16" i="42"/>
  <c r="BB17" i="42"/>
  <c r="BB18" i="42"/>
  <c r="BB19" i="42"/>
  <c r="BB20" i="42"/>
  <c r="BB21" i="42"/>
  <c r="BB22" i="42"/>
  <c r="BB23" i="42"/>
  <c r="BB24" i="42"/>
  <c r="BB25" i="42"/>
  <c r="BB26" i="42"/>
  <c r="BB27" i="42"/>
  <c r="BB28" i="42"/>
  <c r="BB29" i="42"/>
  <c r="BB30" i="42"/>
  <c r="BB31" i="42"/>
  <c r="BB32" i="42"/>
  <c r="BB33" i="42"/>
  <c r="BB34" i="42"/>
  <c r="BB35" i="42"/>
  <c r="BB36" i="42"/>
  <c r="BB37" i="42"/>
  <c r="BB38" i="42"/>
  <c r="BB39" i="42"/>
  <c r="BB40" i="42"/>
  <c r="BB41" i="42"/>
  <c r="BB42" i="42"/>
  <c r="BB43" i="42"/>
  <c r="BB44" i="42"/>
  <c r="BB45" i="42"/>
  <c r="BB46" i="42"/>
  <c r="BB47" i="42"/>
  <c r="BB48" i="42"/>
  <c r="BB49" i="42"/>
  <c r="BB50" i="42"/>
  <c r="BB51" i="42"/>
  <c r="BB52" i="42"/>
  <c r="BB53" i="42"/>
  <c r="BB54" i="42"/>
  <c r="BB55" i="42"/>
  <c r="BB56" i="42"/>
  <c r="BB57" i="42"/>
  <c r="BB58" i="42"/>
  <c r="BB59" i="42"/>
  <c r="BB60" i="42"/>
  <c r="BB61" i="42"/>
  <c r="BB62" i="42"/>
  <c r="BB63" i="42"/>
  <c r="BB64" i="42"/>
  <c r="BB65" i="42"/>
  <c r="BB66" i="42"/>
  <c r="BB67" i="42"/>
  <c r="BB68" i="42"/>
  <c r="BB69" i="42"/>
  <c r="BB70" i="42"/>
  <c r="BB71" i="42"/>
  <c r="BB72" i="42"/>
  <c r="BB73" i="42"/>
  <c r="BB74" i="42"/>
  <c r="BB75" i="42"/>
  <c r="BB76" i="42"/>
  <c r="BB77" i="42"/>
  <c r="BB78" i="42"/>
  <c r="BB79" i="42"/>
  <c r="BB80" i="42"/>
  <c r="BB81" i="42"/>
  <c r="BB82" i="42"/>
  <c r="BB83" i="42"/>
  <c r="BB84" i="42"/>
  <c r="BB85" i="42"/>
  <c r="BB86" i="42"/>
  <c r="BB87" i="42"/>
  <c r="BB88" i="42"/>
  <c r="BB89" i="42"/>
  <c r="BB90" i="42"/>
  <c r="BB91" i="42"/>
  <c r="BB92" i="42"/>
  <c r="BB93" i="42"/>
  <c r="BB94" i="42"/>
  <c r="BB95" i="42"/>
  <c r="BB96" i="42"/>
  <c r="BB97" i="42"/>
  <c r="BB98" i="42"/>
  <c r="BB99" i="42"/>
  <c r="BB100" i="42"/>
  <c r="BB101" i="42"/>
  <c r="BB102" i="42"/>
  <c r="BB103" i="42"/>
  <c r="BB104" i="42"/>
  <c r="BB105" i="42"/>
  <c r="BB106" i="42"/>
  <c r="BB107" i="42"/>
  <c r="BB108" i="42"/>
  <c r="BB109" i="42"/>
  <c r="BB110" i="42"/>
  <c r="BB111" i="42"/>
  <c r="BB112" i="42"/>
  <c r="BB113" i="42"/>
  <c r="BB114" i="42"/>
  <c r="BB115" i="42"/>
  <c r="BB116" i="42"/>
  <c r="BB117" i="42"/>
  <c r="BB118" i="42"/>
  <c r="BB119" i="42"/>
  <c r="BB120" i="42"/>
  <c r="BB121" i="42"/>
  <c r="BB122" i="42"/>
  <c r="BB123" i="42"/>
  <c r="BB124" i="42"/>
  <c r="BB125" i="42"/>
  <c r="BB126" i="42"/>
  <c r="BB127" i="42"/>
  <c r="BB128" i="42"/>
  <c r="BB129" i="42"/>
  <c r="BB130" i="42"/>
  <c r="BB131" i="42"/>
  <c r="BB132" i="42"/>
  <c r="BB133" i="42"/>
  <c r="BB134" i="42"/>
  <c r="BB135" i="42"/>
  <c r="BB136" i="42"/>
  <c r="BB137" i="42"/>
  <c r="BB138" i="42"/>
  <c r="BB139" i="42"/>
  <c r="BB140" i="42"/>
  <c r="BB141" i="42"/>
  <c r="BB142" i="42"/>
  <c r="BB143" i="42"/>
  <c r="BB144" i="42"/>
  <c r="BB145" i="42"/>
  <c r="BB146" i="42"/>
  <c r="BB147" i="42"/>
  <c r="BB148" i="42"/>
  <c r="BB149" i="42"/>
  <c r="BB150" i="42"/>
  <c r="BB151" i="42"/>
  <c r="BB152" i="42"/>
  <c r="BB153" i="42"/>
  <c r="BB154" i="42"/>
  <c r="BB155" i="42"/>
  <c r="BB156" i="42"/>
  <c r="BB157" i="42"/>
  <c r="BB158" i="42"/>
  <c r="BB159" i="42"/>
  <c r="BB160" i="42"/>
  <c r="BB161" i="42"/>
  <c r="BB162" i="42"/>
  <c r="BB163" i="42"/>
  <c r="BB164" i="42"/>
  <c r="BB165" i="42"/>
  <c r="BB166" i="42"/>
  <c r="BB167" i="42"/>
  <c r="BB168" i="42"/>
  <c r="BB169" i="42"/>
  <c r="BB170" i="42"/>
  <c r="BB171" i="42"/>
  <c r="BB172" i="42"/>
  <c r="BB173" i="42"/>
  <c r="BB174" i="42"/>
  <c r="BB175" i="42"/>
  <c r="BB176" i="42"/>
  <c r="BB177" i="42"/>
  <c r="BB178" i="42"/>
  <c r="BB179" i="42"/>
  <c r="BB180" i="42"/>
  <c r="BB181" i="42"/>
  <c r="BB182" i="42"/>
  <c r="BB183" i="42"/>
  <c r="BB184" i="42"/>
  <c r="BB185" i="42"/>
  <c r="BB186" i="42"/>
  <c r="BB187" i="42"/>
  <c r="BB188" i="42"/>
  <c r="BB189" i="42"/>
  <c r="BB190" i="42"/>
  <c r="BB191" i="42"/>
  <c r="BB192" i="42"/>
  <c r="BB193" i="42"/>
  <c r="BB194" i="42"/>
  <c r="BB195" i="42"/>
  <c r="BB196" i="42"/>
  <c r="BB197" i="42"/>
  <c r="BB198" i="42"/>
  <c r="BB199" i="42"/>
  <c r="BB200" i="42"/>
  <c r="BB201" i="42"/>
  <c r="BB202" i="42"/>
  <c r="BB203" i="42"/>
  <c r="BB204" i="42"/>
  <c r="BB205" i="42"/>
  <c r="BB206" i="42"/>
  <c r="BB207" i="42"/>
  <c r="BB208" i="42"/>
  <c r="BB209" i="42"/>
  <c r="BB210" i="42"/>
  <c r="BB211" i="42"/>
  <c r="BB212" i="42"/>
  <c r="BB213" i="42"/>
  <c r="BB214" i="42"/>
  <c r="BB215" i="42"/>
  <c r="BB216" i="42"/>
  <c r="BB217" i="42"/>
  <c r="BB218" i="42"/>
  <c r="BB219" i="42"/>
  <c r="BB220" i="42"/>
  <c r="BB221" i="42"/>
  <c r="BB222" i="42"/>
  <c r="BB223" i="42"/>
  <c r="BB224" i="42"/>
  <c r="BB225" i="42"/>
  <c r="BB226" i="42"/>
  <c r="BB227" i="42"/>
  <c r="BB228" i="42"/>
  <c r="BB229" i="42"/>
  <c r="BB230" i="42"/>
  <c r="BB231" i="42"/>
  <c r="BB232" i="42"/>
  <c r="BB233" i="42"/>
  <c r="BB234" i="42"/>
  <c r="BB235" i="42"/>
  <c r="BB236" i="42"/>
  <c r="BB237" i="42"/>
  <c r="BB238" i="42"/>
  <c r="BB239" i="42"/>
  <c r="BB240" i="42"/>
  <c r="BB241" i="42"/>
  <c r="BB242" i="42"/>
  <c r="BB243" i="42"/>
  <c r="BB244" i="42"/>
  <c r="BB245" i="42"/>
  <c r="BB246" i="42"/>
  <c r="BB247" i="42"/>
  <c r="BB248" i="42"/>
  <c r="BB249" i="42"/>
  <c r="BB250" i="42"/>
  <c r="BB251" i="42"/>
  <c r="BB252" i="42"/>
  <c r="BB253" i="42"/>
  <c r="BB254" i="42"/>
  <c r="BB255" i="42"/>
  <c r="BB256" i="42"/>
  <c r="BB257" i="42"/>
  <c r="BB258" i="42"/>
  <c r="BB259" i="42"/>
  <c r="BB260" i="42"/>
  <c r="BB261" i="42"/>
  <c r="BB262" i="42"/>
  <c r="BB1" i="42"/>
  <c r="C309" i="69" s="1"/>
  <c r="BA2" i="42"/>
  <c r="BA3" i="42"/>
  <c r="BA4" i="42"/>
  <c r="BA5" i="42"/>
  <c r="BA6" i="42"/>
  <c r="BA7" i="42"/>
  <c r="BA8" i="42"/>
  <c r="BA9" i="42"/>
  <c r="BA10" i="42"/>
  <c r="BA11" i="42"/>
  <c r="BA12" i="42"/>
  <c r="BA13" i="42"/>
  <c r="BA14" i="42"/>
  <c r="BA15" i="42"/>
  <c r="BA16" i="42"/>
  <c r="BA17" i="42"/>
  <c r="BA18" i="42"/>
  <c r="BA19" i="42"/>
  <c r="BA20" i="42"/>
  <c r="BA21" i="42"/>
  <c r="BA22" i="42"/>
  <c r="BA23" i="42"/>
  <c r="BA24" i="42"/>
  <c r="BA25" i="42"/>
  <c r="BA26" i="42"/>
  <c r="BA27" i="42"/>
  <c r="BA28" i="42"/>
  <c r="BA29" i="42"/>
  <c r="BA30" i="42"/>
  <c r="BA31" i="42"/>
  <c r="BA32" i="42"/>
  <c r="BA33" i="42"/>
  <c r="BA34" i="42"/>
  <c r="BA35" i="42"/>
  <c r="BA36" i="42"/>
  <c r="BA37" i="42"/>
  <c r="BA38" i="42"/>
  <c r="BA39" i="42"/>
  <c r="BA40" i="42"/>
  <c r="BA41" i="42"/>
  <c r="BA42" i="42"/>
  <c r="BA43" i="42"/>
  <c r="BA44" i="42"/>
  <c r="BA45" i="42"/>
  <c r="BA46" i="42"/>
  <c r="BA47" i="42"/>
  <c r="BA48" i="42"/>
  <c r="BA49" i="42"/>
  <c r="BA50" i="42"/>
  <c r="BA51" i="42"/>
  <c r="BA52" i="42"/>
  <c r="BA53" i="42"/>
  <c r="BA54" i="42"/>
  <c r="BA55" i="42"/>
  <c r="BA56" i="42"/>
  <c r="BA57" i="42"/>
  <c r="BA58" i="42"/>
  <c r="BA59" i="42"/>
  <c r="BA60" i="42"/>
  <c r="BA61" i="42"/>
  <c r="BA62" i="42"/>
  <c r="BA63" i="42"/>
  <c r="BA64" i="42"/>
  <c r="BA65" i="42"/>
  <c r="BA66" i="42"/>
  <c r="BA67" i="42"/>
  <c r="BA68" i="42"/>
  <c r="BA69" i="42"/>
  <c r="BA70" i="42"/>
  <c r="BA71" i="42"/>
  <c r="BA72" i="42"/>
  <c r="BA73" i="42"/>
  <c r="BA74" i="42"/>
  <c r="BA75" i="42"/>
  <c r="BA76" i="42"/>
  <c r="BA77" i="42"/>
  <c r="BA78" i="42"/>
  <c r="BA79" i="42"/>
  <c r="BA80" i="42"/>
  <c r="BA81" i="42"/>
  <c r="BA82" i="42"/>
  <c r="BA83" i="42"/>
  <c r="BA84" i="42"/>
  <c r="BA85" i="42"/>
  <c r="BA86" i="42"/>
  <c r="BA87" i="42"/>
  <c r="BA88" i="42"/>
  <c r="BA89" i="42"/>
  <c r="BA90" i="42"/>
  <c r="BA91" i="42"/>
  <c r="BA92" i="42"/>
  <c r="BA93" i="42"/>
  <c r="BA94" i="42"/>
  <c r="BA95" i="42"/>
  <c r="BA96" i="42"/>
  <c r="BA97" i="42"/>
  <c r="BA98" i="42"/>
  <c r="BA99" i="42"/>
  <c r="BA100" i="42"/>
  <c r="BA101" i="42"/>
  <c r="BA102" i="42"/>
  <c r="BA103" i="42"/>
  <c r="BA104" i="42"/>
  <c r="BA105" i="42"/>
  <c r="BA106" i="42"/>
  <c r="BA107" i="42"/>
  <c r="BA108" i="42"/>
  <c r="BA109" i="42"/>
  <c r="BA110" i="42"/>
  <c r="BA111" i="42"/>
  <c r="BA112" i="42"/>
  <c r="BA113" i="42"/>
  <c r="BA114" i="42"/>
  <c r="BA115" i="42"/>
  <c r="BA116" i="42"/>
  <c r="BA117" i="42"/>
  <c r="BA118" i="42"/>
  <c r="BA119" i="42"/>
  <c r="BA120" i="42"/>
  <c r="BA121" i="42"/>
  <c r="BA122" i="42"/>
  <c r="BA123" i="42"/>
  <c r="BA124" i="42"/>
  <c r="BA125" i="42"/>
  <c r="BA126" i="42"/>
  <c r="BA127" i="42"/>
  <c r="BA128" i="42"/>
  <c r="BA129" i="42"/>
  <c r="BA130" i="42"/>
  <c r="BA131" i="42"/>
  <c r="BA132" i="42"/>
  <c r="BA133" i="42"/>
  <c r="BA134" i="42"/>
  <c r="BA135" i="42"/>
  <c r="BA136" i="42"/>
  <c r="BA137" i="42"/>
  <c r="BA138" i="42"/>
  <c r="BA139" i="42"/>
  <c r="BA140" i="42"/>
  <c r="BA141" i="42"/>
  <c r="BA142" i="42"/>
  <c r="BA143" i="42"/>
  <c r="BA144" i="42"/>
  <c r="BA145" i="42"/>
  <c r="BA146" i="42"/>
  <c r="BA147" i="42"/>
  <c r="BA148" i="42"/>
  <c r="BA149" i="42"/>
  <c r="BA150" i="42"/>
  <c r="BA151" i="42"/>
  <c r="BA152" i="42"/>
  <c r="BA153" i="42"/>
  <c r="BA154" i="42"/>
  <c r="BA155" i="42"/>
  <c r="BA156" i="42"/>
  <c r="BA157" i="42"/>
  <c r="BA158" i="42"/>
  <c r="BA159" i="42"/>
  <c r="BA160" i="42"/>
  <c r="BA161" i="42"/>
  <c r="BA162" i="42"/>
  <c r="BA163" i="42"/>
  <c r="BA164" i="42"/>
  <c r="BA165" i="42"/>
  <c r="BA166" i="42"/>
  <c r="BA167" i="42"/>
  <c r="BA168" i="42"/>
  <c r="BA169" i="42"/>
  <c r="BA170" i="42"/>
  <c r="BA171" i="42"/>
  <c r="BA172" i="42"/>
  <c r="BA173" i="42"/>
  <c r="BA174" i="42"/>
  <c r="BA175" i="42"/>
  <c r="BA176" i="42"/>
  <c r="BA177" i="42"/>
  <c r="BA178" i="42"/>
  <c r="BA179" i="42"/>
  <c r="BA180" i="42"/>
  <c r="BA181" i="42"/>
  <c r="BA182" i="42"/>
  <c r="BA183" i="42"/>
  <c r="BA184" i="42"/>
  <c r="BA185" i="42"/>
  <c r="BA186" i="42"/>
  <c r="BA187" i="42"/>
  <c r="BA188" i="42"/>
  <c r="BA189" i="42"/>
  <c r="BA190" i="42"/>
  <c r="BA191" i="42"/>
  <c r="BA192" i="42"/>
  <c r="BA193" i="42"/>
  <c r="BA194" i="42"/>
  <c r="BA195" i="42"/>
  <c r="BA196" i="42"/>
  <c r="BA197" i="42"/>
  <c r="BA198" i="42"/>
  <c r="BA199" i="42"/>
  <c r="BA200" i="42"/>
  <c r="BA201" i="42"/>
  <c r="BA202" i="42"/>
  <c r="BA203" i="42"/>
  <c r="BA204" i="42"/>
  <c r="BA205" i="42"/>
  <c r="BA206" i="42"/>
  <c r="BA207" i="42"/>
  <c r="BA208" i="42"/>
  <c r="BA209" i="42"/>
  <c r="BA210" i="42"/>
  <c r="BA211" i="42"/>
  <c r="BA212" i="42"/>
  <c r="BA213" i="42"/>
  <c r="BA214" i="42"/>
  <c r="BA215" i="42"/>
  <c r="BA216" i="42"/>
  <c r="BA217" i="42"/>
  <c r="BA218" i="42"/>
  <c r="BA219" i="42"/>
  <c r="BA220" i="42"/>
  <c r="BA221" i="42"/>
  <c r="BA222" i="42"/>
  <c r="BA223" i="42"/>
  <c r="BA224" i="42"/>
  <c r="BA225" i="42"/>
  <c r="BA226" i="42"/>
  <c r="BA227" i="42"/>
  <c r="BA228" i="42"/>
  <c r="BA229" i="42"/>
  <c r="BA230" i="42"/>
  <c r="BA231" i="42"/>
  <c r="BA232" i="42"/>
  <c r="BA233" i="42"/>
  <c r="BA234" i="42"/>
  <c r="BA235" i="42"/>
  <c r="BA236" i="42"/>
  <c r="BA237" i="42"/>
  <c r="BA238" i="42"/>
  <c r="BA239" i="42"/>
  <c r="BA240" i="42"/>
  <c r="BA241" i="42"/>
  <c r="BA242" i="42"/>
  <c r="BA243" i="42"/>
  <c r="BA244" i="42"/>
  <c r="BA245" i="42"/>
  <c r="BA246" i="42"/>
  <c r="BA247" i="42"/>
  <c r="BA248" i="42"/>
  <c r="BA249" i="42"/>
  <c r="BA250" i="42"/>
  <c r="BA251" i="42"/>
  <c r="BA252" i="42"/>
  <c r="BA253" i="42"/>
  <c r="BA254" i="42"/>
  <c r="BA255" i="42"/>
  <c r="BA256" i="42"/>
  <c r="BA257" i="42"/>
  <c r="BA258" i="42"/>
  <c r="BA259" i="42"/>
  <c r="BA260" i="42"/>
  <c r="BA261" i="42"/>
  <c r="BA262" i="42"/>
  <c r="BA1" i="42"/>
  <c r="C310" i="59" s="1"/>
  <c r="AZ2" i="42"/>
  <c r="AZ3" i="42"/>
  <c r="AZ4" i="42"/>
  <c r="AZ5" i="42"/>
  <c r="AZ6" i="42"/>
  <c r="AZ7" i="42"/>
  <c r="AZ8" i="42"/>
  <c r="AZ9" i="42"/>
  <c r="AZ10" i="42"/>
  <c r="AZ11" i="42"/>
  <c r="AZ12" i="42"/>
  <c r="AZ13" i="42"/>
  <c r="AZ14" i="42"/>
  <c r="AZ15" i="42"/>
  <c r="AZ16" i="42"/>
  <c r="AZ17" i="42"/>
  <c r="AZ18" i="42"/>
  <c r="AZ19" i="42"/>
  <c r="AZ20" i="42"/>
  <c r="AZ21" i="42"/>
  <c r="AZ22" i="42"/>
  <c r="AZ23" i="42"/>
  <c r="AZ24" i="42"/>
  <c r="AZ25" i="42"/>
  <c r="AZ26" i="42"/>
  <c r="AZ27" i="42"/>
  <c r="AZ28" i="42"/>
  <c r="AZ29" i="42"/>
  <c r="AZ30" i="42"/>
  <c r="AZ31" i="42"/>
  <c r="AZ32" i="42"/>
  <c r="AZ33" i="42"/>
  <c r="AZ34" i="42"/>
  <c r="AZ35" i="42"/>
  <c r="AZ36" i="42"/>
  <c r="AZ37" i="42"/>
  <c r="AZ38" i="42"/>
  <c r="AZ39" i="42"/>
  <c r="AZ40" i="42"/>
  <c r="AZ41" i="42"/>
  <c r="AZ42" i="42"/>
  <c r="AZ43" i="42"/>
  <c r="AZ44" i="42"/>
  <c r="AZ45" i="42"/>
  <c r="AZ46" i="42"/>
  <c r="AZ47" i="42"/>
  <c r="AZ48" i="42"/>
  <c r="AZ49" i="42"/>
  <c r="AZ50" i="42"/>
  <c r="AZ51" i="42"/>
  <c r="AZ52" i="42"/>
  <c r="AZ53" i="42"/>
  <c r="AZ54" i="42"/>
  <c r="AZ55" i="42"/>
  <c r="AZ56" i="42"/>
  <c r="AZ57" i="42"/>
  <c r="AZ58" i="42"/>
  <c r="AZ59" i="42"/>
  <c r="AZ60" i="42"/>
  <c r="AZ61" i="42"/>
  <c r="AZ62" i="42"/>
  <c r="AZ63" i="42"/>
  <c r="AZ64" i="42"/>
  <c r="AZ65" i="42"/>
  <c r="AZ66" i="42"/>
  <c r="AZ67" i="42"/>
  <c r="AZ68" i="42"/>
  <c r="AZ69" i="42"/>
  <c r="AZ70" i="42"/>
  <c r="AZ71" i="42"/>
  <c r="AZ72" i="42"/>
  <c r="AZ73" i="42"/>
  <c r="AZ74" i="42"/>
  <c r="AZ75" i="42"/>
  <c r="AZ76" i="42"/>
  <c r="AZ77" i="42"/>
  <c r="AZ78" i="42"/>
  <c r="AZ79" i="42"/>
  <c r="AZ80" i="42"/>
  <c r="AZ81" i="42"/>
  <c r="AZ82" i="42"/>
  <c r="AZ83" i="42"/>
  <c r="AZ84" i="42"/>
  <c r="AZ85" i="42"/>
  <c r="AZ86" i="42"/>
  <c r="AZ87" i="42"/>
  <c r="AZ88" i="42"/>
  <c r="AZ89" i="42"/>
  <c r="AZ90" i="42"/>
  <c r="AZ91" i="42"/>
  <c r="AZ92" i="42"/>
  <c r="AZ93" i="42"/>
  <c r="AZ94" i="42"/>
  <c r="AZ95" i="42"/>
  <c r="AZ96" i="42"/>
  <c r="AZ97" i="42"/>
  <c r="AZ98" i="42"/>
  <c r="AZ99" i="42"/>
  <c r="AZ100" i="42"/>
  <c r="AZ101" i="42"/>
  <c r="AZ102" i="42"/>
  <c r="AZ103" i="42"/>
  <c r="AZ104" i="42"/>
  <c r="AZ105" i="42"/>
  <c r="AZ106" i="42"/>
  <c r="AZ107" i="42"/>
  <c r="AZ108" i="42"/>
  <c r="AZ109" i="42"/>
  <c r="AZ110" i="42"/>
  <c r="AZ111" i="42"/>
  <c r="AZ112" i="42"/>
  <c r="AZ113" i="42"/>
  <c r="AZ114" i="42"/>
  <c r="AZ115" i="42"/>
  <c r="AZ116" i="42"/>
  <c r="AZ117" i="42"/>
  <c r="AZ118" i="42"/>
  <c r="AZ119" i="42"/>
  <c r="AZ120" i="42"/>
  <c r="AZ121" i="42"/>
  <c r="AZ122" i="42"/>
  <c r="AZ123" i="42"/>
  <c r="AZ124" i="42"/>
  <c r="AZ125" i="42"/>
  <c r="AZ126" i="42"/>
  <c r="AZ127" i="42"/>
  <c r="AZ128" i="42"/>
  <c r="AZ129" i="42"/>
  <c r="AZ130" i="42"/>
  <c r="AZ131" i="42"/>
  <c r="AZ132" i="42"/>
  <c r="AZ133" i="42"/>
  <c r="AZ134" i="42"/>
  <c r="AZ135" i="42"/>
  <c r="AZ136" i="42"/>
  <c r="AZ137" i="42"/>
  <c r="AZ138" i="42"/>
  <c r="AZ139" i="42"/>
  <c r="AZ140" i="42"/>
  <c r="AZ141" i="42"/>
  <c r="AZ142" i="42"/>
  <c r="AZ143" i="42"/>
  <c r="AZ144" i="42"/>
  <c r="AZ145" i="42"/>
  <c r="AZ146" i="42"/>
  <c r="AZ147" i="42"/>
  <c r="AZ148" i="42"/>
  <c r="AZ149" i="42"/>
  <c r="AZ150" i="42"/>
  <c r="AZ151" i="42"/>
  <c r="AZ152" i="42"/>
  <c r="AZ153" i="42"/>
  <c r="AZ154" i="42"/>
  <c r="AZ155" i="42"/>
  <c r="AZ156" i="42"/>
  <c r="AZ157" i="42"/>
  <c r="AZ158" i="42"/>
  <c r="AZ159" i="42"/>
  <c r="AZ160" i="42"/>
  <c r="AZ161" i="42"/>
  <c r="AZ162" i="42"/>
  <c r="AZ163" i="42"/>
  <c r="AZ164" i="42"/>
  <c r="AZ165" i="42"/>
  <c r="AZ166" i="42"/>
  <c r="AZ167" i="42"/>
  <c r="AZ168" i="42"/>
  <c r="AZ169" i="42"/>
  <c r="AZ170" i="42"/>
  <c r="AZ171" i="42"/>
  <c r="AZ172" i="42"/>
  <c r="AZ173" i="42"/>
  <c r="AZ174" i="42"/>
  <c r="AZ175" i="42"/>
  <c r="AZ176" i="42"/>
  <c r="AZ177" i="42"/>
  <c r="AZ178" i="42"/>
  <c r="AZ179" i="42"/>
  <c r="AZ180" i="42"/>
  <c r="AZ181" i="42"/>
  <c r="AZ182" i="42"/>
  <c r="AZ183" i="42"/>
  <c r="AZ184" i="42"/>
  <c r="AZ185" i="42"/>
  <c r="AZ186" i="42"/>
  <c r="AZ187" i="42"/>
  <c r="AZ188" i="42"/>
  <c r="AZ189" i="42"/>
  <c r="AZ190" i="42"/>
  <c r="AZ191" i="42"/>
  <c r="AZ192" i="42"/>
  <c r="AZ193" i="42"/>
  <c r="AZ194" i="42"/>
  <c r="AZ195" i="42"/>
  <c r="AZ196" i="42"/>
  <c r="AZ197" i="42"/>
  <c r="AZ198" i="42"/>
  <c r="AZ199" i="42"/>
  <c r="AZ200" i="42"/>
  <c r="AZ201" i="42"/>
  <c r="AZ202" i="42"/>
  <c r="AZ203" i="42"/>
  <c r="AZ204" i="42"/>
  <c r="AZ205" i="42"/>
  <c r="AZ206" i="42"/>
  <c r="AZ207" i="42"/>
  <c r="AZ208" i="42"/>
  <c r="AZ209" i="42"/>
  <c r="AZ210" i="42"/>
  <c r="AZ211" i="42"/>
  <c r="AZ212" i="42"/>
  <c r="AZ213" i="42"/>
  <c r="AZ214" i="42"/>
  <c r="AZ215" i="42"/>
  <c r="AZ216" i="42"/>
  <c r="AZ217" i="42"/>
  <c r="AZ218" i="42"/>
  <c r="AZ219" i="42"/>
  <c r="AZ220" i="42"/>
  <c r="AZ221" i="42"/>
  <c r="AZ222" i="42"/>
  <c r="AZ223" i="42"/>
  <c r="AZ224" i="42"/>
  <c r="AZ225" i="42"/>
  <c r="AZ226" i="42"/>
  <c r="AZ227" i="42"/>
  <c r="AZ228" i="42"/>
  <c r="AZ229" i="42"/>
  <c r="AZ230" i="42"/>
  <c r="AZ231" i="42"/>
  <c r="AZ232" i="42"/>
  <c r="AZ233" i="42"/>
  <c r="AZ234" i="42"/>
  <c r="AZ235" i="42"/>
  <c r="AZ236" i="42"/>
  <c r="AZ237" i="42"/>
  <c r="AZ238" i="42"/>
  <c r="AZ239" i="42"/>
  <c r="AZ240" i="42"/>
  <c r="AZ241" i="42"/>
  <c r="AZ242" i="42"/>
  <c r="AZ243" i="42"/>
  <c r="AZ244" i="42"/>
  <c r="AZ245" i="42"/>
  <c r="AZ246" i="42"/>
  <c r="AZ247" i="42"/>
  <c r="AZ248" i="42"/>
  <c r="AZ249" i="42"/>
  <c r="AZ250" i="42"/>
  <c r="AZ251" i="42"/>
  <c r="AZ252" i="42"/>
  <c r="AZ253" i="42"/>
  <c r="AZ254" i="42"/>
  <c r="AZ255" i="42"/>
  <c r="AZ256" i="42"/>
  <c r="AZ257" i="42"/>
  <c r="AZ258" i="42"/>
  <c r="AZ259" i="42"/>
  <c r="AZ260" i="42"/>
  <c r="AZ261" i="42"/>
  <c r="AZ262" i="42"/>
  <c r="AZ1" i="42"/>
  <c r="C307" i="69" s="1"/>
  <c r="AY2" i="42"/>
  <c r="AY3" i="42"/>
  <c r="AY4" i="42"/>
  <c r="AY5" i="42"/>
  <c r="AY6" i="42"/>
  <c r="AY7" i="42"/>
  <c r="AY8" i="42"/>
  <c r="AY9" i="42"/>
  <c r="AY10" i="42"/>
  <c r="AY11" i="42"/>
  <c r="AY12" i="42"/>
  <c r="AY13" i="42"/>
  <c r="AY14" i="42"/>
  <c r="AY15" i="42"/>
  <c r="AY16" i="42"/>
  <c r="AY17" i="42"/>
  <c r="AY18" i="42"/>
  <c r="AY19" i="42"/>
  <c r="AY20" i="42"/>
  <c r="AY21" i="42"/>
  <c r="AY22" i="42"/>
  <c r="AY23" i="42"/>
  <c r="AY24" i="42"/>
  <c r="AY25" i="42"/>
  <c r="AY26" i="42"/>
  <c r="AY27" i="42"/>
  <c r="AY28" i="42"/>
  <c r="AY29" i="42"/>
  <c r="AY30" i="42"/>
  <c r="AY31" i="42"/>
  <c r="AY32" i="42"/>
  <c r="AY33" i="42"/>
  <c r="AY34" i="42"/>
  <c r="AY35" i="42"/>
  <c r="AY36" i="42"/>
  <c r="AY37" i="42"/>
  <c r="AY38" i="42"/>
  <c r="AY39" i="42"/>
  <c r="AY40" i="42"/>
  <c r="AY41" i="42"/>
  <c r="AY42" i="42"/>
  <c r="AY43" i="42"/>
  <c r="AY44" i="42"/>
  <c r="AY45" i="42"/>
  <c r="AY46" i="42"/>
  <c r="AY47" i="42"/>
  <c r="AY48" i="42"/>
  <c r="AY49" i="42"/>
  <c r="AY50" i="42"/>
  <c r="AY51" i="42"/>
  <c r="AY52" i="42"/>
  <c r="AY53" i="42"/>
  <c r="AY54" i="42"/>
  <c r="AY55" i="42"/>
  <c r="AY56" i="42"/>
  <c r="AY57" i="42"/>
  <c r="AY58" i="42"/>
  <c r="AY59" i="42"/>
  <c r="AY60" i="42"/>
  <c r="AY61" i="42"/>
  <c r="AY62" i="42"/>
  <c r="AY63" i="42"/>
  <c r="AY64" i="42"/>
  <c r="AY65" i="42"/>
  <c r="AY66" i="42"/>
  <c r="AY67" i="42"/>
  <c r="AY68" i="42"/>
  <c r="AY69" i="42"/>
  <c r="AY70" i="42"/>
  <c r="AY71" i="42"/>
  <c r="AY72" i="42"/>
  <c r="AY73" i="42"/>
  <c r="AY74" i="42"/>
  <c r="AY75" i="42"/>
  <c r="AY76" i="42"/>
  <c r="AY77" i="42"/>
  <c r="AY78" i="42"/>
  <c r="AY79" i="42"/>
  <c r="AY80" i="42"/>
  <c r="AY81" i="42"/>
  <c r="AY82" i="42"/>
  <c r="AY83" i="42"/>
  <c r="AY84" i="42"/>
  <c r="AY85" i="42"/>
  <c r="AY86" i="42"/>
  <c r="AY87" i="42"/>
  <c r="AY88" i="42"/>
  <c r="AY89" i="42"/>
  <c r="AY90" i="42"/>
  <c r="AY91" i="42"/>
  <c r="AY92" i="42"/>
  <c r="AY93" i="42"/>
  <c r="AY94" i="42"/>
  <c r="AY95" i="42"/>
  <c r="AY96" i="42"/>
  <c r="AY97" i="42"/>
  <c r="AY98" i="42"/>
  <c r="AY99" i="42"/>
  <c r="AY100" i="42"/>
  <c r="AY101" i="42"/>
  <c r="AY102" i="42"/>
  <c r="AY103" i="42"/>
  <c r="AY104" i="42"/>
  <c r="AY105" i="42"/>
  <c r="AY106" i="42"/>
  <c r="AY107" i="42"/>
  <c r="AY108" i="42"/>
  <c r="AY109" i="42"/>
  <c r="AY110" i="42"/>
  <c r="AY111" i="42"/>
  <c r="AY112" i="42"/>
  <c r="AY113" i="42"/>
  <c r="AY114" i="42"/>
  <c r="AY115" i="42"/>
  <c r="AY116" i="42"/>
  <c r="AY117" i="42"/>
  <c r="AY118" i="42"/>
  <c r="AY119" i="42"/>
  <c r="AY120" i="42"/>
  <c r="AY121" i="42"/>
  <c r="AY122" i="42"/>
  <c r="AY123" i="42"/>
  <c r="AY124" i="42"/>
  <c r="AY125" i="42"/>
  <c r="AY126" i="42"/>
  <c r="AY127" i="42"/>
  <c r="AY128" i="42"/>
  <c r="AY129" i="42"/>
  <c r="AY130" i="42"/>
  <c r="AY131" i="42"/>
  <c r="AY132" i="42"/>
  <c r="AY133" i="42"/>
  <c r="AY134" i="42"/>
  <c r="AY135" i="42"/>
  <c r="AY136" i="42"/>
  <c r="AY137" i="42"/>
  <c r="AY138" i="42"/>
  <c r="AY139" i="42"/>
  <c r="AY140" i="42"/>
  <c r="AY141" i="42"/>
  <c r="AY142" i="42"/>
  <c r="AY143" i="42"/>
  <c r="AY144" i="42"/>
  <c r="AY145" i="42"/>
  <c r="AY146" i="42"/>
  <c r="AY147" i="42"/>
  <c r="AY148" i="42"/>
  <c r="AY149" i="42"/>
  <c r="AY150" i="42"/>
  <c r="AY151" i="42"/>
  <c r="AY152" i="42"/>
  <c r="AY153" i="42"/>
  <c r="AY154" i="42"/>
  <c r="AY155" i="42"/>
  <c r="AY156" i="42"/>
  <c r="AY157" i="42"/>
  <c r="AY158" i="42"/>
  <c r="AY159" i="42"/>
  <c r="AY160" i="42"/>
  <c r="AY161" i="42"/>
  <c r="AY162" i="42"/>
  <c r="AY163" i="42"/>
  <c r="AY164" i="42"/>
  <c r="AY165" i="42"/>
  <c r="AY166" i="42"/>
  <c r="AY167" i="42"/>
  <c r="AY168" i="42"/>
  <c r="AY169" i="42"/>
  <c r="AY170" i="42"/>
  <c r="AY171" i="42"/>
  <c r="AY172" i="42"/>
  <c r="AY173" i="42"/>
  <c r="AY174" i="42"/>
  <c r="AY175" i="42"/>
  <c r="AY176" i="42"/>
  <c r="AY177" i="42"/>
  <c r="AY178" i="42"/>
  <c r="AY179" i="42"/>
  <c r="AY180" i="42"/>
  <c r="AY181" i="42"/>
  <c r="AY182" i="42"/>
  <c r="AY183" i="42"/>
  <c r="AY184" i="42"/>
  <c r="AY185" i="42"/>
  <c r="AY186" i="42"/>
  <c r="AY187" i="42"/>
  <c r="AY188" i="42"/>
  <c r="AY189" i="42"/>
  <c r="AY190" i="42"/>
  <c r="AY191" i="42"/>
  <c r="AY192" i="42"/>
  <c r="AY193" i="42"/>
  <c r="AY194" i="42"/>
  <c r="AY195" i="42"/>
  <c r="AY196" i="42"/>
  <c r="AY197" i="42"/>
  <c r="AY198" i="42"/>
  <c r="AY199" i="42"/>
  <c r="AY200" i="42"/>
  <c r="AY201" i="42"/>
  <c r="AY202" i="42"/>
  <c r="AY203" i="42"/>
  <c r="AY204" i="42"/>
  <c r="AY205" i="42"/>
  <c r="AY206" i="42"/>
  <c r="AY207" i="42"/>
  <c r="AY208" i="42"/>
  <c r="AY209" i="42"/>
  <c r="AY210" i="42"/>
  <c r="AY211" i="42"/>
  <c r="AY212" i="42"/>
  <c r="AY213" i="42"/>
  <c r="AY214" i="42"/>
  <c r="AY215" i="42"/>
  <c r="AY216" i="42"/>
  <c r="AY217" i="42"/>
  <c r="AY218" i="42"/>
  <c r="AY219" i="42"/>
  <c r="AY220" i="42"/>
  <c r="AY221" i="42"/>
  <c r="AY222" i="42"/>
  <c r="AY223" i="42"/>
  <c r="AY224" i="42"/>
  <c r="AY225" i="42"/>
  <c r="AY226" i="42"/>
  <c r="AY227" i="42"/>
  <c r="AY228" i="42"/>
  <c r="AY229" i="42"/>
  <c r="AY230" i="42"/>
  <c r="AY231" i="42"/>
  <c r="AY232" i="42"/>
  <c r="AY233" i="42"/>
  <c r="AY234" i="42"/>
  <c r="AY235" i="42"/>
  <c r="AY236" i="42"/>
  <c r="AY237" i="42"/>
  <c r="AY238" i="42"/>
  <c r="AY239" i="42"/>
  <c r="AY240" i="42"/>
  <c r="AY241" i="42"/>
  <c r="AY242" i="42"/>
  <c r="AY243" i="42"/>
  <c r="AY244" i="42"/>
  <c r="AY245" i="42"/>
  <c r="AY246" i="42"/>
  <c r="AY247" i="42"/>
  <c r="AY248" i="42"/>
  <c r="AY249" i="42"/>
  <c r="AY250" i="42"/>
  <c r="AY251" i="42"/>
  <c r="AY252" i="42"/>
  <c r="AY253" i="42"/>
  <c r="AY254" i="42"/>
  <c r="AY255" i="42"/>
  <c r="AY256" i="42"/>
  <c r="AY257" i="42"/>
  <c r="AY258" i="42"/>
  <c r="AY259" i="42"/>
  <c r="AY260" i="42"/>
  <c r="AY261" i="42"/>
  <c r="AY262" i="42"/>
  <c r="AY1" i="42"/>
  <c r="C306" i="69" s="1"/>
  <c r="AX2" i="42"/>
  <c r="AX3" i="42"/>
  <c r="AX4" i="42"/>
  <c r="AX5" i="42"/>
  <c r="AX6" i="42"/>
  <c r="AX7" i="42"/>
  <c r="AX8" i="42"/>
  <c r="AX9" i="42"/>
  <c r="AX10" i="42"/>
  <c r="AX11" i="42"/>
  <c r="AX12" i="42"/>
  <c r="AX13" i="42"/>
  <c r="AX14" i="42"/>
  <c r="AX15" i="42"/>
  <c r="AX16" i="42"/>
  <c r="AX17" i="42"/>
  <c r="AX18" i="42"/>
  <c r="AX19" i="42"/>
  <c r="AX20" i="42"/>
  <c r="AX21" i="42"/>
  <c r="AX22" i="42"/>
  <c r="AX23" i="42"/>
  <c r="AX24" i="42"/>
  <c r="AX25" i="42"/>
  <c r="AX26" i="42"/>
  <c r="AX27" i="42"/>
  <c r="AX28" i="42"/>
  <c r="AX29" i="42"/>
  <c r="AX30" i="42"/>
  <c r="AX31" i="42"/>
  <c r="AX32" i="42"/>
  <c r="AX33" i="42"/>
  <c r="AX34" i="42"/>
  <c r="AX35" i="42"/>
  <c r="AX36" i="42"/>
  <c r="AX37" i="42"/>
  <c r="AX38" i="42"/>
  <c r="AX39" i="42"/>
  <c r="AX40" i="42"/>
  <c r="AX41" i="42"/>
  <c r="AX42" i="42"/>
  <c r="AX43" i="42"/>
  <c r="AX44" i="42"/>
  <c r="AX45" i="42"/>
  <c r="AX46" i="42"/>
  <c r="AX47" i="42"/>
  <c r="AX48" i="42"/>
  <c r="AX49" i="42"/>
  <c r="AX50" i="42"/>
  <c r="AX51" i="42"/>
  <c r="AX52" i="42"/>
  <c r="AX53" i="42"/>
  <c r="AX54" i="42"/>
  <c r="AX55" i="42"/>
  <c r="AX56" i="42"/>
  <c r="AX57" i="42"/>
  <c r="AX58" i="42"/>
  <c r="AX59" i="42"/>
  <c r="AX60" i="42"/>
  <c r="AX61" i="42"/>
  <c r="AX62" i="42"/>
  <c r="AX63" i="42"/>
  <c r="AX64" i="42"/>
  <c r="AX65" i="42"/>
  <c r="AX66" i="42"/>
  <c r="AX67" i="42"/>
  <c r="AX68" i="42"/>
  <c r="AX69" i="42"/>
  <c r="AX70" i="42"/>
  <c r="AX71" i="42"/>
  <c r="AX72" i="42"/>
  <c r="AX73" i="42"/>
  <c r="AX74" i="42"/>
  <c r="AX75" i="42"/>
  <c r="AX76" i="42"/>
  <c r="AX77" i="42"/>
  <c r="AX78" i="42"/>
  <c r="AX79" i="42"/>
  <c r="AX80" i="42"/>
  <c r="AX81" i="42"/>
  <c r="AX82" i="42"/>
  <c r="AX83" i="42"/>
  <c r="AX84" i="42"/>
  <c r="AX85" i="42"/>
  <c r="AX86" i="42"/>
  <c r="AX87" i="42"/>
  <c r="AX88" i="42"/>
  <c r="AX89" i="42"/>
  <c r="AX90" i="42"/>
  <c r="AX91" i="42"/>
  <c r="AX92" i="42"/>
  <c r="AX93" i="42"/>
  <c r="AX94" i="42"/>
  <c r="AX95" i="42"/>
  <c r="AX96" i="42"/>
  <c r="AX97" i="42"/>
  <c r="AX98" i="42"/>
  <c r="AX99" i="42"/>
  <c r="AX100" i="42"/>
  <c r="AX101" i="42"/>
  <c r="AX102" i="42"/>
  <c r="AX103" i="42"/>
  <c r="AX104" i="42"/>
  <c r="AX105" i="42"/>
  <c r="AX106" i="42"/>
  <c r="AX107" i="42"/>
  <c r="AX108" i="42"/>
  <c r="AX109" i="42"/>
  <c r="AX110" i="42"/>
  <c r="AX111" i="42"/>
  <c r="AX112" i="42"/>
  <c r="AX113" i="42"/>
  <c r="AX114" i="42"/>
  <c r="AX115" i="42"/>
  <c r="AX116" i="42"/>
  <c r="AX117" i="42"/>
  <c r="AX118" i="42"/>
  <c r="AX119" i="42"/>
  <c r="AX120" i="42"/>
  <c r="AX121" i="42"/>
  <c r="AX122" i="42"/>
  <c r="AX123" i="42"/>
  <c r="AX124" i="42"/>
  <c r="AX125" i="42"/>
  <c r="AX126" i="42"/>
  <c r="AX127" i="42"/>
  <c r="AX128" i="42"/>
  <c r="AX129" i="42"/>
  <c r="AX130" i="42"/>
  <c r="AX131" i="42"/>
  <c r="AX132" i="42"/>
  <c r="AX133" i="42"/>
  <c r="AX134" i="42"/>
  <c r="AX135" i="42"/>
  <c r="AX136" i="42"/>
  <c r="AX137" i="42"/>
  <c r="AX138" i="42"/>
  <c r="AX139" i="42"/>
  <c r="AX140" i="42"/>
  <c r="AX141" i="42"/>
  <c r="AX142" i="42"/>
  <c r="AX143" i="42"/>
  <c r="AX144" i="42"/>
  <c r="AX145" i="42"/>
  <c r="AX146" i="42"/>
  <c r="AX147" i="42"/>
  <c r="AX148" i="42"/>
  <c r="AX149" i="42"/>
  <c r="AX150" i="42"/>
  <c r="AX151" i="42"/>
  <c r="AX152" i="42"/>
  <c r="AX153" i="42"/>
  <c r="AX154" i="42"/>
  <c r="AX155" i="42"/>
  <c r="AX156" i="42"/>
  <c r="AX157" i="42"/>
  <c r="AX158" i="42"/>
  <c r="AX159" i="42"/>
  <c r="AX160" i="42"/>
  <c r="AX161" i="42"/>
  <c r="AX162" i="42"/>
  <c r="AX163" i="42"/>
  <c r="AX164" i="42"/>
  <c r="AX165" i="42"/>
  <c r="AX166" i="42"/>
  <c r="AX167" i="42"/>
  <c r="AX168" i="42"/>
  <c r="AX169" i="42"/>
  <c r="AX170" i="42"/>
  <c r="AX171" i="42"/>
  <c r="AX172" i="42"/>
  <c r="AX173" i="42"/>
  <c r="AX174" i="42"/>
  <c r="AX175" i="42"/>
  <c r="AX176" i="42"/>
  <c r="AX177" i="42"/>
  <c r="AX178" i="42"/>
  <c r="AX179" i="42"/>
  <c r="AX180" i="42"/>
  <c r="AX181" i="42"/>
  <c r="AX182" i="42"/>
  <c r="AX183" i="42"/>
  <c r="AX184" i="42"/>
  <c r="AX185" i="42"/>
  <c r="AX186" i="42"/>
  <c r="AX187" i="42"/>
  <c r="AX188" i="42"/>
  <c r="AX189" i="42"/>
  <c r="AX190" i="42"/>
  <c r="AX191" i="42"/>
  <c r="AX192" i="42"/>
  <c r="AX193" i="42"/>
  <c r="AX194" i="42"/>
  <c r="AX195" i="42"/>
  <c r="AX196" i="42"/>
  <c r="AX197" i="42"/>
  <c r="AX198" i="42"/>
  <c r="AX199" i="42"/>
  <c r="AX200" i="42"/>
  <c r="AX201" i="42"/>
  <c r="AX202" i="42"/>
  <c r="AX203" i="42"/>
  <c r="AX204" i="42"/>
  <c r="AX205" i="42"/>
  <c r="AX206" i="42"/>
  <c r="AX207" i="42"/>
  <c r="AX208" i="42"/>
  <c r="AX209" i="42"/>
  <c r="AX210" i="42"/>
  <c r="AX211" i="42"/>
  <c r="AX212" i="42"/>
  <c r="AX213" i="42"/>
  <c r="AX214" i="42"/>
  <c r="AX215" i="42"/>
  <c r="AX216" i="42"/>
  <c r="AX217" i="42"/>
  <c r="AX218" i="42"/>
  <c r="AX219" i="42"/>
  <c r="AX220" i="42"/>
  <c r="AX221" i="42"/>
  <c r="AX222" i="42"/>
  <c r="AX223" i="42"/>
  <c r="AX224" i="42"/>
  <c r="AX225" i="42"/>
  <c r="AX226" i="42"/>
  <c r="AX227" i="42"/>
  <c r="AX228" i="42"/>
  <c r="AX229" i="42"/>
  <c r="AX230" i="42"/>
  <c r="AX231" i="42"/>
  <c r="AX232" i="42"/>
  <c r="AX233" i="42"/>
  <c r="AX234" i="42"/>
  <c r="AX235" i="42"/>
  <c r="AX236" i="42"/>
  <c r="AX237" i="42"/>
  <c r="AX238" i="42"/>
  <c r="AX239" i="42"/>
  <c r="AX240" i="42"/>
  <c r="AX241" i="42"/>
  <c r="AX242" i="42"/>
  <c r="AX243" i="42"/>
  <c r="AX244" i="42"/>
  <c r="AX245" i="42"/>
  <c r="AX246" i="42"/>
  <c r="AX247" i="42"/>
  <c r="AX248" i="42"/>
  <c r="AX249" i="42"/>
  <c r="AX250" i="42"/>
  <c r="AX251" i="42"/>
  <c r="AX252" i="42"/>
  <c r="AX253" i="42"/>
  <c r="AX254" i="42"/>
  <c r="AX255" i="42"/>
  <c r="AX256" i="42"/>
  <c r="AX257" i="42"/>
  <c r="AX258" i="42"/>
  <c r="AX259" i="42"/>
  <c r="AX260" i="42"/>
  <c r="AX261" i="42"/>
  <c r="AX262" i="42"/>
  <c r="AX1" i="42"/>
  <c r="C305" i="69" s="1"/>
  <c r="AW2" i="42"/>
  <c r="AW1" i="42"/>
  <c r="C306" i="59" s="1"/>
  <c r="AV2" i="42"/>
  <c r="AU2" i="42"/>
  <c r="AT2" i="42"/>
  <c r="AS2" i="42"/>
  <c r="AR2" i="42"/>
  <c r="AQ2" i="42"/>
  <c r="AP2" i="42"/>
  <c r="AO2" i="42"/>
  <c r="AN2" i="42"/>
  <c r="AM2" i="42"/>
  <c r="C253" i="27"/>
  <c r="D253" i="27"/>
  <c r="T264" i="41"/>
  <c r="S264" i="41"/>
  <c r="R264" i="41"/>
  <c r="Q264" i="41"/>
  <c r="P264" i="41"/>
  <c r="O264" i="41"/>
  <c r="N264" i="41"/>
  <c r="M264" i="41"/>
  <c r="L264" i="41"/>
  <c r="K264" i="41"/>
  <c r="J264" i="41"/>
  <c r="I264" i="41"/>
  <c r="H264" i="41"/>
  <c r="G264" i="41"/>
  <c r="F264" i="41"/>
  <c r="E264" i="41"/>
  <c r="D264" i="41"/>
  <c r="C264" i="41"/>
  <c r="Z257" i="45"/>
  <c r="Z258" i="45"/>
  <c r="Z259" i="45"/>
  <c r="Z260" i="45"/>
  <c r="Z261" i="45"/>
  <c r="Z262" i="45"/>
  <c r="Y257" i="45"/>
  <c r="Y258" i="45"/>
  <c r="Y259" i="45"/>
  <c r="Y260" i="45"/>
  <c r="Y261" i="45"/>
  <c r="Y262" i="45"/>
  <c r="X257" i="45"/>
  <c r="X258" i="45"/>
  <c r="X259" i="45"/>
  <c r="X260" i="45"/>
  <c r="X261" i="45"/>
  <c r="X262" i="45"/>
  <c r="W257" i="45"/>
  <c r="W258" i="45"/>
  <c r="W259" i="45"/>
  <c r="W260" i="45"/>
  <c r="W261" i="45"/>
  <c r="W262" i="45"/>
  <c r="V257" i="45"/>
  <c r="V258" i="45"/>
  <c r="V259" i="45"/>
  <c r="V260" i="45"/>
  <c r="V261" i="45"/>
  <c r="V262" i="45"/>
  <c r="U257" i="45"/>
  <c r="U258" i="45"/>
  <c r="U259" i="45"/>
  <c r="U260" i="45"/>
  <c r="U261" i="45"/>
  <c r="U262" i="45"/>
  <c r="T257" i="45"/>
  <c r="T258" i="45"/>
  <c r="T259" i="45"/>
  <c r="T260" i="45"/>
  <c r="T261" i="45"/>
  <c r="T262" i="45"/>
  <c r="S257" i="45"/>
  <c r="S258" i="45"/>
  <c r="S259" i="45"/>
  <c r="S260" i="45"/>
  <c r="S261" i="45"/>
  <c r="S262" i="45"/>
  <c r="R257" i="45"/>
  <c r="R258" i="45"/>
  <c r="R259" i="45"/>
  <c r="R260" i="45"/>
  <c r="R261" i="45"/>
  <c r="R262" i="45"/>
  <c r="Q257" i="45"/>
  <c r="Q258" i="45"/>
  <c r="Q259" i="45"/>
  <c r="Q260" i="45"/>
  <c r="Q261" i="45"/>
  <c r="Q262" i="45"/>
  <c r="P257" i="45"/>
  <c r="P258" i="45"/>
  <c r="P259" i="45"/>
  <c r="P260" i="45"/>
  <c r="P261" i="45"/>
  <c r="P262" i="45"/>
  <c r="O257" i="45"/>
  <c r="O258" i="45"/>
  <c r="O259" i="45"/>
  <c r="O260" i="45"/>
  <c r="O261" i="45"/>
  <c r="O262" i="45"/>
  <c r="N257" i="45"/>
  <c r="N258" i="45"/>
  <c r="N259" i="45"/>
  <c r="N260" i="45"/>
  <c r="N261" i="45"/>
  <c r="N262" i="45"/>
  <c r="M257" i="45"/>
  <c r="M258" i="45"/>
  <c r="M259" i="45"/>
  <c r="M260" i="45"/>
  <c r="M261" i="45"/>
  <c r="M262" i="45"/>
  <c r="T257" i="36"/>
  <c r="T258" i="36"/>
  <c r="T259" i="36"/>
  <c r="T260" i="36"/>
  <c r="T261" i="36"/>
  <c r="T262" i="36"/>
  <c r="T263" i="36"/>
  <c r="T264" i="36"/>
  <c r="T265" i="36"/>
  <c r="T266" i="36"/>
  <c r="T267" i="36"/>
  <c r="T268" i="36"/>
  <c r="S257" i="36"/>
  <c r="S258" i="36"/>
  <c r="S259" i="36"/>
  <c r="S260" i="36"/>
  <c r="S261" i="36"/>
  <c r="S262" i="36"/>
  <c r="S263" i="36"/>
  <c r="S264" i="36"/>
  <c r="S265" i="36"/>
  <c r="S266" i="36"/>
  <c r="S267" i="36"/>
  <c r="S268" i="36"/>
  <c r="R257" i="36"/>
  <c r="R258" i="36"/>
  <c r="R259" i="36"/>
  <c r="R260" i="36"/>
  <c r="R261" i="36"/>
  <c r="R262" i="36"/>
  <c r="R263" i="36"/>
  <c r="R264" i="36"/>
  <c r="R265" i="36"/>
  <c r="R266" i="36"/>
  <c r="R267" i="36"/>
  <c r="R268" i="36"/>
  <c r="Q257" i="36"/>
  <c r="Q258" i="36"/>
  <c r="Q259" i="36"/>
  <c r="Q260" i="36"/>
  <c r="Q261" i="36"/>
  <c r="Q262" i="36"/>
  <c r="Q263" i="36"/>
  <c r="Q264" i="36"/>
  <c r="Q265" i="36"/>
  <c r="Q266" i="36"/>
  <c r="Q267" i="36"/>
  <c r="Q268" i="36"/>
  <c r="P257" i="36"/>
  <c r="P258" i="36"/>
  <c r="P259" i="36"/>
  <c r="P260" i="36"/>
  <c r="P261" i="36"/>
  <c r="P262" i="36"/>
  <c r="P263" i="36"/>
  <c r="P264" i="36"/>
  <c r="P265" i="36"/>
  <c r="P266" i="36"/>
  <c r="P267" i="36"/>
  <c r="P268" i="36"/>
  <c r="O257" i="36"/>
  <c r="O258" i="36"/>
  <c r="O259" i="36"/>
  <c r="O260" i="36"/>
  <c r="O261" i="36"/>
  <c r="O262" i="36"/>
  <c r="O263" i="36"/>
  <c r="O264" i="36"/>
  <c r="O265" i="36"/>
  <c r="O266" i="36"/>
  <c r="O267" i="36"/>
  <c r="O268" i="36"/>
  <c r="N257" i="36"/>
  <c r="N258" i="36"/>
  <c r="N259" i="36"/>
  <c r="N260" i="36"/>
  <c r="N261" i="36"/>
  <c r="N262" i="36"/>
  <c r="N263" i="36"/>
  <c r="N264" i="36"/>
  <c r="N265" i="36"/>
  <c r="N266" i="36"/>
  <c r="N267" i="36"/>
  <c r="N268" i="36"/>
  <c r="M257" i="36"/>
  <c r="M258" i="36"/>
  <c r="M259" i="36"/>
  <c r="M260" i="36"/>
  <c r="M261" i="36"/>
  <c r="M262" i="36"/>
  <c r="M263" i="36"/>
  <c r="M264" i="36"/>
  <c r="M265" i="36"/>
  <c r="M266" i="36"/>
  <c r="M267" i="36"/>
  <c r="M268" i="36"/>
  <c r="L257" i="36"/>
  <c r="L258" i="36"/>
  <c r="L259" i="36"/>
  <c r="L260" i="36"/>
  <c r="L261" i="36"/>
  <c r="L262" i="36"/>
  <c r="L263" i="36"/>
  <c r="L264" i="36"/>
  <c r="L265" i="36"/>
  <c r="L266" i="36"/>
  <c r="L267" i="36"/>
  <c r="L268" i="36"/>
  <c r="K257" i="36"/>
  <c r="K258" i="36"/>
  <c r="K259" i="36"/>
  <c r="K260" i="36"/>
  <c r="K261" i="36"/>
  <c r="K262" i="36"/>
  <c r="K263" i="36"/>
  <c r="K264" i="36"/>
  <c r="K265" i="36"/>
  <c r="K266" i="36"/>
  <c r="K267" i="36"/>
  <c r="K268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I257" i="36"/>
  <c r="I258" i="36"/>
  <c r="I259" i="36"/>
  <c r="I260" i="36"/>
  <c r="I261" i="36"/>
  <c r="I262" i="36"/>
  <c r="I263" i="36"/>
  <c r="I264" i="36"/>
  <c r="I265" i="36"/>
  <c r="I266" i="36"/>
  <c r="I267" i="36"/>
  <c r="I268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E257" i="36"/>
  <c r="E258" i="36"/>
  <c r="E259" i="36"/>
  <c r="E260" i="36"/>
  <c r="E261" i="36"/>
  <c r="E262" i="36"/>
  <c r="E263" i="36"/>
  <c r="E264" i="36"/>
  <c r="E265" i="36"/>
  <c r="E266" i="36"/>
  <c r="E267" i="36"/>
  <c r="E268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D257" i="34"/>
  <c r="D258" i="34"/>
  <c r="D259" i="34"/>
  <c r="D260" i="34"/>
  <c r="D261" i="34"/>
  <c r="D262" i="34"/>
  <c r="C257" i="34"/>
  <c r="C258" i="34"/>
  <c r="C259" i="34"/>
  <c r="C260" i="34"/>
  <c r="C261" i="34"/>
  <c r="C262" i="34"/>
  <c r="T257" i="33"/>
  <c r="T258" i="33"/>
  <c r="T259" i="33"/>
  <c r="T260" i="33"/>
  <c r="T261" i="33"/>
  <c r="T262" i="33"/>
  <c r="S257" i="33"/>
  <c r="S258" i="33"/>
  <c r="S259" i="33"/>
  <c r="S260" i="33"/>
  <c r="S261" i="33"/>
  <c r="S262" i="33"/>
  <c r="R257" i="33"/>
  <c r="R258" i="33"/>
  <c r="R259" i="33"/>
  <c r="R260" i="33"/>
  <c r="R261" i="33"/>
  <c r="R262" i="33"/>
  <c r="Q257" i="33"/>
  <c r="Q258" i="33"/>
  <c r="Q259" i="33"/>
  <c r="Q260" i="33"/>
  <c r="Q261" i="33"/>
  <c r="Q262" i="33"/>
  <c r="P257" i="33"/>
  <c r="P258" i="33"/>
  <c r="P259" i="33"/>
  <c r="P260" i="33"/>
  <c r="P261" i="33"/>
  <c r="P262" i="33"/>
  <c r="O257" i="33"/>
  <c r="O258" i="33"/>
  <c r="O259" i="33"/>
  <c r="O260" i="33"/>
  <c r="O261" i="33"/>
  <c r="O262" i="33"/>
  <c r="N257" i="33"/>
  <c r="N258" i="33"/>
  <c r="N259" i="33"/>
  <c r="N260" i="33"/>
  <c r="N261" i="33"/>
  <c r="N262" i="33"/>
  <c r="M257" i="33"/>
  <c r="M258" i="33"/>
  <c r="M259" i="33"/>
  <c r="M260" i="33"/>
  <c r="M261" i="33"/>
  <c r="M262" i="33"/>
  <c r="L257" i="33"/>
  <c r="L258" i="33"/>
  <c r="L259" i="33"/>
  <c r="L260" i="33"/>
  <c r="L261" i="33"/>
  <c r="L262" i="33"/>
  <c r="K257" i="33"/>
  <c r="K258" i="33"/>
  <c r="K259" i="33"/>
  <c r="K260" i="33"/>
  <c r="K261" i="33"/>
  <c r="K262" i="33"/>
  <c r="J257" i="33"/>
  <c r="J258" i="33"/>
  <c r="J259" i="33"/>
  <c r="J260" i="33"/>
  <c r="J261" i="33"/>
  <c r="J262" i="33"/>
  <c r="I257" i="33"/>
  <c r="I258" i="33"/>
  <c r="I259" i="33"/>
  <c r="I260" i="33"/>
  <c r="I261" i="33"/>
  <c r="I262" i="33"/>
  <c r="H257" i="33"/>
  <c r="H258" i="33"/>
  <c r="H259" i="33"/>
  <c r="H260" i="33"/>
  <c r="H261" i="33"/>
  <c r="H262" i="33"/>
  <c r="G257" i="33"/>
  <c r="G258" i="33"/>
  <c r="G259" i="33"/>
  <c r="G260" i="33"/>
  <c r="G261" i="33"/>
  <c r="G262" i="33"/>
  <c r="F257" i="33"/>
  <c r="F258" i="33"/>
  <c r="F259" i="33"/>
  <c r="F260" i="33"/>
  <c r="F261" i="33"/>
  <c r="F262" i="33"/>
  <c r="E257" i="33"/>
  <c r="E258" i="33"/>
  <c r="E259" i="33"/>
  <c r="E260" i="33"/>
  <c r="E261" i="33"/>
  <c r="E262" i="33"/>
  <c r="D257" i="33"/>
  <c r="D258" i="33"/>
  <c r="D259" i="33"/>
  <c r="D260" i="33"/>
  <c r="D261" i="33"/>
  <c r="D262" i="33"/>
  <c r="C257" i="33"/>
  <c r="C258" i="33"/>
  <c r="C259" i="33"/>
  <c r="C260" i="33"/>
  <c r="C261" i="33"/>
  <c r="C262" i="33"/>
  <c r="T257" i="31"/>
  <c r="T258" i="31"/>
  <c r="T259" i="31"/>
  <c r="T260" i="31"/>
  <c r="T261" i="31"/>
  <c r="T262" i="31"/>
  <c r="T263" i="31"/>
  <c r="T264" i="31"/>
  <c r="T265" i="31"/>
  <c r="T266" i="31"/>
  <c r="T267" i="31"/>
  <c r="S257" i="31"/>
  <c r="S258" i="31"/>
  <c r="S259" i="31"/>
  <c r="S260" i="31"/>
  <c r="S261" i="31"/>
  <c r="S262" i="31"/>
  <c r="S263" i="31"/>
  <c r="S264" i="31"/>
  <c r="S265" i="31"/>
  <c r="S266" i="31"/>
  <c r="S267" i="31"/>
  <c r="R257" i="31"/>
  <c r="R258" i="31"/>
  <c r="R259" i="31"/>
  <c r="R260" i="31"/>
  <c r="R261" i="31"/>
  <c r="R262" i="31"/>
  <c r="R263" i="31"/>
  <c r="R264" i="31"/>
  <c r="R265" i="31"/>
  <c r="R266" i="31"/>
  <c r="R267" i="31"/>
  <c r="Q257" i="31"/>
  <c r="Q258" i="31"/>
  <c r="Q259" i="31"/>
  <c r="Q260" i="31"/>
  <c r="Q261" i="31"/>
  <c r="Q262" i="31"/>
  <c r="Q263" i="31"/>
  <c r="Q264" i="31"/>
  <c r="Q265" i="31"/>
  <c r="Q266" i="31"/>
  <c r="Q267" i="31"/>
  <c r="P257" i="31"/>
  <c r="P258" i="31"/>
  <c r="P259" i="31"/>
  <c r="P260" i="31"/>
  <c r="P261" i="31"/>
  <c r="P262" i="31"/>
  <c r="P263" i="31"/>
  <c r="P264" i="31"/>
  <c r="P265" i="31"/>
  <c r="P266" i="31"/>
  <c r="P267" i="31"/>
  <c r="O257" i="31"/>
  <c r="O258" i="31"/>
  <c r="O259" i="31"/>
  <c r="O260" i="31"/>
  <c r="O261" i="31"/>
  <c r="O262" i="31"/>
  <c r="O263" i="31"/>
  <c r="O264" i="31"/>
  <c r="O265" i="31"/>
  <c r="O266" i="31"/>
  <c r="O267" i="31"/>
  <c r="N257" i="31"/>
  <c r="N258" i="31"/>
  <c r="N259" i="31"/>
  <c r="N260" i="31"/>
  <c r="N261" i="31"/>
  <c r="N262" i="31"/>
  <c r="N263" i="31"/>
  <c r="N264" i="31"/>
  <c r="N265" i="31"/>
  <c r="N266" i="31"/>
  <c r="N267" i="31"/>
  <c r="M257" i="31"/>
  <c r="M258" i="31"/>
  <c r="M259" i="31"/>
  <c r="M260" i="31"/>
  <c r="M261" i="31"/>
  <c r="M262" i="31"/>
  <c r="M263" i="31"/>
  <c r="M264" i="31"/>
  <c r="M265" i="31"/>
  <c r="M266" i="31"/>
  <c r="M267" i="31"/>
  <c r="L257" i="31"/>
  <c r="L258" i="31"/>
  <c r="L259" i="31"/>
  <c r="L260" i="31"/>
  <c r="L261" i="31"/>
  <c r="L262" i="31"/>
  <c r="L263" i="31"/>
  <c r="L264" i="31"/>
  <c r="L265" i="31"/>
  <c r="L266" i="31"/>
  <c r="L267" i="31"/>
  <c r="K257" i="31"/>
  <c r="K258" i="31"/>
  <c r="K259" i="31"/>
  <c r="K260" i="31"/>
  <c r="K261" i="31"/>
  <c r="K262" i="31"/>
  <c r="K263" i="31"/>
  <c r="K264" i="31"/>
  <c r="K265" i="31"/>
  <c r="K266" i="31"/>
  <c r="K267" i="31"/>
  <c r="J257" i="31"/>
  <c r="J258" i="31"/>
  <c r="J259" i="31"/>
  <c r="J260" i="31"/>
  <c r="J261" i="31"/>
  <c r="J262" i="31"/>
  <c r="J263" i="31"/>
  <c r="J264" i="31"/>
  <c r="J265" i="31"/>
  <c r="J266" i="31"/>
  <c r="J267" i="31"/>
  <c r="I257" i="31"/>
  <c r="I258" i="31"/>
  <c r="I259" i="31"/>
  <c r="I260" i="31"/>
  <c r="I261" i="31"/>
  <c r="I262" i="31"/>
  <c r="I263" i="31"/>
  <c r="I264" i="31"/>
  <c r="I265" i="31"/>
  <c r="I266" i="31"/>
  <c r="I267" i="31"/>
  <c r="H257" i="31"/>
  <c r="H258" i="31"/>
  <c r="H259" i="31"/>
  <c r="H260" i="31"/>
  <c r="H261" i="31"/>
  <c r="H262" i="31"/>
  <c r="H263" i="31"/>
  <c r="H264" i="31"/>
  <c r="H265" i="31"/>
  <c r="H266" i="31"/>
  <c r="H267" i="31"/>
  <c r="G257" i="31"/>
  <c r="G258" i="31"/>
  <c r="G259" i="31"/>
  <c r="G260" i="31"/>
  <c r="G261" i="31"/>
  <c r="G262" i="31"/>
  <c r="G263" i="31"/>
  <c r="G264" i="31"/>
  <c r="G265" i="31"/>
  <c r="G266" i="31"/>
  <c r="G267" i="31"/>
  <c r="F257" i="31"/>
  <c r="F258" i="31"/>
  <c r="F259" i="31"/>
  <c r="F260" i="31"/>
  <c r="F261" i="31"/>
  <c r="F262" i="31"/>
  <c r="F263" i="31"/>
  <c r="F264" i="31"/>
  <c r="F265" i="31"/>
  <c r="F266" i="31"/>
  <c r="F267" i="31"/>
  <c r="E257" i="31"/>
  <c r="E258" i="31"/>
  <c r="E259" i="31"/>
  <c r="E260" i="31"/>
  <c r="E261" i="31"/>
  <c r="E262" i="31"/>
  <c r="E263" i="31"/>
  <c r="E264" i="31"/>
  <c r="E265" i="31"/>
  <c r="E266" i="31"/>
  <c r="E267" i="31"/>
  <c r="D257" i="31"/>
  <c r="D258" i="31"/>
  <c r="D259" i="31"/>
  <c r="D260" i="31"/>
  <c r="D261" i="31"/>
  <c r="D262" i="31"/>
  <c r="D263" i="31"/>
  <c r="D264" i="31"/>
  <c r="D265" i="31"/>
  <c r="D266" i="31"/>
  <c r="D267" i="31"/>
  <c r="C257" i="31"/>
  <c r="C258" i="31"/>
  <c r="C259" i="31"/>
  <c r="C260" i="31"/>
  <c r="C261" i="31"/>
  <c r="C262" i="31"/>
  <c r="C263" i="31"/>
  <c r="C264" i="31"/>
  <c r="C265" i="31"/>
  <c r="C266" i="31"/>
  <c r="C267" i="31"/>
  <c r="T257" i="29"/>
  <c r="T258" i="29"/>
  <c r="T259" i="29"/>
  <c r="T260" i="29"/>
  <c r="T261" i="29"/>
  <c r="T262" i="29"/>
  <c r="T263" i="29"/>
  <c r="T264" i="29"/>
  <c r="T265" i="29"/>
  <c r="T266" i="29"/>
  <c r="T267" i="29"/>
  <c r="T268" i="29"/>
  <c r="T269" i="29"/>
  <c r="T270" i="29"/>
  <c r="T271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69" i="29"/>
  <c r="R270" i="29"/>
  <c r="R271" i="29"/>
  <c r="Q257" i="29"/>
  <c r="Q258" i="29"/>
  <c r="Q259" i="29"/>
  <c r="Q260" i="29"/>
  <c r="Q261" i="29"/>
  <c r="Q262" i="29"/>
  <c r="Q263" i="29"/>
  <c r="Q264" i="29"/>
  <c r="Q265" i="29"/>
  <c r="Q266" i="29"/>
  <c r="Q267" i="29"/>
  <c r="Q268" i="29"/>
  <c r="Q269" i="29"/>
  <c r="Q270" i="29"/>
  <c r="Q271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M257" i="29"/>
  <c r="M258" i="29"/>
  <c r="M259" i="29"/>
  <c r="M260" i="29"/>
  <c r="M261" i="29"/>
  <c r="M262" i="29"/>
  <c r="M263" i="29"/>
  <c r="M264" i="29"/>
  <c r="M265" i="29"/>
  <c r="M266" i="29"/>
  <c r="M267" i="29"/>
  <c r="M268" i="29"/>
  <c r="M269" i="29"/>
  <c r="M270" i="29"/>
  <c r="M271" i="29"/>
  <c r="L257" i="29"/>
  <c r="L258" i="29"/>
  <c r="L259" i="29"/>
  <c r="L260" i="29"/>
  <c r="L261" i="29"/>
  <c r="L262" i="29"/>
  <c r="L263" i="29"/>
  <c r="L264" i="29"/>
  <c r="L265" i="29"/>
  <c r="L266" i="29"/>
  <c r="L267" i="29"/>
  <c r="L268" i="29"/>
  <c r="L269" i="29"/>
  <c r="L270" i="29"/>
  <c r="L271" i="29"/>
  <c r="K257" i="29"/>
  <c r="K258" i="29"/>
  <c r="K259" i="29"/>
  <c r="K260" i="29"/>
  <c r="K261" i="29"/>
  <c r="K262" i="29"/>
  <c r="K263" i="29"/>
  <c r="K264" i="29"/>
  <c r="K265" i="29"/>
  <c r="K266" i="29"/>
  <c r="K267" i="29"/>
  <c r="K268" i="29"/>
  <c r="K269" i="29"/>
  <c r="K270" i="29"/>
  <c r="K271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D257" i="29"/>
  <c r="D258" i="29"/>
  <c r="D259" i="29"/>
  <c r="D260" i="29"/>
  <c r="D261" i="29"/>
  <c r="D262" i="29"/>
  <c r="D263" i="29"/>
  <c r="D264" i="29"/>
  <c r="D265" i="29"/>
  <c r="D266" i="29"/>
  <c r="D267" i="29"/>
  <c r="D268" i="29"/>
  <c r="D269" i="29"/>
  <c r="D270" i="29"/>
  <c r="D271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R257" i="28"/>
  <c r="R258" i="28"/>
  <c r="R259" i="28"/>
  <c r="R260" i="28"/>
  <c r="R261" i="28"/>
  <c r="R262" i="28"/>
  <c r="R263" i="28"/>
  <c r="R264" i="28"/>
  <c r="R265" i="28"/>
  <c r="R266" i="28"/>
  <c r="R267" i="28"/>
  <c r="Q257" i="28"/>
  <c r="Q258" i="28"/>
  <c r="Q259" i="28"/>
  <c r="Q260" i="28"/>
  <c r="Q261" i="28"/>
  <c r="Q262" i="28"/>
  <c r="Q263" i="28"/>
  <c r="Q264" i="28"/>
  <c r="Q265" i="28"/>
  <c r="Q266" i="28"/>
  <c r="Q267" i="28"/>
  <c r="P257" i="28"/>
  <c r="P258" i="28"/>
  <c r="P259" i="28"/>
  <c r="P260" i="28"/>
  <c r="P261" i="28"/>
  <c r="P262" i="28"/>
  <c r="P263" i="28"/>
  <c r="P264" i="28"/>
  <c r="P265" i="28"/>
  <c r="P266" i="28"/>
  <c r="P267" i="28"/>
  <c r="O257" i="28"/>
  <c r="O258" i="28"/>
  <c r="O259" i="28"/>
  <c r="O260" i="28"/>
  <c r="O261" i="28"/>
  <c r="O262" i="28"/>
  <c r="O263" i="28"/>
  <c r="O264" i="28"/>
  <c r="O265" i="28"/>
  <c r="O266" i="28"/>
  <c r="O267" i="28"/>
  <c r="N257" i="28"/>
  <c r="N258" i="28"/>
  <c r="N259" i="28"/>
  <c r="N260" i="28"/>
  <c r="N261" i="28"/>
  <c r="N262" i="28"/>
  <c r="N263" i="28"/>
  <c r="N264" i="28"/>
  <c r="N265" i="28"/>
  <c r="N266" i="28"/>
  <c r="N267" i="28"/>
  <c r="M257" i="28"/>
  <c r="M258" i="28"/>
  <c r="M259" i="28"/>
  <c r="M260" i="28"/>
  <c r="M261" i="28"/>
  <c r="M262" i="28"/>
  <c r="M263" i="28"/>
  <c r="M264" i="28"/>
  <c r="M265" i="28"/>
  <c r="M266" i="28"/>
  <c r="M267" i="28"/>
  <c r="L257" i="28"/>
  <c r="L258" i="28"/>
  <c r="L259" i="28"/>
  <c r="L260" i="28"/>
  <c r="L261" i="28"/>
  <c r="L262" i="28"/>
  <c r="L263" i="28"/>
  <c r="L264" i="28"/>
  <c r="L265" i="28"/>
  <c r="L266" i="28"/>
  <c r="L267" i="28"/>
  <c r="K257" i="28"/>
  <c r="K258" i="28"/>
  <c r="K259" i="28"/>
  <c r="K260" i="28"/>
  <c r="K261" i="28"/>
  <c r="K262" i="28"/>
  <c r="K263" i="28"/>
  <c r="K264" i="28"/>
  <c r="K265" i="28"/>
  <c r="K266" i="28"/>
  <c r="K267" i="28"/>
  <c r="J257" i="28"/>
  <c r="J258" i="28"/>
  <c r="J259" i="28"/>
  <c r="J260" i="28"/>
  <c r="J261" i="28"/>
  <c r="J262" i="28"/>
  <c r="J263" i="28"/>
  <c r="J264" i="28"/>
  <c r="J265" i="28"/>
  <c r="J266" i="28"/>
  <c r="J267" i="28"/>
  <c r="I257" i="28"/>
  <c r="I258" i="28"/>
  <c r="I259" i="28"/>
  <c r="I260" i="28"/>
  <c r="I261" i="28"/>
  <c r="I262" i="28"/>
  <c r="I263" i="28"/>
  <c r="I264" i="28"/>
  <c r="I265" i="28"/>
  <c r="I266" i="28"/>
  <c r="I267" i="28"/>
  <c r="H257" i="28"/>
  <c r="H258" i="28"/>
  <c r="H259" i="28"/>
  <c r="H260" i="28"/>
  <c r="H261" i="28"/>
  <c r="H262" i="28"/>
  <c r="H263" i="28"/>
  <c r="H264" i="28"/>
  <c r="H265" i="28"/>
  <c r="H266" i="28"/>
  <c r="H267" i="28"/>
  <c r="G257" i="28"/>
  <c r="G258" i="28"/>
  <c r="G259" i="28"/>
  <c r="G260" i="28"/>
  <c r="G261" i="28"/>
  <c r="G262" i="28"/>
  <c r="G263" i="28"/>
  <c r="G264" i="28"/>
  <c r="G265" i="28"/>
  <c r="G266" i="28"/>
  <c r="G267" i="28"/>
  <c r="F257" i="28"/>
  <c r="F258" i="28"/>
  <c r="F259" i="28"/>
  <c r="F260" i="28"/>
  <c r="F261" i="28"/>
  <c r="F262" i="28"/>
  <c r="F263" i="28"/>
  <c r="F264" i="28"/>
  <c r="F265" i="28"/>
  <c r="F266" i="28"/>
  <c r="F267" i="28"/>
  <c r="E257" i="28"/>
  <c r="E258" i="28"/>
  <c r="E259" i="28"/>
  <c r="E260" i="28"/>
  <c r="E261" i="28"/>
  <c r="E262" i="28"/>
  <c r="E263" i="28"/>
  <c r="E264" i="28"/>
  <c r="E265" i="28"/>
  <c r="E266" i="28"/>
  <c r="E267" i="28"/>
  <c r="D257" i="28"/>
  <c r="D258" i="28"/>
  <c r="D259" i="28"/>
  <c r="D260" i="28"/>
  <c r="D261" i="28"/>
  <c r="D262" i="28"/>
  <c r="D263" i="28"/>
  <c r="D264" i="28"/>
  <c r="D265" i="28"/>
  <c r="D266" i="28"/>
  <c r="D267" i="28"/>
  <c r="C257" i="28"/>
  <c r="C258" i="28"/>
  <c r="C259" i="28"/>
  <c r="C260" i="28"/>
  <c r="C261" i="28"/>
  <c r="C262" i="28"/>
  <c r="C263" i="28"/>
  <c r="C264" i="28"/>
  <c r="C265" i="28"/>
  <c r="C266" i="28"/>
  <c r="C267" i="28"/>
  <c r="B257" i="28"/>
  <c r="B258" i="28"/>
  <c r="B259" i="28"/>
  <c r="B260" i="28"/>
  <c r="B261" i="28"/>
  <c r="B262" i="28"/>
  <c r="B263" i="28"/>
  <c r="B264" i="28"/>
  <c r="B265" i="28"/>
  <c r="B266" i="28"/>
  <c r="B267" i="28"/>
  <c r="A257" i="28"/>
  <c r="A258" i="28"/>
  <c r="A259" i="28"/>
  <c r="A260" i="28"/>
  <c r="A261" i="28"/>
  <c r="A262" i="28"/>
  <c r="A263" i="28"/>
  <c r="A264" i="28"/>
  <c r="A265" i="28"/>
  <c r="A266" i="28"/>
  <c r="A267" i="28"/>
  <c r="T257" i="27"/>
  <c r="T258" i="27"/>
  <c r="T259" i="27"/>
  <c r="T260" i="27"/>
  <c r="T261" i="27"/>
  <c r="T262" i="27"/>
  <c r="T263" i="27"/>
  <c r="T264" i="27"/>
  <c r="T265" i="27"/>
  <c r="T266" i="27"/>
  <c r="T267" i="27"/>
  <c r="T268" i="27"/>
  <c r="T269" i="27"/>
  <c r="T270" i="27"/>
  <c r="T271" i="27"/>
  <c r="T272" i="27"/>
  <c r="T273" i="27"/>
  <c r="T274" i="27"/>
  <c r="S257" i="27"/>
  <c r="S258" i="27"/>
  <c r="S259" i="27"/>
  <c r="S260" i="27"/>
  <c r="S261" i="27"/>
  <c r="S262" i="27"/>
  <c r="S263" i="27"/>
  <c r="S264" i="27"/>
  <c r="S265" i="27"/>
  <c r="S266" i="27"/>
  <c r="S267" i="27"/>
  <c r="S268" i="27"/>
  <c r="S269" i="27"/>
  <c r="S270" i="27"/>
  <c r="S271" i="27"/>
  <c r="S272" i="27"/>
  <c r="S273" i="27"/>
  <c r="S274" i="27"/>
  <c r="R257" i="27"/>
  <c r="R258" i="27"/>
  <c r="R259" i="27"/>
  <c r="R260" i="27"/>
  <c r="R261" i="27"/>
  <c r="R262" i="27"/>
  <c r="R263" i="27"/>
  <c r="R264" i="27"/>
  <c r="R265" i="27"/>
  <c r="R266" i="27"/>
  <c r="R267" i="27"/>
  <c r="R268" i="27"/>
  <c r="R269" i="27"/>
  <c r="R270" i="27"/>
  <c r="R271" i="27"/>
  <c r="R272" i="27"/>
  <c r="R273" i="27"/>
  <c r="R274" i="27"/>
  <c r="Q257" i="27"/>
  <c r="Q258" i="27"/>
  <c r="Q259" i="27"/>
  <c r="Q260" i="27"/>
  <c r="Q261" i="27"/>
  <c r="Q262" i="27"/>
  <c r="Q263" i="27"/>
  <c r="Q264" i="27"/>
  <c r="Q265" i="27"/>
  <c r="Q266" i="27"/>
  <c r="Q267" i="27"/>
  <c r="Q268" i="27"/>
  <c r="Q269" i="27"/>
  <c r="Q270" i="27"/>
  <c r="Q271" i="27"/>
  <c r="Q272" i="27"/>
  <c r="Q273" i="27"/>
  <c r="Q274" i="27"/>
  <c r="P257" i="27"/>
  <c r="P258" i="27"/>
  <c r="P259" i="27"/>
  <c r="P260" i="27"/>
  <c r="P261" i="27"/>
  <c r="P262" i="27"/>
  <c r="P263" i="27"/>
  <c r="P264" i="27"/>
  <c r="P265" i="27"/>
  <c r="P266" i="27"/>
  <c r="P267" i="27"/>
  <c r="P268" i="27"/>
  <c r="P269" i="27"/>
  <c r="P270" i="27"/>
  <c r="P271" i="27"/>
  <c r="P272" i="27"/>
  <c r="P273" i="27"/>
  <c r="P274" i="27"/>
  <c r="O257" i="27"/>
  <c r="O258" i="27"/>
  <c r="O259" i="27"/>
  <c r="O260" i="27"/>
  <c r="O261" i="27"/>
  <c r="O262" i="27"/>
  <c r="O263" i="27"/>
  <c r="O264" i="27"/>
  <c r="O265" i="27"/>
  <c r="O266" i="27"/>
  <c r="O267" i="27"/>
  <c r="O268" i="27"/>
  <c r="O269" i="27"/>
  <c r="O270" i="27"/>
  <c r="O271" i="27"/>
  <c r="O272" i="27"/>
  <c r="O273" i="27"/>
  <c r="O274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L257" i="27"/>
  <c r="L258" i="27"/>
  <c r="L259" i="27"/>
  <c r="L260" i="27"/>
  <c r="L261" i="27"/>
  <c r="L262" i="27"/>
  <c r="L263" i="27"/>
  <c r="L264" i="27"/>
  <c r="L265" i="27"/>
  <c r="L266" i="27"/>
  <c r="L267" i="27"/>
  <c r="L268" i="27"/>
  <c r="L269" i="27"/>
  <c r="L270" i="27"/>
  <c r="L271" i="27"/>
  <c r="L272" i="27"/>
  <c r="L273" i="27"/>
  <c r="L274" i="27"/>
  <c r="K257" i="27"/>
  <c r="K258" i="27"/>
  <c r="K259" i="27"/>
  <c r="K260" i="27"/>
  <c r="K261" i="27"/>
  <c r="K262" i="27"/>
  <c r="K263" i="27"/>
  <c r="K264" i="27"/>
  <c r="K265" i="27"/>
  <c r="K266" i="27"/>
  <c r="K267" i="27"/>
  <c r="K268" i="27"/>
  <c r="K269" i="27"/>
  <c r="K270" i="27"/>
  <c r="K271" i="27"/>
  <c r="K272" i="27"/>
  <c r="K273" i="27"/>
  <c r="K274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I257" i="27"/>
  <c r="I258" i="27"/>
  <c r="I259" i="27"/>
  <c r="I260" i="27"/>
  <c r="I261" i="27"/>
  <c r="I262" i="27"/>
  <c r="I263" i="27"/>
  <c r="I264" i="27"/>
  <c r="I265" i="27"/>
  <c r="I266" i="27"/>
  <c r="I267" i="27"/>
  <c r="I268" i="27"/>
  <c r="I269" i="27"/>
  <c r="I270" i="27"/>
  <c r="I271" i="27"/>
  <c r="I272" i="27"/>
  <c r="I273" i="27"/>
  <c r="I274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55" i="27"/>
  <c r="D256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U2" i="17"/>
  <c r="U3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G22" i="59" s="1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1" i="17"/>
  <c r="C22" i="59" s="1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I252" i="35"/>
  <c r="I253" i="35"/>
  <c r="I254" i="35"/>
  <c r="I255" i="35"/>
  <c r="I256" i="35"/>
  <c r="I257" i="35"/>
  <c r="I258" i="35"/>
  <c r="I259" i="35"/>
  <c r="I260" i="35"/>
  <c r="I261" i="35"/>
  <c r="I262" i="35"/>
  <c r="I263" i="35"/>
  <c r="I264" i="35"/>
  <c r="I265" i="35"/>
  <c r="I266" i="35"/>
  <c r="I267" i="35"/>
  <c r="I268" i="35"/>
  <c r="H252" i="35"/>
  <c r="T251" i="35"/>
  <c r="T252" i="35"/>
  <c r="T253" i="35"/>
  <c r="T254" i="35"/>
  <c r="T255" i="35"/>
  <c r="T256" i="35"/>
  <c r="T257" i="35"/>
  <c r="T258" i="35"/>
  <c r="T259" i="35"/>
  <c r="T260" i="35"/>
  <c r="T261" i="35"/>
  <c r="T262" i="35"/>
  <c r="T263" i="35"/>
  <c r="T264" i="35"/>
  <c r="T265" i="35"/>
  <c r="T266" i="35"/>
  <c r="T267" i="35"/>
  <c r="T268" i="35"/>
  <c r="S251" i="35"/>
  <c r="S252" i="35"/>
  <c r="S253" i="35"/>
  <c r="S254" i="35"/>
  <c r="S255" i="35"/>
  <c r="S256" i="35"/>
  <c r="S257" i="35"/>
  <c r="S258" i="35"/>
  <c r="S259" i="35"/>
  <c r="S260" i="35"/>
  <c r="S261" i="35"/>
  <c r="S262" i="35"/>
  <c r="S263" i="35"/>
  <c r="S264" i="35"/>
  <c r="S265" i="35"/>
  <c r="S266" i="35"/>
  <c r="S267" i="35"/>
  <c r="S268" i="35"/>
  <c r="R251" i="35"/>
  <c r="R252" i="35"/>
  <c r="R253" i="35"/>
  <c r="R254" i="35"/>
  <c r="R255" i="35"/>
  <c r="R256" i="35"/>
  <c r="R257" i="35"/>
  <c r="R258" i="35"/>
  <c r="R259" i="35"/>
  <c r="R260" i="35"/>
  <c r="R261" i="35"/>
  <c r="R262" i="35"/>
  <c r="R263" i="35"/>
  <c r="R264" i="35"/>
  <c r="R265" i="35"/>
  <c r="R266" i="35"/>
  <c r="R267" i="35"/>
  <c r="R268" i="35"/>
  <c r="Q251" i="35"/>
  <c r="Q252" i="35"/>
  <c r="Q253" i="35"/>
  <c r="Q254" i="35"/>
  <c r="Q255" i="35"/>
  <c r="Q256" i="35"/>
  <c r="Q257" i="35"/>
  <c r="Q258" i="35"/>
  <c r="Q259" i="35"/>
  <c r="Q260" i="35"/>
  <c r="Q261" i="35"/>
  <c r="Q262" i="35"/>
  <c r="Q263" i="35"/>
  <c r="Q264" i="35"/>
  <c r="Q265" i="35"/>
  <c r="Q266" i="35"/>
  <c r="Q267" i="35"/>
  <c r="Q268" i="35"/>
  <c r="P251" i="35"/>
  <c r="P252" i="35"/>
  <c r="P253" i="35"/>
  <c r="P254" i="35"/>
  <c r="P255" i="35"/>
  <c r="P256" i="35"/>
  <c r="P257" i="35"/>
  <c r="P258" i="35"/>
  <c r="P259" i="35"/>
  <c r="P260" i="35"/>
  <c r="P261" i="35"/>
  <c r="P262" i="35"/>
  <c r="P263" i="35"/>
  <c r="P264" i="35"/>
  <c r="P265" i="35"/>
  <c r="P266" i="35"/>
  <c r="P267" i="35"/>
  <c r="P268" i="35"/>
  <c r="O251" i="35"/>
  <c r="O252" i="35"/>
  <c r="O253" i="35"/>
  <c r="O254" i="35"/>
  <c r="O255" i="35"/>
  <c r="O256" i="35"/>
  <c r="O257" i="35"/>
  <c r="O258" i="35"/>
  <c r="O259" i="35"/>
  <c r="O260" i="35"/>
  <c r="O261" i="35"/>
  <c r="O262" i="35"/>
  <c r="O263" i="35"/>
  <c r="O264" i="35"/>
  <c r="O265" i="35"/>
  <c r="O266" i="35"/>
  <c r="O267" i="35"/>
  <c r="O268" i="35"/>
  <c r="N251" i="35"/>
  <c r="N252" i="35"/>
  <c r="N253" i="35"/>
  <c r="N254" i="35"/>
  <c r="N255" i="35"/>
  <c r="N256" i="35"/>
  <c r="N257" i="35"/>
  <c r="N258" i="35"/>
  <c r="N259" i="35"/>
  <c r="N260" i="35"/>
  <c r="N261" i="35"/>
  <c r="N262" i="35"/>
  <c r="N263" i="35"/>
  <c r="N264" i="35"/>
  <c r="N265" i="35"/>
  <c r="N266" i="35"/>
  <c r="N267" i="35"/>
  <c r="N268" i="35"/>
  <c r="M251" i="35"/>
  <c r="M252" i="35"/>
  <c r="M253" i="35"/>
  <c r="M254" i="35"/>
  <c r="M255" i="35"/>
  <c r="M256" i="35"/>
  <c r="M257" i="35"/>
  <c r="M258" i="35"/>
  <c r="M259" i="35"/>
  <c r="M260" i="35"/>
  <c r="M261" i="35"/>
  <c r="M262" i="35"/>
  <c r="M263" i="35"/>
  <c r="M264" i="35"/>
  <c r="M265" i="35"/>
  <c r="M266" i="35"/>
  <c r="M267" i="35"/>
  <c r="M268" i="35"/>
  <c r="L252" i="35"/>
  <c r="L253" i="35"/>
  <c r="L254" i="35"/>
  <c r="L255" i="35"/>
  <c r="L256" i="35"/>
  <c r="L257" i="35"/>
  <c r="L258" i="35"/>
  <c r="L259" i="35"/>
  <c r="L260" i="35"/>
  <c r="L261" i="35"/>
  <c r="L262" i="35"/>
  <c r="L263" i="35"/>
  <c r="L264" i="35"/>
  <c r="L265" i="35"/>
  <c r="L266" i="35"/>
  <c r="L267" i="35"/>
  <c r="L268" i="35"/>
  <c r="K252" i="35"/>
  <c r="K253" i="35"/>
  <c r="K254" i="35"/>
  <c r="K255" i="35"/>
  <c r="K256" i="35"/>
  <c r="K257" i="35"/>
  <c r="K258" i="35"/>
  <c r="K259" i="35"/>
  <c r="K260" i="35"/>
  <c r="K261" i="35"/>
  <c r="K262" i="35"/>
  <c r="K263" i="35"/>
  <c r="K264" i="35"/>
  <c r="K265" i="35"/>
  <c r="K266" i="35"/>
  <c r="K267" i="35"/>
  <c r="K268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H251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E251" i="35"/>
  <c r="E252" i="35"/>
  <c r="E253" i="35"/>
  <c r="E254" i="35"/>
  <c r="E255" i="35"/>
  <c r="E256" i="35"/>
  <c r="E257" i="35"/>
  <c r="E258" i="35"/>
  <c r="E259" i="35"/>
  <c r="E260" i="35"/>
  <c r="E261" i="35"/>
  <c r="E262" i="35"/>
  <c r="E263" i="35"/>
  <c r="E264" i="35"/>
  <c r="E265" i="35"/>
  <c r="E266" i="35"/>
  <c r="E267" i="35"/>
  <c r="E268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T257" i="30"/>
  <c r="T258" i="30"/>
  <c r="T259" i="30"/>
  <c r="T260" i="30"/>
  <c r="T261" i="30"/>
  <c r="T262" i="30"/>
  <c r="T263" i="30"/>
  <c r="T264" i="30"/>
  <c r="T265" i="30"/>
  <c r="T266" i="30"/>
  <c r="T267" i="30"/>
  <c r="T268" i="30"/>
  <c r="T269" i="30"/>
  <c r="T270" i="30"/>
  <c r="S257" i="30"/>
  <c r="S258" i="30"/>
  <c r="S259" i="30"/>
  <c r="S260" i="30"/>
  <c r="S261" i="30"/>
  <c r="S262" i="30"/>
  <c r="S263" i="30"/>
  <c r="S264" i="30"/>
  <c r="S265" i="30"/>
  <c r="S266" i="30"/>
  <c r="S267" i="30"/>
  <c r="S268" i="30"/>
  <c r="S269" i="30"/>
  <c r="S270" i="30"/>
  <c r="R257" i="30"/>
  <c r="R258" i="30"/>
  <c r="R259" i="30"/>
  <c r="R260" i="30"/>
  <c r="R261" i="30"/>
  <c r="R262" i="30"/>
  <c r="R263" i="30"/>
  <c r="R264" i="30"/>
  <c r="R265" i="30"/>
  <c r="R266" i="30"/>
  <c r="R267" i="30"/>
  <c r="R268" i="30"/>
  <c r="R269" i="30"/>
  <c r="R270" i="30"/>
  <c r="Q257" i="30"/>
  <c r="Q258" i="30"/>
  <c r="Q259" i="30"/>
  <c r="Q260" i="30"/>
  <c r="Q261" i="30"/>
  <c r="Q262" i="30"/>
  <c r="Q263" i="30"/>
  <c r="Q264" i="30"/>
  <c r="Q265" i="30"/>
  <c r="Q266" i="30"/>
  <c r="Q267" i="30"/>
  <c r="Q268" i="30"/>
  <c r="Q269" i="30"/>
  <c r="Q270" i="30"/>
  <c r="P257" i="30"/>
  <c r="P258" i="30"/>
  <c r="P259" i="30"/>
  <c r="P260" i="30"/>
  <c r="P261" i="30"/>
  <c r="P262" i="30"/>
  <c r="P263" i="30"/>
  <c r="P264" i="30"/>
  <c r="P265" i="30"/>
  <c r="P266" i="30"/>
  <c r="P267" i="30"/>
  <c r="P268" i="30"/>
  <c r="P269" i="30"/>
  <c r="P270" i="30"/>
  <c r="O257" i="30"/>
  <c r="O258" i="30"/>
  <c r="O259" i="30"/>
  <c r="O260" i="30"/>
  <c r="O261" i="30"/>
  <c r="O262" i="30"/>
  <c r="O263" i="30"/>
  <c r="O264" i="30"/>
  <c r="O265" i="30"/>
  <c r="O266" i="30"/>
  <c r="O267" i="30"/>
  <c r="O268" i="30"/>
  <c r="O269" i="30"/>
  <c r="O270" i="30"/>
  <c r="N257" i="30"/>
  <c r="N258" i="30"/>
  <c r="N259" i="30"/>
  <c r="N260" i="30"/>
  <c r="N261" i="30"/>
  <c r="N262" i="30"/>
  <c r="N263" i="30"/>
  <c r="N264" i="30"/>
  <c r="N265" i="30"/>
  <c r="N266" i="30"/>
  <c r="N267" i="30"/>
  <c r="N268" i="30"/>
  <c r="N269" i="30"/>
  <c r="N270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K257" i="30"/>
  <c r="K258" i="30"/>
  <c r="K259" i="30"/>
  <c r="K260" i="30"/>
  <c r="K261" i="30"/>
  <c r="K262" i="30"/>
  <c r="K263" i="30"/>
  <c r="K264" i="30"/>
  <c r="K265" i="30"/>
  <c r="K266" i="30"/>
  <c r="K267" i="30"/>
  <c r="K268" i="30"/>
  <c r="K269" i="30"/>
  <c r="K270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I257" i="30"/>
  <c r="I258" i="30"/>
  <c r="I259" i="30"/>
  <c r="I260" i="30"/>
  <c r="I261" i="30"/>
  <c r="I262" i="30"/>
  <c r="I263" i="30"/>
  <c r="I264" i="30"/>
  <c r="I265" i="30"/>
  <c r="I266" i="30"/>
  <c r="I267" i="30"/>
  <c r="I268" i="30"/>
  <c r="I269" i="30"/>
  <c r="I270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F161" i="27"/>
  <c r="F3" i="69"/>
  <c r="F166" i="27"/>
  <c r="F171" i="27"/>
  <c r="F176" i="27"/>
  <c r="F181" i="27"/>
  <c r="F186" i="27"/>
  <c r="F162" i="59"/>
  <c r="R2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Q2" i="28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P2" i="28"/>
  <c r="P3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P236" i="28"/>
  <c r="P237" i="28"/>
  <c r="P238" i="28"/>
  <c r="P239" i="28"/>
  <c r="P240" i="28"/>
  <c r="P241" i="28"/>
  <c r="P242" i="28"/>
  <c r="P243" i="28"/>
  <c r="P244" i="28"/>
  <c r="P245" i="28"/>
  <c r="P246" i="28"/>
  <c r="P247" i="28"/>
  <c r="P248" i="28"/>
  <c r="P249" i="28"/>
  <c r="P250" i="28"/>
  <c r="P251" i="28"/>
  <c r="P252" i="28"/>
  <c r="P253" i="28"/>
  <c r="P254" i="28"/>
  <c r="P255" i="28"/>
  <c r="P256" i="28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2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3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36" i="28"/>
  <c r="N237" i="28"/>
  <c r="N238" i="28"/>
  <c r="N239" i="28"/>
  <c r="N240" i="28"/>
  <c r="N241" i="28"/>
  <c r="N242" i="28"/>
  <c r="N243" i="28"/>
  <c r="N244" i="28"/>
  <c r="N245" i="28"/>
  <c r="N246" i="28"/>
  <c r="N247" i="28"/>
  <c r="N248" i="28"/>
  <c r="N249" i="28"/>
  <c r="N250" i="28"/>
  <c r="N251" i="28"/>
  <c r="N252" i="28"/>
  <c r="N253" i="28"/>
  <c r="N254" i="28"/>
  <c r="N255" i="28"/>
  <c r="N256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R1" i="28"/>
  <c r="C60" i="59" s="1"/>
  <c r="Q1" i="28"/>
  <c r="C59" i="59" s="1"/>
  <c r="P1" i="28"/>
  <c r="C58" i="59" s="1"/>
  <c r="O1" i="28"/>
  <c r="C57" i="59" s="1"/>
  <c r="N1" i="28"/>
  <c r="C56" i="69" s="1"/>
  <c r="M1" i="28"/>
  <c r="L1" i="28"/>
  <c r="C54" i="69" s="1"/>
  <c r="K1" i="28"/>
  <c r="C53" i="69" s="1"/>
  <c r="J1" i="28"/>
  <c r="C52" i="69" s="1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Y267" i="34"/>
  <c r="Y268" i="34"/>
  <c r="Y269" i="34"/>
  <c r="Y270" i="34"/>
  <c r="Y271" i="34"/>
  <c r="X29" i="69"/>
  <c r="X30" i="69"/>
  <c r="X43" i="69"/>
  <c r="X44" i="69"/>
  <c r="X46" i="69"/>
  <c r="X51" i="69"/>
  <c r="F186" i="17"/>
  <c r="I186" i="17"/>
  <c r="J186" i="17"/>
  <c r="K186" i="17"/>
  <c r="L186" i="17"/>
  <c r="M186" i="17"/>
  <c r="N186" i="17"/>
  <c r="O186" i="17"/>
  <c r="P186" i="17"/>
  <c r="Q186" i="17"/>
  <c r="S186" i="17"/>
  <c r="T186" i="17"/>
  <c r="V186" i="17"/>
  <c r="C186" i="27"/>
  <c r="D186" i="27"/>
  <c r="E186" i="27"/>
  <c r="G186" i="27"/>
  <c r="H186" i="27"/>
  <c r="I186" i="27"/>
  <c r="J186" i="27"/>
  <c r="K186" i="27"/>
  <c r="L186" i="27"/>
  <c r="M186" i="27"/>
  <c r="N186" i="27"/>
  <c r="O186" i="27"/>
  <c r="P186" i="27"/>
  <c r="Q186" i="27"/>
  <c r="R186" i="27"/>
  <c r="S186" i="27"/>
  <c r="T186" i="27"/>
  <c r="A2" i="28"/>
  <c r="A3" i="28"/>
  <c r="A4" i="28"/>
  <c r="A5" i="28"/>
  <c r="C1" i="28"/>
  <c r="C45" i="59" s="1"/>
  <c r="D1" i="28"/>
  <c r="E1" i="28"/>
  <c r="C47" i="59" s="1"/>
  <c r="F1" i="28"/>
  <c r="C48" i="69" s="1"/>
  <c r="G1" i="28"/>
  <c r="C49" i="69" s="1"/>
  <c r="H1" i="28"/>
  <c r="C50" i="59" s="1"/>
  <c r="I1" i="28"/>
  <c r="C51" i="69" s="1"/>
  <c r="B2" i="28"/>
  <c r="C2" i="28"/>
  <c r="D2" i="28"/>
  <c r="E2" i="28"/>
  <c r="F2" i="28"/>
  <c r="G2" i="28"/>
  <c r="H2" i="28"/>
  <c r="I2" i="28"/>
  <c r="J2" i="28"/>
  <c r="B3" i="28"/>
  <c r="C3" i="28"/>
  <c r="D3" i="28"/>
  <c r="E3" i="28"/>
  <c r="F3" i="28"/>
  <c r="G3" i="28"/>
  <c r="H3" i="28"/>
  <c r="I3" i="28"/>
  <c r="J3" i="28"/>
  <c r="B4" i="28"/>
  <c r="C4" i="28"/>
  <c r="D4" i="28"/>
  <c r="E4" i="28"/>
  <c r="F4" i="28"/>
  <c r="G4" i="28"/>
  <c r="H4" i="28"/>
  <c r="I4" i="28"/>
  <c r="J4" i="28"/>
  <c r="B5" i="28"/>
  <c r="C5" i="28"/>
  <c r="D5" i="28"/>
  <c r="E5" i="28"/>
  <c r="F5" i="28"/>
  <c r="G5" i="28"/>
  <c r="H5" i="28"/>
  <c r="I5" i="28"/>
  <c r="J5" i="28"/>
  <c r="A6" i="28"/>
  <c r="B6" i="28"/>
  <c r="C6" i="28"/>
  <c r="D6" i="28"/>
  <c r="E6" i="28"/>
  <c r="F6" i="28"/>
  <c r="G6" i="28"/>
  <c r="H6" i="28"/>
  <c r="I6" i="28"/>
  <c r="J6" i="28"/>
  <c r="A7" i="28"/>
  <c r="B7" i="28"/>
  <c r="C7" i="28"/>
  <c r="D7" i="28"/>
  <c r="E7" i="28"/>
  <c r="F7" i="28"/>
  <c r="G7" i="28"/>
  <c r="H7" i="28"/>
  <c r="I7" i="28"/>
  <c r="J7" i="28"/>
  <c r="A8" i="28"/>
  <c r="B8" i="28"/>
  <c r="C8" i="28"/>
  <c r="D8" i="28"/>
  <c r="E8" i="28"/>
  <c r="F8" i="28"/>
  <c r="G8" i="28"/>
  <c r="H8" i="28"/>
  <c r="I8" i="28"/>
  <c r="J8" i="28"/>
  <c r="A9" i="28"/>
  <c r="B9" i="28"/>
  <c r="C9" i="28"/>
  <c r="D9" i="28"/>
  <c r="E9" i="28"/>
  <c r="F9" i="28"/>
  <c r="G9" i="28"/>
  <c r="H9" i="28"/>
  <c r="I9" i="28"/>
  <c r="J9" i="28"/>
  <c r="A10" i="28"/>
  <c r="B10" i="28"/>
  <c r="C10" i="28"/>
  <c r="D10" i="28"/>
  <c r="E10" i="28"/>
  <c r="F10" i="28"/>
  <c r="G10" i="28"/>
  <c r="H10" i="28"/>
  <c r="I10" i="28"/>
  <c r="J10" i="28"/>
  <c r="A11" i="28"/>
  <c r="B11" i="28"/>
  <c r="C11" i="28"/>
  <c r="D11" i="28"/>
  <c r="E11" i="28"/>
  <c r="F11" i="28"/>
  <c r="G11" i="28"/>
  <c r="H11" i="28"/>
  <c r="I11" i="28"/>
  <c r="J11" i="28"/>
  <c r="A12" i="28"/>
  <c r="B12" i="28"/>
  <c r="C12" i="28"/>
  <c r="D12" i="28"/>
  <c r="E12" i="28"/>
  <c r="F12" i="28"/>
  <c r="G12" i="28"/>
  <c r="H12" i="28"/>
  <c r="I12" i="28"/>
  <c r="J12" i="28"/>
  <c r="A13" i="28"/>
  <c r="B13" i="28"/>
  <c r="C13" i="28"/>
  <c r="D13" i="28"/>
  <c r="E13" i="28"/>
  <c r="F13" i="28"/>
  <c r="G13" i="28"/>
  <c r="H13" i="28"/>
  <c r="I13" i="28"/>
  <c r="J13" i="28"/>
  <c r="A14" i="28"/>
  <c r="B14" i="28"/>
  <c r="C14" i="28"/>
  <c r="D14" i="28"/>
  <c r="E14" i="28"/>
  <c r="F14" i="28"/>
  <c r="G14" i="28"/>
  <c r="H14" i="28"/>
  <c r="I14" i="28"/>
  <c r="J14" i="28"/>
  <c r="A15" i="28"/>
  <c r="B15" i="28"/>
  <c r="C15" i="28"/>
  <c r="D15" i="28"/>
  <c r="E15" i="28"/>
  <c r="F15" i="28"/>
  <c r="G15" i="28"/>
  <c r="H15" i="28"/>
  <c r="I15" i="28"/>
  <c r="J15" i="28"/>
  <c r="A16" i="28"/>
  <c r="B16" i="28"/>
  <c r="C16" i="28"/>
  <c r="D16" i="28"/>
  <c r="E16" i="28"/>
  <c r="F16" i="28"/>
  <c r="G16" i="28"/>
  <c r="H16" i="28"/>
  <c r="I16" i="28"/>
  <c r="J16" i="28"/>
  <c r="A17" i="28"/>
  <c r="B17" i="28"/>
  <c r="C17" i="28"/>
  <c r="D17" i="28"/>
  <c r="E17" i="28"/>
  <c r="F17" i="28"/>
  <c r="G17" i="28"/>
  <c r="H17" i="28"/>
  <c r="I17" i="28"/>
  <c r="J17" i="28"/>
  <c r="A18" i="28"/>
  <c r="B18" i="28"/>
  <c r="C18" i="28"/>
  <c r="D18" i="28"/>
  <c r="E18" i="28"/>
  <c r="F18" i="28"/>
  <c r="G18" i="28"/>
  <c r="H18" i="28"/>
  <c r="I18" i="28"/>
  <c r="J18" i="28"/>
  <c r="A19" i="28"/>
  <c r="B19" i="28"/>
  <c r="C19" i="28"/>
  <c r="D19" i="28"/>
  <c r="E19" i="28"/>
  <c r="F19" i="28"/>
  <c r="G19" i="28"/>
  <c r="H19" i="28"/>
  <c r="I19" i="28"/>
  <c r="J19" i="28"/>
  <c r="A20" i="28"/>
  <c r="B20" i="28"/>
  <c r="C20" i="28"/>
  <c r="D20" i="28"/>
  <c r="E20" i="28"/>
  <c r="F20" i="28"/>
  <c r="G20" i="28"/>
  <c r="H20" i="28"/>
  <c r="I20" i="28"/>
  <c r="J20" i="28"/>
  <c r="A21" i="28"/>
  <c r="B21" i="28"/>
  <c r="C21" i="28"/>
  <c r="D21" i="28"/>
  <c r="E21" i="28"/>
  <c r="F21" i="28"/>
  <c r="G21" i="28"/>
  <c r="H21" i="28"/>
  <c r="I21" i="28"/>
  <c r="J21" i="28"/>
  <c r="A22" i="28"/>
  <c r="B22" i="28"/>
  <c r="C22" i="28"/>
  <c r="D22" i="28"/>
  <c r="E22" i="28"/>
  <c r="F22" i="28"/>
  <c r="G22" i="28"/>
  <c r="H22" i="28"/>
  <c r="I22" i="28"/>
  <c r="J22" i="28"/>
  <c r="A23" i="28"/>
  <c r="B23" i="28"/>
  <c r="C23" i="28"/>
  <c r="D23" i="28"/>
  <c r="E23" i="28"/>
  <c r="F23" i="28"/>
  <c r="G23" i="28"/>
  <c r="H23" i="28"/>
  <c r="I23" i="28"/>
  <c r="J23" i="28"/>
  <c r="A24" i="28"/>
  <c r="B24" i="28"/>
  <c r="C24" i="28"/>
  <c r="D24" i="28"/>
  <c r="E24" i="28"/>
  <c r="F24" i="28"/>
  <c r="G24" i="28"/>
  <c r="H24" i="28"/>
  <c r="I24" i="28"/>
  <c r="J24" i="28"/>
  <c r="A25" i="28"/>
  <c r="B25" i="28"/>
  <c r="C25" i="28"/>
  <c r="D25" i="28"/>
  <c r="E25" i="28"/>
  <c r="F25" i="28"/>
  <c r="G25" i="28"/>
  <c r="H25" i="28"/>
  <c r="I25" i="28"/>
  <c r="J25" i="28"/>
  <c r="A26" i="28"/>
  <c r="B26" i="28"/>
  <c r="C26" i="28"/>
  <c r="D26" i="28"/>
  <c r="E26" i="28"/>
  <c r="F26" i="28"/>
  <c r="G26" i="28"/>
  <c r="H26" i="28"/>
  <c r="I26" i="28"/>
  <c r="J26" i="28"/>
  <c r="A27" i="28"/>
  <c r="B27" i="28"/>
  <c r="C27" i="28"/>
  <c r="D27" i="28"/>
  <c r="E27" i="28"/>
  <c r="F27" i="28"/>
  <c r="G27" i="28"/>
  <c r="H27" i="28"/>
  <c r="I27" i="28"/>
  <c r="J27" i="28"/>
  <c r="A28" i="28"/>
  <c r="B28" i="28"/>
  <c r="C28" i="28"/>
  <c r="D28" i="28"/>
  <c r="E28" i="28"/>
  <c r="F28" i="28"/>
  <c r="G28" i="28"/>
  <c r="H28" i="28"/>
  <c r="I28" i="28"/>
  <c r="J28" i="28"/>
  <c r="A29" i="28"/>
  <c r="B29" i="28"/>
  <c r="C29" i="28"/>
  <c r="D29" i="28"/>
  <c r="E29" i="28"/>
  <c r="F29" i="28"/>
  <c r="G29" i="28"/>
  <c r="H29" i="28"/>
  <c r="I29" i="28"/>
  <c r="J29" i="28"/>
  <c r="A30" i="28"/>
  <c r="B30" i="28"/>
  <c r="C30" i="28"/>
  <c r="D30" i="28"/>
  <c r="E30" i="28"/>
  <c r="F30" i="28"/>
  <c r="G30" i="28"/>
  <c r="H30" i="28"/>
  <c r="I30" i="28"/>
  <c r="J30" i="28"/>
  <c r="A31" i="28"/>
  <c r="B31" i="28"/>
  <c r="C31" i="28"/>
  <c r="D31" i="28"/>
  <c r="E31" i="28"/>
  <c r="F31" i="28"/>
  <c r="G31" i="28"/>
  <c r="H31" i="28"/>
  <c r="I31" i="28"/>
  <c r="J31" i="28"/>
  <c r="A32" i="28"/>
  <c r="B32" i="28"/>
  <c r="C32" i="28"/>
  <c r="D32" i="28"/>
  <c r="E32" i="28"/>
  <c r="F32" i="28"/>
  <c r="G32" i="28"/>
  <c r="H32" i="28"/>
  <c r="I32" i="28"/>
  <c r="J32" i="28"/>
  <c r="A33" i="28"/>
  <c r="B33" i="28"/>
  <c r="C33" i="28"/>
  <c r="D33" i="28"/>
  <c r="E33" i="28"/>
  <c r="F33" i="28"/>
  <c r="G33" i="28"/>
  <c r="H33" i="28"/>
  <c r="I33" i="28"/>
  <c r="J33" i="28"/>
  <c r="A34" i="28"/>
  <c r="B34" i="28"/>
  <c r="C34" i="28"/>
  <c r="D34" i="28"/>
  <c r="E34" i="28"/>
  <c r="F34" i="28"/>
  <c r="G34" i="28"/>
  <c r="H34" i="28"/>
  <c r="I34" i="28"/>
  <c r="J34" i="28"/>
  <c r="A35" i="28"/>
  <c r="B35" i="28"/>
  <c r="C35" i="28"/>
  <c r="D35" i="28"/>
  <c r="E35" i="28"/>
  <c r="F35" i="28"/>
  <c r="G35" i="28"/>
  <c r="H35" i="28"/>
  <c r="I35" i="28"/>
  <c r="J35" i="28"/>
  <c r="A36" i="28"/>
  <c r="B36" i="28"/>
  <c r="C36" i="28"/>
  <c r="D36" i="28"/>
  <c r="E36" i="28"/>
  <c r="F36" i="28"/>
  <c r="G36" i="28"/>
  <c r="H36" i="28"/>
  <c r="I36" i="28"/>
  <c r="J36" i="28"/>
  <c r="A37" i="28"/>
  <c r="B37" i="28"/>
  <c r="C37" i="28"/>
  <c r="D37" i="28"/>
  <c r="E37" i="28"/>
  <c r="F37" i="28"/>
  <c r="G37" i="28"/>
  <c r="H37" i="28"/>
  <c r="I37" i="28"/>
  <c r="J37" i="28"/>
  <c r="A38" i="28"/>
  <c r="B38" i="28"/>
  <c r="C38" i="28"/>
  <c r="D38" i="28"/>
  <c r="E38" i="28"/>
  <c r="F38" i="28"/>
  <c r="G38" i="28"/>
  <c r="H38" i="28"/>
  <c r="I38" i="28"/>
  <c r="J38" i="28"/>
  <c r="A39" i="28"/>
  <c r="B39" i="28"/>
  <c r="C39" i="28"/>
  <c r="D39" i="28"/>
  <c r="E39" i="28"/>
  <c r="F39" i="28"/>
  <c r="G39" i="28"/>
  <c r="H39" i="28"/>
  <c r="I39" i="28"/>
  <c r="J39" i="28"/>
  <c r="A40" i="28"/>
  <c r="B40" i="28"/>
  <c r="C40" i="28"/>
  <c r="D40" i="28"/>
  <c r="E40" i="28"/>
  <c r="F40" i="28"/>
  <c r="G40" i="28"/>
  <c r="H40" i="28"/>
  <c r="I40" i="28"/>
  <c r="J40" i="28"/>
  <c r="A41" i="28"/>
  <c r="B41" i="28"/>
  <c r="C41" i="28"/>
  <c r="D41" i="28"/>
  <c r="E41" i="28"/>
  <c r="F41" i="28"/>
  <c r="G41" i="28"/>
  <c r="H41" i="28"/>
  <c r="I41" i="28"/>
  <c r="J41" i="28"/>
  <c r="A42" i="28"/>
  <c r="B42" i="28"/>
  <c r="C42" i="28"/>
  <c r="D42" i="28"/>
  <c r="E42" i="28"/>
  <c r="F42" i="28"/>
  <c r="G42" i="28"/>
  <c r="H42" i="28"/>
  <c r="I42" i="28"/>
  <c r="J42" i="28"/>
  <c r="A43" i="28"/>
  <c r="B43" i="28"/>
  <c r="C43" i="28"/>
  <c r="D43" i="28"/>
  <c r="E43" i="28"/>
  <c r="F43" i="28"/>
  <c r="G43" i="28"/>
  <c r="H43" i="28"/>
  <c r="I43" i="28"/>
  <c r="J43" i="28"/>
  <c r="A44" i="28"/>
  <c r="B44" i="28"/>
  <c r="C44" i="28"/>
  <c r="D44" i="28"/>
  <c r="E44" i="28"/>
  <c r="F44" i="28"/>
  <c r="G44" i="28"/>
  <c r="H44" i="28"/>
  <c r="I44" i="28"/>
  <c r="J44" i="28"/>
  <c r="A45" i="28"/>
  <c r="B45" i="28"/>
  <c r="C45" i="28"/>
  <c r="D45" i="28"/>
  <c r="E45" i="28"/>
  <c r="F45" i="28"/>
  <c r="G45" i="28"/>
  <c r="H45" i="28"/>
  <c r="I45" i="28"/>
  <c r="J45" i="28"/>
  <c r="A46" i="28"/>
  <c r="B46" i="28"/>
  <c r="C46" i="28"/>
  <c r="D46" i="28"/>
  <c r="E46" i="28"/>
  <c r="F46" i="28"/>
  <c r="G46" i="28"/>
  <c r="H46" i="28"/>
  <c r="I46" i="28"/>
  <c r="J46" i="28"/>
  <c r="A47" i="28"/>
  <c r="B47" i="28"/>
  <c r="C47" i="28"/>
  <c r="D47" i="28"/>
  <c r="E47" i="28"/>
  <c r="F47" i="28"/>
  <c r="G47" i="28"/>
  <c r="H47" i="28"/>
  <c r="I47" i="28"/>
  <c r="J47" i="28"/>
  <c r="A48" i="28"/>
  <c r="B48" i="28"/>
  <c r="C48" i="28"/>
  <c r="D48" i="28"/>
  <c r="E48" i="28"/>
  <c r="F48" i="28"/>
  <c r="G48" i="28"/>
  <c r="H48" i="28"/>
  <c r="I48" i="28"/>
  <c r="J48" i="28"/>
  <c r="A49" i="28"/>
  <c r="B49" i="28"/>
  <c r="C49" i="28"/>
  <c r="D49" i="28"/>
  <c r="E49" i="28"/>
  <c r="F49" i="28"/>
  <c r="G49" i="28"/>
  <c r="H49" i="28"/>
  <c r="I49" i="28"/>
  <c r="J49" i="28"/>
  <c r="A50" i="28"/>
  <c r="B50" i="28"/>
  <c r="C50" i="28"/>
  <c r="D50" i="28"/>
  <c r="E50" i="28"/>
  <c r="F50" i="28"/>
  <c r="G50" i="28"/>
  <c r="H50" i="28"/>
  <c r="I50" i="28"/>
  <c r="J50" i="28"/>
  <c r="A51" i="28"/>
  <c r="B51" i="28"/>
  <c r="C51" i="28"/>
  <c r="D51" i="28"/>
  <c r="E51" i="28"/>
  <c r="F51" i="28"/>
  <c r="G51" i="28"/>
  <c r="H51" i="28"/>
  <c r="I51" i="28"/>
  <c r="J51" i="28"/>
  <c r="A52" i="28"/>
  <c r="B52" i="28"/>
  <c r="C52" i="28"/>
  <c r="D52" i="28"/>
  <c r="E52" i="28"/>
  <c r="F52" i="28"/>
  <c r="G52" i="28"/>
  <c r="H52" i="28"/>
  <c r="I52" i="28"/>
  <c r="J52" i="28"/>
  <c r="A53" i="28"/>
  <c r="B53" i="28"/>
  <c r="C53" i="28"/>
  <c r="D53" i="28"/>
  <c r="E53" i="28"/>
  <c r="F53" i="28"/>
  <c r="G53" i="28"/>
  <c r="H53" i="28"/>
  <c r="I53" i="28"/>
  <c r="J53" i="28"/>
  <c r="A54" i="28"/>
  <c r="B54" i="28"/>
  <c r="C54" i="28"/>
  <c r="D54" i="28"/>
  <c r="E54" i="28"/>
  <c r="F54" i="28"/>
  <c r="G54" i="28"/>
  <c r="H54" i="28"/>
  <c r="I54" i="28"/>
  <c r="J54" i="28"/>
  <c r="A55" i="28"/>
  <c r="B55" i="28"/>
  <c r="C55" i="28"/>
  <c r="D55" i="28"/>
  <c r="E55" i="28"/>
  <c r="F55" i="28"/>
  <c r="G55" i="28"/>
  <c r="H55" i="28"/>
  <c r="I55" i="28"/>
  <c r="J55" i="28"/>
  <c r="A56" i="28"/>
  <c r="B56" i="28"/>
  <c r="C56" i="28"/>
  <c r="D56" i="28"/>
  <c r="E56" i="28"/>
  <c r="F56" i="28"/>
  <c r="G56" i="28"/>
  <c r="H56" i="28"/>
  <c r="I56" i="28"/>
  <c r="J56" i="28"/>
  <c r="A57" i="28"/>
  <c r="B57" i="28"/>
  <c r="C57" i="28"/>
  <c r="D57" i="28"/>
  <c r="E57" i="28"/>
  <c r="F57" i="28"/>
  <c r="G57" i="28"/>
  <c r="H57" i="28"/>
  <c r="I57" i="28"/>
  <c r="J57" i="28"/>
  <c r="A58" i="28"/>
  <c r="B58" i="28"/>
  <c r="C58" i="28"/>
  <c r="D58" i="28"/>
  <c r="E58" i="28"/>
  <c r="F58" i="28"/>
  <c r="G58" i="28"/>
  <c r="H58" i="28"/>
  <c r="I58" i="28"/>
  <c r="J58" i="28"/>
  <c r="A59" i="28"/>
  <c r="B59" i="28"/>
  <c r="C59" i="28"/>
  <c r="D59" i="28"/>
  <c r="E59" i="28"/>
  <c r="F59" i="28"/>
  <c r="G59" i="28"/>
  <c r="H59" i="28"/>
  <c r="I59" i="28"/>
  <c r="J59" i="28"/>
  <c r="A60" i="28"/>
  <c r="B60" i="28"/>
  <c r="C60" i="28"/>
  <c r="D60" i="28"/>
  <c r="E60" i="28"/>
  <c r="F60" i="28"/>
  <c r="G60" i="28"/>
  <c r="H60" i="28"/>
  <c r="I60" i="28"/>
  <c r="J60" i="28"/>
  <c r="A61" i="28"/>
  <c r="B61" i="28"/>
  <c r="C61" i="28"/>
  <c r="D61" i="28"/>
  <c r="E61" i="28"/>
  <c r="F61" i="28"/>
  <c r="G61" i="28"/>
  <c r="H61" i="28"/>
  <c r="I61" i="28"/>
  <c r="J61" i="28"/>
  <c r="A62" i="28"/>
  <c r="B62" i="28"/>
  <c r="C62" i="28"/>
  <c r="D62" i="28"/>
  <c r="E62" i="28"/>
  <c r="F62" i="28"/>
  <c r="G62" i="28"/>
  <c r="H62" i="28"/>
  <c r="I62" i="28"/>
  <c r="J62" i="28"/>
  <c r="A63" i="28"/>
  <c r="B63" i="28"/>
  <c r="C63" i="28"/>
  <c r="D63" i="28"/>
  <c r="E63" i="28"/>
  <c r="F63" i="28"/>
  <c r="G63" i="28"/>
  <c r="H63" i="28"/>
  <c r="I63" i="28"/>
  <c r="J63" i="28"/>
  <c r="A64" i="28"/>
  <c r="B64" i="28"/>
  <c r="C64" i="28"/>
  <c r="D64" i="28"/>
  <c r="E64" i="28"/>
  <c r="F64" i="28"/>
  <c r="G64" i="28"/>
  <c r="H64" i="28"/>
  <c r="I64" i="28"/>
  <c r="J64" i="28"/>
  <c r="A65" i="28"/>
  <c r="B65" i="28"/>
  <c r="C65" i="28"/>
  <c r="D65" i="28"/>
  <c r="E65" i="28"/>
  <c r="F65" i="28"/>
  <c r="G65" i="28"/>
  <c r="H65" i="28"/>
  <c r="I65" i="28"/>
  <c r="J65" i="28"/>
  <c r="A66" i="28"/>
  <c r="B66" i="28"/>
  <c r="C66" i="28"/>
  <c r="D66" i="28"/>
  <c r="E66" i="28"/>
  <c r="F66" i="28"/>
  <c r="G66" i="28"/>
  <c r="H66" i="28"/>
  <c r="I66" i="28"/>
  <c r="J66" i="28"/>
  <c r="A67" i="28"/>
  <c r="B67" i="28"/>
  <c r="C67" i="28"/>
  <c r="D67" i="28"/>
  <c r="E67" i="28"/>
  <c r="F67" i="28"/>
  <c r="G67" i="28"/>
  <c r="H67" i="28"/>
  <c r="I67" i="28"/>
  <c r="J67" i="28"/>
  <c r="A68" i="28"/>
  <c r="B68" i="28"/>
  <c r="C68" i="28"/>
  <c r="D68" i="28"/>
  <c r="E68" i="28"/>
  <c r="F68" i="28"/>
  <c r="G68" i="28"/>
  <c r="H68" i="28"/>
  <c r="I68" i="28"/>
  <c r="J68" i="28"/>
  <c r="A69" i="28"/>
  <c r="B69" i="28"/>
  <c r="C69" i="28"/>
  <c r="D69" i="28"/>
  <c r="E69" i="28"/>
  <c r="F69" i="28"/>
  <c r="G69" i="28"/>
  <c r="H69" i="28"/>
  <c r="I69" i="28"/>
  <c r="J69" i="28"/>
  <c r="A70" i="28"/>
  <c r="B70" i="28"/>
  <c r="C70" i="28"/>
  <c r="D70" i="28"/>
  <c r="E70" i="28"/>
  <c r="F70" i="28"/>
  <c r="G70" i="28"/>
  <c r="H70" i="28"/>
  <c r="I70" i="28"/>
  <c r="J70" i="28"/>
  <c r="A71" i="28"/>
  <c r="B71" i="28"/>
  <c r="C71" i="28"/>
  <c r="D71" i="28"/>
  <c r="E71" i="28"/>
  <c r="F71" i="28"/>
  <c r="G71" i="28"/>
  <c r="H71" i="28"/>
  <c r="I71" i="28"/>
  <c r="J71" i="28"/>
  <c r="A72" i="28"/>
  <c r="B72" i="28"/>
  <c r="C72" i="28"/>
  <c r="D72" i="28"/>
  <c r="E72" i="28"/>
  <c r="F72" i="28"/>
  <c r="G72" i="28"/>
  <c r="H72" i="28"/>
  <c r="I72" i="28"/>
  <c r="J72" i="28"/>
  <c r="A73" i="28"/>
  <c r="B73" i="28"/>
  <c r="C73" i="28"/>
  <c r="D73" i="28"/>
  <c r="E73" i="28"/>
  <c r="F73" i="28"/>
  <c r="G73" i="28"/>
  <c r="H73" i="28"/>
  <c r="I73" i="28"/>
  <c r="J73" i="28"/>
  <c r="A74" i="28"/>
  <c r="B74" i="28"/>
  <c r="C74" i="28"/>
  <c r="D74" i="28"/>
  <c r="E74" i="28"/>
  <c r="F74" i="28"/>
  <c r="G74" i="28"/>
  <c r="H74" i="28"/>
  <c r="I74" i="28"/>
  <c r="J74" i="28"/>
  <c r="A75" i="28"/>
  <c r="B75" i="28"/>
  <c r="C75" i="28"/>
  <c r="D75" i="28"/>
  <c r="E75" i="28"/>
  <c r="F75" i="28"/>
  <c r="G75" i="28"/>
  <c r="H75" i="28"/>
  <c r="I75" i="28"/>
  <c r="J75" i="28"/>
  <c r="A76" i="28"/>
  <c r="B76" i="28"/>
  <c r="C76" i="28"/>
  <c r="D76" i="28"/>
  <c r="E76" i="28"/>
  <c r="F76" i="28"/>
  <c r="G76" i="28"/>
  <c r="H76" i="28"/>
  <c r="I76" i="28"/>
  <c r="J76" i="28"/>
  <c r="A77" i="28"/>
  <c r="B77" i="28"/>
  <c r="C77" i="28"/>
  <c r="D77" i="28"/>
  <c r="E77" i="28"/>
  <c r="F77" i="28"/>
  <c r="G77" i="28"/>
  <c r="H77" i="28"/>
  <c r="I77" i="28"/>
  <c r="J77" i="28"/>
  <c r="A78" i="28"/>
  <c r="B78" i="28"/>
  <c r="C78" i="28"/>
  <c r="D78" i="28"/>
  <c r="E78" i="28"/>
  <c r="F78" i="28"/>
  <c r="G78" i="28"/>
  <c r="H78" i="28"/>
  <c r="I78" i="28"/>
  <c r="J78" i="28"/>
  <c r="A79" i="28"/>
  <c r="B79" i="28"/>
  <c r="C79" i="28"/>
  <c r="D79" i="28"/>
  <c r="E79" i="28"/>
  <c r="F79" i="28"/>
  <c r="G79" i="28"/>
  <c r="H79" i="28"/>
  <c r="I79" i="28"/>
  <c r="J79" i="28"/>
  <c r="A80" i="28"/>
  <c r="B80" i="28"/>
  <c r="C80" i="28"/>
  <c r="D80" i="28"/>
  <c r="E80" i="28"/>
  <c r="F80" i="28"/>
  <c r="G80" i="28"/>
  <c r="H80" i="28"/>
  <c r="I80" i="28"/>
  <c r="J80" i="28"/>
  <c r="A81" i="28"/>
  <c r="B81" i="28"/>
  <c r="C81" i="28"/>
  <c r="D81" i="28"/>
  <c r="E81" i="28"/>
  <c r="F81" i="28"/>
  <c r="G81" i="28"/>
  <c r="H81" i="28"/>
  <c r="I81" i="28"/>
  <c r="J81" i="28"/>
  <c r="A82" i="28"/>
  <c r="B82" i="28"/>
  <c r="C82" i="28"/>
  <c r="D82" i="28"/>
  <c r="E82" i="28"/>
  <c r="F82" i="28"/>
  <c r="G82" i="28"/>
  <c r="H82" i="28"/>
  <c r="I82" i="28"/>
  <c r="J82" i="28"/>
  <c r="A83" i="28"/>
  <c r="B83" i="28"/>
  <c r="C83" i="28"/>
  <c r="D83" i="28"/>
  <c r="E83" i="28"/>
  <c r="F83" i="28"/>
  <c r="G83" i="28"/>
  <c r="H83" i="28"/>
  <c r="I83" i="28"/>
  <c r="J83" i="28"/>
  <c r="A84" i="28"/>
  <c r="B84" i="28"/>
  <c r="C84" i="28"/>
  <c r="D84" i="28"/>
  <c r="E84" i="28"/>
  <c r="F84" i="28"/>
  <c r="G84" i="28"/>
  <c r="H84" i="28"/>
  <c r="I84" i="28"/>
  <c r="J84" i="28"/>
  <c r="A85" i="28"/>
  <c r="B85" i="28"/>
  <c r="C85" i="28"/>
  <c r="D85" i="28"/>
  <c r="E85" i="28"/>
  <c r="F85" i="28"/>
  <c r="G85" i="28"/>
  <c r="H85" i="28"/>
  <c r="I85" i="28"/>
  <c r="J85" i="28"/>
  <c r="A86" i="28"/>
  <c r="B86" i="28"/>
  <c r="C86" i="28"/>
  <c r="D86" i="28"/>
  <c r="E86" i="28"/>
  <c r="F86" i="28"/>
  <c r="G86" i="28"/>
  <c r="H86" i="28"/>
  <c r="I86" i="28"/>
  <c r="J86" i="28"/>
  <c r="A87" i="28"/>
  <c r="B87" i="28"/>
  <c r="C87" i="28"/>
  <c r="D87" i="28"/>
  <c r="E87" i="28"/>
  <c r="F87" i="28"/>
  <c r="G87" i="28"/>
  <c r="H87" i="28"/>
  <c r="I87" i="28"/>
  <c r="J87" i="28"/>
  <c r="A88" i="28"/>
  <c r="B88" i="28"/>
  <c r="C88" i="28"/>
  <c r="D88" i="28"/>
  <c r="E88" i="28"/>
  <c r="F88" i="28"/>
  <c r="G88" i="28"/>
  <c r="H88" i="28"/>
  <c r="I88" i="28"/>
  <c r="J88" i="28"/>
  <c r="A89" i="28"/>
  <c r="B89" i="28"/>
  <c r="C89" i="28"/>
  <c r="D89" i="28"/>
  <c r="E89" i="28"/>
  <c r="F89" i="28"/>
  <c r="G89" i="28"/>
  <c r="H89" i="28"/>
  <c r="I89" i="28"/>
  <c r="J89" i="28"/>
  <c r="A90" i="28"/>
  <c r="B90" i="28"/>
  <c r="C90" i="28"/>
  <c r="D90" i="28"/>
  <c r="E90" i="28"/>
  <c r="F90" i="28"/>
  <c r="G90" i="28"/>
  <c r="H90" i="28"/>
  <c r="I90" i="28"/>
  <c r="J90" i="28"/>
  <c r="A91" i="28"/>
  <c r="B91" i="28"/>
  <c r="C91" i="28"/>
  <c r="D91" i="28"/>
  <c r="E91" i="28"/>
  <c r="F91" i="28"/>
  <c r="G91" i="28"/>
  <c r="H91" i="28"/>
  <c r="I91" i="28"/>
  <c r="J91" i="28"/>
  <c r="A92" i="28"/>
  <c r="B92" i="28"/>
  <c r="C92" i="28"/>
  <c r="D92" i="28"/>
  <c r="E92" i="28"/>
  <c r="F92" i="28"/>
  <c r="G92" i="28"/>
  <c r="H92" i="28"/>
  <c r="I92" i="28"/>
  <c r="J92" i="28"/>
  <c r="A93" i="28"/>
  <c r="B93" i="28"/>
  <c r="C93" i="28"/>
  <c r="D93" i="28"/>
  <c r="E93" i="28"/>
  <c r="F93" i="28"/>
  <c r="G93" i="28"/>
  <c r="H93" i="28"/>
  <c r="I93" i="28"/>
  <c r="J93" i="28"/>
  <c r="A94" i="28"/>
  <c r="B94" i="28"/>
  <c r="C94" i="28"/>
  <c r="D94" i="28"/>
  <c r="E94" i="28"/>
  <c r="F94" i="28"/>
  <c r="G94" i="28"/>
  <c r="H94" i="28"/>
  <c r="I94" i="28"/>
  <c r="J94" i="28"/>
  <c r="A95" i="28"/>
  <c r="B95" i="28"/>
  <c r="C95" i="28"/>
  <c r="D95" i="28"/>
  <c r="E95" i="28"/>
  <c r="F95" i="28"/>
  <c r="G95" i="28"/>
  <c r="H95" i="28"/>
  <c r="I95" i="28"/>
  <c r="J95" i="28"/>
  <c r="A96" i="28"/>
  <c r="B96" i="28"/>
  <c r="C96" i="28"/>
  <c r="D96" i="28"/>
  <c r="E96" i="28"/>
  <c r="F96" i="28"/>
  <c r="G96" i="28"/>
  <c r="H96" i="28"/>
  <c r="I96" i="28"/>
  <c r="J96" i="28"/>
  <c r="A97" i="28"/>
  <c r="B97" i="28"/>
  <c r="C97" i="28"/>
  <c r="D97" i="28"/>
  <c r="E97" i="28"/>
  <c r="F97" i="28"/>
  <c r="G97" i="28"/>
  <c r="H97" i="28"/>
  <c r="I97" i="28"/>
  <c r="J97" i="28"/>
  <c r="A98" i="28"/>
  <c r="B98" i="28"/>
  <c r="C98" i="28"/>
  <c r="D98" i="28"/>
  <c r="E98" i="28"/>
  <c r="F98" i="28"/>
  <c r="G98" i="28"/>
  <c r="H98" i="28"/>
  <c r="I98" i="28"/>
  <c r="J98" i="28"/>
  <c r="A99" i="28"/>
  <c r="B99" i="28"/>
  <c r="C99" i="28"/>
  <c r="D99" i="28"/>
  <c r="E99" i="28"/>
  <c r="F99" i="28"/>
  <c r="G99" i="28"/>
  <c r="H99" i="28"/>
  <c r="I99" i="28"/>
  <c r="J99" i="28"/>
  <c r="A100" i="28"/>
  <c r="B100" i="28"/>
  <c r="C100" i="28"/>
  <c r="D100" i="28"/>
  <c r="E100" i="28"/>
  <c r="F100" i="28"/>
  <c r="G100" i="28"/>
  <c r="H100" i="28"/>
  <c r="I100" i="28"/>
  <c r="J100" i="28"/>
  <c r="A101" i="28"/>
  <c r="B101" i="28"/>
  <c r="C101" i="28"/>
  <c r="D101" i="28"/>
  <c r="E101" i="28"/>
  <c r="F101" i="28"/>
  <c r="G101" i="28"/>
  <c r="H101" i="28"/>
  <c r="I101" i="28"/>
  <c r="J101" i="28"/>
  <c r="A102" i="28"/>
  <c r="B102" i="28"/>
  <c r="C102" i="28"/>
  <c r="D102" i="28"/>
  <c r="E102" i="28"/>
  <c r="F102" i="28"/>
  <c r="G102" i="28"/>
  <c r="H102" i="28"/>
  <c r="I102" i="28"/>
  <c r="J102" i="28"/>
  <c r="A103" i="28"/>
  <c r="B103" i="28"/>
  <c r="C103" i="28"/>
  <c r="D103" i="28"/>
  <c r="E103" i="28"/>
  <c r="F103" i="28"/>
  <c r="G103" i="28"/>
  <c r="H103" i="28"/>
  <c r="I103" i="28"/>
  <c r="J103" i="28"/>
  <c r="A104" i="28"/>
  <c r="B104" i="28"/>
  <c r="C104" i="28"/>
  <c r="D104" i="28"/>
  <c r="E104" i="28"/>
  <c r="F104" i="28"/>
  <c r="G104" i="28"/>
  <c r="H104" i="28"/>
  <c r="I104" i="28"/>
  <c r="J104" i="28"/>
  <c r="A105" i="28"/>
  <c r="B105" i="28"/>
  <c r="C105" i="28"/>
  <c r="D105" i="28"/>
  <c r="E105" i="28"/>
  <c r="F105" i="28"/>
  <c r="G105" i="28"/>
  <c r="H105" i="28"/>
  <c r="I105" i="28"/>
  <c r="J105" i="28"/>
  <c r="A106" i="28"/>
  <c r="B106" i="28"/>
  <c r="C106" i="28"/>
  <c r="D106" i="28"/>
  <c r="E106" i="28"/>
  <c r="F106" i="28"/>
  <c r="G106" i="28"/>
  <c r="H106" i="28"/>
  <c r="I106" i="28"/>
  <c r="J106" i="28"/>
  <c r="A107" i="28"/>
  <c r="B107" i="28"/>
  <c r="C107" i="28"/>
  <c r="D107" i="28"/>
  <c r="E107" i="28"/>
  <c r="F107" i="28"/>
  <c r="G107" i="28"/>
  <c r="H107" i="28"/>
  <c r="I107" i="28"/>
  <c r="J107" i="28"/>
  <c r="A108" i="28"/>
  <c r="B108" i="28"/>
  <c r="C108" i="28"/>
  <c r="D108" i="28"/>
  <c r="E108" i="28"/>
  <c r="F108" i="28"/>
  <c r="G108" i="28"/>
  <c r="H108" i="28"/>
  <c r="I108" i="28"/>
  <c r="J108" i="28"/>
  <c r="A109" i="28"/>
  <c r="B109" i="28"/>
  <c r="C109" i="28"/>
  <c r="D109" i="28"/>
  <c r="E109" i="28"/>
  <c r="F109" i="28"/>
  <c r="G109" i="28"/>
  <c r="H109" i="28"/>
  <c r="I109" i="28"/>
  <c r="J109" i="28"/>
  <c r="A110" i="28"/>
  <c r="B110" i="28"/>
  <c r="C110" i="28"/>
  <c r="D110" i="28"/>
  <c r="E110" i="28"/>
  <c r="F110" i="28"/>
  <c r="G110" i="28"/>
  <c r="H110" i="28"/>
  <c r="I110" i="28"/>
  <c r="J110" i="28"/>
  <c r="A111" i="28"/>
  <c r="B111" i="28"/>
  <c r="C111" i="28"/>
  <c r="D111" i="28"/>
  <c r="E111" i="28"/>
  <c r="F111" i="28"/>
  <c r="G111" i="28"/>
  <c r="H111" i="28"/>
  <c r="I111" i="28"/>
  <c r="J111" i="28"/>
  <c r="A112" i="28"/>
  <c r="B112" i="28"/>
  <c r="C112" i="28"/>
  <c r="D112" i="28"/>
  <c r="E112" i="28"/>
  <c r="F112" i="28"/>
  <c r="G112" i="28"/>
  <c r="H112" i="28"/>
  <c r="I112" i="28"/>
  <c r="J112" i="28"/>
  <c r="A113" i="28"/>
  <c r="B113" i="28"/>
  <c r="C113" i="28"/>
  <c r="D113" i="28"/>
  <c r="E113" i="28"/>
  <c r="F113" i="28"/>
  <c r="G113" i="28"/>
  <c r="H113" i="28"/>
  <c r="I113" i="28"/>
  <c r="J113" i="28"/>
  <c r="A114" i="28"/>
  <c r="B114" i="28"/>
  <c r="C114" i="28"/>
  <c r="D114" i="28"/>
  <c r="E114" i="28"/>
  <c r="F114" i="28"/>
  <c r="G114" i="28"/>
  <c r="H114" i="28"/>
  <c r="I114" i="28"/>
  <c r="J114" i="28"/>
  <c r="A115" i="28"/>
  <c r="B115" i="28"/>
  <c r="C115" i="28"/>
  <c r="D115" i="28"/>
  <c r="E115" i="28"/>
  <c r="F115" i="28"/>
  <c r="G115" i="28"/>
  <c r="H115" i="28"/>
  <c r="I115" i="28"/>
  <c r="J115" i="28"/>
  <c r="A116" i="28"/>
  <c r="B116" i="28"/>
  <c r="C116" i="28"/>
  <c r="D116" i="28"/>
  <c r="E116" i="28"/>
  <c r="F116" i="28"/>
  <c r="G116" i="28"/>
  <c r="H116" i="28"/>
  <c r="I116" i="28"/>
  <c r="J116" i="28"/>
  <c r="A117" i="28"/>
  <c r="B117" i="28"/>
  <c r="C117" i="28"/>
  <c r="D117" i="28"/>
  <c r="E117" i="28"/>
  <c r="F117" i="28"/>
  <c r="G117" i="28"/>
  <c r="H117" i="28"/>
  <c r="I117" i="28"/>
  <c r="J117" i="28"/>
  <c r="A118" i="28"/>
  <c r="B118" i="28"/>
  <c r="C118" i="28"/>
  <c r="D118" i="28"/>
  <c r="E118" i="28"/>
  <c r="F118" i="28"/>
  <c r="G118" i="28"/>
  <c r="H118" i="28"/>
  <c r="I118" i="28"/>
  <c r="J118" i="28"/>
  <c r="A119" i="28"/>
  <c r="B119" i="28"/>
  <c r="C119" i="28"/>
  <c r="D119" i="28"/>
  <c r="E119" i="28"/>
  <c r="F119" i="28"/>
  <c r="G119" i="28"/>
  <c r="H119" i="28"/>
  <c r="I119" i="28"/>
  <c r="J119" i="28"/>
  <c r="A120" i="28"/>
  <c r="B120" i="28"/>
  <c r="C120" i="28"/>
  <c r="D120" i="28"/>
  <c r="E120" i="28"/>
  <c r="F120" i="28"/>
  <c r="G120" i="28"/>
  <c r="H120" i="28"/>
  <c r="I120" i="28"/>
  <c r="J120" i="28"/>
  <c r="A121" i="28"/>
  <c r="B121" i="28"/>
  <c r="C121" i="28"/>
  <c r="D121" i="28"/>
  <c r="E121" i="28"/>
  <c r="F121" i="28"/>
  <c r="G121" i="28"/>
  <c r="H121" i="28"/>
  <c r="I121" i="28"/>
  <c r="J121" i="28"/>
  <c r="A122" i="28"/>
  <c r="B122" i="28"/>
  <c r="C122" i="28"/>
  <c r="D122" i="28"/>
  <c r="E122" i="28"/>
  <c r="F122" i="28"/>
  <c r="G122" i="28"/>
  <c r="H122" i="28"/>
  <c r="I122" i="28"/>
  <c r="J122" i="28"/>
  <c r="A123" i="28"/>
  <c r="B123" i="28"/>
  <c r="C123" i="28"/>
  <c r="D123" i="28"/>
  <c r="E123" i="28"/>
  <c r="F123" i="28"/>
  <c r="G123" i="28"/>
  <c r="H123" i="28"/>
  <c r="I123" i="28"/>
  <c r="J123" i="28"/>
  <c r="A124" i="28"/>
  <c r="B124" i="28"/>
  <c r="C124" i="28"/>
  <c r="D124" i="28"/>
  <c r="E124" i="28"/>
  <c r="F124" i="28"/>
  <c r="G124" i="28"/>
  <c r="H124" i="28"/>
  <c r="I124" i="28"/>
  <c r="J124" i="28"/>
  <c r="A125" i="28"/>
  <c r="B125" i="28"/>
  <c r="C125" i="28"/>
  <c r="D125" i="28"/>
  <c r="E125" i="28"/>
  <c r="F125" i="28"/>
  <c r="G125" i="28"/>
  <c r="H125" i="28"/>
  <c r="I125" i="28"/>
  <c r="J125" i="28"/>
  <c r="A126" i="28"/>
  <c r="B126" i="28"/>
  <c r="C126" i="28"/>
  <c r="D126" i="28"/>
  <c r="E126" i="28"/>
  <c r="F126" i="28"/>
  <c r="G126" i="28"/>
  <c r="H126" i="28"/>
  <c r="I126" i="28"/>
  <c r="J126" i="28"/>
  <c r="A127" i="28"/>
  <c r="B127" i="28"/>
  <c r="C127" i="28"/>
  <c r="D127" i="28"/>
  <c r="E127" i="28"/>
  <c r="F127" i="28"/>
  <c r="G127" i="28"/>
  <c r="H127" i="28"/>
  <c r="I127" i="28"/>
  <c r="J127" i="28"/>
  <c r="A128" i="28"/>
  <c r="B128" i="28"/>
  <c r="C128" i="28"/>
  <c r="D128" i="28"/>
  <c r="E128" i="28"/>
  <c r="F128" i="28"/>
  <c r="G128" i="28"/>
  <c r="H128" i="28"/>
  <c r="I128" i="28"/>
  <c r="J128" i="28"/>
  <c r="A129" i="28"/>
  <c r="B129" i="28"/>
  <c r="C129" i="28"/>
  <c r="D129" i="28"/>
  <c r="E129" i="28"/>
  <c r="F129" i="28"/>
  <c r="G129" i="28"/>
  <c r="H129" i="28"/>
  <c r="I129" i="28"/>
  <c r="J129" i="28"/>
  <c r="A130" i="28"/>
  <c r="B130" i="28"/>
  <c r="C130" i="28"/>
  <c r="D130" i="28"/>
  <c r="E130" i="28"/>
  <c r="F130" i="28"/>
  <c r="G130" i="28"/>
  <c r="H130" i="28"/>
  <c r="I130" i="28"/>
  <c r="J130" i="28"/>
  <c r="A131" i="28"/>
  <c r="B131" i="28"/>
  <c r="C131" i="28"/>
  <c r="D131" i="28"/>
  <c r="E131" i="28"/>
  <c r="F131" i="28"/>
  <c r="G131" i="28"/>
  <c r="H131" i="28"/>
  <c r="I131" i="28"/>
  <c r="J131" i="28"/>
  <c r="A132" i="28"/>
  <c r="B132" i="28"/>
  <c r="C132" i="28"/>
  <c r="D132" i="28"/>
  <c r="E132" i="28"/>
  <c r="F132" i="28"/>
  <c r="G132" i="28"/>
  <c r="H132" i="28"/>
  <c r="I132" i="28"/>
  <c r="J132" i="28"/>
  <c r="A133" i="28"/>
  <c r="B133" i="28"/>
  <c r="C133" i="28"/>
  <c r="D133" i="28"/>
  <c r="E133" i="28"/>
  <c r="F133" i="28"/>
  <c r="G133" i="28"/>
  <c r="H133" i="28"/>
  <c r="I133" i="28"/>
  <c r="J133" i="28"/>
  <c r="A134" i="28"/>
  <c r="B134" i="28"/>
  <c r="C134" i="28"/>
  <c r="D134" i="28"/>
  <c r="E134" i="28"/>
  <c r="F134" i="28"/>
  <c r="G134" i="28"/>
  <c r="H134" i="28"/>
  <c r="I134" i="28"/>
  <c r="J134" i="28"/>
  <c r="A135" i="28"/>
  <c r="B135" i="28"/>
  <c r="C135" i="28"/>
  <c r="D135" i="28"/>
  <c r="E135" i="28"/>
  <c r="F135" i="28"/>
  <c r="G135" i="28"/>
  <c r="H135" i="28"/>
  <c r="I135" i="28"/>
  <c r="J135" i="28"/>
  <c r="A136" i="28"/>
  <c r="B136" i="28"/>
  <c r="C136" i="28"/>
  <c r="D136" i="28"/>
  <c r="E136" i="28"/>
  <c r="F136" i="28"/>
  <c r="G136" i="28"/>
  <c r="H136" i="28"/>
  <c r="I136" i="28"/>
  <c r="J136" i="28"/>
  <c r="A137" i="28"/>
  <c r="B137" i="28"/>
  <c r="C137" i="28"/>
  <c r="D137" i="28"/>
  <c r="E137" i="28"/>
  <c r="F137" i="28"/>
  <c r="G137" i="28"/>
  <c r="H137" i="28"/>
  <c r="I137" i="28"/>
  <c r="J137" i="28"/>
  <c r="A138" i="28"/>
  <c r="B138" i="28"/>
  <c r="C138" i="28"/>
  <c r="D138" i="28"/>
  <c r="E138" i="28"/>
  <c r="F138" i="28"/>
  <c r="G138" i="28"/>
  <c r="H138" i="28"/>
  <c r="I138" i="28"/>
  <c r="J138" i="28"/>
  <c r="A139" i="28"/>
  <c r="B139" i="28"/>
  <c r="C139" i="28"/>
  <c r="D139" i="28"/>
  <c r="E139" i="28"/>
  <c r="F139" i="28"/>
  <c r="G139" i="28"/>
  <c r="H139" i="28"/>
  <c r="I139" i="28"/>
  <c r="J139" i="28"/>
  <c r="A140" i="28"/>
  <c r="B140" i="28"/>
  <c r="C140" i="28"/>
  <c r="D140" i="28"/>
  <c r="E140" i="28"/>
  <c r="F140" i="28"/>
  <c r="G140" i="28"/>
  <c r="H140" i="28"/>
  <c r="I140" i="28"/>
  <c r="J140" i="28"/>
  <c r="A141" i="28"/>
  <c r="B141" i="28"/>
  <c r="C141" i="28"/>
  <c r="D141" i="28"/>
  <c r="E141" i="28"/>
  <c r="F141" i="28"/>
  <c r="G141" i="28"/>
  <c r="H141" i="28"/>
  <c r="I141" i="28"/>
  <c r="J141" i="28"/>
  <c r="A142" i="28"/>
  <c r="B142" i="28"/>
  <c r="C142" i="28"/>
  <c r="D142" i="28"/>
  <c r="E142" i="28"/>
  <c r="F142" i="28"/>
  <c r="G142" i="28"/>
  <c r="H142" i="28"/>
  <c r="I142" i="28"/>
  <c r="J142" i="28"/>
  <c r="A143" i="28"/>
  <c r="B143" i="28"/>
  <c r="C143" i="28"/>
  <c r="D143" i="28"/>
  <c r="E143" i="28"/>
  <c r="F143" i="28"/>
  <c r="G143" i="28"/>
  <c r="H143" i="28"/>
  <c r="I143" i="28"/>
  <c r="J143" i="28"/>
  <c r="A144" i="28"/>
  <c r="B144" i="28"/>
  <c r="C144" i="28"/>
  <c r="D144" i="28"/>
  <c r="E144" i="28"/>
  <c r="F144" i="28"/>
  <c r="G144" i="28"/>
  <c r="H144" i="28"/>
  <c r="I144" i="28"/>
  <c r="J144" i="28"/>
  <c r="A145" i="28"/>
  <c r="B145" i="28"/>
  <c r="C145" i="28"/>
  <c r="D145" i="28"/>
  <c r="E145" i="28"/>
  <c r="F145" i="28"/>
  <c r="G145" i="28"/>
  <c r="H145" i="28"/>
  <c r="I145" i="28"/>
  <c r="J145" i="28"/>
  <c r="A146" i="28"/>
  <c r="B146" i="28"/>
  <c r="C146" i="28"/>
  <c r="D146" i="28"/>
  <c r="E146" i="28"/>
  <c r="F146" i="28"/>
  <c r="G146" i="28"/>
  <c r="H146" i="28"/>
  <c r="I146" i="28"/>
  <c r="J146" i="28"/>
  <c r="A147" i="28"/>
  <c r="B147" i="28"/>
  <c r="C147" i="28"/>
  <c r="D147" i="28"/>
  <c r="E147" i="28"/>
  <c r="F147" i="28"/>
  <c r="G147" i="28"/>
  <c r="H147" i="28"/>
  <c r="I147" i="28"/>
  <c r="J147" i="28"/>
  <c r="A148" i="28"/>
  <c r="B148" i="28"/>
  <c r="C148" i="28"/>
  <c r="D148" i="28"/>
  <c r="E148" i="28"/>
  <c r="F148" i="28"/>
  <c r="G148" i="28"/>
  <c r="H148" i="28"/>
  <c r="I148" i="28"/>
  <c r="J148" i="28"/>
  <c r="A149" i="28"/>
  <c r="B149" i="28"/>
  <c r="C149" i="28"/>
  <c r="D149" i="28"/>
  <c r="E149" i="28"/>
  <c r="F149" i="28"/>
  <c r="G149" i="28"/>
  <c r="H149" i="28"/>
  <c r="I149" i="28"/>
  <c r="J149" i="28"/>
  <c r="A150" i="28"/>
  <c r="B150" i="28"/>
  <c r="C150" i="28"/>
  <c r="D150" i="28"/>
  <c r="E150" i="28"/>
  <c r="F150" i="28"/>
  <c r="G150" i="28"/>
  <c r="H150" i="28"/>
  <c r="I150" i="28"/>
  <c r="J150" i="28"/>
  <c r="A151" i="28"/>
  <c r="B151" i="28"/>
  <c r="C151" i="28"/>
  <c r="D151" i="28"/>
  <c r="E151" i="28"/>
  <c r="F151" i="28"/>
  <c r="G151" i="28"/>
  <c r="H151" i="28"/>
  <c r="I151" i="28"/>
  <c r="J151" i="28"/>
  <c r="A152" i="28"/>
  <c r="B152" i="28"/>
  <c r="C152" i="28"/>
  <c r="D152" i="28"/>
  <c r="E152" i="28"/>
  <c r="F152" i="28"/>
  <c r="G152" i="28"/>
  <c r="H152" i="28"/>
  <c r="I152" i="28"/>
  <c r="J152" i="28"/>
  <c r="A153" i="28"/>
  <c r="B153" i="28"/>
  <c r="C153" i="28"/>
  <c r="D153" i="28"/>
  <c r="E153" i="28"/>
  <c r="F153" i="28"/>
  <c r="G153" i="28"/>
  <c r="H153" i="28"/>
  <c r="I153" i="28"/>
  <c r="J153" i="28"/>
  <c r="A154" i="28"/>
  <c r="B154" i="28"/>
  <c r="C154" i="28"/>
  <c r="D154" i="28"/>
  <c r="E154" i="28"/>
  <c r="F154" i="28"/>
  <c r="G154" i="28"/>
  <c r="H154" i="28"/>
  <c r="I154" i="28"/>
  <c r="J154" i="28"/>
  <c r="A155" i="28"/>
  <c r="B155" i="28"/>
  <c r="C155" i="28"/>
  <c r="D155" i="28"/>
  <c r="E155" i="28"/>
  <c r="F155" i="28"/>
  <c r="G155" i="28"/>
  <c r="H155" i="28"/>
  <c r="I155" i="28"/>
  <c r="J155" i="28"/>
  <c r="A156" i="28"/>
  <c r="B156" i="28"/>
  <c r="C156" i="28"/>
  <c r="D156" i="28"/>
  <c r="E156" i="28"/>
  <c r="F156" i="28"/>
  <c r="G156" i="28"/>
  <c r="H156" i="28"/>
  <c r="I156" i="28"/>
  <c r="J156" i="28"/>
  <c r="A157" i="28"/>
  <c r="B157" i="28"/>
  <c r="C157" i="28"/>
  <c r="D157" i="28"/>
  <c r="E157" i="28"/>
  <c r="F157" i="28"/>
  <c r="G157" i="28"/>
  <c r="H157" i="28"/>
  <c r="I157" i="28"/>
  <c r="J157" i="28"/>
  <c r="A158" i="28"/>
  <c r="B158" i="28"/>
  <c r="C158" i="28"/>
  <c r="D158" i="28"/>
  <c r="E158" i="28"/>
  <c r="F158" i="28"/>
  <c r="G158" i="28"/>
  <c r="H158" i="28"/>
  <c r="I158" i="28"/>
  <c r="J158" i="28"/>
  <c r="A159" i="28"/>
  <c r="B159" i="28"/>
  <c r="C159" i="28"/>
  <c r="D159" i="28"/>
  <c r="E159" i="28"/>
  <c r="F159" i="28"/>
  <c r="G159" i="28"/>
  <c r="H159" i="28"/>
  <c r="I159" i="28"/>
  <c r="J159" i="28"/>
  <c r="A160" i="28"/>
  <c r="B160" i="28"/>
  <c r="C160" i="28"/>
  <c r="D160" i="28"/>
  <c r="E160" i="28"/>
  <c r="F160" i="28"/>
  <c r="G160" i="28"/>
  <c r="H160" i="28"/>
  <c r="I160" i="28"/>
  <c r="J160" i="28"/>
  <c r="A161" i="28"/>
  <c r="B161" i="28"/>
  <c r="C161" i="28"/>
  <c r="D161" i="28"/>
  <c r="E161" i="28"/>
  <c r="F161" i="28"/>
  <c r="G161" i="28"/>
  <c r="H161" i="28"/>
  <c r="I161" i="28"/>
  <c r="J161" i="28"/>
  <c r="A162" i="28"/>
  <c r="B162" i="28"/>
  <c r="C162" i="28"/>
  <c r="D162" i="28"/>
  <c r="E162" i="28"/>
  <c r="F162" i="28"/>
  <c r="G162" i="28"/>
  <c r="H162" i="28"/>
  <c r="I162" i="28"/>
  <c r="J162" i="28"/>
  <c r="A163" i="28"/>
  <c r="B163" i="28"/>
  <c r="C163" i="28"/>
  <c r="D163" i="28"/>
  <c r="E163" i="28"/>
  <c r="F163" i="28"/>
  <c r="G163" i="28"/>
  <c r="H163" i="28"/>
  <c r="I163" i="28"/>
  <c r="J163" i="28"/>
  <c r="A164" i="28"/>
  <c r="B164" i="28"/>
  <c r="C164" i="28"/>
  <c r="D164" i="28"/>
  <c r="E164" i="28"/>
  <c r="F164" i="28"/>
  <c r="G164" i="28"/>
  <c r="H164" i="28"/>
  <c r="I164" i="28"/>
  <c r="J164" i="28"/>
  <c r="A165" i="28"/>
  <c r="B165" i="28"/>
  <c r="C165" i="28"/>
  <c r="D165" i="28"/>
  <c r="E165" i="28"/>
  <c r="F165" i="28"/>
  <c r="G165" i="28"/>
  <c r="H165" i="28"/>
  <c r="I165" i="28"/>
  <c r="J165" i="28"/>
  <c r="A166" i="28"/>
  <c r="B166" i="28"/>
  <c r="C166" i="28"/>
  <c r="D166" i="28"/>
  <c r="E166" i="28"/>
  <c r="F166" i="28"/>
  <c r="G166" i="28"/>
  <c r="H166" i="28"/>
  <c r="I166" i="28"/>
  <c r="J166" i="28"/>
  <c r="A167" i="28"/>
  <c r="B167" i="28"/>
  <c r="C167" i="28"/>
  <c r="D167" i="28"/>
  <c r="E167" i="28"/>
  <c r="F167" i="28"/>
  <c r="G167" i="28"/>
  <c r="H167" i="28"/>
  <c r="I167" i="28"/>
  <c r="J167" i="28"/>
  <c r="A168" i="28"/>
  <c r="B168" i="28"/>
  <c r="C168" i="28"/>
  <c r="D168" i="28"/>
  <c r="E168" i="28"/>
  <c r="F168" i="28"/>
  <c r="G168" i="28"/>
  <c r="H168" i="28"/>
  <c r="I168" i="28"/>
  <c r="J168" i="28"/>
  <c r="A169" i="28"/>
  <c r="B169" i="28"/>
  <c r="C169" i="28"/>
  <c r="D169" i="28"/>
  <c r="E169" i="28"/>
  <c r="F169" i="28"/>
  <c r="G169" i="28"/>
  <c r="H169" i="28"/>
  <c r="I169" i="28"/>
  <c r="J169" i="28"/>
  <c r="A170" i="28"/>
  <c r="B170" i="28"/>
  <c r="C170" i="28"/>
  <c r="D170" i="28"/>
  <c r="E170" i="28"/>
  <c r="F170" i="28"/>
  <c r="G170" i="28"/>
  <c r="H170" i="28"/>
  <c r="I170" i="28"/>
  <c r="J170" i="28"/>
  <c r="A171" i="28"/>
  <c r="B171" i="28"/>
  <c r="C171" i="28"/>
  <c r="D171" i="28"/>
  <c r="E171" i="28"/>
  <c r="F171" i="28"/>
  <c r="G171" i="28"/>
  <c r="H171" i="28"/>
  <c r="I171" i="28"/>
  <c r="J171" i="28"/>
  <c r="A172" i="28"/>
  <c r="B172" i="28"/>
  <c r="C172" i="28"/>
  <c r="D172" i="28"/>
  <c r="E172" i="28"/>
  <c r="F172" i="28"/>
  <c r="G172" i="28"/>
  <c r="H172" i="28"/>
  <c r="I172" i="28"/>
  <c r="J172" i="28"/>
  <c r="A173" i="28"/>
  <c r="B173" i="28"/>
  <c r="C173" i="28"/>
  <c r="D173" i="28"/>
  <c r="E173" i="28"/>
  <c r="F173" i="28"/>
  <c r="G173" i="28"/>
  <c r="H173" i="28"/>
  <c r="I173" i="28"/>
  <c r="J173" i="28"/>
  <c r="A174" i="28"/>
  <c r="B174" i="28"/>
  <c r="C174" i="28"/>
  <c r="D174" i="28"/>
  <c r="E174" i="28"/>
  <c r="F174" i="28"/>
  <c r="G174" i="28"/>
  <c r="H174" i="28"/>
  <c r="I174" i="28"/>
  <c r="J174" i="28"/>
  <c r="A175" i="28"/>
  <c r="B175" i="28"/>
  <c r="C175" i="28"/>
  <c r="D175" i="28"/>
  <c r="E175" i="28"/>
  <c r="F175" i="28"/>
  <c r="G175" i="28"/>
  <c r="H175" i="28"/>
  <c r="I175" i="28"/>
  <c r="J175" i="28"/>
  <c r="A176" i="28"/>
  <c r="B176" i="28"/>
  <c r="C176" i="28"/>
  <c r="D176" i="28"/>
  <c r="E176" i="28"/>
  <c r="F176" i="28"/>
  <c r="G176" i="28"/>
  <c r="H176" i="28"/>
  <c r="I176" i="28"/>
  <c r="J176" i="28"/>
  <c r="A177" i="28"/>
  <c r="B177" i="28"/>
  <c r="C177" i="28"/>
  <c r="D177" i="28"/>
  <c r="E177" i="28"/>
  <c r="F177" i="28"/>
  <c r="G177" i="28"/>
  <c r="H177" i="28"/>
  <c r="I177" i="28"/>
  <c r="J177" i="28"/>
  <c r="A178" i="28"/>
  <c r="B178" i="28"/>
  <c r="C178" i="28"/>
  <c r="D178" i="28"/>
  <c r="E178" i="28"/>
  <c r="F178" i="28"/>
  <c r="G178" i="28"/>
  <c r="H178" i="28"/>
  <c r="I178" i="28"/>
  <c r="J178" i="28"/>
  <c r="A179" i="28"/>
  <c r="B179" i="28"/>
  <c r="C179" i="28"/>
  <c r="D179" i="28"/>
  <c r="E179" i="28"/>
  <c r="F179" i="28"/>
  <c r="G179" i="28"/>
  <c r="H179" i="28"/>
  <c r="I179" i="28"/>
  <c r="J179" i="28"/>
  <c r="A180" i="28"/>
  <c r="B180" i="28"/>
  <c r="C180" i="28"/>
  <c r="D180" i="28"/>
  <c r="E180" i="28"/>
  <c r="F180" i="28"/>
  <c r="G180" i="28"/>
  <c r="H180" i="28"/>
  <c r="I180" i="28"/>
  <c r="J180" i="28"/>
  <c r="A181" i="28"/>
  <c r="B181" i="28"/>
  <c r="C181" i="28"/>
  <c r="D181" i="28"/>
  <c r="E181" i="28"/>
  <c r="F181" i="28"/>
  <c r="G181" i="28"/>
  <c r="H181" i="28"/>
  <c r="I181" i="28"/>
  <c r="J181" i="28"/>
  <c r="A182" i="28"/>
  <c r="B182" i="28"/>
  <c r="C182" i="28"/>
  <c r="D182" i="28"/>
  <c r="E182" i="28"/>
  <c r="F182" i="28"/>
  <c r="G182" i="28"/>
  <c r="H182" i="28"/>
  <c r="I182" i="28"/>
  <c r="J182" i="28"/>
  <c r="A183" i="28"/>
  <c r="B183" i="28"/>
  <c r="C183" i="28"/>
  <c r="D183" i="28"/>
  <c r="E183" i="28"/>
  <c r="F183" i="28"/>
  <c r="G183" i="28"/>
  <c r="H183" i="28"/>
  <c r="I183" i="28"/>
  <c r="J183" i="28"/>
  <c r="A184" i="28"/>
  <c r="B184" i="28"/>
  <c r="C184" i="28"/>
  <c r="D184" i="28"/>
  <c r="E184" i="28"/>
  <c r="F184" i="28"/>
  <c r="G184" i="28"/>
  <c r="H184" i="28"/>
  <c r="I184" i="28"/>
  <c r="J184" i="28"/>
  <c r="A185" i="28"/>
  <c r="B185" i="28"/>
  <c r="C185" i="28"/>
  <c r="D185" i="28"/>
  <c r="E185" i="28"/>
  <c r="F185" i="28"/>
  <c r="G185" i="28"/>
  <c r="H185" i="28"/>
  <c r="I185" i="28"/>
  <c r="J185" i="28"/>
  <c r="A186" i="28"/>
  <c r="B186" i="28"/>
  <c r="C186" i="28"/>
  <c r="D186" i="28"/>
  <c r="E186" i="28"/>
  <c r="F186" i="28"/>
  <c r="G186" i="28"/>
  <c r="H186" i="28"/>
  <c r="I186" i="28"/>
  <c r="J186" i="28"/>
  <c r="A187" i="28"/>
  <c r="B187" i="28"/>
  <c r="C187" i="28"/>
  <c r="D187" i="28"/>
  <c r="E187" i="28"/>
  <c r="F187" i="28"/>
  <c r="G187" i="28"/>
  <c r="H187" i="28"/>
  <c r="I187" i="28"/>
  <c r="J187" i="28"/>
  <c r="A188" i="28"/>
  <c r="B188" i="28"/>
  <c r="C188" i="28"/>
  <c r="D188" i="28"/>
  <c r="E188" i="28"/>
  <c r="F188" i="28"/>
  <c r="G188" i="28"/>
  <c r="H188" i="28"/>
  <c r="I188" i="28"/>
  <c r="J188" i="28"/>
  <c r="A189" i="28"/>
  <c r="B189" i="28"/>
  <c r="C189" i="28"/>
  <c r="D189" i="28"/>
  <c r="E189" i="28"/>
  <c r="F189" i="28"/>
  <c r="G189" i="28"/>
  <c r="H189" i="28"/>
  <c r="I189" i="28"/>
  <c r="J189" i="28"/>
  <c r="A190" i="28"/>
  <c r="B190" i="28"/>
  <c r="C190" i="28"/>
  <c r="D190" i="28"/>
  <c r="E190" i="28"/>
  <c r="F190" i="28"/>
  <c r="G190" i="28"/>
  <c r="H190" i="28"/>
  <c r="I190" i="28"/>
  <c r="J190" i="28"/>
  <c r="A191" i="28"/>
  <c r="B191" i="28"/>
  <c r="C191" i="28"/>
  <c r="D191" i="28"/>
  <c r="E191" i="28"/>
  <c r="F191" i="28"/>
  <c r="G191" i="28"/>
  <c r="H191" i="28"/>
  <c r="I191" i="28"/>
  <c r="J191" i="28"/>
  <c r="A192" i="28"/>
  <c r="B192" i="28"/>
  <c r="C192" i="28"/>
  <c r="D192" i="28"/>
  <c r="E192" i="28"/>
  <c r="F192" i="28"/>
  <c r="G192" i="28"/>
  <c r="H192" i="28"/>
  <c r="I192" i="28"/>
  <c r="J192" i="28"/>
  <c r="A193" i="28"/>
  <c r="B193" i="28"/>
  <c r="C193" i="28"/>
  <c r="D193" i="28"/>
  <c r="E193" i="28"/>
  <c r="F193" i="28"/>
  <c r="G193" i="28"/>
  <c r="H193" i="28"/>
  <c r="I193" i="28"/>
  <c r="J193" i="28"/>
  <c r="A194" i="28"/>
  <c r="B194" i="28"/>
  <c r="C194" i="28"/>
  <c r="D194" i="28"/>
  <c r="E194" i="28"/>
  <c r="F194" i="28"/>
  <c r="G194" i="28"/>
  <c r="H194" i="28"/>
  <c r="I194" i="28"/>
  <c r="J194" i="28"/>
  <c r="A195" i="28"/>
  <c r="B195" i="28"/>
  <c r="C195" i="28"/>
  <c r="D195" i="28"/>
  <c r="E195" i="28"/>
  <c r="F195" i="28"/>
  <c r="G195" i="28"/>
  <c r="H195" i="28"/>
  <c r="I195" i="28"/>
  <c r="J195" i="28"/>
  <c r="A196" i="28"/>
  <c r="B196" i="28"/>
  <c r="C196" i="28"/>
  <c r="D196" i="28"/>
  <c r="E196" i="28"/>
  <c r="F196" i="28"/>
  <c r="G196" i="28"/>
  <c r="H196" i="28"/>
  <c r="I196" i="28"/>
  <c r="J196" i="28"/>
  <c r="A197" i="28"/>
  <c r="B197" i="28"/>
  <c r="C197" i="28"/>
  <c r="D197" i="28"/>
  <c r="E197" i="28"/>
  <c r="F197" i="28"/>
  <c r="G197" i="28"/>
  <c r="H197" i="28"/>
  <c r="I197" i="28"/>
  <c r="J197" i="28"/>
  <c r="A198" i="28"/>
  <c r="B198" i="28"/>
  <c r="C198" i="28"/>
  <c r="D198" i="28"/>
  <c r="E198" i="28"/>
  <c r="F198" i="28"/>
  <c r="G198" i="28"/>
  <c r="H198" i="28"/>
  <c r="I198" i="28"/>
  <c r="J198" i="28"/>
  <c r="A199" i="28"/>
  <c r="B199" i="28"/>
  <c r="C199" i="28"/>
  <c r="D199" i="28"/>
  <c r="E199" i="28"/>
  <c r="F199" i="28"/>
  <c r="G199" i="28"/>
  <c r="H199" i="28"/>
  <c r="I199" i="28"/>
  <c r="J199" i="28"/>
  <c r="A200" i="28"/>
  <c r="B200" i="28"/>
  <c r="C200" i="28"/>
  <c r="D200" i="28"/>
  <c r="E200" i="28"/>
  <c r="F200" i="28"/>
  <c r="G200" i="28"/>
  <c r="H200" i="28"/>
  <c r="I200" i="28"/>
  <c r="J200" i="28"/>
  <c r="A201" i="28"/>
  <c r="B201" i="28"/>
  <c r="C201" i="28"/>
  <c r="D201" i="28"/>
  <c r="E201" i="28"/>
  <c r="F201" i="28"/>
  <c r="G201" i="28"/>
  <c r="H201" i="28"/>
  <c r="I201" i="28"/>
  <c r="J201" i="28"/>
  <c r="A202" i="28"/>
  <c r="B202" i="28"/>
  <c r="C202" i="28"/>
  <c r="D202" i="28"/>
  <c r="E202" i="28"/>
  <c r="F202" i="28"/>
  <c r="G202" i="28"/>
  <c r="H202" i="28"/>
  <c r="I202" i="28"/>
  <c r="J202" i="28"/>
  <c r="A203" i="28"/>
  <c r="B203" i="28"/>
  <c r="C203" i="28"/>
  <c r="D203" i="28"/>
  <c r="E203" i="28"/>
  <c r="F203" i="28"/>
  <c r="G203" i="28"/>
  <c r="H203" i="28"/>
  <c r="I203" i="28"/>
  <c r="J203" i="28"/>
  <c r="A204" i="28"/>
  <c r="B204" i="28"/>
  <c r="C204" i="28"/>
  <c r="D204" i="28"/>
  <c r="E204" i="28"/>
  <c r="F204" i="28"/>
  <c r="G204" i="28"/>
  <c r="H204" i="28"/>
  <c r="I204" i="28"/>
  <c r="J204" i="28"/>
  <c r="A205" i="28"/>
  <c r="B205" i="28"/>
  <c r="C205" i="28"/>
  <c r="D205" i="28"/>
  <c r="E205" i="28"/>
  <c r="F205" i="28"/>
  <c r="G205" i="28"/>
  <c r="H205" i="28"/>
  <c r="I205" i="28"/>
  <c r="J205" i="28"/>
  <c r="A206" i="28"/>
  <c r="B206" i="28"/>
  <c r="C206" i="28"/>
  <c r="D206" i="28"/>
  <c r="E206" i="28"/>
  <c r="F206" i="28"/>
  <c r="G206" i="28"/>
  <c r="H206" i="28"/>
  <c r="I206" i="28"/>
  <c r="J206" i="28"/>
  <c r="A207" i="28"/>
  <c r="B207" i="28"/>
  <c r="C207" i="28"/>
  <c r="D207" i="28"/>
  <c r="E207" i="28"/>
  <c r="F207" i="28"/>
  <c r="G207" i="28"/>
  <c r="H207" i="28"/>
  <c r="I207" i="28"/>
  <c r="J207" i="28"/>
  <c r="A208" i="28"/>
  <c r="B208" i="28"/>
  <c r="C208" i="28"/>
  <c r="D208" i="28"/>
  <c r="E208" i="28"/>
  <c r="F208" i="28"/>
  <c r="G208" i="28"/>
  <c r="H208" i="28"/>
  <c r="I208" i="28"/>
  <c r="J208" i="28"/>
  <c r="A209" i="28"/>
  <c r="B209" i="28"/>
  <c r="C209" i="28"/>
  <c r="D209" i="28"/>
  <c r="E209" i="28"/>
  <c r="F209" i="28"/>
  <c r="G209" i="28"/>
  <c r="H209" i="28"/>
  <c r="I209" i="28"/>
  <c r="J209" i="28"/>
  <c r="A210" i="28"/>
  <c r="B210" i="28"/>
  <c r="C210" i="28"/>
  <c r="D210" i="28"/>
  <c r="E210" i="28"/>
  <c r="F210" i="28"/>
  <c r="G210" i="28"/>
  <c r="H210" i="28"/>
  <c r="I210" i="28"/>
  <c r="J210" i="28"/>
  <c r="A211" i="28"/>
  <c r="B211" i="28"/>
  <c r="C211" i="28"/>
  <c r="D211" i="28"/>
  <c r="E211" i="28"/>
  <c r="F211" i="28"/>
  <c r="G211" i="28"/>
  <c r="H211" i="28"/>
  <c r="I211" i="28"/>
  <c r="J211" i="28"/>
  <c r="A212" i="28"/>
  <c r="B212" i="28"/>
  <c r="C212" i="28"/>
  <c r="D212" i="28"/>
  <c r="E212" i="28"/>
  <c r="F212" i="28"/>
  <c r="G212" i="28"/>
  <c r="H212" i="28"/>
  <c r="I212" i="28"/>
  <c r="J212" i="28"/>
  <c r="A213" i="28"/>
  <c r="B213" i="28"/>
  <c r="C213" i="28"/>
  <c r="D213" i="28"/>
  <c r="E213" i="28"/>
  <c r="F213" i="28"/>
  <c r="G213" i="28"/>
  <c r="H213" i="28"/>
  <c r="I213" i="28"/>
  <c r="J213" i="28"/>
  <c r="A214" i="28"/>
  <c r="B214" i="28"/>
  <c r="C214" i="28"/>
  <c r="D214" i="28"/>
  <c r="E214" i="28"/>
  <c r="F214" i="28"/>
  <c r="G214" i="28"/>
  <c r="H214" i="28"/>
  <c r="I214" i="28"/>
  <c r="J214" i="28"/>
  <c r="A215" i="28"/>
  <c r="B215" i="28"/>
  <c r="C215" i="28"/>
  <c r="D215" i="28"/>
  <c r="E215" i="28"/>
  <c r="F215" i="28"/>
  <c r="G215" i="28"/>
  <c r="H215" i="28"/>
  <c r="I215" i="28"/>
  <c r="J215" i="28"/>
  <c r="A216" i="28"/>
  <c r="B216" i="28"/>
  <c r="C216" i="28"/>
  <c r="D216" i="28"/>
  <c r="E216" i="28"/>
  <c r="F216" i="28"/>
  <c r="G216" i="28"/>
  <c r="H216" i="28"/>
  <c r="I216" i="28"/>
  <c r="J216" i="28"/>
  <c r="A217" i="28"/>
  <c r="B217" i="28"/>
  <c r="C217" i="28"/>
  <c r="D217" i="28"/>
  <c r="E217" i="28"/>
  <c r="F217" i="28"/>
  <c r="G217" i="28"/>
  <c r="H217" i="28"/>
  <c r="I217" i="28"/>
  <c r="J217" i="28"/>
  <c r="A218" i="28"/>
  <c r="B218" i="28"/>
  <c r="C218" i="28"/>
  <c r="D218" i="28"/>
  <c r="E218" i="28"/>
  <c r="F218" i="28"/>
  <c r="G218" i="28"/>
  <c r="H218" i="28"/>
  <c r="I218" i="28"/>
  <c r="J218" i="28"/>
  <c r="A219" i="28"/>
  <c r="B219" i="28"/>
  <c r="C219" i="28"/>
  <c r="D219" i="28"/>
  <c r="E219" i="28"/>
  <c r="F219" i="28"/>
  <c r="G219" i="28"/>
  <c r="H219" i="28"/>
  <c r="I219" i="28"/>
  <c r="J219" i="28"/>
  <c r="A220" i="28"/>
  <c r="B220" i="28"/>
  <c r="C220" i="28"/>
  <c r="D220" i="28"/>
  <c r="E220" i="28"/>
  <c r="F220" i="28"/>
  <c r="G220" i="28"/>
  <c r="H220" i="28"/>
  <c r="I220" i="28"/>
  <c r="J220" i="28"/>
  <c r="A221" i="28"/>
  <c r="B221" i="28"/>
  <c r="C221" i="28"/>
  <c r="D221" i="28"/>
  <c r="E221" i="28"/>
  <c r="F221" i="28"/>
  <c r="G221" i="28"/>
  <c r="H221" i="28"/>
  <c r="I221" i="28"/>
  <c r="J221" i="28"/>
  <c r="A222" i="28"/>
  <c r="B222" i="28"/>
  <c r="C222" i="28"/>
  <c r="D222" i="28"/>
  <c r="E222" i="28"/>
  <c r="F222" i="28"/>
  <c r="G222" i="28"/>
  <c r="H222" i="28"/>
  <c r="I222" i="28"/>
  <c r="J222" i="28"/>
  <c r="A223" i="28"/>
  <c r="B223" i="28"/>
  <c r="C223" i="28"/>
  <c r="D223" i="28"/>
  <c r="E223" i="28"/>
  <c r="F223" i="28"/>
  <c r="G223" i="28"/>
  <c r="H223" i="28"/>
  <c r="I223" i="28"/>
  <c r="J223" i="28"/>
  <c r="A224" i="28"/>
  <c r="B224" i="28"/>
  <c r="C224" i="28"/>
  <c r="D224" i="28"/>
  <c r="E224" i="28"/>
  <c r="F224" i="28"/>
  <c r="G224" i="28"/>
  <c r="H224" i="28"/>
  <c r="I224" i="28"/>
  <c r="J224" i="28"/>
  <c r="A225" i="28"/>
  <c r="B225" i="28"/>
  <c r="C225" i="28"/>
  <c r="D225" i="28"/>
  <c r="E225" i="28"/>
  <c r="F225" i="28"/>
  <c r="G225" i="28"/>
  <c r="H225" i="28"/>
  <c r="I225" i="28"/>
  <c r="J225" i="28"/>
  <c r="A226" i="28"/>
  <c r="B226" i="28"/>
  <c r="C226" i="28"/>
  <c r="D226" i="28"/>
  <c r="E226" i="28"/>
  <c r="F226" i="28"/>
  <c r="G226" i="28"/>
  <c r="H226" i="28"/>
  <c r="I226" i="28"/>
  <c r="J226" i="28"/>
  <c r="A227" i="28"/>
  <c r="B227" i="28"/>
  <c r="C227" i="28"/>
  <c r="D227" i="28"/>
  <c r="E227" i="28"/>
  <c r="F227" i="28"/>
  <c r="G227" i="28"/>
  <c r="H227" i="28"/>
  <c r="I227" i="28"/>
  <c r="J227" i="28"/>
  <c r="A228" i="28"/>
  <c r="B228" i="28"/>
  <c r="C228" i="28"/>
  <c r="D228" i="28"/>
  <c r="E228" i="28"/>
  <c r="F228" i="28"/>
  <c r="G228" i="28"/>
  <c r="H228" i="28"/>
  <c r="I228" i="28"/>
  <c r="J228" i="28"/>
  <c r="A229" i="28"/>
  <c r="B229" i="28"/>
  <c r="C229" i="28"/>
  <c r="D229" i="28"/>
  <c r="E229" i="28"/>
  <c r="F229" i="28"/>
  <c r="G229" i="28"/>
  <c r="H229" i="28"/>
  <c r="I229" i="28"/>
  <c r="J229" i="28"/>
  <c r="A230" i="28"/>
  <c r="B230" i="28"/>
  <c r="C230" i="28"/>
  <c r="D230" i="28"/>
  <c r="E230" i="28"/>
  <c r="F230" i="28"/>
  <c r="G230" i="28"/>
  <c r="H230" i="28"/>
  <c r="I230" i="28"/>
  <c r="J230" i="28"/>
  <c r="A231" i="28"/>
  <c r="B231" i="28"/>
  <c r="C231" i="28"/>
  <c r="D231" i="28"/>
  <c r="E231" i="28"/>
  <c r="F231" i="28"/>
  <c r="G231" i="28"/>
  <c r="H231" i="28"/>
  <c r="I231" i="28"/>
  <c r="J231" i="28"/>
  <c r="A232" i="28"/>
  <c r="B232" i="28"/>
  <c r="C232" i="28"/>
  <c r="D232" i="28"/>
  <c r="E232" i="28"/>
  <c r="F232" i="28"/>
  <c r="G232" i="28"/>
  <c r="H232" i="28"/>
  <c r="I232" i="28"/>
  <c r="J232" i="28"/>
  <c r="A233" i="28"/>
  <c r="B233" i="28"/>
  <c r="C233" i="28"/>
  <c r="D233" i="28"/>
  <c r="E233" i="28"/>
  <c r="F233" i="28"/>
  <c r="G233" i="28"/>
  <c r="H233" i="28"/>
  <c r="I233" i="28"/>
  <c r="J233" i="28"/>
  <c r="A234" i="28"/>
  <c r="B234" i="28"/>
  <c r="C234" i="28"/>
  <c r="D234" i="28"/>
  <c r="E234" i="28"/>
  <c r="F234" i="28"/>
  <c r="G234" i="28"/>
  <c r="H234" i="28"/>
  <c r="I234" i="28"/>
  <c r="J234" i="28"/>
  <c r="A235" i="28"/>
  <c r="B235" i="28"/>
  <c r="C235" i="28"/>
  <c r="D235" i="28"/>
  <c r="E235" i="28"/>
  <c r="F235" i="28"/>
  <c r="G235" i="28"/>
  <c r="H235" i="28"/>
  <c r="I235" i="28"/>
  <c r="J235" i="28"/>
  <c r="A236" i="28"/>
  <c r="B236" i="28"/>
  <c r="C236" i="28"/>
  <c r="D236" i="28"/>
  <c r="E236" i="28"/>
  <c r="F236" i="28"/>
  <c r="G236" i="28"/>
  <c r="H236" i="28"/>
  <c r="I236" i="28"/>
  <c r="J236" i="28"/>
  <c r="A237" i="28"/>
  <c r="B237" i="28"/>
  <c r="C237" i="28"/>
  <c r="D237" i="28"/>
  <c r="E237" i="28"/>
  <c r="F237" i="28"/>
  <c r="G237" i="28"/>
  <c r="H237" i="28"/>
  <c r="I237" i="28"/>
  <c r="J237" i="28"/>
  <c r="A238" i="28"/>
  <c r="B238" i="28"/>
  <c r="C238" i="28"/>
  <c r="D238" i="28"/>
  <c r="E238" i="28"/>
  <c r="F238" i="28"/>
  <c r="G238" i="28"/>
  <c r="H238" i="28"/>
  <c r="I238" i="28"/>
  <c r="J238" i="28"/>
  <c r="A239" i="28"/>
  <c r="B239" i="28"/>
  <c r="C239" i="28"/>
  <c r="D239" i="28"/>
  <c r="E239" i="28"/>
  <c r="F239" i="28"/>
  <c r="G239" i="28"/>
  <c r="H239" i="28"/>
  <c r="I239" i="28"/>
  <c r="J239" i="28"/>
  <c r="A240" i="28"/>
  <c r="B240" i="28"/>
  <c r="C240" i="28"/>
  <c r="D240" i="28"/>
  <c r="E240" i="28"/>
  <c r="F240" i="28"/>
  <c r="G240" i="28"/>
  <c r="H240" i="28"/>
  <c r="I240" i="28"/>
  <c r="J240" i="28"/>
  <c r="A241" i="28"/>
  <c r="B241" i="28"/>
  <c r="C241" i="28"/>
  <c r="D241" i="28"/>
  <c r="E241" i="28"/>
  <c r="F241" i="28"/>
  <c r="G241" i="28"/>
  <c r="H241" i="28"/>
  <c r="I241" i="28"/>
  <c r="J241" i="28"/>
  <c r="A242" i="28"/>
  <c r="B242" i="28"/>
  <c r="C242" i="28"/>
  <c r="D242" i="28"/>
  <c r="E242" i="28"/>
  <c r="F242" i="28"/>
  <c r="G242" i="28"/>
  <c r="H242" i="28"/>
  <c r="I242" i="28"/>
  <c r="J242" i="28"/>
  <c r="A243" i="28"/>
  <c r="B243" i="28"/>
  <c r="C243" i="28"/>
  <c r="D243" i="28"/>
  <c r="E243" i="28"/>
  <c r="F243" i="28"/>
  <c r="G243" i="28"/>
  <c r="H243" i="28"/>
  <c r="I243" i="28"/>
  <c r="J243" i="28"/>
  <c r="A244" i="28"/>
  <c r="B244" i="28"/>
  <c r="C244" i="28"/>
  <c r="D244" i="28"/>
  <c r="E244" i="28"/>
  <c r="F244" i="28"/>
  <c r="G244" i="28"/>
  <c r="H244" i="28"/>
  <c r="I244" i="28"/>
  <c r="J244" i="28"/>
  <c r="A245" i="28"/>
  <c r="B245" i="28"/>
  <c r="C245" i="28"/>
  <c r="D245" i="28"/>
  <c r="E245" i="28"/>
  <c r="F245" i="28"/>
  <c r="G245" i="28"/>
  <c r="H245" i="28"/>
  <c r="I245" i="28"/>
  <c r="J245" i="28"/>
  <c r="A246" i="28"/>
  <c r="B246" i="28"/>
  <c r="C246" i="28"/>
  <c r="D246" i="28"/>
  <c r="E246" i="28"/>
  <c r="F246" i="28"/>
  <c r="G246" i="28"/>
  <c r="H246" i="28"/>
  <c r="I246" i="28"/>
  <c r="J246" i="28"/>
  <c r="A247" i="28"/>
  <c r="B247" i="28"/>
  <c r="C247" i="28"/>
  <c r="D247" i="28"/>
  <c r="E247" i="28"/>
  <c r="F247" i="28"/>
  <c r="G247" i="28"/>
  <c r="H247" i="28"/>
  <c r="I247" i="28"/>
  <c r="J247" i="28"/>
  <c r="A248" i="28"/>
  <c r="B248" i="28"/>
  <c r="C248" i="28"/>
  <c r="D248" i="28"/>
  <c r="E248" i="28"/>
  <c r="F248" i="28"/>
  <c r="G248" i="28"/>
  <c r="H248" i="28"/>
  <c r="I248" i="28"/>
  <c r="J248" i="28"/>
  <c r="A249" i="28"/>
  <c r="B249" i="28"/>
  <c r="C249" i="28"/>
  <c r="D249" i="28"/>
  <c r="E249" i="28"/>
  <c r="F249" i="28"/>
  <c r="G249" i="28"/>
  <c r="H249" i="28"/>
  <c r="I249" i="28"/>
  <c r="J249" i="28"/>
  <c r="A250" i="28"/>
  <c r="B250" i="28"/>
  <c r="C250" i="28"/>
  <c r="D250" i="28"/>
  <c r="E250" i="28"/>
  <c r="F250" i="28"/>
  <c r="G250" i="28"/>
  <c r="H250" i="28"/>
  <c r="I250" i="28"/>
  <c r="J250" i="28"/>
  <c r="A251" i="28"/>
  <c r="B251" i="28"/>
  <c r="C251" i="28"/>
  <c r="D251" i="28"/>
  <c r="E251" i="28"/>
  <c r="F251" i="28"/>
  <c r="G251" i="28"/>
  <c r="H251" i="28"/>
  <c r="I251" i="28"/>
  <c r="J251" i="28"/>
  <c r="A252" i="28"/>
  <c r="B252" i="28"/>
  <c r="C252" i="28"/>
  <c r="D252" i="28"/>
  <c r="E252" i="28"/>
  <c r="F252" i="28"/>
  <c r="G252" i="28"/>
  <c r="H252" i="28"/>
  <c r="I252" i="28"/>
  <c r="J252" i="28"/>
  <c r="A253" i="28"/>
  <c r="B253" i="28"/>
  <c r="C253" i="28"/>
  <c r="D253" i="28"/>
  <c r="E253" i="28"/>
  <c r="F253" i="28"/>
  <c r="G253" i="28"/>
  <c r="H253" i="28"/>
  <c r="I253" i="28"/>
  <c r="J253" i="28"/>
  <c r="A254" i="28"/>
  <c r="B254" i="28"/>
  <c r="C254" i="28"/>
  <c r="D254" i="28"/>
  <c r="E254" i="28"/>
  <c r="F254" i="28"/>
  <c r="G254" i="28"/>
  <c r="H254" i="28"/>
  <c r="I254" i="28"/>
  <c r="J254" i="28"/>
  <c r="A255" i="28"/>
  <c r="B255" i="28"/>
  <c r="C255" i="28"/>
  <c r="D255" i="28"/>
  <c r="E255" i="28"/>
  <c r="F255" i="28"/>
  <c r="G255" i="28"/>
  <c r="H255" i="28"/>
  <c r="I255" i="28"/>
  <c r="J255" i="28"/>
  <c r="A256" i="28"/>
  <c r="B256" i="28"/>
  <c r="C256" i="28"/>
  <c r="D256" i="28"/>
  <c r="E256" i="28"/>
  <c r="F256" i="28"/>
  <c r="G256" i="28"/>
  <c r="H256" i="28"/>
  <c r="I256" i="28"/>
  <c r="J256" i="28"/>
  <c r="C186" i="29"/>
  <c r="D186" i="29"/>
  <c r="E186" i="29"/>
  <c r="F186" i="29"/>
  <c r="G186" i="29"/>
  <c r="H186" i="29"/>
  <c r="I186" i="29"/>
  <c r="J186" i="29"/>
  <c r="K186" i="29"/>
  <c r="L186" i="29"/>
  <c r="M186" i="29"/>
  <c r="N186" i="29"/>
  <c r="O186" i="29"/>
  <c r="P186" i="29"/>
  <c r="Q186" i="29"/>
  <c r="R186" i="29"/>
  <c r="S186" i="29"/>
  <c r="T186" i="29"/>
  <c r="C186" i="30"/>
  <c r="D186" i="30"/>
  <c r="E186" i="30"/>
  <c r="F186" i="30"/>
  <c r="G186" i="30"/>
  <c r="H186" i="30"/>
  <c r="I186" i="30"/>
  <c r="J186" i="30"/>
  <c r="K186" i="30"/>
  <c r="L186" i="30"/>
  <c r="M186" i="30"/>
  <c r="N186" i="30"/>
  <c r="O186" i="30"/>
  <c r="P186" i="30"/>
  <c r="Q186" i="30"/>
  <c r="R186" i="30"/>
  <c r="S186" i="30"/>
  <c r="T186" i="30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P186" i="31"/>
  <c r="Q186" i="31"/>
  <c r="R186" i="31"/>
  <c r="S186" i="31"/>
  <c r="T186" i="31"/>
  <c r="C188" i="41"/>
  <c r="D188" i="41"/>
  <c r="E188" i="41"/>
  <c r="F188" i="41"/>
  <c r="G188" i="41"/>
  <c r="H188" i="41"/>
  <c r="I188" i="41"/>
  <c r="J188" i="41"/>
  <c r="K188" i="41"/>
  <c r="L188" i="41"/>
  <c r="M188" i="41"/>
  <c r="N188" i="41"/>
  <c r="O188" i="41"/>
  <c r="P188" i="41"/>
  <c r="Q188" i="41"/>
  <c r="R188" i="41"/>
  <c r="S188" i="41"/>
  <c r="T188" i="41"/>
  <c r="C186" i="33"/>
  <c r="D186" i="33"/>
  <c r="E186" i="33"/>
  <c r="F186" i="33"/>
  <c r="G186" i="33"/>
  <c r="H186" i="33"/>
  <c r="I186" i="33"/>
  <c r="J186" i="33"/>
  <c r="K186" i="33"/>
  <c r="L186" i="33"/>
  <c r="M186" i="33"/>
  <c r="N186" i="33"/>
  <c r="O186" i="33"/>
  <c r="P186" i="33"/>
  <c r="Q186" i="33"/>
  <c r="R186" i="33"/>
  <c r="S186" i="33"/>
  <c r="T186" i="33"/>
  <c r="C186" i="34"/>
  <c r="D186" i="34"/>
  <c r="C186" i="35"/>
  <c r="D186" i="35"/>
  <c r="E186" i="35"/>
  <c r="F186" i="35"/>
  <c r="G186" i="35"/>
  <c r="H186" i="35"/>
  <c r="I186" i="35"/>
  <c r="J186" i="35"/>
  <c r="K186" i="35"/>
  <c r="L186" i="35"/>
  <c r="M186" i="35"/>
  <c r="N186" i="35"/>
  <c r="O186" i="35"/>
  <c r="P186" i="35"/>
  <c r="Q186" i="35"/>
  <c r="R186" i="35"/>
  <c r="S186" i="35"/>
  <c r="T186" i="35"/>
  <c r="C186" i="36"/>
  <c r="D186" i="36"/>
  <c r="E186" i="36"/>
  <c r="F186" i="36"/>
  <c r="G186" i="36"/>
  <c r="H186" i="36"/>
  <c r="I186" i="36"/>
  <c r="J186" i="36"/>
  <c r="K186" i="36"/>
  <c r="L186" i="36"/>
  <c r="M186" i="36"/>
  <c r="N186" i="36"/>
  <c r="O186" i="36"/>
  <c r="P186" i="36"/>
  <c r="Q186" i="36"/>
  <c r="R186" i="36"/>
  <c r="S186" i="36"/>
  <c r="T186" i="36"/>
  <c r="M186" i="45"/>
  <c r="N186" i="45"/>
  <c r="O186" i="45"/>
  <c r="P186" i="45"/>
  <c r="Q186" i="45"/>
  <c r="R186" i="45"/>
  <c r="S186" i="45"/>
  <c r="T186" i="45"/>
  <c r="U186" i="45"/>
  <c r="V186" i="45"/>
  <c r="W186" i="45"/>
  <c r="X186" i="45"/>
  <c r="Y186" i="45"/>
  <c r="Z186" i="45"/>
  <c r="X70" i="69"/>
  <c r="X76" i="69"/>
  <c r="X85" i="69"/>
  <c r="X90" i="69"/>
  <c r="X93" i="69"/>
  <c r="X98" i="69"/>
  <c r="X100" i="69"/>
  <c r="X104" i="69"/>
  <c r="F176" i="17"/>
  <c r="F181" i="17"/>
  <c r="I176" i="17"/>
  <c r="I181" i="17"/>
  <c r="J176" i="17"/>
  <c r="J181" i="17"/>
  <c r="K176" i="17"/>
  <c r="K181" i="17"/>
  <c r="L176" i="17"/>
  <c r="L181" i="17"/>
  <c r="M176" i="17"/>
  <c r="M181" i="17"/>
  <c r="N176" i="17"/>
  <c r="N181" i="17"/>
  <c r="O176" i="17"/>
  <c r="O181" i="17"/>
  <c r="P176" i="17"/>
  <c r="P181" i="17"/>
  <c r="Q176" i="17"/>
  <c r="Q181" i="17"/>
  <c r="S176" i="17"/>
  <c r="S181" i="17"/>
  <c r="T176" i="17"/>
  <c r="T181" i="17"/>
  <c r="V176" i="17"/>
  <c r="V181" i="17"/>
  <c r="C176" i="27"/>
  <c r="C181" i="27"/>
  <c r="D176" i="27"/>
  <c r="D181" i="27"/>
  <c r="E176" i="27"/>
  <c r="E181" i="27"/>
  <c r="G176" i="27"/>
  <c r="G181" i="27"/>
  <c r="H176" i="27"/>
  <c r="H181" i="27"/>
  <c r="I176" i="27"/>
  <c r="I181" i="27"/>
  <c r="J176" i="27"/>
  <c r="J181" i="27"/>
  <c r="K176" i="27"/>
  <c r="K181" i="27"/>
  <c r="L176" i="27"/>
  <c r="L181" i="27"/>
  <c r="M176" i="27"/>
  <c r="M181" i="27"/>
  <c r="N176" i="27"/>
  <c r="N181" i="27"/>
  <c r="O176" i="27"/>
  <c r="O181" i="27"/>
  <c r="P176" i="27"/>
  <c r="P181" i="27"/>
  <c r="Q176" i="27"/>
  <c r="Q181" i="27"/>
  <c r="R176" i="27"/>
  <c r="R181" i="27"/>
  <c r="S176" i="27"/>
  <c r="S181" i="27"/>
  <c r="T176" i="27"/>
  <c r="T181" i="27"/>
  <c r="C176" i="29"/>
  <c r="C181" i="29"/>
  <c r="D176" i="29"/>
  <c r="D181" i="29"/>
  <c r="E176" i="29"/>
  <c r="E181" i="29"/>
  <c r="F176" i="29"/>
  <c r="F181" i="29"/>
  <c r="G176" i="29"/>
  <c r="G181" i="29"/>
  <c r="H176" i="29"/>
  <c r="H181" i="29"/>
  <c r="I176" i="29"/>
  <c r="I181" i="29"/>
  <c r="J176" i="29"/>
  <c r="J181" i="29"/>
  <c r="K176" i="29"/>
  <c r="K181" i="29"/>
  <c r="L176" i="29"/>
  <c r="L181" i="29"/>
  <c r="M176" i="29"/>
  <c r="M181" i="29"/>
  <c r="N176" i="29"/>
  <c r="N181" i="29"/>
  <c r="O176" i="29"/>
  <c r="O181" i="29"/>
  <c r="P176" i="29"/>
  <c r="P181" i="29"/>
  <c r="Q176" i="29"/>
  <c r="Q181" i="29"/>
  <c r="R176" i="29"/>
  <c r="R181" i="29"/>
  <c r="S176" i="29"/>
  <c r="S181" i="29"/>
  <c r="T176" i="29"/>
  <c r="T181" i="29"/>
  <c r="C176" i="30"/>
  <c r="C181" i="30"/>
  <c r="D176" i="30"/>
  <c r="D181" i="30"/>
  <c r="E176" i="30"/>
  <c r="E181" i="30"/>
  <c r="F176" i="30"/>
  <c r="F181" i="30"/>
  <c r="G176" i="30"/>
  <c r="G181" i="30"/>
  <c r="H176" i="30"/>
  <c r="H181" i="30"/>
  <c r="I176" i="30"/>
  <c r="I181" i="30"/>
  <c r="J176" i="30"/>
  <c r="J181" i="30"/>
  <c r="K176" i="30"/>
  <c r="K181" i="30"/>
  <c r="L176" i="30"/>
  <c r="L181" i="30"/>
  <c r="M176" i="30"/>
  <c r="M181" i="30"/>
  <c r="N176" i="30"/>
  <c r="N181" i="30"/>
  <c r="O176" i="30"/>
  <c r="O181" i="30"/>
  <c r="P176" i="30"/>
  <c r="P181" i="30"/>
  <c r="Q176" i="30"/>
  <c r="Q181" i="30"/>
  <c r="R176" i="30"/>
  <c r="R181" i="30"/>
  <c r="S176" i="30"/>
  <c r="S181" i="30"/>
  <c r="T176" i="30"/>
  <c r="T181" i="30"/>
  <c r="C176" i="31"/>
  <c r="C181" i="31"/>
  <c r="D176" i="31"/>
  <c r="D181" i="31"/>
  <c r="E176" i="31"/>
  <c r="E181" i="31"/>
  <c r="F176" i="31"/>
  <c r="F181" i="31"/>
  <c r="G176" i="31"/>
  <c r="G181" i="31"/>
  <c r="H176" i="31"/>
  <c r="H181" i="31"/>
  <c r="I176" i="31"/>
  <c r="I181" i="31"/>
  <c r="J176" i="31"/>
  <c r="J181" i="31"/>
  <c r="K176" i="31"/>
  <c r="K181" i="31"/>
  <c r="L176" i="31"/>
  <c r="L181" i="31"/>
  <c r="M176" i="31"/>
  <c r="M181" i="31"/>
  <c r="N176" i="31"/>
  <c r="N181" i="31"/>
  <c r="O176" i="31"/>
  <c r="O181" i="31"/>
  <c r="P176" i="31"/>
  <c r="P181" i="31"/>
  <c r="Q176" i="31"/>
  <c r="Q181" i="31"/>
  <c r="R176" i="31"/>
  <c r="R181" i="31"/>
  <c r="S176" i="31"/>
  <c r="S181" i="31"/>
  <c r="T176" i="31"/>
  <c r="T181" i="31"/>
  <c r="C178" i="41"/>
  <c r="C183" i="41"/>
  <c r="D178" i="41"/>
  <c r="D183" i="41"/>
  <c r="E178" i="41"/>
  <c r="E183" i="41"/>
  <c r="F178" i="41"/>
  <c r="F183" i="41"/>
  <c r="G178" i="41"/>
  <c r="G183" i="41"/>
  <c r="H178" i="41"/>
  <c r="H183" i="41"/>
  <c r="I178" i="41"/>
  <c r="I183" i="41"/>
  <c r="J178" i="41"/>
  <c r="J183" i="41"/>
  <c r="K178" i="41"/>
  <c r="K183" i="41"/>
  <c r="L178" i="41"/>
  <c r="L183" i="41"/>
  <c r="M178" i="41"/>
  <c r="M183" i="41"/>
  <c r="N178" i="41"/>
  <c r="N183" i="41"/>
  <c r="O178" i="41"/>
  <c r="O183" i="41"/>
  <c r="P178" i="41"/>
  <c r="P183" i="41"/>
  <c r="Q178" i="41"/>
  <c r="Q183" i="41"/>
  <c r="R178" i="41"/>
  <c r="R183" i="41"/>
  <c r="S178" i="41"/>
  <c r="S183" i="41"/>
  <c r="T178" i="41"/>
  <c r="T183" i="41"/>
  <c r="C176" i="33"/>
  <c r="C181" i="33"/>
  <c r="D176" i="33"/>
  <c r="D181" i="33"/>
  <c r="E176" i="33"/>
  <c r="E181" i="33"/>
  <c r="F176" i="33"/>
  <c r="F181" i="33"/>
  <c r="G176" i="33"/>
  <c r="G181" i="33"/>
  <c r="H176" i="33"/>
  <c r="H181" i="33"/>
  <c r="I176" i="33"/>
  <c r="I181" i="33"/>
  <c r="J176" i="33"/>
  <c r="J181" i="33"/>
  <c r="K176" i="33"/>
  <c r="K181" i="33"/>
  <c r="L176" i="33"/>
  <c r="L181" i="33"/>
  <c r="M176" i="33"/>
  <c r="M181" i="33"/>
  <c r="N176" i="33"/>
  <c r="N181" i="33"/>
  <c r="O176" i="33"/>
  <c r="O181" i="33"/>
  <c r="P176" i="33"/>
  <c r="P181" i="33"/>
  <c r="Q176" i="33"/>
  <c r="Q181" i="33"/>
  <c r="R176" i="33"/>
  <c r="R181" i="33"/>
  <c r="S176" i="33"/>
  <c r="S181" i="33"/>
  <c r="T176" i="33"/>
  <c r="T181" i="33"/>
  <c r="C176" i="34"/>
  <c r="C181" i="34"/>
  <c r="D176" i="34"/>
  <c r="D181" i="34"/>
  <c r="C176" i="35"/>
  <c r="C181" i="35"/>
  <c r="D176" i="35"/>
  <c r="D181" i="35"/>
  <c r="E176" i="35"/>
  <c r="E181" i="35"/>
  <c r="F176" i="35"/>
  <c r="F181" i="35"/>
  <c r="G176" i="35"/>
  <c r="G181" i="35"/>
  <c r="H176" i="35"/>
  <c r="H181" i="35"/>
  <c r="I176" i="35"/>
  <c r="I181" i="35"/>
  <c r="J176" i="35"/>
  <c r="J181" i="35"/>
  <c r="K176" i="35"/>
  <c r="K181" i="35"/>
  <c r="L176" i="35"/>
  <c r="L181" i="35"/>
  <c r="M176" i="35"/>
  <c r="M181" i="35"/>
  <c r="N176" i="35"/>
  <c r="N181" i="35"/>
  <c r="O176" i="35"/>
  <c r="O181" i="35"/>
  <c r="P176" i="35"/>
  <c r="P181" i="35"/>
  <c r="Q176" i="35"/>
  <c r="Q181" i="35"/>
  <c r="R176" i="35"/>
  <c r="R181" i="35"/>
  <c r="S176" i="35"/>
  <c r="S181" i="35"/>
  <c r="T176" i="35"/>
  <c r="T181" i="35"/>
  <c r="C176" i="36"/>
  <c r="C181" i="36"/>
  <c r="D176" i="36"/>
  <c r="D181" i="36"/>
  <c r="E176" i="36"/>
  <c r="E181" i="36"/>
  <c r="F176" i="36"/>
  <c r="F181" i="36"/>
  <c r="G176" i="36"/>
  <c r="G181" i="36"/>
  <c r="H176" i="36"/>
  <c r="H181" i="36"/>
  <c r="I176" i="36"/>
  <c r="I181" i="36"/>
  <c r="J176" i="36"/>
  <c r="J181" i="36"/>
  <c r="K176" i="36"/>
  <c r="K181" i="36"/>
  <c r="L176" i="36"/>
  <c r="L181" i="36"/>
  <c r="M176" i="36"/>
  <c r="M181" i="36"/>
  <c r="N176" i="36"/>
  <c r="N181" i="36"/>
  <c r="O176" i="36"/>
  <c r="O181" i="36"/>
  <c r="P176" i="36"/>
  <c r="P181" i="36"/>
  <c r="Q176" i="36"/>
  <c r="Q181" i="36"/>
  <c r="R176" i="36"/>
  <c r="R181" i="36"/>
  <c r="S176" i="36"/>
  <c r="S181" i="36"/>
  <c r="T176" i="36"/>
  <c r="T181" i="36"/>
  <c r="M176" i="45"/>
  <c r="M181" i="45"/>
  <c r="N176" i="45"/>
  <c r="N181" i="45"/>
  <c r="O176" i="45"/>
  <c r="O181" i="45"/>
  <c r="P176" i="45"/>
  <c r="P181" i="45"/>
  <c r="Q176" i="45"/>
  <c r="Q181" i="45"/>
  <c r="R176" i="45"/>
  <c r="R181" i="45"/>
  <c r="S176" i="45"/>
  <c r="S181" i="45"/>
  <c r="T176" i="45"/>
  <c r="T181" i="45"/>
  <c r="U176" i="45"/>
  <c r="U181" i="45"/>
  <c r="V176" i="45"/>
  <c r="V181" i="45"/>
  <c r="W176" i="45"/>
  <c r="W181" i="45"/>
  <c r="X176" i="45"/>
  <c r="X181" i="45"/>
  <c r="Y176" i="45"/>
  <c r="Y181" i="45"/>
  <c r="Z176" i="45"/>
  <c r="Z181" i="45"/>
  <c r="X123" i="69"/>
  <c r="X134" i="69"/>
  <c r="F156" i="17"/>
  <c r="F151" i="17"/>
  <c r="F161" i="17"/>
  <c r="F166" i="17"/>
  <c r="F171" i="17"/>
  <c r="I156" i="17"/>
  <c r="I151" i="17"/>
  <c r="I161" i="17"/>
  <c r="I166" i="17"/>
  <c r="I171" i="17"/>
  <c r="J156" i="17"/>
  <c r="J151" i="17"/>
  <c r="J161" i="17"/>
  <c r="J166" i="17"/>
  <c r="J171" i="17"/>
  <c r="K156" i="17"/>
  <c r="K151" i="17"/>
  <c r="K161" i="17"/>
  <c r="K166" i="17"/>
  <c r="K171" i="17"/>
  <c r="L156" i="17"/>
  <c r="L151" i="17"/>
  <c r="L161" i="17"/>
  <c r="L166" i="17"/>
  <c r="L171" i="17"/>
  <c r="M156" i="17"/>
  <c r="M151" i="17"/>
  <c r="M161" i="17"/>
  <c r="M166" i="17"/>
  <c r="M171" i="17"/>
  <c r="N156" i="17"/>
  <c r="N151" i="17"/>
  <c r="N161" i="17"/>
  <c r="N166" i="17"/>
  <c r="N171" i="17"/>
  <c r="O156" i="17"/>
  <c r="O151" i="17"/>
  <c r="O161" i="17"/>
  <c r="O166" i="17"/>
  <c r="O171" i="17"/>
  <c r="P156" i="17"/>
  <c r="P151" i="17"/>
  <c r="P161" i="17"/>
  <c r="P166" i="17"/>
  <c r="P171" i="17"/>
  <c r="Q156" i="17"/>
  <c r="Q151" i="17"/>
  <c r="Q161" i="17"/>
  <c r="Q166" i="17"/>
  <c r="Q171" i="17"/>
  <c r="S156" i="17"/>
  <c r="S151" i="17"/>
  <c r="S161" i="17"/>
  <c r="S166" i="17"/>
  <c r="S171" i="17"/>
  <c r="T156" i="17"/>
  <c r="T151" i="17"/>
  <c r="T161" i="17"/>
  <c r="T166" i="17"/>
  <c r="T171" i="17"/>
  <c r="V156" i="17"/>
  <c r="V151" i="17"/>
  <c r="V161" i="17"/>
  <c r="V166" i="17"/>
  <c r="V171" i="17"/>
  <c r="C156" i="27"/>
  <c r="C151" i="27"/>
  <c r="C161" i="27"/>
  <c r="C166" i="27"/>
  <c r="C171" i="27"/>
  <c r="D156" i="27"/>
  <c r="D151" i="27"/>
  <c r="D161" i="27"/>
  <c r="D166" i="27"/>
  <c r="D171" i="27"/>
  <c r="E156" i="27"/>
  <c r="E151" i="27"/>
  <c r="E161" i="27"/>
  <c r="E166" i="27"/>
  <c r="E171" i="27"/>
  <c r="F156" i="27"/>
  <c r="F151" i="27"/>
  <c r="G156" i="27"/>
  <c r="G151" i="27"/>
  <c r="G161" i="27"/>
  <c r="G166" i="27"/>
  <c r="G171" i="27"/>
  <c r="H156" i="27"/>
  <c r="H151" i="27"/>
  <c r="H161" i="27"/>
  <c r="H166" i="27"/>
  <c r="H171" i="27"/>
  <c r="I156" i="27"/>
  <c r="I151" i="27"/>
  <c r="I161" i="27"/>
  <c r="I166" i="27"/>
  <c r="I171" i="27"/>
  <c r="J156" i="27"/>
  <c r="J151" i="27"/>
  <c r="J161" i="27"/>
  <c r="J166" i="27"/>
  <c r="J171" i="27"/>
  <c r="K156" i="27"/>
  <c r="K151" i="27"/>
  <c r="K161" i="27"/>
  <c r="K166" i="27"/>
  <c r="K171" i="27"/>
  <c r="L156" i="27"/>
  <c r="L151" i="27"/>
  <c r="L161" i="27"/>
  <c r="L166" i="27"/>
  <c r="L171" i="27"/>
  <c r="M156" i="27"/>
  <c r="M151" i="27"/>
  <c r="M161" i="27"/>
  <c r="M166" i="27"/>
  <c r="M171" i="27"/>
  <c r="N156" i="27"/>
  <c r="N151" i="27"/>
  <c r="N161" i="27"/>
  <c r="N166" i="27"/>
  <c r="N171" i="27"/>
  <c r="O156" i="27"/>
  <c r="O151" i="27"/>
  <c r="O161" i="27"/>
  <c r="O166" i="27"/>
  <c r="O171" i="27"/>
  <c r="P156" i="27"/>
  <c r="P151" i="27"/>
  <c r="P161" i="27"/>
  <c r="P166" i="27"/>
  <c r="P171" i="27"/>
  <c r="Q156" i="27"/>
  <c r="Q151" i="27"/>
  <c r="Q161" i="27"/>
  <c r="Q166" i="27"/>
  <c r="Q171" i="27"/>
  <c r="R156" i="27"/>
  <c r="R151" i="27"/>
  <c r="R161" i="27"/>
  <c r="R166" i="27"/>
  <c r="R171" i="27"/>
  <c r="S156" i="27"/>
  <c r="S151" i="27"/>
  <c r="S161" i="27"/>
  <c r="S166" i="27"/>
  <c r="S171" i="27"/>
  <c r="T156" i="27"/>
  <c r="T151" i="27"/>
  <c r="T161" i="27"/>
  <c r="T166" i="27"/>
  <c r="T171" i="27"/>
  <c r="C156" i="29"/>
  <c r="C151" i="29"/>
  <c r="C161" i="29"/>
  <c r="C166" i="29"/>
  <c r="C171" i="29"/>
  <c r="D156" i="29"/>
  <c r="D151" i="29"/>
  <c r="D161" i="29"/>
  <c r="D166" i="29"/>
  <c r="D171" i="29"/>
  <c r="E156" i="29"/>
  <c r="E151" i="29"/>
  <c r="E161" i="29"/>
  <c r="E166" i="29"/>
  <c r="E171" i="29"/>
  <c r="F156" i="29"/>
  <c r="F151" i="29"/>
  <c r="F161" i="29"/>
  <c r="F166" i="29"/>
  <c r="F171" i="29"/>
  <c r="G156" i="29"/>
  <c r="G151" i="29"/>
  <c r="G161" i="29"/>
  <c r="G166" i="29"/>
  <c r="G171" i="29"/>
  <c r="H156" i="29"/>
  <c r="H151" i="29"/>
  <c r="H161" i="29"/>
  <c r="H166" i="29"/>
  <c r="H171" i="29"/>
  <c r="I156" i="29"/>
  <c r="I151" i="29"/>
  <c r="I161" i="29"/>
  <c r="I166" i="29"/>
  <c r="I171" i="29"/>
  <c r="J156" i="29"/>
  <c r="J151" i="29"/>
  <c r="J161" i="29"/>
  <c r="J166" i="29"/>
  <c r="J171" i="29"/>
  <c r="K156" i="29"/>
  <c r="K151" i="29"/>
  <c r="K161" i="29"/>
  <c r="K166" i="29"/>
  <c r="K171" i="29"/>
  <c r="L156" i="29"/>
  <c r="L151" i="29"/>
  <c r="L161" i="29"/>
  <c r="L166" i="29"/>
  <c r="L171" i="29"/>
  <c r="M156" i="29"/>
  <c r="M151" i="29"/>
  <c r="M161" i="29"/>
  <c r="M166" i="29"/>
  <c r="M171" i="29"/>
  <c r="N156" i="29"/>
  <c r="N151" i="29"/>
  <c r="N161" i="29"/>
  <c r="N166" i="29"/>
  <c r="N171" i="29"/>
  <c r="O156" i="29"/>
  <c r="O151" i="29"/>
  <c r="O161" i="29"/>
  <c r="O166" i="29"/>
  <c r="O171" i="29"/>
  <c r="P156" i="29"/>
  <c r="P151" i="29"/>
  <c r="P161" i="29"/>
  <c r="P166" i="29"/>
  <c r="P171" i="29"/>
  <c r="Q156" i="29"/>
  <c r="Q151" i="29"/>
  <c r="Q161" i="29"/>
  <c r="Q166" i="29"/>
  <c r="Q171" i="29"/>
  <c r="R156" i="29"/>
  <c r="R151" i="29"/>
  <c r="R161" i="29"/>
  <c r="R166" i="29"/>
  <c r="R171" i="29"/>
  <c r="S156" i="29"/>
  <c r="S151" i="29"/>
  <c r="S161" i="29"/>
  <c r="S166" i="29"/>
  <c r="S171" i="29"/>
  <c r="T156" i="29"/>
  <c r="T151" i="29"/>
  <c r="T161" i="29"/>
  <c r="T166" i="29"/>
  <c r="T171" i="29"/>
  <c r="C156" i="30"/>
  <c r="C151" i="30"/>
  <c r="C161" i="30"/>
  <c r="C166" i="30"/>
  <c r="C171" i="30"/>
  <c r="D156" i="30"/>
  <c r="D151" i="30"/>
  <c r="D161" i="30"/>
  <c r="D166" i="30"/>
  <c r="D171" i="30"/>
  <c r="E156" i="30"/>
  <c r="E151" i="30"/>
  <c r="E161" i="30"/>
  <c r="E166" i="30"/>
  <c r="E171" i="30"/>
  <c r="F156" i="30"/>
  <c r="F151" i="30"/>
  <c r="F161" i="30"/>
  <c r="F166" i="30"/>
  <c r="F171" i="30"/>
  <c r="G156" i="30"/>
  <c r="G151" i="30"/>
  <c r="G161" i="30"/>
  <c r="G166" i="30"/>
  <c r="G171" i="30"/>
  <c r="H156" i="30"/>
  <c r="H151" i="30"/>
  <c r="H161" i="30"/>
  <c r="H166" i="30"/>
  <c r="H171" i="30"/>
  <c r="I156" i="30"/>
  <c r="I151" i="30"/>
  <c r="I161" i="30"/>
  <c r="I166" i="30"/>
  <c r="I171" i="30"/>
  <c r="J156" i="30"/>
  <c r="J151" i="30"/>
  <c r="J161" i="30"/>
  <c r="J166" i="30"/>
  <c r="J171" i="30"/>
  <c r="K156" i="30"/>
  <c r="K151" i="30"/>
  <c r="K161" i="30"/>
  <c r="K166" i="30"/>
  <c r="K171" i="30"/>
  <c r="L156" i="30"/>
  <c r="L151" i="30"/>
  <c r="L161" i="30"/>
  <c r="L166" i="30"/>
  <c r="L171" i="30"/>
  <c r="M156" i="30"/>
  <c r="M151" i="30"/>
  <c r="M161" i="30"/>
  <c r="M166" i="30"/>
  <c r="M171" i="30"/>
  <c r="N156" i="30"/>
  <c r="N151" i="30"/>
  <c r="N161" i="30"/>
  <c r="N166" i="30"/>
  <c r="N171" i="30"/>
  <c r="O156" i="30"/>
  <c r="O151" i="30"/>
  <c r="O161" i="30"/>
  <c r="O166" i="30"/>
  <c r="O171" i="30"/>
  <c r="P156" i="30"/>
  <c r="P151" i="30"/>
  <c r="P161" i="30"/>
  <c r="P166" i="30"/>
  <c r="P171" i="30"/>
  <c r="Q156" i="30"/>
  <c r="Q151" i="30"/>
  <c r="Q161" i="30"/>
  <c r="Q166" i="30"/>
  <c r="Q171" i="30"/>
  <c r="R156" i="30"/>
  <c r="R151" i="30"/>
  <c r="R161" i="30"/>
  <c r="R166" i="30"/>
  <c r="R171" i="30"/>
  <c r="S156" i="30"/>
  <c r="S151" i="30"/>
  <c r="S161" i="30"/>
  <c r="S166" i="30"/>
  <c r="S171" i="30"/>
  <c r="T156" i="30"/>
  <c r="T151" i="30"/>
  <c r="T161" i="30"/>
  <c r="T166" i="30"/>
  <c r="T171" i="30"/>
  <c r="C156" i="31"/>
  <c r="C151" i="31"/>
  <c r="C161" i="31"/>
  <c r="C166" i="31"/>
  <c r="C171" i="31"/>
  <c r="D156" i="31"/>
  <c r="D151" i="31"/>
  <c r="D161" i="31"/>
  <c r="D166" i="31"/>
  <c r="D171" i="31"/>
  <c r="E156" i="31"/>
  <c r="E151" i="31"/>
  <c r="E161" i="31"/>
  <c r="E166" i="31"/>
  <c r="E171" i="31"/>
  <c r="F156" i="31"/>
  <c r="F151" i="31"/>
  <c r="F161" i="31"/>
  <c r="F166" i="31"/>
  <c r="F171" i="31"/>
  <c r="G156" i="31"/>
  <c r="G151" i="31"/>
  <c r="G161" i="31"/>
  <c r="G166" i="31"/>
  <c r="G171" i="31"/>
  <c r="H156" i="31"/>
  <c r="H151" i="31"/>
  <c r="H161" i="31"/>
  <c r="H166" i="31"/>
  <c r="H171" i="31"/>
  <c r="I156" i="31"/>
  <c r="I151" i="31"/>
  <c r="I161" i="31"/>
  <c r="I166" i="31"/>
  <c r="I171" i="31"/>
  <c r="J156" i="31"/>
  <c r="J151" i="31"/>
  <c r="J161" i="31"/>
  <c r="J166" i="31"/>
  <c r="J171" i="31"/>
  <c r="K156" i="31"/>
  <c r="K151" i="31"/>
  <c r="K161" i="31"/>
  <c r="K166" i="31"/>
  <c r="K171" i="31"/>
  <c r="L156" i="31"/>
  <c r="L151" i="31"/>
  <c r="L161" i="31"/>
  <c r="L166" i="31"/>
  <c r="L171" i="31"/>
  <c r="M156" i="31"/>
  <c r="M151" i="31"/>
  <c r="M161" i="31"/>
  <c r="M166" i="31"/>
  <c r="M171" i="31"/>
  <c r="N156" i="31"/>
  <c r="N151" i="31"/>
  <c r="N161" i="31"/>
  <c r="N166" i="31"/>
  <c r="N171" i="31"/>
  <c r="O156" i="31"/>
  <c r="O151" i="31"/>
  <c r="O161" i="31"/>
  <c r="O166" i="31"/>
  <c r="O171" i="31"/>
  <c r="P156" i="31"/>
  <c r="P151" i="31"/>
  <c r="P161" i="31"/>
  <c r="P166" i="31"/>
  <c r="P171" i="31"/>
  <c r="Q156" i="31"/>
  <c r="Q151" i="31"/>
  <c r="Q161" i="31"/>
  <c r="Q166" i="31"/>
  <c r="Q171" i="31"/>
  <c r="R156" i="31"/>
  <c r="R151" i="31"/>
  <c r="R161" i="31"/>
  <c r="R166" i="31"/>
  <c r="R171" i="31"/>
  <c r="S156" i="31"/>
  <c r="S151" i="31"/>
  <c r="S161" i="31"/>
  <c r="S166" i="31"/>
  <c r="S171" i="31"/>
  <c r="T156" i="31"/>
  <c r="T151" i="31"/>
  <c r="T161" i="31"/>
  <c r="T166" i="31"/>
  <c r="T171" i="31"/>
  <c r="C158" i="41"/>
  <c r="C153" i="41"/>
  <c r="C163" i="41"/>
  <c r="C168" i="41"/>
  <c r="C173" i="41"/>
  <c r="D158" i="41"/>
  <c r="D153" i="41"/>
  <c r="D163" i="41"/>
  <c r="D168" i="41"/>
  <c r="D173" i="41"/>
  <c r="E158" i="41"/>
  <c r="E153" i="41"/>
  <c r="E163" i="41"/>
  <c r="E168" i="41"/>
  <c r="E173" i="41"/>
  <c r="F158" i="41"/>
  <c r="F153" i="41"/>
  <c r="F163" i="41"/>
  <c r="F168" i="41"/>
  <c r="F173" i="41"/>
  <c r="G158" i="41"/>
  <c r="G153" i="41"/>
  <c r="G163" i="41"/>
  <c r="G168" i="41"/>
  <c r="G173" i="41"/>
  <c r="H158" i="41"/>
  <c r="H153" i="41"/>
  <c r="H163" i="41"/>
  <c r="H168" i="41"/>
  <c r="H173" i="41"/>
  <c r="I158" i="41"/>
  <c r="I153" i="41"/>
  <c r="I163" i="41"/>
  <c r="I168" i="41"/>
  <c r="I173" i="41"/>
  <c r="J158" i="41"/>
  <c r="J153" i="41"/>
  <c r="J163" i="41"/>
  <c r="J168" i="41"/>
  <c r="J173" i="41"/>
  <c r="K158" i="41"/>
  <c r="K153" i="41"/>
  <c r="K163" i="41"/>
  <c r="K168" i="41"/>
  <c r="K173" i="41"/>
  <c r="L158" i="41"/>
  <c r="L153" i="41"/>
  <c r="L163" i="41"/>
  <c r="L168" i="41"/>
  <c r="L173" i="41"/>
  <c r="M158" i="41"/>
  <c r="M153" i="41"/>
  <c r="M163" i="41"/>
  <c r="M168" i="41"/>
  <c r="M173" i="41"/>
  <c r="N158" i="41"/>
  <c r="N153" i="41"/>
  <c r="N163" i="41"/>
  <c r="N168" i="41"/>
  <c r="N173" i="41"/>
  <c r="O158" i="41"/>
  <c r="O153" i="41"/>
  <c r="O163" i="41"/>
  <c r="O168" i="41"/>
  <c r="O173" i="41"/>
  <c r="P158" i="41"/>
  <c r="P153" i="41"/>
  <c r="P163" i="41"/>
  <c r="P168" i="41"/>
  <c r="P173" i="41"/>
  <c r="Q158" i="41"/>
  <c r="Q153" i="41"/>
  <c r="Q163" i="41"/>
  <c r="Q168" i="41"/>
  <c r="Q173" i="41"/>
  <c r="R158" i="41"/>
  <c r="R153" i="41"/>
  <c r="R163" i="41"/>
  <c r="R168" i="41"/>
  <c r="R173" i="41"/>
  <c r="S158" i="41"/>
  <c r="S153" i="41"/>
  <c r="S163" i="41"/>
  <c r="S168" i="41"/>
  <c r="S173" i="41"/>
  <c r="T158" i="41"/>
  <c r="T153" i="41"/>
  <c r="T163" i="41"/>
  <c r="T168" i="41"/>
  <c r="T173" i="41"/>
  <c r="C156" i="33"/>
  <c r="C151" i="33"/>
  <c r="C161" i="33"/>
  <c r="C166" i="33"/>
  <c r="C171" i="33"/>
  <c r="D156" i="33"/>
  <c r="D151" i="33"/>
  <c r="D161" i="33"/>
  <c r="D166" i="33"/>
  <c r="D171" i="33"/>
  <c r="E156" i="33"/>
  <c r="E151" i="33"/>
  <c r="E161" i="33"/>
  <c r="E166" i="33"/>
  <c r="E171" i="33"/>
  <c r="F156" i="33"/>
  <c r="F151" i="33"/>
  <c r="F161" i="33"/>
  <c r="F166" i="33"/>
  <c r="F171" i="33"/>
  <c r="G156" i="33"/>
  <c r="G151" i="33"/>
  <c r="G161" i="33"/>
  <c r="G166" i="33"/>
  <c r="G171" i="33"/>
  <c r="H156" i="33"/>
  <c r="H151" i="33"/>
  <c r="H161" i="33"/>
  <c r="H166" i="33"/>
  <c r="H171" i="33"/>
  <c r="I156" i="33"/>
  <c r="I151" i="33"/>
  <c r="I161" i="33"/>
  <c r="I166" i="33"/>
  <c r="I171" i="33"/>
  <c r="J156" i="33"/>
  <c r="J151" i="33"/>
  <c r="J161" i="33"/>
  <c r="J166" i="33"/>
  <c r="J171" i="33"/>
  <c r="K156" i="33"/>
  <c r="K151" i="33"/>
  <c r="K161" i="33"/>
  <c r="K166" i="33"/>
  <c r="K171" i="33"/>
  <c r="L156" i="33"/>
  <c r="L151" i="33"/>
  <c r="L161" i="33"/>
  <c r="L166" i="33"/>
  <c r="L171" i="33"/>
  <c r="M156" i="33"/>
  <c r="M151" i="33"/>
  <c r="M161" i="33"/>
  <c r="M166" i="33"/>
  <c r="M171" i="33"/>
  <c r="N156" i="33"/>
  <c r="N151" i="33"/>
  <c r="N161" i="33"/>
  <c r="N166" i="33"/>
  <c r="N171" i="33"/>
  <c r="O156" i="33"/>
  <c r="O151" i="33"/>
  <c r="O161" i="33"/>
  <c r="O166" i="33"/>
  <c r="O171" i="33"/>
  <c r="P156" i="33"/>
  <c r="P151" i="33"/>
  <c r="P161" i="33"/>
  <c r="P166" i="33"/>
  <c r="P171" i="33"/>
  <c r="Q156" i="33"/>
  <c r="Q151" i="33"/>
  <c r="Q161" i="33"/>
  <c r="Q166" i="33"/>
  <c r="Q171" i="33"/>
  <c r="R156" i="33"/>
  <c r="R151" i="33"/>
  <c r="R161" i="33"/>
  <c r="R166" i="33"/>
  <c r="R171" i="33"/>
  <c r="S156" i="33"/>
  <c r="S151" i="33"/>
  <c r="S161" i="33"/>
  <c r="S166" i="33"/>
  <c r="S171" i="33"/>
  <c r="T156" i="33"/>
  <c r="T151" i="33"/>
  <c r="T161" i="33"/>
  <c r="T166" i="33"/>
  <c r="T171" i="33"/>
  <c r="C156" i="34"/>
  <c r="C151" i="34"/>
  <c r="C161" i="34"/>
  <c r="C166" i="34"/>
  <c r="C171" i="34"/>
  <c r="D156" i="34"/>
  <c r="D151" i="34"/>
  <c r="D161" i="34"/>
  <c r="D166" i="34"/>
  <c r="D171" i="34"/>
  <c r="C156" i="35"/>
  <c r="C151" i="35"/>
  <c r="C161" i="35"/>
  <c r="C166" i="35"/>
  <c r="C171" i="35"/>
  <c r="D156" i="35"/>
  <c r="D151" i="35"/>
  <c r="D161" i="35"/>
  <c r="D166" i="35"/>
  <c r="D171" i="35"/>
  <c r="E156" i="35"/>
  <c r="E151" i="35"/>
  <c r="E161" i="35"/>
  <c r="E166" i="35"/>
  <c r="E171" i="35"/>
  <c r="F156" i="35"/>
  <c r="F151" i="35"/>
  <c r="F161" i="35"/>
  <c r="F166" i="35"/>
  <c r="F171" i="35"/>
  <c r="G156" i="35"/>
  <c r="G151" i="35"/>
  <c r="G161" i="35"/>
  <c r="G166" i="35"/>
  <c r="G171" i="35"/>
  <c r="H156" i="35"/>
  <c r="H151" i="35"/>
  <c r="H161" i="35"/>
  <c r="H166" i="35"/>
  <c r="H171" i="35"/>
  <c r="I156" i="35"/>
  <c r="I151" i="35"/>
  <c r="I161" i="35"/>
  <c r="I166" i="35"/>
  <c r="I171" i="35"/>
  <c r="J156" i="35"/>
  <c r="J151" i="35"/>
  <c r="J161" i="35"/>
  <c r="J166" i="35"/>
  <c r="J171" i="35"/>
  <c r="K156" i="35"/>
  <c r="K151" i="35"/>
  <c r="K161" i="35"/>
  <c r="K166" i="35"/>
  <c r="K171" i="35"/>
  <c r="L156" i="35"/>
  <c r="L151" i="35"/>
  <c r="L161" i="35"/>
  <c r="L166" i="35"/>
  <c r="L171" i="35"/>
  <c r="M156" i="35"/>
  <c r="M151" i="35"/>
  <c r="M161" i="35"/>
  <c r="M166" i="35"/>
  <c r="M171" i="35"/>
  <c r="N156" i="35"/>
  <c r="N151" i="35"/>
  <c r="N161" i="35"/>
  <c r="N166" i="35"/>
  <c r="N171" i="35"/>
  <c r="O156" i="35"/>
  <c r="O151" i="35"/>
  <c r="O161" i="35"/>
  <c r="O166" i="35"/>
  <c r="O171" i="35"/>
  <c r="P156" i="35"/>
  <c r="P151" i="35"/>
  <c r="P161" i="35"/>
  <c r="P166" i="35"/>
  <c r="P171" i="35"/>
  <c r="Q156" i="35"/>
  <c r="Q151" i="35"/>
  <c r="Q161" i="35"/>
  <c r="Q166" i="35"/>
  <c r="Q171" i="35"/>
  <c r="R156" i="35"/>
  <c r="R151" i="35"/>
  <c r="R161" i="35"/>
  <c r="R166" i="35"/>
  <c r="R171" i="35"/>
  <c r="S156" i="35"/>
  <c r="S151" i="35"/>
  <c r="S161" i="35"/>
  <c r="S166" i="35"/>
  <c r="S171" i="35"/>
  <c r="T156" i="35"/>
  <c r="T151" i="35"/>
  <c r="T161" i="35"/>
  <c r="T166" i="35"/>
  <c r="T171" i="35"/>
  <c r="C156" i="36"/>
  <c r="C151" i="36"/>
  <c r="C161" i="36"/>
  <c r="C166" i="36"/>
  <c r="C171" i="36"/>
  <c r="D156" i="36"/>
  <c r="D151" i="36"/>
  <c r="D161" i="36"/>
  <c r="D166" i="36"/>
  <c r="D171" i="36"/>
  <c r="E156" i="36"/>
  <c r="E151" i="36"/>
  <c r="E161" i="36"/>
  <c r="E166" i="36"/>
  <c r="E171" i="36"/>
  <c r="F156" i="36"/>
  <c r="F151" i="36"/>
  <c r="F161" i="36"/>
  <c r="F166" i="36"/>
  <c r="F171" i="36"/>
  <c r="G156" i="36"/>
  <c r="G151" i="36"/>
  <c r="G161" i="36"/>
  <c r="G166" i="36"/>
  <c r="G171" i="36"/>
  <c r="H156" i="36"/>
  <c r="H151" i="36"/>
  <c r="H161" i="36"/>
  <c r="H166" i="36"/>
  <c r="H171" i="36"/>
  <c r="I156" i="36"/>
  <c r="I151" i="36"/>
  <c r="I161" i="36"/>
  <c r="I166" i="36"/>
  <c r="I171" i="36"/>
  <c r="J156" i="36"/>
  <c r="J151" i="36"/>
  <c r="J161" i="36"/>
  <c r="J166" i="36"/>
  <c r="J171" i="36"/>
  <c r="K156" i="36"/>
  <c r="K151" i="36"/>
  <c r="K161" i="36"/>
  <c r="K166" i="36"/>
  <c r="K171" i="36"/>
  <c r="L156" i="36"/>
  <c r="L151" i="36"/>
  <c r="L161" i="36"/>
  <c r="L166" i="36"/>
  <c r="L171" i="36"/>
  <c r="M156" i="36"/>
  <c r="M151" i="36"/>
  <c r="M161" i="36"/>
  <c r="M166" i="36"/>
  <c r="M171" i="36"/>
  <c r="N156" i="36"/>
  <c r="N151" i="36"/>
  <c r="N161" i="36"/>
  <c r="N166" i="36"/>
  <c r="N171" i="36"/>
  <c r="O156" i="36"/>
  <c r="O151" i="36"/>
  <c r="O161" i="36"/>
  <c r="O166" i="36"/>
  <c r="O171" i="36"/>
  <c r="P156" i="36"/>
  <c r="P151" i="36"/>
  <c r="P161" i="36"/>
  <c r="P166" i="36"/>
  <c r="P171" i="36"/>
  <c r="Q156" i="36"/>
  <c r="Q151" i="36"/>
  <c r="Q161" i="36"/>
  <c r="Q166" i="36"/>
  <c r="Q171" i="36"/>
  <c r="R156" i="36"/>
  <c r="R151" i="36"/>
  <c r="R161" i="36"/>
  <c r="R166" i="36"/>
  <c r="R171" i="36"/>
  <c r="S156" i="36"/>
  <c r="S151" i="36"/>
  <c r="S161" i="36"/>
  <c r="S166" i="36"/>
  <c r="S171" i="36"/>
  <c r="T156" i="36"/>
  <c r="T151" i="36"/>
  <c r="T161" i="36"/>
  <c r="T166" i="36"/>
  <c r="T171" i="36"/>
  <c r="M156" i="45"/>
  <c r="M151" i="45"/>
  <c r="M161" i="45"/>
  <c r="M166" i="45"/>
  <c r="M171" i="45"/>
  <c r="N156" i="45"/>
  <c r="N151" i="45"/>
  <c r="N161" i="45"/>
  <c r="N166" i="45"/>
  <c r="N171" i="45"/>
  <c r="O156" i="45"/>
  <c r="O151" i="45"/>
  <c r="O161" i="45"/>
  <c r="O166" i="45"/>
  <c r="O171" i="45"/>
  <c r="P156" i="45"/>
  <c r="P151" i="45"/>
  <c r="P161" i="45"/>
  <c r="P166" i="45"/>
  <c r="P171" i="45"/>
  <c r="Q156" i="45"/>
  <c r="Q151" i="45"/>
  <c r="Q161" i="45"/>
  <c r="Q166" i="45"/>
  <c r="Q171" i="45"/>
  <c r="R156" i="45"/>
  <c r="R151" i="45"/>
  <c r="R161" i="45"/>
  <c r="R166" i="45"/>
  <c r="R171" i="45"/>
  <c r="S156" i="45"/>
  <c r="S151" i="45"/>
  <c r="S161" i="45"/>
  <c r="S166" i="45"/>
  <c r="S171" i="45"/>
  <c r="T156" i="45"/>
  <c r="T151" i="45"/>
  <c r="T161" i="45"/>
  <c r="T166" i="45"/>
  <c r="T171" i="45"/>
  <c r="U156" i="45"/>
  <c r="U151" i="45"/>
  <c r="U161" i="45"/>
  <c r="U166" i="45"/>
  <c r="U171" i="45"/>
  <c r="V156" i="45"/>
  <c r="V151" i="45"/>
  <c r="V161" i="45"/>
  <c r="V166" i="45"/>
  <c r="V171" i="45"/>
  <c r="W156" i="45"/>
  <c r="W151" i="45"/>
  <c r="W161" i="45"/>
  <c r="W166" i="45"/>
  <c r="W171" i="45"/>
  <c r="X156" i="45"/>
  <c r="X151" i="45"/>
  <c r="X161" i="45"/>
  <c r="X166" i="45"/>
  <c r="X171" i="45"/>
  <c r="Y156" i="45"/>
  <c r="Y151" i="45"/>
  <c r="Y161" i="45"/>
  <c r="Y166" i="45"/>
  <c r="Y171" i="45"/>
  <c r="Z156" i="45"/>
  <c r="Z151" i="45"/>
  <c r="Z161" i="45"/>
  <c r="Z166" i="45"/>
  <c r="Z171" i="45"/>
  <c r="X201" i="69"/>
  <c r="X202" i="69"/>
  <c r="X203" i="69"/>
  <c r="X204" i="69"/>
  <c r="X205" i="69"/>
  <c r="X206" i="69"/>
  <c r="X207" i="69"/>
  <c r="X208" i="69"/>
  <c r="X209" i="69"/>
  <c r="X210" i="69"/>
  <c r="X211" i="69"/>
  <c r="X212" i="69"/>
  <c r="X213" i="69"/>
  <c r="X214" i="69"/>
  <c r="X215" i="69"/>
  <c r="X216" i="69"/>
  <c r="X217" i="69"/>
  <c r="X218" i="69"/>
  <c r="X219" i="69"/>
  <c r="X220" i="69"/>
  <c r="X221" i="69"/>
  <c r="X222" i="69"/>
  <c r="X223" i="69"/>
  <c r="X224" i="69"/>
  <c r="X225" i="69"/>
  <c r="X226" i="69"/>
  <c r="X227" i="69"/>
  <c r="X228" i="69"/>
  <c r="X229" i="69"/>
  <c r="X230" i="69"/>
  <c r="X231" i="69"/>
  <c r="X232" i="69"/>
  <c r="X233" i="69"/>
  <c r="X234" i="69"/>
  <c r="X235" i="69"/>
  <c r="X236" i="69"/>
  <c r="X237" i="69"/>
  <c r="X238" i="69"/>
  <c r="X239" i="69"/>
  <c r="X240" i="69"/>
  <c r="X241" i="69"/>
  <c r="X242" i="69"/>
  <c r="X243" i="69"/>
  <c r="X244" i="69"/>
  <c r="X245" i="69"/>
  <c r="X246" i="69"/>
  <c r="X247" i="69"/>
  <c r="X248" i="69"/>
  <c r="X249" i="69"/>
  <c r="X250" i="69"/>
  <c r="X251" i="69"/>
  <c r="X252" i="69"/>
  <c r="X253" i="69"/>
  <c r="X254" i="69"/>
  <c r="X255" i="69"/>
  <c r="X256" i="69"/>
  <c r="X257" i="69"/>
  <c r="X258" i="69"/>
  <c r="X259" i="69"/>
  <c r="X260" i="69"/>
  <c r="X261" i="69"/>
  <c r="X262" i="69"/>
  <c r="X263" i="69"/>
  <c r="X264" i="69"/>
  <c r="X265" i="69"/>
  <c r="X266" i="69"/>
  <c r="X267" i="69"/>
  <c r="X268" i="69"/>
  <c r="X269" i="69"/>
  <c r="X270" i="69"/>
  <c r="X271" i="69"/>
  <c r="X272" i="69"/>
  <c r="X273" i="69"/>
  <c r="X274" i="69"/>
  <c r="X275" i="69"/>
  <c r="X276" i="69"/>
  <c r="X277" i="69"/>
  <c r="X278" i="69"/>
  <c r="X279" i="69"/>
  <c r="X280" i="69"/>
  <c r="X281" i="69"/>
  <c r="X282" i="69"/>
  <c r="X283" i="69"/>
  <c r="X284" i="69"/>
  <c r="X285" i="69"/>
  <c r="X286" i="69"/>
  <c r="X287" i="69"/>
  <c r="X288" i="69"/>
  <c r="X289" i="69"/>
  <c r="X290" i="69"/>
  <c r="X291" i="69"/>
  <c r="X292" i="69"/>
  <c r="X293" i="69"/>
  <c r="X313" i="69"/>
  <c r="V40" i="69"/>
  <c r="V41" i="69"/>
  <c r="V43" i="69"/>
  <c r="V44" i="69"/>
  <c r="V45" i="69"/>
  <c r="V54" i="69"/>
  <c r="F185" i="17"/>
  <c r="I185" i="17"/>
  <c r="J185" i="17"/>
  <c r="K185" i="17"/>
  <c r="L185" i="17"/>
  <c r="M185" i="17"/>
  <c r="N185" i="17"/>
  <c r="O185" i="17"/>
  <c r="P185" i="17"/>
  <c r="Q185" i="17"/>
  <c r="S185" i="17"/>
  <c r="T185" i="17"/>
  <c r="V185" i="1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R185" i="27"/>
  <c r="S185" i="27"/>
  <c r="T185" i="27"/>
  <c r="C185" i="29"/>
  <c r="D185" i="29"/>
  <c r="E185" i="29"/>
  <c r="F185" i="29"/>
  <c r="G185" i="29"/>
  <c r="H185" i="29"/>
  <c r="I185" i="29"/>
  <c r="J185" i="29"/>
  <c r="K185" i="29"/>
  <c r="L185" i="29"/>
  <c r="M185" i="29"/>
  <c r="N185" i="29"/>
  <c r="O185" i="29"/>
  <c r="P185" i="29"/>
  <c r="Q185" i="29"/>
  <c r="R185" i="29"/>
  <c r="S185" i="29"/>
  <c r="T185" i="29"/>
  <c r="C185" i="30"/>
  <c r="D185" i="30"/>
  <c r="E185" i="30"/>
  <c r="F185" i="30"/>
  <c r="G185" i="30"/>
  <c r="H185" i="30"/>
  <c r="I185" i="30"/>
  <c r="J185" i="30"/>
  <c r="K185" i="30"/>
  <c r="L185" i="30"/>
  <c r="M185" i="30"/>
  <c r="N185" i="30"/>
  <c r="O185" i="30"/>
  <c r="P185" i="30"/>
  <c r="Q185" i="30"/>
  <c r="R185" i="30"/>
  <c r="S185" i="30"/>
  <c r="T185" i="30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P185" i="31"/>
  <c r="Q185" i="31"/>
  <c r="R185" i="31"/>
  <c r="S185" i="31"/>
  <c r="T185" i="31"/>
  <c r="C187" i="41"/>
  <c r="D187" i="41"/>
  <c r="E187" i="41"/>
  <c r="F187" i="41"/>
  <c r="G187" i="41"/>
  <c r="H187" i="41"/>
  <c r="I187" i="41"/>
  <c r="J187" i="41"/>
  <c r="K187" i="41"/>
  <c r="L187" i="41"/>
  <c r="M187" i="41"/>
  <c r="N187" i="41"/>
  <c r="O187" i="41"/>
  <c r="P187" i="41"/>
  <c r="Q187" i="41"/>
  <c r="R187" i="41"/>
  <c r="S187" i="41"/>
  <c r="T187" i="41"/>
  <c r="C185" i="33"/>
  <c r="D185" i="33"/>
  <c r="E185" i="33"/>
  <c r="F185" i="33"/>
  <c r="G185" i="33"/>
  <c r="H185" i="33"/>
  <c r="I185" i="33"/>
  <c r="J185" i="33"/>
  <c r="K185" i="33"/>
  <c r="L185" i="33"/>
  <c r="M185" i="33"/>
  <c r="N185" i="33"/>
  <c r="O185" i="33"/>
  <c r="P185" i="33"/>
  <c r="Q185" i="33"/>
  <c r="R185" i="33"/>
  <c r="S185" i="33"/>
  <c r="T185" i="33"/>
  <c r="C185" i="34"/>
  <c r="D185" i="34"/>
  <c r="C185" i="35"/>
  <c r="D185" i="35"/>
  <c r="E185" i="35"/>
  <c r="F185" i="35"/>
  <c r="G185" i="35"/>
  <c r="H185" i="35"/>
  <c r="I185" i="35"/>
  <c r="J185" i="35"/>
  <c r="K185" i="35"/>
  <c r="L185" i="35"/>
  <c r="M185" i="35"/>
  <c r="N185" i="35"/>
  <c r="O185" i="35"/>
  <c r="P185" i="35"/>
  <c r="Q185" i="35"/>
  <c r="R185" i="35"/>
  <c r="S185" i="35"/>
  <c r="T185" i="35"/>
  <c r="C185" i="36"/>
  <c r="D185" i="36"/>
  <c r="E185" i="36"/>
  <c r="F185" i="36"/>
  <c r="G185" i="36"/>
  <c r="H185" i="36"/>
  <c r="I185" i="36"/>
  <c r="J185" i="36"/>
  <c r="K185" i="36"/>
  <c r="L185" i="36"/>
  <c r="M185" i="36"/>
  <c r="N185" i="36"/>
  <c r="O185" i="36"/>
  <c r="P185" i="36"/>
  <c r="Q185" i="36"/>
  <c r="R185" i="36"/>
  <c r="S185" i="36"/>
  <c r="T185" i="36"/>
  <c r="M185" i="45"/>
  <c r="N185" i="45"/>
  <c r="O185" i="45"/>
  <c r="P185" i="45"/>
  <c r="Q185" i="45"/>
  <c r="R185" i="45"/>
  <c r="S185" i="45"/>
  <c r="T185" i="45"/>
  <c r="U185" i="45"/>
  <c r="V185" i="45"/>
  <c r="W185" i="45"/>
  <c r="X185" i="45"/>
  <c r="Y185" i="45"/>
  <c r="Z185" i="45"/>
  <c r="V71" i="69"/>
  <c r="V72" i="69"/>
  <c r="V84" i="69"/>
  <c r="V91" i="69"/>
  <c r="V99" i="69"/>
  <c r="V100" i="69"/>
  <c r="F175" i="17"/>
  <c r="F180" i="17"/>
  <c r="I175" i="17"/>
  <c r="I180" i="17"/>
  <c r="J175" i="17"/>
  <c r="J180" i="17"/>
  <c r="K175" i="17"/>
  <c r="K180" i="17"/>
  <c r="L175" i="17"/>
  <c r="L180" i="17"/>
  <c r="M175" i="17"/>
  <c r="M180" i="17"/>
  <c r="N175" i="17"/>
  <c r="N180" i="17"/>
  <c r="O175" i="17"/>
  <c r="O180" i="17"/>
  <c r="P175" i="17"/>
  <c r="P180" i="17"/>
  <c r="Q175" i="17"/>
  <c r="Q180" i="17"/>
  <c r="S175" i="17"/>
  <c r="S180" i="17"/>
  <c r="T175" i="17"/>
  <c r="T180" i="17"/>
  <c r="V175" i="17"/>
  <c r="V180" i="17"/>
  <c r="C175" i="27"/>
  <c r="C180" i="27"/>
  <c r="D175" i="27"/>
  <c r="D180" i="27"/>
  <c r="E175" i="27"/>
  <c r="E180" i="27"/>
  <c r="F175" i="27"/>
  <c r="F180" i="27"/>
  <c r="G175" i="27"/>
  <c r="G180" i="27"/>
  <c r="H175" i="27"/>
  <c r="H180" i="27"/>
  <c r="I175" i="27"/>
  <c r="I180" i="27"/>
  <c r="J175" i="27"/>
  <c r="J180" i="27"/>
  <c r="K175" i="27"/>
  <c r="K180" i="27"/>
  <c r="L175" i="27"/>
  <c r="L180" i="27"/>
  <c r="M175" i="27"/>
  <c r="M180" i="27"/>
  <c r="N175" i="27"/>
  <c r="N180" i="27"/>
  <c r="O175" i="27"/>
  <c r="O180" i="27"/>
  <c r="P175" i="27"/>
  <c r="P180" i="27"/>
  <c r="Q175" i="27"/>
  <c r="Q180" i="27"/>
  <c r="R175" i="27"/>
  <c r="R180" i="27"/>
  <c r="S175" i="27"/>
  <c r="S180" i="27"/>
  <c r="T175" i="27"/>
  <c r="T180" i="27"/>
  <c r="C175" i="29"/>
  <c r="C180" i="29"/>
  <c r="D175" i="29"/>
  <c r="D180" i="29"/>
  <c r="E175" i="29"/>
  <c r="E180" i="29"/>
  <c r="F175" i="29"/>
  <c r="F180" i="29"/>
  <c r="G175" i="29"/>
  <c r="G180" i="29"/>
  <c r="H175" i="29"/>
  <c r="H180" i="29"/>
  <c r="I175" i="29"/>
  <c r="I180" i="29"/>
  <c r="J175" i="29"/>
  <c r="J180" i="29"/>
  <c r="K175" i="29"/>
  <c r="K180" i="29"/>
  <c r="L175" i="29"/>
  <c r="L180" i="29"/>
  <c r="M175" i="29"/>
  <c r="M180" i="29"/>
  <c r="N175" i="29"/>
  <c r="N180" i="29"/>
  <c r="O175" i="29"/>
  <c r="O180" i="29"/>
  <c r="P175" i="29"/>
  <c r="P180" i="29"/>
  <c r="Q175" i="29"/>
  <c r="Q180" i="29"/>
  <c r="R175" i="29"/>
  <c r="R180" i="29"/>
  <c r="S175" i="29"/>
  <c r="S180" i="29"/>
  <c r="T175" i="29"/>
  <c r="T180" i="29"/>
  <c r="C175" i="30"/>
  <c r="C180" i="30"/>
  <c r="D175" i="30"/>
  <c r="D180" i="30"/>
  <c r="E175" i="30"/>
  <c r="E180" i="30"/>
  <c r="F175" i="30"/>
  <c r="F180" i="30"/>
  <c r="G175" i="30"/>
  <c r="G180" i="30"/>
  <c r="H175" i="30"/>
  <c r="H180" i="30"/>
  <c r="I175" i="30"/>
  <c r="I180" i="30"/>
  <c r="J175" i="30"/>
  <c r="J180" i="30"/>
  <c r="K175" i="30"/>
  <c r="K180" i="30"/>
  <c r="L175" i="30"/>
  <c r="L180" i="30"/>
  <c r="M175" i="30"/>
  <c r="M180" i="30"/>
  <c r="N175" i="30"/>
  <c r="N180" i="30"/>
  <c r="O175" i="30"/>
  <c r="O180" i="30"/>
  <c r="P175" i="30"/>
  <c r="P180" i="30"/>
  <c r="Q175" i="30"/>
  <c r="Q180" i="30"/>
  <c r="R175" i="30"/>
  <c r="R180" i="30"/>
  <c r="S175" i="30"/>
  <c r="S180" i="30"/>
  <c r="T175" i="30"/>
  <c r="T180" i="30"/>
  <c r="C175" i="31"/>
  <c r="C180" i="31"/>
  <c r="D175" i="31"/>
  <c r="D180" i="31"/>
  <c r="E175" i="31"/>
  <c r="E180" i="31"/>
  <c r="F175" i="31"/>
  <c r="F180" i="31"/>
  <c r="G175" i="31"/>
  <c r="G180" i="31"/>
  <c r="H175" i="31"/>
  <c r="H180" i="31"/>
  <c r="I175" i="31"/>
  <c r="I180" i="31"/>
  <c r="J175" i="31"/>
  <c r="J180" i="31"/>
  <c r="K175" i="31"/>
  <c r="K180" i="31"/>
  <c r="L175" i="31"/>
  <c r="L180" i="31"/>
  <c r="M175" i="31"/>
  <c r="M180" i="31"/>
  <c r="N175" i="31"/>
  <c r="N180" i="31"/>
  <c r="O175" i="31"/>
  <c r="O180" i="31"/>
  <c r="P175" i="31"/>
  <c r="P180" i="31"/>
  <c r="Q175" i="31"/>
  <c r="Q180" i="31"/>
  <c r="R175" i="31"/>
  <c r="R180" i="31"/>
  <c r="S175" i="31"/>
  <c r="S180" i="31"/>
  <c r="T175" i="31"/>
  <c r="T180" i="31"/>
  <c r="C177" i="41"/>
  <c r="C182" i="41"/>
  <c r="D177" i="41"/>
  <c r="D182" i="41"/>
  <c r="E177" i="41"/>
  <c r="E182" i="41"/>
  <c r="F177" i="41"/>
  <c r="F182" i="41"/>
  <c r="G177" i="41"/>
  <c r="G182" i="41"/>
  <c r="H177" i="41"/>
  <c r="H182" i="41"/>
  <c r="I177" i="41"/>
  <c r="I182" i="41"/>
  <c r="J177" i="41"/>
  <c r="J182" i="41"/>
  <c r="K177" i="41"/>
  <c r="K182" i="41"/>
  <c r="L177" i="41"/>
  <c r="L182" i="41"/>
  <c r="M177" i="41"/>
  <c r="M182" i="41"/>
  <c r="N177" i="41"/>
  <c r="N182" i="41"/>
  <c r="O177" i="41"/>
  <c r="O182" i="41"/>
  <c r="P177" i="41"/>
  <c r="P182" i="41"/>
  <c r="Q177" i="41"/>
  <c r="Q182" i="41"/>
  <c r="R177" i="41"/>
  <c r="R182" i="41"/>
  <c r="S177" i="41"/>
  <c r="S182" i="41"/>
  <c r="T177" i="41"/>
  <c r="T182" i="41"/>
  <c r="C175" i="33"/>
  <c r="C180" i="33"/>
  <c r="D175" i="33"/>
  <c r="D180" i="33"/>
  <c r="E175" i="33"/>
  <c r="E180" i="33"/>
  <c r="F175" i="33"/>
  <c r="F180" i="33"/>
  <c r="G175" i="33"/>
  <c r="G180" i="33"/>
  <c r="H175" i="33"/>
  <c r="H180" i="33"/>
  <c r="I175" i="33"/>
  <c r="I180" i="33"/>
  <c r="J175" i="33"/>
  <c r="J180" i="33"/>
  <c r="K175" i="33"/>
  <c r="K180" i="33"/>
  <c r="L175" i="33"/>
  <c r="L180" i="33"/>
  <c r="M175" i="33"/>
  <c r="M180" i="33"/>
  <c r="N175" i="33"/>
  <c r="N180" i="33"/>
  <c r="O175" i="33"/>
  <c r="O180" i="33"/>
  <c r="P175" i="33"/>
  <c r="P180" i="33"/>
  <c r="Q175" i="33"/>
  <c r="Q180" i="33"/>
  <c r="R175" i="33"/>
  <c r="R180" i="33"/>
  <c r="S175" i="33"/>
  <c r="S180" i="33"/>
  <c r="T175" i="33"/>
  <c r="T180" i="33"/>
  <c r="C175" i="34"/>
  <c r="C180" i="34"/>
  <c r="D175" i="34"/>
  <c r="D180" i="34"/>
  <c r="C175" i="35"/>
  <c r="C180" i="35"/>
  <c r="D175" i="35"/>
  <c r="D180" i="35"/>
  <c r="E175" i="35"/>
  <c r="E180" i="35"/>
  <c r="F175" i="35"/>
  <c r="F180" i="35"/>
  <c r="G175" i="35"/>
  <c r="G180" i="35"/>
  <c r="H175" i="35"/>
  <c r="H180" i="35"/>
  <c r="I175" i="35"/>
  <c r="I180" i="35"/>
  <c r="J175" i="35"/>
  <c r="J180" i="35"/>
  <c r="K175" i="35"/>
  <c r="K180" i="35"/>
  <c r="L175" i="35"/>
  <c r="L180" i="35"/>
  <c r="M175" i="35"/>
  <c r="M180" i="35"/>
  <c r="N175" i="35"/>
  <c r="N180" i="35"/>
  <c r="O175" i="35"/>
  <c r="O180" i="35"/>
  <c r="P175" i="35"/>
  <c r="P180" i="35"/>
  <c r="Q175" i="35"/>
  <c r="Q180" i="35"/>
  <c r="R175" i="35"/>
  <c r="R180" i="35"/>
  <c r="S175" i="35"/>
  <c r="S180" i="35"/>
  <c r="T175" i="35"/>
  <c r="T180" i="35"/>
  <c r="C175" i="36"/>
  <c r="C180" i="36"/>
  <c r="D175" i="36"/>
  <c r="D180" i="36"/>
  <c r="E175" i="36"/>
  <c r="E180" i="36"/>
  <c r="F175" i="36"/>
  <c r="F180" i="36"/>
  <c r="G175" i="36"/>
  <c r="G180" i="36"/>
  <c r="H175" i="36"/>
  <c r="H180" i="36"/>
  <c r="I175" i="36"/>
  <c r="I180" i="36"/>
  <c r="J175" i="36"/>
  <c r="J180" i="36"/>
  <c r="K175" i="36"/>
  <c r="K180" i="36"/>
  <c r="L175" i="36"/>
  <c r="L180" i="36"/>
  <c r="M175" i="36"/>
  <c r="M180" i="36"/>
  <c r="N175" i="36"/>
  <c r="N180" i="36"/>
  <c r="O175" i="36"/>
  <c r="O180" i="36"/>
  <c r="P175" i="36"/>
  <c r="P180" i="36"/>
  <c r="Q175" i="36"/>
  <c r="Q180" i="36"/>
  <c r="R175" i="36"/>
  <c r="R180" i="36"/>
  <c r="S175" i="36"/>
  <c r="S180" i="36"/>
  <c r="T175" i="36"/>
  <c r="T180" i="36"/>
  <c r="M175" i="45"/>
  <c r="M180" i="45"/>
  <c r="N175" i="45"/>
  <c r="N180" i="45"/>
  <c r="O175" i="45"/>
  <c r="O180" i="45"/>
  <c r="P175" i="45"/>
  <c r="P180" i="45"/>
  <c r="Q175" i="45"/>
  <c r="Q180" i="45"/>
  <c r="R175" i="45"/>
  <c r="R180" i="45"/>
  <c r="S175" i="45"/>
  <c r="S180" i="45"/>
  <c r="T175" i="45"/>
  <c r="T180" i="45"/>
  <c r="U175" i="45"/>
  <c r="U180" i="45"/>
  <c r="V175" i="45"/>
  <c r="V180" i="45"/>
  <c r="W175" i="45"/>
  <c r="W180" i="45"/>
  <c r="X175" i="45"/>
  <c r="X180" i="45"/>
  <c r="Y175" i="45"/>
  <c r="Y180" i="45"/>
  <c r="Z175" i="45"/>
  <c r="Z180" i="45"/>
  <c r="V111" i="69"/>
  <c r="V114" i="69"/>
  <c r="V118" i="69"/>
  <c r="V123" i="69"/>
  <c r="F155" i="17"/>
  <c r="F150" i="17"/>
  <c r="F160" i="17"/>
  <c r="F165" i="17"/>
  <c r="F170" i="17"/>
  <c r="I155" i="17"/>
  <c r="I150" i="17"/>
  <c r="I160" i="17"/>
  <c r="I165" i="17"/>
  <c r="I170" i="17"/>
  <c r="J155" i="17"/>
  <c r="J150" i="17"/>
  <c r="J160" i="17"/>
  <c r="J165" i="17"/>
  <c r="J170" i="17"/>
  <c r="K155" i="17"/>
  <c r="K150" i="17"/>
  <c r="K160" i="17"/>
  <c r="K165" i="17"/>
  <c r="K170" i="17"/>
  <c r="L155" i="17"/>
  <c r="L150" i="17"/>
  <c r="L160" i="17"/>
  <c r="L165" i="17"/>
  <c r="L170" i="17"/>
  <c r="M155" i="17"/>
  <c r="M150" i="17"/>
  <c r="M160" i="17"/>
  <c r="M165" i="17"/>
  <c r="M170" i="17"/>
  <c r="N155" i="17"/>
  <c r="N150" i="17"/>
  <c r="N160" i="17"/>
  <c r="N165" i="17"/>
  <c r="N170" i="17"/>
  <c r="O155" i="17"/>
  <c r="O150" i="17"/>
  <c r="O160" i="17"/>
  <c r="O165" i="17"/>
  <c r="O170" i="17"/>
  <c r="P155" i="17"/>
  <c r="P150" i="17"/>
  <c r="P160" i="17"/>
  <c r="P165" i="17"/>
  <c r="P170" i="17"/>
  <c r="Q155" i="17"/>
  <c r="Q150" i="17"/>
  <c r="Q160" i="17"/>
  <c r="Q165" i="17"/>
  <c r="Q170" i="17"/>
  <c r="S155" i="17"/>
  <c r="S150" i="17"/>
  <c r="S160" i="17"/>
  <c r="S165" i="17"/>
  <c r="S170" i="17"/>
  <c r="T155" i="17"/>
  <c r="T150" i="17"/>
  <c r="T160" i="17"/>
  <c r="T165" i="17"/>
  <c r="T170" i="17"/>
  <c r="V155" i="17"/>
  <c r="V150" i="17"/>
  <c r="V160" i="17"/>
  <c r="V165" i="17"/>
  <c r="V170" i="17"/>
  <c r="C155" i="27"/>
  <c r="C150" i="27"/>
  <c r="C160" i="27"/>
  <c r="C165" i="27"/>
  <c r="C170" i="27"/>
  <c r="D155" i="27"/>
  <c r="D150" i="27"/>
  <c r="D160" i="27"/>
  <c r="D165" i="27"/>
  <c r="D170" i="27"/>
  <c r="E155" i="27"/>
  <c r="E150" i="27"/>
  <c r="E160" i="27"/>
  <c r="E165" i="27"/>
  <c r="E170" i="27"/>
  <c r="F155" i="27"/>
  <c r="F150" i="27"/>
  <c r="F160" i="27"/>
  <c r="F165" i="27"/>
  <c r="F170" i="27"/>
  <c r="G155" i="27"/>
  <c r="G150" i="27"/>
  <c r="G160" i="27"/>
  <c r="G165" i="27"/>
  <c r="G170" i="27"/>
  <c r="H155" i="27"/>
  <c r="H150" i="27"/>
  <c r="H160" i="27"/>
  <c r="H165" i="27"/>
  <c r="H170" i="27"/>
  <c r="I155" i="27"/>
  <c r="I150" i="27"/>
  <c r="I160" i="27"/>
  <c r="I165" i="27"/>
  <c r="I170" i="27"/>
  <c r="J155" i="27"/>
  <c r="J150" i="27"/>
  <c r="J160" i="27"/>
  <c r="J165" i="27"/>
  <c r="J170" i="27"/>
  <c r="K155" i="27"/>
  <c r="K150" i="27"/>
  <c r="K160" i="27"/>
  <c r="K165" i="27"/>
  <c r="K170" i="27"/>
  <c r="L155" i="27"/>
  <c r="L150" i="27"/>
  <c r="L160" i="27"/>
  <c r="L165" i="27"/>
  <c r="L170" i="27"/>
  <c r="M155" i="27"/>
  <c r="M150" i="27"/>
  <c r="M160" i="27"/>
  <c r="M165" i="27"/>
  <c r="M170" i="27"/>
  <c r="N155" i="27"/>
  <c r="N150" i="27"/>
  <c r="N160" i="27"/>
  <c r="N165" i="27"/>
  <c r="N170" i="27"/>
  <c r="O155" i="27"/>
  <c r="O150" i="27"/>
  <c r="O160" i="27"/>
  <c r="O165" i="27"/>
  <c r="O170" i="27"/>
  <c r="P155" i="27"/>
  <c r="P150" i="27"/>
  <c r="P160" i="27"/>
  <c r="P165" i="27"/>
  <c r="P170" i="27"/>
  <c r="Q155" i="27"/>
  <c r="Q150" i="27"/>
  <c r="Q160" i="27"/>
  <c r="Q165" i="27"/>
  <c r="Q170" i="27"/>
  <c r="R155" i="27"/>
  <c r="R150" i="27"/>
  <c r="R160" i="27"/>
  <c r="R165" i="27"/>
  <c r="R170" i="27"/>
  <c r="S155" i="27"/>
  <c r="S150" i="27"/>
  <c r="S160" i="27"/>
  <c r="S165" i="27"/>
  <c r="S170" i="27"/>
  <c r="T155" i="27"/>
  <c r="T150" i="27"/>
  <c r="T160" i="27"/>
  <c r="T165" i="27"/>
  <c r="T170" i="27"/>
  <c r="C155" i="29"/>
  <c r="C150" i="29"/>
  <c r="C160" i="29"/>
  <c r="C165" i="29"/>
  <c r="C170" i="29"/>
  <c r="D155" i="29"/>
  <c r="D150" i="29"/>
  <c r="D160" i="29"/>
  <c r="D165" i="29"/>
  <c r="D170" i="29"/>
  <c r="E155" i="29"/>
  <c r="E150" i="29"/>
  <c r="E160" i="29"/>
  <c r="E165" i="29"/>
  <c r="E170" i="29"/>
  <c r="F155" i="29"/>
  <c r="F150" i="29"/>
  <c r="F160" i="29"/>
  <c r="F165" i="29"/>
  <c r="F170" i="29"/>
  <c r="G155" i="29"/>
  <c r="G150" i="29"/>
  <c r="G160" i="29"/>
  <c r="G165" i="29"/>
  <c r="G170" i="29"/>
  <c r="H155" i="29"/>
  <c r="H150" i="29"/>
  <c r="H160" i="29"/>
  <c r="H165" i="29"/>
  <c r="H170" i="29"/>
  <c r="I155" i="29"/>
  <c r="I150" i="29"/>
  <c r="I160" i="29"/>
  <c r="I165" i="29"/>
  <c r="I170" i="29"/>
  <c r="J155" i="29"/>
  <c r="J150" i="29"/>
  <c r="J160" i="29"/>
  <c r="J165" i="29"/>
  <c r="J170" i="29"/>
  <c r="K155" i="29"/>
  <c r="K150" i="29"/>
  <c r="K160" i="29"/>
  <c r="K165" i="29"/>
  <c r="K170" i="29"/>
  <c r="L155" i="29"/>
  <c r="L150" i="29"/>
  <c r="L160" i="29"/>
  <c r="L165" i="29"/>
  <c r="L170" i="29"/>
  <c r="M155" i="29"/>
  <c r="M150" i="29"/>
  <c r="M160" i="29"/>
  <c r="M165" i="29"/>
  <c r="M170" i="29"/>
  <c r="N155" i="29"/>
  <c r="N150" i="29"/>
  <c r="N160" i="29"/>
  <c r="N165" i="29"/>
  <c r="N170" i="29"/>
  <c r="O155" i="29"/>
  <c r="O150" i="29"/>
  <c r="O160" i="29"/>
  <c r="O165" i="29"/>
  <c r="O170" i="29"/>
  <c r="P155" i="29"/>
  <c r="P150" i="29"/>
  <c r="P160" i="29"/>
  <c r="P165" i="29"/>
  <c r="P170" i="29"/>
  <c r="Q155" i="29"/>
  <c r="Q150" i="29"/>
  <c r="Q160" i="29"/>
  <c r="Q165" i="29"/>
  <c r="Q170" i="29"/>
  <c r="R155" i="29"/>
  <c r="R150" i="29"/>
  <c r="R160" i="29"/>
  <c r="R165" i="29"/>
  <c r="R170" i="29"/>
  <c r="S155" i="29"/>
  <c r="S150" i="29"/>
  <c r="S160" i="29"/>
  <c r="S165" i="29"/>
  <c r="S170" i="29"/>
  <c r="T155" i="29"/>
  <c r="T150" i="29"/>
  <c r="T160" i="29"/>
  <c r="T165" i="29"/>
  <c r="T170" i="29"/>
  <c r="C155" i="30"/>
  <c r="C150" i="30"/>
  <c r="C160" i="30"/>
  <c r="C165" i="30"/>
  <c r="C170" i="30"/>
  <c r="D155" i="30"/>
  <c r="D150" i="30"/>
  <c r="D160" i="30"/>
  <c r="D165" i="30"/>
  <c r="D170" i="30"/>
  <c r="E155" i="30"/>
  <c r="E150" i="30"/>
  <c r="E160" i="30"/>
  <c r="E165" i="30"/>
  <c r="E170" i="30"/>
  <c r="F155" i="30"/>
  <c r="F150" i="30"/>
  <c r="F160" i="30"/>
  <c r="F165" i="30"/>
  <c r="F170" i="30"/>
  <c r="G155" i="30"/>
  <c r="G150" i="30"/>
  <c r="G160" i="30"/>
  <c r="G165" i="30"/>
  <c r="G170" i="30"/>
  <c r="H155" i="30"/>
  <c r="H150" i="30"/>
  <c r="H160" i="30"/>
  <c r="H165" i="30"/>
  <c r="H170" i="30"/>
  <c r="I155" i="30"/>
  <c r="I150" i="30"/>
  <c r="I160" i="30"/>
  <c r="I165" i="30"/>
  <c r="I170" i="30"/>
  <c r="J155" i="30"/>
  <c r="J150" i="30"/>
  <c r="J160" i="30"/>
  <c r="J165" i="30"/>
  <c r="J170" i="30"/>
  <c r="K155" i="30"/>
  <c r="K150" i="30"/>
  <c r="K160" i="30"/>
  <c r="K165" i="30"/>
  <c r="K170" i="30"/>
  <c r="L155" i="30"/>
  <c r="L150" i="30"/>
  <c r="L160" i="30"/>
  <c r="L165" i="30"/>
  <c r="L170" i="30"/>
  <c r="M155" i="30"/>
  <c r="M150" i="30"/>
  <c r="M160" i="30"/>
  <c r="M165" i="30"/>
  <c r="M170" i="30"/>
  <c r="N155" i="30"/>
  <c r="N150" i="30"/>
  <c r="N160" i="30"/>
  <c r="N165" i="30"/>
  <c r="N170" i="30"/>
  <c r="O155" i="30"/>
  <c r="O150" i="30"/>
  <c r="O160" i="30"/>
  <c r="O165" i="30"/>
  <c r="O170" i="30"/>
  <c r="P155" i="30"/>
  <c r="P150" i="30"/>
  <c r="P160" i="30"/>
  <c r="P165" i="30"/>
  <c r="P170" i="30"/>
  <c r="Q155" i="30"/>
  <c r="Q150" i="30"/>
  <c r="Q160" i="30"/>
  <c r="Q165" i="30"/>
  <c r="Q170" i="30"/>
  <c r="R155" i="30"/>
  <c r="R150" i="30"/>
  <c r="R160" i="30"/>
  <c r="R165" i="30"/>
  <c r="R170" i="30"/>
  <c r="S155" i="30"/>
  <c r="S150" i="30"/>
  <c r="S160" i="30"/>
  <c r="S165" i="30"/>
  <c r="S170" i="30"/>
  <c r="T155" i="30"/>
  <c r="T150" i="30"/>
  <c r="T160" i="30"/>
  <c r="T165" i="30"/>
  <c r="T170" i="30"/>
  <c r="C155" i="31"/>
  <c r="C150" i="31"/>
  <c r="C160" i="31"/>
  <c r="C165" i="31"/>
  <c r="C170" i="31"/>
  <c r="D155" i="31"/>
  <c r="D150" i="31"/>
  <c r="D160" i="31"/>
  <c r="D165" i="31"/>
  <c r="D170" i="31"/>
  <c r="E155" i="31"/>
  <c r="E150" i="31"/>
  <c r="E160" i="31"/>
  <c r="E165" i="31"/>
  <c r="E170" i="31"/>
  <c r="F155" i="31"/>
  <c r="F150" i="31"/>
  <c r="F160" i="31"/>
  <c r="F165" i="31"/>
  <c r="F170" i="31"/>
  <c r="G155" i="31"/>
  <c r="G150" i="31"/>
  <c r="G160" i="31"/>
  <c r="G165" i="31"/>
  <c r="G170" i="31"/>
  <c r="H155" i="31"/>
  <c r="H150" i="31"/>
  <c r="H160" i="31"/>
  <c r="H165" i="31"/>
  <c r="H170" i="31"/>
  <c r="I155" i="31"/>
  <c r="I150" i="31"/>
  <c r="I160" i="31"/>
  <c r="I165" i="31"/>
  <c r="I170" i="31"/>
  <c r="J155" i="31"/>
  <c r="J150" i="31"/>
  <c r="J160" i="31"/>
  <c r="J165" i="31"/>
  <c r="J170" i="31"/>
  <c r="K155" i="31"/>
  <c r="K150" i="31"/>
  <c r="K160" i="31"/>
  <c r="K165" i="31"/>
  <c r="K170" i="31"/>
  <c r="L155" i="31"/>
  <c r="L150" i="31"/>
  <c r="L160" i="31"/>
  <c r="L165" i="31"/>
  <c r="L170" i="31"/>
  <c r="M155" i="31"/>
  <c r="M150" i="31"/>
  <c r="M160" i="31"/>
  <c r="M165" i="31"/>
  <c r="M170" i="31"/>
  <c r="N155" i="31"/>
  <c r="N150" i="31"/>
  <c r="N160" i="31"/>
  <c r="N165" i="31"/>
  <c r="N170" i="31"/>
  <c r="O155" i="31"/>
  <c r="O150" i="31"/>
  <c r="O160" i="31"/>
  <c r="O165" i="31"/>
  <c r="O170" i="31"/>
  <c r="P155" i="31"/>
  <c r="P150" i="31"/>
  <c r="P160" i="31"/>
  <c r="P165" i="31"/>
  <c r="P170" i="31"/>
  <c r="Q155" i="31"/>
  <c r="Q150" i="31"/>
  <c r="Q160" i="31"/>
  <c r="Q165" i="31"/>
  <c r="Q170" i="31"/>
  <c r="R155" i="31"/>
  <c r="R150" i="31"/>
  <c r="R160" i="31"/>
  <c r="R165" i="31"/>
  <c r="R170" i="31"/>
  <c r="S155" i="31"/>
  <c r="S150" i="31"/>
  <c r="S160" i="31"/>
  <c r="S165" i="31"/>
  <c r="S170" i="31"/>
  <c r="T155" i="31"/>
  <c r="T150" i="31"/>
  <c r="T160" i="31"/>
  <c r="T165" i="31"/>
  <c r="T170" i="31"/>
  <c r="C157" i="41"/>
  <c r="C152" i="41"/>
  <c r="C162" i="41"/>
  <c r="C167" i="41"/>
  <c r="C172" i="41"/>
  <c r="D157" i="41"/>
  <c r="D152" i="41"/>
  <c r="D162" i="41"/>
  <c r="D167" i="41"/>
  <c r="D172" i="41"/>
  <c r="E157" i="41"/>
  <c r="E152" i="41"/>
  <c r="E162" i="41"/>
  <c r="E167" i="41"/>
  <c r="E172" i="41"/>
  <c r="F157" i="41"/>
  <c r="F152" i="41"/>
  <c r="F162" i="41"/>
  <c r="F167" i="41"/>
  <c r="F172" i="41"/>
  <c r="G157" i="41"/>
  <c r="G152" i="41"/>
  <c r="G162" i="41"/>
  <c r="G167" i="41"/>
  <c r="G172" i="41"/>
  <c r="H157" i="41"/>
  <c r="H152" i="41"/>
  <c r="H162" i="41"/>
  <c r="H167" i="41"/>
  <c r="H172" i="41"/>
  <c r="I157" i="41"/>
  <c r="I152" i="41"/>
  <c r="I162" i="41"/>
  <c r="I167" i="41"/>
  <c r="I172" i="41"/>
  <c r="J157" i="41"/>
  <c r="J152" i="41"/>
  <c r="J162" i="41"/>
  <c r="J167" i="41"/>
  <c r="J172" i="41"/>
  <c r="K157" i="41"/>
  <c r="K152" i="41"/>
  <c r="K162" i="41"/>
  <c r="K167" i="41"/>
  <c r="K172" i="41"/>
  <c r="L157" i="41"/>
  <c r="L152" i="41"/>
  <c r="L162" i="41"/>
  <c r="L167" i="41"/>
  <c r="L172" i="41"/>
  <c r="M157" i="41"/>
  <c r="M152" i="41"/>
  <c r="M162" i="41"/>
  <c r="M167" i="41"/>
  <c r="M172" i="41"/>
  <c r="N157" i="41"/>
  <c r="N152" i="41"/>
  <c r="N162" i="41"/>
  <c r="N167" i="41"/>
  <c r="N172" i="41"/>
  <c r="O157" i="41"/>
  <c r="O152" i="41"/>
  <c r="O162" i="41"/>
  <c r="O167" i="41"/>
  <c r="O172" i="41"/>
  <c r="P157" i="41"/>
  <c r="P152" i="41"/>
  <c r="P162" i="41"/>
  <c r="P167" i="41"/>
  <c r="P172" i="41"/>
  <c r="Q157" i="41"/>
  <c r="Q152" i="41"/>
  <c r="Q162" i="41"/>
  <c r="Q167" i="41"/>
  <c r="Q172" i="41"/>
  <c r="R157" i="41"/>
  <c r="R152" i="41"/>
  <c r="R162" i="41"/>
  <c r="R167" i="41"/>
  <c r="R172" i="41"/>
  <c r="S157" i="41"/>
  <c r="S152" i="41"/>
  <c r="S162" i="41"/>
  <c r="S167" i="41"/>
  <c r="S172" i="41"/>
  <c r="T157" i="41"/>
  <c r="T152" i="41"/>
  <c r="T162" i="41"/>
  <c r="T167" i="41"/>
  <c r="T172" i="41"/>
  <c r="C155" i="33"/>
  <c r="C150" i="33"/>
  <c r="C160" i="33"/>
  <c r="C165" i="33"/>
  <c r="C170" i="33"/>
  <c r="D155" i="33"/>
  <c r="D150" i="33"/>
  <c r="D160" i="33"/>
  <c r="D165" i="33"/>
  <c r="D170" i="33"/>
  <c r="E155" i="33"/>
  <c r="E150" i="33"/>
  <c r="E160" i="33"/>
  <c r="E165" i="33"/>
  <c r="E170" i="33"/>
  <c r="F155" i="33"/>
  <c r="F150" i="33"/>
  <c r="F160" i="33"/>
  <c r="F165" i="33"/>
  <c r="F170" i="33"/>
  <c r="G155" i="33"/>
  <c r="G150" i="33"/>
  <c r="G160" i="33"/>
  <c r="G165" i="33"/>
  <c r="G170" i="33"/>
  <c r="H155" i="33"/>
  <c r="H150" i="33"/>
  <c r="H160" i="33"/>
  <c r="H165" i="33"/>
  <c r="H170" i="33"/>
  <c r="I155" i="33"/>
  <c r="I150" i="33"/>
  <c r="I160" i="33"/>
  <c r="I165" i="33"/>
  <c r="I170" i="33"/>
  <c r="J155" i="33"/>
  <c r="J150" i="33"/>
  <c r="J160" i="33"/>
  <c r="J165" i="33"/>
  <c r="J170" i="33"/>
  <c r="K155" i="33"/>
  <c r="K150" i="33"/>
  <c r="K160" i="33"/>
  <c r="K165" i="33"/>
  <c r="K170" i="33"/>
  <c r="L155" i="33"/>
  <c r="L150" i="33"/>
  <c r="L160" i="33"/>
  <c r="L165" i="33"/>
  <c r="L170" i="33"/>
  <c r="M155" i="33"/>
  <c r="M150" i="33"/>
  <c r="M160" i="33"/>
  <c r="M165" i="33"/>
  <c r="M170" i="33"/>
  <c r="N155" i="33"/>
  <c r="N150" i="33"/>
  <c r="N160" i="33"/>
  <c r="N165" i="33"/>
  <c r="N170" i="33"/>
  <c r="O155" i="33"/>
  <c r="O150" i="33"/>
  <c r="O160" i="33"/>
  <c r="O165" i="33"/>
  <c r="O170" i="33"/>
  <c r="P155" i="33"/>
  <c r="P150" i="33"/>
  <c r="P160" i="33"/>
  <c r="P165" i="33"/>
  <c r="P170" i="33"/>
  <c r="Q155" i="33"/>
  <c r="Q150" i="33"/>
  <c r="Q160" i="33"/>
  <c r="Q165" i="33"/>
  <c r="Q170" i="33"/>
  <c r="R155" i="33"/>
  <c r="R150" i="33"/>
  <c r="R160" i="33"/>
  <c r="R165" i="33"/>
  <c r="R170" i="33"/>
  <c r="S155" i="33"/>
  <c r="S150" i="33"/>
  <c r="S160" i="33"/>
  <c r="S165" i="33"/>
  <c r="S170" i="33"/>
  <c r="T155" i="33"/>
  <c r="T150" i="33"/>
  <c r="T160" i="33"/>
  <c r="T165" i="33"/>
  <c r="T170" i="33"/>
  <c r="C155" i="34"/>
  <c r="C150" i="34"/>
  <c r="C160" i="34"/>
  <c r="C165" i="34"/>
  <c r="C170" i="34"/>
  <c r="D155" i="34"/>
  <c r="D150" i="34"/>
  <c r="D160" i="34"/>
  <c r="D165" i="34"/>
  <c r="D170" i="34"/>
  <c r="C155" i="35"/>
  <c r="C150" i="35"/>
  <c r="C160" i="35"/>
  <c r="C165" i="35"/>
  <c r="C170" i="35"/>
  <c r="D155" i="35"/>
  <c r="D150" i="35"/>
  <c r="D160" i="35"/>
  <c r="D165" i="35"/>
  <c r="D170" i="35"/>
  <c r="E155" i="35"/>
  <c r="E150" i="35"/>
  <c r="E160" i="35"/>
  <c r="E165" i="35"/>
  <c r="E170" i="35"/>
  <c r="F155" i="35"/>
  <c r="F150" i="35"/>
  <c r="F160" i="35"/>
  <c r="F165" i="35"/>
  <c r="F170" i="35"/>
  <c r="G155" i="35"/>
  <c r="G150" i="35"/>
  <c r="G160" i="35"/>
  <c r="G165" i="35"/>
  <c r="G170" i="35"/>
  <c r="H155" i="35"/>
  <c r="H150" i="35"/>
  <c r="H160" i="35"/>
  <c r="H165" i="35"/>
  <c r="H170" i="35"/>
  <c r="I155" i="35"/>
  <c r="I150" i="35"/>
  <c r="I160" i="35"/>
  <c r="I165" i="35"/>
  <c r="I170" i="35"/>
  <c r="J155" i="35"/>
  <c r="J150" i="35"/>
  <c r="J160" i="35"/>
  <c r="J165" i="35"/>
  <c r="J170" i="35"/>
  <c r="K155" i="35"/>
  <c r="K150" i="35"/>
  <c r="K160" i="35"/>
  <c r="K165" i="35"/>
  <c r="K170" i="35"/>
  <c r="L155" i="35"/>
  <c r="L150" i="35"/>
  <c r="L160" i="35"/>
  <c r="L165" i="35"/>
  <c r="L170" i="35"/>
  <c r="M155" i="35"/>
  <c r="M150" i="35"/>
  <c r="M160" i="35"/>
  <c r="M165" i="35"/>
  <c r="M170" i="35"/>
  <c r="N155" i="35"/>
  <c r="N150" i="35"/>
  <c r="N160" i="35"/>
  <c r="N165" i="35"/>
  <c r="N170" i="35"/>
  <c r="O155" i="35"/>
  <c r="O150" i="35"/>
  <c r="O160" i="35"/>
  <c r="O165" i="35"/>
  <c r="O170" i="35"/>
  <c r="P155" i="35"/>
  <c r="P150" i="35"/>
  <c r="P160" i="35"/>
  <c r="P165" i="35"/>
  <c r="P170" i="35"/>
  <c r="Q155" i="35"/>
  <c r="Q150" i="35"/>
  <c r="Q160" i="35"/>
  <c r="Q165" i="35"/>
  <c r="Q170" i="35"/>
  <c r="R155" i="35"/>
  <c r="R150" i="35"/>
  <c r="R160" i="35"/>
  <c r="R165" i="35"/>
  <c r="R170" i="35"/>
  <c r="S155" i="35"/>
  <c r="S150" i="35"/>
  <c r="S160" i="35"/>
  <c r="S165" i="35"/>
  <c r="S170" i="35"/>
  <c r="T155" i="35"/>
  <c r="T150" i="35"/>
  <c r="T160" i="35"/>
  <c r="T165" i="35"/>
  <c r="T170" i="35"/>
  <c r="C155" i="36"/>
  <c r="C150" i="36"/>
  <c r="C160" i="36"/>
  <c r="C165" i="36"/>
  <c r="C170" i="36"/>
  <c r="D155" i="36"/>
  <c r="D150" i="36"/>
  <c r="D160" i="36"/>
  <c r="D165" i="36"/>
  <c r="D170" i="36"/>
  <c r="E155" i="36"/>
  <c r="E150" i="36"/>
  <c r="E160" i="36"/>
  <c r="E165" i="36"/>
  <c r="E170" i="36"/>
  <c r="F155" i="36"/>
  <c r="F150" i="36"/>
  <c r="F160" i="36"/>
  <c r="F165" i="36"/>
  <c r="F170" i="36"/>
  <c r="G155" i="36"/>
  <c r="G150" i="36"/>
  <c r="G160" i="36"/>
  <c r="G165" i="36"/>
  <c r="G170" i="36"/>
  <c r="H155" i="36"/>
  <c r="H150" i="36"/>
  <c r="H160" i="36"/>
  <c r="H165" i="36"/>
  <c r="H170" i="36"/>
  <c r="I155" i="36"/>
  <c r="I150" i="36"/>
  <c r="I160" i="36"/>
  <c r="I165" i="36"/>
  <c r="I170" i="36"/>
  <c r="J155" i="36"/>
  <c r="J150" i="36"/>
  <c r="J160" i="36"/>
  <c r="J165" i="36"/>
  <c r="J170" i="36"/>
  <c r="K155" i="36"/>
  <c r="K150" i="36"/>
  <c r="K160" i="36"/>
  <c r="K165" i="36"/>
  <c r="K170" i="36"/>
  <c r="L155" i="36"/>
  <c r="L150" i="36"/>
  <c r="L160" i="36"/>
  <c r="L165" i="36"/>
  <c r="L170" i="36"/>
  <c r="M155" i="36"/>
  <c r="M150" i="36"/>
  <c r="M160" i="36"/>
  <c r="M165" i="36"/>
  <c r="M170" i="36"/>
  <c r="N155" i="36"/>
  <c r="N150" i="36"/>
  <c r="N160" i="36"/>
  <c r="N165" i="36"/>
  <c r="N170" i="36"/>
  <c r="O155" i="36"/>
  <c r="O150" i="36"/>
  <c r="O160" i="36"/>
  <c r="O165" i="36"/>
  <c r="O170" i="36"/>
  <c r="P155" i="36"/>
  <c r="P150" i="36"/>
  <c r="P160" i="36"/>
  <c r="P165" i="36"/>
  <c r="P170" i="36"/>
  <c r="Q155" i="36"/>
  <c r="Q150" i="36"/>
  <c r="Q160" i="36"/>
  <c r="Q165" i="36"/>
  <c r="Q170" i="36"/>
  <c r="R155" i="36"/>
  <c r="R150" i="36"/>
  <c r="R160" i="36"/>
  <c r="R165" i="36"/>
  <c r="R170" i="36"/>
  <c r="S155" i="36"/>
  <c r="S150" i="36"/>
  <c r="S160" i="36"/>
  <c r="S165" i="36"/>
  <c r="S170" i="36"/>
  <c r="T155" i="36"/>
  <c r="T150" i="36"/>
  <c r="T160" i="36"/>
  <c r="T165" i="36"/>
  <c r="T170" i="36"/>
  <c r="M155" i="45"/>
  <c r="M150" i="45"/>
  <c r="M160" i="45"/>
  <c r="M165" i="45"/>
  <c r="M170" i="45"/>
  <c r="N155" i="45"/>
  <c r="N150" i="45"/>
  <c r="N160" i="45"/>
  <c r="N165" i="45"/>
  <c r="N170" i="45"/>
  <c r="O155" i="45"/>
  <c r="O150" i="45"/>
  <c r="O160" i="45"/>
  <c r="O165" i="45"/>
  <c r="O170" i="45"/>
  <c r="P155" i="45"/>
  <c r="P150" i="45"/>
  <c r="P160" i="45"/>
  <c r="P165" i="45"/>
  <c r="P170" i="45"/>
  <c r="Q155" i="45"/>
  <c r="Q150" i="45"/>
  <c r="Q160" i="45"/>
  <c r="Q165" i="45"/>
  <c r="Q170" i="45"/>
  <c r="R155" i="45"/>
  <c r="R150" i="45"/>
  <c r="R160" i="45"/>
  <c r="R165" i="45"/>
  <c r="R170" i="45"/>
  <c r="S155" i="45"/>
  <c r="S150" i="45"/>
  <c r="S160" i="45"/>
  <c r="S165" i="45"/>
  <c r="S170" i="45"/>
  <c r="T155" i="45"/>
  <c r="T150" i="45"/>
  <c r="T160" i="45"/>
  <c r="T165" i="45"/>
  <c r="T170" i="45"/>
  <c r="U155" i="45"/>
  <c r="U150" i="45"/>
  <c r="U160" i="45"/>
  <c r="U165" i="45"/>
  <c r="U170" i="45"/>
  <c r="V155" i="45"/>
  <c r="V150" i="45"/>
  <c r="V160" i="45"/>
  <c r="V165" i="45"/>
  <c r="V170" i="45"/>
  <c r="W155" i="45"/>
  <c r="W150" i="45"/>
  <c r="W160" i="45"/>
  <c r="W165" i="45"/>
  <c r="W170" i="45"/>
  <c r="X155" i="45"/>
  <c r="X150" i="45"/>
  <c r="X160" i="45"/>
  <c r="X165" i="45"/>
  <c r="X170" i="45"/>
  <c r="Y155" i="45"/>
  <c r="Y150" i="45"/>
  <c r="Y160" i="45"/>
  <c r="Y165" i="45"/>
  <c r="Y170" i="45"/>
  <c r="Z155" i="45"/>
  <c r="Z150" i="45"/>
  <c r="Z160" i="45"/>
  <c r="Z165" i="45"/>
  <c r="Z170" i="45"/>
  <c r="V178" i="69"/>
  <c r="V195" i="69"/>
  <c r="V201" i="69"/>
  <c r="V202" i="69"/>
  <c r="V203" i="69"/>
  <c r="V204" i="69"/>
  <c r="V205" i="69"/>
  <c r="V206" i="69"/>
  <c r="V207" i="69"/>
  <c r="V208" i="69"/>
  <c r="V209" i="69"/>
  <c r="V210" i="69"/>
  <c r="V211" i="69"/>
  <c r="V212" i="69"/>
  <c r="V213" i="69"/>
  <c r="V214" i="69"/>
  <c r="V215" i="69"/>
  <c r="V216" i="69"/>
  <c r="V217" i="69"/>
  <c r="V218" i="69"/>
  <c r="V219" i="69"/>
  <c r="V220" i="69"/>
  <c r="V221" i="69"/>
  <c r="V222" i="69"/>
  <c r="V223" i="69"/>
  <c r="V224" i="69"/>
  <c r="V225" i="69"/>
  <c r="V226" i="69"/>
  <c r="V227" i="69"/>
  <c r="V228" i="69"/>
  <c r="V229" i="69"/>
  <c r="V230" i="69"/>
  <c r="V231" i="69"/>
  <c r="V232" i="69"/>
  <c r="V233" i="69"/>
  <c r="V234" i="69"/>
  <c r="V235" i="69"/>
  <c r="V236" i="69"/>
  <c r="V237" i="69"/>
  <c r="V238" i="69"/>
  <c r="V239" i="69"/>
  <c r="V240" i="69"/>
  <c r="V241" i="69"/>
  <c r="V242" i="69"/>
  <c r="V243" i="69"/>
  <c r="V244" i="69"/>
  <c r="V245" i="69"/>
  <c r="V246" i="69"/>
  <c r="V247" i="69"/>
  <c r="V248" i="69"/>
  <c r="V249" i="69"/>
  <c r="V250" i="69"/>
  <c r="V251" i="69"/>
  <c r="V252" i="69"/>
  <c r="V253" i="69"/>
  <c r="V254" i="69"/>
  <c r="V255" i="69"/>
  <c r="V256" i="69"/>
  <c r="V257" i="69"/>
  <c r="V258" i="69"/>
  <c r="V259" i="69"/>
  <c r="V260" i="69"/>
  <c r="V261" i="69"/>
  <c r="V262" i="69"/>
  <c r="V263" i="69"/>
  <c r="V264" i="69"/>
  <c r="V265" i="69"/>
  <c r="V266" i="69"/>
  <c r="V267" i="69"/>
  <c r="V268" i="69"/>
  <c r="V269" i="69"/>
  <c r="V270" i="69"/>
  <c r="V271" i="69"/>
  <c r="V272" i="69"/>
  <c r="V273" i="69"/>
  <c r="V274" i="69"/>
  <c r="V275" i="69"/>
  <c r="V276" i="69"/>
  <c r="V277" i="69"/>
  <c r="V278" i="69"/>
  <c r="V279" i="69"/>
  <c r="V280" i="69"/>
  <c r="V281" i="69"/>
  <c r="V282" i="69"/>
  <c r="V283" i="69"/>
  <c r="V284" i="69"/>
  <c r="V285" i="69"/>
  <c r="V286" i="69"/>
  <c r="V287" i="69"/>
  <c r="V288" i="69"/>
  <c r="V289" i="69"/>
  <c r="V290" i="69"/>
  <c r="V291" i="69"/>
  <c r="V292" i="69"/>
  <c r="V293" i="69"/>
  <c r="V313" i="69"/>
  <c r="T40" i="69"/>
  <c r="T51" i="69"/>
  <c r="T54" i="69"/>
  <c r="F184" i="17"/>
  <c r="I184" i="17"/>
  <c r="J184" i="17"/>
  <c r="K184" i="17"/>
  <c r="L184" i="17"/>
  <c r="M184" i="17"/>
  <c r="N184" i="17"/>
  <c r="O184" i="17"/>
  <c r="P184" i="17"/>
  <c r="Q184" i="17"/>
  <c r="S184" i="17"/>
  <c r="T184" i="17"/>
  <c r="V184" i="1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R184" i="27"/>
  <c r="S184" i="27"/>
  <c r="T184" i="27"/>
  <c r="C184" i="29"/>
  <c r="D184" i="29"/>
  <c r="E184" i="29"/>
  <c r="F184" i="29"/>
  <c r="G184" i="29"/>
  <c r="H184" i="29"/>
  <c r="I184" i="29"/>
  <c r="J184" i="29"/>
  <c r="K184" i="29"/>
  <c r="L184" i="29"/>
  <c r="M184" i="29"/>
  <c r="N184" i="29"/>
  <c r="O184" i="29"/>
  <c r="P184" i="29"/>
  <c r="Q184" i="29"/>
  <c r="R184" i="29"/>
  <c r="S184" i="29"/>
  <c r="T184" i="29"/>
  <c r="C184" i="30"/>
  <c r="D184" i="30"/>
  <c r="E184" i="30"/>
  <c r="F184" i="30"/>
  <c r="G184" i="30"/>
  <c r="H184" i="30"/>
  <c r="I184" i="30"/>
  <c r="J184" i="30"/>
  <c r="K184" i="30"/>
  <c r="L184" i="30"/>
  <c r="M184" i="30"/>
  <c r="N184" i="30"/>
  <c r="O184" i="30"/>
  <c r="P184" i="30"/>
  <c r="Q184" i="30"/>
  <c r="R184" i="30"/>
  <c r="S184" i="30"/>
  <c r="T184" i="30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P184" i="31"/>
  <c r="Q184" i="31"/>
  <c r="R184" i="31"/>
  <c r="S184" i="31"/>
  <c r="T184" i="31"/>
  <c r="C186" i="41"/>
  <c r="D186" i="41"/>
  <c r="E186" i="41"/>
  <c r="F186" i="41"/>
  <c r="G186" i="41"/>
  <c r="H186" i="41"/>
  <c r="I186" i="41"/>
  <c r="J186" i="41"/>
  <c r="K186" i="41"/>
  <c r="L186" i="41"/>
  <c r="M186" i="41"/>
  <c r="N186" i="41"/>
  <c r="O186" i="41"/>
  <c r="P186" i="41"/>
  <c r="Q186" i="41"/>
  <c r="R186" i="41"/>
  <c r="S186" i="41"/>
  <c r="T186" i="41"/>
  <c r="C184" i="33"/>
  <c r="D184" i="33"/>
  <c r="E184" i="33"/>
  <c r="F184" i="33"/>
  <c r="G184" i="33"/>
  <c r="H184" i="33"/>
  <c r="I184" i="33"/>
  <c r="J184" i="33"/>
  <c r="K184" i="33"/>
  <c r="L184" i="33"/>
  <c r="M184" i="33"/>
  <c r="N184" i="33"/>
  <c r="O184" i="33"/>
  <c r="P184" i="33"/>
  <c r="Q184" i="33"/>
  <c r="R184" i="33"/>
  <c r="S184" i="33"/>
  <c r="T184" i="33"/>
  <c r="C184" i="34"/>
  <c r="D184" i="34"/>
  <c r="C184" i="35"/>
  <c r="D184" i="35"/>
  <c r="E184" i="35"/>
  <c r="F184" i="35"/>
  <c r="G184" i="35"/>
  <c r="H184" i="35"/>
  <c r="I184" i="35"/>
  <c r="J184" i="35"/>
  <c r="K184" i="35"/>
  <c r="L184" i="35"/>
  <c r="M184" i="35"/>
  <c r="N184" i="35"/>
  <c r="O184" i="35"/>
  <c r="P184" i="35"/>
  <c r="Q184" i="35"/>
  <c r="R184" i="35"/>
  <c r="S184" i="35"/>
  <c r="T184" i="35"/>
  <c r="C184" i="36"/>
  <c r="D184" i="36"/>
  <c r="E184" i="36"/>
  <c r="F184" i="36"/>
  <c r="G184" i="36"/>
  <c r="H184" i="36"/>
  <c r="I184" i="36"/>
  <c r="J184" i="36"/>
  <c r="K184" i="36"/>
  <c r="L184" i="36"/>
  <c r="M184" i="36"/>
  <c r="N184" i="36"/>
  <c r="O184" i="36"/>
  <c r="P184" i="36"/>
  <c r="Q184" i="36"/>
  <c r="R184" i="36"/>
  <c r="S184" i="36"/>
  <c r="T184" i="36"/>
  <c r="M184" i="45"/>
  <c r="N184" i="45"/>
  <c r="O184" i="45"/>
  <c r="P184" i="45"/>
  <c r="Q184" i="45"/>
  <c r="R184" i="45"/>
  <c r="S184" i="45"/>
  <c r="T184" i="45"/>
  <c r="U184" i="45"/>
  <c r="V184" i="45"/>
  <c r="W184" i="45"/>
  <c r="X184" i="45"/>
  <c r="Y184" i="45"/>
  <c r="Z184" i="45"/>
  <c r="T71" i="69"/>
  <c r="T74" i="69"/>
  <c r="T84" i="69"/>
  <c r="T85" i="69"/>
  <c r="T95" i="69"/>
  <c r="T98" i="69"/>
  <c r="T104" i="69"/>
  <c r="F174" i="17"/>
  <c r="F179" i="17"/>
  <c r="I174" i="17"/>
  <c r="I179" i="17"/>
  <c r="J174" i="17"/>
  <c r="J179" i="17"/>
  <c r="K174" i="17"/>
  <c r="K179" i="17"/>
  <c r="L174" i="17"/>
  <c r="L179" i="17"/>
  <c r="M174" i="17"/>
  <c r="M179" i="17"/>
  <c r="N174" i="17"/>
  <c r="N179" i="17"/>
  <c r="O174" i="17"/>
  <c r="O179" i="17"/>
  <c r="P174" i="17"/>
  <c r="P179" i="17"/>
  <c r="Q174" i="17"/>
  <c r="Q179" i="17"/>
  <c r="S174" i="17"/>
  <c r="S179" i="17"/>
  <c r="T174" i="17"/>
  <c r="T179" i="17"/>
  <c r="V174" i="17"/>
  <c r="V179" i="17"/>
  <c r="C174" i="27"/>
  <c r="C179" i="27"/>
  <c r="D174" i="27"/>
  <c r="D179" i="27"/>
  <c r="E174" i="27"/>
  <c r="E179" i="27"/>
  <c r="F174" i="27"/>
  <c r="F179" i="27"/>
  <c r="G174" i="27"/>
  <c r="G179" i="27"/>
  <c r="H174" i="27"/>
  <c r="H179" i="27"/>
  <c r="I174" i="27"/>
  <c r="I179" i="27"/>
  <c r="J174" i="27"/>
  <c r="J179" i="27"/>
  <c r="K174" i="27"/>
  <c r="K179" i="27"/>
  <c r="L174" i="27"/>
  <c r="L179" i="27"/>
  <c r="M174" i="27"/>
  <c r="M179" i="27"/>
  <c r="N174" i="27"/>
  <c r="N179" i="27"/>
  <c r="O174" i="27"/>
  <c r="O179" i="27"/>
  <c r="P174" i="27"/>
  <c r="P179" i="27"/>
  <c r="Q174" i="27"/>
  <c r="Q179" i="27"/>
  <c r="R174" i="27"/>
  <c r="R179" i="27"/>
  <c r="S174" i="27"/>
  <c r="S179" i="27"/>
  <c r="T174" i="27"/>
  <c r="T179" i="27"/>
  <c r="C174" i="29"/>
  <c r="C179" i="29"/>
  <c r="D174" i="29"/>
  <c r="D179" i="29"/>
  <c r="E174" i="29"/>
  <c r="E179" i="29"/>
  <c r="F174" i="29"/>
  <c r="F179" i="29"/>
  <c r="G174" i="29"/>
  <c r="G179" i="29"/>
  <c r="H174" i="29"/>
  <c r="H179" i="29"/>
  <c r="I174" i="29"/>
  <c r="I179" i="29"/>
  <c r="J174" i="29"/>
  <c r="J179" i="29"/>
  <c r="K174" i="29"/>
  <c r="K179" i="29"/>
  <c r="L174" i="29"/>
  <c r="L179" i="29"/>
  <c r="M174" i="29"/>
  <c r="M179" i="29"/>
  <c r="N174" i="29"/>
  <c r="N179" i="29"/>
  <c r="O174" i="29"/>
  <c r="O179" i="29"/>
  <c r="P174" i="29"/>
  <c r="P179" i="29"/>
  <c r="Q174" i="29"/>
  <c r="Q179" i="29"/>
  <c r="R174" i="29"/>
  <c r="R179" i="29"/>
  <c r="S174" i="29"/>
  <c r="S179" i="29"/>
  <c r="T174" i="29"/>
  <c r="T179" i="29"/>
  <c r="C174" i="30"/>
  <c r="C179" i="30"/>
  <c r="D174" i="30"/>
  <c r="D179" i="30"/>
  <c r="E174" i="30"/>
  <c r="E179" i="30"/>
  <c r="F174" i="30"/>
  <c r="F179" i="30"/>
  <c r="G174" i="30"/>
  <c r="G179" i="30"/>
  <c r="H174" i="30"/>
  <c r="H179" i="30"/>
  <c r="I174" i="30"/>
  <c r="I179" i="30"/>
  <c r="J174" i="30"/>
  <c r="J179" i="30"/>
  <c r="K174" i="30"/>
  <c r="K179" i="30"/>
  <c r="L174" i="30"/>
  <c r="L179" i="30"/>
  <c r="M174" i="30"/>
  <c r="M179" i="30"/>
  <c r="N174" i="30"/>
  <c r="N179" i="30"/>
  <c r="O174" i="30"/>
  <c r="O179" i="30"/>
  <c r="P174" i="30"/>
  <c r="P179" i="30"/>
  <c r="Q174" i="30"/>
  <c r="Q179" i="30"/>
  <c r="R174" i="30"/>
  <c r="R179" i="30"/>
  <c r="S174" i="30"/>
  <c r="S179" i="30"/>
  <c r="T174" i="30"/>
  <c r="T179" i="30"/>
  <c r="C174" i="31"/>
  <c r="C179" i="31"/>
  <c r="D174" i="31"/>
  <c r="D179" i="31"/>
  <c r="E174" i="31"/>
  <c r="E179" i="31"/>
  <c r="F174" i="31"/>
  <c r="F179" i="31"/>
  <c r="G174" i="31"/>
  <c r="G179" i="31"/>
  <c r="H174" i="31"/>
  <c r="H179" i="31"/>
  <c r="I174" i="31"/>
  <c r="I179" i="31"/>
  <c r="J174" i="31"/>
  <c r="J179" i="31"/>
  <c r="K174" i="31"/>
  <c r="K179" i="31"/>
  <c r="L174" i="31"/>
  <c r="L179" i="31"/>
  <c r="M174" i="31"/>
  <c r="M179" i="31"/>
  <c r="N174" i="31"/>
  <c r="N179" i="31"/>
  <c r="O174" i="31"/>
  <c r="O179" i="31"/>
  <c r="P174" i="31"/>
  <c r="P179" i="31"/>
  <c r="Q174" i="31"/>
  <c r="Q179" i="31"/>
  <c r="R174" i="31"/>
  <c r="R179" i="31"/>
  <c r="S174" i="31"/>
  <c r="S179" i="31"/>
  <c r="T174" i="31"/>
  <c r="T179" i="31"/>
  <c r="C176" i="41"/>
  <c r="C181" i="41"/>
  <c r="D176" i="41"/>
  <c r="D181" i="41"/>
  <c r="E176" i="41"/>
  <c r="E181" i="41"/>
  <c r="F176" i="41"/>
  <c r="F181" i="41"/>
  <c r="G176" i="41"/>
  <c r="G181" i="41"/>
  <c r="H176" i="41"/>
  <c r="H181" i="41"/>
  <c r="I176" i="41"/>
  <c r="I181" i="41"/>
  <c r="J176" i="41"/>
  <c r="J181" i="41"/>
  <c r="K176" i="41"/>
  <c r="K181" i="41"/>
  <c r="L176" i="41"/>
  <c r="L181" i="41"/>
  <c r="M176" i="41"/>
  <c r="M181" i="41"/>
  <c r="N176" i="41"/>
  <c r="N181" i="41"/>
  <c r="O176" i="41"/>
  <c r="O181" i="41"/>
  <c r="P176" i="41"/>
  <c r="P181" i="41"/>
  <c r="Q176" i="41"/>
  <c r="Q181" i="41"/>
  <c r="R176" i="41"/>
  <c r="R181" i="41"/>
  <c r="S176" i="41"/>
  <c r="S181" i="41"/>
  <c r="T176" i="41"/>
  <c r="T181" i="41"/>
  <c r="C174" i="33"/>
  <c r="C179" i="33"/>
  <c r="D174" i="33"/>
  <c r="D179" i="33"/>
  <c r="E174" i="33"/>
  <c r="E179" i="33"/>
  <c r="F174" i="33"/>
  <c r="F179" i="33"/>
  <c r="G174" i="33"/>
  <c r="G179" i="33"/>
  <c r="H174" i="33"/>
  <c r="H179" i="33"/>
  <c r="I174" i="33"/>
  <c r="I179" i="33"/>
  <c r="J174" i="33"/>
  <c r="J179" i="33"/>
  <c r="K174" i="33"/>
  <c r="K179" i="33"/>
  <c r="L174" i="33"/>
  <c r="L179" i="33"/>
  <c r="M174" i="33"/>
  <c r="M179" i="33"/>
  <c r="N174" i="33"/>
  <c r="N179" i="33"/>
  <c r="O174" i="33"/>
  <c r="O179" i="33"/>
  <c r="P174" i="33"/>
  <c r="P179" i="33"/>
  <c r="Q174" i="33"/>
  <c r="Q179" i="33"/>
  <c r="R174" i="33"/>
  <c r="R179" i="33"/>
  <c r="S174" i="33"/>
  <c r="S179" i="33"/>
  <c r="T174" i="33"/>
  <c r="T179" i="33"/>
  <c r="C174" i="34"/>
  <c r="C179" i="34"/>
  <c r="D174" i="34"/>
  <c r="D179" i="34"/>
  <c r="C174" i="35"/>
  <c r="C179" i="35"/>
  <c r="D174" i="35"/>
  <c r="D179" i="35"/>
  <c r="E174" i="35"/>
  <c r="E179" i="35"/>
  <c r="F174" i="35"/>
  <c r="F179" i="35"/>
  <c r="G174" i="35"/>
  <c r="G179" i="35"/>
  <c r="H174" i="35"/>
  <c r="H179" i="35"/>
  <c r="I174" i="35"/>
  <c r="I179" i="35"/>
  <c r="J174" i="35"/>
  <c r="J179" i="35"/>
  <c r="K174" i="35"/>
  <c r="K179" i="35"/>
  <c r="L174" i="35"/>
  <c r="L179" i="35"/>
  <c r="M174" i="35"/>
  <c r="M179" i="35"/>
  <c r="N174" i="35"/>
  <c r="N179" i="35"/>
  <c r="O174" i="35"/>
  <c r="O179" i="35"/>
  <c r="P174" i="35"/>
  <c r="P179" i="35"/>
  <c r="Q174" i="35"/>
  <c r="Q179" i="35"/>
  <c r="R174" i="35"/>
  <c r="R179" i="35"/>
  <c r="S174" i="35"/>
  <c r="S179" i="35"/>
  <c r="T174" i="35"/>
  <c r="T179" i="35"/>
  <c r="C174" i="36"/>
  <c r="C179" i="36"/>
  <c r="D174" i="36"/>
  <c r="D179" i="36"/>
  <c r="E174" i="36"/>
  <c r="E179" i="36"/>
  <c r="F174" i="36"/>
  <c r="F179" i="36"/>
  <c r="G174" i="36"/>
  <c r="G179" i="36"/>
  <c r="H174" i="36"/>
  <c r="H179" i="36"/>
  <c r="I174" i="36"/>
  <c r="I179" i="36"/>
  <c r="J174" i="36"/>
  <c r="J179" i="36"/>
  <c r="K174" i="36"/>
  <c r="K179" i="36"/>
  <c r="L174" i="36"/>
  <c r="L179" i="36"/>
  <c r="M174" i="36"/>
  <c r="M179" i="36"/>
  <c r="N174" i="36"/>
  <c r="N179" i="36"/>
  <c r="O174" i="36"/>
  <c r="O179" i="36"/>
  <c r="P174" i="36"/>
  <c r="P179" i="36"/>
  <c r="Q174" i="36"/>
  <c r="Q179" i="36"/>
  <c r="R174" i="36"/>
  <c r="R179" i="36"/>
  <c r="S174" i="36"/>
  <c r="S179" i="36"/>
  <c r="T174" i="36"/>
  <c r="T179" i="36"/>
  <c r="M174" i="45"/>
  <c r="M179" i="45"/>
  <c r="N174" i="45"/>
  <c r="N179" i="45"/>
  <c r="O174" i="45"/>
  <c r="O179" i="45"/>
  <c r="P174" i="45"/>
  <c r="P179" i="45"/>
  <c r="Q174" i="45"/>
  <c r="Q179" i="45"/>
  <c r="R174" i="45"/>
  <c r="R179" i="45"/>
  <c r="S174" i="45"/>
  <c r="S179" i="45"/>
  <c r="T174" i="45"/>
  <c r="T179" i="45"/>
  <c r="U174" i="45"/>
  <c r="U179" i="45"/>
  <c r="V174" i="45"/>
  <c r="V179" i="45"/>
  <c r="W174" i="45"/>
  <c r="W179" i="45"/>
  <c r="X174" i="45"/>
  <c r="X179" i="45"/>
  <c r="Y174" i="45"/>
  <c r="Y179" i="45"/>
  <c r="Z174" i="45"/>
  <c r="Z179" i="45"/>
  <c r="T111" i="69"/>
  <c r="T114" i="69"/>
  <c r="T118" i="69"/>
  <c r="T134" i="69"/>
  <c r="F154" i="17"/>
  <c r="F149" i="17"/>
  <c r="F159" i="17"/>
  <c r="F164" i="17"/>
  <c r="F169" i="17"/>
  <c r="I154" i="17"/>
  <c r="I149" i="17"/>
  <c r="I159" i="17"/>
  <c r="I164" i="17"/>
  <c r="I169" i="17"/>
  <c r="J154" i="17"/>
  <c r="J149" i="17"/>
  <c r="J159" i="17"/>
  <c r="J164" i="17"/>
  <c r="J169" i="17"/>
  <c r="K154" i="17"/>
  <c r="K149" i="17"/>
  <c r="K159" i="17"/>
  <c r="K164" i="17"/>
  <c r="K169" i="17"/>
  <c r="L154" i="17"/>
  <c r="L149" i="17"/>
  <c r="L159" i="17"/>
  <c r="L164" i="17"/>
  <c r="L169" i="17"/>
  <c r="M154" i="17"/>
  <c r="M149" i="17"/>
  <c r="M159" i="17"/>
  <c r="M164" i="17"/>
  <c r="M169" i="17"/>
  <c r="N154" i="17"/>
  <c r="N149" i="17"/>
  <c r="N159" i="17"/>
  <c r="N164" i="17"/>
  <c r="N169" i="17"/>
  <c r="O154" i="17"/>
  <c r="O149" i="17"/>
  <c r="O159" i="17"/>
  <c r="O164" i="17"/>
  <c r="O169" i="17"/>
  <c r="P154" i="17"/>
  <c r="P149" i="17"/>
  <c r="P159" i="17"/>
  <c r="P164" i="17"/>
  <c r="P169" i="17"/>
  <c r="Q154" i="17"/>
  <c r="Q149" i="17"/>
  <c r="Q159" i="17"/>
  <c r="Q164" i="17"/>
  <c r="Q169" i="17"/>
  <c r="S154" i="17"/>
  <c r="S149" i="17"/>
  <c r="S159" i="17"/>
  <c r="S164" i="17"/>
  <c r="S169" i="17"/>
  <c r="T154" i="17"/>
  <c r="T149" i="17"/>
  <c r="T159" i="17"/>
  <c r="T164" i="17"/>
  <c r="T169" i="17"/>
  <c r="V154" i="17"/>
  <c r="V149" i="17"/>
  <c r="V159" i="17"/>
  <c r="V164" i="17"/>
  <c r="V169" i="17"/>
  <c r="C154" i="27"/>
  <c r="C149" i="27"/>
  <c r="C159" i="27"/>
  <c r="C164" i="27"/>
  <c r="C169" i="27"/>
  <c r="D154" i="27"/>
  <c r="D149" i="27"/>
  <c r="D159" i="27"/>
  <c r="D164" i="27"/>
  <c r="D169" i="27"/>
  <c r="E154" i="27"/>
  <c r="E149" i="27"/>
  <c r="E159" i="27"/>
  <c r="E164" i="27"/>
  <c r="E169" i="27"/>
  <c r="F154" i="27"/>
  <c r="F149" i="27"/>
  <c r="F159" i="27"/>
  <c r="F164" i="27"/>
  <c r="F169" i="27"/>
  <c r="G154" i="27"/>
  <c r="G149" i="27"/>
  <c r="G159" i="27"/>
  <c r="G164" i="27"/>
  <c r="G169" i="27"/>
  <c r="H154" i="27"/>
  <c r="H149" i="27"/>
  <c r="H159" i="27"/>
  <c r="H164" i="27"/>
  <c r="H169" i="27"/>
  <c r="I154" i="27"/>
  <c r="I149" i="27"/>
  <c r="I159" i="27"/>
  <c r="I164" i="27"/>
  <c r="I169" i="27"/>
  <c r="J154" i="27"/>
  <c r="J149" i="27"/>
  <c r="J159" i="27"/>
  <c r="J164" i="27"/>
  <c r="J169" i="27"/>
  <c r="K154" i="27"/>
  <c r="K149" i="27"/>
  <c r="K159" i="27"/>
  <c r="K164" i="27"/>
  <c r="K169" i="27"/>
  <c r="L154" i="27"/>
  <c r="L149" i="27"/>
  <c r="L159" i="27"/>
  <c r="L164" i="27"/>
  <c r="L169" i="27"/>
  <c r="M154" i="27"/>
  <c r="M149" i="27"/>
  <c r="M159" i="27"/>
  <c r="M164" i="27"/>
  <c r="M169" i="27"/>
  <c r="N154" i="27"/>
  <c r="N149" i="27"/>
  <c r="N159" i="27"/>
  <c r="N164" i="27"/>
  <c r="N169" i="27"/>
  <c r="O154" i="27"/>
  <c r="O149" i="27"/>
  <c r="O159" i="27"/>
  <c r="O164" i="27"/>
  <c r="O169" i="27"/>
  <c r="P154" i="27"/>
  <c r="P149" i="27"/>
  <c r="P159" i="27"/>
  <c r="P164" i="27"/>
  <c r="P169" i="27"/>
  <c r="Q154" i="27"/>
  <c r="Q149" i="27"/>
  <c r="Q159" i="27"/>
  <c r="Q164" i="27"/>
  <c r="Q169" i="27"/>
  <c r="R154" i="27"/>
  <c r="R149" i="27"/>
  <c r="R159" i="27"/>
  <c r="R164" i="27"/>
  <c r="R169" i="27"/>
  <c r="S154" i="27"/>
  <c r="S149" i="27"/>
  <c r="S159" i="27"/>
  <c r="S164" i="27"/>
  <c r="S169" i="27"/>
  <c r="T154" i="27"/>
  <c r="T149" i="27"/>
  <c r="T159" i="27"/>
  <c r="T164" i="27"/>
  <c r="T169" i="27"/>
  <c r="C154" i="29"/>
  <c r="C149" i="29"/>
  <c r="C159" i="29"/>
  <c r="C164" i="29"/>
  <c r="C169" i="29"/>
  <c r="D154" i="29"/>
  <c r="D149" i="29"/>
  <c r="D159" i="29"/>
  <c r="D164" i="29"/>
  <c r="D169" i="29"/>
  <c r="E154" i="29"/>
  <c r="E149" i="29"/>
  <c r="E159" i="29"/>
  <c r="E164" i="29"/>
  <c r="E169" i="29"/>
  <c r="F154" i="29"/>
  <c r="F149" i="29"/>
  <c r="F159" i="29"/>
  <c r="F164" i="29"/>
  <c r="F169" i="29"/>
  <c r="G154" i="29"/>
  <c r="G149" i="29"/>
  <c r="G159" i="29"/>
  <c r="G164" i="29"/>
  <c r="G169" i="29"/>
  <c r="H154" i="29"/>
  <c r="H149" i="29"/>
  <c r="H159" i="29"/>
  <c r="H164" i="29"/>
  <c r="H169" i="29"/>
  <c r="I154" i="29"/>
  <c r="I149" i="29"/>
  <c r="I159" i="29"/>
  <c r="I164" i="29"/>
  <c r="I169" i="29"/>
  <c r="J154" i="29"/>
  <c r="J149" i="29"/>
  <c r="J159" i="29"/>
  <c r="J164" i="29"/>
  <c r="J169" i="29"/>
  <c r="K154" i="29"/>
  <c r="K149" i="29"/>
  <c r="K159" i="29"/>
  <c r="K164" i="29"/>
  <c r="K169" i="29"/>
  <c r="L154" i="29"/>
  <c r="L149" i="29"/>
  <c r="L159" i="29"/>
  <c r="L164" i="29"/>
  <c r="L169" i="29"/>
  <c r="M154" i="29"/>
  <c r="M149" i="29"/>
  <c r="M159" i="29"/>
  <c r="M164" i="29"/>
  <c r="M169" i="29"/>
  <c r="N154" i="29"/>
  <c r="N149" i="29"/>
  <c r="N159" i="29"/>
  <c r="N164" i="29"/>
  <c r="N169" i="29"/>
  <c r="O154" i="29"/>
  <c r="O149" i="29"/>
  <c r="O159" i="29"/>
  <c r="O164" i="29"/>
  <c r="O169" i="29"/>
  <c r="P154" i="29"/>
  <c r="P149" i="29"/>
  <c r="P159" i="29"/>
  <c r="P164" i="29"/>
  <c r="P169" i="29"/>
  <c r="Q154" i="29"/>
  <c r="Q149" i="29"/>
  <c r="Q159" i="29"/>
  <c r="Q164" i="29"/>
  <c r="Q169" i="29"/>
  <c r="R154" i="29"/>
  <c r="R149" i="29"/>
  <c r="R159" i="29"/>
  <c r="R164" i="29"/>
  <c r="R169" i="29"/>
  <c r="S154" i="29"/>
  <c r="S149" i="29"/>
  <c r="S159" i="29"/>
  <c r="S164" i="29"/>
  <c r="S169" i="29"/>
  <c r="T154" i="29"/>
  <c r="T149" i="29"/>
  <c r="T159" i="29"/>
  <c r="T164" i="29"/>
  <c r="T169" i="29"/>
  <c r="C154" i="30"/>
  <c r="C149" i="30"/>
  <c r="C159" i="30"/>
  <c r="C164" i="30"/>
  <c r="C169" i="30"/>
  <c r="D154" i="30"/>
  <c r="D149" i="30"/>
  <c r="D159" i="30"/>
  <c r="D164" i="30"/>
  <c r="D169" i="30"/>
  <c r="E154" i="30"/>
  <c r="E149" i="30"/>
  <c r="E159" i="30"/>
  <c r="E164" i="30"/>
  <c r="E169" i="30"/>
  <c r="F154" i="30"/>
  <c r="F149" i="30"/>
  <c r="F159" i="30"/>
  <c r="F164" i="30"/>
  <c r="F169" i="30"/>
  <c r="G154" i="30"/>
  <c r="G149" i="30"/>
  <c r="G159" i="30"/>
  <c r="G164" i="30"/>
  <c r="G169" i="30"/>
  <c r="H154" i="30"/>
  <c r="H149" i="30"/>
  <c r="H159" i="30"/>
  <c r="H164" i="30"/>
  <c r="H169" i="30"/>
  <c r="I154" i="30"/>
  <c r="I149" i="30"/>
  <c r="I159" i="30"/>
  <c r="I164" i="30"/>
  <c r="I169" i="30"/>
  <c r="J154" i="30"/>
  <c r="J149" i="30"/>
  <c r="J159" i="30"/>
  <c r="J164" i="30"/>
  <c r="J169" i="30"/>
  <c r="K154" i="30"/>
  <c r="K149" i="30"/>
  <c r="K159" i="30"/>
  <c r="K164" i="30"/>
  <c r="K169" i="30"/>
  <c r="L154" i="30"/>
  <c r="L149" i="30"/>
  <c r="L159" i="30"/>
  <c r="L164" i="30"/>
  <c r="L169" i="30"/>
  <c r="M154" i="30"/>
  <c r="M149" i="30"/>
  <c r="M159" i="30"/>
  <c r="M164" i="30"/>
  <c r="M169" i="30"/>
  <c r="N154" i="30"/>
  <c r="N149" i="30"/>
  <c r="N159" i="30"/>
  <c r="N164" i="30"/>
  <c r="N169" i="30"/>
  <c r="O154" i="30"/>
  <c r="O149" i="30"/>
  <c r="O159" i="30"/>
  <c r="O164" i="30"/>
  <c r="O169" i="30"/>
  <c r="P154" i="30"/>
  <c r="P149" i="30"/>
  <c r="P159" i="30"/>
  <c r="P164" i="30"/>
  <c r="P169" i="30"/>
  <c r="Q154" i="30"/>
  <c r="Q149" i="30"/>
  <c r="Q159" i="30"/>
  <c r="Q164" i="30"/>
  <c r="Q169" i="30"/>
  <c r="R154" i="30"/>
  <c r="R149" i="30"/>
  <c r="R159" i="30"/>
  <c r="R164" i="30"/>
  <c r="R169" i="30"/>
  <c r="S154" i="30"/>
  <c r="S149" i="30"/>
  <c r="S159" i="30"/>
  <c r="S164" i="30"/>
  <c r="S169" i="30"/>
  <c r="T154" i="30"/>
  <c r="T149" i="30"/>
  <c r="T159" i="30"/>
  <c r="T164" i="30"/>
  <c r="T169" i="30"/>
  <c r="C154" i="31"/>
  <c r="C149" i="31"/>
  <c r="C159" i="31"/>
  <c r="C164" i="31"/>
  <c r="C169" i="31"/>
  <c r="D154" i="31"/>
  <c r="D149" i="31"/>
  <c r="D159" i="31"/>
  <c r="D164" i="31"/>
  <c r="D169" i="31"/>
  <c r="E154" i="31"/>
  <c r="E149" i="31"/>
  <c r="E159" i="31"/>
  <c r="E164" i="31"/>
  <c r="E169" i="31"/>
  <c r="F154" i="31"/>
  <c r="F149" i="31"/>
  <c r="F159" i="31"/>
  <c r="F164" i="31"/>
  <c r="F169" i="31"/>
  <c r="G154" i="31"/>
  <c r="G149" i="31"/>
  <c r="G159" i="31"/>
  <c r="G164" i="31"/>
  <c r="G169" i="31"/>
  <c r="H154" i="31"/>
  <c r="H149" i="31"/>
  <c r="H159" i="31"/>
  <c r="H164" i="31"/>
  <c r="H169" i="31"/>
  <c r="I154" i="31"/>
  <c r="I149" i="31"/>
  <c r="I159" i="31"/>
  <c r="I164" i="31"/>
  <c r="I169" i="31"/>
  <c r="J154" i="31"/>
  <c r="J149" i="31"/>
  <c r="J159" i="31"/>
  <c r="J164" i="31"/>
  <c r="J169" i="31"/>
  <c r="K154" i="31"/>
  <c r="K149" i="31"/>
  <c r="K159" i="31"/>
  <c r="K164" i="31"/>
  <c r="K169" i="31"/>
  <c r="L154" i="31"/>
  <c r="L149" i="31"/>
  <c r="L159" i="31"/>
  <c r="L164" i="31"/>
  <c r="L169" i="31"/>
  <c r="M154" i="31"/>
  <c r="M149" i="31"/>
  <c r="M159" i="31"/>
  <c r="M164" i="31"/>
  <c r="M169" i="31"/>
  <c r="N154" i="31"/>
  <c r="N149" i="31"/>
  <c r="N159" i="31"/>
  <c r="N164" i="31"/>
  <c r="N169" i="31"/>
  <c r="O154" i="31"/>
  <c r="O149" i="31"/>
  <c r="O159" i="31"/>
  <c r="O164" i="31"/>
  <c r="O169" i="31"/>
  <c r="P154" i="31"/>
  <c r="P149" i="31"/>
  <c r="P159" i="31"/>
  <c r="P164" i="31"/>
  <c r="P169" i="31"/>
  <c r="Q154" i="31"/>
  <c r="Q149" i="31"/>
  <c r="Q159" i="31"/>
  <c r="Q164" i="31"/>
  <c r="Q169" i="31"/>
  <c r="R154" i="31"/>
  <c r="R149" i="31"/>
  <c r="R159" i="31"/>
  <c r="R164" i="31"/>
  <c r="R169" i="31"/>
  <c r="S154" i="31"/>
  <c r="S149" i="31"/>
  <c r="S159" i="31"/>
  <c r="S164" i="31"/>
  <c r="S169" i="31"/>
  <c r="T154" i="31"/>
  <c r="T149" i="31"/>
  <c r="T159" i="31"/>
  <c r="T164" i="31"/>
  <c r="T169" i="31"/>
  <c r="C156" i="41"/>
  <c r="C151" i="41"/>
  <c r="C161" i="41"/>
  <c r="C166" i="41"/>
  <c r="C171" i="41"/>
  <c r="D156" i="41"/>
  <c r="D151" i="41"/>
  <c r="D161" i="41"/>
  <c r="D166" i="41"/>
  <c r="D171" i="41"/>
  <c r="E156" i="41"/>
  <c r="E151" i="41"/>
  <c r="E161" i="41"/>
  <c r="E166" i="41"/>
  <c r="E171" i="41"/>
  <c r="F156" i="41"/>
  <c r="F151" i="41"/>
  <c r="F161" i="41"/>
  <c r="F166" i="41"/>
  <c r="F171" i="41"/>
  <c r="G156" i="41"/>
  <c r="G151" i="41"/>
  <c r="G161" i="41"/>
  <c r="G166" i="41"/>
  <c r="G171" i="41"/>
  <c r="H156" i="41"/>
  <c r="H151" i="41"/>
  <c r="H161" i="41"/>
  <c r="H166" i="41"/>
  <c r="H171" i="41"/>
  <c r="I156" i="41"/>
  <c r="I151" i="41"/>
  <c r="I161" i="41"/>
  <c r="I166" i="41"/>
  <c r="I171" i="41"/>
  <c r="J156" i="41"/>
  <c r="J151" i="41"/>
  <c r="J161" i="41"/>
  <c r="J166" i="41"/>
  <c r="J171" i="41"/>
  <c r="K156" i="41"/>
  <c r="K151" i="41"/>
  <c r="K161" i="41"/>
  <c r="K166" i="41"/>
  <c r="K171" i="41"/>
  <c r="L156" i="41"/>
  <c r="L151" i="41"/>
  <c r="L161" i="41"/>
  <c r="L166" i="41"/>
  <c r="L171" i="41"/>
  <c r="M156" i="41"/>
  <c r="M151" i="41"/>
  <c r="M161" i="41"/>
  <c r="M166" i="41"/>
  <c r="M171" i="41"/>
  <c r="N156" i="41"/>
  <c r="N151" i="41"/>
  <c r="N161" i="41"/>
  <c r="N166" i="41"/>
  <c r="N171" i="41"/>
  <c r="O156" i="41"/>
  <c r="O151" i="41"/>
  <c r="O161" i="41"/>
  <c r="O166" i="41"/>
  <c r="O171" i="41"/>
  <c r="P156" i="41"/>
  <c r="P151" i="41"/>
  <c r="P161" i="41"/>
  <c r="P166" i="41"/>
  <c r="P171" i="41"/>
  <c r="Q156" i="41"/>
  <c r="Q151" i="41"/>
  <c r="Q161" i="41"/>
  <c r="Q166" i="41"/>
  <c r="Q171" i="41"/>
  <c r="R156" i="41"/>
  <c r="R151" i="41"/>
  <c r="R161" i="41"/>
  <c r="R166" i="41"/>
  <c r="R171" i="41"/>
  <c r="S156" i="41"/>
  <c r="S151" i="41"/>
  <c r="S161" i="41"/>
  <c r="S166" i="41"/>
  <c r="S171" i="41"/>
  <c r="T156" i="41"/>
  <c r="T151" i="41"/>
  <c r="T161" i="41"/>
  <c r="T166" i="41"/>
  <c r="T171" i="41"/>
  <c r="C154" i="33"/>
  <c r="C149" i="33"/>
  <c r="C159" i="33"/>
  <c r="C164" i="33"/>
  <c r="C169" i="33"/>
  <c r="D154" i="33"/>
  <c r="D149" i="33"/>
  <c r="D159" i="33"/>
  <c r="D164" i="33"/>
  <c r="D169" i="33"/>
  <c r="E154" i="33"/>
  <c r="E149" i="33"/>
  <c r="E159" i="33"/>
  <c r="E164" i="33"/>
  <c r="E169" i="33"/>
  <c r="F154" i="33"/>
  <c r="F149" i="33"/>
  <c r="F159" i="33"/>
  <c r="F164" i="33"/>
  <c r="F169" i="33"/>
  <c r="G154" i="33"/>
  <c r="G149" i="33"/>
  <c r="G159" i="33"/>
  <c r="G164" i="33"/>
  <c r="G169" i="33"/>
  <c r="H154" i="33"/>
  <c r="H149" i="33"/>
  <c r="H159" i="33"/>
  <c r="H164" i="33"/>
  <c r="H169" i="33"/>
  <c r="I154" i="33"/>
  <c r="I149" i="33"/>
  <c r="I159" i="33"/>
  <c r="I164" i="33"/>
  <c r="I169" i="33"/>
  <c r="J154" i="33"/>
  <c r="J149" i="33"/>
  <c r="J159" i="33"/>
  <c r="J164" i="33"/>
  <c r="J169" i="33"/>
  <c r="K154" i="33"/>
  <c r="K149" i="33"/>
  <c r="K159" i="33"/>
  <c r="K164" i="33"/>
  <c r="K169" i="33"/>
  <c r="L154" i="33"/>
  <c r="L149" i="33"/>
  <c r="L159" i="33"/>
  <c r="L164" i="33"/>
  <c r="L169" i="33"/>
  <c r="M154" i="33"/>
  <c r="M149" i="33"/>
  <c r="M159" i="33"/>
  <c r="M164" i="33"/>
  <c r="M169" i="33"/>
  <c r="N154" i="33"/>
  <c r="N149" i="33"/>
  <c r="N159" i="33"/>
  <c r="N164" i="33"/>
  <c r="N169" i="33"/>
  <c r="O154" i="33"/>
  <c r="O149" i="33"/>
  <c r="O159" i="33"/>
  <c r="O164" i="33"/>
  <c r="O169" i="33"/>
  <c r="P154" i="33"/>
  <c r="P149" i="33"/>
  <c r="P159" i="33"/>
  <c r="P164" i="33"/>
  <c r="P169" i="33"/>
  <c r="Q154" i="33"/>
  <c r="Q149" i="33"/>
  <c r="Q159" i="33"/>
  <c r="Q164" i="33"/>
  <c r="Q169" i="33"/>
  <c r="R154" i="33"/>
  <c r="R149" i="33"/>
  <c r="R159" i="33"/>
  <c r="R164" i="33"/>
  <c r="R169" i="33"/>
  <c r="S154" i="33"/>
  <c r="S149" i="33"/>
  <c r="S159" i="33"/>
  <c r="S164" i="33"/>
  <c r="S169" i="33"/>
  <c r="T154" i="33"/>
  <c r="T149" i="33"/>
  <c r="T159" i="33"/>
  <c r="T164" i="33"/>
  <c r="T169" i="33"/>
  <c r="C154" i="34"/>
  <c r="C149" i="34"/>
  <c r="C159" i="34"/>
  <c r="C164" i="34"/>
  <c r="C169" i="34"/>
  <c r="D154" i="34"/>
  <c r="D149" i="34"/>
  <c r="D159" i="34"/>
  <c r="D164" i="34"/>
  <c r="D169" i="34"/>
  <c r="C154" i="35"/>
  <c r="C149" i="35"/>
  <c r="C159" i="35"/>
  <c r="C164" i="35"/>
  <c r="C169" i="35"/>
  <c r="D154" i="35"/>
  <c r="D149" i="35"/>
  <c r="D159" i="35"/>
  <c r="D164" i="35"/>
  <c r="D169" i="35"/>
  <c r="E154" i="35"/>
  <c r="E149" i="35"/>
  <c r="E159" i="35"/>
  <c r="E164" i="35"/>
  <c r="E169" i="35"/>
  <c r="F154" i="35"/>
  <c r="F149" i="35"/>
  <c r="F159" i="35"/>
  <c r="F164" i="35"/>
  <c r="F169" i="35"/>
  <c r="G154" i="35"/>
  <c r="G149" i="35"/>
  <c r="G159" i="35"/>
  <c r="G164" i="35"/>
  <c r="G169" i="35"/>
  <c r="H154" i="35"/>
  <c r="H149" i="35"/>
  <c r="H159" i="35"/>
  <c r="H164" i="35"/>
  <c r="H169" i="35"/>
  <c r="I154" i="35"/>
  <c r="I149" i="35"/>
  <c r="I159" i="35"/>
  <c r="I164" i="35"/>
  <c r="I169" i="35"/>
  <c r="J154" i="35"/>
  <c r="J149" i="35"/>
  <c r="J159" i="35"/>
  <c r="J164" i="35"/>
  <c r="J169" i="35"/>
  <c r="K154" i="35"/>
  <c r="K149" i="35"/>
  <c r="K159" i="35"/>
  <c r="K164" i="35"/>
  <c r="K169" i="35"/>
  <c r="L154" i="35"/>
  <c r="L149" i="35"/>
  <c r="L159" i="35"/>
  <c r="L164" i="35"/>
  <c r="L169" i="35"/>
  <c r="M154" i="35"/>
  <c r="M149" i="35"/>
  <c r="M159" i="35"/>
  <c r="M164" i="35"/>
  <c r="M169" i="35"/>
  <c r="N154" i="35"/>
  <c r="N149" i="35"/>
  <c r="N159" i="35"/>
  <c r="N164" i="35"/>
  <c r="N169" i="35"/>
  <c r="O154" i="35"/>
  <c r="O149" i="35"/>
  <c r="O159" i="35"/>
  <c r="O164" i="35"/>
  <c r="O169" i="35"/>
  <c r="P154" i="35"/>
  <c r="P149" i="35"/>
  <c r="P159" i="35"/>
  <c r="P164" i="35"/>
  <c r="P169" i="35"/>
  <c r="Q154" i="35"/>
  <c r="Q149" i="35"/>
  <c r="Q159" i="35"/>
  <c r="Q164" i="35"/>
  <c r="Q169" i="35"/>
  <c r="R154" i="35"/>
  <c r="R149" i="35"/>
  <c r="R159" i="35"/>
  <c r="R164" i="35"/>
  <c r="R169" i="35"/>
  <c r="S154" i="35"/>
  <c r="S149" i="35"/>
  <c r="S159" i="35"/>
  <c r="S164" i="35"/>
  <c r="S169" i="35"/>
  <c r="T154" i="35"/>
  <c r="T149" i="35"/>
  <c r="T159" i="35"/>
  <c r="T164" i="35"/>
  <c r="T169" i="35"/>
  <c r="C154" i="36"/>
  <c r="C149" i="36"/>
  <c r="C159" i="36"/>
  <c r="C164" i="36"/>
  <c r="C169" i="36"/>
  <c r="D154" i="36"/>
  <c r="D149" i="36"/>
  <c r="D159" i="36"/>
  <c r="D164" i="36"/>
  <c r="D169" i="36"/>
  <c r="E154" i="36"/>
  <c r="E149" i="36"/>
  <c r="E159" i="36"/>
  <c r="E164" i="36"/>
  <c r="E169" i="36"/>
  <c r="F154" i="36"/>
  <c r="F149" i="36"/>
  <c r="F159" i="36"/>
  <c r="F164" i="36"/>
  <c r="F169" i="36"/>
  <c r="G154" i="36"/>
  <c r="G149" i="36"/>
  <c r="G159" i="36"/>
  <c r="G164" i="36"/>
  <c r="G169" i="36"/>
  <c r="H154" i="36"/>
  <c r="H149" i="36"/>
  <c r="H159" i="36"/>
  <c r="H164" i="36"/>
  <c r="H169" i="36"/>
  <c r="I154" i="36"/>
  <c r="I149" i="36"/>
  <c r="I159" i="36"/>
  <c r="I164" i="36"/>
  <c r="I169" i="36"/>
  <c r="J154" i="36"/>
  <c r="J149" i="36"/>
  <c r="J159" i="36"/>
  <c r="J164" i="36"/>
  <c r="J169" i="36"/>
  <c r="K154" i="36"/>
  <c r="K149" i="36"/>
  <c r="K159" i="36"/>
  <c r="K164" i="36"/>
  <c r="K169" i="36"/>
  <c r="L154" i="36"/>
  <c r="L149" i="36"/>
  <c r="L159" i="36"/>
  <c r="L164" i="36"/>
  <c r="L169" i="36"/>
  <c r="M154" i="36"/>
  <c r="M149" i="36"/>
  <c r="M159" i="36"/>
  <c r="M164" i="36"/>
  <c r="M169" i="36"/>
  <c r="N154" i="36"/>
  <c r="N149" i="36"/>
  <c r="N159" i="36"/>
  <c r="N164" i="36"/>
  <c r="N169" i="36"/>
  <c r="O154" i="36"/>
  <c r="O149" i="36"/>
  <c r="O159" i="36"/>
  <c r="O164" i="36"/>
  <c r="O169" i="36"/>
  <c r="P154" i="36"/>
  <c r="P149" i="36"/>
  <c r="P159" i="36"/>
  <c r="P164" i="36"/>
  <c r="P169" i="36"/>
  <c r="Q154" i="36"/>
  <c r="Q149" i="36"/>
  <c r="Q159" i="36"/>
  <c r="Q164" i="36"/>
  <c r="Q169" i="36"/>
  <c r="R154" i="36"/>
  <c r="R149" i="36"/>
  <c r="R159" i="36"/>
  <c r="R164" i="36"/>
  <c r="R169" i="36"/>
  <c r="S154" i="36"/>
  <c r="S149" i="36"/>
  <c r="S159" i="36"/>
  <c r="S164" i="36"/>
  <c r="S169" i="36"/>
  <c r="T154" i="36"/>
  <c r="T149" i="36"/>
  <c r="T159" i="36"/>
  <c r="T164" i="36"/>
  <c r="T169" i="36"/>
  <c r="M154" i="45"/>
  <c r="M149" i="45"/>
  <c r="M159" i="45"/>
  <c r="M164" i="45"/>
  <c r="M169" i="45"/>
  <c r="N154" i="45"/>
  <c r="N149" i="45"/>
  <c r="N159" i="45"/>
  <c r="N164" i="45"/>
  <c r="N169" i="45"/>
  <c r="O154" i="45"/>
  <c r="O149" i="45"/>
  <c r="O159" i="45"/>
  <c r="O164" i="45"/>
  <c r="O169" i="45"/>
  <c r="P154" i="45"/>
  <c r="P149" i="45"/>
  <c r="P159" i="45"/>
  <c r="P164" i="45"/>
  <c r="P169" i="45"/>
  <c r="Q154" i="45"/>
  <c r="Q149" i="45"/>
  <c r="Q159" i="45"/>
  <c r="Q164" i="45"/>
  <c r="Q169" i="45"/>
  <c r="R154" i="45"/>
  <c r="R149" i="45"/>
  <c r="R159" i="45"/>
  <c r="R164" i="45"/>
  <c r="R169" i="45"/>
  <c r="S154" i="45"/>
  <c r="S149" i="45"/>
  <c r="S159" i="45"/>
  <c r="S164" i="45"/>
  <c r="S169" i="45"/>
  <c r="T154" i="45"/>
  <c r="T149" i="45"/>
  <c r="T159" i="45"/>
  <c r="T164" i="45"/>
  <c r="T169" i="45"/>
  <c r="U154" i="45"/>
  <c r="U149" i="45"/>
  <c r="U159" i="45"/>
  <c r="U164" i="45"/>
  <c r="U169" i="45"/>
  <c r="V154" i="45"/>
  <c r="V149" i="45"/>
  <c r="V159" i="45"/>
  <c r="V164" i="45"/>
  <c r="V169" i="45"/>
  <c r="W154" i="45"/>
  <c r="W149" i="45"/>
  <c r="W159" i="45"/>
  <c r="W164" i="45"/>
  <c r="W169" i="45"/>
  <c r="X154" i="45"/>
  <c r="X149" i="45"/>
  <c r="X159" i="45"/>
  <c r="X164" i="45"/>
  <c r="X169" i="45"/>
  <c r="Y154" i="45"/>
  <c r="Y149" i="45"/>
  <c r="Y159" i="45"/>
  <c r="Y164" i="45"/>
  <c r="Y169" i="45"/>
  <c r="Z154" i="45"/>
  <c r="Z149" i="45"/>
  <c r="Z159" i="45"/>
  <c r="Z164" i="45"/>
  <c r="Z169" i="45"/>
  <c r="T195" i="69"/>
  <c r="T197" i="69"/>
  <c r="T201" i="69"/>
  <c r="T202" i="69"/>
  <c r="T203" i="69"/>
  <c r="T204" i="69"/>
  <c r="T205" i="69"/>
  <c r="T206" i="69"/>
  <c r="T207" i="69"/>
  <c r="T208" i="69"/>
  <c r="T209" i="69"/>
  <c r="T210" i="69"/>
  <c r="T211" i="69"/>
  <c r="T212" i="69"/>
  <c r="T213" i="69"/>
  <c r="T214" i="69"/>
  <c r="T215" i="69"/>
  <c r="T216" i="69"/>
  <c r="T217" i="69"/>
  <c r="T218" i="69"/>
  <c r="T219" i="69"/>
  <c r="T220" i="69"/>
  <c r="T221" i="69"/>
  <c r="T222" i="69"/>
  <c r="T223" i="69"/>
  <c r="T224" i="69"/>
  <c r="T225" i="69"/>
  <c r="T226" i="69"/>
  <c r="T227" i="69"/>
  <c r="T228" i="69"/>
  <c r="T229" i="69"/>
  <c r="T230" i="69"/>
  <c r="T231" i="69"/>
  <c r="T232" i="69"/>
  <c r="T233" i="69"/>
  <c r="T234" i="69"/>
  <c r="T235" i="69"/>
  <c r="T236" i="69"/>
  <c r="T237" i="69"/>
  <c r="T238" i="69"/>
  <c r="T239" i="69"/>
  <c r="T240" i="69"/>
  <c r="T241" i="69"/>
  <c r="T242" i="69"/>
  <c r="T243" i="69"/>
  <c r="T244" i="69"/>
  <c r="T245" i="69"/>
  <c r="T246" i="69"/>
  <c r="T247" i="69"/>
  <c r="T248" i="69"/>
  <c r="T249" i="69"/>
  <c r="T250" i="69"/>
  <c r="T251" i="69"/>
  <c r="T252" i="69"/>
  <c r="T253" i="69"/>
  <c r="T254" i="69"/>
  <c r="T255" i="69"/>
  <c r="T256" i="69"/>
  <c r="T257" i="69"/>
  <c r="T258" i="69"/>
  <c r="T259" i="69"/>
  <c r="T260" i="69"/>
  <c r="T261" i="69"/>
  <c r="T262" i="69"/>
  <c r="T263" i="69"/>
  <c r="T264" i="69"/>
  <c r="T265" i="69"/>
  <c r="T266" i="69"/>
  <c r="T267" i="69"/>
  <c r="T268" i="69"/>
  <c r="T269" i="69"/>
  <c r="T270" i="69"/>
  <c r="T271" i="69"/>
  <c r="T272" i="69"/>
  <c r="T273" i="69"/>
  <c r="T274" i="69"/>
  <c r="T275" i="69"/>
  <c r="T276" i="69"/>
  <c r="T277" i="69"/>
  <c r="T278" i="69"/>
  <c r="T279" i="69"/>
  <c r="T280" i="69"/>
  <c r="T281" i="69"/>
  <c r="T282" i="69"/>
  <c r="T283" i="69"/>
  <c r="T284" i="69"/>
  <c r="T285" i="69"/>
  <c r="T286" i="69"/>
  <c r="T287" i="69"/>
  <c r="T288" i="69"/>
  <c r="T289" i="69"/>
  <c r="T290" i="69"/>
  <c r="T291" i="69"/>
  <c r="T292" i="69"/>
  <c r="T293" i="69"/>
  <c r="T313" i="69"/>
  <c r="R29" i="69"/>
  <c r="R30" i="69"/>
  <c r="R34" i="69"/>
  <c r="R41" i="69"/>
  <c r="R45" i="69"/>
  <c r="F183" i="17"/>
  <c r="I183" i="17"/>
  <c r="J183" i="17"/>
  <c r="K183" i="17"/>
  <c r="L183" i="17"/>
  <c r="M183" i="17"/>
  <c r="N183" i="17"/>
  <c r="O183" i="17"/>
  <c r="P183" i="17"/>
  <c r="Q183" i="17"/>
  <c r="S183" i="17"/>
  <c r="T183" i="17"/>
  <c r="V183" i="1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R183" i="27"/>
  <c r="S183" i="27"/>
  <c r="T183" i="27"/>
  <c r="C183" i="29"/>
  <c r="D183" i="29"/>
  <c r="E183" i="29"/>
  <c r="F183" i="29"/>
  <c r="G183" i="29"/>
  <c r="H183" i="29"/>
  <c r="I183" i="29"/>
  <c r="J183" i="29"/>
  <c r="K183" i="29"/>
  <c r="L183" i="29"/>
  <c r="M183" i="29"/>
  <c r="N183" i="29"/>
  <c r="O183" i="29"/>
  <c r="P183" i="29"/>
  <c r="Q183" i="29"/>
  <c r="R183" i="29"/>
  <c r="S183" i="29"/>
  <c r="T183" i="29"/>
  <c r="C183" i="30"/>
  <c r="D183" i="30"/>
  <c r="E183" i="30"/>
  <c r="F183" i="30"/>
  <c r="G183" i="30"/>
  <c r="H183" i="30"/>
  <c r="I183" i="30"/>
  <c r="J183" i="30"/>
  <c r="K183" i="30"/>
  <c r="L183" i="30"/>
  <c r="M183" i="30"/>
  <c r="N183" i="30"/>
  <c r="O183" i="30"/>
  <c r="P183" i="30"/>
  <c r="Q183" i="30"/>
  <c r="R183" i="30"/>
  <c r="S183" i="30"/>
  <c r="T183" i="30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P183" i="31"/>
  <c r="Q183" i="31"/>
  <c r="R183" i="31"/>
  <c r="S183" i="31"/>
  <c r="T183" i="31"/>
  <c r="C185" i="41"/>
  <c r="D185" i="41"/>
  <c r="E185" i="41"/>
  <c r="F185" i="41"/>
  <c r="G185" i="41"/>
  <c r="H185" i="41"/>
  <c r="I185" i="41"/>
  <c r="J185" i="41"/>
  <c r="K185" i="41"/>
  <c r="L185" i="41"/>
  <c r="M185" i="41"/>
  <c r="N185" i="41"/>
  <c r="O185" i="41"/>
  <c r="P185" i="41"/>
  <c r="Q185" i="41"/>
  <c r="R185" i="41"/>
  <c r="S185" i="41"/>
  <c r="T185" i="41"/>
  <c r="C183" i="33"/>
  <c r="D183" i="33"/>
  <c r="E183" i="33"/>
  <c r="F183" i="33"/>
  <c r="G183" i="33"/>
  <c r="H183" i="33"/>
  <c r="I183" i="33"/>
  <c r="J183" i="33"/>
  <c r="K183" i="33"/>
  <c r="L183" i="33"/>
  <c r="M183" i="33"/>
  <c r="N183" i="33"/>
  <c r="O183" i="33"/>
  <c r="P183" i="33"/>
  <c r="Q183" i="33"/>
  <c r="R183" i="33"/>
  <c r="S183" i="33"/>
  <c r="T183" i="33"/>
  <c r="C183" i="34"/>
  <c r="D183" i="34"/>
  <c r="C183" i="35"/>
  <c r="D183" i="35"/>
  <c r="E183" i="35"/>
  <c r="F183" i="35"/>
  <c r="G183" i="35"/>
  <c r="H183" i="35"/>
  <c r="I183" i="35"/>
  <c r="J183" i="35"/>
  <c r="K183" i="35"/>
  <c r="L183" i="35"/>
  <c r="M183" i="35"/>
  <c r="N183" i="35"/>
  <c r="O183" i="35"/>
  <c r="P183" i="35"/>
  <c r="Q183" i="35"/>
  <c r="R183" i="35"/>
  <c r="S183" i="35"/>
  <c r="T183" i="35"/>
  <c r="C183" i="36"/>
  <c r="D183" i="36"/>
  <c r="E183" i="36"/>
  <c r="F183" i="36"/>
  <c r="G183" i="36"/>
  <c r="H183" i="36"/>
  <c r="I183" i="36"/>
  <c r="J183" i="36"/>
  <c r="K183" i="36"/>
  <c r="L183" i="36"/>
  <c r="M183" i="36"/>
  <c r="N183" i="36"/>
  <c r="O183" i="36"/>
  <c r="P183" i="36"/>
  <c r="Q183" i="36"/>
  <c r="R183" i="36"/>
  <c r="S183" i="36"/>
  <c r="T183" i="36"/>
  <c r="M183" i="45"/>
  <c r="N183" i="45"/>
  <c r="O183" i="45"/>
  <c r="P183" i="45"/>
  <c r="Q183" i="45"/>
  <c r="R183" i="45"/>
  <c r="S183" i="45"/>
  <c r="T183" i="45"/>
  <c r="U183" i="45"/>
  <c r="V183" i="45"/>
  <c r="W183" i="45"/>
  <c r="X183" i="45"/>
  <c r="Y183" i="45"/>
  <c r="Z183" i="45"/>
  <c r="R70" i="69"/>
  <c r="R71" i="69"/>
  <c r="R76" i="69"/>
  <c r="M173" i="45"/>
  <c r="M178" i="45"/>
  <c r="N173" i="45"/>
  <c r="N178" i="45"/>
  <c r="O173" i="45"/>
  <c r="O178" i="45"/>
  <c r="P173" i="45"/>
  <c r="P178" i="45"/>
  <c r="Q173" i="45"/>
  <c r="Q178" i="45"/>
  <c r="R173" i="45"/>
  <c r="R178" i="45"/>
  <c r="S173" i="45"/>
  <c r="S178" i="45"/>
  <c r="T173" i="45"/>
  <c r="T178" i="45"/>
  <c r="U173" i="45"/>
  <c r="U178" i="45"/>
  <c r="V173" i="45"/>
  <c r="V178" i="45"/>
  <c r="W173" i="45"/>
  <c r="W178" i="45"/>
  <c r="X173" i="45"/>
  <c r="X178" i="45"/>
  <c r="Y173" i="45"/>
  <c r="Y178" i="45"/>
  <c r="Z173" i="45"/>
  <c r="Z178" i="45"/>
  <c r="F173" i="17"/>
  <c r="F178" i="17"/>
  <c r="I173" i="17"/>
  <c r="I178" i="17"/>
  <c r="J173" i="17"/>
  <c r="J178" i="17"/>
  <c r="K173" i="17"/>
  <c r="K178" i="17"/>
  <c r="L173" i="17"/>
  <c r="L178" i="17"/>
  <c r="M173" i="17"/>
  <c r="M178" i="17"/>
  <c r="N173" i="17"/>
  <c r="N178" i="17"/>
  <c r="O173" i="17"/>
  <c r="O178" i="17"/>
  <c r="P173" i="17"/>
  <c r="P178" i="17"/>
  <c r="Q173" i="17"/>
  <c r="Q178" i="17"/>
  <c r="S173" i="17"/>
  <c r="S178" i="17"/>
  <c r="T173" i="17"/>
  <c r="T178" i="17"/>
  <c r="V173" i="17"/>
  <c r="V178" i="1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R178" i="27"/>
  <c r="S178" i="27"/>
  <c r="T178" i="27"/>
  <c r="C178" i="29"/>
  <c r="D178" i="29"/>
  <c r="E178" i="29"/>
  <c r="F178" i="29"/>
  <c r="G178" i="29"/>
  <c r="H178" i="29"/>
  <c r="I178" i="29"/>
  <c r="J178" i="29"/>
  <c r="K178" i="29"/>
  <c r="L178" i="29"/>
  <c r="M178" i="29"/>
  <c r="N178" i="29"/>
  <c r="O178" i="29"/>
  <c r="P178" i="29"/>
  <c r="Q178" i="29"/>
  <c r="R178" i="29"/>
  <c r="S178" i="29"/>
  <c r="T178" i="29"/>
  <c r="C178" i="30"/>
  <c r="D178" i="30"/>
  <c r="E178" i="30"/>
  <c r="F178" i="30"/>
  <c r="G178" i="30"/>
  <c r="H178" i="30"/>
  <c r="I178" i="30"/>
  <c r="J178" i="30"/>
  <c r="K178" i="30"/>
  <c r="L178" i="30"/>
  <c r="M178" i="30"/>
  <c r="N178" i="30"/>
  <c r="O178" i="30"/>
  <c r="P178" i="30"/>
  <c r="Q178" i="30"/>
  <c r="R178" i="30"/>
  <c r="S178" i="30"/>
  <c r="T178" i="30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P178" i="31"/>
  <c r="Q178" i="31"/>
  <c r="R178" i="31"/>
  <c r="S178" i="31"/>
  <c r="T178" i="31"/>
  <c r="C180" i="41"/>
  <c r="D180" i="41"/>
  <c r="E180" i="41"/>
  <c r="F180" i="41"/>
  <c r="G180" i="41"/>
  <c r="H180" i="41"/>
  <c r="I180" i="41"/>
  <c r="J180" i="41"/>
  <c r="K180" i="41"/>
  <c r="L180" i="41"/>
  <c r="M180" i="41"/>
  <c r="N180" i="41"/>
  <c r="O180" i="41"/>
  <c r="P180" i="41"/>
  <c r="Q180" i="41"/>
  <c r="R180" i="41"/>
  <c r="S180" i="41"/>
  <c r="T180" i="41"/>
  <c r="C178" i="33"/>
  <c r="D178" i="33"/>
  <c r="E178" i="33"/>
  <c r="F178" i="33"/>
  <c r="G178" i="33"/>
  <c r="H178" i="33"/>
  <c r="I178" i="33"/>
  <c r="J178" i="33"/>
  <c r="K178" i="33"/>
  <c r="L178" i="33"/>
  <c r="M178" i="33"/>
  <c r="N178" i="33"/>
  <c r="O178" i="33"/>
  <c r="P178" i="33"/>
  <c r="Q178" i="33"/>
  <c r="R178" i="33"/>
  <c r="S178" i="33"/>
  <c r="T178" i="33"/>
  <c r="C178" i="34"/>
  <c r="D178" i="34"/>
  <c r="C178" i="35"/>
  <c r="D178" i="35"/>
  <c r="E178" i="35"/>
  <c r="F178" i="35"/>
  <c r="G178" i="35"/>
  <c r="H178" i="35"/>
  <c r="I178" i="35"/>
  <c r="J178" i="35"/>
  <c r="K178" i="35"/>
  <c r="L178" i="35"/>
  <c r="M178" i="35"/>
  <c r="N178" i="35"/>
  <c r="O178" i="35"/>
  <c r="P178" i="35"/>
  <c r="Q178" i="35"/>
  <c r="R178" i="35"/>
  <c r="S178" i="35"/>
  <c r="T178" i="35"/>
  <c r="C178" i="36"/>
  <c r="D178" i="36"/>
  <c r="E178" i="36"/>
  <c r="F178" i="36"/>
  <c r="G178" i="36"/>
  <c r="H178" i="36"/>
  <c r="I178" i="36"/>
  <c r="J178" i="36"/>
  <c r="K178" i="36"/>
  <c r="L178" i="36"/>
  <c r="M178" i="36"/>
  <c r="N178" i="36"/>
  <c r="O178" i="36"/>
  <c r="P178" i="36"/>
  <c r="Q178" i="36"/>
  <c r="R178" i="36"/>
  <c r="S178" i="36"/>
  <c r="T178" i="36"/>
  <c r="R85" i="69"/>
  <c r="R90" i="69"/>
  <c r="R93" i="69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R173" i="27"/>
  <c r="S173" i="27"/>
  <c r="T173" i="27"/>
  <c r="C173" i="29"/>
  <c r="D173" i="29"/>
  <c r="E173" i="29"/>
  <c r="F173" i="29"/>
  <c r="G173" i="29"/>
  <c r="H173" i="29"/>
  <c r="I173" i="29"/>
  <c r="J173" i="29"/>
  <c r="K173" i="29"/>
  <c r="L173" i="29"/>
  <c r="M173" i="29"/>
  <c r="N173" i="29"/>
  <c r="O173" i="29"/>
  <c r="P173" i="29"/>
  <c r="Q173" i="29"/>
  <c r="R173" i="29"/>
  <c r="S173" i="29"/>
  <c r="T173" i="29"/>
  <c r="C173" i="30"/>
  <c r="D173" i="30"/>
  <c r="E173" i="30"/>
  <c r="F173" i="30"/>
  <c r="G173" i="30"/>
  <c r="H173" i="30"/>
  <c r="I173" i="30"/>
  <c r="J173" i="30"/>
  <c r="K173" i="30"/>
  <c r="L173" i="30"/>
  <c r="M173" i="30"/>
  <c r="N173" i="30"/>
  <c r="O173" i="30"/>
  <c r="P173" i="30"/>
  <c r="Q173" i="30"/>
  <c r="R173" i="30"/>
  <c r="S173" i="30"/>
  <c r="T173" i="30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P173" i="31"/>
  <c r="Q173" i="31"/>
  <c r="R173" i="31"/>
  <c r="S173" i="31"/>
  <c r="T173" i="31"/>
  <c r="C175" i="41"/>
  <c r="D175" i="41"/>
  <c r="E175" i="41"/>
  <c r="F175" i="41"/>
  <c r="G175" i="41"/>
  <c r="H175" i="41"/>
  <c r="I175" i="41"/>
  <c r="J175" i="41"/>
  <c r="K175" i="41"/>
  <c r="L175" i="41"/>
  <c r="M175" i="41"/>
  <c r="N175" i="41"/>
  <c r="O175" i="41"/>
  <c r="P175" i="41"/>
  <c r="Q175" i="41"/>
  <c r="R175" i="41"/>
  <c r="S175" i="41"/>
  <c r="T175" i="41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C173" i="34"/>
  <c r="D173" i="34"/>
  <c r="C173" i="35"/>
  <c r="D173" i="35"/>
  <c r="E173" i="35"/>
  <c r="F173" i="35"/>
  <c r="G173" i="35"/>
  <c r="H173" i="35"/>
  <c r="I173" i="35"/>
  <c r="J173" i="35"/>
  <c r="K173" i="35"/>
  <c r="L173" i="35"/>
  <c r="M173" i="35"/>
  <c r="N173" i="35"/>
  <c r="O173" i="35"/>
  <c r="P173" i="35"/>
  <c r="Q173" i="35"/>
  <c r="R173" i="35"/>
  <c r="S173" i="35"/>
  <c r="T173" i="35"/>
  <c r="C173" i="36"/>
  <c r="D173" i="36"/>
  <c r="E173" i="36"/>
  <c r="F173" i="36"/>
  <c r="G173" i="36"/>
  <c r="H173" i="36"/>
  <c r="I173" i="36"/>
  <c r="J173" i="36"/>
  <c r="K173" i="36"/>
  <c r="L173" i="36"/>
  <c r="M173" i="36"/>
  <c r="N173" i="36"/>
  <c r="O173" i="36"/>
  <c r="P173" i="36"/>
  <c r="Q173" i="36"/>
  <c r="R173" i="36"/>
  <c r="S173" i="36"/>
  <c r="T173" i="36"/>
  <c r="R111" i="69"/>
  <c r="R115" i="69"/>
  <c r="R123" i="69"/>
  <c r="R133" i="69"/>
  <c r="F153" i="17"/>
  <c r="F148" i="17"/>
  <c r="F158" i="17"/>
  <c r="F163" i="17"/>
  <c r="F168" i="17"/>
  <c r="I153" i="17"/>
  <c r="I148" i="17"/>
  <c r="I158" i="17"/>
  <c r="I163" i="17"/>
  <c r="I168" i="17"/>
  <c r="J153" i="17"/>
  <c r="J148" i="17"/>
  <c r="J158" i="17"/>
  <c r="J163" i="17"/>
  <c r="J168" i="17"/>
  <c r="K153" i="17"/>
  <c r="K148" i="17"/>
  <c r="K158" i="17"/>
  <c r="K163" i="17"/>
  <c r="K168" i="17"/>
  <c r="L153" i="17"/>
  <c r="L148" i="17"/>
  <c r="L158" i="17"/>
  <c r="L163" i="17"/>
  <c r="L168" i="17"/>
  <c r="M153" i="17"/>
  <c r="M148" i="17"/>
  <c r="M158" i="17"/>
  <c r="M163" i="17"/>
  <c r="M168" i="17"/>
  <c r="N153" i="17"/>
  <c r="N148" i="17"/>
  <c r="N158" i="17"/>
  <c r="N163" i="17"/>
  <c r="N168" i="17"/>
  <c r="O153" i="17"/>
  <c r="O148" i="17"/>
  <c r="O158" i="17"/>
  <c r="O163" i="17"/>
  <c r="O168" i="17"/>
  <c r="P153" i="17"/>
  <c r="P148" i="17"/>
  <c r="P158" i="17"/>
  <c r="P163" i="17"/>
  <c r="P168" i="17"/>
  <c r="Q153" i="17"/>
  <c r="Q148" i="17"/>
  <c r="Q158" i="17"/>
  <c r="Q163" i="17"/>
  <c r="Q168" i="17"/>
  <c r="S153" i="17"/>
  <c r="S148" i="17"/>
  <c r="S158" i="17"/>
  <c r="S163" i="17"/>
  <c r="S168" i="17"/>
  <c r="T153" i="17"/>
  <c r="T148" i="17"/>
  <c r="T158" i="17"/>
  <c r="T163" i="17"/>
  <c r="T168" i="17"/>
  <c r="V153" i="17"/>
  <c r="V148" i="17"/>
  <c r="V158" i="17"/>
  <c r="V163" i="17"/>
  <c r="V168" i="17"/>
  <c r="C153" i="27"/>
  <c r="C148" i="27"/>
  <c r="C158" i="27"/>
  <c r="C163" i="27"/>
  <c r="C168" i="27"/>
  <c r="D153" i="27"/>
  <c r="D148" i="27"/>
  <c r="D158" i="27"/>
  <c r="D163" i="27"/>
  <c r="D168" i="27"/>
  <c r="E153" i="27"/>
  <c r="E148" i="27"/>
  <c r="E158" i="27"/>
  <c r="E163" i="27"/>
  <c r="E168" i="27"/>
  <c r="F153" i="27"/>
  <c r="F148" i="27"/>
  <c r="F158" i="27"/>
  <c r="F163" i="27"/>
  <c r="F168" i="27"/>
  <c r="G153" i="27"/>
  <c r="G148" i="27"/>
  <c r="G158" i="27"/>
  <c r="G163" i="27"/>
  <c r="G168" i="27"/>
  <c r="H153" i="27"/>
  <c r="H148" i="27"/>
  <c r="H158" i="27"/>
  <c r="H163" i="27"/>
  <c r="H168" i="27"/>
  <c r="I153" i="27"/>
  <c r="I148" i="27"/>
  <c r="I158" i="27"/>
  <c r="I163" i="27"/>
  <c r="I168" i="27"/>
  <c r="J153" i="27"/>
  <c r="J148" i="27"/>
  <c r="J158" i="27"/>
  <c r="J163" i="27"/>
  <c r="J168" i="27"/>
  <c r="K153" i="27"/>
  <c r="K148" i="27"/>
  <c r="K158" i="27"/>
  <c r="K163" i="27"/>
  <c r="K168" i="27"/>
  <c r="L153" i="27"/>
  <c r="L148" i="27"/>
  <c r="L158" i="27"/>
  <c r="L163" i="27"/>
  <c r="L168" i="27"/>
  <c r="M153" i="27"/>
  <c r="M148" i="27"/>
  <c r="M158" i="27"/>
  <c r="M163" i="27"/>
  <c r="M168" i="27"/>
  <c r="N153" i="27"/>
  <c r="N148" i="27"/>
  <c r="N158" i="27"/>
  <c r="N163" i="27"/>
  <c r="N168" i="27"/>
  <c r="O153" i="27"/>
  <c r="O148" i="27"/>
  <c r="O158" i="27"/>
  <c r="O163" i="27"/>
  <c r="O168" i="27"/>
  <c r="P153" i="27"/>
  <c r="P148" i="27"/>
  <c r="P158" i="27"/>
  <c r="P163" i="27"/>
  <c r="P168" i="27"/>
  <c r="Q153" i="27"/>
  <c r="Q148" i="27"/>
  <c r="Q158" i="27"/>
  <c r="Q163" i="27"/>
  <c r="Q168" i="27"/>
  <c r="R153" i="27"/>
  <c r="R148" i="27"/>
  <c r="R158" i="27"/>
  <c r="R163" i="27"/>
  <c r="R168" i="27"/>
  <c r="S153" i="27"/>
  <c r="S148" i="27"/>
  <c r="S158" i="27"/>
  <c r="S163" i="27"/>
  <c r="S168" i="27"/>
  <c r="T153" i="27"/>
  <c r="T148" i="27"/>
  <c r="T158" i="27"/>
  <c r="T163" i="27"/>
  <c r="T168" i="27"/>
  <c r="C153" i="29"/>
  <c r="C148" i="29"/>
  <c r="C158" i="29"/>
  <c r="C163" i="29"/>
  <c r="C168" i="29"/>
  <c r="D153" i="29"/>
  <c r="D148" i="29"/>
  <c r="D158" i="29"/>
  <c r="D163" i="29"/>
  <c r="D168" i="29"/>
  <c r="E153" i="29"/>
  <c r="E148" i="29"/>
  <c r="E158" i="29"/>
  <c r="E163" i="29"/>
  <c r="E168" i="29"/>
  <c r="F153" i="29"/>
  <c r="F148" i="29"/>
  <c r="F158" i="29"/>
  <c r="F163" i="29"/>
  <c r="F168" i="29"/>
  <c r="G153" i="29"/>
  <c r="G148" i="29"/>
  <c r="G158" i="29"/>
  <c r="G163" i="29"/>
  <c r="G168" i="29"/>
  <c r="H153" i="29"/>
  <c r="H148" i="29"/>
  <c r="H158" i="29"/>
  <c r="H163" i="29"/>
  <c r="H168" i="29"/>
  <c r="I153" i="29"/>
  <c r="I148" i="29"/>
  <c r="I158" i="29"/>
  <c r="I163" i="29"/>
  <c r="I168" i="29"/>
  <c r="J153" i="29"/>
  <c r="J148" i="29"/>
  <c r="J158" i="29"/>
  <c r="J163" i="29"/>
  <c r="J168" i="29"/>
  <c r="K153" i="29"/>
  <c r="K148" i="29"/>
  <c r="K158" i="29"/>
  <c r="K163" i="29"/>
  <c r="K168" i="29"/>
  <c r="L153" i="29"/>
  <c r="L148" i="29"/>
  <c r="L158" i="29"/>
  <c r="L163" i="29"/>
  <c r="L168" i="29"/>
  <c r="M153" i="29"/>
  <c r="M148" i="29"/>
  <c r="M158" i="29"/>
  <c r="M163" i="29"/>
  <c r="M168" i="29"/>
  <c r="N153" i="29"/>
  <c r="N148" i="29"/>
  <c r="N158" i="29"/>
  <c r="N163" i="29"/>
  <c r="N168" i="29"/>
  <c r="O153" i="29"/>
  <c r="O148" i="29"/>
  <c r="O158" i="29"/>
  <c r="O163" i="29"/>
  <c r="O168" i="29"/>
  <c r="P153" i="29"/>
  <c r="P148" i="29"/>
  <c r="P158" i="29"/>
  <c r="P163" i="29"/>
  <c r="P168" i="29"/>
  <c r="Q153" i="29"/>
  <c r="Q148" i="29"/>
  <c r="Q158" i="29"/>
  <c r="Q163" i="29"/>
  <c r="Q168" i="29"/>
  <c r="R153" i="29"/>
  <c r="R148" i="29"/>
  <c r="R158" i="29"/>
  <c r="R163" i="29"/>
  <c r="R168" i="29"/>
  <c r="S153" i="29"/>
  <c r="S148" i="29"/>
  <c r="S158" i="29"/>
  <c r="S163" i="29"/>
  <c r="S168" i="29"/>
  <c r="T153" i="29"/>
  <c r="T148" i="29"/>
  <c r="T158" i="29"/>
  <c r="T163" i="29"/>
  <c r="T168" i="29"/>
  <c r="C153" i="30"/>
  <c r="C148" i="30"/>
  <c r="C158" i="30"/>
  <c r="C163" i="30"/>
  <c r="C168" i="30"/>
  <c r="D153" i="30"/>
  <c r="D148" i="30"/>
  <c r="D158" i="30"/>
  <c r="D163" i="30"/>
  <c r="D168" i="30"/>
  <c r="E153" i="30"/>
  <c r="E148" i="30"/>
  <c r="E158" i="30"/>
  <c r="E163" i="30"/>
  <c r="E168" i="30"/>
  <c r="F153" i="30"/>
  <c r="F148" i="30"/>
  <c r="F158" i="30"/>
  <c r="F163" i="30"/>
  <c r="F168" i="30"/>
  <c r="G153" i="30"/>
  <c r="G148" i="30"/>
  <c r="G158" i="30"/>
  <c r="G163" i="30"/>
  <c r="G168" i="30"/>
  <c r="H153" i="30"/>
  <c r="H148" i="30"/>
  <c r="H158" i="30"/>
  <c r="H163" i="30"/>
  <c r="H168" i="30"/>
  <c r="I153" i="30"/>
  <c r="I148" i="30"/>
  <c r="I158" i="30"/>
  <c r="I163" i="30"/>
  <c r="I168" i="30"/>
  <c r="J153" i="30"/>
  <c r="J148" i="30"/>
  <c r="J158" i="30"/>
  <c r="J163" i="30"/>
  <c r="J168" i="30"/>
  <c r="K153" i="30"/>
  <c r="K148" i="30"/>
  <c r="K158" i="30"/>
  <c r="K163" i="30"/>
  <c r="K168" i="30"/>
  <c r="L153" i="30"/>
  <c r="L148" i="30"/>
  <c r="L158" i="30"/>
  <c r="L163" i="30"/>
  <c r="L168" i="30"/>
  <c r="M153" i="30"/>
  <c r="M148" i="30"/>
  <c r="M158" i="30"/>
  <c r="M163" i="30"/>
  <c r="M168" i="30"/>
  <c r="N153" i="30"/>
  <c r="N148" i="30"/>
  <c r="N158" i="30"/>
  <c r="N163" i="30"/>
  <c r="N168" i="30"/>
  <c r="O153" i="30"/>
  <c r="O148" i="30"/>
  <c r="O158" i="30"/>
  <c r="O163" i="30"/>
  <c r="O168" i="30"/>
  <c r="P153" i="30"/>
  <c r="P148" i="30"/>
  <c r="P158" i="30"/>
  <c r="P163" i="30"/>
  <c r="P168" i="30"/>
  <c r="Q153" i="30"/>
  <c r="Q148" i="30"/>
  <c r="Q158" i="30"/>
  <c r="Q163" i="30"/>
  <c r="Q168" i="30"/>
  <c r="R153" i="30"/>
  <c r="R148" i="30"/>
  <c r="R158" i="30"/>
  <c r="R163" i="30"/>
  <c r="R168" i="30"/>
  <c r="S153" i="30"/>
  <c r="S148" i="30"/>
  <c r="S158" i="30"/>
  <c r="S163" i="30"/>
  <c r="S168" i="30"/>
  <c r="T153" i="30"/>
  <c r="T148" i="30"/>
  <c r="T158" i="30"/>
  <c r="T163" i="30"/>
  <c r="T168" i="30"/>
  <c r="C153" i="31"/>
  <c r="C148" i="31"/>
  <c r="C158" i="31"/>
  <c r="C163" i="31"/>
  <c r="C168" i="31"/>
  <c r="D153" i="31"/>
  <c r="D148" i="31"/>
  <c r="D158" i="31"/>
  <c r="D163" i="31"/>
  <c r="D168" i="31"/>
  <c r="E153" i="31"/>
  <c r="E148" i="31"/>
  <c r="E158" i="31"/>
  <c r="E163" i="31"/>
  <c r="E168" i="31"/>
  <c r="F153" i="31"/>
  <c r="F148" i="31"/>
  <c r="F158" i="31"/>
  <c r="F163" i="31"/>
  <c r="F168" i="31"/>
  <c r="G153" i="31"/>
  <c r="G148" i="31"/>
  <c r="G158" i="31"/>
  <c r="G163" i="31"/>
  <c r="G168" i="31"/>
  <c r="H153" i="31"/>
  <c r="H148" i="31"/>
  <c r="H158" i="31"/>
  <c r="H163" i="31"/>
  <c r="H168" i="31"/>
  <c r="I153" i="31"/>
  <c r="I148" i="31"/>
  <c r="I158" i="31"/>
  <c r="I163" i="31"/>
  <c r="I168" i="31"/>
  <c r="J153" i="31"/>
  <c r="J148" i="31"/>
  <c r="J158" i="31"/>
  <c r="J163" i="31"/>
  <c r="J168" i="31"/>
  <c r="K153" i="31"/>
  <c r="K148" i="31"/>
  <c r="K158" i="31"/>
  <c r="K163" i="31"/>
  <c r="K168" i="31"/>
  <c r="L153" i="31"/>
  <c r="L148" i="31"/>
  <c r="L158" i="31"/>
  <c r="L163" i="31"/>
  <c r="L168" i="31"/>
  <c r="M153" i="31"/>
  <c r="M148" i="31"/>
  <c r="M158" i="31"/>
  <c r="M163" i="31"/>
  <c r="M168" i="31"/>
  <c r="N153" i="31"/>
  <c r="N148" i="31"/>
  <c r="N158" i="31"/>
  <c r="N163" i="31"/>
  <c r="N168" i="31"/>
  <c r="O153" i="31"/>
  <c r="O148" i="31"/>
  <c r="O158" i="31"/>
  <c r="O163" i="31"/>
  <c r="O168" i="31"/>
  <c r="P153" i="31"/>
  <c r="P148" i="31"/>
  <c r="P158" i="31"/>
  <c r="P163" i="31"/>
  <c r="P168" i="31"/>
  <c r="Q153" i="31"/>
  <c r="Q148" i="31"/>
  <c r="Q158" i="31"/>
  <c r="Q163" i="31"/>
  <c r="Q168" i="31"/>
  <c r="R153" i="31"/>
  <c r="R148" i="31"/>
  <c r="R158" i="31"/>
  <c r="R163" i="31"/>
  <c r="R168" i="31"/>
  <c r="S153" i="31"/>
  <c r="S148" i="31"/>
  <c r="S158" i="31"/>
  <c r="S163" i="31"/>
  <c r="S168" i="31"/>
  <c r="T153" i="31"/>
  <c r="T148" i="31"/>
  <c r="T158" i="31"/>
  <c r="T163" i="31"/>
  <c r="T168" i="31"/>
  <c r="C155" i="41"/>
  <c r="C150" i="41"/>
  <c r="C160" i="41"/>
  <c r="C165" i="41"/>
  <c r="C170" i="41"/>
  <c r="D155" i="41"/>
  <c r="D150" i="41"/>
  <c r="D160" i="41"/>
  <c r="D165" i="41"/>
  <c r="D170" i="41"/>
  <c r="E155" i="41"/>
  <c r="E150" i="41"/>
  <c r="E160" i="41"/>
  <c r="E165" i="41"/>
  <c r="E170" i="41"/>
  <c r="F155" i="41"/>
  <c r="F150" i="41"/>
  <c r="F160" i="41"/>
  <c r="F165" i="41"/>
  <c r="F170" i="41"/>
  <c r="G155" i="41"/>
  <c r="G150" i="41"/>
  <c r="G160" i="41"/>
  <c r="G165" i="41"/>
  <c r="G170" i="41"/>
  <c r="H155" i="41"/>
  <c r="H150" i="41"/>
  <c r="H160" i="41"/>
  <c r="H165" i="41"/>
  <c r="H170" i="41"/>
  <c r="I155" i="41"/>
  <c r="I150" i="41"/>
  <c r="I160" i="41"/>
  <c r="I165" i="41"/>
  <c r="I170" i="41"/>
  <c r="J155" i="41"/>
  <c r="J150" i="41"/>
  <c r="J160" i="41"/>
  <c r="J165" i="41"/>
  <c r="J170" i="41"/>
  <c r="K155" i="41"/>
  <c r="K150" i="41"/>
  <c r="K160" i="41"/>
  <c r="K165" i="41"/>
  <c r="K170" i="41"/>
  <c r="L155" i="41"/>
  <c r="L150" i="41"/>
  <c r="L160" i="41"/>
  <c r="L165" i="41"/>
  <c r="L170" i="41"/>
  <c r="M155" i="41"/>
  <c r="M150" i="41"/>
  <c r="M160" i="41"/>
  <c r="M165" i="41"/>
  <c r="M170" i="41"/>
  <c r="N155" i="41"/>
  <c r="N150" i="41"/>
  <c r="N160" i="41"/>
  <c r="N165" i="41"/>
  <c r="N170" i="41"/>
  <c r="O155" i="41"/>
  <c r="O150" i="41"/>
  <c r="O160" i="41"/>
  <c r="O165" i="41"/>
  <c r="O170" i="41"/>
  <c r="P155" i="41"/>
  <c r="P150" i="41"/>
  <c r="P160" i="41"/>
  <c r="P165" i="41"/>
  <c r="P170" i="41"/>
  <c r="Q155" i="41"/>
  <c r="Q150" i="41"/>
  <c r="Q160" i="41"/>
  <c r="Q165" i="41"/>
  <c r="Q170" i="41"/>
  <c r="R155" i="41"/>
  <c r="R150" i="41"/>
  <c r="R160" i="41"/>
  <c r="R165" i="41"/>
  <c r="R170" i="41"/>
  <c r="S155" i="41"/>
  <c r="S150" i="41"/>
  <c r="S160" i="41"/>
  <c r="S165" i="41"/>
  <c r="S170" i="41"/>
  <c r="T155" i="41"/>
  <c r="T150" i="41"/>
  <c r="T160" i="41"/>
  <c r="T165" i="41"/>
  <c r="T170" i="41"/>
  <c r="C153" i="33"/>
  <c r="C148" i="33"/>
  <c r="C158" i="33"/>
  <c r="C163" i="33"/>
  <c r="C168" i="33"/>
  <c r="D153" i="33"/>
  <c r="D148" i="33"/>
  <c r="D158" i="33"/>
  <c r="D163" i="33"/>
  <c r="D168" i="33"/>
  <c r="E153" i="33"/>
  <c r="E148" i="33"/>
  <c r="E158" i="33"/>
  <c r="E163" i="33"/>
  <c r="E168" i="33"/>
  <c r="F153" i="33"/>
  <c r="F148" i="33"/>
  <c r="F158" i="33"/>
  <c r="F163" i="33"/>
  <c r="F168" i="33"/>
  <c r="G153" i="33"/>
  <c r="G148" i="33"/>
  <c r="G158" i="33"/>
  <c r="G163" i="33"/>
  <c r="G168" i="33"/>
  <c r="H153" i="33"/>
  <c r="H148" i="33"/>
  <c r="H158" i="33"/>
  <c r="H163" i="33"/>
  <c r="H168" i="33"/>
  <c r="I153" i="33"/>
  <c r="I148" i="33"/>
  <c r="I158" i="33"/>
  <c r="I163" i="33"/>
  <c r="I168" i="33"/>
  <c r="J153" i="33"/>
  <c r="J148" i="33"/>
  <c r="J158" i="33"/>
  <c r="J163" i="33"/>
  <c r="J168" i="33"/>
  <c r="K153" i="33"/>
  <c r="K148" i="33"/>
  <c r="K158" i="33"/>
  <c r="K163" i="33"/>
  <c r="K168" i="33"/>
  <c r="L153" i="33"/>
  <c r="L148" i="33"/>
  <c r="L158" i="33"/>
  <c r="L163" i="33"/>
  <c r="L168" i="33"/>
  <c r="M153" i="33"/>
  <c r="M148" i="33"/>
  <c r="M158" i="33"/>
  <c r="M163" i="33"/>
  <c r="M168" i="33"/>
  <c r="N153" i="33"/>
  <c r="N148" i="33"/>
  <c r="N158" i="33"/>
  <c r="N163" i="33"/>
  <c r="N168" i="33"/>
  <c r="O153" i="33"/>
  <c r="O148" i="33"/>
  <c r="O158" i="33"/>
  <c r="O163" i="33"/>
  <c r="O168" i="33"/>
  <c r="P153" i="33"/>
  <c r="P148" i="33"/>
  <c r="P158" i="33"/>
  <c r="P163" i="33"/>
  <c r="P168" i="33"/>
  <c r="Q153" i="33"/>
  <c r="Q148" i="33"/>
  <c r="Q158" i="33"/>
  <c r="Q163" i="33"/>
  <c r="Q168" i="33"/>
  <c r="R153" i="33"/>
  <c r="R148" i="33"/>
  <c r="R158" i="33"/>
  <c r="R163" i="33"/>
  <c r="R168" i="33"/>
  <c r="S153" i="33"/>
  <c r="S148" i="33"/>
  <c r="S158" i="33"/>
  <c r="S163" i="33"/>
  <c r="S168" i="33"/>
  <c r="T153" i="33"/>
  <c r="T148" i="33"/>
  <c r="T158" i="33"/>
  <c r="T163" i="33"/>
  <c r="T168" i="33"/>
  <c r="C153" i="34"/>
  <c r="C148" i="34"/>
  <c r="C158" i="34"/>
  <c r="C163" i="34"/>
  <c r="C168" i="34"/>
  <c r="D153" i="34"/>
  <c r="D148" i="34"/>
  <c r="D158" i="34"/>
  <c r="D163" i="34"/>
  <c r="D168" i="34"/>
  <c r="C153" i="35"/>
  <c r="C148" i="35"/>
  <c r="C158" i="35"/>
  <c r="C163" i="35"/>
  <c r="C168" i="35"/>
  <c r="D153" i="35"/>
  <c r="D148" i="35"/>
  <c r="D158" i="35"/>
  <c r="D163" i="35"/>
  <c r="D168" i="35"/>
  <c r="E153" i="35"/>
  <c r="E148" i="35"/>
  <c r="E158" i="35"/>
  <c r="E163" i="35"/>
  <c r="E168" i="35"/>
  <c r="F153" i="35"/>
  <c r="F148" i="35"/>
  <c r="F158" i="35"/>
  <c r="F163" i="35"/>
  <c r="F168" i="35"/>
  <c r="G153" i="35"/>
  <c r="G148" i="35"/>
  <c r="G158" i="35"/>
  <c r="G163" i="35"/>
  <c r="G168" i="35"/>
  <c r="H153" i="35"/>
  <c r="H148" i="35"/>
  <c r="H158" i="35"/>
  <c r="H163" i="35"/>
  <c r="H168" i="35"/>
  <c r="I153" i="35"/>
  <c r="I148" i="35"/>
  <c r="I158" i="35"/>
  <c r="I163" i="35"/>
  <c r="I168" i="35"/>
  <c r="J153" i="35"/>
  <c r="J148" i="35"/>
  <c r="J158" i="35"/>
  <c r="J163" i="35"/>
  <c r="J168" i="35"/>
  <c r="K153" i="35"/>
  <c r="K148" i="35"/>
  <c r="K158" i="35"/>
  <c r="K163" i="35"/>
  <c r="K168" i="35"/>
  <c r="L153" i="35"/>
  <c r="L148" i="35"/>
  <c r="L158" i="35"/>
  <c r="L163" i="35"/>
  <c r="L168" i="35"/>
  <c r="M153" i="35"/>
  <c r="M148" i="35"/>
  <c r="M158" i="35"/>
  <c r="M163" i="35"/>
  <c r="M168" i="35"/>
  <c r="N153" i="35"/>
  <c r="N148" i="35"/>
  <c r="N158" i="35"/>
  <c r="N163" i="35"/>
  <c r="N168" i="35"/>
  <c r="O153" i="35"/>
  <c r="O148" i="35"/>
  <c r="O158" i="35"/>
  <c r="O163" i="35"/>
  <c r="O168" i="35"/>
  <c r="P153" i="35"/>
  <c r="P148" i="35"/>
  <c r="P158" i="35"/>
  <c r="P163" i="35"/>
  <c r="P168" i="35"/>
  <c r="Q153" i="35"/>
  <c r="Q148" i="35"/>
  <c r="Q158" i="35"/>
  <c r="Q163" i="35"/>
  <c r="Q168" i="35"/>
  <c r="R153" i="35"/>
  <c r="R148" i="35"/>
  <c r="R158" i="35"/>
  <c r="R163" i="35"/>
  <c r="R168" i="35"/>
  <c r="S153" i="35"/>
  <c r="S148" i="35"/>
  <c r="S158" i="35"/>
  <c r="S163" i="35"/>
  <c r="S168" i="35"/>
  <c r="T153" i="35"/>
  <c r="T148" i="35"/>
  <c r="T158" i="35"/>
  <c r="T163" i="35"/>
  <c r="T168" i="35"/>
  <c r="C153" i="36"/>
  <c r="C148" i="36"/>
  <c r="C158" i="36"/>
  <c r="C163" i="36"/>
  <c r="C168" i="36"/>
  <c r="D153" i="36"/>
  <c r="D148" i="36"/>
  <c r="D158" i="36"/>
  <c r="D163" i="36"/>
  <c r="D168" i="36"/>
  <c r="E153" i="36"/>
  <c r="E148" i="36"/>
  <c r="E158" i="36"/>
  <c r="E163" i="36"/>
  <c r="E168" i="36"/>
  <c r="F153" i="36"/>
  <c r="F148" i="36"/>
  <c r="F158" i="36"/>
  <c r="F163" i="36"/>
  <c r="F168" i="36"/>
  <c r="G153" i="36"/>
  <c r="G148" i="36"/>
  <c r="G158" i="36"/>
  <c r="G163" i="36"/>
  <c r="G168" i="36"/>
  <c r="H153" i="36"/>
  <c r="H148" i="36"/>
  <c r="H158" i="36"/>
  <c r="H163" i="36"/>
  <c r="H168" i="36"/>
  <c r="I153" i="36"/>
  <c r="I148" i="36"/>
  <c r="I158" i="36"/>
  <c r="I163" i="36"/>
  <c r="I168" i="36"/>
  <c r="J153" i="36"/>
  <c r="J148" i="36"/>
  <c r="J158" i="36"/>
  <c r="J163" i="36"/>
  <c r="J168" i="36"/>
  <c r="K153" i="36"/>
  <c r="K148" i="36"/>
  <c r="K158" i="36"/>
  <c r="K163" i="36"/>
  <c r="K168" i="36"/>
  <c r="L153" i="36"/>
  <c r="L148" i="36"/>
  <c r="L158" i="36"/>
  <c r="L163" i="36"/>
  <c r="L168" i="36"/>
  <c r="M153" i="36"/>
  <c r="M148" i="36"/>
  <c r="M158" i="36"/>
  <c r="M163" i="36"/>
  <c r="M168" i="36"/>
  <c r="N153" i="36"/>
  <c r="N148" i="36"/>
  <c r="N158" i="36"/>
  <c r="N163" i="36"/>
  <c r="N168" i="36"/>
  <c r="O153" i="36"/>
  <c r="O148" i="36"/>
  <c r="O158" i="36"/>
  <c r="O163" i="36"/>
  <c r="O168" i="36"/>
  <c r="P153" i="36"/>
  <c r="P148" i="36"/>
  <c r="P158" i="36"/>
  <c r="P163" i="36"/>
  <c r="P168" i="36"/>
  <c r="Q153" i="36"/>
  <c r="Q148" i="36"/>
  <c r="Q158" i="36"/>
  <c r="Q163" i="36"/>
  <c r="Q168" i="36"/>
  <c r="R153" i="36"/>
  <c r="R148" i="36"/>
  <c r="R158" i="36"/>
  <c r="R163" i="36"/>
  <c r="R168" i="36"/>
  <c r="S153" i="36"/>
  <c r="S148" i="36"/>
  <c r="S158" i="36"/>
  <c r="S163" i="36"/>
  <c r="S168" i="36"/>
  <c r="T153" i="36"/>
  <c r="T148" i="36"/>
  <c r="T158" i="36"/>
  <c r="T163" i="36"/>
  <c r="T168" i="36"/>
  <c r="M153" i="45"/>
  <c r="M148" i="45"/>
  <c r="M158" i="45"/>
  <c r="M163" i="45"/>
  <c r="M168" i="45"/>
  <c r="N153" i="45"/>
  <c r="N148" i="45"/>
  <c r="N158" i="45"/>
  <c r="N163" i="45"/>
  <c r="N168" i="45"/>
  <c r="O153" i="45"/>
  <c r="O148" i="45"/>
  <c r="O158" i="45"/>
  <c r="O163" i="45"/>
  <c r="O168" i="45"/>
  <c r="P153" i="45"/>
  <c r="P148" i="45"/>
  <c r="P158" i="45"/>
  <c r="P163" i="45"/>
  <c r="P168" i="45"/>
  <c r="Q153" i="45"/>
  <c r="Q148" i="45"/>
  <c r="Q158" i="45"/>
  <c r="Q163" i="45"/>
  <c r="Q168" i="45"/>
  <c r="R153" i="45"/>
  <c r="R148" i="45"/>
  <c r="R158" i="45"/>
  <c r="R163" i="45"/>
  <c r="R168" i="45"/>
  <c r="S153" i="45"/>
  <c r="S148" i="45"/>
  <c r="S158" i="45"/>
  <c r="S163" i="45"/>
  <c r="S168" i="45"/>
  <c r="T153" i="45"/>
  <c r="T148" i="45"/>
  <c r="T158" i="45"/>
  <c r="T163" i="45"/>
  <c r="T168" i="45"/>
  <c r="U153" i="45"/>
  <c r="U148" i="45"/>
  <c r="U158" i="45"/>
  <c r="U163" i="45"/>
  <c r="U168" i="45"/>
  <c r="V153" i="45"/>
  <c r="V148" i="45"/>
  <c r="V158" i="45"/>
  <c r="V163" i="45"/>
  <c r="V168" i="45"/>
  <c r="W153" i="45"/>
  <c r="W148" i="45"/>
  <c r="W158" i="45"/>
  <c r="W163" i="45"/>
  <c r="W168" i="45"/>
  <c r="X153" i="45"/>
  <c r="X148" i="45"/>
  <c r="X158" i="45"/>
  <c r="X163" i="45"/>
  <c r="X168" i="45"/>
  <c r="Y153" i="45"/>
  <c r="Y148" i="45"/>
  <c r="Y158" i="45"/>
  <c r="Y163" i="45"/>
  <c r="Y168" i="45"/>
  <c r="Z153" i="45"/>
  <c r="Z148" i="45"/>
  <c r="Z158" i="45"/>
  <c r="Z163" i="45"/>
  <c r="Z168" i="45"/>
  <c r="R195" i="69"/>
  <c r="R197" i="69"/>
  <c r="R201" i="69"/>
  <c r="R202" i="69"/>
  <c r="R203" i="69"/>
  <c r="R204" i="69"/>
  <c r="R205" i="69"/>
  <c r="R206" i="69"/>
  <c r="R207" i="69"/>
  <c r="R208" i="69"/>
  <c r="R209" i="69"/>
  <c r="R210" i="69"/>
  <c r="R211" i="69"/>
  <c r="R212" i="69"/>
  <c r="R213" i="69"/>
  <c r="R214" i="69"/>
  <c r="R215" i="69"/>
  <c r="R216" i="69"/>
  <c r="R217" i="69"/>
  <c r="R218" i="69"/>
  <c r="R219" i="69"/>
  <c r="R220" i="69"/>
  <c r="R221" i="69"/>
  <c r="R222" i="69"/>
  <c r="R223" i="69"/>
  <c r="R224" i="69"/>
  <c r="R225" i="69"/>
  <c r="R226" i="69"/>
  <c r="R227" i="69"/>
  <c r="R228" i="69"/>
  <c r="R229" i="69"/>
  <c r="R230" i="69"/>
  <c r="R231" i="69"/>
  <c r="R232" i="69"/>
  <c r="R233" i="69"/>
  <c r="R234" i="69"/>
  <c r="R235" i="69"/>
  <c r="R236" i="69"/>
  <c r="R237" i="69"/>
  <c r="R238" i="69"/>
  <c r="R239" i="69"/>
  <c r="R240" i="69"/>
  <c r="R241" i="69"/>
  <c r="R242" i="69"/>
  <c r="R243" i="69"/>
  <c r="R244" i="69"/>
  <c r="R245" i="69"/>
  <c r="R246" i="69"/>
  <c r="R247" i="69"/>
  <c r="R248" i="69"/>
  <c r="R249" i="69"/>
  <c r="R250" i="69"/>
  <c r="R251" i="69"/>
  <c r="R252" i="69"/>
  <c r="R253" i="69"/>
  <c r="R254" i="69"/>
  <c r="R255" i="69"/>
  <c r="R256" i="69"/>
  <c r="R257" i="69"/>
  <c r="R258" i="69"/>
  <c r="R259" i="69"/>
  <c r="R260" i="69"/>
  <c r="R261" i="69"/>
  <c r="R262" i="69"/>
  <c r="R263" i="69"/>
  <c r="R264" i="69"/>
  <c r="R265" i="69"/>
  <c r="R266" i="69"/>
  <c r="R267" i="69"/>
  <c r="R268" i="69"/>
  <c r="R269" i="69"/>
  <c r="R270" i="69"/>
  <c r="R271" i="69"/>
  <c r="R272" i="69"/>
  <c r="R273" i="69"/>
  <c r="R274" i="69"/>
  <c r="R275" i="69"/>
  <c r="R276" i="69"/>
  <c r="R277" i="69"/>
  <c r="R278" i="69"/>
  <c r="R279" i="69"/>
  <c r="R280" i="69"/>
  <c r="R281" i="69"/>
  <c r="R282" i="69"/>
  <c r="R283" i="69"/>
  <c r="R284" i="69"/>
  <c r="R285" i="69"/>
  <c r="R286" i="69"/>
  <c r="R287" i="69"/>
  <c r="R288" i="69"/>
  <c r="R289" i="69"/>
  <c r="R290" i="69"/>
  <c r="R291" i="69"/>
  <c r="R292" i="69"/>
  <c r="R293" i="69"/>
  <c r="R313" i="69"/>
  <c r="P30" i="69"/>
  <c r="P41" i="69"/>
  <c r="P43" i="69"/>
  <c r="P44" i="69"/>
  <c r="P46" i="69"/>
  <c r="F182" i="17"/>
  <c r="I182" i="17"/>
  <c r="J182" i="17"/>
  <c r="K182" i="17"/>
  <c r="L182" i="17"/>
  <c r="M182" i="17"/>
  <c r="N182" i="17"/>
  <c r="O182" i="17"/>
  <c r="P182" i="17"/>
  <c r="Q182" i="17"/>
  <c r="S182" i="17"/>
  <c r="T182" i="17"/>
  <c r="V182" i="1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R182" i="27"/>
  <c r="S182" i="27"/>
  <c r="T182" i="27"/>
  <c r="C182" i="29"/>
  <c r="D182" i="29"/>
  <c r="E182" i="29"/>
  <c r="F182" i="29"/>
  <c r="G182" i="29"/>
  <c r="H182" i="29"/>
  <c r="I182" i="29"/>
  <c r="J182" i="29"/>
  <c r="K182" i="29"/>
  <c r="L182" i="29"/>
  <c r="M182" i="29"/>
  <c r="N182" i="29"/>
  <c r="O182" i="29"/>
  <c r="P182" i="29"/>
  <c r="Q182" i="29"/>
  <c r="R182" i="29"/>
  <c r="S182" i="29"/>
  <c r="T182" i="29"/>
  <c r="C182" i="30"/>
  <c r="D182" i="30"/>
  <c r="E182" i="30"/>
  <c r="F182" i="30"/>
  <c r="G182" i="30"/>
  <c r="H182" i="30"/>
  <c r="I182" i="30"/>
  <c r="J182" i="30"/>
  <c r="K182" i="30"/>
  <c r="L182" i="30"/>
  <c r="M182" i="30"/>
  <c r="N182" i="30"/>
  <c r="O182" i="30"/>
  <c r="P182" i="30"/>
  <c r="Q182" i="30"/>
  <c r="R182" i="30"/>
  <c r="S182" i="30"/>
  <c r="T182" i="30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P182" i="31"/>
  <c r="Q182" i="31"/>
  <c r="R182" i="31"/>
  <c r="S182" i="31"/>
  <c r="T182" i="31"/>
  <c r="C184" i="41"/>
  <c r="D184" i="41"/>
  <c r="E184" i="41"/>
  <c r="F184" i="41"/>
  <c r="G184" i="41"/>
  <c r="H184" i="41"/>
  <c r="I184" i="41"/>
  <c r="J184" i="41"/>
  <c r="K184" i="41"/>
  <c r="L184" i="41"/>
  <c r="M184" i="41"/>
  <c r="N184" i="41"/>
  <c r="O184" i="41"/>
  <c r="P184" i="41"/>
  <c r="Q184" i="41"/>
  <c r="R184" i="41"/>
  <c r="S184" i="41"/>
  <c r="T184" i="41"/>
  <c r="C182" i="33"/>
  <c r="D182" i="33"/>
  <c r="E182" i="33"/>
  <c r="F182" i="33"/>
  <c r="G182" i="33"/>
  <c r="H182" i="33"/>
  <c r="I182" i="33"/>
  <c r="J182" i="33"/>
  <c r="K182" i="33"/>
  <c r="L182" i="33"/>
  <c r="M182" i="33"/>
  <c r="N182" i="33"/>
  <c r="O182" i="33"/>
  <c r="P182" i="33"/>
  <c r="Q182" i="33"/>
  <c r="R182" i="33"/>
  <c r="S182" i="33"/>
  <c r="T182" i="33"/>
  <c r="C182" i="34"/>
  <c r="D182" i="34"/>
  <c r="C182" i="35"/>
  <c r="D182" i="35"/>
  <c r="E182" i="35"/>
  <c r="F182" i="35"/>
  <c r="G182" i="35"/>
  <c r="H182" i="35"/>
  <c r="I182" i="35"/>
  <c r="J182" i="35"/>
  <c r="K182" i="35"/>
  <c r="L182" i="35"/>
  <c r="M182" i="35"/>
  <c r="N182" i="35"/>
  <c r="O182" i="35"/>
  <c r="P182" i="35"/>
  <c r="Q182" i="35"/>
  <c r="R182" i="35"/>
  <c r="S182" i="35"/>
  <c r="T182" i="35"/>
  <c r="C182" i="36"/>
  <c r="D182" i="36"/>
  <c r="E182" i="36"/>
  <c r="F182" i="36"/>
  <c r="G182" i="36"/>
  <c r="H182" i="36"/>
  <c r="I182" i="36"/>
  <c r="J182" i="36"/>
  <c r="K182" i="36"/>
  <c r="L182" i="36"/>
  <c r="M182" i="36"/>
  <c r="N182" i="36"/>
  <c r="O182" i="36"/>
  <c r="P182" i="36"/>
  <c r="Q182" i="36"/>
  <c r="R182" i="36"/>
  <c r="S182" i="36"/>
  <c r="T182" i="36"/>
  <c r="M182" i="45"/>
  <c r="N182" i="45"/>
  <c r="O182" i="45"/>
  <c r="P182" i="45"/>
  <c r="Q182" i="45"/>
  <c r="R182" i="45"/>
  <c r="S182" i="45"/>
  <c r="T182" i="45"/>
  <c r="U182" i="45"/>
  <c r="V182" i="45"/>
  <c r="W182" i="45"/>
  <c r="X182" i="45"/>
  <c r="Y182" i="45"/>
  <c r="Z182" i="45"/>
  <c r="P70" i="69"/>
  <c r="E195" i="69"/>
  <c r="M172" i="45"/>
  <c r="M177" i="45"/>
  <c r="N172" i="45"/>
  <c r="N177" i="45"/>
  <c r="O172" i="45"/>
  <c r="O177" i="45"/>
  <c r="P172" i="45"/>
  <c r="P177" i="45"/>
  <c r="Q172" i="45"/>
  <c r="Q177" i="45"/>
  <c r="R172" i="45"/>
  <c r="R177" i="45"/>
  <c r="S172" i="45"/>
  <c r="S177" i="45"/>
  <c r="T172" i="45"/>
  <c r="T177" i="45"/>
  <c r="U172" i="45"/>
  <c r="U177" i="45"/>
  <c r="V172" i="45"/>
  <c r="V177" i="45"/>
  <c r="W172" i="45"/>
  <c r="W177" i="45"/>
  <c r="X172" i="45"/>
  <c r="X177" i="45"/>
  <c r="Y172" i="45"/>
  <c r="Y177" i="45"/>
  <c r="Z172" i="45"/>
  <c r="Z177" i="45"/>
  <c r="F172" i="17"/>
  <c r="F177" i="17"/>
  <c r="I172" i="17"/>
  <c r="I177" i="17"/>
  <c r="J172" i="17"/>
  <c r="J177" i="17"/>
  <c r="K172" i="17"/>
  <c r="K177" i="17"/>
  <c r="L172" i="17"/>
  <c r="L177" i="17"/>
  <c r="M172" i="17"/>
  <c r="M177" i="17"/>
  <c r="N172" i="17"/>
  <c r="N177" i="17"/>
  <c r="O172" i="17"/>
  <c r="O177" i="17"/>
  <c r="P172" i="17"/>
  <c r="P177" i="17"/>
  <c r="Q172" i="17"/>
  <c r="Q177" i="17"/>
  <c r="S172" i="17"/>
  <c r="S177" i="17"/>
  <c r="T172" i="17"/>
  <c r="T177" i="17"/>
  <c r="V172" i="17"/>
  <c r="V177" i="17"/>
  <c r="C172" i="27"/>
  <c r="C177" i="27"/>
  <c r="D172" i="27"/>
  <c r="D177" i="27"/>
  <c r="E172" i="27"/>
  <c r="E177" i="27"/>
  <c r="F172" i="27"/>
  <c r="F177" i="27"/>
  <c r="G172" i="27"/>
  <c r="G177" i="27"/>
  <c r="H172" i="27"/>
  <c r="H177" i="27"/>
  <c r="I172" i="27"/>
  <c r="I177" i="27"/>
  <c r="J172" i="27"/>
  <c r="J177" i="27"/>
  <c r="K172" i="27"/>
  <c r="K177" i="27"/>
  <c r="L172" i="27"/>
  <c r="L177" i="27"/>
  <c r="M172" i="27"/>
  <c r="M177" i="27"/>
  <c r="N172" i="27"/>
  <c r="N177" i="27"/>
  <c r="O172" i="27"/>
  <c r="O177" i="27"/>
  <c r="P172" i="27"/>
  <c r="P177" i="27"/>
  <c r="Q172" i="27"/>
  <c r="Q177" i="27"/>
  <c r="R172" i="27"/>
  <c r="R177" i="27"/>
  <c r="S172" i="27"/>
  <c r="S177" i="27"/>
  <c r="T172" i="27"/>
  <c r="T177" i="27"/>
  <c r="C172" i="29"/>
  <c r="C177" i="29"/>
  <c r="D172" i="29"/>
  <c r="D177" i="29"/>
  <c r="E172" i="29"/>
  <c r="E177" i="29"/>
  <c r="F172" i="29"/>
  <c r="F177" i="29"/>
  <c r="G172" i="29"/>
  <c r="G177" i="29"/>
  <c r="H172" i="29"/>
  <c r="H177" i="29"/>
  <c r="I172" i="29"/>
  <c r="I177" i="29"/>
  <c r="J172" i="29"/>
  <c r="J177" i="29"/>
  <c r="K172" i="29"/>
  <c r="K177" i="29"/>
  <c r="L172" i="29"/>
  <c r="L177" i="29"/>
  <c r="M172" i="29"/>
  <c r="M177" i="29"/>
  <c r="N172" i="29"/>
  <c r="N177" i="29"/>
  <c r="O172" i="29"/>
  <c r="O177" i="29"/>
  <c r="P172" i="29"/>
  <c r="P177" i="29"/>
  <c r="Q172" i="29"/>
  <c r="Q177" i="29"/>
  <c r="R172" i="29"/>
  <c r="R177" i="29"/>
  <c r="S172" i="29"/>
  <c r="S177" i="29"/>
  <c r="T172" i="29"/>
  <c r="T177" i="29"/>
  <c r="C172" i="30"/>
  <c r="C177" i="30"/>
  <c r="D172" i="30"/>
  <c r="D177" i="30"/>
  <c r="E172" i="30"/>
  <c r="E177" i="30"/>
  <c r="F172" i="30"/>
  <c r="F177" i="30"/>
  <c r="G172" i="30"/>
  <c r="G177" i="30"/>
  <c r="H172" i="30"/>
  <c r="H177" i="30"/>
  <c r="I172" i="30"/>
  <c r="I177" i="30"/>
  <c r="J172" i="30"/>
  <c r="J177" i="30"/>
  <c r="K172" i="30"/>
  <c r="K177" i="30"/>
  <c r="L172" i="30"/>
  <c r="L177" i="30"/>
  <c r="M172" i="30"/>
  <c r="M177" i="30"/>
  <c r="N172" i="30"/>
  <c r="N177" i="30"/>
  <c r="O172" i="30"/>
  <c r="O177" i="30"/>
  <c r="P172" i="30"/>
  <c r="P177" i="30"/>
  <c r="Q172" i="30"/>
  <c r="Q177" i="30"/>
  <c r="R172" i="30"/>
  <c r="R177" i="30"/>
  <c r="S172" i="30"/>
  <c r="S177" i="30"/>
  <c r="T172" i="30"/>
  <c r="T177" i="30"/>
  <c r="C172" i="31"/>
  <c r="C177" i="31"/>
  <c r="D172" i="31"/>
  <c r="D177" i="31"/>
  <c r="E172" i="31"/>
  <c r="E177" i="31"/>
  <c r="F172" i="31"/>
  <c r="F177" i="31"/>
  <c r="G172" i="31"/>
  <c r="G177" i="31"/>
  <c r="H172" i="31"/>
  <c r="H177" i="31"/>
  <c r="I172" i="31"/>
  <c r="I177" i="31"/>
  <c r="J172" i="31"/>
  <c r="J177" i="31"/>
  <c r="K172" i="31"/>
  <c r="K177" i="31"/>
  <c r="L172" i="31"/>
  <c r="L177" i="31"/>
  <c r="M172" i="31"/>
  <c r="M177" i="31"/>
  <c r="N172" i="31"/>
  <c r="N177" i="31"/>
  <c r="O172" i="31"/>
  <c r="O177" i="31"/>
  <c r="P172" i="31"/>
  <c r="P177" i="31"/>
  <c r="Q172" i="31"/>
  <c r="Q177" i="31"/>
  <c r="R172" i="31"/>
  <c r="R177" i="31"/>
  <c r="S172" i="31"/>
  <c r="S177" i="31"/>
  <c r="T172" i="31"/>
  <c r="T177" i="31"/>
  <c r="C174" i="41"/>
  <c r="C179" i="41"/>
  <c r="D174" i="41"/>
  <c r="D179" i="41"/>
  <c r="E174" i="41"/>
  <c r="E179" i="41"/>
  <c r="F174" i="41"/>
  <c r="F179" i="41"/>
  <c r="G174" i="41"/>
  <c r="G179" i="41"/>
  <c r="H174" i="41"/>
  <c r="H179" i="41"/>
  <c r="I174" i="41"/>
  <c r="I179" i="41"/>
  <c r="J174" i="41"/>
  <c r="J179" i="41"/>
  <c r="K174" i="41"/>
  <c r="K179" i="41"/>
  <c r="L174" i="41"/>
  <c r="L179" i="41"/>
  <c r="M174" i="41"/>
  <c r="M179" i="41"/>
  <c r="N174" i="41"/>
  <c r="N179" i="41"/>
  <c r="O174" i="41"/>
  <c r="O179" i="41"/>
  <c r="P174" i="41"/>
  <c r="P179" i="41"/>
  <c r="Q174" i="41"/>
  <c r="Q179" i="41"/>
  <c r="R174" i="41"/>
  <c r="R179" i="41"/>
  <c r="S174" i="41"/>
  <c r="S179" i="41"/>
  <c r="T174" i="41"/>
  <c r="T179" i="41"/>
  <c r="C172" i="33"/>
  <c r="C177" i="33"/>
  <c r="D172" i="33"/>
  <c r="D177" i="33"/>
  <c r="E172" i="33"/>
  <c r="E177" i="33"/>
  <c r="F172" i="33"/>
  <c r="F177" i="33"/>
  <c r="G172" i="33"/>
  <c r="G177" i="33"/>
  <c r="H172" i="33"/>
  <c r="H177" i="33"/>
  <c r="I172" i="33"/>
  <c r="I177" i="33"/>
  <c r="J172" i="33"/>
  <c r="J177" i="33"/>
  <c r="K172" i="33"/>
  <c r="K177" i="33"/>
  <c r="L172" i="33"/>
  <c r="L177" i="33"/>
  <c r="M172" i="33"/>
  <c r="M177" i="33"/>
  <c r="N172" i="33"/>
  <c r="N177" i="33"/>
  <c r="O172" i="33"/>
  <c r="O177" i="33"/>
  <c r="P172" i="33"/>
  <c r="P177" i="33"/>
  <c r="Q172" i="33"/>
  <c r="Q177" i="33"/>
  <c r="R172" i="33"/>
  <c r="R177" i="33"/>
  <c r="S172" i="33"/>
  <c r="S177" i="33"/>
  <c r="T172" i="33"/>
  <c r="T177" i="33"/>
  <c r="C172" i="34"/>
  <c r="C177" i="34"/>
  <c r="D172" i="34"/>
  <c r="D177" i="34"/>
  <c r="C172" i="35"/>
  <c r="C177" i="35"/>
  <c r="D172" i="35"/>
  <c r="D177" i="35"/>
  <c r="E172" i="35"/>
  <c r="E177" i="35"/>
  <c r="F172" i="35"/>
  <c r="F177" i="35"/>
  <c r="G172" i="35"/>
  <c r="G177" i="35"/>
  <c r="H172" i="35"/>
  <c r="H177" i="35"/>
  <c r="I172" i="35"/>
  <c r="I177" i="35"/>
  <c r="J172" i="35"/>
  <c r="J177" i="35"/>
  <c r="K172" i="35"/>
  <c r="K177" i="35"/>
  <c r="L172" i="35"/>
  <c r="L177" i="35"/>
  <c r="M172" i="35"/>
  <c r="M177" i="35"/>
  <c r="N172" i="35"/>
  <c r="N177" i="35"/>
  <c r="O172" i="35"/>
  <c r="O177" i="35"/>
  <c r="P172" i="35"/>
  <c r="P177" i="35"/>
  <c r="Q172" i="35"/>
  <c r="Q177" i="35"/>
  <c r="R172" i="35"/>
  <c r="R177" i="35"/>
  <c r="S172" i="35"/>
  <c r="S177" i="35"/>
  <c r="T172" i="35"/>
  <c r="T177" i="35"/>
  <c r="C172" i="36"/>
  <c r="C177" i="36"/>
  <c r="D172" i="36"/>
  <c r="D177" i="36"/>
  <c r="E172" i="36"/>
  <c r="E177" i="36"/>
  <c r="F172" i="36"/>
  <c r="F177" i="36"/>
  <c r="G172" i="36"/>
  <c r="G177" i="36"/>
  <c r="H172" i="36"/>
  <c r="H177" i="36"/>
  <c r="I172" i="36"/>
  <c r="I177" i="36"/>
  <c r="J172" i="36"/>
  <c r="J177" i="36"/>
  <c r="K172" i="36"/>
  <c r="K177" i="36"/>
  <c r="L172" i="36"/>
  <c r="L177" i="36"/>
  <c r="M172" i="36"/>
  <c r="M177" i="36"/>
  <c r="N172" i="36"/>
  <c r="N177" i="36"/>
  <c r="O172" i="36"/>
  <c r="O177" i="36"/>
  <c r="P172" i="36"/>
  <c r="P177" i="36"/>
  <c r="Q172" i="36"/>
  <c r="Q177" i="36"/>
  <c r="R172" i="36"/>
  <c r="R177" i="36"/>
  <c r="S172" i="36"/>
  <c r="S177" i="36"/>
  <c r="T172" i="36"/>
  <c r="T177" i="36"/>
  <c r="P90" i="69"/>
  <c r="P91" i="69"/>
  <c r="P93" i="69"/>
  <c r="P100" i="69"/>
  <c r="P111" i="69"/>
  <c r="P123" i="69"/>
  <c r="P134" i="69"/>
  <c r="F152" i="17"/>
  <c r="F147" i="17"/>
  <c r="F157" i="17"/>
  <c r="F162" i="17"/>
  <c r="F167" i="17"/>
  <c r="I152" i="17"/>
  <c r="I147" i="17"/>
  <c r="I157" i="17"/>
  <c r="I162" i="17"/>
  <c r="I167" i="17"/>
  <c r="J152" i="17"/>
  <c r="J147" i="17"/>
  <c r="J157" i="17"/>
  <c r="J162" i="17"/>
  <c r="J167" i="17"/>
  <c r="K152" i="17"/>
  <c r="K147" i="17"/>
  <c r="K157" i="17"/>
  <c r="K162" i="17"/>
  <c r="K167" i="17"/>
  <c r="L152" i="17"/>
  <c r="L147" i="17"/>
  <c r="L157" i="17"/>
  <c r="L162" i="17"/>
  <c r="L167" i="17"/>
  <c r="M152" i="17"/>
  <c r="M147" i="17"/>
  <c r="M157" i="17"/>
  <c r="M162" i="17"/>
  <c r="M167" i="17"/>
  <c r="N152" i="17"/>
  <c r="N147" i="17"/>
  <c r="N157" i="17"/>
  <c r="N162" i="17"/>
  <c r="N167" i="17"/>
  <c r="O152" i="17"/>
  <c r="O147" i="17"/>
  <c r="O157" i="17"/>
  <c r="O162" i="17"/>
  <c r="O167" i="17"/>
  <c r="P152" i="17"/>
  <c r="P147" i="17"/>
  <c r="P157" i="17"/>
  <c r="P162" i="17"/>
  <c r="P167" i="17"/>
  <c r="Q152" i="17"/>
  <c r="Q147" i="17"/>
  <c r="Q157" i="17"/>
  <c r="Q162" i="17"/>
  <c r="Q167" i="17"/>
  <c r="S152" i="17"/>
  <c r="S147" i="17"/>
  <c r="S157" i="17"/>
  <c r="S162" i="17"/>
  <c r="S167" i="17"/>
  <c r="T152" i="17"/>
  <c r="T147" i="17"/>
  <c r="T157" i="17"/>
  <c r="T162" i="17"/>
  <c r="T167" i="17"/>
  <c r="V152" i="17"/>
  <c r="V147" i="17"/>
  <c r="V157" i="17"/>
  <c r="V162" i="17"/>
  <c r="V167" i="17"/>
  <c r="C152" i="27"/>
  <c r="C147" i="27"/>
  <c r="C157" i="27"/>
  <c r="C162" i="27"/>
  <c r="C167" i="27"/>
  <c r="D152" i="27"/>
  <c r="D147" i="27"/>
  <c r="D157" i="27"/>
  <c r="D162" i="27"/>
  <c r="D167" i="27"/>
  <c r="E152" i="27"/>
  <c r="E147" i="27"/>
  <c r="E157" i="27"/>
  <c r="E162" i="27"/>
  <c r="E167" i="27"/>
  <c r="F152" i="27"/>
  <c r="F147" i="27"/>
  <c r="F157" i="27"/>
  <c r="F162" i="27"/>
  <c r="F167" i="27"/>
  <c r="G152" i="27"/>
  <c r="G147" i="27"/>
  <c r="G157" i="27"/>
  <c r="G162" i="27"/>
  <c r="G167" i="27"/>
  <c r="H152" i="27"/>
  <c r="H147" i="27"/>
  <c r="H157" i="27"/>
  <c r="H162" i="27"/>
  <c r="H167" i="27"/>
  <c r="I152" i="27"/>
  <c r="I147" i="27"/>
  <c r="I157" i="27"/>
  <c r="I162" i="27"/>
  <c r="I167" i="27"/>
  <c r="J152" i="27"/>
  <c r="J147" i="27"/>
  <c r="J157" i="27"/>
  <c r="J162" i="27"/>
  <c r="J167" i="27"/>
  <c r="K152" i="27"/>
  <c r="K147" i="27"/>
  <c r="K157" i="27"/>
  <c r="K162" i="27"/>
  <c r="K167" i="27"/>
  <c r="L152" i="27"/>
  <c r="L147" i="27"/>
  <c r="L157" i="27"/>
  <c r="L162" i="27"/>
  <c r="L167" i="27"/>
  <c r="M152" i="27"/>
  <c r="M147" i="27"/>
  <c r="M157" i="27"/>
  <c r="M162" i="27"/>
  <c r="M167" i="27"/>
  <c r="N152" i="27"/>
  <c r="N147" i="27"/>
  <c r="N157" i="27"/>
  <c r="N162" i="27"/>
  <c r="N167" i="27"/>
  <c r="O152" i="27"/>
  <c r="O147" i="27"/>
  <c r="O157" i="27"/>
  <c r="O162" i="27"/>
  <c r="O167" i="27"/>
  <c r="P152" i="27"/>
  <c r="P147" i="27"/>
  <c r="P157" i="27"/>
  <c r="P162" i="27"/>
  <c r="P167" i="27"/>
  <c r="Q152" i="27"/>
  <c r="Q147" i="27"/>
  <c r="Q157" i="27"/>
  <c r="Q162" i="27"/>
  <c r="Q167" i="27"/>
  <c r="R152" i="27"/>
  <c r="R147" i="27"/>
  <c r="R157" i="27"/>
  <c r="R162" i="27"/>
  <c r="R167" i="27"/>
  <c r="S152" i="27"/>
  <c r="S147" i="27"/>
  <c r="S157" i="27"/>
  <c r="S162" i="27"/>
  <c r="S167" i="27"/>
  <c r="T152" i="27"/>
  <c r="T147" i="27"/>
  <c r="T157" i="27"/>
  <c r="T162" i="27"/>
  <c r="T167" i="27"/>
  <c r="C152" i="29"/>
  <c r="C147" i="29"/>
  <c r="C157" i="29"/>
  <c r="C162" i="29"/>
  <c r="C167" i="29"/>
  <c r="D152" i="29"/>
  <c r="D147" i="29"/>
  <c r="D157" i="29"/>
  <c r="D162" i="29"/>
  <c r="D167" i="29"/>
  <c r="E152" i="29"/>
  <c r="E147" i="29"/>
  <c r="E157" i="29"/>
  <c r="E162" i="29"/>
  <c r="E167" i="29"/>
  <c r="F152" i="29"/>
  <c r="F147" i="29"/>
  <c r="F157" i="29"/>
  <c r="F162" i="29"/>
  <c r="F167" i="29"/>
  <c r="G152" i="29"/>
  <c r="G147" i="29"/>
  <c r="G157" i="29"/>
  <c r="G162" i="29"/>
  <c r="G167" i="29"/>
  <c r="H152" i="29"/>
  <c r="H147" i="29"/>
  <c r="H157" i="29"/>
  <c r="H162" i="29"/>
  <c r="H167" i="29"/>
  <c r="I152" i="29"/>
  <c r="I147" i="29"/>
  <c r="I157" i="29"/>
  <c r="I162" i="29"/>
  <c r="I167" i="29"/>
  <c r="J152" i="29"/>
  <c r="J147" i="29"/>
  <c r="J157" i="29"/>
  <c r="J162" i="29"/>
  <c r="J167" i="29"/>
  <c r="K152" i="29"/>
  <c r="K147" i="29"/>
  <c r="K157" i="29"/>
  <c r="K162" i="29"/>
  <c r="K167" i="29"/>
  <c r="L152" i="29"/>
  <c r="L147" i="29"/>
  <c r="L157" i="29"/>
  <c r="L162" i="29"/>
  <c r="L167" i="29"/>
  <c r="M152" i="29"/>
  <c r="M147" i="29"/>
  <c r="M157" i="29"/>
  <c r="M162" i="29"/>
  <c r="M167" i="29"/>
  <c r="N152" i="29"/>
  <c r="N147" i="29"/>
  <c r="N157" i="29"/>
  <c r="N162" i="29"/>
  <c r="N167" i="29"/>
  <c r="O152" i="29"/>
  <c r="O147" i="29"/>
  <c r="O157" i="29"/>
  <c r="O162" i="29"/>
  <c r="O167" i="29"/>
  <c r="P152" i="29"/>
  <c r="P147" i="29"/>
  <c r="P157" i="29"/>
  <c r="P162" i="29"/>
  <c r="P167" i="29"/>
  <c r="Q152" i="29"/>
  <c r="Q147" i="29"/>
  <c r="Q157" i="29"/>
  <c r="Q162" i="29"/>
  <c r="Q167" i="29"/>
  <c r="R152" i="29"/>
  <c r="R147" i="29"/>
  <c r="R157" i="29"/>
  <c r="R162" i="29"/>
  <c r="R167" i="29"/>
  <c r="S152" i="29"/>
  <c r="S147" i="29"/>
  <c r="S157" i="29"/>
  <c r="S162" i="29"/>
  <c r="S167" i="29"/>
  <c r="T152" i="29"/>
  <c r="T147" i="29"/>
  <c r="T157" i="29"/>
  <c r="T162" i="29"/>
  <c r="T167" i="29"/>
  <c r="C152" i="30"/>
  <c r="C147" i="30"/>
  <c r="C157" i="30"/>
  <c r="C162" i="30"/>
  <c r="C167" i="30"/>
  <c r="D152" i="30"/>
  <c r="D147" i="30"/>
  <c r="D157" i="30"/>
  <c r="D162" i="30"/>
  <c r="D167" i="30"/>
  <c r="E152" i="30"/>
  <c r="E147" i="30"/>
  <c r="E157" i="30"/>
  <c r="E162" i="30"/>
  <c r="E167" i="30"/>
  <c r="F152" i="30"/>
  <c r="F147" i="30"/>
  <c r="F157" i="30"/>
  <c r="F162" i="30"/>
  <c r="F167" i="30"/>
  <c r="G152" i="30"/>
  <c r="G147" i="30"/>
  <c r="G157" i="30"/>
  <c r="G162" i="30"/>
  <c r="G167" i="30"/>
  <c r="H152" i="30"/>
  <c r="H147" i="30"/>
  <c r="H157" i="30"/>
  <c r="H162" i="30"/>
  <c r="H167" i="30"/>
  <c r="I152" i="30"/>
  <c r="I147" i="30"/>
  <c r="I157" i="30"/>
  <c r="I162" i="30"/>
  <c r="I167" i="30"/>
  <c r="J152" i="30"/>
  <c r="J147" i="30"/>
  <c r="J157" i="30"/>
  <c r="J162" i="30"/>
  <c r="J167" i="30"/>
  <c r="K152" i="30"/>
  <c r="K147" i="30"/>
  <c r="K157" i="30"/>
  <c r="K162" i="30"/>
  <c r="K167" i="30"/>
  <c r="L152" i="30"/>
  <c r="L147" i="30"/>
  <c r="L157" i="30"/>
  <c r="L162" i="30"/>
  <c r="L167" i="30"/>
  <c r="M152" i="30"/>
  <c r="M147" i="30"/>
  <c r="M157" i="30"/>
  <c r="M162" i="30"/>
  <c r="M167" i="30"/>
  <c r="N152" i="30"/>
  <c r="N147" i="30"/>
  <c r="N157" i="30"/>
  <c r="N162" i="30"/>
  <c r="N167" i="30"/>
  <c r="O152" i="30"/>
  <c r="O147" i="30"/>
  <c r="O157" i="30"/>
  <c r="O162" i="30"/>
  <c r="O167" i="30"/>
  <c r="P152" i="30"/>
  <c r="P147" i="30"/>
  <c r="P157" i="30"/>
  <c r="P162" i="30"/>
  <c r="P167" i="30"/>
  <c r="Q152" i="30"/>
  <c r="Q147" i="30"/>
  <c r="Q157" i="30"/>
  <c r="Q162" i="30"/>
  <c r="Q167" i="30"/>
  <c r="R152" i="30"/>
  <c r="R147" i="30"/>
  <c r="R157" i="30"/>
  <c r="R162" i="30"/>
  <c r="R167" i="30"/>
  <c r="S152" i="30"/>
  <c r="S147" i="30"/>
  <c r="S157" i="30"/>
  <c r="S162" i="30"/>
  <c r="S167" i="30"/>
  <c r="T152" i="30"/>
  <c r="T147" i="30"/>
  <c r="T157" i="30"/>
  <c r="T162" i="30"/>
  <c r="T167" i="30"/>
  <c r="C152" i="31"/>
  <c r="C147" i="31"/>
  <c r="C157" i="31"/>
  <c r="C162" i="31"/>
  <c r="C167" i="31"/>
  <c r="D152" i="31"/>
  <c r="D147" i="31"/>
  <c r="D157" i="31"/>
  <c r="D162" i="31"/>
  <c r="D167" i="31"/>
  <c r="E152" i="31"/>
  <c r="E147" i="31"/>
  <c r="E157" i="31"/>
  <c r="E162" i="31"/>
  <c r="E167" i="31"/>
  <c r="F152" i="31"/>
  <c r="F147" i="31"/>
  <c r="F157" i="31"/>
  <c r="F162" i="31"/>
  <c r="F167" i="31"/>
  <c r="G152" i="31"/>
  <c r="G147" i="31"/>
  <c r="G157" i="31"/>
  <c r="G162" i="31"/>
  <c r="G167" i="31"/>
  <c r="H152" i="31"/>
  <c r="H147" i="31"/>
  <c r="H157" i="31"/>
  <c r="H162" i="31"/>
  <c r="H167" i="31"/>
  <c r="I152" i="31"/>
  <c r="I147" i="31"/>
  <c r="I157" i="31"/>
  <c r="I162" i="31"/>
  <c r="I167" i="31"/>
  <c r="J152" i="31"/>
  <c r="J147" i="31"/>
  <c r="J157" i="31"/>
  <c r="J162" i="31"/>
  <c r="J167" i="31"/>
  <c r="K152" i="31"/>
  <c r="K147" i="31"/>
  <c r="K157" i="31"/>
  <c r="K162" i="31"/>
  <c r="K167" i="31"/>
  <c r="L152" i="31"/>
  <c r="L147" i="31"/>
  <c r="L157" i="31"/>
  <c r="L162" i="31"/>
  <c r="L167" i="31"/>
  <c r="M152" i="31"/>
  <c r="M147" i="31"/>
  <c r="M157" i="31"/>
  <c r="M162" i="31"/>
  <c r="M167" i="31"/>
  <c r="N152" i="31"/>
  <c r="N147" i="31"/>
  <c r="N157" i="31"/>
  <c r="N162" i="31"/>
  <c r="N167" i="31"/>
  <c r="O152" i="31"/>
  <c r="O147" i="31"/>
  <c r="O157" i="31"/>
  <c r="O162" i="31"/>
  <c r="O167" i="31"/>
  <c r="P152" i="31"/>
  <c r="P147" i="31"/>
  <c r="P157" i="31"/>
  <c r="P162" i="31"/>
  <c r="P167" i="31"/>
  <c r="Q152" i="31"/>
  <c r="Q147" i="31"/>
  <c r="Q157" i="31"/>
  <c r="Q162" i="31"/>
  <c r="Q167" i="31"/>
  <c r="R152" i="31"/>
  <c r="R147" i="31"/>
  <c r="R157" i="31"/>
  <c r="R162" i="31"/>
  <c r="R167" i="31"/>
  <c r="S152" i="31"/>
  <c r="S147" i="31"/>
  <c r="S157" i="31"/>
  <c r="S162" i="31"/>
  <c r="S167" i="31"/>
  <c r="T152" i="31"/>
  <c r="T147" i="31"/>
  <c r="T157" i="31"/>
  <c r="T162" i="31"/>
  <c r="T167" i="31"/>
  <c r="C154" i="41"/>
  <c r="C149" i="41"/>
  <c r="C159" i="41"/>
  <c r="C164" i="41"/>
  <c r="C169" i="41"/>
  <c r="D154" i="41"/>
  <c r="D149" i="41"/>
  <c r="D159" i="41"/>
  <c r="D164" i="41"/>
  <c r="D169" i="41"/>
  <c r="E154" i="41"/>
  <c r="E149" i="41"/>
  <c r="E159" i="41"/>
  <c r="E164" i="41"/>
  <c r="E169" i="41"/>
  <c r="F154" i="41"/>
  <c r="F149" i="41"/>
  <c r="F159" i="41"/>
  <c r="F164" i="41"/>
  <c r="F169" i="41"/>
  <c r="G154" i="41"/>
  <c r="G149" i="41"/>
  <c r="G159" i="41"/>
  <c r="G164" i="41"/>
  <c r="G169" i="41"/>
  <c r="H154" i="41"/>
  <c r="H149" i="41"/>
  <c r="H159" i="41"/>
  <c r="H164" i="41"/>
  <c r="H169" i="41"/>
  <c r="I154" i="41"/>
  <c r="I149" i="41"/>
  <c r="I159" i="41"/>
  <c r="I164" i="41"/>
  <c r="I169" i="41"/>
  <c r="J154" i="41"/>
  <c r="J149" i="41"/>
  <c r="J159" i="41"/>
  <c r="J164" i="41"/>
  <c r="J169" i="41"/>
  <c r="K154" i="41"/>
  <c r="K149" i="41"/>
  <c r="K159" i="41"/>
  <c r="K164" i="41"/>
  <c r="K169" i="41"/>
  <c r="L154" i="41"/>
  <c r="L149" i="41"/>
  <c r="L159" i="41"/>
  <c r="L164" i="41"/>
  <c r="L169" i="41"/>
  <c r="M154" i="41"/>
  <c r="M149" i="41"/>
  <c r="M159" i="41"/>
  <c r="M164" i="41"/>
  <c r="M169" i="41"/>
  <c r="N154" i="41"/>
  <c r="N149" i="41"/>
  <c r="N159" i="41"/>
  <c r="N164" i="41"/>
  <c r="N169" i="41"/>
  <c r="O154" i="41"/>
  <c r="O149" i="41"/>
  <c r="O159" i="41"/>
  <c r="O164" i="41"/>
  <c r="O169" i="41"/>
  <c r="P154" i="41"/>
  <c r="P149" i="41"/>
  <c r="P159" i="41"/>
  <c r="P164" i="41"/>
  <c r="P169" i="41"/>
  <c r="Q154" i="41"/>
  <c r="Q149" i="41"/>
  <c r="Q159" i="41"/>
  <c r="Q164" i="41"/>
  <c r="Q169" i="41"/>
  <c r="R154" i="41"/>
  <c r="R149" i="41"/>
  <c r="R159" i="41"/>
  <c r="R164" i="41"/>
  <c r="R169" i="41"/>
  <c r="S154" i="41"/>
  <c r="S149" i="41"/>
  <c r="S159" i="41"/>
  <c r="S164" i="41"/>
  <c r="S169" i="41"/>
  <c r="T154" i="41"/>
  <c r="T149" i="41"/>
  <c r="T159" i="41"/>
  <c r="T164" i="41"/>
  <c r="T169" i="41"/>
  <c r="C152" i="33"/>
  <c r="C147" i="33"/>
  <c r="C157" i="33"/>
  <c r="C162" i="33"/>
  <c r="C167" i="33"/>
  <c r="D152" i="33"/>
  <c r="D147" i="33"/>
  <c r="D157" i="33"/>
  <c r="D162" i="33"/>
  <c r="D167" i="33"/>
  <c r="E152" i="33"/>
  <c r="E147" i="33"/>
  <c r="E157" i="33"/>
  <c r="E162" i="33"/>
  <c r="E167" i="33"/>
  <c r="F152" i="33"/>
  <c r="F147" i="33"/>
  <c r="F157" i="33"/>
  <c r="F162" i="33"/>
  <c r="F167" i="33"/>
  <c r="G152" i="33"/>
  <c r="G147" i="33"/>
  <c r="G157" i="33"/>
  <c r="G162" i="33"/>
  <c r="G167" i="33"/>
  <c r="H152" i="33"/>
  <c r="H147" i="33"/>
  <c r="H157" i="33"/>
  <c r="H162" i="33"/>
  <c r="H167" i="33"/>
  <c r="I152" i="33"/>
  <c r="I147" i="33"/>
  <c r="I157" i="33"/>
  <c r="I162" i="33"/>
  <c r="I167" i="33"/>
  <c r="J152" i="33"/>
  <c r="J147" i="33"/>
  <c r="J157" i="33"/>
  <c r="J162" i="33"/>
  <c r="J167" i="33"/>
  <c r="K152" i="33"/>
  <c r="K147" i="33"/>
  <c r="K157" i="33"/>
  <c r="K162" i="33"/>
  <c r="K167" i="33"/>
  <c r="L152" i="33"/>
  <c r="L147" i="33"/>
  <c r="L157" i="33"/>
  <c r="L162" i="33"/>
  <c r="L167" i="33"/>
  <c r="M152" i="33"/>
  <c r="M147" i="33"/>
  <c r="M157" i="33"/>
  <c r="M162" i="33"/>
  <c r="M167" i="33"/>
  <c r="N152" i="33"/>
  <c r="N147" i="33"/>
  <c r="N157" i="33"/>
  <c r="N162" i="33"/>
  <c r="N167" i="33"/>
  <c r="O152" i="33"/>
  <c r="O147" i="33"/>
  <c r="O157" i="33"/>
  <c r="O162" i="33"/>
  <c r="O167" i="33"/>
  <c r="P152" i="33"/>
  <c r="P147" i="33"/>
  <c r="P157" i="33"/>
  <c r="P162" i="33"/>
  <c r="P167" i="33"/>
  <c r="Q152" i="33"/>
  <c r="Q147" i="33"/>
  <c r="Q157" i="33"/>
  <c r="Q162" i="33"/>
  <c r="Q167" i="33"/>
  <c r="R152" i="33"/>
  <c r="R147" i="33"/>
  <c r="R157" i="33"/>
  <c r="R162" i="33"/>
  <c r="R167" i="33"/>
  <c r="S152" i="33"/>
  <c r="S147" i="33"/>
  <c r="S157" i="33"/>
  <c r="S162" i="33"/>
  <c r="S167" i="33"/>
  <c r="T152" i="33"/>
  <c r="T147" i="33"/>
  <c r="T157" i="33"/>
  <c r="T162" i="33"/>
  <c r="T167" i="33"/>
  <c r="C152" i="34"/>
  <c r="C147" i="34"/>
  <c r="C157" i="34"/>
  <c r="C162" i="34"/>
  <c r="C167" i="34"/>
  <c r="D152" i="34"/>
  <c r="D147" i="34"/>
  <c r="D157" i="34"/>
  <c r="D162" i="34"/>
  <c r="D167" i="34"/>
  <c r="C152" i="35"/>
  <c r="C147" i="35"/>
  <c r="C157" i="35"/>
  <c r="C162" i="35"/>
  <c r="C167" i="35"/>
  <c r="D152" i="35"/>
  <c r="D147" i="35"/>
  <c r="D157" i="35"/>
  <c r="D162" i="35"/>
  <c r="D167" i="35"/>
  <c r="E152" i="35"/>
  <c r="E147" i="35"/>
  <c r="E157" i="35"/>
  <c r="E162" i="35"/>
  <c r="E167" i="35"/>
  <c r="F152" i="35"/>
  <c r="F147" i="35"/>
  <c r="F157" i="35"/>
  <c r="F162" i="35"/>
  <c r="F167" i="35"/>
  <c r="G152" i="35"/>
  <c r="G147" i="35"/>
  <c r="G157" i="35"/>
  <c r="G162" i="35"/>
  <c r="G167" i="35"/>
  <c r="H152" i="35"/>
  <c r="H147" i="35"/>
  <c r="H157" i="35"/>
  <c r="H162" i="35"/>
  <c r="H167" i="35"/>
  <c r="I152" i="35"/>
  <c r="I147" i="35"/>
  <c r="I157" i="35"/>
  <c r="I162" i="35"/>
  <c r="I167" i="35"/>
  <c r="J152" i="35"/>
  <c r="J147" i="35"/>
  <c r="J157" i="35"/>
  <c r="J162" i="35"/>
  <c r="J167" i="35"/>
  <c r="K152" i="35"/>
  <c r="K147" i="35"/>
  <c r="K157" i="35"/>
  <c r="K162" i="35"/>
  <c r="K167" i="35"/>
  <c r="L152" i="35"/>
  <c r="L147" i="35"/>
  <c r="L157" i="35"/>
  <c r="L162" i="35"/>
  <c r="L167" i="35"/>
  <c r="M152" i="35"/>
  <c r="M147" i="35"/>
  <c r="M157" i="35"/>
  <c r="M162" i="35"/>
  <c r="M167" i="35"/>
  <c r="N152" i="35"/>
  <c r="N147" i="35"/>
  <c r="N157" i="35"/>
  <c r="N162" i="35"/>
  <c r="N167" i="35"/>
  <c r="O152" i="35"/>
  <c r="O147" i="35"/>
  <c r="O157" i="35"/>
  <c r="O162" i="35"/>
  <c r="O167" i="35"/>
  <c r="P152" i="35"/>
  <c r="P147" i="35"/>
  <c r="P157" i="35"/>
  <c r="P162" i="35"/>
  <c r="P167" i="35"/>
  <c r="Q152" i="35"/>
  <c r="Q147" i="35"/>
  <c r="Q157" i="35"/>
  <c r="Q162" i="35"/>
  <c r="Q167" i="35"/>
  <c r="R152" i="35"/>
  <c r="R147" i="35"/>
  <c r="R157" i="35"/>
  <c r="R162" i="35"/>
  <c r="R167" i="35"/>
  <c r="S152" i="35"/>
  <c r="S147" i="35"/>
  <c r="S157" i="35"/>
  <c r="S162" i="35"/>
  <c r="S167" i="35"/>
  <c r="T152" i="35"/>
  <c r="T147" i="35"/>
  <c r="T157" i="35"/>
  <c r="T162" i="35"/>
  <c r="T167" i="35"/>
  <c r="C152" i="36"/>
  <c r="C147" i="36"/>
  <c r="C157" i="36"/>
  <c r="C162" i="36"/>
  <c r="C167" i="36"/>
  <c r="D152" i="36"/>
  <c r="D147" i="36"/>
  <c r="D157" i="36"/>
  <c r="D162" i="36"/>
  <c r="D167" i="36"/>
  <c r="E152" i="36"/>
  <c r="E147" i="36"/>
  <c r="E157" i="36"/>
  <c r="E162" i="36"/>
  <c r="E167" i="36"/>
  <c r="F152" i="36"/>
  <c r="F147" i="36"/>
  <c r="F157" i="36"/>
  <c r="F162" i="36"/>
  <c r="F167" i="36"/>
  <c r="G152" i="36"/>
  <c r="G147" i="36"/>
  <c r="G157" i="36"/>
  <c r="G162" i="36"/>
  <c r="G167" i="36"/>
  <c r="H152" i="36"/>
  <c r="H147" i="36"/>
  <c r="H157" i="36"/>
  <c r="H162" i="36"/>
  <c r="H167" i="36"/>
  <c r="I152" i="36"/>
  <c r="I147" i="36"/>
  <c r="I157" i="36"/>
  <c r="I162" i="36"/>
  <c r="I167" i="36"/>
  <c r="J152" i="36"/>
  <c r="J147" i="36"/>
  <c r="J157" i="36"/>
  <c r="J162" i="36"/>
  <c r="J167" i="36"/>
  <c r="K152" i="36"/>
  <c r="K147" i="36"/>
  <c r="K157" i="36"/>
  <c r="K162" i="36"/>
  <c r="K167" i="36"/>
  <c r="L152" i="36"/>
  <c r="L147" i="36"/>
  <c r="L157" i="36"/>
  <c r="L162" i="36"/>
  <c r="L167" i="36"/>
  <c r="M152" i="36"/>
  <c r="M147" i="36"/>
  <c r="M157" i="36"/>
  <c r="M162" i="36"/>
  <c r="M167" i="36"/>
  <c r="N152" i="36"/>
  <c r="N147" i="36"/>
  <c r="N157" i="36"/>
  <c r="N162" i="36"/>
  <c r="N167" i="36"/>
  <c r="O152" i="36"/>
  <c r="O147" i="36"/>
  <c r="O157" i="36"/>
  <c r="O162" i="36"/>
  <c r="O167" i="36"/>
  <c r="P152" i="36"/>
  <c r="P147" i="36"/>
  <c r="P157" i="36"/>
  <c r="P162" i="36"/>
  <c r="P167" i="36"/>
  <c r="Q152" i="36"/>
  <c r="Q147" i="36"/>
  <c r="Q157" i="36"/>
  <c r="Q162" i="36"/>
  <c r="Q167" i="36"/>
  <c r="R152" i="36"/>
  <c r="R147" i="36"/>
  <c r="R157" i="36"/>
  <c r="R162" i="36"/>
  <c r="R167" i="36"/>
  <c r="S152" i="36"/>
  <c r="S147" i="36"/>
  <c r="S157" i="36"/>
  <c r="S162" i="36"/>
  <c r="S167" i="36"/>
  <c r="T152" i="36"/>
  <c r="T147" i="36"/>
  <c r="T157" i="36"/>
  <c r="T162" i="36"/>
  <c r="T167" i="36"/>
  <c r="M152" i="45"/>
  <c r="M147" i="45"/>
  <c r="M157" i="45"/>
  <c r="M162" i="45"/>
  <c r="M167" i="45"/>
  <c r="N152" i="45"/>
  <c r="N147" i="45"/>
  <c r="N157" i="45"/>
  <c r="N162" i="45"/>
  <c r="N167" i="45"/>
  <c r="O152" i="45"/>
  <c r="O147" i="45"/>
  <c r="O157" i="45"/>
  <c r="O162" i="45"/>
  <c r="O167" i="45"/>
  <c r="P152" i="45"/>
  <c r="P147" i="45"/>
  <c r="P157" i="45"/>
  <c r="P162" i="45"/>
  <c r="P167" i="45"/>
  <c r="Q152" i="45"/>
  <c r="Q147" i="45"/>
  <c r="Q157" i="45"/>
  <c r="Q162" i="45"/>
  <c r="Q167" i="45"/>
  <c r="R152" i="45"/>
  <c r="R147" i="45"/>
  <c r="R157" i="45"/>
  <c r="R162" i="45"/>
  <c r="R167" i="45"/>
  <c r="S152" i="45"/>
  <c r="S147" i="45"/>
  <c r="S157" i="45"/>
  <c r="S162" i="45"/>
  <c r="S167" i="45"/>
  <c r="T152" i="45"/>
  <c r="T147" i="45"/>
  <c r="T157" i="45"/>
  <c r="T162" i="45"/>
  <c r="T167" i="45"/>
  <c r="U152" i="45"/>
  <c r="U147" i="45"/>
  <c r="U157" i="45"/>
  <c r="U162" i="45"/>
  <c r="U167" i="45"/>
  <c r="V152" i="45"/>
  <c r="V147" i="45"/>
  <c r="V157" i="45"/>
  <c r="V162" i="45"/>
  <c r="V167" i="45"/>
  <c r="W152" i="45"/>
  <c r="W147" i="45"/>
  <c r="W157" i="45"/>
  <c r="W162" i="45"/>
  <c r="W167" i="45"/>
  <c r="X152" i="45"/>
  <c r="X147" i="45"/>
  <c r="X157" i="45"/>
  <c r="X162" i="45"/>
  <c r="X167" i="45"/>
  <c r="Y152" i="45"/>
  <c r="Y147" i="45"/>
  <c r="Y157" i="45"/>
  <c r="Y162" i="45"/>
  <c r="Y167" i="45"/>
  <c r="Z152" i="45"/>
  <c r="Z147" i="45"/>
  <c r="Z157" i="45"/>
  <c r="Z162" i="45"/>
  <c r="Z167" i="45"/>
  <c r="P178" i="69"/>
  <c r="P201" i="69"/>
  <c r="P202" i="69"/>
  <c r="P203" i="69"/>
  <c r="P204" i="69"/>
  <c r="P205" i="69"/>
  <c r="P206" i="69"/>
  <c r="P207" i="69"/>
  <c r="P208" i="69"/>
  <c r="P209" i="69"/>
  <c r="P210" i="69"/>
  <c r="P211" i="69"/>
  <c r="P212" i="69"/>
  <c r="P213" i="69"/>
  <c r="P214" i="69"/>
  <c r="P215" i="69"/>
  <c r="P216" i="69"/>
  <c r="P217" i="69"/>
  <c r="P218" i="69"/>
  <c r="P219" i="69"/>
  <c r="P220" i="69"/>
  <c r="P221" i="69"/>
  <c r="P222" i="69"/>
  <c r="P223" i="69"/>
  <c r="P224" i="69"/>
  <c r="P225" i="69"/>
  <c r="P226" i="69"/>
  <c r="P227" i="69"/>
  <c r="P228" i="69"/>
  <c r="P229" i="69"/>
  <c r="P230" i="69"/>
  <c r="P231" i="69"/>
  <c r="P232" i="69"/>
  <c r="P233" i="69"/>
  <c r="P234" i="69"/>
  <c r="P235" i="69"/>
  <c r="P236" i="69"/>
  <c r="P237" i="69"/>
  <c r="P238" i="69"/>
  <c r="P239" i="69"/>
  <c r="P240" i="69"/>
  <c r="P241" i="69"/>
  <c r="P242" i="69"/>
  <c r="P243" i="69"/>
  <c r="P244" i="69"/>
  <c r="P245" i="69"/>
  <c r="P246" i="69"/>
  <c r="P247" i="69"/>
  <c r="P248" i="69"/>
  <c r="P249" i="69"/>
  <c r="P250" i="69"/>
  <c r="P251" i="69"/>
  <c r="P252" i="69"/>
  <c r="P253" i="69"/>
  <c r="P254" i="69"/>
  <c r="P255" i="69"/>
  <c r="P256" i="69"/>
  <c r="P257" i="69"/>
  <c r="P258" i="69"/>
  <c r="P259" i="69"/>
  <c r="P260" i="69"/>
  <c r="P261" i="69"/>
  <c r="P262" i="69"/>
  <c r="P263" i="69"/>
  <c r="P264" i="69"/>
  <c r="P265" i="69"/>
  <c r="P266" i="69"/>
  <c r="P267" i="69"/>
  <c r="P268" i="69"/>
  <c r="P269" i="69"/>
  <c r="P270" i="69"/>
  <c r="P271" i="69"/>
  <c r="P272" i="69"/>
  <c r="P273" i="69"/>
  <c r="P274" i="69"/>
  <c r="P275" i="69"/>
  <c r="P276" i="69"/>
  <c r="P277" i="69"/>
  <c r="P278" i="69"/>
  <c r="P279" i="69"/>
  <c r="P280" i="69"/>
  <c r="P281" i="69"/>
  <c r="P282" i="69"/>
  <c r="P283" i="69"/>
  <c r="P284" i="69"/>
  <c r="P285" i="69"/>
  <c r="P286" i="69"/>
  <c r="P287" i="69"/>
  <c r="P288" i="69"/>
  <c r="P289" i="69"/>
  <c r="P290" i="69"/>
  <c r="P291" i="69"/>
  <c r="P292" i="69"/>
  <c r="P293" i="69"/>
  <c r="P313" i="69"/>
  <c r="P29" i="69"/>
  <c r="I77" i="29"/>
  <c r="I78" i="29"/>
  <c r="I79" i="29"/>
  <c r="I80" i="29"/>
  <c r="I81" i="29"/>
  <c r="I82" i="29"/>
  <c r="I83" i="29"/>
  <c r="I84" i="29"/>
  <c r="I85" i="29"/>
  <c r="I86" i="29"/>
  <c r="G77" i="29"/>
  <c r="G78" i="29"/>
  <c r="G79" i="29"/>
  <c r="G80" i="29"/>
  <c r="G81" i="29"/>
  <c r="G82" i="29"/>
  <c r="K290" i="69"/>
  <c r="J290" i="69"/>
  <c r="L286" i="69"/>
  <c r="K286" i="69"/>
  <c r="J286" i="69"/>
  <c r="K276" i="69"/>
  <c r="J276" i="69"/>
  <c r="L273" i="69"/>
  <c r="K273" i="69"/>
  <c r="J273" i="69"/>
  <c r="K264" i="69"/>
  <c r="J264" i="69"/>
  <c r="L263" i="69"/>
  <c r="K263" i="69"/>
  <c r="J263" i="69"/>
  <c r="L258" i="69"/>
  <c r="K258" i="69"/>
  <c r="J258" i="69"/>
  <c r="K194" i="69"/>
  <c r="J194" i="69"/>
  <c r="K173" i="69"/>
  <c r="J173" i="69"/>
  <c r="J167" i="69"/>
  <c r="J166" i="69"/>
  <c r="J165" i="69"/>
  <c r="J164" i="69"/>
  <c r="J163" i="69"/>
  <c r="P23" i="69"/>
  <c r="V18" i="69"/>
  <c r="T18" i="69"/>
  <c r="R18" i="69"/>
  <c r="R15" i="69"/>
  <c r="X13" i="69"/>
  <c r="P13" i="69"/>
  <c r="X12" i="69"/>
  <c r="T12" i="69"/>
  <c r="X8" i="69"/>
  <c r="V8" i="69"/>
  <c r="T8" i="69"/>
  <c r="X6" i="69"/>
  <c r="R6" i="69"/>
  <c r="X5" i="69"/>
  <c r="K2" i="69"/>
  <c r="J2" i="69"/>
  <c r="C170" i="69"/>
  <c r="C1" i="34"/>
  <c r="C164" i="59" s="1"/>
  <c r="M16" i="45"/>
  <c r="N16" i="45"/>
  <c r="O16" i="45"/>
  <c r="P16" i="45"/>
  <c r="Q16" i="45"/>
  <c r="R16" i="45"/>
  <c r="S16" i="45"/>
  <c r="T16" i="45"/>
  <c r="U16" i="45"/>
  <c r="V16" i="45"/>
  <c r="W16" i="45"/>
  <c r="X16" i="45"/>
  <c r="Y16" i="45"/>
  <c r="Z16" i="45"/>
  <c r="C16" i="17"/>
  <c r="D16" i="17"/>
  <c r="E16" i="17"/>
  <c r="F16" i="17"/>
  <c r="G16" i="17"/>
  <c r="I16" i="17"/>
  <c r="J16" i="17"/>
  <c r="K16" i="17"/>
  <c r="L16" i="17"/>
  <c r="M16" i="17"/>
  <c r="N16" i="17"/>
  <c r="O16" i="17"/>
  <c r="P16" i="17"/>
  <c r="Q16" i="17"/>
  <c r="S16" i="17"/>
  <c r="T16" i="1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C18" i="41"/>
  <c r="D18" i="41"/>
  <c r="E18" i="41"/>
  <c r="F18" i="41"/>
  <c r="G18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C16" i="34"/>
  <c r="D16" i="34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C16" i="36"/>
  <c r="D16" i="36"/>
  <c r="E16" i="36"/>
  <c r="F16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M14" i="45"/>
  <c r="N14" i="45"/>
  <c r="O14" i="45"/>
  <c r="P14" i="45"/>
  <c r="Q14" i="45"/>
  <c r="R14" i="45"/>
  <c r="S14" i="45"/>
  <c r="T14" i="45"/>
  <c r="U14" i="45"/>
  <c r="V14" i="45"/>
  <c r="W14" i="45"/>
  <c r="X14" i="45"/>
  <c r="Y14" i="45"/>
  <c r="Z14" i="45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S14" i="17"/>
  <c r="T14" i="1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C14" i="34"/>
  <c r="D14" i="34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C14" i="36"/>
  <c r="D14" i="36"/>
  <c r="E14" i="36"/>
  <c r="F14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O14" i="42"/>
  <c r="M13" i="45"/>
  <c r="N13" i="45"/>
  <c r="O13" i="45"/>
  <c r="P13" i="45"/>
  <c r="Q13" i="45"/>
  <c r="R13" i="45"/>
  <c r="S13" i="45"/>
  <c r="T13" i="45"/>
  <c r="U13" i="45"/>
  <c r="V13" i="45"/>
  <c r="W13" i="45"/>
  <c r="X13" i="45"/>
  <c r="Y13" i="45"/>
  <c r="Z13" i="45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S13" i="17"/>
  <c r="T13" i="1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C13" i="30"/>
  <c r="D13" i="30"/>
  <c r="E13" i="30"/>
  <c r="F13" i="30"/>
  <c r="G13" i="30"/>
  <c r="H13" i="30"/>
  <c r="I13" i="30"/>
  <c r="J13" i="30"/>
  <c r="K13" i="30"/>
  <c r="L13" i="30"/>
  <c r="M13" i="30"/>
  <c r="N13" i="30"/>
  <c r="P13" i="30"/>
  <c r="Q13" i="30"/>
  <c r="R13" i="30"/>
  <c r="S13" i="30"/>
  <c r="T13" i="30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C15" i="41"/>
  <c r="D15" i="41"/>
  <c r="E15" i="41"/>
  <c r="F15" i="41"/>
  <c r="G15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C13" i="34"/>
  <c r="D13" i="34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C13" i="36"/>
  <c r="D13" i="36"/>
  <c r="E13" i="36"/>
  <c r="F13" i="36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O13" i="42"/>
  <c r="U253" i="35"/>
  <c r="H146" i="41"/>
  <c r="J286" i="59"/>
  <c r="K286" i="59"/>
  <c r="J270" i="59"/>
  <c r="K270" i="59"/>
  <c r="J269" i="59"/>
  <c r="K269" i="59"/>
  <c r="J257" i="59"/>
  <c r="K257" i="59"/>
  <c r="J236" i="59"/>
  <c r="K236" i="59"/>
  <c r="O3" i="42"/>
  <c r="O4" i="42"/>
  <c r="O5" i="42"/>
  <c r="O6" i="42"/>
  <c r="O7" i="42"/>
  <c r="O8" i="42"/>
  <c r="O9" i="42"/>
  <c r="O10" i="42"/>
  <c r="O11" i="42"/>
  <c r="O12" i="42"/>
  <c r="O15" i="42"/>
  <c r="N3" i="42"/>
  <c r="N4" i="42"/>
  <c r="N5" i="42"/>
  <c r="M3" i="42"/>
  <c r="M4" i="42"/>
  <c r="M5" i="42"/>
  <c r="L3" i="42"/>
  <c r="L4" i="42"/>
  <c r="L5" i="42"/>
  <c r="K3" i="42"/>
  <c r="K4" i="42"/>
  <c r="K5" i="42"/>
  <c r="J3" i="42"/>
  <c r="J4" i="42"/>
  <c r="J5" i="42"/>
  <c r="I3" i="42"/>
  <c r="I4" i="42"/>
  <c r="I5" i="42"/>
  <c r="I241" i="42"/>
  <c r="H3" i="42"/>
  <c r="H4" i="42"/>
  <c r="H5" i="42"/>
  <c r="H241" i="42"/>
  <c r="G3" i="42"/>
  <c r="G4" i="42"/>
  <c r="G5" i="42"/>
  <c r="G241" i="42"/>
  <c r="F3" i="42"/>
  <c r="F4" i="42"/>
  <c r="F5" i="42"/>
  <c r="F241" i="42"/>
  <c r="E3" i="42"/>
  <c r="E4" i="42"/>
  <c r="E5" i="42"/>
  <c r="E241" i="42"/>
  <c r="D3" i="42"/>
  <c r="D4" i="42"/>
  <c r="D5" i="42"/>
  <c r="D241" i="42"/>
  <c r="C3" i="42"/>
  <c r="C4" i="42"/>
  <c r="C5" i="42"/>
  <c r="C241" i="42"/>
  <c r="I2" i="42"/>
  <c r="S2" i="42"/>
  <c r="X2" i="42"/>
  <c r="C2" i="42"/>
  <c r="E2" i="42"/>
  <c r="G2" i="42"/>
  <c r="K2" i="42"/>
  <c r="O2" i="42"/>
  <c r="M2" i="42"/>
  <c r="Z2" i="42"/>
  <c r="U2" i="42"/>
  <c r="W2" i="42"/>
  <c r="Y2" i="42"/>
  <c r="AA2" i="42"/>
  <c r="AC2" i="42"/>
  <c r="AE2" i="42"/>
  <c r="AG2" i="42"/>
  <c r="AI2" i="42"/>
  <c r="AL2" i="42"/>
  <c r="D2" i="42"/>
  <c r="F2" i="42"/>
  <c r="H2" i="42"/>
  <c r="J2" i="42"/>
  <c r="L2" i="42"/>
  <c r="N2" i="42"/>
  <c r="R2" i="42"/>
  <c r="T2" i="42"/>
  <c r="V2" i="42"/>
  <c r="AB2" i="42"/>
  <c r="AD2" i="42"/>
  <c r="AF2" i="42"/>
  <c r="AH2" i="42"/>
  <c r="AJ2" i="42"/>
  <c r="AK2" i="42"/>
  <c r="M4" i="45"/>
  <c r="M9" i="45"/>
  <c r="N4" i="45"/>
  <c r="N9" i="45"/>
  <c r="O4" i="45"/>
  <c r="O9" i="45"/>
  <c r="P4" i="45"/>
  <c r="P9" i="45"/>
  <c r="Q4" i="45"/>
  <c r="Q9" i="45"/>
  <c r="R4" i="45"/>
  <c r="R9" i="45"/>
  <c r="S4" i="45"/>
  <c r="S9" i="45"/>
  <c r="T4" i="45"/>
  <c r="T9" i="45"/>
  <c r="U4" i="45"/>
  <c r="U9" i="45"/>
  <c r="V4" i="45"/>
  <c r="V9" i="45"/>
  <c r="W4" i="45"/>
  <c r="W9" i="45"/>
  <c r="X4" i="45"/>
  <c r="X9" i="45"/>
  <c r="Y4" i="45"/>
  <c r="Y9" i="45"/>
  <c r="Z4" i="45"/>
  <c r="Z9" i="45"/>
  <c r="C4" i="27"/>
  <c r="C9" i="27"/>
  <c r="D4" i="27"/>
  <c r="D9" i="27"/>
  <c r="E4" i="27"/>
  <c r="E9" i="27"/>
  <c r="F4" i="27"/>
  <c r="F9" i="27"/>
  <c r="G4" i="27"/>
  <c r="G9" i="27"/>
  <c r="H4" i="27"/>
  <c r="H9" i="27"/>
  <c r="I4" i="27"/>
  <c r="I9" i="27"/>
  <c r="J4" i="27"/>
  <c r="J9" i="27"/>
  <c r="K4" i="27"/>
  <c r="K9" i="27"/>
  <c r="L4" i="27"/>
  <c r="L9" i="27"/>
  <c r="M4" i="27"/>
  <c r="M9" i="27"/>
  <c r="N4" i="27"/>
  <c r="N9" i="27"/>
  <c r="O4" i="27"/>
  <c r="O9" i="27"/>
  <c r="P4" i="27"/>
  <c r="P9" i="27"/>
  <c r="Q4" i="27"/>
  <c r="Q9" i="27"/>
  <c r="R4" i="27"/>
  <c r="R9" i="27"/>
  <c r="S4" i="27"/>
  <c r="S9" i="27"/>
  <c r="T4" i="27"/>
  <c r="T9" i="27"/>
  <c r="C4" i="36"/>
  <c r="C9" i="36"/>
  <c r="D4" i="36"/>
  <c r="D9" i="36"/>
  <c r="E4" i="36"/>
  <c r="E9" i="36"/>
  <c r="F4" i="36"/>
  <c r="F9" i="36"/>
  <c r="G4" i="36"/>
  <c r="G9" i="36"/>
  <c r="H4" i="36"/>
  <c r="H9" i="36"/>
  <c r="I4" i="36"/>
  <c r="I9" i="36"/>
  <c r="J4" i="36"/>
  <c r="J9" i="36"/>
  <c r="K4" i="36"/>
  <c r="K9" i="36"/>
  <c r="L4" i="36"/>
  <c r="L9" i="36"/>
  <c r="M4" i="36"/>
  <c r="M9" i="36"/>
  <c r="N4" i="36"/>
  <c r="N9" i="36"/>
  <c r="O4" i="36"/>
  <c r="O9" i="36"/>
  <c r="P4" i="36"/>
  <c r="P9" i="36"/>
  <c r="Q4" i="36"/>
  <c r="Q9" i="36"/>
  <c r="R4" i="36"/>
  <c r="R9" i="36"/>
  <c r="S4" i="36"/>
  <c r="S9" i="36"/>
  <c r="T4" i="36"/>
  <c r="T9" i="36"/>
  <c r="C6" i="41"/>
  <c r="C13" i="41"/>
  <c r="C11" i="41"/>
  <c r="D6" i="41"/>
  <c r="D13" i="41"/>
  <c r="D11" i="41"/>
  <c r="E6" i="41"/>
  <c r="E13" i="41"/>
  <c r="E11" i="41"/>
  <c r="F6" i="41"/>
  <c r="F13" i="41"/>
  <c r="F11" i="41"/>
  <c r="G6" i="41"/>
  <c r="G13" i="41"/>
  <c r="G11" i="41"/>
  <c r="H6" i="41"/>
  <c r="H13" i="41"/>
  <c r="H11" i="41"/>
  <c r="I6" i="41"/>
  <c r="I13" i="41"/>
  <c r="I11" i="41"/>
  <c r="J6" i="41"/>
  <c r="J13" i="41"/>
  <c r="J11" i="41"/>
  <c r="K6" i="41"/>
  <c r="K13" i="41"/>
  <c r="K11" i="41"/>
  <c r="L6" i="41"/>
  <c r="L13" i="41"/>
  <c r="L11" i="41"/>
  <c r="M6" i="41"/>
  <c r="M13" i="41"/>
  <c r="M11" i="41"/>
  <c r="N6" i="41"/>
  <c r="N13" i="41"/>
  <c r="N11" i="41"/>
  <c r="O6" i="41"/>
  <c r="O13" i="41"/>
  <c r="O11" i="41"/>
  <c r="P6" i="41"/>
  <c r="P13" i="41"/>
  <c r="P11" i="41"/>
  <c r="Q6" i="41"/>
  <c r="Q13" i="41"/>
  <c r="Q11" i="41"/>
  <c r="R6" i="41"/>
  <c r="R13" i="41"/>
  <c r="R11" i="41"/>
  <c r="S6" i="41"/>
  <c r="S13" i="41"/>
  <c r="S11" i="41"/>
  <c r="T6" i="41"/>
  <c r="T13" i="41"/>
  <c r="T11" i="41"/>
  <c r="C4" i="35"/>
  <c r="C9" i="35"/>
  <c r="D4" i="35"/>
  <c r="D9" i="35"/>
  <c r="E4" i="35"/>
  <c r="E9" i="35"/>
  <c r="F4" i="35"/>
  <c r="F9" i="35"/>
  <c r="G4" i="35"/>
  <c r="G9" i="35"/>
  <c r="H4" i="35"/>
  <c r="H9" i="35"/>
  <c r="I4" i="35"/>
  <c r="I9" i="35"/>
  <c r="J4" i="35"/>
  <c r="J9" i="35"/>
  <c r="K4" i="35"/>
  <c r="K9" i="35"/>
  <c r="L4" i="35"/>
  <c r="L9" i="35"/>
  <c r="M4" i="35"/>
  <c r="M9" i="35"/>
  <c r="N4" i="35"/>
  <c r="N9" i="35"/>
  <c r="O4" i="35"/>
  <c r="O9" i="35"/>
  <c r="P4" i="35"/>
  <c r="P9" i="35"/>
  <c r="Q4" i="35"/>
  <c r="Q9" i="35"/>
  <c r="R4" i="35"/>
  <c r="R9" i="35"/>
  <c r="S4" i="35"/>
  <c r="S9" i="35"/>
  <c r="T4" i="35"/>
  <c r="T9" i="35"/>
  <c r="C4" i="34"/>
  <c r="C11" i="34"/>
  <c r="C9" i="34"/>
  <c r="D4" i="34"/>
  <c r="D11" i="34"/>
  <c r="D9" i="34"/>
  <c r="C4" i="29"/>
  <c r="C11" i="29"/>
  <c r="C9" i="29"/>
  <c r="D4" i="29"/>
  <c r="D11" i="29"/>
  <c r="D9" i="29"/>
  <c r="E4" i="29"/>
  <c r="E11" i="29"/>
  <c r="E9" i="29"/>
  <c r="F4" i="29"/>
  <c r="F11" i="29"/>
  <c r="F9" i="29"/>
  <c r="G4" i="29"/>
  <c r="G11" i="29"/>
  <c r="G9" i="29"/>
  <c r="H4" i="29"/>
  <c r="H11" i="29"/>
  <c r="H9" i="29"/>
  <c r="I4" i="29"/>
  <c r="I11" i="29"/>
  <c r="I9" i="29"/>
  <c r="J4" i="29"/>
  <c r="J11" i="29"/>
  <c r="J9" i="29"/>
  <c r="K4" i="29"/>
  <c r="K11" i="29"/>
  <c r="K9" i="29"/>
  <c r="L4" i="29"/>
  <c r="L11" i="29"/>
  <c r="L9" i="29"/>
  <c r="M4" i="29"/>
  <c r="M11" i="29"/>
  <c r="M9" i="29"/>
  <c r="N4" i="29"/>
  <c r="N11" i="29"/>
  <c r="N9" i="29"/>
  <c r="O4" i="29"/>
  <c r="O11" i="29"/>
  <c r="O9" i="29"/>
  <c r="P4" i="29"/>
  <c r="P11" i="29"/>
  <c r="P9" i="29"/>
  <c r="Q4" i="29"/>
  <c r="Q11" i="29"/>
  <c r="Q9" i="29"/>
  <c r="R4" i="29"/>
  <c r="R11" i="29"/>
  <c r="R9" i="29"/>
  <c r="S4" i="29"/>
  <c r="S11" i="29"/>
  <c r="S9" i="29"/>
  <c r="T4" i="29"/>
  <c r="T11" i="29"/>
  <c r="T9" i="29"/>
  <c r="C4" i="33"/>
  <c r="C11" i="33"/>
  <c r="C9" i="33"/>
  <c r="D4" i="33"/>
  <c r="D11" i="33"/>
  <c r="D9" i="33"/>
  <c r="E4" i="33"/>
  <c r="E11" i="33"/>
  <c r="E9" i="33"/>
  <c r="F4" i="33"/>
  <c r="F11" i="33"/>
  <c r="F9" i="33"/>
  <c r="G4" i="33"/>
  <c r="G11" i="33"/>
  <c r="G9" i="33"/>
  <c r="H4" i="33"/>
  <c r="H11" i="33"/>
  <c r="H9" i="33"/>
  <c r="I4" i="33"/>
  <c r="I11" i="33"/>
  <c r="I9" i="33"/>
  <c r="J4" i="33"/>
  <c r="J11" i="33"/>
  <c r="J9" i="33"/>
  <c r="K4" i="33"/>
  <c r="K11" i="33"/>
  <c r="K9" i="33"/>
  <c r="L4" i="33"/>
  <c r="L11" i="33"/>
  <c r="L9" i="33"/>
  <c r="M4" i="33"/>
  <c r="M11" i="33"/>
  <c r="M9" i="33"/>
  <c r="N4" i="33"/>
  <c r="N11" i="33"/>
  <c r="N9" i="33"/>
  <c r="O4" i="33"/>
  <c r="O11" i="33"/>
  <c r="O9" i="33"/>
  <c r="P4" i="33"/>
  <c r="P11" i="33"/>
  <c r="P9" i="33"/>
  <c r="Q4" i="33"/>
  <c r="Q11" i="33"/>
  <c r="Q9" i="33"/>
  <c r="R4" i="33"/>
  <c r="R11" i="33"/>
  <c r="R9" i="33"/>
  <c r="S4" i="33"/>
  <c r="S11" i="33"/>
  <c r="S9" i="33"/>
  <c r="T4" i="33"/>
  <c r="T11" i="33"/>
  <c r="T9" i="33"/>
  <c r="C4" i="31"/>
  <c r="C11" i="31"/>
  <c r="C9" i="31"/>
  <c r="D4" i="31"/>
  <c r="D11" i="31"/>
  <c r="D9" i="31"/>
  <c r="E4" i="31"/>
  <c r="E11" i="31"/>
  <c r="E9" i="31"/>
  <c r="F4" i="31"/>
  <c r="F11" i="31"/>
  <c r="F9" i="31"/>
  <c r="G4" i="31"/>
  <c r="G11" i="31"/>
  <c r="G9" i="31"/>
  <c r="H4" i="31"/>
  <c r="H11" i="31"/>
  <c r="H9" i="31"/>
  <c r="I4" i="31"/>
  <c r="I11" i="31"/>
  <c r="I9" i="31"/>
  <c r="J4" i="31"/>
  <c r="J11" i="31"/>
  <c r="J9" i="31"/>
  <c r="K4" i="31"/>
  <c r="K11" i="31"/>
  <c r="K9" i="31"/>
  <c r="L4" i="31"/>
  <c r="L11" i="31"/>
  <c r="L9" i="31"/>
  <c r="M4" i="31"/>
  <c r="M11" i="31"/>
  <c r="M9" i="31"/>
  <c r="N4" i="31"/>
  <c r="N11" i="31"/>
  <c r="N9" i="31"/>
  <c r="O4" i="31"/>
  <c r="O11" i="31"/>
  <c r="O9" i="31"/>
  <c r="P4" i="31"/>
  <c r="P11" i="31"/>
  <c r="P9" i="31"/>
  <c r="Q4" i="31"/>
  <c r="Q11" i="31"/>
  <c r="Q9" i="31"/>
  <c r="R4" i="31"/>
  <c r="R11" i="31"/>
  <c r="R9" i="31"/>
  <c r="S4" i="31"/>
  <c r="S11" i="31"/>
  <c r="S9" i="31"/>
  <c r="T4" i="31"/>
  <c r="T11" i="31"/>
  <c r="T9" i="31"/>
  <c r="C4" i="17"/>
  <c r="C9" i="17"/>
  <c r="D4" i="17"/>
  <c r="D9" i="17"/>
  <c r="E4" i="17"/>
  <c r="E9" i="17"/>
  <c r="F4" i="17"/>
  <c r="F9" i="17"/>
  <c r="G4" i="17"/>
  <c r="G9" i="17"/>
  <c r="H4" i="17"/>
  <c r="H9" i="17"/>
  <c r="I4" i="17"/>
  <c r="I9" i="17"/>
  <c r="J4" i="17"/>
  <c r="J9" i="17"/>
  <c r="K4" i="17"/>
  <c r="K9" i="17"/>
  <c r="L4" i="17"/>
  <c r="L9" i="17"/>
  <c r="M4" i="17"/>
  <c r="M9" i="17"/>
  <c r="N4" i="17"/>
  <c r="N9" i="17"/>
  <c r="O4" i="17"/>
  <c r="O9" i="17"/>
  <c r="P4" i="17"/>
  <c r="P9" i="17"/>
  <c r="Q4" i="17"/>
  <c r="Q9" i="17"/>
  <c r="S4" i="17"/>
  <c r="S9" i="17"/>
  <c r="T4" i="17"/>
  <c r="T9" i="17"/>
  <c r="C4" i="30"/>
  <c r="C9" i="30"/>
  <c r="D4" i="30"/>
  <c r="D9" i="30"/>
  <c r="E4" i="30"/>
  <c r="E9" i="30"/>
  <c r="F4" i="30"/>
  <c r="F9" i="30"/>
  <c r="G4" i="30"/>
  <c r="G9" i="30"/>
  <c r="H4" i="30"/>
  <c r="H9" i="30"/>
  <c r="I4" i="30"/>
  <c r="I9" i="30"/>
  <c r="J4" i="30"/>
  <c r="J9" i="30"/>
  <c r="K4" i="30"/>
  <c r="K9" i="30"/>
  <c r="L4" i="30"/>
  <c r="L9" i="30"/>
  <c r="M4" i="30"/>
  <c r="M9" i="30"/>
  <c r="N4" i="30"/>
  <c r="N9" i="30"/>
  <c r="O4" i="30"/>
  <c r="O9" i="30"/>
  <c r="P4" i="30"/>
  <c r="P9" i="30"/>
  <c r="Q4" i="30"/>
  <c r="Q9" i="30"/>
  <c r="R4" i="30"/>
  <c r="R9" i="30"/>
  <c r="S4" i="30"/>
  <c r="S9" i="30"/>
  <c r="T4" i="30"/>
  <c r="T9" i="30"/>
  <c r="M3" i="45"/>
  <c r="M8" i="45"/>
  <c r="N3" i="45"/>
  <c r="N8" i="45"/>
  <c r="O3" i="45"/>
  <c r="O8" i="45"/>
  <c r="P3" i="45"/>
  <c r="P8" i="45"/>
  <c r="Q3" i="45"/>
  <c r="Q8" i="45"/>
  <c r="R3" i="45"/>
  <c r="R8" i="45"/>
  <c r="S3" i="45"/>
  <c r="S8" i="45"/>
  <c r="T3" i="45"/>
  <c r="T8" i="45"/>
  <c r="U3" i="45"/>
  <c r="U8" i="45"/>
  <c r="V3" i="45"/>
  <c r="V8" i="45"/>
  <c r="W3" i="45"/>
  <c r="W8" i="45"/>
  <c r="X3" i="45"/>
  <c r="X8" i="45"/>
  <c r="Y3" i="45"/>
  <c r="Y8" i="45"/>
  <c r="Z3" i="45"/>
  <c r="Z8" i="45"/>
  <c r="C3" i="27"/>
  <c r="C8" i="27"/>
  <c r="D3" i="27"/>
  <c r="D8" i="27"/>
  <c r="E3" i="27"/>
  <c r="E8" i="27"/>
  <c r="F3" i="27"/>
  <c r="F8" i="27"/>
  <c r="G3" i="27"/>
  <c r="G8" i="27"/>
  <c r="H3" i="27"/>
  <c r="H8" i="27"/>
  <c r="I3" i="27"/>
  <c r="I8" i="27"/>
  <c r="J3" i="27"/>
  <c r="J8" i="27"/>
  <c r="K3" i="27"/>
  <c r="K8" i="27"/>
  <c r="L3" i="27"/>
  <c r="L8" i="27"/>
  <c r="M3" i="27"/>
  <c r="M8" i="27"/>
  <c r="N3" i="27"/>
  <c r="N8" i="27"/>
  <c r="O3" i="27"/>
  <c r="O8" i="27"/>
  <c r="P3" i="27"/>
  <c r="P8" i="27"/>
  <c r="Q3" i="27"/>
  <c r="Q8" i="27"/>
  <c r="R3" i="27"/>
  <c r="R8" i="27"/>
  <c r="S3" i="27"/>
  <c r="S8" i="27"/>
  <c r="T3" i="27"/>
  <c r="T8" i="27"/>
  <c r="C3" i="36"/>
  <c r="C8" i="36"/>
  <c r="D3" i="36"/>
  <c r="D8" i="36"/>
  <c r="E3" i="36"/>
  <c r="E8" i="36"/>
  <c r="F3" i="36"/>
  <c r="F8" i="36"/>
  <c r="G3" i="36"/>
  <c r="G8" i="36"/>
  <c r="H3" i="36"/>
  <c r="H8" i="36"/>
  <c r="I3" i="36"/>
  <c r="I8" i="36"/>
  <c r="J3" i="36"/>
  <c r="J8" i="36"/>
  <c r="K3" i="36"/>
  <c r="K8" i="36"/>
  <c r="L3" i="36"/>
  <c r="L8" i="36"/>
  <c r="M3" i="36"/>
  <c r="M8" i="36"/>
  <c r="N3" i="36"/>
  <c r="N8" i="36"/>
  <c r="O3" i="36"/>
  <c r="O8" i="36"/>
  <c r="P3" i="36"/>
  <c r="P8" i="36"/>
  <c r="Q3" i="36"/>
  <c r="Q8" i="36"/>
  <c r="R3" i="36"/>
  <c r="R8" i="36"/>
  <c r="S3" i="36"/>
  <c r="S8" i="36"/>
  <c r="T3" i="36"/>
  <c r="T8" i="36"/>
  <c r="C5" i="41"/>
  <c r="C12" i="41"/>
  <c r="C10" i="41"/>
  <c r="D5" i="41"/>
  <c r="D12" i="41"/>
  <c r="D10" i="41"/>
  <c r="E5" i="41"/>
  <c r="E12" i="41"/>
  <c r="E10" i="41"/>
  <c r="F5" i="41"/>
  <c r="F12" i="41"/>
  <c r="F10" i="41"/>
  <c r="G5" i="41"/>
  <c r="G12" i="41"/>
  <c r="G10" i="41"/>
  <c r="H5" i="41"/>
  <c r="H12" i="41"/>
  <c r="H10" i="41"/>
  <c r="I5" i="41"/>
  <c r="I12" i="41"/>
  <c r="I10" i="41"/>
  <c r="J5" i="41"/>
  <c r="J12" i="41"/>
  <c r="J10" i="41"/>
  <c r="K5" i="41"/>
  <c r="K12" i="41"/>
  <c r="K10" i="41"/>
  <c r="L5" i="41"/>
  <c r="L12" i="41"/>
  <c r="L10" i="41"/>
  <c r="M5" i="41"/>
  <c r="M12" i="41"/>
  <c r="M10" i="41"/>
  <c r="N5" i="41"/>
  <c r="N12" i="41"/>
  <c r="N10" i="41"/>
  <c r="O5" i="41"/>
  <c r="O12" i="41"/>
  <c r="O10" i="41"/>
  <c r="P5" i="41"/>
  <c r="P12" i="41"/>
  <c r="P10" i="41"/>
  <c r="Q5" i="41"/>
  <c r="Q12" i="41"/>
  <c r="Q10" i="41"/>
  <c r="R5" i="41"/>
  <c r="R12" i="41"/>
  <c r="R10" i="41"/>
  <c r="S5" i="41"/>
  <c r="S12" i="41"/>
  <c r="S10" i="41"/>
  <c r="T5" i="41"/>
  <c r="T12" i="41"/>
  <c r="T10" i="41"/>
  <c r="C3" i="35"/>
  <c r="C8" i="35"/>
  <c r="D3" i="35"/>
  <c r="D8" i="35"/>
  <c r="E3" i="35"/>
  <c r="E8" i="35"/>
  <c r="F3" i="35"/>
  <c r="F8" i="35"/>
  <c r="G3" i="35"/>
  <c r="G8" i="35"/>
  <c r="H3" i="35"/>
  <c r="H8" i="35"/>
  <c r="I3" i="35"/>
  <c r="I8" i="35"/>
  <c r="J3" i="35"/>
  <c r="J8" i="35"/>
  <c r="K3" i="35"/>
  <c r="K8" i="35"/>
  <c r="L3" i="35"/>
  <c r="L8" i="35"/>
  <c r="M3" i="35"/>
  <c r="M8" i="35"/>
  <c r="N3" i="35"/>
  <c r="N8" i="35"/>
  <c r="O3" i="35"/>
  <c r="O8" i="35"/>
  <c r="P3" i="35"/>
  <c r="P8" i="35"/>
  <c r="Q3" i="35"/>
  <c r="Q8" i="35"/>
  <c r="R3" i="35"/>
  <c r="R8" i="35"/>
  <c r="S3" i="35"/>
  <c r="S8" i="35"/>
  <c r="T3" i="35"/>
  <c r="T8" i="35"/>
  <c r="C3" i="34"/>
  <c r="C10" i="34"/>
  <c r="C8" i="34"/>
  <c r="D3" i="34"/>
  <c r="D10" i="34"/>
  <c r="D8" i="34"/>
  <c r="C3" i="29"/>
  <c r="C10" i="29"/>
  <c r="C8" i="29"/>
  <c r="D3" i="29"/>
  <c r="D10" i="29"/>
  <c r="D8" i="29"/>
  <c r="E3" i="29"/>
  <c r="E10" i="29"/>
  <c r="E8" i="29"/>
  <c r="F3" i="29"/>
  <c r="F10" i="29"/>
  <c r="F8" i="29"/>
  <c r="G3" i="29"/>
  <c r="G10" i="29"/>
  <c r="G8" i="29"/>
  <c r="H3" i="29"/>
  <c r="H10" i="29"/>
  <c r="H8" i="29"/>
  <c r="I3" i="29"/>
  <c r="I10" i="29"/>
  <c r="I8" i="29"/>
  <c r="J3" i="29"/>
  <c r="J10" i="29"/>
  <c r="J8" i="29"/>
  <c r="K3" i="29"/>
  <c r="K10" i="29"/>
  <c r="K8" i="29"/>
  <c r="L3" i="29"/>
  <c r="L10" i="29"/>
  <c r="L8" i="29"/>
  <c r="M3" i="29"/>
  <c r="M10" i="29"/>
  <c r="M8" i="29"/>
  <c r="N3" i="29"/>
  <c r="N10" i="29"/>
  <c r="N8" i="29"/>
  <c r="O3" i="29"/>
  <c r="O10" i="29"/>
  <c r="O8" i="29"/>
  <c r="P3" i="29"/>
  <c r="P10" i="29"/>
  <c r="P8" i="29"/>
  <c r="Q3" i="29"/>
  <c r="Q10" i="29"/>
  <c r="Q8" i="29"/>
  <c r="R3" i="29"/>
  <c r="R10" i="29"/>
  <c r="R8" i="29"/>
  <c r="S3" i="29"/>
  <c r="S10" i="29"/>
  <c r="S8" i="29"/>
  <c r="T3" i="29"/>
  <c r="T10" i="29"/>
  <c r="T8" i="29"/>
  <c r="C3" i="33"/>
  <c r="C10" i="33"/>
  <c r="C8" i="33"/>
  <c r="D3" i="33"/>
  <c r="D10" i="33"/>
  <c r="D8" i="33"/>
  <c r="E3" i="33"/>
  <c r="E10" i="33"/>
  <c r="E8" i="33"/>
  <c r="F3" i="33"/>
  <c r="F10" i="33"/>
  <c r="F8" i="33"/>
  <c r="G3" i="33"/>
  <c r="G10" i="33"/>
  <c r="G8" i="33"/>
  <c r="H3" i="33"/>
  <c r="H10" i="33"/>
  <c r="H8" i="33"/>
  <c r="I3" i="33"/>
  <c r="I10" i="33"/>
  <c r="I8" i="33"/>
  <c r="J3" i="33"/>
  <c r="J10" i="33"/>
  <c r="J8" i="33"/>
  <c r="K3" i="33"/>
  <c r="K10" i="33"/>
  <c r="K8" i="33"/>
  <c r="L3" i="33"/>
  <c r="L10" i="33"/>
  <c r="L8" i="33"/>
  <c r="M3" i="33"/>
  <c r="M10" i="33"/>
  <c r="M8" i="33"/>
  <c r="N3" i="33"/>
  <c r="N10" i="33"/>
  <c r="N8" i="33"/>
  <c r="O3" i="33"/>
  <c r="O10" i="33"/>
  <c r="O8" i="33"/>
  <c r="P3" i="33"/>
  <c r="P10" i="33"/>
  <c r="P8" i="33"/>
  <c r="Q3" i="33"/>
  <c r="Q10" i="33"/>
  <c r="Q8" i="33"/>
  <c r="R3" i="33"/>
  <c r="R10" i="33"/>
  <c r="R8" i="33"/>
  <c r="S3" i="33"/>
  <c r="S10" i="33"/>
  <c r="S8" i="33"/>
  <c r="T3" i="33"/>
  <c r="T10" i="33"/>
  <c r="T8" i="33"/>
  <c r="C3" i="31"/>
  <c r="C10" i="31"/>
  <c r="C8" i="31"/>
  <c r="D3" i="31"/>
  <c r="D10" i="31"/>
  <c r="D8" i="31"/>
  <c r="E3" i="31"/>
  <c r="E10" i="31"/>
  <c r="E8" i="31"/>
  <c r="F3" i="31"/>
  <c r="F10" i="31"/>
  <c r="F8" i="31"/>
  <c r="G3" i="31"/>
  <c r="G10" i="31"/>
  <c r="G8" i="31"/>
  <c r="H3" i="31"/>
  <c r="H10" i="31"/>
  <c r="H8" i="31"/>
  <c r="I3" i="31"/>
  <c r="I10" i="31"/>
  <c r="I8" i="31"/>
  <c r="J3" i="31"/>
  <c r="J10" i="31"/>
  <c r="J8" i="31"/>
  <c r="K3" i="31"/>
  <c r="K10" i="31"/>
  <c r="K8" i="31"/>
  <c r="L3" i="31"/>
  <c r="L10" i="31"/>
  <c r="L8" i="31"/>
  <c r="M3" i="31"/>
  <c r="M10" i="31"/>
  <c r="M8" i="31"/>
  <c r="N3" i="31"/>
  <c r="N10" i="31"/>
  <c r="N8" i="31"/>
  <c r="O3" i="31"/>
  <c r="O10" i="31"/>
  <c r="O8" i="31"/>
  <c r="P3" i="31"/>
  <c r="P10" i="31"/>
  <c r="P8" i="31"/>
  <c r="Q3" i="31"/>
  <c r="Q10" i="31"/>
  <c r="Q8" i="31"/>
  <c r="R3" i="31"/>
  <c r="R10" i="31"/>
  <c r="R8" i="31"/>
  <c r="S3" i="31"/>
  <c r="S10" i="31"/>
  <c r="S8" i="31"/>
  <c r="T3" i="31"/>
  <c r="T10" i="31"/>
  <c r="T8" i="31"/>
  <c r="C3" i="17"/>
  <c r="C8" i="17"/>
  <c r="D3" i="17"/>
  <c r="D8" i="17"/>
  <c r="E3" i="17"/>
  <c r="E8" i="17"/>
  <c r="F3" i="17"/>
  <c r="F8" i="17"/>
  <c r="G3" i="17"/>
  <c r="G8" i="17"/>
  <c r="H3" i="17"/>
  <c r="H8" i="17"/>
  <c r="I3" i="17"/>
  <c r="I8" i="17"/>
  <c r="J3" i="17"/>
  <c r="J8" i="17"/>
  <c r="K3" i="17"/>
  <c r="K8" i="17"/>
  <c r="L3" i="17"/>
  <c r="L8" i="17"/>
  <c r="M3" i="17"/>
  <c r="M8" i="17"/>
  <c r="N3" i="17"/>
  <c r="N8" i="17"/>
  <c r="O3" i="17"/>
  <c r="O8" i="17"/>
  <c r="P3" i="17"/>
  <c r="P8" i="17"/>
  <c r="Q3" i="17"/>
  <c r="Q8" i="17"/>
  <c r="S3" i="17"/>
  <c r="S8" i="17"/>
  <c r="T3" i="17"/>
  <c r="T8" i="17"/>
  <c r="V3" i="17"/>
  <c r="C3" i="30"/>
  <c r="C8" i="30"/>
  <c r="D3" i="30"/>
  <c r="D8" i="30"/>
  <c r="E3" i="30"/>
  <c r="E8" i="30"/>
  <c r="F3" i="30"/>
  <c r="F8" i="30"/>
  <c r="G3" i="30"/>
  <c r="G8" i="30"/>
  <c r="H3" i="30"/>
  <c r="H8" i="30"/>
  <c r="I3" i="30"/>
  <c r="I8" i="30"/>
  <c r="J3" i="30"/>
  <c r="J8" i="30"/>
  <c r="K3" i="30"/>
  <c r="K8" i="30"/>
  <c r="L3" i="30"/>
  <c r="L8" i="30"/>
  <c r="M3" i="30"/>
  <c r="M8" i="30"/>
  <c r="N3" i="30"/>
  <c r="N8" i="30"/>
  <c r="P3" i="30"/>
  <c r="P8" i="30"/>
  <c r="Q3" i="30"/>
  <c r="Q8" i="30"/>
  <c r="R3" i="30"/>
  <c r="R8" i="30"/>
  <c r="S3" i="30"/>
  <c r="S8" i="30"/>
  <c r="T3" i="30"/>
  <c r="T8" i="30"/>
  <c r="C7" i="17"/>
  <c r="C12" i="17"/>
  <c r="D7" i="17"/>
  <c r="D12" i="17"/>
  <c r="E7" i="17"/>
  <c r="E12" i="17"/>
  <c r="F7" i="17"/>
  <c r="F12" i="17"/>
  <c r="G7" i="17"/>
  <c r="G12" i="17"/>
  <c r="H7" i="17"/>
  <c r="H12" i="17"/>
  <c r="I7" i="17"/>
  <c r="I12" i="17"/>
  <c r="J7" i="17"/>
  <c r="J12" i="17"/>
  <c r="K7" i="17"/>
  <c r="K12" i="17"/>
  <c r="L7" i="17"/>
  <c r="L12" i="17"/>
  <c r="M7" i="17"/>
  <c r="M12" i="17"/>
  <c r="N7" i="17"/>
  <c r="N12" i="17"/>
  <c r="O7" i="17"/>
  <c r="O12" i="17"/>
  <c r="P7" i="17"/>
  <c r="P12" i="17"/>
  <c r="Q7" i="17"/>
  <c r="Q12" i="17"/>
  <c r="S7" i="17"/>
  <c r="S12" i="17"/>
  <c r="T7" i="17"/>
  <c r="T12" i="17"/>
  <c r="C7" i="27"/>
  <c r="C12" i="27"/>
  <c r="D7" i="27"/>
  <c r="D12" i="27"/>
  <c r="E7" i="27"/>
  <c r="E12" i="27"/>
  <c r="F7" i="27"/>
  <c r="F12" i="27"/>
  <c r="G7" i="27"/>
  <c r="G12" i="27"/>
  <c r="H7" i="27"/>
  <c r="H12" i="27"/>
  <c r="I7" i="27"/>
  <c r="I12" i="27"/>
  <c r="J7" i="27"/>
  <c r="J12" i="27"/>
  <c r="K7" i="27"/>
  <c r="K12" i="27"/>
  <c r="L7" i="27"/>
  <c r="L12" i="27"/>
  <c r="M7" i="27"/>
  <c r="M12" i="27"/>
  <c r="N7" i="27"/>
  <c r="N12" i="27"/>
  <c r="O7" i="27"/>
  <c r="O12" i="27"/>
  <c r="P7" i="27"/>
  <c r="P12" i="27"/>
  <c r="Q7" i="27"/>
  <c r="Q12" i="27"/>
  <c r="R7" i="27"/>
  <c r="R12" i="27"/>
  <c r="S7" i="27"/>
  <c r="S12" i="27"/>
  <c r="T7" i="27"/>
  <c r="T12" i="27"/>
  <c r="C7" i="29"/>
  <c r="C12" i="29"/>
  <c r="D7" i="29"/>
  <c r="D12" i="29"/>
  <c r="E7" i="29"/>
  <c r="E12" i="29"/>
  <c r="F7" i="29"/>
  <c r="F12" i="29"/>
  <c r="G7" i="29"/>
  <c r="G12" i="29"/>
  <c r="H7" i="29"/>
  <c r="H12" i="29"/>
  <c r="I7" i="29"/>
  <c r="I12" i="29"/>
  <c r="J7" i="29"/>
  <c r="J12" i="29"/>
  <c r="K7" i="29"/>
  <c r="K12" i="29"/>
  <c r="L7" i="29"/>
  <c r="L12" i="29"/>
  <c r="M7" i="29"/>
  <c r="M12" i="29"/>
  <c r="N7" i="29"/>
  <c r="N12" i="29"/>
  <c r="O7" i="29"/>
  <c r="O12" i="29"/>
  <c r="P7" i="29"/>
  <c r="P12" i="29"/>
  <c r="Q7" i="29"/>
  <c r="Q12" i="29"/>
  <c r="R7" i="29"/>
  <c r="R12" i="29"/>
  <c r="S7" i="29"/>
  <c r="S12" i="29"/>
  <c r="T7" i="29"/>
  <c r="T12" i="29"/>
  <c r="C7" i="30"/>
  <c r="C12" i="30"/>
  <c r="D7" i="30"/>
  <c r="D12" i="30"/>
  <c r="E7" i="30"/>
  <c r="E12" i="30"/>
  <c r="F7" i="30"/>
  <c r="F12" i="30"/>
  <c r="G7" i="30"/>
  <c r="G12" i="30"/>
  <c r="H7" i="30"/>
  <c r="H12" i="30"/>
  <c r="I7" i="30"/>
  <c r="I12" i="30"/>
  <c r="J7" i="30"/>
  <c r="J12" i="30"/>
  <c r="K7" i="30"/>
  <c r="K12" i="30"/>
  <c r="L7" i="30"/>
  <c r="L12" i="30"/>
  <c r="M7" i="30"/>
  <c r="M12" i="30"/>
  <c r="N7" i="30"/>
  <c r="N12" i="30"/>
  <c r="O7" i="30"/>
  <c r="O12" i="30"/>
  <c r="P7" i="30"/>
  <c r="P12" i="30"/>
  <c r="Q7" i="30"/>
  <c r="Q12" i="30"/>
  <c r="R7" i="30"/>
  <c r="R12" i="30"/>
  <c r="S7" i="30"/>
  <c r="S12" i="30"/>
  <c r="T7" i="30"/>
  <c r="T12" i="30"/>
  <c r="C7" i="31"/>
  <c r="C12" i="31"/>
  <c r="D7" i="31"/>
  <c r="D12" i="31"/>
  <c r="E7" i="31"/>
  <c r="E12" i="31"/>
  <c r="F7" i="31"/>
  <c r="F12" i="31"/>
  <c r="G7" i="31"/>
  <c r="G12" i="31"/>
  <c r="H7" i="31"/>
  <c r="H12" i="31"/>
  <c r="I7" i="31"/>
  <c r="I12" i="31"/>
  <c r="J7" i="31"/>
  <c r="J12" i="31"/>
  <c r="K7" i="31"/>
  <c r="K12" i="31"/>
  <c r="L7" i="31"/>
  <c r="L12" i="31"/>
  <c r="M7" i="31"/>
  <c r="M12" i="31"/>
  <c r="N7" i="31"/>
  <c r="N12" i="31"/>
  <c r="O7" i="31"/>
  <c r="O12" i="31"/>
  <c r="P7" i="31"/>
  <c r="P12" i="31"/>
  <c r="Q7" i="31"/>
  <c r="Q12" i="31"/>
  <c r="R7" i="31"/>
  <c r="R12" i="31"/>
  <c r="S7" i="31"/>
  <c r="S12" i="31"/>
  <c r="T7" i="31"/>
  <c r="T12" i="31"/>
  <c r="C9" i="41"/>
  <c r="C14" i="41"/>
  <c r="D9" i="41"/>
  <c r="D14" i="41"/>
  <c r="E9" i="41"/>
  <c r="E14" i="41"/>
  <c r="F9" i="41"/>
  <c r="F14" i="41"/>
  <c r="G9" i="41"/>
  <c r="G14" i="41"/>
  <c r="H9" i="41"/>
  <c r="H14" i="41"/>
  <c r="I9" i="41"/>
  <c r="I14" i="41"/>
  <c r="J9" i="41"/>
  <c r="J14" i="41"/>
  <c r="K9" i="41"/>
  <c r="K14" i="41"/>
  <c r="L9" i="41"/>
  <c r="L14" i="41"/>
  <c r="M9" i="41"/>
  <c r="M14" i="41"/>
  <c r="N9" i="41"/>
  <c r="N14" i="41"/>
  <c r="O9" i="41"/>
  <c r="O14" i="41"/>
  <c r="P9" i="41"/>
  <c r="P14" i="41"/>
  <c r="Q9" i="41"/>
  <c r="Q14" i="41"/>
  <c r="R9" i="41"/>
  <c r="R14" i="41"/>
  <c r="S9" i="41"/>
  <c r="S14" i="41"/>
  <c r="T9" i="41"/>
  <c r="T14" i="41"/>
  <c r="C7" i="33"/>
  <c r="C12" i="33"/>
  <c r="D7" i="33"/>
  <c r="D12" i="33"/>
  <c r="E7" i="33"/>
  <c r="E12" i="33"/>
  <c r="F7" i="33"/>
  <c r="F12" i="33"/>
  <c r="G7" i="33"/>
  <c r="G12" i="33"/>
  <c r="H7" i="33"/>
  <c r="H12" i="33"/>
  <c r="I7" i="33"/>
  <c r="I12" i="33"/>
  <c r="J7" i="33"/>
  <c r="J12" i="33"/>
  <c r="K7" i="33"/>
  <c r="K12" i="33"/>
  <c r="L7" i="33"/>
  <c r="L12" i="33"/>
  <c r="M7" i="33"/>
  <c r="M12" i="33"/>
  <c r="N7" i="33"/>
  <c r="N12" i="33"/>
  <c r="O7" i="33"/>
  <c r="O12" i="33"/>
  <c r="P7" i="33"/>
  <c r="P12" i="33"/>
  <c r="Q7" i="33"/>
  <c r="Q12" i="33"/>
  <c r="R7" i="33"/>
  <c r="R12" i="33"/>
  <c r="S7" i="33"/>
  <c r="S12" i="33"/>
  <c r="T7" i="33"/>
  <c r="T12" i="33"/>
  <c r="C7" i="34"/>
  <c r="C12" i="34"/>
  <c r="D7" i="34"/>
  <c r="D12" i="34"/>
  <c r="C7" i="35"/>
  <c r="C12" i="35"/>
  <c r="D7" i="35"/>
  <c r="D12" i="35"/>
  <c r="E7" i="35"/>
  <c r="E12" i="35"/>
  <c r="F7" i="35"/>
  <c r="F12" i="35"/>
  <c r="G7" i="35"/>
  <c r="G12" i="35"/>
  <c r="H7" i="35"/>
  <c r="H12" i="35"/>
  <c r="I7" i="35"/>
  <c r="I12" i="35"/>
  <c r="J7" i="35"/>
  <c r="J12" i="35"/>
  <c r="K7" i="35"/>
  <c r="K12" i="35"/>
  <c r="L7" i="35"/>
  <c r="L12" i="35"/>
  <c r="M7" i="35"/>
  <c r="M12" i="35"/>
  <c r="N7" i="35"/>
  <c r="N12" i="35"/>
  <c r="O7" i="35"/>
  <c r="O12" i="35"/>
  <c r="P7" i="35"/>
  <c r="P12" i="35"/>
  <c r="Q7" i="35"/>
  <c r="Q12" i="35"/>
  <c r="R7" i="35"/>
  <c r="R12" i="35"/>
  <c r="S7" i="35"/>
  <c r="S12" i="35"/>
  <c r="T7" i="35"/>
  <c r="T12" i="35"/>
  <c r="C7" i="36"/>
  <c r="C12" i="36"/>
  <c r="D7" i="36"/>
  <c r="D12" i="36"/>
  <c r="E7" i="36"/>
  <c r="E12" i="36"/>
  <c r="F7" i="36"/>
  <c r="F12" i="36"/>
  <c r="G7" i="36"/>
  <c r="G12" i="36"/>
  <c r="H7" i="36"/>
  <c r="H12" i="36"/>
  <c r="I7" i="36"/>
  <c r="I12" i="36"/>
  <c r="J7" i="36"/>
  <c r="J12" i="36"/>
  <c r="K7" i="36"/>
  <c r="K12" i="36"/>
  <c r="L7" i="36"/>
  <c r="L12" i="36"/>
  <c r="M7" i="36"/>
  <c r="M12" i="36"/>
  <c r="N7" i="36"/>
  <c r="N12" i="36"/>
  <c r="O7" i="36"/>
  <c r="O12" i="36"/>
  <c r="P7" i="36"/>
  <c r="P12" i="36"/>
  <c r="Q7" i="36"/>
  <c r="Q12" i="36"/>
  <c r="R7" i="36"/>
  <c r="R12" i="36"/>
  <c r="S7" i="36"/>
  <c r="S12" i="36"/>
  <c r="T7" i="36"/>
  <c r="T12" i="36"/>
  <c r="M7" i="45"/>
  <c r="M12" i="45"/>
  <c r="N7" i="45"/>
  <c r="N12" i="45"/>
  <c r="O7" i="45"/>
  <c r="O12" i="45"/>
  <c r="P7" i="45"/>
  <c r="P12" i="45"/>
  <c r="Q7" i="45"/>
  <c r="Q12" i="45"/>
  <c r="R7" i="45"/>
  <c r="R12" i="45"/>
  <c r="S7" i="45"/>
  <c r="S12" i="45"/>
  <c r="T7" i="45"/>
  <c r="T12" i="45"/>
  <c r="U7" i="45"/>
  <c r="U12" i="45"/>
  <c r="V7" i="45"/>
  <c r="V12" i="45"/>
  <c r="W7" i="45"/>
  <c r="W12" i="45"/>
  <c r="X7" i="45"/>
  <c r="X12" i="45"/>
  <c r="Y7" i="45"/>
  <c r="Y12" i="45"/>
  <c r="Z7" i="45"/>
  <c r="Z12" i="45"/>
  <c r="M2" i="45"/>
  <c r="N2" i="45"/>
  <c r="O2" i="45"/>
  <c r="P2" i="45"/>
  <c r="Q2" i="45"/>
  <c r="R2" i="45"/>
  <c r="S2" i="45"/>
  <c r="T2" i="45"/>
  <c r="U2" i="45"/>
  <c r="V2" i="45"/>
  <c r="W2" i="45"/>
  <c r="X2" i="45"/>
  <c r="Y2" i="45"/>
  <c r="Z2" i="45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P2" i="36"/>
  <c r="Q2" i="36"/>
  <c r="R2" i="36"/>
  <c r="S2" i="36"/>
  <c r="T2" i="36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C2" i="35"/>
  <c r="D2" i="35"/>
  <c r="E2" i="35"/>
  <c r="F2" i="35"/>
  <c r="G2" i="35"/>
  <c r="H2" i="35"/>
  <c r="I2" i="35"/>
  <c r="J2" i="35"/>
  <c r="K2" i="35"/>
  <c r="L2" i="35"/>
  <c r="M2" i="35"/>
  <c r="N2" i="35"/>
  <c r="O2" i="35"/>
  <c r="P2" i="35"/>
  <c r="Q2" i="35"/>
  <c r="R2" i="35"/>
  <c r="S2" i="35"/>
  <c r="T2" i="35"/>
  <c r="C2" i="34"/>
  <c r="D2" i="34"/>
  <c r="C2" i="29"/>
  <c r="D2" i="29"/>
  <c r="E2" i="29"/>
  <c r="F2" i="29"/>
  <c r="G2" i="29"/>
  <c r="H2" i="29"/>
  <c r="I2" i="29"/>
  <c r="J2" i="29"/>
  <c r="K2" i="29"/>
  <c r="L2" i="29"/>
  <c r="M2" i="29"/>
  <c r="N2" i="29"/>
  <c r="O2" i="29"/>
  <c r="P2" i="29"/>
  <c r="Q2" i="29"/>
  <c r="R2" i="29"/>
  <c r="S2" i="29"/>
  <c r="T2" i="29"/>
  <c r="C2" i="33"/>
  <c r="D2" i="33"/>
  <c r="E2" i="33"/>
  <c r="F2" i="33"/>
  <c r="G2" i="33"/>
  <c r="H2" i="33"/>
  <c r="I2" i="33"/>
  <c r="J2" i="33"/>
  <c r="K2" i="33"/>
  <c r="L2" i="33"/>
  <c r="M2" i="33"/>
  <c r="N2" i="33"/>
  <c r="O2" i="33"/>
  <c r="P2" i="33"/>
  <c r="Q2" i="33"/>
  <c r="R2" i="33"/>
  <c r="S2" i="33"/>
  <c r="T2" i="33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S2" i="17"/>
  <c r="T2" i="17"/>
  <c r="C2" i="30"/>
  <c r="D2" i="30"/>
  <c r="E2" i="30"/>
  <c r="F2" i="30"/>
  <c r="G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S11" i="17"/>
  <c r="T11" i="1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C11" i="35"/>
  <c r="D11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C11" i="36"/>
  <c r="D11" i="36"/>
  <c r="E11" i="36"/>
  <c r="F11" i="36"/>
  <c r="G11" i="36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Z11" i="45"/>
  <c r="M6" i="45"/>
  <c r="N6" i="45"/>
  <c r="O6" i="45"/>
  <c r="P6" i="45"/>
  <c r="Q6" i="45"/>
  <c r="R6" i="45"/>
  <c r="S6" i="45"/>
  <c r="T6" i="45"/>
  <c r="U6" i="45"/>
  <c r="V6" i="45"/>
  <c r="W6" i="45"/>
  <c r="X6" i="45"/>
  <c r="Y6" i="45"/>
  <c r="Z6" i="45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C6" i="34"/>
  <c r="D6" i="34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S6" i="17"/>
  <c r="T6" i="17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M5" i="45"/>
  <c r="M10" i="45"/>
  <c r="M15" i="45"/>
  <c r="N5" i="45"/>
  <c r="N10" i="45"/>
  <c r="N15" i="45"/>
  <c r="O5" i="45"/>
  <c r="O10" i="45"/>
  <c r="O15" i="45"/>
  <c r="P5" i="45"/>
  <c r="P10" i="45"/>
  <c r="P15" i="45"/>
  <c r="Q5" i="45"/>
  <c r="Q10" i="45"/>
  <c r="Q15" i="45"/>
  <c r="R5" i="45"/>
  <c r="R10" i="45"/>
  <c r="R15" i="45"/>
  <c r="S5" i="45"/>
  <c r="S10" i="45"/>
  <c r="S15" i="45"/>
  <c r="T5" i="45"/>
  <c r="T10" i="45"/>
  <c r="T15" i="45"/>
  <c r="U5" i="45"/>
  <c r="U10" i="45"/>
  <c r="U15" i="45"/>
  <c r="V5" i="45"/>
  <c r="V10" i="45"/>
  <c r="V15" i="45"/>
  <c r="W5" i="45"/>
  <c r="W10" i="45"/>
  <c r="W15" i="45"/>
  <c r="X5" i="45"/>
  <c r="X10" i="45"/>
  <c r="X15" i="45"/>
  <c r="Y5" i="45"/>
  <c r="Y10" i="45"/>
  <c r="Y15" i="45"/>
  <c r="Z5" i="45"/>
  <c r="Z10" i="45"/>
  <c r="Z15" i="45"/>
  <c r="C5" i="27"/>
  <c r="C10" i="27"/>
  <c r="C15" i="27"/>
  <c r="D5" i="27"/>
  <c r="D10" i="27"/>
  <c r="D15" i="27"/>
  <c r="E5" i="27"/>
  <c r="E10" i="27"/>
  <c r="E15" i="27"/>
  <c r="F5" i="27"/>
  <c r="F10" i="27"/>
  <c r="F15" i="27"/>
  <c r="G5" i="27"/>
  <c r="G10" i="27"/>
  <c r="G15" i="27"/>
  <c r="H5" i="27"/>
  <c r="H10" i="27"/>
  <c r="H15" i="27"/>
  <c r="I5" i="27"/>
  <c r="I10" i="27"/>
  <c r="I15" i="27"/>
  <c r="J5" i="27"/>
  <c r="J10" i="27"/>
  <c r="J15" i="27"/>
  <c r="K5" i="27"/>
  <c r="K10" i="27"/>
  <c r="K15" i="27"/>
  <c r="L5" i="27"/>
  <c r="L10" i="27"/>
  <c r="L15" i="27"/>
  <c r="M5" i="27"/>
  <c r="M10" i="27"/>
  <c r="M15" i="27"/>
  <c r="N5" i="27"/>
  <c r="N10" i="27"/>
  <c r="N15" i="27"/>
  <c r="O5" i="27"/>
  <c r="O10" i="27"/>
  <c r="O15" i="27"/>
  <c r="P5" i="27"/>
  <c r="P10" i="27"/>
  <c r="P15" i="27"/>
  <c r="Q5" i="27"/>
  <c r="Q10" i="27"/>
  <c r="Q15" i="27"/>
  <c r="R5" i="27"/>
  <c r="R10" i="27"/>
  <c r="R15" i="27"/>
  <c r="S5" i="27"/>
  <c r="S10" i="27"/>
  <c r="S15" i="27"/>
  <c r="T5" i="27"/>
  <c r="T10" i="27"/>
  <c r="T15" i="27"/>
  <c r="C5" i="36"/>
  <c r="C10" i="36"/>
  <c r="C15" i="36"/>
  <c r="D5" i="36"/>
  <c r="D10" i="36"/>
  <c r="D15" i="36"/>
  <c r="E5" i="36"/>
  <c r="E10" i="36"/>
  <c r="E15" i="36"/>
  <c r="F5" i="36"/>
  <c r="F10" i="36"/>
  <c r="F15" i="36"/>
  <c r="G5" i="36"/>
  <c r="G10" i="36"/>
  <c r="G15" i="36"/>
  <c r="H5" i="36"/>
  <c r="H10" i="36"/>
  <c r="H15" i="36"/>
  <c r="I5" i="36"/>
  <c r="I10" i="36"/>
  <c r="I15" i="36"/>
  <c r="J5" i="36"/>
  <c r="J10" i="36"/>
  <c r="J15" i="36"/>
  <c r="K5" i="36"/>
  <c r="K10" i="36"/>
  <c r="K15" i="36"/>
  <c r="L5" i="36"/>
  <c r="L10" i="36"/>
  <c r="L15" i="36"/>
  <c r="M5" i="36"/>
  <c r="M10" i="36"/>
  <c r="M15" i="36"/>
  <c r="N5" i="36"/>
  <c r="N10" i="36"/>
  <c r="N15" i="36"/>
  <c r="O5" i="36"/>
  <c r="O10" i="36"/>
  <c r="O15" i="36"/>
  <c r="P5" i="36"/>
  <c r="P10" i="36"/>
  <c r="P15" i="36"/>
  <c r="Q5" i="36"/>
  <c r="Q10" i="36"/>
  <c r="Q15" i="36"/>
  <c r="R5" i="36"/>
  <c r="R10" i="36"/>
  <c r="R15" i="36"/>
  <c r="S5" i="36"/>
  <c r="S10" i="36"/>
  <c r="S15" i="36"/>
  <c r="T5" i="36"/>
  <c r="T10" i="36"/>
  <c r="T15" i="36"/>
  <c r="C7" i="41"/>
  <c r="C17" i="41"/>
  <c r="D7" i="41"/>
  <c r="D17" i="41"/>
  <c r="E7" i="41"/>
  <c r="E17" i="41"/>
  <c r="F7" i="41"/>
  <c r="F17" i="41"/>
  <c r="G7" i="41"/>
  <c r="G17" i="41"/>
  <c r="H7" i="41"/>
  <c r="H17" i="41"/>
  <c r="I7" i="41"/>
  <c r="I17" i="41"/>
  <c r="J7" i="41"/>
  <c r="J17" i="41"/>
  <c r="K7" i="41"/>
  <c r="K17" i="41"/>
  <c r="L7" i="41"/>
  <c r="L17" i="41"/>
  <c r="M7" i="41"/>
  <c r="M17" i="41"/>
  <c r="N7" i="41"/>
  <c r="N17" i="41"/>
  <c r="O7" i="41"/>
  <c r="O17" i="41"/>
  <c r="P7" i="41"/>
  <c r="P17" i="41"/>
  <c r="Q7" i="41"/>
  <c r="Q17" i="41"/>
  <c r="R7" i="41"/>
  <c r="R17" i="41"/>
  <c r="S7" i="41"/>
  <c r="S17" i="41"/>
  <c r="T7" i="41"/>
  <c r="T17" i="41"/>
  <c r="C5" i="35"/>
  <c r="C10" i="35"/>
  <c r="C15" i="35"/>
  <c r="D5" i="35"/>
  <c r="D10" i="35"/>
  <c r="D15" i="35"/>
  <c r="E5" i="35"/>
  <c r="E10" i="35"/>
  <c r="E15" i="35"/>
  <c r="F5" i="35"/>
  <c r="F10" i="35"/>
  <c r="F15" i="35"/>
  <c r="G5" i="35"/>
  <c r="G10" i="35"/>
  <c r="G15" i="35"/>
  <c r="H5" i="35"/>
  <c r="H10" i="35"/>
  <c r="H15" i="35"/>
  <c r="I5" i="35"/>
  <c r="I10" i="35"/>
  <c r="I15" i="35"/>
  <c r="J5" i="35"/>
  <c r="J10" i="35"/>
  <c r="J15" i="35"/>
  <c r="K5" i="35"/>
  <c r="K10" i="35"/>
  <c r="K15" i="35"/>
  <c r="L5" i="35"/>
  <c r="L10" i="35"/>
  <c r="L15" i="35"/>
  <c r="M5" i="35"/>
  <c r="M10" i="35"/>
  <c r="M15" i="35"/>
  <c r="N5" i="35"/>
  <c r="N10" i="35"/>
  <c r="N15" i="35"/>
  <c r="O5" i="35"/>
  <c r="O10" i="35"/>
  <c r="O15" i="35"/>
  <c r="P5" i="35"/>
  <c r="P10" i="35"/>
  <c r="P15" i="35"/>
  <c r="Q5" i="35"/>
  <c r="Q10" i="35"/>
  <c r="Q15" i="35"/>
  <c r="R5" i="35"/>
  <c r="R10" i="35"/>
  <c r="R15" i="35"/>
  <c r="S5" i="35"/>
  <c r="S10" i="35"/>
  <c r="S15" i="35"/>
  <c r="T5" i="35"/>
  <c r="T10" i="35"/>
  <c r="T15" i="35"/>
  <c r="C5" i="34"/>
  <c r="C15" i="34"/>
  <c r="D5" i="34"/>
  <c r="D15" i="34"/>
  <c r="C5" i="29"/>
  <c r="C15" i="29"/>
  <c r="D5" i="29"/>
  <c r="D15" i="29"/>
  <c r="E5" i="29"/>
  <c r="E15" i="29"/>
  <c r="F5" i="29"/>
  <c r="F15" i="29"/>
  <c r="G5" i="29"/>
  <c r="G15" i="29"/>
  <c r="H5" i="29"/>
  <c r="H15" i="29"/>
  <c r="I5" i="29"/>
  <c r="I15" i="29"/>
  <c r="J5" i="29"/>
  <c r="J15" i="29"/>
  <c r="K5" i="29"/>
  <c r="K15" i="29"/>
  <c r="L5" i="29"/>
  <c r="L15" i="29"/>
  <c r="M5" i="29"/>
  <c r="M15" i="29"/>
  <c r="N5" i="29"/>
  <c r="N15" i="29"/>
  <c r="O5" i="29"/>
  <c r="O15" i="29"/>
  <c r="P5" i="29"/>
  <c r="P15" i="29"/>
  <c r="Q5" i="29"/>
  <c r="Q15" i="29"/>
  <c r="R5" i="29"/>
  <c r="R15" i="29"/>
  <c r="S5" i="29"/>
  <c r="S15" i="29"/>
  <c r="T5" i="29"/>
  <c r="T15" i="29"/>
  <c r="C5" i="33"/>
  <c r="C15" i="33"/>
  <c r="D5" i="33"/>
  <c r="D15" i="33"/>
  <c r="E5" i="33"/>
  <c r="E15" i="33"/>
  <c r="F5" i="33"/>
  <c r="F15" i="33"/>
  <c r="G5" i="33"/>
  <c r="G15" i="33"/>
  <c r="H5" i="33"/>
  <c r="H15" i="33"/>
  <c r="I5" i="33"/>
  <c r="I15" i="33"/>
  <c r="J5" i="33"/>
  <c r="J15" i="33"/>
  <c r="K5" i="33"/>
  <c r="K15" i="33"/>
  <c r="L5" i="33"/>
  <c r="L15" i="33"/>
  <c r="M5" i="33"/>
  <c r="M15" i="33"/>
  <c r="N5" i="33"/>
  <c r="N15" i="33"/>
  <c r="O5" i="33"/>
  <c r="O15" i="33"/>
  <c r="P5" i="33"/>
  <c r="P15" i="33"/>
  <c r="Q5" i="33"/>
  <c r="Q15" i="33"/>
  <c r="R5" i="33"/>
  <c r="R15" i="33"/>
  <c r="S5" i="33"/>
  <c r="S15" i="33"/>
  <c r="T5" i="33"/>
  <c r="T15" i="33"/>
  <c r="C5" i="31"/>
  <c r="C15" i="31"/>
  <c r="D5" i="31"/>
  <c r="D15" i="31"/>
  <c r="E5" i="31"/>
  <c r="E15" i="31"/>
  <c r="F5" i="31"/>
  <c r="F15" i="31"/>
  <c r="G5" i="31"/>
  <c r="G15" i="31"/>
  <c r="H5" i="31"/>
  <c r="H15" i="31"/>
  <c r="I5" i="31"/>
  <c r="I15" i="31"/>
  <c r="J5" i="31"/>
  <c r="J15" i="31"/>
  <c r="K5" i="31"/>
  <c r="K15" i="31"/>
  <c r="L5" i="31"/>
  <c r="L15" i="31"/>
  <c r="M5" i="31"/>
  <c r="M15" i="31"/>
  <c r="N5" i="31"/>
  <c r="N15" i="31"/>
  <c r="O5" i="31"/>
  <c r="O15" i="31"/>
  <c r="P5" i="31"/>
  <c r="P15" i="31"/>
  <c r="Q5" i="31"/>
  <c r="Q15" i="31"/>
  <c r="R5" i="31"/>
  <c r="R15" i="31"/>
  <c r="S5" i="31"/>
  <c r="S15" i="31"/>
  <c r="T5" i="31"/>
  <c r="T15" i="31"/>
  <c r="C5" i="17"/>
  <c r="C10" i="17"/>
  <c r="C15" i="17"/>
  <c r="D5" i="17"/>
  <c r="D10" i="17"/>
  <c r="D15" i="17"/>
  <c r="E5" i="17"/>
  <c r="E10" i="17"/>
  <c r="E15" i="17"/>
  <c r="F5" i="17"/>
  <c r="F10" i="17"/>
  <c r="F15" i="17"/>
  <c r="G5" i="17"/>
  <c r="G10" i="17"/>
  <c r="G15" i="17"/>
  <c r="H5" i="17"/>
  <c r="H10" i="17"/>
  <c r="H15" i="17"/>
  <c r="I5" i="17"/>
  <c r="I10" i="17"/>
  <c r="I15" i="17"/>
  <c r="J5" i="17"/>
  <c r="J10" i="17"/>
  <c r="J15" i="17"/>
  <c r="K5" i="17"/>
  <c r="K10" i="17"/>
  <c r="K15" i="17"/>
  <c r="L5" i="17"/>
  <c r="L10" i="17"/>
  <c r="L15" i="17"/>
  <c r="M5" i="17"/>
  <c r="M10" i="17"/>
  <c r="M15" i="17"/>
  <c r="N5" i="17"/>
  <c r="N10" i="17"/>
  <c r="N15" i="17"/>
  <c r="O5" i="17"/>
  <c r="O10" i="17"/>
  <c r="O15" i="17"/>
  <c r="P5" i="17"/>
  <c r="P10" i="17"/>
  <c r="P15" i="17"/>
  <c r="Q5" i="17"/>
  <c r="Q10" i="17"/>
  <c r="Q15" i="17"/>
  <c r="S5" i="17"/>
  <c r="S10" i="17"/>
  <c r="S15" i="17"/>
  <c r="T5" i="17"/>
  <c r="T10" i="17"/>
  <c r="T15" i="17"/>
  <c r="C5" i="30"/>
  <c r="C10" i="30"/>
  <c r="C15" i="30"/>
  <c r="D5" i="30"/>
  <c r="D10" i="30"/>
  <c r="D15" i="30"/>
  <c r="E5" i="30"/>
  <c r="E10" i="30"/>
  <c r="E15" i="30"/>
  <c r="F5" i="30"/>
  <c r="F10" i="30"/>
  <c r="F15" i="30"/>
  <c r="G5" i="30"/>
  <c r="G10" i="30"/>
  <c r="G15" i="30"/>
  <c r="H5" i="30"/>
  <c r="H10" i="30"/>
  <c r="H15" i="30"/>
  <c r="I5" i="30"/>
  <c r="I10" i="30"/>
  <c r="I15" i="30"/>
  <c r="J5" i="30"/>
  <c r="J10" i="30"/>
  <c r="J15" i="30"/>
  <c r="K5" i="30"/>
  <c r="K10" i="30"/>
  <c r="K15" i="30"/>
  <c r="L5" i="30"/>
  <c r="L10" i="30"/>
  <c r="L15" i="30"/>
  <c r="M5" i="30"/>
  <c r="M10" i="30"/>
  <c r="M15" i="30"/>
  <c r="N5" i="30"/>
  <c r="N10" i="30"/>
  <c r="N15" i="30"/>
  <c r="O5" i="30"/>
  <c r="O10" i="30"/>
  <c r="O15" i="30"/>
  <c r="P5" i="30"/>
  <c r="P10" i="30"/>
  <c r="P15" i="30"/>
  <c r="Q5" i="30"/>
  <c r="Q10" i="30"/>
  <c r="Q15" i="30"/>
  <c r="R5" i="30"/>
  <c r="R10" i="30"/>
  <c r="R15" i="30"/>
  <c r="S5" i="30"/>
  <c r="S10" i="30"/>
  <c r="S15" i="30"/>
  <c r="T5" i="30"/>
  <c r="T10" i="30"/>
  <c r="T15" i="30"/>
  <c r="C128" i="43"/>
  <c r="C129" i="43"/>
  <c r="C130" i="43"/>
  <c r="C127" i="43"/>
  <c r="C123" i="43"/>
  <c r="C121" i="43"/>
  <c r="C118" i="43"/>
  <c r="C117" i="43"/>
  <c r="C112" i="43"/>
  <c r="C111" i="43"/>
  <c r="C106" i="43"/>
  <c r="C108" i="43"/>
  <c r="C109" i="43"/>
  <c r="C105" i="43"/>
  <c r="C93" i="43"/>
  <c r="C95" i="43"/>
  <c r="C96" i="43"/>
  <c r="C98" i="43"/>
  <c r="C100" i="43"/>
  <c r="C101" i="43"/>
  <c r="C103" i="43"/>
  <c r="C102" i="43"/>
  <c r="C91" i="43"/>
  <c r="C4" i="43"/>
  <c r="C6" i="43"/>
  <c r="C7" i="43"/>
  <c r="C9" i="43"/>
  <c r="C11" i="43"/>
  <c r="C12" i="43"/>
  <c r="C15" i="43"/>
  <c r="C17" i="43"/>
  <c r="C18" i="43"/>
  <c r="C21" i="43"/>
  <c r="C22" i="43"/>
  <c r="C30" i="43"/>
  <c r="C31" i="43"/>
  <c r="C32" i="43"/>
  <c r="C33" i="43"/>
  <c r="C34" i="43"/>
  <c r="C36" i="43"/>
  <c r="C37" i="43"/>
  <c r="C38" i="43"/>
  <c r="C44" i="43"/>
  <c r="C51" i="43"/>
  <c r="C54" i="43"/>
  <c r="C56" i="43"/>
  <c r="C58" i="43"/>
  <c r="C59" i="43"/>
  <c r="C64" i="43"/>
  <c r="C61" i="43"/>
  <c r="C62" i="43"/>
  <c r="C63" i="43"/>
  <c r="C65" i="43"/>
  <c r="C66" i="43"/>
  <c r="C69" i="43"/>
  <c r="C75" i="43"/>
  <c r="C76" i="43"/>
  <c r="C77" i="43"/>
  <c r="C78" i="43"/>
  <c r="C79" i="43"/>
  <c r="C80" i="43"/>
  <c r="C82" i="43"/>
  <c r="C86" i="43"/>
  <c r="C87" i="43"/>
  <c r="C88" i="43"/>
  <c r="C2" i="43"/>
  <c r="K292" i="59"/>
  <c r="J292" i="59"/>
  <c r="K288" i="59"/>
  <c r="J288" i="59"/>
  <c r="K278" i="59"/>
  <c r="J278" i="59"/>
  <c r="K275" i="59"/>
  <c r="J275" i="59"/>
  <c r="K266" i="59"/>
  <c r="J266" i="59"/>
  <c r="K265" i="59"/>
  <c r="J265" i="59"/>
  <c r="K260" i="59"/>
  <c r="J260" i="59"/>
  <c r="K178" i="59"/>
  <c r="J178" i="59"/>
  <c r="J172" i="59"/>
  <c r="J171" i="59"/>
  <c r="J170" i="59"/>
  <c r="J169" i="59"/>
  <c r="J168" i="59"/>
  <c r="F3" i="59"/>
  <c r="K2" i="59"/>
  <c r="J2" i="59"/>
  <c r="Z17" i="45"/>
  <c r="Z18" i="45"/>
  <c r="Z19" i="45"/>
  <c r="Z20" i="45"/>
  <c r="Z21" i="45"/>
  <c r="Z22" i="45"/>
  <c r="Z23" i="45"/>
  <c r="Z24" i="45"/>
  <c r="Z25" i="45"/>
  <c r="Z26" i="45"/>
  <c r="Z27" i="45"/>
  <c r="Z28" i="45"/>
  <c r="Z29" i="45"/>
  <c r="Z30" i="45"/>
  <c r="Z31" i="45"/>
  <c r="Z32" i="45"/>
  <c r="Z33" i="45"/>
  <c r="Z34" i="45"/>
  <c r="Z35" i="45"/>
  <c r="Z36" i="45"/>
  <c r="Z37" i="45"/>
  <c r="Z38" i="45"/>
  <c r="Z39" i="45"/>
  <c r="Z40" i="45"/>
  <c r="Z41" i="45"/>
  <c r="Z42" i="45"/>
  <c r="Z43" i="45"/>
  <c r="Z44" i="45"/>
  <c r="Z45" i="45"/>
  <c r="Z46" i="45"/>
  <c r="Z47" i="45"/>
  <c r="Z48" i="45"/>
  <c r="Z49" i="45"/>
  <c r="Z50" i="45"/>
  <c r="Z51" i="45"/>
  <c r="Z52" i="45"/>
  <c r="Z53" i="45"/>
  <c r="Z54" i="45"/>
  <c r="Z55" i="45"/>
  <c r="Z56" i="45"/>
  <c r="Z57" i="45"/>
  <c r="Z58" i="45"/>
  <c r="Z59" i="45"/>
  <c r="Z60" i="45"/>
  <c r="Z61" i="45"/>
  <c r="Z62" i="45"/>
  <c r="Z63" i="45"/>
  <c r="Z64" i="45"/>
  <c r="Z65" i="45"/>
  <c r="Z66" i="45"/>
  <c r="Z67" i="45"/>
  <c r="Z68" i="45"/>
  <c r="Z69" i="45"/>
  <c r="Z70" i="45"/>
  <c r="Z71" i="45"/>
  <c r="Z72" i="45"/>
  <c r="Z73" i="45"/>
  <c r="Z74" i="45"/>
  <c r="Z75" i="45"/>
  <c r="Z76" i="45"/>
  <c r="Z77" i="45"/>
  <c r="Z78" i="45"/>
  <c r="Z79" i="45"/>
  <c r="Z80" i="45"/>
  <c r="Z81" i="45"/>
  <c r="Z82" i="45"/>
  <c r="Z83" i="45"/>
  <c r="Z84" i="45"/>
  <c r="Z85" i="45"/>
  <c r="Z86" i="45"/>
  <c r="Z87" i="45"/>
  <c r="Z88" i="45"/>
  <c r="Z89" i="45"/>
  <c r="Z90" i="45"/>
  <c r="Z91" i="45"/>
  <c r="Z92" i="45"/>
  <c r="Z93" i="45"/>
  <c r="Z94" i="45"/>
  <c r="Z95" i="45"/>
  <c r="Z96" i="45"/>
  <c r="Z97" i="45"/>
  <c r="Z98" i="45"/>
  <c r="Z99" i="45"/>
  <c r="Z100" i="45"/>
  <c r="Z101" i="45"/>
  <c r="Z102" i="45"/>
  <c r="Z103" i="45"/>
  <c r="Z104" i="45"/>
  <c r="Z105" i="45"/>
  <c r="Z106" i="45"/>
  <c r="Z107" i="45"/>
  <c r="Z108" i="45"/>
  <c r="Z109" i="45"/>
  <c r="Z110" i="45"/>
  <c r="Z111" i="45"/>
  <c r="Z112" i="45"/>
  <c r="Z113" i="45"/>
  <c r="Z114" i="45"/>
  <c r="Z115" i="45"/>
  <c r="Z116" i="45"/>
  <c r="Z117" i="45"/>
  <c r="Z118" i="45"/>
  <c r="Z119" i="45"/>
  <c r="Z120" i="45"/>
  <c r="Z121" i="45"/>
  <c r="Z122" i="45"/>
  <c r="Z123" i="45"/>
  <c r="Z124" i="45"/>
  <c r="Z125" i="45"/>
  <c r="Z126" i="45"/>
  <c r="Z127" i="45"/>
  <c r="Z128" i="45"/>
  <c r="Z129" i="45"/>
  <c r="Z130" i="45"/>
  <c r="Z131" i="45"/>
  <c r="Z132" i="45"/>
  <c r="Z133" i="45"/>
  <c r="Z134" i="45"/>
  <c r="Z135" i="45"/>
  <c r="Z136" i="45"/>
  <c r="Z137" i="45"/>
  <c r="Z138" i="45"/>
  <c r="Z139" i="45"/>
  <c r="Z140" i="45"/>
  <c r="Z141" i="45"/>
  <c r="Z142" i="45"/>
  <c r="Z143" i="45"/>
  <c r="Z144" i="45"/>
  <c r="Z145" i="45"/>
  <c r="Z146" i="45"/>
  <c r="Z187" i="45"/>
  <c r="Z188" i="45"/>
  <c r="Z189" i="45"/>
  <c r="Z190" i="45"/>
  <c r="Z191" i="45"/>
  <c r="Z192" i="45"/>
  <c r="Z193" i="45"/>
  <c r="Z194" i="45"/>
  <c r="Z195" i="45"/>
  <c r="Z196" i="45"/>
  <c r="Z197" i="45"/>
  <c r="Z198" i="45"/>
  <c r="Z199" i="45"/>
  <c r="Z200" i="45"/>
  <c r="Z201" i="45"/>
  <c r="Z202" i="45"/>
  <c r="Z203" i="45"/>
  <c r="Z204" i="45"/>
  <c r="Z205" i="45"/>
  <c r="Z206" i="45"/>
  <c r="Z207" i="45"/>
  <c r="Z208" i="45"/>
  <c r="Z209" i="45"/>
  <c r="Z210" i="45"/>
  <c r="Z211" i="45"/>
  <c r="Z212" i="45"/>
  <c r="Z213" i="45"/>
  <c r="Z214" i="45"/>
  <c r="Z215" i="45"/>
  <c r="Z216" i="45"/>
  <c r="Z217" i="45"/>
  <c r="Z218" i="45"/>
  <c r="Z219" i="45"/>
  <c r="Z220" i="45"/>
  <c r="Z221" i="45"/>
  <c r="Z222" i="45"/>
  <c r="Z223" i="45"/>
  <c r="Z224" i="45"/>
  <c r="Z225" i="45"/>
  <c r="Z226" i="45"/>
  <c r="Z227" i="45"/>
  <c r="Z228" i="45"/>
  <c r="Z229" i="45"/>
  <c r="Z230" i="45"/>
  <c r="Z231" i="45"/>
  <c r="Z232" i="45"/>
  <c r="Z233" i="45"/>
  <c r="Z234" i="45"/>
  <c r="Z235" i="45"/>
  <c r="Z236" i="45"/>
  <c r="Z237" i="45"/>
  <c r="Z238" i="45"/>
  <c r="Z239" i="45"/>
  <c r="Z240" i="45"/>
  <c r="Z241" i="45"/>
  <c r="Z242" i="45"/>
  <c r="Z243" i="45"/>
  <c r="Z244" i="45"/>
  <c r="Z245" i="45"/>
  <c r="Z246" i="45"/>
  <c r="Z247" i="45"/>
  <c r="Z248" i="45"/>
  <c r="Z249" i="45"/>
  <c r="Z250" i="45"/>
  <c r="Z251" i="45"/>
  <c r="Z252" i="45"/>
  <c r="Z253" i="45"/>
  <c r="Z254" i="45"/>
  <c r="Z255" i="45"/>
  <c r="Z256" i="45"/>
  <c r="Y17" i="45"/>
  <c r="Y18" i="45"/>
  <c r="Y19" i="45"/>
  <c r="Y20" i="45"/>
  <c r="Y21" i="45"/>
  <c r="Y22" i="45"/>
  <c r="Y23" i="45"/>
  <c r="Y24" i="45"/>
  <c r="Y25" i="45"/>
  <c r="Y26" i="45"/>
  <c r="Y27" i="45"/>
  <c r="Y28" i="45"/>
  <c r="Y29" i="45"/>
  <c r="Y30" i="45"/>
  <c r="Y31" i="45"/>
  <c r="Y32" i="45"/>
  <c r="Y33" i="45"/>
  <c r="Y34" i="45"/>
  <c r="Y35" i="45"/>
  <c r="Y36" i="45"/>
  <c r="Y37" i="45"/>
  <c r="Y38" i="45"/>
  <c r="Y39" i="45"/>
  <c r="Y40" i="45"/>
  <c r="Y41" i="45"/>
  <c r="Y42" i="45"/>
  <c r="Y43" i="45"/>
  <c r="Y44" i="45"/>
  <c r="Y45" i="45"/>
  <c r="Y46" i="45"/>
  <c r="Y47" i="45"/>
  <c r="Y48" i="45"/>
  <c r="Y49" i="45"/>
  <c r="Y50" i="45"/>
  <c r="Y51" i="45"/>
  <c r="Y52" i="45"/>
  <c r="Y53" i="45"/>
  <c r="Y54" i="45"/>
  <c r="Y55" i="45"/>
  <c r="Y56" i="45"/>
  <c r="Y57" i="45"/>
  <c r="Y58" i="45"/>
  <c r="Y59" i="45"/>
  <c r="Y60" i="45"/>
  <c r="Y61" i="45"/>
  <c r="Y62" i="45"/>
  <c r="Y63" i="45"/>
  <c r="Y64" i="45"/>
  <c r="Y65" i="45"/>
  <c r="Y66" i="45"/>
  <c r="Y67" i="45"/>
  <c r="Y68" i="45"/>
  <c r="Y69" i="45"/>
  <c r="Y70" i="45"/>
  <c r="Y71" i="45"/>
  <c r="Y72" i="45"/>
  <c r="Y73" i="45"/>
  <c r="Y74" i="45"/>
  <c r="Y75" i="45"/>
  <c r="Y76" i="45"/>
  <c r="Y77" i="45"/>
  <c r="Y78" i="45"/>
  <c r="Y79" i="45"/>
  <c r="Y80" i="45"/>
  <c r="Y81" i="45"/>
  <c r="Y82" i="45"/>
  <c r="Y83" i="45"/>
  <c r="Y84" i="45"/>
  <c r="Y85" i="45"/>
  <c r="Y86" i="45"/>
  <c r="Y87" i="45"/>
  <c r="Y88" i="45"/>
  <c r="Y89" i="45"/>
  <c r="Y90" i="45"/>
  <c r="Y91" i="45"/>
  <c r="Y92" i="45"/>
  <c r="Y93" i="45"/>
  <c r="Y94" i="45"/>
  <c r="Y95" i="45"/>
  <c r="Y96" i="45"/>
  <c r="Y97" i="45"/>
  <c r="Y98" i="45"/>
  <c r="Y99" i="45"/>
  <c r="Y100" i="45"/>
  <c r="Y101" i="45"/>
  <c r="Y102" i="45"/>
  <c r="Y103" i="45"/>
  <c r="Y104" i="45"/>
  <c r="Y105" i="45"/>
  <c r="Y106" i="45"/>
  <c r="Y107" i="45"/>
  <c r="Y108" i="45"/>
  <c r="Y109" i="45"/>
  <c r="Y110" i="45"/>
  <c r="Y111" i="45"/>
  <c r="Y112" i="45"/>
  <c r="Y113" i="45"/>
  <c r="Y114" i="45"/>
  <c r="Y115" i="45"/>
  <c r="Y116" i="45"/>
  <c r="Y117" i="45"/>
  <c r="Y118" i="45"/>
  <c r="Y119" i="45"/>
  <c r="Y120" i="45"/>
  <c r="Y121" i="45"/>
  <c r="Y122" i="45"/>
  <c r="Y123" i="45"/>
  <c r="Y124" i="45"/>
  <c r="Y125" i="45"/>
  <c r="Y126" i="45"/>
  <c r="Y127" i="45"/>
  <c r="Y128" i="45"/>
  <c r="Y129" i="45"/>
  <c r="Y130" i="45"/>
  <c r="Y131" i="45"/>
  <c r="Y132" i="45"/>
  <c r="Y133" i="45"/>
  <c r="Y134" i="45"/>
  <c r="Y135" i="45"/>
  <c r="Y136" i="45"/>
  <c r="Y137" i="45"/>
  <c r="Y138" i="45"/>
  <c r="Y139" i="45"/>
  <c r="Y140" i="45"/>
  <c r="Y141" i="45"/>
  <c r="Y142" i="45"/>
  <c r="Y143" i="45"/>
  <c r="Y144" i="45"/>
  <c r="Y145" i="45"/>
  <c r="Y146" i="45"/>
  <c r="Y187" i="45"/>
  <c r="Y188" i="45"/>
  <c r="Y189" i="45"/>
  <c r="Y190" i="45"/>
  <c r="Y191" i="45"/>
  <c r="Y192" i="45"/>
  <c r="Y193" i="45"/>
  <c r="Y194" i="45"/>
  <c r="Y195" i="45"/>
  <c r="Y196" i="45"/>
  <c r="Y197" i="45"/>
  <c r="Y198" i="45"/>
  <c r="Y199" i="45"/>
  <c r="Y200" i="45"/>
  <c r="Y201" i="45"/>
  <c r="Y202" i="45"/>
  <c r="Y203" i="45"/>
  <c r="Y204" i="45"/>
  <c r="Y205" i="45"/>
  <c r="Y206" i="45"/>
  <c r="Y207" i="45"/>
  <c r="Y208" i="45"/>
  <c r="Y209" i="45"/>
  <c r="Y210" i="45"/>
  <c r="Y211" i="45"/>
  <c r="Y212" i="45"/>
  <c r="Y213" i="45"/>
  <c r="Y214" i="45"/>
  <c r="Y215" i="45"/>
  <c r="Y216" i="45"/>
  <c r="Y217" i="45"/>
  <c r="Y218" i="45"/>
  <c r="Y219" i="45"/>
  <c r="Y220" i="45"/>
  <c r="Y221" i="45"/>
  <c r="Y222" i="45"/>
  <c r="Y223" i="45"/>
  <c r="Y224" i="45"/>
  <c r="Y225" i="45"/>
  <c r="Y226" i="45"/>
  <c r="Y227" i="45"/>
  <c r="Y228" i="45"/>
  <c r="Y229" i="45"/>
  <c r="Y230" i="45"/>
  <c r="Y231" i="45"/>
  <c r="Y232" i="45"/>
  <c r="Y233" i="45"/>
  <c r="Y234" i="45"/>
  <c r="Y235" i="45"/>
  <c r="Y236" i="45"/>
  <c r="Y237" i="45"/>
  <c r="Y238" i="45"/>
  <c r="Y239" i="45"/>
  <c r="Y240" i="45"/>
  <c r="Y241" i="45"/>
  <c r="Y242" i="45"/>
  <c r="Y243" i="45"/>
  <c r="Y244" i="45"/>
  <c r="Y245" i="45"/>
  <c r="Y246" i="45"/>
  <c r="Y247" i="45"/>
  <c r="Y248" i="45"/>
  <c r="Y249" i="45"/>
  <c r="Y250" i="45"/>
  <c r="Y251" i="45"/>
  <c r="Y252" i="45"/>
  <c r="Y253" i="45"/>
  <c r="Y254" i="45"/>
  <c r="Y255" i="45"/>
  <c r="Y25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X34" i="45"/>
  <c r="X35" i="45"/>
  <c r="X36" i="45"/>
  <c r="X37" i="45"/>
  <c r="X38" i="45"/>
  <c r="X39" i="45"/>
  <c r="X40" i="45"/>
  <c r="X41" i="45"/>
  <c r="X42" i="45"/>
  <c r="X43" i="45"/>
  <c r="X44" i="45"/>
  <c r="X45" i="45"/>
  <c r="X46" i="45"/>
  <c r="X47" i="45"/>
  <c r="X48" i="45"/>
  <c r="X49" i="45"/>
  <c r="X50" i="45"/>
  <c r="X51" i="45"/>
  <c r="X52" i="45"/>
  <c r="X53" i="45"/>
  <c r="X54" i="45"/>
  <c r="X55" i="45"/>
  <c r="X56" i="45"/>
  <c r="X57" i="45"/>
  <c r="X58" i="45"/>
  <c r="X59" i="45"/>
  <c r="X60" i="45"/>
  <c r="X61" i="45"/>
  <c r="X62" i="45"/>
  <c r="X63" i="45"/>
  <c r="X64" i="45"/>
  <c r="X65" i="45"/>
  <c r="X66" i="45"/>
  <c r="X67" i="45"/>
  <c r="X68" i="45"/>
  <c r="X69" i="45"/>
  <c r="X70" i="45"/>
  <c r="X71" i="45"/>
  <c r="X72" i="45"/>
  <c r="X73" i="45"/>
  <c r="X74" i="45"/>
  <c r="X75" i="45"/>
  <c r="X76" i="45"/>
  <c r="X77" i="45"/>
  <c r="X78" i="45"/>
  <c r="X79" i="45"/>
  <c r="X80" i="45"/>
  <c r="X81" i="45"/>
  <c r="X82" i="45"/>
  <c r="X83" i="45"/>
  <c r="X84" i="45"/>
  <c r="X85" i="45"/>
  <c r="X86" i="45"/>
  <c r="X87" i="45"/>
  <c r="X88" i="45"/>
  <c r="X89" i="45"/>
  <c r="X90" i="45"/>
  <c r="X91" i="45"/>
  <c r="X92" i="45"/>
  <c r="X93" i="45"/>
  <c r="X94" i="45"/>
  <c r="X95" i="45"/>
  <c r="X96" i="45"/>
  <c r="X97" i="45"/>
  <c r="X98" i="45"/>
  <c r="X99" i="45"/>
  <c r="X100" i="45"/>
  <c r="X101" i="45"/>
  <c r="X102" i="45"/>
  <c r="X103" i="45"/>
  <c r="X104" i="45"/>
  <c r="X105" i="45"/>
  <c r="X106" i="45"/>
  <c r="X107" i="45"/>
  <c r="X108" i="45"/>
  <c r="X109" i="45"/>
  <c r="X110" i="45"/>
  <c r="X111" i="45"/>
  <c r="X112" i="45"/>
  <c r="X113" i="45"/>
  <c r="X114" i="45"/>
  <c r="X115" i="45"/>
  <c r="X116" i="45"/>
  <c r="X117" i="45"/>
  <c r="X118" i="45"/>
  <c r="X119" i="45"/>
  <c r="X120" i="45"/>
  <c r="X121" i="45"/>
  <c r="X122" i="45"/>
  <c r="X123" i="45"/>
  <c r="X124" i="45"/>
  <c r="X125" i="45"/>
  <c r="X126" i="45"/>
  <c r="X127" i="45"/>
  <c r="X128" i="45"/>
  <c r="X129" i="45"/>
  <c r="X130" i="45"/>
  <c r="X131" i="45"/>
  <c r="X132" i="45"/>
  <c r="X133" i="45"/>
  <c r="X134" i="45"/>
  <c r="X135" i="45"/>
  <c r="X136" i="45"/>
  <c r="X137" i="45"/>
  <c r="X138" i="45"/>
  <c r="X139" i="45"/>
  <c r="X140" i="45"/>
  <c r="X141" i="45"/>
  <c r="X142" i="45"/>
  <c r="X143" i="45"/>
  <c r="X144" i="45"/>
  <c r="X145" i="45"/>
  <c r="X146" i="45"/>
  <c r="X187" i="45"/>
  <c r="X188" i="45"/>
  <c r="X189" i="45"/>
  <c r="X190" i="45"/>
  <c r="X191" i="45"/>
  <c r="X192" i="45"/>
  <c r="X193" i="45"/>
  <c r="X194" i="45"/>
  <c r="X195" i="45"/>
  <c r="X196" i="45"/>
  <c r="X197" i="45"/>
  <c r="X198" i="45"/>
  <c r="X199" i="45"/>
  <c r="X200" i="45"/>
  <c r="X201" i="45"/>
  <c r="X202" i="45"/>
  <c r="X203" i="45"/>
  <c r="X204" i="45"/>
  <c r="X205" i="45"/>
  <c r="X206" i="45"/>
  <c r="X207" i="45"/>
  <c r="X208" i="45"/>
  <c r="X209" i="45"/>
  <c r="X210" i="45"/>
  <c r="X211" i="45"/>
  <c r="X212" i="45"/>
  <c r="X213" i="45"/>
  <c r="X214" i="45"/>
  <c r="X215" i="45"/>
  <c r="X216" i="45"/>
  <c r="X217" i="45"/>
  <c r="X218" i="45"/>
  <c r="X219" i="45"/>
  <c r="X220" i="45"/>
  <c r="X221" i="45"/>
  <c r="X222" i="45"/>
  <c r="X223" i="45"/>
  <c r="X224" i="45"/>
  <c r="X225" i="45"/>
  <c r="X226" i="45"/>
  <c r="X227" i="45"/>
  <c r="X228" i="45"/>
  <c r="X229" i="45"/>
  <c r="X230" i="45"/>
  <c r="X231" i="45"/>
  <c r="X232" i="45"/>
  <c r="X233" i="45"/>
  <c r="X234" i="45"/>
  <c r="X235" i="45"/>
  <c r="X236" i="45"/>
  <c r="X237" i="45"/>
  <c r="X238" i="45"/>
  <c r="X239" i="45"/>
  <c r="X240" i="45"/>
  <c r="X241" i="45"/>
  <c r="X242" i="45"/>
  <c r="X243" i="45"/>
  <c r="X244" i="45"/>
  <c r="X245" i="45"/>
  <c r="X246" i="45"/>
  <c r="X247" i="45"/>
  <c r="X248" i="45"/>
  <c r="X249" i="45"/>
  <c r="X250" i="45"/>
  <c r="X251" i="45"/>
  <c r="X252" i="45"/>
  <c r="X253" i="45"/>
  <c r="X254" i="45"/>
  <c r="X255" i="45"/>
  <c r="X256" i="45"/>
  <c r="W17" i="45"/>
  <c r="W18" i="45"/>
  <c r="W19" i="45"/>
  <c r="W20" i="45"/>
  <c r="W21" i="45"/>
  <c r="W22" i="45"/>
  <c r="W23" i="45"/>
  <c r="W24" i="45"/>
  <c r="W25" i="45"/>
  <c r="W26" i="45"/>
  <c r="W27" i="45"/>
  <c r="W28" i="45"/>
  <c r="W29" i="45"/>
  <c r="W30" i="45"/>
  <c r="W31" i="45"/>
  <c r="W32" i="45"/>
  <c r="W33" i="45"/>
  <c r="W34" i="45"/>
  <c r="W35" i="45"/>
  <c r="W36" i="45"/>
  <c r="W37" i="45"/>
  <c r="W38" i="45"/>
  <c r="W39" i="45"/>
  <c r="W40" i="45"/>
  <c r="W41" i="45"/>
  <c r="W42" i="45"/>
  <c r="W43" i="45"/>
  <c r="W44" i="45"/>
  <c r="W45" i="45"/>
  <c r="W46" i="45"/>
  <c r="W47" i="45"/>
  <c r="W48" i="45"/>
  <c r="W49" i="45"/>
  <c r="W50" i="45"/>
  <c r="W51" i="45"/>
  <c r="W52" i="45"/>
  <c r="W53" i="45"/>
  <c r="W54" i="45"/>
  <c r="W55" i="45"/>
  <c r="W56" i="45"/>
  <c r="W57" i="45"/>
  <c r="W58" i="45"/>
  <c r="W59" i="45"/>
  <c r="W60" i="45"/>
  <c r="W61" i="45"/>
  <c r="W62" i="45"/>
  <c r="W63" i="45"/>
  <c r="W64" i="45"/>
  <c r="W65" i="45"/>
  <c r="W66" i="45"/>
  <c r="W67" i="45"/>
  <c r="W68" i="45"/>
  <c r="W69" i="45"/>
  <c r="W70" i="45"/>
  <c r="W71" i="45"/>
  <c r="W72" i="45"/>
  <c r="W73" i="45"/>
  <c r="W74" i="45"/>
  <c r="W75" i="45"/>
  <c r="W76" i="45"/>
  <c r="W77" i="45"/>
  <c r="W78" i="45"/>
  <c r="W79" i="45"/>
  <c r="W80" i="45"/>
  <c r="W81" i="45"/>
  <c r="W82" i="45"/>
  <c r="W83" i="45"/>
  <c r="W84" i="45"/>
  <c r="W85" i="45"/>
  <c r="W86" i="45"/>
  <c r="W87" i="45"/>
  <c r="W88" i="45"/>
  <c r="W89" i="45"/>
  <c r="W90" i="45"/>
  <c r="W91" i="45"/>
  <c r="W92" i="45"/>
  <c r="W93" i="45"/>
  <c r="W94" i="45"/>
  <c r="W95" i="45"/>
  <c r="W96" i="45"/>
  <c r="W97" i="45"/>
  <c r="W98" i="45"/>
  <c r="W99" i="45"/>
  <c r="W100" i="45"/>
  <c r="W101" i="45"/>
  <c r="W102" i="45"/>
  <c r="W103" i="45"/>
  <c r="W104" i="45"/>
  <c r="W105" i="45"/>
  <c r="W106" i="45"/>
  <c r="W107" i="45"/>
  <c r="W108" i="45"/>
  <c r="W109" i="45"/>
  <c r="W110" i="45"/>
  <c r="W111" i="45"/>
  <c r="W112" i="45"/>
  <c r="W113" i="45"/>
  <c r="W114" i="45"/>
  <c r="W115" i="45"/>
  <c r="W116" i="45"/>
  <c r="W117" i="45"/>
  <c r="W118" i="45"/>
  <c r="W119" i="45"/>
  <c r="W120" i="45"/>
  <c r="W121" i="45"/>
  <c r="W122" i="45"/>
  <c r="W123" i="45"/>
  <c r="W124" i="45"/>
  <c r="W125" i="45"/>
  <c r="W126" i="45"/>
  <c r="W127" i="45"/>
  <c r="W128" i="45"/>
  <c r="W129" i="45"/>
  <c r="W130" i="45"/>
  <c r="W131" i="45"/>
  <c r="W132" i="45"/>
  <c r="W133" i="45"/>
  <c r="W134" i="45"/>
  <c r="W135" i="45"/>
  <c r="W136" i="45"/>
  <c r="W137" i="45"/>
  <c r="W138" i="45"/>
  <c r="W139" i="45"/>
  <c r="W140" i="45"/>
  <c r="W141" i="45"/>
  <c r="W142" i="45"/>
  <c r="W143" i="45"/>
  <c r="W144" i="45"/>
  <c r="W145" i="45"/>
  <c r="W146" i="45"/>
  <c r="W187" i="45"/>
  <c r="W188" i="45"/>
  <c r="W189" i="45"/>
  <c r="W190" i="45"/>
  <c r="W191" i="45"/>
  <c r="W192" i="45"/>
  <c r="W193" i="45"/>
  <c r="W194" i="45"/>
  <c r="W195" i="45"/>
  <c r="W196" i="45"/>
  <c r="W197" i="45"/>
  <c r="W198" i="45"/>
  <c r="W199" i="45"/>
  <c r="W200" i="45"/>
  <c r="W201" i="45"/>
  <c r="W202" i="45"/>
  <c r="W203" i="45"/>
  <c r="W204" i="45"/>
  <c r="W205" i="45"/>
  <c r="W206" i="45"/>
  <c r="W207" i="45"/>
  <c r="W208" i="45"/>
  <c r="W209" i="45"/>
  <c r="W210" i="45"/>
  <c r="W211" i="45"/>
  <c r="W212" i="45"/>
  <c r="W213" i="45"/>
  <c r="W214" i="45"/>
  <c r="W215" i="45"/>
  <c r="W216" i="45"/>
  <c r="W217" i="45"/>
  <c r="W218" i="45"/>
  <c r="W219" i="45"/>
  <c r="W220" i="45"/>
  <c r="W221" i="45"/>
  <c r="W222" i="45"/>
  <c r="W223" i="45"/>
  <c r="W224" i="45"/>
  <c r="W225" i="45"/>
  <c r="W226" i="45"/>
  <c r="W227" i="45"/>
  <c r="W228" i="45"/>
  <c r="W229" i="45"/>
  <c r="W230" i="45"/>
  <c r="W231" i="45"/>
  <c r="W232" i="45"/>
  <c r="W233" i="45"/>
  <c r="W234" i="45"/>
  <c r="W235" i="45"/>
  <c r="W236" i="45"/>
  <c r="W237" i="45"/>
  <c r="W238" i="45"/>
  <c r="W239" i="45"/>
  <c r="W240" i="45"/>
  <c r="W241" i="45"/>
  <c r="W242" i="45"/>
  <c r="W243" i="45"/>
  <c r="W244" i="45"/>
  <c r="W245" i="45"/>
  <c r="W246" i="45"/>
  <c r="W247" i="45"/>
  <c r="W248" i="45"/>
  <c r="W249" i="45"/>
  <c r="W250" i="45"/>
  <c r="W251" i="45"/>
  <c r="W252" i="45"/>
  <c r="W253" i="45"/>
  <c r="W254" i="45"/>
  <c r="W255" i="45"/>
  <c r="W256" i="45"/>
  <c r="V17" i="45"/>
  <c r="V18" i="45"/>
  <c r="V19" i="45"/>
  <c r="V20" i="45"/>
  <c r="V21" i="45"/>
  <c r="V22" i="45"/>
  <c r="V23" i="45"/>
  <c r="V24" i="45"/>
  <c r="V25" i="45"/>
  <c r="V26" i="45"/>
  <c r="V27" i="45"/>
  <c r="V28" i="45"/>
  <c r="V29" i="45"/>
  <c r="V30" i="45"/>
  <c r="V31" i="45"/>
  <c r="V32" i="45"/>
  <c r="V33" i="45"/>
  <c r="V34" i="45"/>
  <c r="V35" i="45"/>
  <c r="V36" i="45"/>
  <c r="V37" i="45"/>
  <c r="V38" i="45"/>
  <c r="V39" i="45"/>
  <c r="V40" i="45"/>
  <c r="V41" i="45"/>
  <c r="V42" i="45"/>
  <c r="V43" i="45"/>
  <c r="V44" i="45"/>
  <c r="V45" i="45"/>
  <c r="V46" i="45"/>
  <c r="V47" i="45"/>
  <c r="V48" i="45"/>
  <c r="V49" i="45"/>
  <c r="V50" i="45"/>
  <c r="V51" i="45"/>
  <c r="V52" i="45"/>
  <c r="V53" i="45"/>
  <c r="V54" i="45"/>
  <c r="V55" i="45"/>
  <c r="V56" i="45"/>
  <c r="V57" i="45"/>
  <c r="V58" i="45"/>
  <c r="V59" i="45"/>
  <c r="V60" i="45"/>
  <c r="V61" i="45"/>
  <c r="V62" i="45"/>
  <c r="V63" i="45"/>
  <c r="V64" i="45"/>
  <c r="V65" i="45"/>
  <c r="V66" i="45"/>
  <c r="V67" i="45"/>
  <c r="V68" i="45"/>
  <c r="V69" i="45"/>
  <c r="V70" i="45"/>
  <c r="V71" i="45"/>
  <c r="V72" i="45"/>
  <c r="V73" i="45"/>
  <c r="V74" i="45"/>
  <c r="V75" i="45"/>
  <c r="V76" i="45"/>
  <c r="V77" i="45"/>
  <c r="V78" i="45"/>
  <c r="V79" i="45"/>
  <c r="V80" i="45"/>
  <c r="V81" i="45"/>
  <c r="V82" i="45"/>
  <c r="V83" i="45"/>
  <c r="V84" i="45"/>
  <c r="V85" i="45"/>
  <c r="V86" i="45"/>
  <c r="V87" i="45"/>
  <c r="V88" i="45"/>
  <c r="V89" i="45"/>
  <c r="V90" i="45"/>
  <c r="V91" i="45"/>
  <c r="V92" i="45"/>
  <c r="V93" i="45"/>
  <c r="V94" i="45"/>
  <c r="V95" i="45"/>
  <c r="V96" i="45"/>
  <c r="V97" i="45"/>
  <c r="V98" i="45"/>
  <c r="V99" i="45"/>
  <c r="V100" i="45"/>
  <c r="V101" i="45"/>
  <c r="V102" i="45"/>
  <c r="V103" i="45"/>
  <c r="V104" i="45"/>
  <c r="V105" i="45"/>
  <c r="V106" i="45"/>
  <c r="V107" i="45"/>
  <c r="V108" i="45"/>
  <c r="V109" i="45"/>
  <c r="V110" i="45"/>
  <c r="V111" i="45"/>
  <c r="V112" i="45"/>
  <c r="V113" i="45"/>
  <c r="V114" i="45"/>
  <c r="V115" i="45"/>
  <c r="V116" i="45"/>
  <c r="V117" i="45"/>
  <c r="V118" i="45"/>
  <c r="V119" i="45"/>
  <c r="V120" i="45"/>
  <c r="V121" i="45"/>
  <c r="V122" i="45"/>
  <c r="V123" i="45"/>
  <c r="V124" i="45"/>
  <c r="V125" i="45"/>
  <c r="V126" i="45"/>
  <c r="V127" i="45"/>
  <c r="V128" i="45"/>
  <c r="V129" i="45"/>
  <c r="V130" i="45"/>
  <c r="V131" i="45"/>
  <c r="V132" i="45"/>
  <c r="V133" i="45"/>
  <c r="V134" i="45"/>
  <c r="V135" i="45"/>
  <c r="V136" i="45"/>
  <c r="V137" i="45"/>
  <c r="V138" i="45"/>
  <c r="V139" i="45"/>
  <c r="V140" i="45"/>
  <c r="V141" i="45"/>
  <c r="V142" i="45"/>
  <c r="V143" i="45"/>
  <c r="V144" i="45"/>
  <c r="V145" i="45"/>
  <c r="V146" i="45"/>
  <c r="V187" i="45"/>
  <c r="V188" i="45"/>
  <c r="V189" i="45"/>
  <c r="V190" i="45"/>
  <c r="V191" i="45"/>
  <c r="V192" i="45"/>
  <c r="V193" i="45"/>
  <c r="V194" i="45"/>
  <c r="V195" i="45"/>
  <c r="V196" i="45"/>
  <c r="V197" i="45"/>
  <c r="V198" i="45"/>
  <c r="V199" i="45"/>
  <c r="V200" i="45"/>
  <c r="V201" i="45"/>
  <c r="V202" i="45"/>
  <c r="V203" i="45"/>
  <c r="V204" i="45"/>
  <c r="V205" i="45"/>
  <c r="V206" i="45"/>
  <c r="V207" i="45"/>
  <c r="V208" i="45"/>
  <c r="V209" i="45"/>
  <c r="V210" i="45"/>
  <c r="V211" i="45"/>
  <c r="V212" i="45"/>
  <c r="V213" i="45"/>
  <c r="V214" i="45"/>
  <c r="V215" i="45"/>
  <c r="V216" i="45"/>
  <c r="V217" i="45"/>
  <c r="V218" i="45"/>
  <c r="V219" i="45"/>
  <c r="V220" i="45"/>
  <c r="V221" i="45"/>
  <c r="V222" i="45"/>
  <c r="V223" i="45"/>
  <c r="V224" i="45"/>
  <c r="V225" i="45"/>
  <c r="V226" i="45"/>
  <c r="V227" i="45"/>
  <c r="V228" i="45"/>
  <c r="V229" i="45"/>
  <c r="V230" i="45"/>
  <c r="V231" i="45"/>
  <c r="V232" i="45"/>
  <c r="V233" i="45"/>
  <c r="V234" i="45"/>
  <c r="V235" i="45"/>
  <c r="V236" i="45"/>
  <c r="V237" i="45"/>
  <c r="V238" i="45"/>
  <c r="V239" i="45"/>
  <c r="V240" i="45"/>
  <c r="V241" i="45"/>
  <c r="V242" i="45"/>
  <c r="V243" i="45"/>
  <c r="V244" i="45"/>
  <c r="V245" i="45"/>
  <c r="V246" i="45"/>
  <c r="V247" i="45"/>
  <c r="V248" i="45"/>
  <c r="V249" i="45"/>
  <c r="V250" i="45"/>
  <c r="V251" i="45"/>
  <c r="V252" i="45"/>
  <c r="V253" i="45"/>
  <c r="V254" i="45"/>
  <c r="V255" i="45"/>
  <c r="V25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0" i="45"/>
  <c r="U31" i="45"/>
  <c r="U32" i="45"/>
  <c r="U33" i="45"/>
  <c r="U34" i="45"/>
  <c r="U35" i="45"/>
  <c r="U36" i="45"/>
  <c r="U37" i="45"/>
  <c r="U38" i="45"/>
  <c r="U39" i="45"/>
  <c r="U40" i="45"/>
  <c r="U41" i="45"/>
  <c r="U42" i="45"/>
  <c r="U43" i="45"/>
  <c r="U44" i="45"/>
  <c r="U45" i="45"/>
  <c r="U46" i="45"/>
  <c r="U47" i="45"/>
  <c r="U48" i="45"/>
  <c r="U49" i="45"/>
  <c r="U50" i="45"/>
  <c r="U51" i="45"/>
  <c r="U52" i="45"/>
  <c r="U53" i="45"/>
  <c r="U54" i="45"/>
  <c r="U55" i="45"/>
  <c r="U56" i="45"/>
  <c r="U57" i="45"/>
  <c r="U58" i="45"/>
  <c r="U59" i="45"/>
  <c r="U60" i="45"/>
  <c r="U61" i="45"/>
  <c r="U62" i="45"/>
  <c r="U63" i="45"/>
  <c r="U64" i="45"/>
  <c r="U65" i="45"/>
  <c r="U66" i="45"/>
  <c r="U67" i="45"/>
  <c r="U68" i="45"/>
  <c r="U69" i="45"/>
  <c r="U70" i="45"/>
  <c r="U71" i="45"/>
  <c r="U72" i="45"/>
  <c r="U73" i="45"/>
  <c r="U74" i="45"/>
  <c r="U75" i="45"/>
  <c r="U76" i="45"/>
  <c r="U77" i="45"/>
  <c r="U78" i="45"/>
  <c r="U79" i="45"/>
  <c r="U80" i="45"/>
  <c r="U81" i="45"/>
  <c r="U82" i="45"/>
  <c r="U83" i="45"/>
  <c r="U84" i="45"/>
  <c r="U85" i="45"/>
  <c r="U86" i="45"/>
  <c r="U87" i="45"/>
  <c r="U88" i="45"/>
  <c r="U89" i="45"/>
  <c r="U90" i="45"/>
  <c r="U91" i="45"/>
  <c r="U92" i="45"/>
  <c r="U93" i="45"/>
  <c r="U94" i="45"/>
  <c r="U95" i="45"/>
  <c r="U96" i="45"/>
  <c r="U97" i="45"/>
  <c r="U98" i="45"/>
  <c r="U99" i="45"/>
  <c r="U100" i="45"/>
  <c r="U101" i="45"/>
  <c r="U102" i="45"/>
  <c r="U103" i="45"/>
  <c r="U104" i="45"/>
  <c r="U105" i="45"/>
  <c r="U106" i="45"/>
  <c r="U107" i="45"/>
  <c r="U108" i="45"/>
  <c r="U109" i="45"/>
  <c r="U110" i="45"/>
  <c r="U111" i="45"/>
  <c r="U112" i="45"/>
  <c r="U113" i="45"/>
  <c r="U114" i="45"/>
  <c r="U115" i="45"/>
  <c r="U116" i="45"/>
  <c r="U117" i="45"/>
  <c r="U118" i="45"/>
  <c r="U119" i="45"/>
  <c r="U120" i="45"/>
  <c r="U121" i="45"/>
  <c r="U122" i="45"/>
  <c r="U123" i="45"/>
  <c r="U124" i="45"/>
  <c r="U125" i="45"/>
  <c r="U126" i="45"/>
  <c r="U127" i="45"/>
  <c r="U128" i="45"/>
  <c r="U129" i="45"/>
  <c r="U130" i="45"/>
  <c r="U131" i="45"/>
  <c r="U132" i="45"/>
  <c r="U133" i="45"/>
  <c r="U134" i="45"/>
  <c r="U135" i="45"/>
  <c r="U136" i="45"/>
  <c r="U137" i="45"/>
  <c r="U138" i="45"/>
  <c r="U139" i="45"/>
  <c r="U140" i="45"/>
  <c r="U141" i="45"/>
  <c r="U142" i="45"/>
  <c r="U143" i="45"/>
  <c r="U144" i="45"/>
  <c r="U145" i="45"/>
  <c r="U146" i="45"/>
  <c r="U187" i="45"/>
  <c r="U188" i="45"/>
  <c r="U189" i="45"/>
  <c r="U190" i="45"/>
  <c r="U191" i="45"/>
  <c r="U192" i="45"/>
  <c r="U193" i="45"/>
  <c r="U194" i="45"/>
  <c r="U195" i="45"/>
  <c r="U196" i="45"/>
  <c r="U197" i="45"/>
  <c r="U198" i="45"/>
  <c r="U199" i="45"/>
  <c r="U200" i="45"/>
  <c r="U201" i="45"/>
  <c r="U202" i="45"/>
  <c r="U203" i="45"/>
  <c r="U204" i="45"/>
  <c r="U205" i="45"/>
  <c r="U206" i="45"/>
  <c r="U207" i="45"/>
  <c r="U208" i="45"/>
  <c r="U209" i="45"/>
  <c r="U210" i="45"/>
  <c r="U211" i="45"/>
  <c r="U212" i="45"/>
  <c r="U213" i="45"/>
  <c r="U214" i="45"/>
  <c r="U215" i="45"/>
  <c r="U216" i="45"/>
  <c r="U217" i="45"/>
  <c r="U218" i="45"/>
  <c r="U219" i="45"/>
  <c r="U220" i="45"/>
  <c r="U221" i="45"/>
  <c r="U222" i="45"/>
  <c r="U223" i="45"/>
  <c r="U224" i="45"/>
  <c r="U225" i="45"/>
  <c r="U226" i="45"/>
  <c r="U227" i="45"/>
  <c r="U228" i="45"/>
  <c r="U229" i="45"/>
  <c r="U230" i="45"/>
  <c r="U231" i="45"/>
  <c r="U232" i="45"/>
  <c r="U233" i="45"/>
  <c r="U234" i="45"/>
  <c r="U235" i="45"/>
  <c r="U236" i="45"/>
  <c r="U237" i="45"/>
  <c r="U238" i="45"/>
  <c r="U239" i="45"/>
  <c r="U240" i="45"/>
  <c r="U241" i="45"/>
  <c r="U242" i="45"/>
  <c r="U243" i="45"/>
  <c r="U244" i="45"/>
  <c r="U245" i="45"/>
  <c r="U246" i="45"/>
  <c r="U247" i="45"/>
  <c r="U248" i="45"/>
  <c r="U249" i="45"/>
  <c r="U250" i="45"/>
  <c r="U251" i="45"/>
  <c r="U252" i="45"/>
  <c r="U253" i="45"/>
  <c r="U254" i="45"/>
  <c r="U255" i="45"/>
  <c r="U256" i="45"/>
  <c r="T17" i="45"/>
  <c r="T18" i="45"/>
  <c r="T19" i="45"/>
  <c r="T20" i="45"/>
  <c r="T21" i="45"/>
  <c r="T22" i="45"/>
  <c r="T23" i="45"/>
  <c r="T24" i="45"/>
  <c r="T25" i="45"/>
  <c r="T26" i="45"/>
  <c r="T27" i="45"/>
  <c r="T28" i="45"/>
  <c r="T29" i="45"/>
  <c r="T30" i="45"/>
  <c r="T31" i="45"/>
  <c r="T32" i="45"/>
  <c r="T33" i="45"/>
  <c r="T34" i="45"/>
  <c r="T35" i="45"/>
  <c r="T36" i="45"/>
  <c r="T37" i="45"/>
  <c r="T38" i="45"/>
  <c r="T39" i="45"/>
  <c r="T40" i="45"/>
  <c r="T41" i="45"/>
  <c r="T42" i="45"/>
  <c r="T43" i="45"/>
  <c r="T44" i="45"/>
  <c r="T45" i="45"/>
  <c r="T46" i="45"/>
  <c r="T47" i="45"/>
  <c r="T48" i="45"/>
  <c r="T49" i="45"/>
  <c r="T50" i="45"/>
  <c r="T51" i="45"/>
  <c r="T52" i="45"/>
  <c r="T53" i="45"/>
  <c r="T54" i="45"/>
  <c r="T55" i="45"/>
  <c r="T56" i="45"/>
  <c r="T57" i="45"/>
  <c r="T58" i="45"/>
  <c r="T59" i="45"/>
  <c r="T60" i="45"/>
  <c r="T61" i="45"/>
  <c r="T62" i="45"/>
  <c r="T63" i="45"/>
  <c r="T64" i="45"/>
  <c r="T65" i="45"/>
  <c r="T66" i="45"/>
  <c r="T67" i="45"/>
  <c r="T68" i="45"/>
  <c r="T69" i="45"/>
  <c r="T70" i="45"/>
  <c r="T71" i="45"/>
  <c r="T72" i="45"/>
  <c r="T73" i="45"/>
  <c r="T74" i="45"/>
  <c r="T75" i="45"/>
  <c r="T76" i="45"/>
  <c r="T77" i="45"/>
  <c r="T78" i="45"/>
  <c r="T79" i="45"/>
  <c r="T80" i="45"/>
  <c r="T81" i="45"/>
  <c r="T82" i="45"/>
  <c r="T83" i="45"/>
  <c r="T84" i="45"/>
  <c r="T85" i="45"/>
  <c r="T86" i="45"/>
  <c r="T87" i="45"/>
  <c r="T88" i="45"/>
  <c r="T89" i="45"/>
  <c r="T90" i="45"/>
  <c r="T91" i="45"/>
  <c r="T92" i="45"/>
  <c r="T93" i="45"/>
  <c r="T94" i="45"/>
  <c r="T95" i="45"/>
  <c r="T96" i="45"/>
  <c r="T97" i="45"/>
  <c r="T98" i="45"/>
  <c r="T99" i="45"/>
  <c r="T100" i="45"/>
  <c r="T101" i="45"/>
  <c r="T102" i="45"/>
  <c r="T103" i="45"/>
  <c r="T104" i="45"/>
  <c r="T105" i="45"/>
  <c r="T106" i="45"/>
  <c r="T107" i="45"/>
  <c r="T108" i="45"/>
  <c r="T109" i="45"/>
  <c r="T110" i="45"/>
  <c r="T111" i="45"/>
  <c r="T112" i="45"/>
  <c r="T113" i="45"/>
  <c r="T114" i="45"/>
  <c r="T115" i="45"/>
  <c r="T116" i="45"/>
  <c r="T117" i="45"/>
  <c r="T118" i="45"/>
  <c r="T119" i="45"/>
  <c r="T120" i="45"/>
  <c r="T121" i="45"/>
  <c r="T122" i="45"/>
  <c r="T123" i="45"/>
  <c r="T124" i="45"/>
  <c r="T125" i="45"/>
  <c r="T126" i="45"/>
  <c r="T127" i="45"/>
  <c r="T128" i="45"/>
  <c r="T129" i="45"/>
  <c r="T130" i="45"/>
  <c r="T131" i="45"/>
  <c r="T132" i="45"/>
  <c r="T133" i="45"/>
  <c r="T134" i="45"/>
  <c r="T135" i="45"/>
  <c r="T136" i="45"/>
  <c r="T137" i="45"/>
  <c r="T138" i="45"/>
  <c r="T139" i="45"/>
  <c r="T140" i="45"/>
  <c r="T141" i="45"/>
  <c r="T142" i="45"/>
  <c r="T143" i="45"/>
  <c r="T144" i="45"/>
  <c r="T145" i="45"/>
  <c r="T146" i="45"/>
  <c r="T187" i="45"/>
  <c r="T188" i="45"/>
  <c r="T189" i="45"/>
  <c r="T190" i="45"/>
  <c r="T191" i="45"/>
  <c r="T192" i="45"/>
  <c r="T193" i="45"/>
  <c r="T194" i="45"/>
  <c r="T195" i="45"/>
  <c r="T196" i="45"/>
  <c r="T197" i="45"/>
  <c r="T198" i="45"/>
  <c r="T199" i="45"/>
  <c r="T200" i="45"/>
  <c r="T201" i="45"/>
  <c r="T202" i="45"/>
  <c r="T203" i="45"/>
  <c r="T204" i="45"/>
  <c r="T205" i="45"/>
  <c r="T206" i="45"/>
  <c r="T207" i="45"/>
  <c r="T208" i="45"/>
  <c r="T209" i="45"/>
  <c r="T210" i="45"/>
  <c r="T211" i="45"/>
  <c r="T212" i="45"/>
  <c r="T213" i="45"/>
  <c r="T214" i="45"/>
  <c r="T215" i="45"/>
  <c r="T216" i="45"/>
  <c r="T217" i="45"/>
  <c r="T218" i="45"/>
  <c r="T219" i="45"/>
  <c r="T220" i="45"/>
  <c r="T221" i="45"/>
  <c r="T222" i="45"/>
  <c r="T223" i="45"/>
  <c r="T224" i="45"/>
  <c r="T225" i="45"/>
  <c r="T226" i="45"/>
  <c r="T227" i="45"/>
  <c r="T228" i="45"/>
  <c r="T229" i="45"/>
  <c r="T230" i="45"/>
  <c r="T231" i="45"/>
  <c r="T232" i="45"/>
  <c r="T233" i="45"/>
  <c r="T234" i="45"/>
  <c r="T235" i="45"/>
  <c r="T236" i="45"/>
  <c r="T237" i="45"/>
  <c r="T238" i="45"/>
  <c r="T239" i="45"/>
  <c r="T240" i="45"/>
  <c r="T241" i="45"/>
  <c r="T242" i="45"/>
  <c r="T243" i="45"/>
  <c r="T244" i="45"/>
  <c r="T245" i="45"/>
  <c r="T246" i="45"/>
  <c r="T247" i="45"/>
  <c r="T248" i="45"/>
  <c r="T249" i="45"/>
  <c r="T250" i="45"/>
  <c r="T251" i="45"/>
  <c r="T252" i="45"/>
  <c r="T253" i="45"/>
  <c r="T254" i="45"/>
  <c r="T255" i="45"/>
  <c r="T256" i="45"/>
  <c r="S17" i="45"/>
  <c r="S18" i="45"/>
  <c r="S19" i="45"/>
  <c r="S20" i="45"/>
  <c r="S21" i="45"/>
  <c r="S22" i="45"/>
  <c r="S23" i="45"/>
  <c r="S24" i="45"/>
  <c r="S25" i="45"/>
  <c r="S26" i="45"/>
  <c r="S27" i="45"/>
  <c r="S28" i="45"/>
  <c r="S29" i="45"/>
  <c r="S30" i="45"/>
  <c r="S31" i="45"/>
  <c r="S32" i="45"/>
  <c r="S33" i="45"/>
  <c r="S34" i="45"/>
  <c r="S35" i="45"/>
  <c r="S36" i="45"/>
  <c r="S37" i="45"/>
  <c r="S38" i="45"/>
  <c r="S39" i="45"/>
  <c r="S40" i="45"/>
  <c r="S41" i="45"/>
  <c r="S42" i="45"/>
  <c r="S43" i="45"/>
  <c r="S44" i="45"/>
  <c r="S45" i="45"/>
  <c r="S46" i="45"/>
  <c r="S47" i="45"/>
  <c r="S48" i="45"/>
  <c r="S49" i="45"/>
  <c r="S50" i="45"/>
  <c r="S51" i="45"/>
  <c r="S52" i="45"/>
  <c r="S53" i="45"/>
  <c r="S54" i="45"/>
  <c r="S55" i="45"/>
  <c r="S56" i="45"/>
  <c r="S57" i="45"/>
  <c r="S58" i="45"/>
  <c r="S59" i="45"/>
  <c r="S60" i="45"/>
  <c r="S61" i="45"/>
  <c r="S62" i="45"/>
  <c r="S63" i="45"/>
  <c r="S64" i="45"/>
  <c r="S65" i="45"/>
  <c r="S66" i="45"/>
  <c r="S67" i="45"/>
  <c r="S68" i="45"/>
  <c r="S69" i="45"/>
  <c r="S70" i="45"/>
  <c r="S71" i="45"/>
  <c r="S72" i="45"/>
  <c r="S73" i="45"/>
  <c r="S74" i="45"/>
  <c r="S75" i="45"/>
  <c r="S76" i="45"/>
  <c r="S77" i="45"/>
  <c r="S78" i="45"/>
  <c r="S79" i="45"/>
  <c r="S80" i="45"/>
  <c r="S81" i="45"/>
  <c r="S82" i="45"/>
  <c r="S83" i="45"/>
  <c r="S84" i="45"/>
  <c r="S85" i="45"/>
  <c r="S86" i="45"/>
  <c r="S87" i="45"/>
  <c r="S88" i="45"/>
  <c r="S89" i="45"/>
  <c r="S90" i="45"/>
  <c r="S91" i="45"/>
  <c r="S92" i="45"/>
  <c r="S93" i="45"/>
  <c r="S94" i="45"/>
  <c r="S95" i="45"/>
  <c r="S96" i="45"/>
  <c r="S97" i="45"/>
  <c r="S98" i="45"/>
  <c r="S99" i="45"/>
  <c r="S100" i="45"/>
  <c r="S101" i="45"/>
  <c r="S102" i="45"/>
  <c r="S103" i="45"/>
  <c r="S104" i="45"/>
  <c r="S105" i="45"/>
  <c r="S106" i="45"/>
  <c r="S107" i="45"/>
  <c r="S108" i="45"/>
  <c r="S109" i="45"/>
  <c r="S110" i="45"/>
  <c r="S111" i="45"/>
  <c r="S112" i="45"/>
  <c r="S113" i="45"/>
  <c r="S114" i="45"/>
  <c r="S115" i="45"/>
  <c r="S116" i="45"/>
  <c r="S117" i="45"/>
  <c r="S118" i="45"/>
  <c r="S119" i="45"/>
  <c r="S120" i="45"/>
  <c r="S121" i="45"/>
  <c r="S122" i="45"/>
  <c r="S123" i="45"/>
  <c r="S124" i="45"/>
  <c r="S125" i="45"/>
  <c r="S126" i="45"/>
  <c r="S127" i="45"/>
  <c r="S128" i="45"/>
  <c r="S129" i="45"/>
  <c r="S130" i="45"/>
  <c r="S131" i="45"/>
  <c r="S132" i="45"/>
  <c r="S133" i="45"/>
  <c r="S134" i="45"/>
  <c r="S135" i="45"/>
  <c r="S136" i="45"/>
  <c r="S137" i="45"/>
  <c r="S138" i="45"/>
  <c r="S139" i="45"/>
  <c r="S140" i="45"/>
  <c r="S141" i="45"/>
  <c r="S142" i="45"/>
  <c r="S143" i="45"/>
  <c r="S144" i="45"/>
  <c r="S145" i="45"/>
  <c r="S146" i="45"/>
  <c r="S187" i="45"/>
  <c r="S188" i="45"/>
  <c r="S189" i="45"/>
  <c r="S190" i="45"/>
  <c r="S191" i="45"/>
  <c r="S192" i="45"/>
  <c r="S193" i="45"/>
  <c r="S194" i="45"/>
  <c r="S195" i="45"/>
  <c r="S196" i="45"/>
  <c r="S197" i="45"/>
  <c r="S198" i="45"/>
  <c r="S199" i="45"/>
  <c r="S200" i="45"/>
  <c r="S201" i="45"/>
  <c r="S202" i="45"/>
  <c r="S203" i="45"/>
  <c r="S204" i="45"/>
  <c r="S205" i="45"/>
  <c r="S206" i="45"/>
  <c r="S207" i="45"/>
  <c r="S208" i="45"/>
  <c r="S209" i="45"/>
  <c r="S210" i="45"/>
  <c r="S211" i="45"/>
  <c r="S212" i="45"/>
  <c r="S213" i="45"/>
  <c r="S214" i="45"/>
  <c r="S215" i="45"/>
  <c r="S216" i="45"/>
  <c r="S217" i="45"/>
  <c r="S218" i="45"/>
  <c r="S219" i="45"/>
  <c r="S220" i="45"/>
  <c r="S221" i="45"/>
  <c r="S222" i="45"/>
  <c r="S223" i="45"/>
  <c r="S224" i="45"/>
  <c r="S225" i="45"/>
  <c r="S226" i="45"/>
  <c r="S227" i="45"/>
  <c r="S228" i="45"/>
  <c r="S229" i="45"/>
  <c r="S230" i="45"/>
  <c r="S231" i="45"/>
  <c r="S232" i="45"/>
  <c r="S233" i="45"/>
  <c r="S234" i="45"/>
  <c r="S235" i="45"/>
  <c r="S236" i="45"/>
  <c r="S237" i="45"/>
  <c r="S238" i="45"/>
  <c r="S239" i="45"/>
  <c r="S240" i="45"/>
  <c r="S241" i="45"/>
  <c r="S242" i="45"/>
  <c r="S243" i="45"/>
  <c r="S244" i="45"/>
  <c r="S245" i="45"/>
  <c r="S246" i="45"/>
  <c r="S247" i="45"/>
  <c r="S248" i="45"/>
  <c r="S249" i="45"/>
  <c r="S250" i="45"/>
  <c r="S251" i="45"/>
  <c r="S252" i="45"/>
  <c r="S253" i="45"/>
  <c r="S254" i="45"/>
  <c r="S255" i="45"/>
  <c r="S256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80" i="45"/>
  <c r="R81" i="45"/>
  <c r="R82" i="45"/>
  <c r="R83" i="45"/>
  <c r="R84" i="45"/>
  <c r="R85" i="45"/>
  <c r="R86" i="45"/>
  <c r="R87" i="45"/>
  <c r="R88" i="45"/>
  <c r="R89" i="45"/>
  <c r="R90" i="45"/>
  <c r="R91" i="45"/>
  <c r="R92" i="45"/>
  <c r="R93" i="45"/>
  <c r="R94" i="45"/>
  <c r="R95" i="45"/>
  <c r="R96" i="45"/>
  <c r="R97" i="45"/>
  <c r="R98" i="45"/>
  <c r="R99" i="45"/>
  <c r="R100" i="45"/>
  <c r="R101" i="45"/>
  <c r="R102" i="45"/>
  <c r="R103" i="45"/>
  <c r="R104" i="45"/>
  <c r="R105" i="45"/>
  <c r="R106" i="45"/>
  <c r="R107" i="45"/>
  <c r="R108" i="45"/>
  <c r="R109" i="45"/>
  <c r="R110" i="45"/>
  <c r="R111" i="45"/>
  <c r="R112" i="45"/>
  <c r="R113" i="45"/>
  <c r="R114" i="45"/>
  <c r="R115" i="45"/>
  <c r="R116" i="45"/>
  <c r="R117" i="45"/>
  <c r="R118" i="45"/>
  <c r="R119" i="45"/>
  <c r="R120" i="45"/>
  <c r="R121" i="45"/>
  <c r="R122" i="45"/>
  <c r="R123" i="45"/>
  <c r="R124" i="45"/>
  <c r="R125" i="45"/>
  <c r="R126" i="45"/>
  <c r="R127" i="45"/>
  <c r="R128" i="45"/>
  <c r="R129" i="45"/>
  <c r="R130" i="45"/>
  <c r="R131" i="45"/>
  <c r="R132" i="45"/>
  <c r="R133" i="45"/>
  <c r="R134" i="45"/>
  <c r="R135" i="45"/>
  <c r="R136" i="45"/>
  <c r="R137" i="45"/>
  <c r="R138" i="45"/>
  <c r="R139" i="45"/>
  <c r="R140" i="45"/>
  <c r="R141" i="45"/>
  <c r="R142" i="45"/>
  <c r="R143" i="45"/>
  <c r="R144" i="45"/>
  <c r="R145" i="45"/>
  <c r="R146" i="45"/>
  <c r="R187" i="45"/>
  <c r="R188" i="45"/>
  <c r="R189" i="45"/>
  <c r="R190" i="45"/>
  <c r="R191" i="45"/>
  <c r="R192" i="45"/>
  <c r="R193" i="45"/>
  <c r="R194" i="45"/>
  <c r="R195" i="45"/>
  <c r="R196" i="45"/>
  <c r="R197" i="45"/>
  <c r="R198" i="45"/>
  <c r="R199" i="45"/>
  <c r="R200" i="45"/>
  <c r="R201" i="45"/>
  <c r="R202" i="45"/>
  <c r="R203" i="45"/>
  <c r="R204" i="45"/>
  <c r="R205" i="45"/>
  <c r="R206" i="45"/>
  <c r="R207" i="45"/>
  <c r="R208" i="45"/>
  <c r="R209" i="45"/>
  <c r="R210" i="45"/>
  <c r="R211" i="45"/>
  <c r="R212" i="45"/>
  <c r="R213" i="45"/>
  <c r="R214" i="45"/>
  <c r="R215" i="45"/>
  <c r="R216" i="45"/>
  <c r="R217" i="45"/>
  <c r="R218" i="45"/>
  <c r="R219" i="45"/>
  <c r="R220" i="45"/>
  <c r="R221" i="45"/>
  <c r="R222" i="45"/>
  <c r="R223" i="45"/>
  <c r="R224" i="45"/>
  <c r="R225" i="45"/>
  <c r="R226" i="45"/>
  <c r="R227" i="45"/>
  <c r="R228" i="45"/>
  <c r="R229" i="45"/>
  <c r="R230" i="45"/>
  <c r="R231" i="45"/>
  <c r="R232" i="45"/>
  <c r="R233" i="45"/>
  <c r="R234" i="45"/>
  <c r="R235" i="45"/>
  <c r="R236" i="45"/>
  <c r="R237" i="45"/>
  <c r="R238" i="45"/>
  <c r="R239" i="45"/>
  <c r="R240" i="45"/>
  <c r="R241" i="45"/>
  <c r="R242" i="45"/>
  <c r="R243" i="45"/>
  <c r="R244" i="45"/>
  <c r="R245" i="45"/>
  <c r="R246" i="45"/>
  <c r="R247" i="45"/>
  <c r="R248" i="45"/>
  <c r="R249" i="45"/>
  <c r="R250" i="45"/>
  <c r="R251" i="45"/>
  <c r="R252" i="45"/>
  <c r="R253" i="45"/>
  <c r="R254" i="45"/>
  <c r="R255" i="45"/>
  <c r="R25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Q47" i="45"/>
  <c r="Q48" i="45"/>
  <c r="Q49" i="45"/>
  <c r="Q50" i="45"/>
  <c r="Q51" i="45"/>
  <c r="Q52" i="45"/>
  <c r="Q53" i="45"/>
  <c r="Q54" i="45"/>
  <c r="Q55" i="45"/>
  <c r="Q56" i="45"/>
  <c r="Q57" i="45"/>
  <c r="Q58" i="45"/>
  <c r="Q59" i="45"/>
  <c r="Q60" i="45"/>
  <c r="Q61" i="45"/>
  <c r="Q62" i="45"/>
  <c r="Q63" i="45"/>
  <c r="Q64" i="45"/>
  <c r="Q65" i="45"/>
  <c r="Q66" i="45"/>
  <c r="Q67" i="45"/>
  <c r="Q68" i="45"/>
  <c r="Q69" i="45"/>
  <c r="Q70" i="45"/>
  <c r="Q71" i="45"/>
  <c r="Q72" i="45"/>
  <c r="Q73" i="45"/>
  <c r="Q74" i="45"/>
  <c r="Q75" i="45"/>
  <c r="Q76" i="45"/>
  <c r="Q77" i="45"/>
  <c r="Q78" i="45"/>
  <c r="Q79" i="45"/>
  <c r="Q80" i="45"/>
  <c r="Q81" i="45"/>
  <c r="Q82" i="45"/>
  <c r="Q83" i="45"/>
  <c r="Q84" i="45"/>
  <c r="Q85" i="45"/>
  <c r="Q86" i="45"/>
  <c r="Q87" i="45"/>
  <c r="Q88" i="45"/>
  <c r="Q89" i="45"/>
  <c r="Q90" i="45"/>
  <c r="Q91" i="45"/>
  <c r="Q92" i="45"/>
  <c r="Q93" i="45"/>
  <c r="Q94" i="45"/>
  <c r="Q95" i="45"/>
  <c r="Q96" i="45"/>
  <c r="Q97" i="45"/>
  <c r="Q98" i="45"/>
  <c r="Q99" i="45"/>
  <c r="Q100" i="45"/>
  <c r="Q101" i="45"/>
  <c r="Q102" i="45"/>
  <c r="Q103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Q122" i="45"/>
  <c r="Q123" i="45"/>
  <c r="Q124" i="45"/>
  <c r="Q125" i="45"/>
  <c r="Q126" i="45"/>
  <c r="Q127" i="45"/>
  <c r="Q128" i="45"/>
  <c r="Q129" i="45"/>
  <c r="Q130" i="45"/>
  <c r="Q131" i="45"/>
  <c r="Q132" i="45"/>
  <c r="Q133" i="45"/>
  <c r="Q134" i="45"/>
  <c r="Q135" i="45"/>
  <c r="Q136" i="45"/>
  <c r="Q137" i="45"/>
  <c r="Q138" i="45"/>
  <c r="Q139" i="45"/>
  <c r="Q140" i="45"/>
  <c r="Q141" i="45"/>
  <c r="Q142" i="45"/>
  <c r="Q143" i="45"/>
  <c r="Q144" i="45"/>
  <c r="Q145" i="45"/>
  <c r="Q146" i="45"/>
  <c r="Q187" i="45"/>
  <c r="Q188" i="45"/>
  <c r="Q189" i="45"/>
  <c r="Q190" i="45"/>
  <c r="Q191" i="45"/>
  <c r="Q192" i="45"/>
  <c r="Q193" i="45"/>
  <c r="Q194" i="45"/>
  <c r="Q195" i="45"/>
  <c r="Q196" i="45"/>
  <c r="Q197" i="45"/>
  <c r="Q198" i="45"/>
  <c r="Q199" i="45"/>
  <c r="Q200" i="45"/>
  <c r="Q201" i="45"/>
  <c r="Q202" i="45"/>
  <c r="Q203" i="45"/>
  <c r="Q204" i="45"/>
  <c r="Q205" i="45"/>
  <c r="Q206" i="45"/>
  <c r="Q207" i="45"/>
  <c r="Q208" i="45"/>
  <c r="Q209" i="45"/>
  <c r="Q210" i="45"/>
  <c r="Q211" i="45"/>
  <c r="Q212" i="45"/>
  <c r="Q213" i="45"/>
  <c r="Q214" i="45"/>
  <c r="Q215" i="45"/>
  <c r="Q216" i="45"/>
  <c r="Q217" i="45"/>
  <c r="Q218" i="45"/>
  <c r="Q219" i="45"/>
  <c r="Q220" i="45"/>
  <c r="Q221" i="45"/>
  <c r="Q222" i="45"/>
  <c r="Q223" i="45"/>
  <c r="Q224" i="45"/>
  <c r="Q225" i="45"/>
  <c r="Q226" i="45"/>
  <c r="Q227" i="45"/>
  <c r="Q228" i="45"/>
  <c r="Q229" i="45"/>
  <c r="Q230" i="45"/>
  <c r="Q231" i="45"/>
  <c r="Q232" i="45"/>
  <c r="Q233" i="45"/>
  <c r="Q234" i="45"/>
  <c r="Q235" i="45"/>
  <c r="Q236" i="45"/>
  <c r="Q237" i="45"/>
  <c r="Q238" i="45"/>
  <c r="Q239" i="45"/>
  <c r="Q240" i="45"/>
  <c r="Q241" i="45"/>
  <c r="Q242" i="45"/>
  <c r="Q243" i="45"/>
  <c r="Q244" i="45"/>
  <c r="Q245" i="45"/>
  <c r="Q246" i="45"/>
  <c r="Q247" i="45"/>
  <c r="Q248" i="45"/>
  <c r="Q249" i="45"/>
  <c r="Q250" i="45"/>
  <c r="Q251" i="45"/>
  <c r="Q252" i="45"/>
  <c r="Q253" i="45"/>
  <c r="Q254" i="45"/>
  <c r="Q255" i="45"/>
  <c r="Q256" i="45"/>
  <c r="Q45" i="45"/>
  <c r="Q46" i="45"/>
  <c r="Q17" i="45"/>
  <c r="Q18" i="45"/>
  <c r="Q19" i="45"/>
  <c r="Q20" i="45"/>
  <c r="Q21" i="45"/>
  <c r="Q22" i="45"/>
  <c r="Q23" i="45"/>
  <c r="Q24" i="45"/>
  <c r="Q25" i="45"/>
  <c r="Q26" i="45"/>
  <c r="Q27" i="45"/>
  <c r="Q28" i="45"/>
  <c r="Q29" i="45"/>
  <c r="Q30" i="45"/>
  <c r="Q31" i="45"/>
  <c r="Q32" i="45"/>
  <c r="Q33" i="45"/>
  <c r="Q34" i="45"/>
  <c r="Q35" i="45"/>
  <c r="Q36" i="45"/>
  <c r="Q37" i="45"/>
  <c r="Q38" i="45"/>
  <c r="Q39" i="45"/>
  <c r="Q40" i="45"/>
  <c r="Q41" i="45"/>
  <c r="Q42" i="45"/>
  <c r="Q43" i="45"/>
  <c r="Q44" i="45"/>
  <c r="P62" i="45"/>
  <c r="P63" i="45"/>
  <c r="P64" i="45"/>
  <c r="P65" i="45"/>
  <c r="P66" i="45"/>
  <c r="P67" i="45"/>
  <c r="P68" i="45"/>
  <c r="P69" i="45"/>
  <c r="P70" i="45"/>
  <c r="P71" i="45"/>
  <c r="P72" i="45"/>
  <c r="P73" i="45"/>
  <c r="P74" i="45"/>
  <c r="P75" i="45"/>
  <c r="P76" i="45"/>
  <c r="P77" i="45"/>
  <c r="P78" i="45"/>
  <c r="P79" i="45"/>
  <c r="P80" i="45"/>
  <c r="P81" i="45"/>
  <c r="P82" i="45"/>
  <c r="P83" i="45"/>
  <c r="P84" i="45"/>
  <c r="P85" i="45"/>
  <c r="P86" i="45"/>
  <c r="P87" i="45"/>
  <c r="P88" i="45"/>
  <c r="P89" i="45"/>
  <c r="P90" i="45"/>
  <c r="P91" i="45"/>
  <c r="P92" i="45"/>
  <c r="P93" i="45"/>
  <c r="P94" i="45"/>
  <c r="P95" i="45"/>
  <c r="P96" i="45"/>
  <c r="P97" i="45"/>
  <c r="P98" i="45"/>
  <c r="P99" i="45"/>
  <c r="P100" i="45"/>
  <c r="P101" i="45"/>
  <c r="P102" i="45"/>
  <c r="P103" i="45"/>
  <c r="P104" i="45"/>
  <c r="P105" i="45"/>
  <c r="P106" i="45"/>
  <c r="P107" i="45"/>
  <c r="P108" i="45"/>
  <c r="P109" i="45"/>
  <c r="P110" i="45"/>
  <c r="P111" i="45"/>
  <c r="P112" i="45"/>
  <c r="P113" i="45"/>
  <c r="P114" i="45"/>
  <c r="P115" i="45"/>
  <c r="P116" i="45"/>
  <c r="P117" i="45"/>
  <c r="P118" i="45"/>
  <c r="P119" i="45"/>
  <c r="P120" i="45"/>
  <c r="P121" i="45"/>
  <c r="P122" i="45"/>
  <c r="P123" i="45"/>
  <c r="P124" i="45"/>
  <c r="P125" i="45"/>
  <c r="P126" i="45"/>
  <c r="P127" i="45"/>
  <c r="P128" i="45"/>
  <c r="P129" i="45"/>
  <c r="P130" i="45"/>
  <c r="P131" i="45"/>
  <c r="P132" i="45"/>
  <c r="P133" i="45"/>
  <c r="P134" i="45"/>
  <c r="P135" i="45"/>
  <c r="P136" i="45"/>
  <c r="P137" i="45"/>
  <c r="P138" i="45"/>
  <c r="P139" i="45"/>
  <c r="P140" i="45"/>
  <c r="P141" i="45"/>
  <c r="P142" i="45"/>
  <c r="P143" i="45"/>
  <c r="P144" i="45"/>
  <c r="P145" i="45"/>
  <c r="P146" i="45"/>
  <c r="P187" i="45"/>
  <c r="P188" i="45"/>
  <c r="P189" i="45"/>
  <c r="P190" i="45"/>
  <c r="P191" i="45"/>
  <c r="P192" i="45"/>
  <c r="P193" i="45"/>
  <c r="P194" i="45"/>
  <c r="P195" i="45"/>
  <c r="P196" i="45"/>
  <c r="P197" i="45"/>
  <c r="P198" i="45"/>
  <c r="P199" i="45"/>
  <c r="P200" i="45"/>
  <c r="P201" i="45"/>
  <c r="P202" i="45"/>
  <c r="P203" i="45"/>
  <c r="P204" i="45"/>
  <c r="P205" i="45"/>
  <c r="P206" i="45"/>
  <c r="P207" i="45"/>
  <c r="P208" i="45"/>
  <c r="P209" i="45"/>
  <c r="P210" i="45"/>
  <c r="P211" i="45"/>
  <c r="P212" i="45"/>
  <c r="P213" i="45"/>
  <c r="P214" i="45"/>
  <c r="P215" i="45"/>
  <c r="P216" i="45"/>
  <c r="P217" i="45"/>
  <c r="P218" i="45"/>
  <c r="P219" i="45"/>
  <c r="P220" i="45"/>
  <c r="P221" i="45"/>
  <c r="P222" i="45"/>
  <c r="P223" i="45"/>
  <c r="P224" i="45"/>
  <c r="P225" i="45"/>
  <c r="P226" i="45"/>
  <c r="P227" i="45"/>
  <c r="P228" i="45"/>
  <c r="P229" i="45"/>
  <c r="P230" i="45"/>
  <c r="P231" i="45"/>
  <c r="P232" i="45"/>
  <c r="P233" i="45"/>
  <c r="P234" i="45"/>
  <c r="P235" i="45"/>
  <c r="P236" i="45"/>
  <c r="P237" i="45"/>
  <c r="P238" i="45"/>
  <c r="P239" i="45"/>
  <c r="P240" i="45"/>
  <c r="P241" i="45"/>
  <c r="P242" i="45"/>
  <c r="P243" i="45"/>
  <c r="P244" i="45"/>
  <c r="P245" i="45"/>
  <c r="P246" i="45"/>
  <c r="P247" i="45"/>
  <c r="P248" i="45"/>
  <c r="P249" i="45"/>
  <c r="P250" i="45"/>
  <c r="P251" i="45"/>
  <c r="P252" i="45"/>
  <c r="P253" i="45"/>
  <c r="P254" i="45"/>
  <c r="P255" i="45"/>
  <c r="P256" i="45"/>
  <c r="P17" i="45"/>
  <c r="P18" i="45"/>
  <c r="P19" i="45"/>
  <c r="P20" i="45"/>
  <c r="P21" i="45"/>
  <c r="P22" i="45"/>
  <c r="P23" i="45"/>
  <c r="P24" i="45"/>
  <c r="P25" i="45"/>
  <c r="P26" i="45"/>
  <c r="P27" i="45"/>
  <c r="P28" i="45"/>
  <c r="P29" i="45"/>
  <c r="P30" i="45"/>
  <c r="P31" i="45"/>
  <c r="P32" i="45"/>
  <c r="P33" i="45"/>
  <c r="P34" i="45"/>
  <c r="P35" i="45"/>
  <c r="P36" i="45"/>
  <c r="P37" i="45"/>
  <c r="P38" i="45"/>
  <c r="P39" i="45"/>
  <c r="P40" i="45"/>
  <c r="P41" i="45"/>
  <c r="P42" i="45"/>
  <c r="P43" i="45"/>
  <c r="P44" i="45"/>
  <c r="P45" i="45"/>
  <c r="P46" i="45"/>
  <c r="P47" i="45"/>
  <c r="P48" i="45"/>
  <c r="P49" i="45"/>
  <c r="P50" i="45"/>
  <c r="P51" i="45"/>
  <c r="P52" i="45"/>
  <c r="P53" i="45"/>
  <c r="P54" i="45"/>
  <c r="P55" i="45"/>
  <c r="P56" i="45"/>
  <c r="P57" i="45"/>
  <c r="P58" i="45"/>
  <c r="P59" i="45"/>
  <c r="P60" i="45"/>
  <c r="P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O102" i="45"/>
  <c r="O103" i="45"/>
  <c r="O104" i="45"/>
  <c r="O105" i="45"/>
  <c r="O106" i="45"/>
  <c r="O107" i="45"/>
  <c r="O108" i="45"/>
  <c r="O109" i="45"/>
  <c r="O110" i="45"/>
  <c r="O111" i="45"/>
  <c r="O112" i="45"/>
  <c r="O113" i="45"/>
  <c r="O114" i="45"/>
  <c r="O115" i="45"/>
  <c r="O116" i="45"/>
  <c r="O117" i="45"/>
  <c r="O118" i="45"/>
  <c r="O119" i="45"/>
  <c r="O120" i="45"/>
  <c r="O121" i="45"/>
  <c r="O122" i="45"/>
  <c r="O123" i="45"/>
  <c r="O124" i="45"/>
  <c r="O125" i="45"/>
  <c r="O126" i="45"/>
  <c r="O127" i="45"/>
  <c r="O128" i="45"/>
  <c r="O129" i="45"/>
  <c r="O130" i="45"/>
  <c r="O131" i="45"/>
  <c r="O132" i="45"/>
  <c r="O133" i="45"/>
  <c r="O134" i="45"/>
  <c r="O135" i="45"/>
  <c r="O136" i="45"/>
  <c r="O137" i="45"/>
  <c r="O138" i="45"/>
  <c r="O139" i="45"/>
  <c r="O140" i="45"/>
  <c r="O141" i="45"/>
  <c r="O142" i="45"/>
  <c r="O143" i="45"/>
  <c r="O144" i="45"/>
  <c r="O145" i="45"/>
  <c r="O146" i="45"/>
  <c r="O187" i="45"/>
  <c r="O188" i="45"/>
  <c r="O189" i="45"/>
  <c r="O190" i="45"/>
  <c r="O191" i="45"/>
  <c r="O192" i="45"/>
  <c r="O193" i="45"/>
  <c r="O194" i="45"/>
  <c r="O195" i="45"/>
  <c r="O196" i="45"/>
  <c r="O197" i="45"/>
  <c r="O198" i="45"/>
  <c r="O199" i="45"/>
  <c r="O200" i="45"/>
  <c r="O201" i="45"/>
  <c r="O202" i="45"/>
  <c r="O203" i="45"/>
  <c r="O204" i="45"/>
  <c r="O205" i="45"/>
  <c r="O206" i="45"/>
  <c r="O207" i="45"/>
  <c r="O208" i="45"/>
  <c r="O209" i="45"/>
  <c r="O210" i="45"/>
  <c r="O211" i="45"/>
  <c r="O212" i="45"/>
  <c r="O213" i="45"/>
  <c r="O214" i="45"/>
  <c r="O215" i="45"/>
  <c r="O216" i="45"/>
  <c r="O217" i="45"/>
  <c r="O218" i="45"/>
  <c r="O219" i="45"/>
  <c r="O220" i="45"/>
  <c r="O221" i="45"/>
  <c r="O222" i="45"/>
  <c r="O223" i="45"/>
  <c r="O224" i="45"/>
  <c r="O225" i="45"/>
  <c r="O226" i="45"/>
  <c r="O227" i="45"/>
  <c r="O228" i="45"/>
  <c r="O229" i="45"/>
  <c r="O230" i="45"/>
  <c r="O231" i="45"/>
  <c r="O232" i="45"/>
  <c r="O233" i="45"/>
  <c r="O234" i="45"/>
  <c r="O235" i="45"/>
  <c r="O236" i="45"/>
  <c r="O237" i="45"/>
  <c r="O238" i="45"/>
  <c r="O239" i="45"/>
  <c r="O240" i="45"/>
  <c r="O241" i="45"/>
  <c r="O242" i="45"/>
  <c r="O243" i="45"/>
  <c r="O244" i="45"/>
  <c r="O245" i="45"/>
  <c r="O246" i="45"/>
  <c r="O247" i="45"/>
  <c r="O248" i="45"/>
  <c r="O249" i="45"/>
  <c r="O250" i="45"/>
  <c r="O251" i="45"/>
  <c r="O252" i="45"/>
  <c r="O253" i="45"/>
  <c r="O254" i="45"/>
  <c r="O255" i="45"/>
  <c r="O25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N102" i="45"/>
  <c r="N103" i="45"/>
  <c r="N104" i="45"/>
  <c r="N105" i="45"/>
  <c r="N106" i="45"/>
  <c r="N107" i="45"/>
  <c r="N108" i="45"/>
  <c r="N109" i="45"/>
  <c r="N110" i="45"/>
  <c r="N111" i="45"/>
  <c r="N112" i="45"/>
  <c r="N113" i="45"/>
  <c r="N114" i="45"/>
  <c r="N115" i="45"/>
  <c r="N116" i="45"/>
  <c r="N117" i="45"/>
  <c r="N118" i="45"/>
  <c r="N119" i="45"/>
  <c r="N120" i="45"/>
  <c r="N121" i="45"/>
  <c r="N122" i="45"/>
  <c r="N123" i="45"/>
  <c r="N124" i="45"/>
  <c r="N125" i="45"/>
  <c r="N126" i="45"/>
  <c r="N127" i="45"/>
  <c r="N128" i="45"/>
  <c r="N129" i="45"/>
  <c r="N130" i="45"/>
  <c r="N131" i="45"/>
  <c r="N132" i="45"/>
  <c r="N133" i="45"/>
  <c r="N134" i="45"/>
  <c r="N135" i="45"/>
  <c r="N136" i="45"/>
  <c r="N137" i="45"/>
  <c r="N138" i="45"/>
  <c r="N139" i="45"/>
  <c r="N140" i="45"/>
  <c r="N141" i="45"/>
  <c r="N142" i="45"/>
  <c r="N143" i="45"/>
  <c r="N144" i="45"/>
  <c r="N145" i="45"/>
  <c r="N146" i="45"/>
  <c r="N187" i="45"/>
  <c r="N188" i="45"/>
  <c r="N189" i="45"/>
  <c r="N190" i="45"/>
  <c r="N191" i="45"/>
  <c r="N192" i="45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249" i="45"/>
  <c r="N250" i="45"/>
  <c r="N251" i="45"/>
  <c r="N252" i="45"/>
  <c r="N253" i="45"/>
  <c r="N254" i="45"/>
  <c r="N255" i="45"/>
  <c r="N25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M102" i="45"/>
  <c r="M103" i="45"/>
  <c r="M104" i="45"/>
  <c r="M105" i="45"/>
  <c r="M106" i="45"/>
  <c r="M107" i="45"/>
  <c r="M108" i="45"/>
  <c r="M109" i="45"/>
  <c r="M110" i="45"/>
  <c r="M111" i="45"/>
  <c r="M112" i="45"/>
  <c r="M113" i="45"/>
  <c r="M114" i="45"/>
  <c r="M115" i="45"/>
  <c r="M116" i="45"/>
  <c r="M117" i="45"/>
  <c r="M118" i="45"/>
  <c r="M119" i="45"/>
  <c r="M120" i="45"/>
  <c r="M121" i="45"/>
  <c r="M122" i="45"/>
  <c r="M123" i="45"/>
  <c r="M124" i="45"/>
  <c r="M125" i="45"/>
  <c r="M126" i="45"/>
  <c r="M127" i="45"/>
  <c r="M128" i="45"/>
  <c r="M129" i="45"/>
  <c r="M130" i="45"/>
  <c r="M131" i="45"/>
  <c r="M132" i="45"/>
  <c r="M133" i="45"/>
  <c r="M134" i="45"/>
  <c r="M135" i="45"/>
  <c r="M136" i="45"/>
  <c r="M137" i="45"/>
  <c r="M138" i="45"/>
  <c r="M139" i="45"/>
  <c r="M140" i="45"/>
  <c r="M141" i="45"/>
  <c r="M142" i="45"/>
  <c r="M143" i="45"/>
  <c r="M144" i="45"/>
  <c r="M145" i="45"/>
  <c r="M146" i="45"/>
  <c r="M187" i="45"/>
  <c r="M188" i="45"/>
  <c r="M189" i="45"/>
  <c r="M190" i="45"/>
  <c r="M191" i="45"/>
  <c r="M192" i="45"/>
  <c r="M193" i="45"/>
  <c r="M194" i="45"/>
  <c r="M195" i="45"/>
  <c r="M196" i="45"/>
  <c r="M197" i="45"/>
  <c r="M198" i="45"/>
  <c r="M199" i="45"/>
  <c r="M200" i="45"/>
  <c r="M201" i="45"/>
  <c r="M202" i="45"/>
  <c r="M203" i="45"/>
  <c r="M204" i="45"/>
  <c r="M205" i="45"/>
  <c r="M206" i="45"/>
  <c r="M207" i="45"/>
  <c r="M208" i="45"/>
  <c r="M209" i="45"/>
  <c r="M210" i="45"/>
  <c r="M211" i="45"/>
  <c r="M212" i="45"/>
  <c r="M213" i="45"/>
  <c r="M214" i="45"/>
  <c r="M215" i="45"/>
  <c r="M216" i="45"/>
  <c r="M217" i="45"/>
  <c r="M218" i="45"/>
  <c r="M219" i="45"/>
  <c r="M220" i="45"/>
  <c r="M221" i="45"/>
  <c r="M222" i="45"/>
  <c r="M223" i="45"/>
  <c r="M224" i="45"/>
  <c r="M225" i="45"/>
  <c r="M226" i="45"/>
  <c r="M227" i="45"/>
  <c r="M228" i="45"/>
  <c r="M229" i="45"/>
  <c r="M230" i="45"/>
  <c r="M231" i="45"/>
  <c r="M232" i="45"/>
  <c r="M233" i="45"/>
  <c r="M234" i="45"/>
  <c r="M235" i="45"/>
  <c r="M236" i="45"/>
  <c r="M237" i="45"/>
  <c r="M238" i="45"/>
  <c r="M239" i="45"/>
  <c r="M240" i="45"/>
  <c r="M241" i="45"/>
  <c r="M242" i="45"/>
  <c r="M243" i="45"/>
  <c r="M244" i="45"/>
  <c r="M245" i="45"/>
  <c r="M246" i="45"/>
  <c r="M247" i="45"/>
  <c r="M248" i="45"/>
  <c r="M249" i="45"/>
  <c r="M250" i="45"/>
  <c r="M251" i="45"/>
  <c r="M252" i="45"/>
  <c r="M253" i="45"/>
  <c r="M254" i="45"/>
  <c r="M255" i="45"/>
  <c r="M256" i="45"/>
  <c r="Z1" i="45"/>
  <c r="Y1" i="45"/>
  <c r="X1" i="45"/>
  <c r="W1" i="45"/>
  <c r="V1" i="45"/>
  <c r="U1" i="45"/>
  <c r="T1" i="45"/>
  <c r="S1" i="45"/>
  <c r="R1" i="45"/>
  <c r="Q1" i="45"/>
  <c r="P1" i="45"/>
  <c r="O1" i="45"/>
  <c r="N1" i="45"/>
  <c r="M1" i="45"/>
  <c r="L1" i="45"/>
  <c r="K1" i="45"/>
  <c r="J1" i="45"/>
  <c r="I1" i="45"/>
  <c r="H1" i="45"/>
  <c r="G1" i="45"/>
  <c r="F1" i="45"/>
  <c r="E1" i="45"/>
  <c r="D1" i="45"/>
  <c r="C1" i="45"/>
  <c r="T17" i="36"/>
  <c r="T18" i="36"/>
  <c r="T19" i="36"/>
  <c r="T20" i="36"/>
  <c r="T21" i="36"/>
  <c r="T22" i="36"/>
  <c r="T23" i="36"/>
  <c r="T24" i="36"/>
  <c r="T25" i="36"/>
  <c r="T26" i="36"/>
  <c r="T27" i="36"/>
  <c r="T28" i="36"/>
  <c r="T29" i="36"/>
  <c r="T30" i="36"/>
  <c r="T31" i="36"/>
  <c r="T32" i="36"/>
  <c r="T33" i="36"/>
  <c r="T34" i="36"/>
  <c r="T35" i="36"/>
  <c r="T36" i="36"/>
  <c r="T37" i="36"/>
  <c r="T38" i="36"/>
  <c r="T39" i="36"/>
  <c r="T40" i="36"/>
  <c r="T41" i="36"/>
  <c r="T42" i="36"/>
  <c r="T43" i="36"/>
  <c r="T44" i="36"/>
  <c r="T45" i="36"/>
  <c r="T46" i="36"/>
  <c r="T47" i="36"/>
  <c r="F234" i="59" s="1"/>
  <c r="T48" i="36"/>
  <c r="T49" i="36"/>
  <c r="T50" i="36"/>
  <c r="T51" i="36"/>
  <c r="T52" i="36"/>
  <c r="T53" i="36"/>
  <c r="T54" i="36"/>
  <c r="T55" i="36"/>
  <c r="T56" i="36"/>
  <c r="T57" i="36"/>
  <c r="T58" i="36"/>
  <c r="T59" i="36"/>
  <c r="T60" i="36"/>
  <c r="T61" i="36"/>
  <c r="T62" i="36"/>
  <c r="T63" i="36"/>
  <c r="T64" i="36"/>
  <c r="T65" i="36"/>
  <c r="T66" i="36"/>
  <c r="T67" i="36"/>
  <c r="T68" i="36"/>
  <c r="T69" i="36"/>
  <c r="T70" i="36"/>
  <c r="T71" i="36"/>
  <c r="T72" i="36"/>
  <c r="T73" i="36"/>
  <c r="T74" i="36"/>
  <c r="T75" i="36"/>
  <c r="T76" i="36"/>
  <c r="T77" i="36"/>
  <c r="T78" i="36"/>
  <c r="T79" i="36"/>
  <c r="T80" i="36"/>
  <c r="T81" i="36"/>
  <c r="T82" i="36"/>
  <c r="T83" i="36"/>
  <c r="T84" i="36"/>
  <c r="T85" i="36"/>
  <c r="T86" i="36"/>
  <c r="T87" i="36"/>
  <c r="T88" i="36"/>
  <c r="T89" i="36"/>
  <c r="T90" i="36"/>
  <c r="T91" i="36"/>
  <c r="T92" i="36"/>
  <c r="T93" i="36"/>
  <c r="T94" i="36"/>
  <c r="T95" i="36"/>
  <c r="T96" i="36"/>
  <c r="T97" i="36"/>
  <c r="T98" i="36"/>
  <c r="T99" i="36"/>
  <c r="T100" i="36"/>
  <c r="T101" i="36"/>
  <c r="T102" i="36"/>
  <c r="T103" i="36"/>
  <c r="T104" i="36"/>
  <c r="T105" i="36"/>
  <c r="T106" i="36"/>
  <c r="T107" i="36"/>
  <c r="T108" i="36"/>
  <c r="T109" i="36"/>
  <c r="T110" i="36"/>
  <c r="T111" i="36"/>
  <c r="T112" i="36"/>
  <c r="T113" i="36"/>
  <c r="T114" i="36"/>
  <c r="T115" i="36"/>
  <c r="T116" i="36"/>
  <c r="T117" i="36"/>
  <c r="T118" i="36"/>
  <c r="T119" i="36"/>
  <c r="T120" i="36"/>
  <c r="T121" i="36"/>
  <c r="T122" i="36"/>
  <c r="T123" i="36"/>
  <c r="T124" i="36"/>
  <c r="T125" i="36"/>
  <c r="T126" i="36"/>
  <c r="T127" i="36"/>
  <c r="T128" i="36"/>
  <c r="T129" i="36"/>
  <c r="T130" i="36"/>
  <c r="T131" i="36"/>
  <c r="T132" i="36"/>
  <c r="T133" i="36"/>
  <c r="T134" i="36"/>
  <c r="T135" i="36"/>
  <c r="T136" i="36"/>
  <c r="T137" i="36"/>
  <c r="T138" i="36"/>
  <c r="T139" i="36"/>
  <c r="T140" i="36"/>
  <c r="T141" i="36"/>
  <c r="T142" i="36"/>
  <c r="T143" i="36"/>
  <c r="T144" i="36"/>
  <c r="T145" i="36"/>
  <c r="T146" i="36"/>
  <c r="T187" i="36"/>
  <c r="T188" i="36"/>
  <c r="T189" i="36"/>
  <c r="T190" i="36"/>
  <c r="T191" i="36"/>
  <c r="T192" i="36"/>
  <c r="T193" i="36"/>
  <c r="T194" i="36"/>
  <c r="T195" i="36"/>
  <c r="T196" i="36"/>
  <c r="T197" i="36"/>
  <c r="T198" i="36"/>
  <c r="T199" i="36"/>
  <c r="T200" i="36"/>
  <c r="T201" i="36"/>
  <c r="T202" i="36"/>
  <c r="T203" i="36"/>
  <c r="T204" i="36"/>
  <c r="T205" i="36"/>
  <c r="T206" i="36"/>
  <c r="T207" i="36"/>
  <c r="T208" i="36"/>
  <c r="T209" i="36"/>
  <c r="T210" i="36"/>
  <c r="T211" i="36"/>
  <c r="T212" i="36"/>
  <c r="T213" i="36"/>
  <c r="T214" i="36"/>
  <c r="T215" i="36"/>
  <c r="T216" i="36"/>
  <c r="T217" i="36"/>
  <c r="T218" i="36"/>
  <c r="T219" i="36"/>
  <c r="T220" i="36"/>
  <c r="T221" i="36"/>
  <c r="T222" i="36"/>
  <c r="T223" i="36"/>
  <c r="T224" i="36"/>
  <c r="T225" i="36"/>
  <c r="T226" i="36"/>
  <c r="T227" i="36"/>
  <c r="T228" i="36"/>
  <c r="T229" i="36"/>
  <c r="T230" i="36"/>
  <c r="T231" i="36"/>
  <c r="T232" i="36"/>
  <c r="T233" i="36"/>
  <c r="T234" i="36"/>
  <c r="T235" i="36"/>
  <c r="T236" i="36"/>
  <c r="T237" i="36"/>
  <c r="T238" i="36"/>
  <c r="T239" i="36"/>
  <c r="T240" i="36"/>
  <c r="T241" i="36"/>
  <c r="T242" i="36"/>
  <c r="T243" i="36"/>
  <c r="T244" i="36"/>
  <c r="T245" i="36"/>
  <c r="T246" i="36"/>
  <c r="T247" i="36"/>
  <c r="T248" i="36"/>
  <c r="T249" i="36"/>
  <c r="T250" i="36"/>
  <c r="T251" i="36"/>
  <c r="T252" i="36"/>
  <c r="T253" i="36"/>
  <c r="T254" i="36"/>
  <c r="T255" i="36"/>
  <c r="T256" i="36"/>
  <c r="S17" i="36"/>
  <c r="S18" i="36"/>
  <c r="S19" i="36"/>
  <c r="S20" i="36"/>
  <c r="S21" i="36"/>
  <c r="S22" i="36"/>
  <c r="S23" i="36"/>
  <c r="S24" i="36"/>
  <c r="S25" i="36"/>
  <c r="S26" i="36"/>
  <c r="S27" i="36"/>
  <c r="S28" i="36"/>
  <c r="S29" i="36"/>
  <c r="S30" i="36"/>
  <c r="S31" i="36"/>
  <c r="S32" i="36"/>
  <c r="S33" i="36"/>
  <c r="S34" i="36"/>
  <c r="S35" i="36"/>
  <c r="S36" i="36"/>
  <c r="S37" i="36"/>
  <c r="S38" i="36"/>
  <c r="S39" i="36"/>
  <c r="S40" i="36"/>
  <c r="S41" i="36"/>
  <c r="S42" i="36"/>
  <c r="S43" i="36"/>
  <c r="S44" i="36"/>
  <c r="S45" i="36"/>
  <c r="S46" i="36"/>
  <c r="S47" i="36"/>
  <c r="F233" i="59" s="1"/>
  <c r="S48" i="36"/>
  <c r="S49" i="36"/>
  <c r="S50" i="36"/>
  <c r="S51" i="36"/>
  <c r="S52" i="36"/>
  <c r="S53" i="36"/>
  <c r="S54" i="36"/>
  <c r="S55" i="36"/>
  <c r="S56" i="36"/>
  <c r="S57" i="36"/>
  <c r="S58" i="36"/>
  <c r="S59" i="36"/>
  <c r="S60" i="36"/>
  <c r="S61" i="36"/>
  <c r="S62" i="36"/>
  <c r="S63" i="36"/>
  <c r="S64" i="36"/>
  <c r="S65" i="36"/>
  <c r="S66" i="36"/>
  <c r="S67" i="36"/>
  <c r="S68" i="36"/>
  <c r="S69" i="36"/>
  <c r="S70" i="36"/>
  <c r="S71" i="36"/>
  <c r="S72" i="36"/>
  <c r="S73" i="36"/>
  <c r="S74" i="36"/>
  <c r="S75" i="36"/>
  <c r="S76" i="36"/>
  <c r="S77" i="36"/>
  <c r="S78" i="36"/>
  <c r="S79" i="36"/>
  <c r="S80" i="36"/>
  <c r="S81" i="36"/>
  <c r="S82" i="36"/>
  <c r="S83" i="36"/>
  <c r="S84" i="36"/>
  <c r="S85" i="36"/>
  <c r="S86" i="36"/>
  <c r="S87" i="36"/>
  <c r="S88" i="36"/>
  <c r="S89" i="36"/>
  <c r="S90" i="36"/>
  <c r="S91" i="36"/>
  <c r="S92" i="36"/>
  <c r="S93" i="36"/>
  <c r="S94" i="36"/>
  <c r="S95" i="36"/>
  <c r="S96" i="36"/>
  <c r="S97" i="36"/>
  <c r="S98" i="36"/>
  <c r="S99" i="36"/>
  <c r="S100" i="36"/>
  <c r="S101" i="36"/>
  <c r="S102" i="36"/>
  <c r="S103" i="36"/>
  <c r="S104" i="36"/>
  <c r="S105" i="36"/>
  <c r="S106" i="36"/>
  <c r="S107" i="36"/>
  <c r="S108" i="36"/>
  <c r="S109" i="36"/>
  <c r="S110" i="36"/>
  <c r="S111" i="36"/>
  <c r="S112" i="36"/>
  <c r="S113" i="36"/>
  <c r="S114" i="36"/>
  <c r="S115" i="36"/>
  <c r="S116" i="36"/>
  <c r="S117" i="36"/>
  <c r="S118" i="36"/>
  <c r="S119" i="36"/>
  <c r="S120" i="36"/>
  <c r="S121" i="36"/>
  <c r="S122" i="36"/>
  <c r="S123" i="36"/>
  <c r="S124" i="36"/>
  <c r="S125" i="36"/>
  <c r="S126" i="36"/>
  <c r="S127" i="36"/>
  <c r="S128" i="36"/>
  <c r="S129" i="36"/>
  <c r="S130" i="36"/>
  <c r="S131" i="36"/>
  <c r="S132" i="36"/>
  <c r="S133" i="36"/>
  <c r="S134" i="36"/>
  <c r="S135" i="36"/>
  <c r="S136" i="36"/>
  <c r="S137" i="36"/>
  <c r="S138" i="36"/>
  <c r="S139" i="36"/>
  <c r="S140" i="36"/>
  <c r="S141" i="36"/>
  <c r="S142" i="36"/>
  <c r="S143" i="36"/>
  <c r="S144" i="36"/>
  <c r="S145" i="36"/>
  <c r="S146" i="36"/>
  <c r="S187" i="36"/>
  <c r="S188" i="36"/>
  <c r="S189" i="36"/>
  <c r="S190" i="36"/>
  <c r="S191" i="36"/>
  <c r="S192" i="36"/>
  <c r="S193" i="36"/>
  <c r="S194" i="36"/>
  <c r="S195" i="36"/>
  <c r="S196" i="36"/>
  <c r="S197" i="36"/>
  <c r="S198" i="36"/>
  <c r="S199" i="36"/>
  <c r="S200" i="36"/>
  <c r="S201" i="36"/>
  <c r="S202" i="36"/>
  <c r="S203" i="36"/>
  <c r="S204" i="36"/>
  <c r="S205" i="36"/>
  <c r="S206" i="36"/>
  <c r="S207" i="36"/>
  <c r="S208" i="36"/>
  <c r="S209" i="36"/>
  <c r="S210" i="36"/>
  <c r="S211" i="36"/>
  <c r="S212" i="36"/>
  <c r="S213" i="36"/>
  <c r="S214" i="36"/>
  <c r="S215" i="36"/>
  <c r="S216" i="36"/>
  <c r="S217" i="36"/>
  <c r="S218" i="36"/>
  <c r="S219" i="36"/>
  <c r="S220" i="36"/>
  <c r="S221" i="36"/>
  <c r="S222" i="36"/>
  <c r="S223" i="36"/>
  <c r="S224" i="36"/>
  <c r="S225" i="36"/>
  <c r="S226" i="36"/>
  <c r="S227" i="36"/>
  <c r="S228" i="36"/>
  <c r="S229" i="36"/>
  <c r="S230" i="36"/>
  <c r="S231" i="36"/>
  <c r="S232" i="36"/>
  <c r="S233" i="36"/>
  <c r="S234" i="36"/>
  <c r="S235" i="36"/>
  <c r="S236" i="36"/>
  <c r="S237" i="36"/>
  <c r="S238" i="36"/>
  <c r="S239" i="36"/>
  <c r="S240" i="36"/>
  <c r="S241" i="36"/>
  <c r="S242" i="36"/>
  <c r="S243" i="36"/>
  <c r="S244" i="36"/>
  <c r="S245" i="36"/>
  <c r="S246" i="36"/>
  <c r="S247" i="36"/>
  <c r="S248" i="36"/>
  <c r="S249" i="36"/>
  <c r="S250" i="36"/>
  <c r="S251" i="36"/>
  <c r="S252" i="36"/>
  <c r="S253" i="36"/>
  <c r="S254" i="36"/>
  <c r="S255" i="36"/>
  <c r="S25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F232" i="59" s="1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77" i="36"/>
  <c r="R78" i="36"/>
  <c r="R79" i="36"/>
  <c r="R80" i="36"/>
  <c r="R81" i="36"/>
  <c r="R82" i="36"/>
  <c r="R83" i="36"/>
  <c r="R84" i="36"/>
  <c r="R85" i="36"/>
  <c r="R86" i="36"/>
  <c r="R87" i="36"/>
  <c r="R88" i="36"/>
  <c r="R89" i="36"/>
  <c r="R90" i="36"/>
  <c r="R91" i="36"/>
  <c r="R92" i="36"/>
  <c r="R93" i="36"/>
  <c r="R94" i="36"/>
  <c r="R95" i="36"/>
  <c r="R96" i="36"/>
  <c r="R97" i="36"/>
  <c r="R98" i="36"/>
  <c r="R99" i="36"/>
  <c r="R100" i="36"/>
  <c r="R101" i="36"/>
  <c r="R102" i="36"/>
  <c r="R103" i="36"/>
  <c r="R104" i="36"/>
  <c r="R105" i="36"/>
  <c r="R106" i="36"/>
  <c r="R107" i="36"/>
  <c r="R108" i="36"/>
  <c r="R109" i="36"/>
  <c r="R110" i="36"/>
  <c r="R111" i="36"/>
  <c r="R112" i="36"/>
  <c r="R113" i="36"/>
  <c r="R114" i="36"/>
  <c r="R115" i="36"/>
  <c r="R116" i="36"/>
  <c r="R117" i="36"/>
  <c r="R118" i="36"/>
  <c r="R119" i="36"/>
  <c r="R120" i="36"/>
  <c r="R121" i="36"/>
  <c r="R122" i="36"/>
  <c r="R123" i="36"/>
  <c r="R124" i="36"/>
  <c r="R125" i="36"/>
  <c r="R126" i="36"/>
  <c r="R127" i="36"/>
  <c r="R128" i="36"/>
  <c r="R129" i="36"/>
  <c r="R130" i="36"/>
  <c r="R131" i="36"/>
  <c r="R132" i="36"/>
  <c r="R133" i="36"/>
  <c r="R134" i="36"/>
  <c r="R135" i="36"/>
  <c r="R136" i="36"/>
  <c r="R137" i="36"/>
  <c r="R138" i="36"/>
  <c r="R139" i="36"/>
  <c r="R140" i="36"/>
  <c r="R141" i="36"/>
  <c r="R142" i="36"/>
  <c r="R143" i="36"/>
  <c r="R144" i="36"/>
  <c r="R145" i="36"/>
  <c r="R146" i="36"/>
  <c r="R187" i="36"/>
  <c r="R188" i="36"/>
  <c r="R189" i="36"/>
  <c r="R190" i="36"/>
  <c r="R191" i="36"/>
  <c r="R192" i="36"/>
  <c r="R193" i="36"/>
  <c r="R194" i="36"/>
  <c r="R195" i="36"/>
  <c r="R196" i="36"/>
  <c r="R197" i="36"/>
  <c r="R198" i="36"/>
  <c r="R199" i="36"/>
  <c r="R200" i="36"/>
  <c r="R201" i="36"/>
  <c r="R202" i="36"/>
  <c r="R203" i="36"/>
  <c r="R204" i="36"/>
  <c r="R205" i="36"/>
  <c r="R206" i="36"/>
  <c r="R207" i="36"/>
  <c r="R208" i="36"/>
  <c r="R209" i="36"/>
  <c r="R210" i="36"/>
  <c r="R211" i="36"/>
  <c r="R212" i="36"/>
  <c r="R213" i="36"/>
  <c r="R214" i="36"/>
  <c r="R215" i="36"/>
  <c r="R216" i="36"/>
  <c r="R217" i="36"/>
  <c r="R218" i="36"/>
  <c r="R219" i="36"/>
  <c r="R220" i="36"/>
  <c r="R221" i="36"/>
  <c r="R222" i="36"/>
  <c r="R223" i="36"/>
  <c r="R224" i="36"/>
  <c r="R225" i="36"/>
  <c r="R226" i="36"/>
  <c r="R227" i="36"/>
  <c r="R228" i="36"/>
  <c r="R229" i="36"/>
  <c r="R230" i="36"/>
  <c r="R231" i="36"/>
  <c r="R232" i="36"/>
  <c r="R233" i="36"/>
  <c r="R234" i="36"/>
  <c r="R235" i="36"/>
  <c r="R236" i="36"/>
  <c r="R237" i="36"/>
  <c r="R238" i="36"/>
  <c r="R239" i="36"/>
  <c r="R240" i="36"/>
  <c r="R241" i="36"/>
  <c r="R242" i="36"/>
  <c r="R243" i="36"/>
  <c r="R244" i="36"/>
  <c r="R245" i="36"/>
  <c r="R246" i="36"/>
  <c r="R247" i="36"/>
  <c r="R248" i="36"/>
  <c r="R249" i="36"/>
  <c r="R250" i="36"/>
  <c r="R251" i="36"/>
  <c r="R252" i="36"/>
  <c r="R253" i="36"/>
  <c r="R254" i="36"/>
  <c r="R255" i="36"/>
  <c r="R256" i="36"/>
  <c r="Q17" i="36"/>
  <c r="Q18" i="36"/>
  <c r="Q19" i="36"/>
  <c r="Q20" i="36"/>
  <c r="Q21" i="36"/>
  <c r="Q22" i="36"/>
  <c r="Q23" i="36"/>
  <c r="Q24" i="36"/>
  <c r="Q25" i="36"/>
  <c r="Q26" i="36"/>
  <c r="Q27" i="36"/>
  <c r="Q28" i="36"/>
  <c r="Q29" i="36"/>
  <c r="Q30" i="36"/>
  <c r="Q31" i="36"/>
  <c r="Q32" i="36"/>
  <c r="Q33" i="36"/>
  <c r="Q34" i="36"/>
  <c r="Q35" i="36"/>
  <c r="Q36" i="36"/>
  <c r="Q37" i="36"/>
  <c r="Q38" i="36"/>
  <c r="Q39" i="36"/>
  <c r="Q40" i="36"/>
  <c r="Q41" i="36"/>
  <c r="Q42" i="36"/>
  <c r="Q43" i="36"/>
  <c r="Q44" i="36"/>
  <c r="Q45" i="36"/>
  <c r="Q46" i="36"/>
  <c r="Q47" i="36"/>
  <c r="F231" i="59" s="1"/>
  <c r="Q48" i="36"/>
  <c r="Q49" i="36"/>
  <c r="Q50" i="36"/>
  <c r="Q51" i="36"/>
  <c r="Q52" i="36"/>
  <c r="Q53" i="36"/>
  <c r="Q54" i="36"/>
  <c r="Q55" i="36"/>
  <c r="Q56" i="36"/>
  <c r="Q57" i="36"/>
  <c r="Q58" i="36"/>
  <c r="Q59" i="36"/>
  <c r="Q60" i="36"/>
  <c r="Q61" i="36"/>
  <c r="Q62" i="36"/>
  <c r="Q63" i="36"/>
  <c r="Q64" i="36"/>
  <c r="Q65" i="36"/>
  <c r="Q66" i="36"/>
  <c r="Q67" i="36"/>
  <c r="Q68" i="36"/>
  <c r="Q69" i="36"/>
  <c r="Q70" i="36"/>
  <c r="Q71" i="36"/>
  <c r="Q72" i="36"/>
  <c r="Q73" i="36"/>
  <c r="Q74" i="36"/>
  <c r="Q75" i="36"/>
  <c r="Q76" i="36"/>
  <c r="Q77" i="36"/>
  <c r="Q78" i="36"/>
  <c r="Q79" i="36"/>
  <c r="Q80" i="36"/>
  <c r="Q81" i="36"/>
  <c r="Q82" i="36"/>
  <c r="Q83" i="36"/>
  <c r="Q84" i="36"/>
  <c r="Q85" i="36"/>
  <c r="Q86" i="36"/>
  <c r="Q87" i="36"/>
  <c r="Q88" i="36"/>
  <c r="Q89" i="36"/>
  <c r="Q90" i="36"/>
  <c r="Q91" i="36"/>
  <c r="Q92" i="36"/>
  <c r="Q93" i="36"/>
  <c r="Q94" i="36"/>
  <c r="Q95" i="36"/>
  <c r="Q96" i="36"/>
  <c r="Q97" i="36"/>
  <c r="Q98" i="36"/>
  <c r="Q99" i="36"/>
  <c r="Q100" i="36"/>
  <c r="Q101" i="36"/>
  <c r="Q102" i="36"/>
  <c r="Q103" i="36"/>
  <c r="Q104" i="36"/>
  <c r="Q105" i="36"/>
  <c r="Q106" i="36"/>
  <c r="Q107" i="36"/>
  <c r="Q108" i="36"/>
  <c r="Q109" i="36"/>
  <c r="Q110" i="36"/>
  <c r="Q111" i="36"/>
  <c r="Q112" i="36"/>
  <c r="Q113" i="36"/>
  <c r="Q114" i="36"/>
  <c r="Q115" i="36"/>
  <c r="Q116" i="36"/>
  <c r="Q117" i="36"/>
  <c r="Q118" i="36"/>
  <c r="Q119" i="36"/>
  <c r="Q120" i="36"/>
  <c r="Q121" i="36"/>
  <c r="Q122" i="36"/>
  <c r="Q123" i="36"/>
  <c r="Q124" i="36"/>
  <c r="Q125" i="36"/>
  <c r="Q126" i="36"/>
  <c r="Q127" i="36"/>
  <c r="Q128" i="36"/>
  <c r="Q129" i="36"/>
  <c r="Q130" i="36"/>
  <c r="Q131" i="36"/>
  <c r="Q132" i="36"/>
  <c r="Q133" i="36"/>
  <c r="Q134" i="36"/>
  <c r="Q135" i="36"/>
  <c r="Q136" i="36"/>
  <c r="Q137" i="36"/>
  <c r="Q138" i="36"/>
  <c r="Q139" i="36"/>
  <c r="Q140" i="36"/>
  <c r="Q141" i="36"/>
  <c r="Q142" i="36"/>
  <c r="Q143" i="36"/>
  <c r="Q144" i="36"/>
  <c r="Q145" i="36"/>
  <c r="Q146" i="36"/>
  <c r="Q187" i="36"/>
  <c r="Q188" i="36"/>
  <c r="Q189" i="36"/>
  <c r="Q190" i="36"/>
  <c r="Q191" i="36"/>
  <c r="Q192" i="36"/>
  <c r="Q193" i="36"/>
  <c r="Q194" i="36"/>
  <c r="Q195" i="36"/>
  <c r="Q196" i="36"/>
  <c r="Q197" i="36"/>
  <c r="Q198" i="36"/>
  <c r="Q199" i="36"/>
  <c r="Q200" i="36"/>
  <c r="Q201" i="36"/>
  <c r="Q202" i="36"/>
  <c r="Q203" i="36"/>
  <c r="Q204" i="36"/>
  <c r="Q205" i="36"/>
  <c r="Q206" i="36"/>
  <c r="Q207" i="36"/>
  <c r="Q208" i="36"/>
  <c r="Q209" i="36"/>
  <c r="Q210" i="36"/>
  <c r="Q211" i="36"/>
  <c r="Q212" i="36"/>
  <c r="Q213" i="36"/>
  <c r="Q214" i="36"/>
  <c r="Q215" i="36"/>
  <c r="Q216" i="36"/>
  <c r="Q217" i="36"/>
  <c r="Q218" i="36"/>
  <c r="Q219" i="36"/>
  <c r="Q220" i="36"/>
  <c r="Q221" i="36"/>
  <c r="Q222" i="36"/>
  <c r="Q223" i="36"/>
  <c r="Q224" i="36"/>
  <c r="Q225" i="36"/>
  <c r="Q226" i="36"/>
  <c r="Q227" i="36"/>
  <c r="Q228" i="36"/>
  <c r="Q229" i="36"/>
  <c r="Q230" i="36"/>
  <c r="Q231" i="36"/>
  <c r="Q232" i="36"/>
  <c r="Q233" i="36"/>
  <c r="Q234" i="36"/>
  <c r="Q235" i="36"/>
  <c r="Q236" i="36"/>
  <c r="Q237" i="36"/>
  <c r="Q238" i="36"/>
  <c r="Q239" i="36"/>
  <c r="Q240" i="36"/>
  <c r="Q241" i="36"/>
  <c r="Q242" i="36"/>
  <c r="Q243" i="36"/>
  <c r="Q244" i="36"/>
  <c r="Q245" i="36"/>
  <c r="Q246" i="36"/>
  <c r="Q247" i="36"/>
  <c r="Q248" i="36"/>
  <c r="Q249" i="36"/>
  <c r="Q250" i="36"/>
  <c r="Q251" i="36"/>
  <c r="Q252" i="36"/>
  <c r="Q253" i="36"/>
  <c r="Q254" i="36"/>
  <c r="Q255" i="36"/>
  <c r="Q256" i="36"/>
  <c r="P17" i="36"/>
  <c r="P18" i="36"/>
  <c r="P19" i="36"/>
  <c r="P20" i="36"/>
  <c r="P21" i="36"/>
  <c r="P22" i="36"/>
  <c r="P23" i="36"/>
  <c r="P24" i="36"/>
  <c r="P25" i="36"/>
  <c r="P26" i="36"/>
  <c r="P27" i="36"/>
  <c r="P28" i="36"/>
  <c r="P29" i="36"/>
  <c r="P30" i="36"/>
  <c r="P31" i="36"/>
  <c r="P32" i="36"/>
  <c r="P33" i="36"/>
  <c r="P34" i="36"/>
  <c r="P35" i="36"/>
  <c r="P36" i="36"/>
  <c r="P37" i="36"/>
  <c r="P38" i="36"/>
  <c r="P39" i="36"/>
  <c r="P40" i="36"/>
  <c r="P41" i="36"/>
  <c r="P42" i="36"/>
  <c r="P43" i="36"/>
  <c r="P44" i="36"/>
  <c r="P45" i="36"/>
  <c r="P46" i="36"/>
  <c r="P47" i="36"/>
  <c r="F230" i="59" s="1"/>
  <c r="P48" i="36"/>
  <c r="P49" i="36"/>
  <c r="P50" i="36"/>
  <c r="P51" i="36"/>
  <c r="P52" i="36"/>
  <c r="P53" i="36"/>
  <c r="P54" i="36"/>
  <c r="P55" i="36"/>
  <c r="P56" i="36"/>
  <c r="P57" i="36"/>
  <c r="P58" i="36"/>
  <c r="P59" i="36"/>
  <c r="P60" i="36"/>
  <c r="P61" i="36"/>
  <c r="P62" i="36"/>
  <c r="P63" i="36"/>
  <c r="P64" i="36"/>
  <c r="P65" i="36"/>
  <c r="P66" i="36"/>
  <c r="P67" i="36"/>
  <c r="P68" i="36"/>
  <c r="P69" i="36"/>
  <c r="P70" i="36"/>
  <c r="P71" i="36"/>
  <c r="P72" i="36"/>
  <c r="P73" i="36"/>
  <c r="P74" i="36"/>
  <c r="P75" i="36"/>
  <c r="P76" i="36"/>
  <c r="P77" i="36"/>
  <c r="P78" i="36"/>
  <c r="P79" i="36"/>
  <c r="P80" i="36"/>
  <c r="P81" i="36"/>
  <c r="P82" i="36"/>
  <c r="P83" i="36"/>
  <c r="P84" i="36"/>
  <c r="P85" i="36"/>
  <c r="P86" i="36"/>
  <c r="P87" i="36"/>
  <c r="P88" i="36"/>
  <c r="P89" i="36"/>
  <c r="P90" i="36"/>
  <c r="P91" i="36"/>
  <c r="P92" i="36"/>
  <c r="P93" i="36"/>
  <c r="P94" i="36"/>
  <c r="P95" i="36"/>
  <c r="P96" i="36"/>
  <c r="P97" i="36"/>
  <c r="P98" i="36"/>
  <c r="P99" i="36"/>
  <c r="P100" i="36"/>
  <c r="P101" i="36"/>
  <c r="P102" i="36"/>
  <c r="P103" i="36"/>
  <c r="P104" i="36"/>
  <c r="P105" i="36"/>
  <c r="P106" i="36"/>
  <c r="P107" i="36"/>
  <c r="P108" i="36"/>
  <c r="P109" i="36"/>
  <c r="P110" i="36"/>
  <c r="P111" i="36"/>
  <c r="P112" i="36"/>
  <c r="P113" i="36"/>
  <c r="P114" i="36"/>
  <c r="P115" i="36"/>
  <c r="P116" i="36"/>
  <c r="P117" i="36"/>
  <c r="P118" i="36"/>
  <c r="P119" i="36"/>
  <c r="P120" i="36"/>
  <c r="P121" i="36"/>
  <c r="P122" i="36"/>
  <c r="P123" i="36"/>
  <c r="P124" i="36"/>
  <c r="P125" i="36"/>
  <c r="P126" i="36"/>
  <c r="P127" i="36"/>
  <c r="P128" i="36"/>
  <c r="P129" i="36"/>
  <c r="P130" i="36"/>
  <c r="P131" i="36"/>
  <c r="P132" i="36"/>
  <c r="P133" i="36"/>
  <c r="P134" i="36"/>
  <c r="P135" i="36"/>
  <c r="P136" i="36"/>
  <c r="P137" i="36"/>
  <c r="P138" i="36"/>
  <c r="P139" i="36"/>
  <c r="P140" i="36"/>
  <c r="P141" i="36"/>
  <c r="P142" i="36"/>
  <c r="P143" i="36"/>
  <c r="P144" i="36"/>
  <c r="P145" i="36"/>
  <c r="P146" i="36"/>
  <c r="P187" i="36"/>
  <c r="P188" i="36"/>
  <c r="P189" i="36"/>
  <c r="P190" i="36"/>
  <c r="P191" i="36"/>
  <c r="P192" i="36"/>
  <c r="P193" i="36"/>
  <c r="P194" i="36"/>
  <c r="P195" i="36"/>
  <c r="P196" i="36"/>
  <c r="P197" i="36"/>
  <c r="P198" i="36"/>
  <c r="P199" i="36"/>
  <c r="P200" i="36"/>
  <c r="P201" i="36"/>
  <c r="P202" i="36"/>
  <c r="P203" i="36"/>
  <c r="P204" i="36"/>
  <c r="P205" i="36"/>
  <c r="P206" i="36"/>
  <c r="P207" i="36"/>
  <c r="P208" i="36"/>
  <c r="P209" i="36"/>
  <c r="P210" i="36"/>
  <c r="P211" i="36"/>
  <c r="P212" i="36"/>
  <c r="P213" i="36"/>
  <c r="P214" i="36"/>
  <c r="P215" i="36"/>
  <c r="P216" i="36"/>
  <c r="P217" i="36"/>
  <c r="P218" i="36"/>
  <c r="P219" i="36"/>
  <c r="P220" i="36"/>
  <c r="P221" i="36"/>
  <c r="P222" i="36"/>
  <c r="P223" i="36"/>
  <c r="P224" i="36"/>
  <c r="P225" i="36"/>
  <c r="P226" i="36"/>
  <c r="P227" i="36"/>
  <c r="P228" i="36"/>
  <c r="P229" i="36"/>
  <c r="P230" i="36"/>
  <c r="P231" i="36"/>
  <c r="P232" i="36"/>
  <c r="P233" i="36"/>
  <c r="P234" i="36"/>
  <c r="P235" i="36"/>
  <c r="P236" i="36"/>
  <c r="P237" i="36"/>
  <c r="P238" i="36"/>
  <c r="P239" i="36"/>
  <c r="P240" i="36"/>
  <c r="P241" i="36"/>
  <c r="P242" i="36"/>
  <c r="P243" i="36"/>
  <c r="P244" i="36"/>
  <c r="P245" i="36"/>
  <c r="P246" i="36"/>
  <c r="P247" i="36"/>
  <c r="P248" i="36"/>
  <c r="P249" i="36"/>
  <c r="P250" i="36"/>
  <c r="P251" i="36"/>
  <c r="P252" i="36"/>
  <c r="P253" i="36"/>
  <c r="P254" i="36"/>
  <c r="P255" i="36"/>
  <c r="P25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F229" i="59" s="1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O102" i="36"/>
  <c r="O103" i="36"/>
  <c r="O104" i="36"/>
  <c r="O105" i="36"/>
  <c r="O106" i="36"/>
  <c r="O107" i="36"/>
  <c r="O108" i="36"/>
  <c r="O109" i="36"/>
  <c r="O110" i="36"/>
  <c r="O111" i="36"/>
  <c r="O112" i="36"/>
  <c r="O113" i="36"/>
  <c r="O114" i="36"/>
  <c r="O115" i="36"/>
  <c r="O116" i="36"/>
  <c r="O117" i="36"/>
  <c r="O118" i="36"/>
  <c r="O119" i="36"/>
  <c r="O120" i="36"/>
  <c r="O121" i="36"/>
  <c r="O122" i="36"/>
  <c r="O123" i="36"/>
  <c r="O124" i="36"/>
  <c r="O125" i="36"/>
  <c r="O126" i="36"/>
  <c r="O127" i="36"/>
  <c r="O128" i="36"/>
  <c r="O129" i="36"/>
  <c r="O130" i="36"/>
  <c r="O131" i="36"/>
  <c r="O132" i="36"/>
  <c r="O133" i="36"/>
  <c r="O134" i="36"/>
  <c r="O135" i="36"/>
  <c r="O136" i="36"/>
  <c r="O137" i="36"/>
  <c r="O138" i="36"/>
  <c r="O139" i="36"/>
  <c r="O140" i="36"/>
  <c r="O141" i="36"/>
  <c r="O142" i="36"/>
  <c r="O143" i="36"/>
  <c r="O144" i="36"/>
  <c r="O145" i="36"/>
  <c r="O146" i="36"/>
  <c r="O187" i="36"/>
  <c r="O188" i="36"/>
  <c r="O189" i="36"/>
  <c r="O190" i="36"/>
  <c r="O191" i="36"/>
  <c r="O192" i="36"/>
  <c r="O193" i="36"/>
  <c r="O194" i="36"/>
  <c r="O195" i="36"/>
  <c r="O196" i="36"/>
  <c r="O197" i="36"/>
  <c r="O198" i="36"/>
  <c r="O199" i="36"/>
  <c r="O200" i="36"/>
  <c r="O201" i="36"/>
  <c r="O202" i="36"/>
  <c r="O203" i="36"/>
  <c r="O204" i="36"/>
  <c r="O205" i="36"/>
  <c r="O206" i="36"/>
  <c r="O207" i="36"/>
  <c r="O208" i="36"/>
  <c r="O209" i="36"/>
  <c r="O210" i="36"/>
  <c r="O211" i="36"/>
  <c r="O212" i="36"/>
  <c r="O213" i="36"/>
  <c r="O214" i="36"/>
  <c r="O215" i="36"/>
  <c r="O216" i="36"/>
  <c r="O217" i="36"/>
  <c r="O218" i="36"/>
  <c r="O219" i="36"/>
  <c r="O220" i="36"/>
  <c r="O221" i="36"/>
  <c r="O222" i="36"/>
  <c r="O223" i="36"/>
  <c r="O224" i="36"/>
  <c r="O225" i="36"/>
  <c r="O226" i="36"/>
  <c r="O227" i="36"/>
  <c r="O228" i="36"/>
  <c r="O229" i="36"/>
  <c r="O230" i="36"/>
  <c r="O231" i="36"/>
  <c r="O232" i="36"/>
  <c r="O233" i="36"/>
  <c r="O234" i="36"/>
  <c r="O235" i="36"/>
  <c r="O236" i="36"/>
  <c r="O237" i="36"/>
  <c r="O238" i="36"/>
  <c r="O239" i="36"/>
  <c r="O240" i="36"/>
  <c r="O241" i="36"/>
  <c r="O242" i="36"/>
  <c r="O243" i="36"/>
  <c r="O244" i="36"/>
  <c r="O245" i="36"/>
  <c r="O246" i="36"/>
  <c r="O247" i="36"/>
  <c r="O248" i="36"/>
  <c r="O249" i="36"/>
  <c r="O250" i="36"/>
  <c r="O251" i="36"/>
  <c r="O252" i="36"/>
  <c r="O253" i="36"/>
  <c r="O254" i="36"/>
  <c r="O255" i="36"/>
  <c r="O25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F228" i="59" s="1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N102" i="36"/>
  <c r="N103" i="36"/>
  <c r="N104" i="36"/>
  <c r="N105" i="36"/>
  <c r="N106" i="36"/>
  <c r="N107" i="36"/>
  <c r="N108" i="36"/>
  <c r="N109" i="36"/>
  <c r="N110" i="36"/>
  <c r="N111" i="36"/>
  <c r="N112" i="36"/>
  <c r="N113" i="36"/>
  <c r="N114" i="36"/>
  <c r="N115" i="36"/>
  <c r="N116" i="36"/>
  <c r="N117" i="36"/>
  <c r="N118" i="36"/>
  <c r="N119" i="36"/>
  <c r="N120" i="36"/>
  <c r="N121" i="36"/>
  <c r="N122" i="36"/>
  <c r="N123" i="36"/>
  <c r="N124" i="36"/>
  <c r="N125" i="36"/>
  <c r="N126" i="36"/>
  <c r="N127" i="36"/>
  <c r="N128" i="36"/>
  <c r="N129" i="36"/>
  <c r="N130" i="36"/>
  <c r="N131" i="36"/>
  <c r="N132" i="36"/>
  <c r="N133" i="36"/>
  <c r="N134" i="36"/>
  <c r="N135" i="36"/>
  <c r="N136" i="36"/>
  <c r="N137" i="36"/>
  <c r="N138" i="36"/>
  <c r="N139" i="36"/>
  <c r="N140" i="36"/>
  <c r="N141" i="36"/>
  <c r="N142" i="36"/>
  <c r="N143" i="36"/>
  <c r="N144" i="36"/>
  <c r="N145" i="36"/>
  <c r="N146" i="36"/>
  <c r="N187" i="36"/>
  <c r="N188" i="36"/>
  <c r="N189" i="36"/>
  <c r="N190" i="36"/>
  <c r="N191" i="36"/>
  <c r="N192" i="36"/>
  <c r="N193" i="36"/>
  <c r="N194" i="36"/>
  <c r="N195" i="36"/>
  <c r="N196" i="36"/>
  <c r="N197" i="36"/>
  <c r="N198" i="36"/>
  <c r="N199" i="36"/>
  <c r="N200" i="36"/>
  <c r="N201" i="36"/>
  <c r="N202" i="36"/>
  <c r="N203" i="36"/>
  <c r="N204" i="36"/>
  <c r="N205" i="36"/>
  <c r="N206" i="36"/>
  <c r="N207" i="36"/>
  <c r="N208" i="36"/>
  <c r="N209" i="36"/>
  <c r="N210" i="36"/>
  <c r="N211" i="36"/>
  <c r="N212" i="36"/>
  <c r="N213" i="36"/>
  <c r="N214" i="36"/>
  <c r="N215" i="36"/>
  <c r="N216" i="36"/>
  <c r="N217" i="36"/>
  <c r="N218" i="36"/>
  <c r="N219" i="36"/>
  <c r="N220" i="36"/>
  <c r="N221" i="36"/>
  <c r="N222" i="36"/>
  <c r="N223" i="36"/>
  <c r="N224" i="36"/>
  <c r="N225" i="36"/>
  <c r="N226" i="36"/>
  <c r="N227" i="36"/>
  <c r="N228" i="36"/>
  <c r="N229" i="36"/>
  <c r="N230" i="36"/>
  <c r="N231" i="36"/>
  <c r="N232" i="36"/>
  <c r="N233" i="36"/>
  <c r="N234" i="36"/>
  <c r="N235" i="36"/>
  <c r="N236" i="36"/>
  <c r="N237" i="36"/>
  <c r="N238" i="36"/>
  <c r="N239" i="36"/>
  <c r="N240" i="36"/>
  <c r="N241" i="36"/>
  <c r="N242" i="36"/>
  <c r="N243" i="36"/>
  <c r="N244" i="36"/>
  <c r="N245" i="36"/>
  <c r="N246" i="36"/>
  <c r="N247" i="36"/>
  <c r="N248" i="36"/>
  <c r="N249" i="36"/>
  <c r="N250" i="36"/>
  <c r="N251" i="36"/>
  <c r="N252" i="36"/>
  <c r="N253" i="36"/>
  <c r="N254" i="36"/>
  <c r="N255" i="36"/>
  <c r="N25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F227" i="59" s="1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87" i="36"/>
  <c r="M188" i="36"/>
  <c r="M189" i="36"/>
  <c r="M190" i="36"/>
  <c r="M191" i="36"/>
  <c r="M192" i="36"/>
  <c r="M193" i="36"/>
  <c r="M194" i="36"/>
  <c r="M195" i="36"/>
  <c r="M196" i="36"/>
  <c r="M197" i="36"/>
  <c r="M198" i="36"/>
  <c r="M199" i="36"/>
  <c r="M200" i="36"/>
  <c r="M201" i="36"/>
  <c r="M202" i="36"/>
  <c r="M203" i="36"/>
  <c r="M204" i="36"/>
  <c r="M205" i="36"/>
  <c r="M206" i="36"/>
  <c r="M207" i="36"/>
  <c r="M208" i="36"/>
  <c r="M209" i="36"/>
  <c r="M210" i="36"/>
  <c r="M211" i="36"/>
  <c r="M212" i="36"/>
  <c r="M213" i="36"/>
  <c r="M214" i="36"/>
  <c r="M215" i="36"/>
  <c r="M216" i="36"/>
  <c r="M217" i="36"/>
  <c r="M218" i="36"/>
  <c r="M219" i="36"/>
  <c r="M220" i="36"/>
  <c r="M221" i="36"/>
  <c r="M222" i="36"/>
  <c r="M223" i="36"/>
  <c r="M224" i="36"/>
  <c r="M225" i="36"/>
  <c r="M226" i="36"/>
  <c r="M227" i="36"/>
  <c r="M228" i="36"/>
  <c r="M229" i="36"/>
  <c r="M230" i="36"/>
  <c r="M231" i="36"/>
  <c r="M232" i="36"/>
  <c r="M233" i="36"/>
  <c r="M234" i="36"/>
  <c r="M235" i="36"/>
  <c r="M236" i="36"/>
  <c r="M237" i="36"/>
  <c r="M238" i="36"/>
  <c r="M239" i="36"/>
  <c r="M240" i="36"/>
  <c r="M241" i="36"/>
  <c r="M242" i="36"/>
  <c r="M243" i="36"/>
  <c r="M244" i="36"/>
  <c r="M245" i="36"/>
  <c r="M246" i="36"/>
  <c r="M247" i="36"/>
  <c r="M248" i="36"/>
  <c r="M249" i="36"/>
  <c r="M250" i="36"/>
  <c r="M251" i="36"/>
  <c r="M252" i="36"/>
  <c r="M253" i="36"/>
  <c r="M254" i="36"/>
  <c r="M255" i="36"/>
  <c r="M256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L102" i="36"/>
  <c r="L103" i="36"/>
  <c r="L104" i="36"/>
  <c r="L105" i="36"/>
  <c r="L106" i="36"/>
  <c r="L107" i="36"/>
  <c r="L108" i="36"/>
  <c r="L109" i="36"/>
  <c r="L110" i="36"/>
  <c r="L111" i="36"/>
  <c r="L112" i="36"/>
  <c r="L113" i="36"/>
  <c r="L114" i="36"/>
  <c r="L115" i="36"/>
  <c r="L116" i="36"/>
  <c r="L117" i="36"/>
  <c r="L118" i="36"/>
  <c r="L119" i="36"/>
  <c r="L120" i="36"/>
  <c r="L121" i="36"/>
  <c r="L122" i="36"/>
  <c r="L123" i="36"/>
  <c r="L124" i="36"/>
  <c r="L125" i="36"/>
  <c r="L126" i="36"/>
  <c r="L127" i="36"/>
  <c r="L128" i="36"/>
  <c r="L129" i="36"/>
  <c r="L130" i="36"/>
  <c r="L131" i="36"/>
  <c r="L132" i="36"/>
  <c r="L133" i="36"/>
  <c r="L134" i="36"/>
  <c r="L135" i="36"/>
  <c r="L136" i="36"/>
  <c r="L137" i="36"/>
  <c r="L138" i="36"/>
  <c r="L139" i="36"/>
  <c r="L140" i="36"/>
  <c r="L141" i="36"/>
  <c r="L142" i="36"/>
  <c r="L143" i="36"/>
  <c r="L144" i="36"/>
  <c r="L145" i="36"/>
  <c r="L146" i="36"/>
  <c r="L187" i="36"/>
  <c r="L188" i="36"/>
  <c r="L189" i="36"/>
  <c r="L190" i="36"/>
  <c r="L191" i="36"/>
  <c r="L192" i="36"/>
  <c r="L193" i="36"/>
  <c r="L194" i="36"/>
  <c r="L195" i="36"/>
  <c r="L196" i="36"/>
  <c r="L197" i="36"/>
  <c r="L198" i="36"/>
  <c r="L199" i="36"/>
  <c r="L200" i="36"/>
  <c r="L201" i="36"/>
  <c r="L202" i="36"/>
  <c r="L203" i="36"/>
  <c r="L204" i="36"/>
  <c r="L205" i="36"/>
  <c r="L206" i="36"/>
  <c r="L207" i="36"/>
  <c r="L208" i="36"/>
  <c r="L209" i="36"/>
  <c r="L210" i="36"/>
  <c r="L211" i="36"/>
  <c r="L212" i="36"/>
  <c r="L213" i="36"/>
  <c r="L214" i="36"/>
  <c r="L215" i="36"/>
  <c r="L216" i="36"/>
  <c r="L217" i="36"/>
  <c r="L218" i="36"/>
  <c r="L219" i="36"/>
  <c r="L220" i="36"/>
  <c r="L221" i="36"/>
  <c r="L222" i="36"/>
  <c r="L223" i="36"/>
  <c r="L224" i="36"/>
  <c r="L225" i="36"/>
  <c r="L226" i="36"/>
  <c r="L227" i="36"/>
  <c r="L228" i="36"/>
  <c r="L229" i="36"/>
  <c r="L230" i="36"/>
  <c r="L231" i="36"/>
  <c r="L232" i="36"/>
  <c r="L233" i="36"/>
  <c r="L234" i="36"/>
  <c r="L235" i="36"/>
  <c r="L236" i="36"/>
  <c r="L237" i="36"/>
  <c r="L238" i="36"/>
  <c r="L239" i="36"/>
  <c r="L240" i="36"/>
  <c r="L241" i="36"/>
  <c r="L242" i="36"/>
  <c r="L243" i="36"/>
  <c r="L244" i="36"/>
  <c r="L245" i="36"/>
  <c r="L246" i="36"/>
  <c r="L247" i="36"/>
  <c r="L248" i="36"/>
  <c r="L249" i="36"/>
  <c r="L250" i="36"/>
  <c r="L251" i="36"/>
  <c r="L252" i="36"/>
  <c r="L253" i="36"/>
  <c r="L254" i="36"/>
  <c r="L255" i="36"/>
  <c r="L256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K102" i="36"/>
  <c r="K103" i="36"/>
  <c r="K104" i="36"/>
  <c r="K105" i="36"/>
  <c r="K106" i="36"/>
  <c r="K107" i="36"/>
  <c r="K108" i="36"/>
  <c r="K109" i="36"/>
  <c r="K110" i="36"/>
  <c r="K111" i="36"/>
  <c r="K112" i="36"/>
  <c r="K113" i="36"/>
  <c r="K114" i="36"/>
  <c r="K115" i="36"/>
  <c r="K116" i="36"/>
  <c r="K117" i="36"/>
  <c r="K118" i="36"/>
  <c r="K119" i="36"/>
  <c r="K120" i="36"/>
  <c r="K121" i="36"/>
  <c r="K122" i="36"/>
  <c r="K123" i="36"/>
  <c r="K124" i="36"/>
  <c r="K125" i="36"/>
  <c r="K126" i="36"/>
  <c r="K127" i="36"/>
  <c r="K128" i="36"/>
  <c r="K129" i="36"/>
  <c r="K130" i="36"/>
  <c r="K131" i="36"/>
  <c r="K132" i="36"/>
  <c r="K133" i="36"/>
  <c r="K134" i="36"/>
  <c r="K135" i="36"/>
  <c r="K136" i="36"/>
  <c r="K137" i="36"/>
  <c r="K138" i="36"/>
  <c r="K139" i="36"/>
  <c r="K140" i="36"/>
  <c r="K141" i="36"/>
  <c r="K142" i="36"/>
  <c r="K143" i="36"/>
  <c r="K144" i="36"/>
  <c r="K145" i="36"/>
  <c r="K146" i="36"/>
  <c r="K187" i="36"/>
  <c r="K188" i="36"/>
  <c r="K189" i="36"/>
  <c r="K190" i="36"/>
  <c r="K191" i="36"/>
  <c r="K192" i="36"/>
  <c r="K193" i="36"/>
  <c r="K194" i="36"/>
  <c r="K195" i="36"/>
  <c r="K196" i="36"/>
  <c r="K197" i="36"/>
  <c r="K198" i="36"/>
  <c r="K199" i="36"/>
  <c r="K200" i="36"/>
  <c r="K201" i="36"/>
  <c r="K202" i="36"/>
  <c r="K203" i="36"/>
  <c r="K204" i="36"/>
  <c r="K205" i="36"/>
  <c r="K206" i="36"/>
  <c r="K207" i="36"/>
  <c r="K208" i="36"/>
  <c r="K209" i="36"/>
  <c r="K210" i="36"/>
  <c r="K211" i="36"/>
  <c r="K212" i="36"/>
  <c r="K213" i="36"/>
  <c r="K214" i="36"/>
  <c r="K215" i="36"/>
  <c r="K216" i="36"/>
  <c r="K217" i="36"/>
  <c r="K218" i="36"/>
  <c r="K219" i="36"/>
  <c r="K220" i="36"/>
  <c r="K221" i="36"/>
  <c r="K222" i="36"/>
  <c r="K223" i="36"/>
  <c r="K224" i="36"/>
  <c r="K225" i="36"/>
  <c r="K226" i="36"/>
  <c r="K227" i="36"/>
  <c r="K228" i="36"/>
  <c r="K229" i="36"/>
  <c r="K230" i="36"/>
  <c r="K231" i="36"/>
  <c r="K232" i="36"/>
  <c r="K233" i="36"/>
  <c r="K234" i="36"/>
  <c r="K235" i="36"/>
  <c r="K236" i="36"/>
  <c r="K237" i="36"/>
  <c r="K238" i="36"/>
  <c r="K239" i="36"/>
  <c r="K240" i="36"/>
  <c r="K241" i="36"/>
  <c r="K242" i="36"/>
  <c r="K243" i="36"/>
  <c r="K244" i="36"/>
  <c r="K245" i="36"/>
  <c r="K246" i="36"/>
  <c r="K247" i="36"/>
  <c r="K248" i="36"/>
  <c r="K249" i="36"/>
  <c r="K250" i="36"/>
  <c r="K251" i="36"/>
  <c r="K252" i="36"/>
  <c r="K253" i="36"/>
  <c r="K254" i="36"/>
  <c r="K255" i="36"/>
  <c r="K256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I62" i="36"/>
  <c r="I63" i="36"/>
  <c r="I64" i="36"/>
  <c r="I65" i="36"/>
  <c r="I66" i="36"/>
  <c r="I67" i="36"/>
  <c r="I68" i="36"/>
  <c r="I69" i="36"/>
  <c r="I70" i="36"/>
  <c r="I71" i="36"/>
  <c r="I72" i="36"/>
  <c r="I73" i="36"/>
  <c r="I74" i="36"/>
  <c r="I75" i="36"/>
  <c r="I76" i="36"/>
  <c r="I77" i="36"/>
  <c r="I78" i="36"/>
  <c r="I79" i="36"/>
  <c r="I80" i="36"/>
  <c r="I81" i="36"/>
  <c r="I82" i="36"/>
  <c r="I83" i="36"/>
  <c r="I84" i="36"/>
  <c r="I85" i="36"/>
  <c r="I86" i="36"/>
  <c r="I87" i="36"/>
  <c r="I88" i="36"/>
  <c r="I89" i="36"/>
  <c r="I90" i="36"/>
  <c r="I91" i="36"/>
  <c r="I92" i="36"/>
  <c r="I93" i="36"/>
  <c r="I94" i="36"/>
  <c r="I95" i="36"/>
  <c r="I96" i="36"/>
  <c r="I97" i="36"/>
  <c r="I98" i="36"/>
  <c r="I99" i="36"/>
  <c r="I100" i="36"/>
  <c r="I101" i="36"/>
  <c r="I102" i="36"/>
  <c r="I103" i="36"/>
  <c r="I104" i="36"/>
  <c r="I105" i="36"/>
  <c r="I106" i="36"/>
  <c r="I107" i="36"/>
  <c r="I108" i="36"/>
  <c r="I109" i="36"/>
  <c r="I110" i="36"/>
  <c r="I111" i="36"/>
  <c r="I112" i="36"/>
  <c r="I113" i="36"/>
  <c r="I114" i="36"/>
  <c r="I115" i="36"/>
  <c r="I116" i="36"/>
  <c r="I117" i="36"/>
  <c r="I118" i="36"/>
  <c r="I119" i="36"/>
  <c r="I120" i="36"/>
  <c r="I121" i="36"/>
  <c r="I122" i="36"/>
  <c r="I123" i="36"/>
  <c r="I124" i="36"/>
  <c r="I125" i="36"/>
  <c r="I126" i="36"/>
  <c r="I127" i="36"/>
  <c r="I128" i="36"/>
  <c r="I129" i="36"/>
  <c r="I130" i="36"/>
  <c r="I131" i="36"/>
  <c r="I132" i="36"/>
  <c r="I133" i="36"/>
  <c r="I134" i="36"/>
  <c r="I135" i="36"/>
  <c r="I136" i="36"/>
  <c r="I137" i="36"/>
  <c r="I138" i="36"/>
  <c r="I139" i="36"/>
  <c r="I140" i="36"/>
  <c r="I141" i="36"/>
  <c r="I142" i="36"/>
  <c r="I143" i="36"/>
  <c r="I144" i="36"/>
  <c r="I145" i="36"/>
  <c r="I146" i="36"/>
  <c r="I187" i="36"/>
  <c r="I188" i="36"/>
  <c r="I189" i="36"/>
  <c r="I190" i="36"/>
  <c r="I191" i="36"/>
  <c r="I192" i="36"/>
  <c r="I193" i="36"/>
  <c r="I194" i="36"/>
  <c r="I195" i="36"/>
  <c r="I196" i="36"/>
  <c r="I197" i="36"/>
  <c r="I198" i="36"/>
  <c r="I199" i="36"/>
  <c r="I200" i="36"/>
  <c r="I201" i="36"/>
  <c r="I202" i="36"/>
  <c r="I203" i="36"/>
  <c r="I204" i="36"/>
  <c r="I205" i="36"/>
  <c r="I206" i="36"/>
  <c r="I207" i="36"/>
  <c r="I208" i="36"/>
  <c r="I209" i="36"/>
  <c r="I210" i="36"/>
  <c r="I211" i="36"/>
  <c r="I212" i="36"/>
  <c r="I213" i="36"/>
  <c r="I214" i="36"/>
  <c r="I215" i="36"/>
  <c r="I216" i="36"/>
  <c r="I217" i="36"/>
  <c r="I218" i="36"/>
  <c r="I219" i="36"/>
  <c r="I220" i="36"/>
  <c r="I221" i="36"/>
  <c r="I222" i="36"/>
  <c r="I223" i="36"/>
  <c r="I224" i="36"/>
  <c r="I225" i="36"/>
  <c r="I226" i="36"/>
  <c r="I227" i="36"/>
  <c r="I228" i="36"/>
  <c r="I229" i="36"/>
  <c r="I230" i="36"/>
  <c r="I231" i="36"/>
  <c r="I232" i="36"/>
  <c r="I233" i="36"/>
  <c r="I234" i="36"/>
  <c r="I235" i="36"/>
  <c r="I236" i="36"/>
  <c r="I237" i="36"/>
  <c r="I238" i="36"/>
  <c r="I239" i="36"/>
  <c r="I240" i="36"/>
  <c r="I241" i="36"/>
  <c r="I242" i="36"/>
  <c r="I243" i="36"/>
  <c r="I244" i="36"/>
  <c r="I245" i="36"/>
  <c r="I246" i="36"/>
  <c r="I247" i="36"/>
  <c r="I248" i="36"/>
  <c r="I249" i="36"/>
  <c r="I250" i="36"/>
  <c r="I251" i="36"/>
  <c r="I252" i="36"/>
  <c r="I253" i="36"/>
  <c r="I254" i="36"/>
  <c r="I255" i="36"/>
  <c r="I256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E200" i="36"/>
  <c r="E201" i="36"/>
  <c r="E202" i="36"/>
  <c r="E203" i="36"/>
  <c r="E204" i="36"/>
  <c r="E205" i="36"/>
  <c r="E206" i="36"/>
  <c r="E207" i="36"/>
  <c r="E208" i="36"/>
  <c r="E209" i="36"/>
  <c r="E210" i="36"/>
  <c r="E211" i="36"/>
  <c r="E212" i="36"/>
  <c r="E213" i="36"/>
  <c r="E214" i="36"/>
  <c r="E215" i="36"/>
  <c r="E216" i="36"/>
  <c r="E217" i="36"/>
  <c r="E218" i="36"/>
  <c r="E219" i="36"/>
  <c r="E220" i="36"/>
  <c r="E221" i="36"/>
  <c r="E222" i="36"/>
  <c r="E223" i="36"/>
  <c r="E224" i="36"/>
  <c r="E225" i="36"/>
  <c r="E226" i="36"/>
  <c r="E227" i="36"/>
  <c r="E228" i="36"/>
  <c r="E229" i="36"/>
  <c r="E230" i="36"/>
  <c r="E231" i="36"/>
  <c r="E232" i="36"/>
  <c r="E233" i="36"/>
  <c r="E234" i="36"/>
  <c r="E235" i="36"/>
  <c r="E236" i="36"/>
  <c r="E237" i="36"/>
  <c r="E238" i="36"/>
  <c r="E239" i="36"/>
  <c r="E240" i="36"/>
  <c r="E241" i="36"/>
  <c r="E242" i="36"/>
  <c r="E243" i="36"/>
  <c r="E244" i="36"/>
  <c r="E245" i="36"/>
  <c r="E246" i="36"/>
  <c r="E247" i="36"/>
  <c r="E248" i="36"/>
  <c r="E249" i="36"/>
  <c r="E250" i="36"/>
  <c r="E251" i="36"/>
  <c r="E252" i="36"/>
  <c r="E253" i="36"/>
  <c r="E254" i="36"/>
  <c r="E255" i="36"/>
  <c r="E256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T1" i="36"/>
  <c r="C234" i="59" s="1"/>
  <c r="S1" i="36"/>
  <c r="C231" i="69" s="1"/>
  <c r="R1" i="36"/>
  <c r="Q1" i="36"/>
  <c r="C231" i="59" s="1"/>
  <c r="P1" i="36"/>
  <c r="C230" i="59" s="1"/>
  <c r="O1" i="36"/>
  <c r="C227" i="69" s="1"/>
  <c r="N1" i="36"/>
  <c r="C226" i="69" s="1"/>
  <c r="M1" i="36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39" i="35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73" i="35"/>
  <c r="T74" i="35"/>
  <c r="T75" i="35"/>
  <c r="T76" i="35"/>
  <c r="T77" i="35"/>
  <c r="T78" i="35"/>
  <c r="T79" i="35"/>
  <c r="T80" i="35"/>
  <c r="T81" i="35"/>
  <c r="T82" i="35"/>
  <c r="T83" i="35"/>
  <c r="T84" i="35"/>
  <c r="T85" i="35"/>
  <c r="T86" i="35"/>
  <c r="T87" i="35"/>
  <c r="T88" i="35"/>
  <c r="T89" i="35"/>
  <c r="T90" i="35"/>
  <c r="T91" i="35"/>
  <c r="T92" i="35"/>
  <c r="T93" i="35"/>
  <c r="T94" i="35"/>
  <c r="T95" i="35"/>
  <c r="T96" i="35"/>
  <c r="T97" i="35"/>
  <c r="T98" i="35"/>
  <c r="T99" i="35"/>
  <c r="T100" i="35"/>
  <c r="T101" i="35"/>
  <c r="T102" i="35"/>
  <c r="T103" i="35"/>
  <c r="T104" i="35"/>
  <c r="T105" i="35"/>
  <c r="T106" i="35"/>
  <c r="T107" i="35"/>
  <c r="T108" i="35"/>
  <c r="T109" i="35"/>
  <c r="T110" i="35"/>
  <c r="T111" i="35"/>
  <c r="T112" i="35"/>
  <c r="T113" i="35"/>
  <c r="T114" i="35"/>
  <c r="T115" i="35"/>
  <c r="T116" i="35"/>
  <c r="T117" i="35"/>
  <c r="T118" i="35"/>
  <c r="T119" i="35"/>
  <c r="T120" i="35"/>
  <c r="T121" i="35"/>
  <c r="T122" i="35"/>
  <c r="T123" i="35"/>
  <c r="T124" i="35"/>
  <c r="T125" i="35"/>
  <c r="T126" i="35"/>
  <c r="T127" i="35"/>
  <c r="T128" i="35"/>
  <c r="T129" i="35"/>
  <c r="T130" i="35"/>
  <c r="T131" i="35"/>
  <c r="T132" i="35"/>
  <c r="T133" i="35"/>
  <c r="T134" i="35"/>
  <c r="T135" i="35"/>
  <c r="T136" i="35"/>
  <c r="T137" i="35"/>
  <c r="T138" i="35"/>
  <c r="T139" i="35"/>
  <c r="T140" i="35"/>
  <c r="T141" i="35"/>
  <c r="T142" i="35"/>
  <c r="T143" i="35"/>
  <c r="T144" i="35"/>
  <c r="T145" i="35"/>
  <c r="T146" i="35"/>
  <c r="T187" i="35"/>
  <c r="T188" i="35"/>
  <c r="T189" i="35"/>
  <c r="T190" i="35"/>
  <c r="T191" i="35"/>
  <c r="T192" i="35"/>
  <c r="T193" i="35"/>
  <c r="T194" i="35"/>
  <c r="T195" i="35"/>
  <c r="T196" i="35"/>
  <c r="T197" i="35"/>
  <c r="T198" i="35"/>
  <c r="T199" i="35"/>
  <c r="T200" i="35"/>
  <c r="T201" i="35"/>
  <c r="T202" i="35"/>
  <c r="T203" i="35"/>
  <c r="T204" i="35"/>
  <c r="T205" i="35"/>
  <c r="T206" i="35"/>
  <c r="T207" i="35"/>
  <c r="T208" i="35"/>
  <c r="T209" i="35"/>
  <c r="T210" i="35"/>
  <c r="T211" i="35"/>
  <c r="T212" i="35"/>
  <c r="T213" i="35"/>
  <c r="T214" i="35"/>
  <c r="T215" i="35"/>
  <c r="T216" i="35"/>
  <c r="T217" i="35"/>
  <c r="T218" i="35"/>
  <c r="T219" i="35"/>
  <c r="T220" i="35"/>
  <c r="T221" i="35"/>
  <c r="T222" i="35"/>
  <c r="T223" i="35"/>
  <c r="T224" i="35"/>
  <c r="T225" i="35"/>
  <c r="T226" i="35"/>
  <c r="T227" i="35"/>
  <c r="T228" i="35"/>
  <c r="T229" i="35"/>
  <c r="T230" i="35"/>
  <c r="T231" i="35"/>
  <c r="T232" i="35"/>
  <c r="T233" i="35"/>
  <c r="T234" i="35"/>
  <c r="T235" i="35"/>
  <c r="T236" i="35"/>
  <c r="T237" i="35"/>
  <c r="T238" i="35"/>
  <c r="T239" i="35"/>
  <c r="T240" i="35"/>
  <c r="T241" i="35"/>
  <c r="T242" i="35"/>
  <c r="T243" i="35"/>
  <c r="T244" i="35"/>
  <c r="T245" i="35"/>
  <c r="T246" i="35"/>
  <c r="T247" i="35"/>
  <c r="T248" i="35"/>
  <c r="T249" i="35"/>
  <c r="T250" i="35"/>
  <c r="S17" i="35"/>
  <c r="S18" i="35"/>
  <c r="S19" i="35"/>
  <c r="S20" i="35"/>
  <c r="S21" i="35"/>
  <c r="S22" i="35"/>
  <c r="S23" i="35"/>
  <c r="S24" i="35"/>
  <c r="S25" i="35"/>
  <c r="S26" i="35"/>
  <c r="S27" i="35"/>
  <c r="S28" i="35"/>
  <c r="S29" i="35"/>
  <c r="S30" i="35"/>
  <c r="S31" i="35"/>
  <c r="S32" i="35"/>
  <c r="S33" i="35"/>
  <c r="S34" i="35"/>
  <c r="S35" i="35"/>
  <c r="S36" i="35"/>
  <c r="S37" i="35"/>
  <c r="S38" i="35"/>
  <c r="S39" i="35"/>
  <c r="S40" i="35"/>
  <c r="S41" i="35"/>
  <c r="S42" i="35"/>
  <c r="S43" i="35"/>
  <c r="S44" i="35"/>
  <c r="S45" i="35"/>
  <c r="S46" i="35"/>
  <c r="S47" i="35"/>
  <c r="S48" i="35"/>
  <c r="S49" i="35"/>
  <c r="S50" i="35"/>
  <c r="S51" i="35"/>
  <c r="S52" i="35"/>
  <c r="S53" i="35"/>
  <c r="S54" i="35"/>
  <c r="S55" i="35"/>
  <c r="S56" i="35"/>
  <c r="S57" i="35"/>
  <c r="S58" i="35"/>
  <c r="S59" i="35"/>
  <c r="S60" i="35"/>
  <c r="S61" i="35"/>
  <c r="S62" i="35"/>
  <c r="S63" i="35"/>
  <c r="S64" i="35"/>
  <c r="S65" i="35"/>
  <c r="S66" i="35"/>
  <c r="S67" i="35"/>
  <c r="S68" i="35"/>
  <c r="S69" i="35"/>
  <c r="S70" i="35"/>
  <c r="S71" i="35"/>
  <c r="S72" i="35"/>
  <c r="S73" i="35"/>
  <c r="S74" i="35"/>
  <c r="S75" i="35"/>
  <c r="S76" i="35"/>
  <c r="S77" i="35"/>
  <c r="S78" i="35"/>
  <c r="S79" i="35"/>
  <c r="S80" i="35"/>
  <c r="S81" i="35"/>
  <c r="S82" i="35"/>
  <c r="S83" i="35"/>
  <c r="S84" i="35"/>
  <c r="S85" i="35"/>
  <c r="S86" i="35"/>
  <c r="S87" i="35"/>
  <c r="S88" i="35"/>
  <c r="S89" i="35"/>
  <c r="S90" i="35"/>
  <c r="S91" i="35"/>
  <c r="S92" i="35"/>
  <c r="S93" i="35"/>
  <c r="S94" i="35"/>
  <c r="S95" i="35"/>
  <c r="S96" i="35"/>
  <c r="S97" i="35"/>
  <c r="S98" i="35"/>
  <c r="S99" i="35"/>
  <c r="S100" i="35"/>
  <c r="S101" i="35"/>
  <c r="S102" i="35"/>
  <c r="S103" i="35"/>
  <c r="S104" i="35"/>
  <c r="S105" i="35"/>
  <c r="S106" i="35"/>
  <c r="S107" i="35"/>
  <c r="S108" i="35"/>
  <c r="S109" i="35"/>
  <c r="S110" i="35"/>
  <c r="S111" i="35"/>
  <c r="S112" i="35"/>
  <c r="S113" i="35"/>
  <c r="S114" i="35"/>
  <c r="S115" i="35"/>
  <c r="S116" i="35"/>
  <c r="S117" i="35"/>
  <c r="S118" i="35"/>
  <c r="S119" i="35"/>
  <c r="S120" i="35"/>
  <c r="S121" i="35"/>
  <c r="S122" i="35"/>
  <c r="S123" i="35"/>
  <c r="S124" i="35"/>
  <c r="S125" i="35"/>
  <c r="S126" i="35"/>
  <c r="S127" i="35"/>
  <c r="S128" i="35"/>
  <c r="S129" i="35"/>
  <c r="S130" i="35"/>
  <c r="S131" i="35"/>
  <c r="S132" i="35"/>
  <c r="S133" i="35"/>
  <c r="S134" i="35"/>
  <c r="S135" i="35"/>
  <c r="S136" i="35"/>
  <c r="S137" i="35"/>
  <c r="S138" i="35"/>
  <c r="S139" i="35"/>
  <c r="S140" i="35"/>
  <c r="S141" i="35"/>
  <c r="S142" i="35"/>
  <c r="S143" i="35"/>
  <c r="S144" i="35"/>
  <c r="S145" i="35"/>
  <c r="S146" i="35"/>
  <c r="S187" i="35"/>
  <c r="S188" i="35"/>
  <c r="S189" i="35"/>
  <c r="S190" i="35"/>
  <c r="S191" i="35"/>
  <c r="S192" i="35"/>
  <c r="S193" i="35"/>
  <c r="S194" i="35"/>
  <c r="S195" i="35"/>
  <c r="S196" i="35"/>
  <c r="S197" i="35"/>
  <c r="S198" i="35"/>
  <c r="S199" i="35"/>
  <c r="S200" i="35"/>
  <c r="S201" i="35"/>
  <c r="S202" i="35"/>
  <c r="S203" i="35"/>
  <c r="S204" i="35"/>
  <c r="S205" i="35"/>
  <c r="S206" i="35"/>
  <c r="S207" i="35"/>
  <c r="S208" i="35"/>
  <c r="S209" i="35"/>
  <c r="S210" i="35"/>
  <c r="S211" i="35"/>
  <c r="S212" i="35"/>
  <c r="S213" i="35"/>
  <c r="S214" i="35"/>
  <c r="S215" i="35"/>
  <c r="S216" i="35"/>
  <c r="S217" i="35"/>
  <c r="S218" i="35"/>
  <c r="S219" i="35"/>
  <c r="S220" i="35"/>
  <c r="S221" i="35"/>
  <c r="S222" i="35"/>
  <c r="S223" i="35"/>
  <c r="S224" i="35"/>
  <c r="S225" i="35"/>
  <c r="S226" i="35"/>
  <c r="S227" i="35"/>
  <c r="S228" i="35"/>
  <c r="S229" i="35"/>
  <c r="S230" i="35"/>
  <c r="S231" i="35"/>
  <c r="S232" i="35"/>
  <c r="S233" i="35"/>
  <c r="S234" i="35"/>
  <c r="S235" i="35"/>
  <c r="S236" i="35"/>
  <c r="S237" i="35"/>
  <c r="S238" i="35"/>
  <c r="S239" i="35"/>
  <c r="S240" i="35"/>
  <c r="S241" i="35"/>
  <c r="S242" i="35"/>
  <c r="S243" i="35"/>
  <c r="S244" i="35"/>
  <c r="S245" i="35"/>
  <c r="S246" i="35"/>
  <c r="S247" i="35"/>
  <c r="S248" i="35"/>
  <c r="S249" i="35"/>
  <c r="S250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R99" i="35"/>
  <c r="R100" i="35"/>
  <c r="R101" i="35"/>
  <c r="R102" i="35"/>
  <c r="R103" i="35"/>
  <c r="R104" i="35"/>
  <c r="R105" i="35"/>
  <c r="R106" i="35"/>
  <c r="R107" i="35"/>
  <c r="R108" i="35"/>
  <c r="R109" i="35"/>
  <c r="R110" i="35"/>
  <c r="R111" i="35"/>
  <c r="R112" i="35"/>
  <c r="R113" i="35"/>
  <c r="R114" i="35"/>
  <c r="R115" i="35"/>
  <c r="R116" i="35"/>
  <c r="R117" i="35"/>
  <c r="R118" i="35"/>
  <c r="R119" i="35"/>
  <c r="R120" i="35"/>
  <c r="R121" i="35"/>
  <c r="R122" i="35"/>
  <c r="R123" i="35"/>
  <c r="R124" i="35"/>
  <c r="R125" i="35"/>
  <c r="R126" i="35"/>
  <c r="R127" i="35"/>
  <c r="R128" i="35"/>
  <c r="R129" i="35"/>
  <c r="R130" i="35"/>
  <c r="R131" i="35"/>
  <c r="R132" i="35"/>
  <c r="R133" i="35"/>
  <c r="R134" i="35"/>
  <c r="R135" i="35"/>
  <c r="R136" i="35"/>
  <c r="R137" i="35"/>
  <c r="R138" i="35"/>
  <c r="R139" i="35"/>
  <c r="R140" i="35"/>
  <c r="R141" i="35"/>
  <c r="R142" i="35"/>
  <c r="R143" i="35"/>
  <c r="R144" i="35"/>
  <c r="R145" i="35"/>
  <c r="R146" i="35"/>
  <c r="R187" i="35"/>
  <c r="R188" i="35"/>
  <c r="R189" i="35"/>
  <c r="R190" i="35"/>
  <c r="R191" i="35"/>
  <c r="R192" i="35"/>
  <c r="R193" i="35"/>
  <c r="R194" i="35"/>
  <c r="R195" i="35"/>
  <c r="R196" i="35"/>
  <c r="R197" i="35"/>
  <c r="R198" i="35"/>
  <c r="R199" i="35"/>
  <c r="R200" i="35"/>
  <c r="R201" i="35"/>
  <c r="R202" i="35"/>
  <c r="R203" i="35"/>
  <c r="R204" i="35"/>
  <c r="R205" i="35"/>
  <c r="R206" i="35"/>
  <c r="R207" i="35"/>
  <c r="R208" i="35"/>
  <c r="R209" i="35"/>
  <c r="R210" i="35"/>
  <c r="R211" i="35"/>
  <c r="R212" i="35"/>
  <c r="R213" i="35"/>
  <c r="R214" i="35"/>
  <c r="R215" i="35"/>
  <c r="R216" i="35"/>
  <c r="R217" i="35"/>
  <c r="R218" i="35"/>
  <c r="R219" i="35"/>
  <c r="R220" i="35"/>
  <c r="R221" i="35"/>
  <c r="R222" i="35"/>
  <c r="R223" i="35"/>
  <c r="R224" i="35"/>
  <c r="R225" i="35"/>
  <c r="R226" i="35"/>
  <c r="R227" i="35"/>
  <c r="R228" i="35"/>
  <c r="R229" i="35"/>
  <c r="R230" i="35"/>
  <c r="R231" i="35"/>
  <c r="R232" i="35"/>
  <c r="R233" i="35"/>
  <c r="R234" i="35"/>
  <c r="R235" i="35"/>
  <c r="R236" i="35"/>
  <c r="R237" i="35"/>
  <c r="R238" i="35"/>
  <c r="R239" i="35"/>
  <c r="R240" i="35"/>
  <c r="R241" i="35"/>
  <c r="R242" i="35"/>
  <c r="R243" i="35"/>
  <c r="R244" i="35"/>
  <c r="R245" i="35"/>
  <c r="R246" i="35"/>
  <c r="R247" i="35"/>
  <c r="R248" i="35"/>
  <c r="R249" i="35"/>
  <c r="R250" i="35"/>
  <c r="Q17" i="35"/>
  <c r="Q18" i="35"/>
  <c r="Q19" i="35"/>
  <c r="Q20" i="35"/>
  <c r="Q21" i="35"/>
  <c r="Q22" i="35"/>
  <c r="Q23" i="35"/>
  <c r="Q24" i="35"/>
  <c r="Q25" i="35"/>
  <c r="Q26" i="35"/>
  <c r="Q27" i="35"/>
  <c r="Q28" i="35"/>
  <c r="Q29" i="35"/>
  <c r="Q30" i="35"/>
  <c r="Q31" i="35"/>
  <c r="Q32" i="35"/>
  <c r="Q33" i="35"/>
  <c r="Q34" i="35"/>
  <c r="Q35" i="35"/>
  <c r="Q36" i="35"/>
  <c r="Q37" i="35"/>
  <c r="Q38" i="35"/>
  <c r="Q39" i="35"/>
  <c r="Q40" i="35"/>
  <c r="Q41" i="35"/>
  <c r="Q42" i="35"/>
  <c r="Q43" i="35"/>
  <c r="Q44" i="35"/>
  <c r="Q45" i="35"/>
  <c r="Q46" i="35"/>
  <c r="Q47" i="35"/>
  <c r="Q48" i="35"/>
  <c r="Q49" i="35"/>
  <c r="Q50" i="35"/>
  <c r="Q51" i="35"/>
  <c r="Q52" i="35"/>
  <c r="Q53" i="35"/>
  <c r="Q54" i="35"/>
  <c r="Q55" i="35"/>
  <c r="Q56" i="35"/>
  <c r="Q57" i="35"/>
  <c r="Q58" i="35"/>
  <c r="Q59" i="35"/>
  <c r="Q60" i="35"/>
  <c r="Q61" i="35"/>
  <c r="Q62" i="35"/>
  <c r="Q63" i="35"/>
  <c r="Q64" i="35"/>
  <c r="Q65" i="35"/>
  <c r="Q66" i="35"/>
  <c r="Q67" i="35"/>
  <c r="Q68" i="35"/>
  <c r="Q69" i="35"/>
  <c r="Q70" i="35"/>
  <c r="Q71" i="35"/>
  <c r="Q72" i="35"/>
  <c r="Q73" i="35"/>
  <c r="Q74" i="35"/>
  <c r="Q75" i="35"/>
  <c r="Q76" i="35"/>
  <c r="Q77" i="35"/>
  <c r="Q78" i="35"/>
  <c r="Q79" i="35"/>
  <c r="Q80" i="35"/>
  <c r="Q81" i="35"/>
  <c r="Q82" i="35"/>
  <c r="Q83" i="35"/>
  <c r="Q84" i="35"/>
  <c r="Q85" i="35"/>
  <c r="Q86" i="35"/>
  <c r="Q87" i="35"/>
  <c r="Q88" i="35"/>
  <c r="Q89" i="35"/>
  <c r="Q90" i="35"/>
  <c r="Q91" i="35"/>
  <c r="Q92" i="35"/>
  <c r="Q93" i="35"/>
  <c r="Q94" i="35"/>
  <c r="Q95" i="35"/>
  <c r="Q96" i="35"/>
  <c r="Q97" i="35"/>
  <c r="Q98" i="35"/>
  <c r="Q99" i="35"/>
  <c r="Q100" i="35"/>
  <c r="Q101" i="35"/>
  <c r="Q102" i="35"/>
  <c r="Q103" i="35"/>
  <c r="Q104" i="35"/>
  <c r="Q105" i="35"/>
  <c r="Q106" i="35"/>
  <c r="Q107" i="35"/>
  <c r="Q108" i="35"/>
  <c r="Q109" i="35"/>
  <c r="Q110" i="35"/>
  <c r="Q111" i="35"/>
  <c r="Q112" i="35"/>
  <c r="Q113" i="35"/>
  <c r="Q114" i="35"/>
  <c r="Q115" i="35"/>
  <c r="Q116" i="35"/>
  <c r="Q117" i="35"/>
  <c r="Q118" i="35"/>
  <c r="Q119" i="35"/>
  <c r="Q120" i="35"/>
  <c r="Q121" i="35"/>
  <c r="Q122" i="35"/>
  <c r="Q123" i="35"/>
  <c r="Q124" i="35"/>
  <c r="Q125" i="35"/>
  <c r="Q126" i="35"/>
  <c r="Q127" i="35"/>
  <c r="Q128" i="35"/>
  <c r="Q129" i="35"/>
  <c r="Q130" i="35"/>
  <c r="Q131" i="35"/>
  <c r="Q132" i="35"/>
  <c r="Q133" i="35"/>
  <c r="Q134" i="35"/>
  <c r="Q135" i="35"/>
  <c r="Q136" i="35"/>
  <c r="Q137" i="35"/>
  <c r="Q138" i="35"/>
  <c r="Q139" i="35"/>
  <c r="Q140" i="35"/>
  <c r="Q141" i="35"/>
  <c r="Q142" i="35"/>
  <c r="Q143" i="35"/>
  <c r="Q144" i="35"/>
  <c r="Q145" i="35"/>
  <c r="Q146" i="35"/>
  <c r="Q187" i="35"/>
  <c r="Q188" i="35"/>
  <c r="Q189" i="35"/>
  <c r="Q190" i="35"/>
  <c r="Q191" i="35"/>
  <c r="Q192" i="35"/>
  <c r="Q193" i="35"/>
  <c r="Q194" i="35"/>
  <c r="Q195" i="35"/>
  <c r="Q196" i="35"/>
  <c r="Q197" i="35"/>
  <c r="Q198" i="35"/>
  <c r="Q199" i="35"/>
  <c r="Q200" i="35"/>
  <c r="Q201" i="35"/>
  <c r="Q202" i="35"/>
  <c r="Q203" i="35"/>
  <c r="Q204" i="35"/>
  <c r="Q205" i="35"/>
  <c r="Q206" i="35"/>
  <c r="Q207" i="35"/>
  <c r="Q208" i="35"/>
  <c r="Q209" i="35"/>
  <c r="Q210" i="35"/>
  <c r="Q211" i="35"/>
  <c r="Q212" i="35"/>
  <c r="Q213" i="35"/>
  <c r="Q214" i="35"/>
  <c r="Q215" i="35"/>
  <c r="Q216" i="35"/>
  <c r="Q217" i="35"/>
  <c r="Q218" i="35"/>
  <c r="Q219" i="35"/>
  <c r="Q220" i="35"/>
  <c r="Q221" i="35"/>
  <c r="Q222" i="35"/>
  <c r="Q223" i="35"/>
  <c r="Q224" i="35"/>
  <c r="Q225" i="35"/>
  <c r="Q226" i="35"/>
  <c r="Q227" i="35"/>
  <c r="Q228" i="35"/>
  <c r="Q229" i="35"/>
  <c r="Q230" i="35"/>
  <c r="Q231" i="35"/>
  <c r="Q232" i="35"/>
  <c r="Q233" i="35"/>
  <c r="Q234" i="35"/>
  <c r="Q235" i="35"/>
  <c r="Q236" i="35"/>
  <c r="Q237" i="35"/>
  <c r="Q238" i="35"/>
  <c r="Q239" i="35"/>
  <c r="Q240" i="35"/>
  <c r="Q241" i="35"/>
  <c r="Q242" i="35"/>
  <c r="Q243" i="35"/>
  <c r="Q244" i="35"/>
  <c r="Q245" i="35"/>
  <c r="Q246" i="35"/>
  <c r="Q247" i="35"/>
  <c r="Q248" i="35"/>
  <c r="Q249" i="35"/>
  <c r="Q250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3" i="35"/>
  <c r="P44" i="35"/>
  <c r="P45" i="35"/>
  <c r="P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60" i="35"/>
  <c r="P61" i="35"/>
  <c r="P62" i="35"/>
  <c r="P63" i="35"/>
  <c r="P64" i="35"/>
  <c r="P65" i="35"/>
  <c r="P66" i="35"/>
  <c r="P67" i="35"/>
  <c r="P68" i="35"/>
  <c r="P69" i="35"/>
  <c r="P70" i="35"/>
  <c r="P71" i="35"/>
  <c r="P72" i="35"/>
  <c r="P73" i="35"/>
  <c r="P74" i="35"/>
  <c r="P75" i="35"/>
  <c r="P76" i="35"/>
  <c r="P77" i="35"/>
  <c r="P78" i="35"/>
  <c r="P79" i="35"/>
  <c r="P80" i="35"/>
  <c r="P81" i="35"/>
  <c r="P82" i="35"/>
  <c r="P83" i="35"/>
  <c r="P84" i="35"/>
  <c r="P85" i="35"/>
  <c r="P86" i="35"/>
  <c r="P87" i="35"/>
  <c r="P88" i="35"/>
  <c r="P89" i="35"/>
  <c r="P90" i="35"/>
  <c r="P91" i="35"/>
  <c r="P92" i="35"/>
  <c r="P93" i="35"/>
  <c r="P94" i="35"/>
  <c r="P95" i="35"/>
  <c r="P96" i="35"/>
  <c r="P97" i="35"/>
  <c r="P98" i="35"/>
  <c r="P99" i="35"/>
  <c r="P100" i="35"/>
  <c r="P101" i="35"/>
  <c r="P102" i="35"/>
  <c r="P103" i="35"/>
  <c r="P104" i="35"/>
  <c r="P105" i="35"/>
  <c r="P106" i="35"/>
  <c r="P107" i="35"/>
  <c r="P108" i="35"/>
  <c r="P109" i="35"/>
  <c r="P110" i="35"/>
  <c r="P111" i="35"/>
  <c r="P112" i="35"/>
  <c r="P113" i="35"/>
  <c r="P114" i="35"/>
  <c r="P115" i="35"/>
  <c r="P116" i="35"/>
  <c r="P117" i="35"/>
  <c r="P118" i="35"/>
  <c r="P119" i="35"/>
  <c r="P120" i="35"/>
  <c r="P121" i="35"/>
  <c r="P122" i="35"/>
  <c r="P123" i="35"/>
  <c r="P124" i="35"/>
  <c r="P125" i="35"/>
  <c r="P126" i="35"/>
  <c r="P127" i="35"/>
  <c r="P128" i="35"/>
  <c r="P129" i="35"/>
  <c r="P130" i="35"/>
  <c r="P131" i="35"/>
  <c r="P132" i="35"/>
  <c r="P133" i="35"/>
  <c r="P134" i="35"/>
  <c r="P135" i="35"/>
  <c r="P136" i="35"/>
  <c r="P137" i="35"/>
  <c r="P138" i="35"/>
  <c r="P139" i="35"/>
  <c r="P140" i="35"/>
  <c r="P141" i="35"/>
  <c r="P142" i="35"/>
  <c r="P143" i="35"/>
  <c r="P144" i="35"/>
  <c r="P145" i="35"/>
  <c r="P146" i="35"/>
  <c r="P187" i="35"/>
  <c r="P188" i="35"/>
  <c r="P189" i="35"/>
  <c r="P190" i="35"/>
  <c r="P191" i="35"/>
  <c r="P192" i="35"/>
  <c r="P193" i="35"/>
  <c r="P194" i="35"/>
  <c r="P195" i="35"/>
  <c r="P196" i="35"/>
  <c r="P197" i="35"/>
  <c r="P198" i="35"/>
  <c r="P199" i="35"/>
  <c r="P200" i="35"/>
  <c r="P201" i="35"/>
  <c r="P202" i="35"/>
  <c r="P203" i="35"/>
  <c r="P204" i="35"/>
  <c r="P205" i="35"/>
  <c r="P206" i="35"/>
  <c r="P207" i="35"/>
  <c r="P208" i="35"/>
  <c r="P209" i="35"/>
  <c r="P210" i="35"/>
  <c r="P211" i="35"/>
  <c r="P212" i="35"/>
  <c r="P213" i="35"/>
  <c r="P214" i="35"/>
  <c r="P215" i="35"/>
  <c r="P216" i="35"/>
  <c r="P217" i="35"/>
  <c r="P218" i="35"/>
  <c r="P219" i="35"/>
  <c r="P220" i="35"/>
  <c r="P221" i="35"/>
  <c r="P222" i="35"/>
  <c r="P223" i="35"/>
  <c r="P224" i="35"/>
  <c r="P225" i="35"/>
  <c r="P226" i="35"/>
  <c r="P227" i="35"/>
  <c r="P228" i="35"/>
  <c r="P229" i="35"/>
  <c r="P230" i="35"/>
  <c r="P231" i="35"/>
  <c r="P232" i="35"/>
  <c r="P233" i="35"/>
  <c r="P234" i="35"/>
  <c r="P235" i="35"/>
  <c r="P236" i="35"/>
  <c r="P237" i="35"/>
  <c r="P238" i="35"/>
  <c r="P239" i="35"/>
  <c r="P240" i="35"/>
  <c r="P241" i="35"/>
  <c r="P242" i="35"/>
  <c r="P243" i="35"/>
  <c r="P244" i="35"/>
  <c r="P245" i="35"/>
  <c r="P246" i="35"/>
  <c r="P247" i="35"/>
  <c r="P248" i="35"/>
  <c r="P249" i="35"/>
  <c r="P250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O102" i="35"/>
  <c r="O103" i="35"/>
  <c r="O104" i="35"/>
  <c r="O105" i="35"/>
  <c r="O106" i="35"/>
  <c r="O107" i="35"/>
  <c r="O108" i="35"/>
  <c r="O109" i="35"/>
  <c r="O110" i="35"/>
  <c r="O111" i="35"/>
  <c r="O112" i="35"/>
  <c r="O113" i="35"/>
  <c r="O114" i="35"/>
  <c r="O115" i="35"/>
  <c r="O116" i="35"/>
  <c r="O117" i="35"/>
  <c r="O118" i="35"/>
  <c r="O119" i="35"/>
  <c r="O120" i="35"/>
  <c r="O121" i="35"/>
  <c r="O122" i="35"/>
  <c r="O123" i="35"/>
  <c r="O124" i="35"/>
  <c r="O125" i="35"/>
  <c r="O126" i="35"/>
  <c r="O127" i="35"/>
  <c r="O128" i="35"/>
  <c r="O129" i="35"/>
  <c r="O130" i="35"/>
  <c r="O131" i="35"/>
  <c r="O132" i="35"/>
  <c r="O133" i="35"/>
  <c r="O134" i="35"/>
  <c r="O135" i="35"/>
  <c r="O136" i="35"/>
  <c r="O137" i="35"/>
  <c r="O138" i="35"/>
  <c r="O139" i="35"/>
  <c r="O140" i="35"/>
  <c r="O141" i="35"/>
  <c r="O142" i="35"/>
  <c r="O143" i="35"/>
  <c r="O144" i="35"/>
  <c r="O145" i="35"/>
  <c r="O146" i="35"/>
  <c r="O187" i="35"/>
  <c r="O188" i="35"/>
  <c r="O189" i="35"/>
  <c r="O190" i="35"/>
  <c r="O191" i="35"/>
  <c r="O192" i="35"/>
  <c r="O193" i="35"/>
  <c r="O194" i="35"/>
  <c r="O195" i="35"/>
  <c r="O196" i="35"/>
  <c r="O197" i="35"/>
  <c r="O198" i="35"/>
  <c r="O199" i="35"/>
  <c r="O200" i="35"/>
  <c r="O201" i="35"/>
  <c r="O202" i="35"/>
  <c r="O203" i="35"/>
  <c r="O204" i="35"/>
  <c r="O205" i="35"/>
  <c r="O206" i="35"/>
  <c r="O207" i="35"/>
  <c r="O208" i="35"/>
  <c r="O209" i="35"/>
  <c r="O210" i="35"/>
  <c r="O211" i="35"/>
  <c r="O212" i="35"/>
  <c r="O213" i="35"/>
  <c r="O214" i="35"/>
  <c r="O215" i="35"/>
  <c r="O216" i="35"/>
  <c r="O217" i="35"/>
  <c r="O218" i="35"/>
  <c r="O219" i="35"/>
  <c r="O220" i="35"/>
  <c r="O221" i="35"/>
  <c r="O222" i="35"/>
  <c r="O223" i="35"/>
  <c r="O224" i="35"/>
  <c r="O225" i="35"/>
  <c r="O226" i="35"/>
  <c r="O227" i="35"/>
  <c r="O228" i="35"/>
  <c r="O229" i="35"/>
  <c r="O230" i="35"/>
  <c r="O231" i="35"/>
  <c r="O232" i="35"/>
  <c r="O233" i="35"/>
  <c r="O234" i="35"/>
  <c r="O235" i="35"/>
  <c r="O236" i="35"/>
  <c r="O237" i="35"/>
  <c r="O238" i="35"/>
  <c r="O239" i="35"/>
  <c r="O240" i="35"/>
  <c r="O241" i="35"/>
  <c r="O242" i="35"/>
  <c r="O243" i="35"/>
  <c r="O244" i="35"/>
  <c r="O245" i="35"/>
  <c r="O246" i="35"/>
  <c r="O247" i="35"/>
  <c r="O248" i="35"/>
  <c r="O249" i="35"/>
  <c r="O250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N102" i="35"/>
  <c r="N103" i="35"/>
  <c r="N104" i="35"/>
  <c r="N105" i="35"/>
  <c r="N106" i="35"/>
  <c r="N107" i="35"/>
  <c r="N108" i="35"/>
  <c r="N109" i="35"/>
  <c r="N110" i="35"/>
  <c r="N111" i="35"/>
  <c r="N112" i="35"/>
  <c r="N113" i="35"/>
  <c r="N114" i="35"/>
  <c r="N115" i="35"/>
  <c r="N116" i="35"/>
  <c r="N117" i="35"/>
  <c r="N118" i="35"/>
  <c r="N119" i="35"/>
  <c r="N120" i="35"/>
  <c r="N121" i="35"/>
  <c r="N122" i="35"/>
  <c r="N123" i="35"/>
  <c r="N124" i="35"/>
  <c r="N125" i="35"/>
  <c r="N126" i="35"/>
  <c r="N127" i="35"/>
  <c r="N128" i="35"/>
  <c r="N129" i="35"/>
  <c r="N130" i="35"/>
  <c r="N131" i="35"/>
  <c r="N132" i="35"/>
  <c r="N133" i="35"/>
  <c r="N134" i="35"/>
  <c r="N135" i="35"/>
  <c r="N136" i="35"/>
  <c r="N137" i="35"/>
  <c r="N138" i="35"/>
  <c r="N139" i="35"/>
  <c r="N140" i="35"/>
  <c r="N141" i="35"/>
  <c r="N142" i="35"/>
  <c r="N143" i="35"/>
  <c r="N144" i="35"/>
  <c r="N145" i="35"/>
  <c r="N146" i="35"/>
  <c r="N187" i="35"/>
  <c r="N188" i="35"/>
  <c r="N189" i="35"/>
  <c r="N190" i="35"/>
  <c r="N191" i="35"/>
  <c r="N192" i="35"/>
  <c r="N193" i="35"/>
  <c r="N194" i="35"/>
  <c r="N195" i="35"/>
  <c r="N196" i="35"/>
  <c r="N197" i="35"/>
  <c r="N198" i="35"/>
  <c r="N199" i="35"/>
  <c r="N200" i="35"/>
  <c r="N201" i="35"/>
  <c r="N202" i="35"/>
  <c r="N203" i="35"/>
  <c r="N204" i="35"/>
  <c r="N205" i="35"/>
  <c r="N206" i="35"/>
  <c r="N207" i="35"/>
  <c r="N208" i="35"/>
  <c r="N209" i="35"/>
  <c r="N210" i="35"/>
  <c r="N211" i="35"/>
  <c r="N212" i="35"/>
  <c r="N213" i="35"/>
  <c r="N214" i="35"/>
  <c r="N215" i="35"/>
  <c r="N216" i="35"/>
  <c r="N217" i="35"/>
  <c r="N218" i="35"/>
  <c r="N219" i="35"/>
  <c r="N220" i="35"/>
  <c r="N221" i="35"/>
  <c r="N222" i="35"/>
  <c r="N223" i="35"/>
  <c r="N224" i="35"/>
  <c r="N225" i="35"/>
  <c r="N226" i="35"/>
  <c r="N227" i="35"/>
  <c r="N228" i="35"/>
  <c r="N229" i="35"/>
  <c r="N230" i="35"/>
  <c r="N231" i="35"/>
  <c r="N232" i="35"/>
  <c r="N233" i="35"/>
  <c r="N234" i="35"/>
  <c r="N235" i="35"/>
  <c r="N236" i="35"/>
  <c r="N237" i="35"/>
  <c r="N238" i="35"/>
  <c r="N239" i="35"/>
  <c r="N240" i="35"/>
  <c r="N241" i="35"/>
  <c r="N242" i="35"/>
  <c r="N243" i="35"/>
  <c r="N244" i="35"/>
  <c r="N245" i="35"/>
  <c r="N246" i="35"/>
  <c r="N247" i="35"/>
  <c r="N248" i="35"/>
  <c r="N249" i="35"/>
  <c r="N250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M102" i="35"/>
  <c r="M103" i="35"/>
  <c r="M104" i="35"/>
  <c r="M105" i="35"/>
  <c r="M106" i="35"/>
  <c r="M107" i="35"/>
  <c r="M108" i="35"/>
  <c r="M109" i="35"/>
  <c r="M110" i="35"/>
  <c r="M111" i="35"/>
  <c r="M112" i="35"/>
  <c r="M113" i="35"/>
  <c r="M114" i="35"/>
  <c r="M115" i="35"/>
  <c r="M116" i="35"/>
  <c r="M117" i="35"/>
  <c r="M118" i="35"/>
  <c r="M119" i="35"/>
  <c r="M120" i="35"/>
  <c r="M121" i="35"/>
  <c r="M122" i="35"/>
  <c r="M123" i="35"/>
  <c r="M124" i="35"/>
  <c r="M125" i="35"/>
  <c r="M126" i="35"/>
  <c r="M127" i="35"/>
  <c r="M128" i="35"/>
  <c r="M129" i="35"/>
  <c r="M130" i="35"/>
  <c r="M131" i="35"/>
  <c r="M132" i="35"/>
  <c r="M133" i="35"/>
  <c r="M134" i="35"/>
  <c r="M135" i="35"/>
  <c r="M136" i="35"/>
  <c r="M137" i="35"/>
  <c r="M138" i="35"/>
  <c r="M139" i="35"/>
  <c r="M140" i="35"/>
  <c r="M141" i="35"/>
  <c r="M142" i="35"/>
  <c r="M143" i="35"/>
  <c r="M144" i="35"/>
  <c r="M145" i="35"/>
  <c r="M146" i="35"/>
  <c r="M187" i="35"/>
  <c r="M188" i="35"/>
  <c r="M189" i="35"/>
  <c r="M190" i="35"/>
  <c r="M191" i="35"/>
  <c r="M192" i="35"/>
  <c r="M193" i="35"/>
  <c r="M194" i="35"/>
  <c r="M195" i="35"/>
  <c r="M196" i="35"/>
  <c r="M197" i="35"/>
  <c r="M198" i="35"/>
  <c r="M199" i="35"/>
  <c r="M200" i="35"/>
  <c r="M201" i="35"/>
  <c r="M202" i="35"/>
  <c r="M203" i="35"/>
  <c r="M204" i="35"/>
  <c r="M205" i="35"/>
  <c r="M206" i="35"/>
  <c r="M207" i="35"/>
  <c r="M208" i="35"/>
  <c r="M209" i="35"/>
  <c r="M210" i="35"/>
  <c r="M211" i="35"/>
  <c r="M212" i="35"/>
  <c r="M213" i="35"/>
  <c r="M214" i="35"/>
  <c r="M215" i="35"/>
  <c r="M216" i="35"/>
  <c r="M217" i="35"/>
  <c r="M218" i="35"/>
  <c r="M219" i="35"/>
  <c r="M220" i="35"/>
  <c r="M221" i="35"/>
  <c r="M222" i="35"/>
  <c r="M223" i="35"/>
  <c r="M224" i="35"/>
  <c r="M225" i="35"/>
  <c r="M226" i="35"/>
  <c r="M227" i="35"/>
  <c r="M228" i="35"/>
  <c r="M229" i="35"/>
  <c r="M230" i="35"/>
  <c r="M231" i="35"/>
  <c r="M232" i="35"/>
  <c r="M233" i="35"/>
  <c r="M234" i="35"/>
  <c r="M235" i="35"/>
  <c r="M236" i="35"/>
  <c r="M237" i="35"/>
  <c r="M238" i="35"/>
  <c r="M239" i="35"/>
  <c r="M240" i="35"/>
  <c r="M241" i="35"/>
  <c r="M242" i="35"/>
  <c r="M243" i="35"/>
  <c r="M244" i="35"/>
  <c r="M245" i="35"/>
  <c r="M246" i="35"/>
  <c r="M247" i="35"/>
  <c r="M248" i="35"/>
  <c r="M249" i="35"/>
  <c r="M250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L102" i="35"/>
  <c r="L103" i="35"/>
  <c r="L104" i="35"/>
  <c r="L105" i="35"/>
  <c r="L106" i="35"/>
  <c r="L107" i="35"/>
  <c r="L108" i="35"/>
  <c r="L109" i="35"/>
  <c r="L110" i="35"/>
  <c r="L111" i="35"/>
  <c r="L112" i="35"/>
  <c r="L113" i="35"/>
  <c r="L114" i="35"/>
  <c r="L115" i="35"/>
  <c r="L116" i="35"/>
  <c r="L117" i="35"/>
  <c r="L118" i="35"/>
  <c r="L119" i="35"/>
  <c r="L120" i="35"/>
  <c r="L121" i="35"/>
  <c r="L122" i="35"/>
  <c r="L123" i="35"/>
  <c r="L124" i="35"/>
  <c r="L125" i="35"/>
  <c r="L126" i="35"/>
  <c r="L127" i="35"/>
  <c r="L128" i="35"/>
  <c r="L129" i="35"/>
  <c r="L130" i="35"/>
  <c r="L131" i="35"/>
  <c r="L132" i="35"/>
  <c r="L133" i="35"/>
  <c r="L134" i="35"/>
  <c r="L135" i="35"/>
  <c r="L136" i="35"/>
  <c r="L137" i="35"/>
  <c r="L138" i="35"/>
  <c r="L139" i="35"/>
  <c r="L140" i="35"/>
  <c r="L141" i="35"/>
  <c r="L142" i="35"/>
  <c r="L143" i="35"/>
  <c r="L144" i="35"/>
  <c r="L145" i="35"/>
  <c r="L146" i="35"/>
  <c r="L187" i="35"/>
  <c r="L188" i="35"/>
  <c r="L189" i="35"/>
  <c r="L190" i="35"/>
  <c r="L191" i="35"/>
  <c r="L192" i="35"/>
  <c r="L193" i="35"/>
  <c r="L194" i="35"/>
  <c r="L195" i="35"/>
  <c r="L196" i="35"/>
  <c r="L197" i="35"/>
  <c r="L198" i="35"/>
  <c r="L199" i="35"/>
  <c r="L200" i="35"/>
  <c r="L201" i="35"/>
  <c r="L202" i="35"/>
  <c r="L203" i="35"/>
  <c r="L204" i="35"/>
  <c r="L205" i="35"/>
  <c r="L206" i="35"/>
  <c r="L207" i="35"/>
  <c r="L208" i="35"/>
  <c r="L209" i="35"/>
  <c r="L210" i="35"/>
  <c r="L211" i="35"/>
  <c r="L212" i="35"/>
  <c r="L213" i="35"/>
  <c r="L214" i="35"/>
  <c r="L215" i="35"/>
  <c r="L216" i="35"/>
  <c r="L217" i="35"/>
  <c r="L218" i="35"/>
  <c r="L219" i="35"/>
  <c r="L220" i="35"/>
  <c r="L221" i="35"/>
  <c r="L222" i="35"/>
  <c r="L223" i="35"/>
  <c r="L224" i="35"/>
  <c r="L225" i="35"/>
  <c r="L226" i="35"/>
  <c r="L227" i="35"/>
  <c r="L228" i="35"/>
  <c r="L229" i="35"/>
  <c r="L230" i="35"/>
  <c r="L231" i="35"/>
  <c r="L232" i="35"/>
  <c r="L233" i="35"/>
  <c r="L234" i="35"/>
  <c r="L235" i="35"/>
  <c r="L236" i="35"/>
  <c r="L237" i="35"/>
  <c r="L238" i="35"/>
  <c r="L239" i="35"/>
  <c r="L240" i="35"/>
  <c r="L241" i="35"/>
  <c r="L242" i="35"/>
  <c r="L243" i="35"/>
  <c r="L244" i="35"/>
  <c r="L245" i="35"/>
  <c r="L246" i="35"/>
  <c r="L247" i="35"/>
  <c r="L248" i="35"/>
  <c r="L249" i="35"/>
  <c r="L250" i="35"/>
  <c r="L251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K102" i="35"/>
  <c r="K103" i="35"/>
  <c r="K104" i="35"/>
  <c r="K105" i="35"/>
  <c r="K106" i="35"/>
  <c r="K107" i="35"/>
  <c r="K108" i="35"/>
  <c r="K109" i="35"/>
  <c r="K110" i="35"/>
  <c r="K111" i="35"/>
  <c r="K112" i="35"/>
  <c r="K113" i="35"/>
  <c r="K114" i="35"/>
  <c r="K115" i="35"/>
  <c r="K116" i="35"/>
  <c r="K117" i="35"/>
  <c r="K118" i="35"/>
  <c r="K119" i="35"/>
  <c r="K120" i="35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K201" i="35"/>
  <c r="K202" i="35"/>
  <c r="K203" i="35"/>
  <c r="K204" i="35"/>
  <c r="K205" i="35"/>
  <c r="K206" i="35"/>
  <c r="K207" i="35"/>
  <c r="K208" i="35"/>
  <c r="K209" i="35"/>
  <c r="K210" i="35"/>
  <c r="K211" i="35"/>
  <c r="K212" i="35"/>
  <c r="K213" i="35"/>
  <c r="K214" i="35"/>
  <c r="K215" i="35"/>
  <c r="K216" i="35"/>
  <c r="K217" i="35"/>
  <c r="K218" i="35"/>
  <c r="K219" i="35"/>
  <c r="K220" i="35"/>
  <c r="K221" i="35"/>
  <c r="K222" i="35"/>
  <c r="K223" i="35"/>
  <c r="K224" i="35"/>
  <c r="K225" i="35"/>
  <c r="K226" i="35"/>
  <c r="K227" i="35"/>
  <c r="K228" i="35"/>
  <c r="K229" i="35"/>
  <c r="K230" i="35"/>
  <c r="K231" i="35"/>
  <c r="K232" i="35"/>
  <c r="K233" i="35"/>
  <c r="K234" i="35"/>
  <c r="K235" i="35"/>
  <c r="K236" i="35"/>
  <c r="K237" i="35"/>
  <c r="K238" i="35"/>
  <c r="K239" i="35"/>
  <c r="K240" i="35"/>
  <c r="K241" i="35"/>
  <c r="K242" i="35"/>
  <c r="K243" i="35"/>
  <c r="K244" i="35"/>
  <c r="K245" i="35"/>
  <c r="K246" i="35"/>
  <c r="K247" i="35"/>
  <c r="K248" i="35"/>
  <c r="K249" i="35"/>
  <c r="K250" i="35"/>
  <c r="K251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1" i="35"/>
  <c r="I32" i="35"/>
  <c r="I33" i="35"/>
  <c r="I34" i="35"/>
  <c r="I35" i="35"/>
  <c r="I36" i="35"/>
  <c r="I37" i="35"/>
  <c r="I38" i="35"/>
  <c r="I39" i="35"/>
  <c r="I40" i="35"/>
  <c r="I41" i="35"/>
  <c r="I42" i="35"/>
  <c r="I43" i="35"/>
  <c r="I44" i="35"/>
  <c r="I45" i="35"/>
  <c r="I46" i="35"/>
  <c r="I47" i="35"/>
  <c r="I48" i="35"/>
  <c r="I49" i="35"/>
  <c r="I50" i="35"/>
  <c r="I51" i="35"/>
  <c r="I52" i="35"/>
  <c r="I53" i="35"/>
  <c r="I54" i="35"/>
  <c r="I55" i="35"/>
  <c r="I56" i="35"/>
  <c r="I57" i="35"/>
  <c r="I58" i="35"/>
  <c r="I59" i="35"/>
  <c r="I60" i="35"/>
  <c r="I61" i="35"/>
  <c r="I62" i="35"/>
  <c r="I63" i="35"/>
  <c r="I64" i="35"/>
  <c r="I65" i="35"/>
  <c r="I66" i="35"/>
  <c r="I67" i="35"/>
  <c r="I68" i="35"/>
  <c r="I69" i="35"/>
  <c r="I70" i="35"/>
  <c r="I71" i="35"/>
  <c r="I72" i="35"/>
  <c r="I73" i="35"/>
  <c r="I74" i="35"/>
  <c r="I75" i="35"/>
  <c r="I76" i="35"/>
  <c r="I77" i="35"/>
  <c r="I78" i="35"/>
  <c r="I79" i="35"/>
  <c r="I80" i="35"/>
  <c r="I81" i="35"/>
  <c r="I82" i="35"/>
  <c r="I83" i="35"/>
  <c r="I84" i="35"/>
  <c r="I85" i="35"/>
  <c r="I86" i="35"/>
  <c r="I87" i="35"/>
  <c r="I88" i="35"/>
  <c r="I89" i="35"/>
  <c r="I90" i="35"/>
  <c r="I91" i="35"/>
  <c r="I92" i="35"/>
  <c r="I93" i="35"/>
  <c r="I94" i="35"/>
  <c r="I95" i="35"/>
  <c r="I96" i="35"/>
  <c r="I97" i="35"/>
  <c r="I98" i="35"/>
  <c r="I99" i="35"/>
  <c r="I100" i="35"/>
  <c r="I101" i="35"/>
  <c r="I102" i="35"/>
  <c r="I103" i="35"/>
  <c r="I104" i="35"/>
  <c r="I105" i="35"/>
  <c r="I106" i="35"/>
  <c r="I107" i="35"/>
  <c r="I108" i="35"/>
  <c r="I109" i="35"/>
  <c r="I110" i="35"/>
  <c r="I111" i="35"/>
  <c r="I112" i="35"/>
  <c r="I113" i="35"/>
  <c r="I114" i="35"/>
  <c r="I115" i="35"/>
  <c r="I116" i="35"/>
  <c r="I117" i="35"/>
  <c r="I118" i="35"/>
  <c r="I119" i="35"/>
  <c r="I120" i="35"/>
  <c r="I121" i="35"/>
  <c r="I122" i="35"/>
  <c r="I123" i="35"/>
  <c r="I124" i="35"/>
  <c r="I125" i="35"/>
  <c r="I126" i="35"/>
  <c r="I127" i="35"/>
  <c r="I128" i="35"/>
  <c r="I129" i="35"/>
  <c r="I130" i="35"/>
  <c r="I131" i="35"/>
  <c r="I132" i="35"/>
  <c r="I133" i="35"/>
  <c r="I134" i="35"/>
  <c r="I135" i="35"/>
  <c r="I136" i="35"/>
  <c r="I137" i="35"/>
  <c r="I138" i="35"/>
  <c r="I139" i="35"/>
  <c r="I140" i="35"/>
  <c r="I141" i="35"/>
  <c r="I142" i="35"/>
  <c r="I143" i="35"/>
  <c r="I144" i="35"/>
  <c r="I145" i="35"/>
  <c r="I146" i="35"/>
  <c r="I187" i="35"/>
  <c r="I188" i="35"/>
  <c r="I189" i="35"/>
  <c r="I190" i="35"/>
  <c r="I191" i="35"/>
  <c r="I192" i="35"/>
  <c r="I193" i="35"/>
  <c r="I194" i="35"/>
  <c r="I195" i="35"/>
  <c r="I196" i="35"/>
  <c r="I197" i="35"/>
  <c r="I198" i="35"/>
  <c r="I199" i="35"/>
  <c r="I200" i="35"/>
  <c r="I201" i="35"/>
  <c r="I202" i="35"/>
  <c r="I203" i="35"/>
  <c r="I204" i="35"/>
  <c r="I205" i="35"/>
  <c r="I206" i="35"/>
  <c r="I207" i="35"/>
  <c r="I208" i="35"/>
  <c r="I209" i="35"/>
  <c r="I210" i="35"/>
  <c r="I211" i="35"/>
  <c r="I212" i="35"/>
  <c r="I213" i="35"/>
  <c r="I214" i="35"/>
  <c r="I215" i="35"/>
  <c r="I216" i="35"/>
  <c r="I217" i="35"/>
  <c r="I218" i="35"/>
  <c r="I219" i="35"/>
  <c r="I220" i="35"/>
  <c r="I221" i="35"/>
  <c r="I222" i="35"/>
  <c r="I223" i="35"/>
  <c r="I224" i="35"/>
  <c r="I225" i="35"/>
  <c r="I226" i="35"/>
  <c r="I227" i="35"/>
  <c r="I228" i="35"/>
  <c r="I229" i="35"/>
  <c r="I230" i="35"/>
  <c r="I231" i="35"/>
  <c r="I232" i="35"/>
  <c r="I233" i="35"/>
  <c r="I234" i="35"/>
  <c r="I235" i="35"/>
  <c r="I236" i="35"/>
  <c r="I237" i="35"/>
  <c r="I238" i="35"/>
  <c r="I239" i="35"/>
  <c r="I240" i="35"/>
  <c r="I241" i="35"/>
  <c r="I242" i="35"/>
  <c r="I243" i="35"/>
  <c r="I244" i="35"/>
  <c r="I245" i="35"/>
  <c r="I246" i="35"/>
  <c r="I247" i="35"/>
  <c r="I248" i="35"/>
  <c r="I249" i="35"/>
  <c r="I250" i="35"/>
  <c r="I251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87" i="35"/>
  <c r="E188" i="35"/>
  <c r="E189" i="35"/>
  <c r="E190" i="35"/>
  <c r="E191" i="35"/>
  <c r="E192" i="35"/>
  <c r="E193" i="35"/>
  <c r="E194" i="35"/>
  <c r="E195" i="35"/>
  <c r="E196" i="35"/>
  <c r="E197" i="35"/>
  <c r="E198" i="35"/>
  <c r="E199" i="35"/>
  <c r="E200" i="35"/>
  <c r="E201" i="35"/>
  <c r="E202" i="35"/>
  <c r="E203" i="35"/>
  <c r="E204" i="35"/>
  <c r="E205" i="35"/>
  <c r="E206" i="35"/>
  <c r="E207" i="35"/>
  <c r="E208" i="35"/>
  <c r="E209" i="35"/>
  <c r="E210" i="35"/>
  <c r="E211" i="35"/>
  <c r="E212" i="35"/>
  <c r="E213" i="35"/>
  <c r="E214" i="35"/>
  <c r="E215" i="35"/>
  <c r="E216" i="35"/>
  <c r="E217" i="35"/>
  <c r="E218" i="35"/>
  <c r="E219" i="35"/>
  <c r="E220" i="35"/>
  <c r="E221" i="35"/>
  <c r="E222" i="35"/>
  <c r="E223" i="35"/>
  <c r="E224" i="35"/>
  <c r="E225" i="35"/>
  <c r="E226" i="35"/>
  <c r="E227" i="35"/>
  <c r="E228" i="35"/>
  <c r="E229" i="35"/>
  <c r="E230" i="35"/>
  <c r="E231" i="35"/>
  <c r="E232" i="35"/>
  <c r="E233" i="35"/>
  <c r="E234" i="35"/>
  <c r="E235" i="35"/>
  <c r="E236" i="35"/>
  <c r="E237" i="35"/>
  <c r="E238" i="35"/>
  <c r="E239" i="35"/>
  <c r="E240" i="35"/>
  <c r="E241" i="35"/>
  <c r="E242" i="35"/>
  <c r="E243" i="35"/>
  <c r="E244" i="35"/>
  <c r="E245" i="35"/>
  <c r="E246" i="35"/>
  <c r="E247" i="35"/>
  <c r="E248" i="35"/>
  <c r="E249" i="35"/>
  <c r="E250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T1" i="35"/>
  <c r="S1" i="35"/>
  <c r="C212" i="69" s="1"/>
  <c r="R1" i="35"/>
  <c r="C211" i="69" s="1"/>
  <c r="Q1" i="35"/>
  <c r="C212" i="59" s="1"/>
  <c r="P1" i="35"/>
  <c r="O1" i="35"/>
  <c r="C208" i="69" s="1"/>
  <c r="N1" i="35"/>
  <c r="M1" i="35"/>
  <c r="C208" i="59" s="1"/>
  <c r="L1" i="35"/>
  <c r="K1" i="35"/>
  <c r="C206" i="59" s="1"/>
  <c r="J1" i="35"/>
  <c r="C203" i="69" s="1"/>
  <c r="I1" i="35"/>
  <c r="C202" i="69" s="1"/>
  <c r="H1" i="35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D136" i="34"/>
  <c r="D137" i="34"/>
  <c r="D138" i="34"/>
  <c r="D139" i="34"/>
  <c r="D140" i="34"/>
  <c r="D141" i="34"/>
  <c r="D142" i="34"/>
  <c r="D143" i="34"/>
  <c r="D144" i="34"/>
  <c r="D145" i="34"/>
  <c r="D146" i="34"/>
  <c r="D187" i="34"/>
  <c r="D188" i="34"/>
  <c r="D189" i="34"/>
  <c r="D190" i="34"/>
  <c r="D191" i="34"/>
  <c r="D192" i="34"/>
  <c r="D193" i="34"/>
  <c r="D194" i="34"/>
  <c r="D195" i="34"/>
  <c r="D196" i="34"/>
  <c r="D197" i="34"/>
  <c r="D198" i="34"/>
  <c r="D199" i="34"/>
  <c r="D200" i="34"/>
  <c r="D201" i="34"/>
  <c r="D202" i="34"/>
  <c r="D203" i="34"/>
  <c r="D204" i="34"/>
  <c r="D205" i="34"/>
  <c r="D206" i="34"/>
  <c r="D207" i="34"/>
  <c r="D208" i="34"/>
  <c r="D209" i="34"/>
  <c r="D210" i="34"/>
  <c r="D211" i="34"/>
  <c r="D212" i="34"/>
  <c r="D213" i="34"/>
  <c r="D214" i="34"/>
  <c r="D215" i="34"/>
  <c r="D216" i="34"/>
  <c r="D217" i="34"/>
  <c r="D218" i="34"/>
  <c r="D219" i="34"/>
  <c r="D220" i="34"/>
  <c r="D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T17" i="33"/>
  <c r="T18" i="33"/>
  <c r="T19" i="33"/>
  <c r="T20" i="33"/>
  <c r="T21" i="33"/>
  <c r="T22" i="33"/>
  <c r="T23" i="33"/>
  <c r="T24" i="33"/>
  <c r="T25" i="33"/>
  <c r="T26" i="33"/>
  <c r="T27" i="33"/>
  <c r="T28" i="33"/>
  <c r="T29" i="33"/>
  <c r="T30" i="33"/>
  <c r="T31" i="33"/>
  <c r="T32" i="33"/>
  <c r="T33" i="33"/>
  <c r="T34" i="33"/>
  <c r="T35" i="33"/>
  <c r="T36" i="33"/>
  <c r="T37" i="33"/>
  <c r="T38" i="33"/>
  <c r="T39" i="33"/>
  <c r="T40" i="33"/>
  <c r="T41" i="33"/>
  <c r="T42" i="33"/>
  <c r="T43" i="33"/>
  <c r="T44" i="33"/>
  <c r="T45" i="33"/>
  <c r="T46" i="33"/>
  <c r="T47" i="33"/>
  <c r="T48" i="33"/>
  <c r="T49" i="33"/>
  <c r="T50" i="33"/>
  <c r="T51" i="33"/>
  <c r="T52" i="33"/>
  <c r="T53" i="33"/>
  <c r="T54" i="33"/>
  <c r="T55" i="33"/>
  <c r="T56" i="33"/>
  <c r="T57" i="33"/>
  <c r="T58" i="33"/>
  <c r="T59" i="33"/>
  <c r="T60" i="33"/>
  <c r="T61" i="33"/>
  <c r="T62" i="33"/>
  <c r="T63" i="33"/>
  <c r="T64" i="33"/>
  <c r="T65" i="33"/>
  <c r="T66" i="33"/>
  <c r="T67" i="33"/>
  <c r="T68" i="33"/>
  <c r="T69" i="33"/>
  <c r="T70" i="33"/>
  <c r="T71" i="33"/>
  <c r="T72" i="33"/>
  <c r="T73" i="33"/>
  <c r="T74" i="33"/>
  <c r="T75" i="33"/>
  <c r="T76" i="33"/>
  <c r="T77" i="33"/>
  <c r="T78" i="33"/>
  <c r="T79" i="33"/>
  <c r="T80" i="33"/>
  <c r="T81" i="33"/>
  <c r="T82" i="33"/>
  <c r="T83" i="33"/>
  <c r="T84" i="33"/>
  <c r="T85" i="33"/>
  <c r="T86" i="33"/>
  <c r="T87" i="33"/>
  <c r="T88" i="33"/>
  <c r="T89" i="33"/>
  <c r="T90" i="33"/>
  <c r="T91" i="33"/>
  <c r="T92" i="33"/>
  <c r="T93" i="33"/>
  <c r="T94" i="33"/>
  <c r="T95" i="33"/>
  <c r="T96" i="33"/>
  <c r="T97" i="33"/>
  <c r="T98" i="33"/>
  <c r="T99" i="33"/>
  <c r="T100" i="33"/>
  <c r="T101" i="33"/>
  <c r="T102" i="33"/>
  <c r="T103" i="33"/>
  <c r="T104" i="33"/>
  <c r="T105" i="33"/>
  <c r="T106" i="33"/>
  <c r="T107" i="33"/>
  <c r="T108" i="33"/>
  <c r="T109" i="33"/>
  <c r="T110" i="33"/>
  <c r="T111" i="33"/>
  <c r="T112" i="33"/>
  <c r="T113" i="33"/>
  <c r="T114" i="33"/>
  <c r="T115" i="33"/>
  <c r="T116" i="33"/>
  <c r="T117" i="33"/>
  <c r="T118" i="33"/>
  <c r="T119" i="33"/>
  <c r="T120" i="33"/>
  <c r="T121" i="33"/>
  <c r="T122" i="33"/>
  <c r="T123" i="33"/>
  <c r="T124" i="33"/>
  <c r="T125" i="33"/>
  <c r="T126" i="33"/>
  <c r="T127" i="33"/>
  <c r="T128" i="33"/>
  <c r="T129" i="33"/>
  <c r="T130" i="33"/>
  <c r="T131" i="33"/>
  <c r="T132" i="33"/>
  <c r="T133" i="33"/>
  <c r="T134" i="33"/>
  <c r="T135" i="33"/>
  <c r="T136" i="33"/>
  <c r="T137" i="33"/>
  <c r="T138" i="33"/>
  <c r="T139" i="33"/>
  <c r="T140" i="33"/>
  <c r="T141" i="33"/>
  <c r="T142" i="33"/>
  <c r="T143" i="33"/>
  <c r="T144" i="33"/>
  <c r="T145" i="33"/>
  <c r="T146" i="33"/>
  <c r="T187" i="33"/>
  <c r="T188" i="33"/>
  <c r="T189" i="33"/>
  <c r="T190" i="33"/>
  <c r="T191" i="33"/>
  <c r="T192" i="33"/>
  <c r="T193" i="33"/>
  <c r="T194" i="33"/>
  <c r="T195" i="33"/>
  <c r="T196" i="33"/>
  <c r="T197" i="33"/>
  <c r="T198" i="33"/>
  <c r="T199" i="33"/>
  <c r="T200" i="33"/>
  <c r="T201" i="33"/>
  <c r="T202" i="33"/>
  <c r="T203" i="33"/>
  <c r="T204" i="33"/>
  <c r="T205" i="33"/>
  <c r="T206" i="33"/>
  <c r="T207" i="33"/>
  <c r="T208" i="33"/>
  <c r="T209" i="33"/>
  <c r="T210" i="33"/>
  <c r="T211" i="33"/>
  <c r="T212" i="33"/>
  <c r="T213" i="33"/>
  <c r="T214" i="33"/>
  <c r="T215" i="33"/>
  <c r="T216" i="33"/>
  <c r="T217" i="33"/>
  <c r="T218" i="33"/>
  <c r="T219" i="33"/>
  <c r="T220" i="33"/>
  <c r="T221" i="33"/>
  <c r="T222" i="33"/>
  <c r="T223" i="33"/>
  <c r="T224" i="33"/>
  <c r="T225" i="33"/>
  <c r="T226" i="33"/>
  <c r="T227" i="33"/>
  <c r="T228" i="33"/>
  <c r="T229" i="33"/>
  <c r="T230" i="33"/>
  <c r="T231" i="33"/>
  <c r="T232" i="33"/>
  <c r="T233" i="33"/>
  <c r="T234" i="33"/>
  <c r="T235" i="33"/>
  <c r="T236" i="33"/>
  <c r="T237" i="33"/>
  <c r="T238" i="33"/>
  <c r="T239" i="33"/>
  <c r="T240" i="33"/>
  <c r="T241" i="33"/>
  <c r="T242" i="33"/>
  <c r="T243" i="33"/>
  <c r="T244" i="33"/>
  <c r="T245" i="33"/>
  <c r="T246" i="33"/>
  <c r="T247" i="33"/>
  <c r="T248" i="33"/>
  <c r="T249" i="33"/>
  <c r="T250" i="33"/>
  <c r="T251" i="33"/>
  <c r="T252" i="33"/>
  <c r="T253" i="33"/>
  <c r="T254" i="33"/>
  <c r="T255" i="33"/>
  <c r="T25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32" i="33"/>
  <c r="S33" i="33"/>
  <c r="S34" i="33"/>
  <c r="S35" i="33"/>
  <c r="S36" i="33"/>
  <c r="S37" i="33"/>
  <c r="S38" i="33"/>
  <c r="S39" i="33"/>
  <c r="S40" i="33"/>
  <c r="S41" i="33"/>
  <c r="S42" i="33"/>
  <c r="S43" i="33"/>
  <c r="S44" i="33"/>
  <c r="S45" i="33"/>
  <c r="S46" i="33"/>
  <c r="S47" i="33"/>
  <c r="S48" i="33"/>
  <c r="S49" i="33"/>
  <c r="S50" i="33"/>
  <c r="S51" i="33"/>
  <c r="S52" i="33"/>
  <c r="S53" i="33"/>
  <c r="S54" i="33"/>
  <c r="S55" i="33"/>
  <c r="S56" i="33"/>
  <c r="S57" i="33"/>
  <c r="S58" i="33"/>
  <c r="S59" i="33"/>
  <c r="S60" i="33"/>
  <c r="S61" i="33"/>
  <c r="S62" i="33"/>
  <c r="S63" i="33"/>
  <c r="S64" i="33"/>
  <c r="S65" i="33"/>
  <c r="S66" i="33"/>
  <c r="S67" i="33"/>
  <c r="S68" i="33"/>
  <c r="S69" i="33"/>
  <c r="S70" i="33"/>
  <c r="S71" i="33"/>
  <c r="S72" i="33"/>
  <c r="S73" i="33"/>
  <c r="S74" i="33"/>
  <c r="S75" i="33"/>
  <c r="S76" i="33"/>
  <c r="S77" i="33"/>
  <c r="S78" i="33"/>
  <c r="S79" i="33"/>
  <c r="S80" i="33"/>
  <c r="S81" i="33"/>
  <c r="S82" i="33"/>
  <c r="S83" i="33"/>
  <c r="S84" i="33"/>
  <c r="S85" i="33"/>
  <c r="S86" i="33"/>
  <c r="S87" i="33"/>
  <c r="S88" i="33"/>
  <c r="S89" i="33"/>
  <c r="S90" i="33"/>
  <c r="S91" i="33"/>
  <c r="S92" i="33"/>
  <c r="S93" i="33"/>
  <c r="S94" i="33"/>
  <c r="S95" i="33"/>
  <c r="S96" i="33"/>
  <c r="S97" i="33"/>
  <c r="S98" i="33"/>
  <c r="S99" i="33"/>
  <c r="S100" i="33"/>
  <c r="S101" i="33"/>
  <c r="S102" i="33"/>
  <c r="S103" i="33"/>
  <c r="S104" i="33"/>
  <c r="S105" i="33"/>
  <c r="S106" i="33"/>
  <c r="S107" i="33"/>
  <c r="S108" i="33"/>
  <c r="S109" i="33"/>
  <c r="S110" i="33"/>
  <c r="S111" i="33"/>
  <c r="S112" i="33"/>
  <c r="S113" i="33"/>
  <c r="S114" i="33"/>
  <c r="S115" i="33"/>
  <c r="S116" i="33"/>
  <c r="S117" i="33"/>
  <c r="S118" i="33"/>
  <c r="S119" i="33"/>
  <c r="S120" i="33"/>
  <c r="S121" i="33"/>
  <c r="S122" i="33"/>
  <c r="S123" i="33"/>
  <c r="S124" i="33"/>
  <c r="S125" i="33"/>
  <c r="S126" i="33"/>
  <c r="S127" i="33"/>
  <c r="S128" i="33"/>
  <c r="S129" i="33"/>
  <c r="S130" i="33"/>
  <c r="S131" i="33"/>
  <c r="S132" i="33"/>
  <c r="S133" i="33"/>
  <c r="S134" i="33"/>
  <c r="S135" i="33"/>
  <c r="S136" i="33"/>
  <c r="S137" i="33"/>
  <c r="S138" i="33"/>
  <c r="S139" i="33"/>
  <c r="S140" i="33"/>
  <c r="S141" i="33"/>
  <c r="S142" i="33"/>
  <c r="S143" i="33"/>
  <c r="S144" i="33"/>
  <c r="S145" i="33"/>
  <c r="S146" i="33"/>
  <c r="S187" i="33"/>
  <c r="S188" i="33"/>
  <c r="S189" i="33"/>
  <c r="S190" i="33"/>
  <c r="S191" i="33"/>
  <c r="S192" i="33"/>
  <c r="S193" i="33"/>
  <c r="S194" i="33"/>
  <c r="S195" i="33"/>
  <c r="S196" i="33"/>
  <c r="S197" i="33"/>
  <c r="S198" i="33"/>
  <c r="S199" i="33"/>
  <c r="S200" i="33"/>
  <c r="S201" i="33"/>
  <c r="S202" i="33"/>
  <c r="S203" i="33"/>
  <c r="S204" i="33"/>
  <c r="S205" i="33"/>
  <c r="S206" i="33"/>
  <c r="S207" i="33"/>
  <c r="S208" i="33"/>
  <c r="S209" i="33"/>
  <c r="S210" i="33"/>
  <c r="S211" i="33"/>
  <c r="S212" i="33"/>
  <c r="S213" i="33"/>
  <c r="S214" i="33"/>
  <c r="S215" i="33"/>
  <c r="S216" i="33"/>
  <c r="S217" i="33"/>
  <c r="S218" i="33"/>
  <c r="S219" i="33"/>
  <c r="S220" i="33"/>
  <c r="S221" i="33"/>
  <c r="S222" i="33"/>
  <c r="S223" i="33"/>
  <c r="S224" i="33"/>
  <c r="S225" i="33"/>
  <c r="S226" i="33"/>
  <c r="S227" i="33"/>
  <c r="S228" i="33"/>
  <c r="S229" i="33"/>
  <c r="S230" i="33"/>
  <c r="S231" i="33"/>
  <c r="S232" i="33"/>
  <c r="S233" i="33"/>
  <c r="S234" i="33"/>
  <c r="S235" i="33"/>
  <c r="S236" i="33"/>
  <c r="S237" i="33"/>
  <c r="S238" i="33"/>
  <c r="S239" i="33"/>
  <c r="S240" i="33"/>
  <c r="S241" i="33"/>
  <c r="S242" i="33"/>
  <c r="S243" i="33"/>
  <c r="S244" i="33"/>
  <c r="S245" i="33"/>
  <c r="S246" i="33"/>
  <c r="S247" i="33"/>
  <c r="S248" i="33"/>
  <c r="S249" i="33"/>
  <c r="S250" i="33"/>
  <c r="S251" i="33"/>
  <c r="S252" i="33"/>
  <c r="S253" i="33"/>
  <c r="S254" i="33"/>
  <c r="S255" i="33"/>
  <c r="S25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74" i="33"/>
  <c r="R75" i="33"/>
  <c r="R76" i="33"/>
  <c r="R77" i="33"/>
  <c r="R78" i="33"/>
  <c r="R79" i="33"/>
  <c r="R80" i="33"/>
  <c r="R81" i="33"/>
  <c r="R82" i="33"/>
  <c r="R83" i="33"/>
  <c r="R84" i="33"/>
  <c r="R85" i="33"/>
  <c r="R86" i="33"/>
  <c r="R87" i="33"/>
  <c r="R88" i="33"/>
  <c r="R89" i="33"/>
  <c r="R90" i="33"/>
  <c r="R91" i="33"/>
  <c r="R92" i="33"/>
  <c r="R93" i="33"/>
  <c r="R94" i="33"/>
  <c r="R95" i="33"/>
  <c r="R96" i="33"/>
  <c r="R97" i="33"/>
  <c r="R98" i="33"/>
  <c r="R99" i="33"/>
  <c r="R100" i="33"/>
  <c r="R101" i="33"/>
  <c r="R102" i="33"/>
  <c r="R103" i="33"/>
  <c r="R104" i="33"/>
  <c r="R105" i="33"/>
  <c r="R106" i="33"/>
  <c r="R107" i="33"/>
  <c r="R108" i="33"/>
  <c r="R109" i="33"/>
  <c r="R110" i="33"/>
  <c r="R111" i="33"/>
  <c r="R112" i="33"/>
  <c r="R113" i="33"/>
  <c r="R114" i="33"/>
  <c r="R115" i="33"/>
  <c r="R116" i="33"/>
  <c r="R117" i="33"/>
  <c r="R118" i="33"/>
  <c r="R119" i="33"/>
  <c r="R120" i="33"/>
  <c r="R121" i="33"/>
  <c r="R122" i="33"/>
  <c r="R123" i="33"/>
  <c r="R124" i="33"/>
  <c r="R125" i="33"/>
  <c r="R126" i="33"/>
  <c r="R127" i="33"/>
  <c r="R128" i="33"/>
  <c r="R129" i="33"/>
  <c r="R130" i="33"/>
  <c r="R131" i="33"/>
  <c r="R132" i="33"/>
  <c r="R133" i="33"/>
  <c r="R134" i="33"/>
  <c r="R135" i="33"/>
  <c r="R136" i="33"/>
  <c r="R137" i="33"/>
  <c r="R138" i="33"/>
  <c r="R139" i="33"/>
  <c r="R140" i="33"/>
  <c r="R141" i="33"/>
  <c r="R142" i="33"/>
  <c r="R143" i="33"/>
  <c r="R144" i="33"/>
  <c r="R145" i="33"/>
  <c r="R146" i="33"/>
  <c r="R187" i="33"/>
  <c r="R188" i="33"/>
  <c r="R189" i="33"/>
  <c r="R190" i="33"/>
  <c r="R191" i="33"/>
  <c r="R192" i="33"/>
  <c r="R193" i="33"/>
  <c r="R194" i="33"/>
  <c r="R195" i="33"/>
  <c r="R196" i="33"/>
  <c r="R197" i="33"/>
  <c r="R198" i="33"/>
  <c r="R199" i="33"/>
  <c r="R200" i="33"/>
  <c r="R201" i="33"/>
  <c r="R202" i="33"/>
  <c r="R203" i="33"/>
  <c r="R204" i="33"/>
  <c r="R205" i="33"/>
  <c r="R206" i="33"/>
  <c r="R207" i="33"/>
  <c r="R208" i="33"/>
  <c r="R209" i="33"/>
  <c r="R210" i="33"/>
  <c r="R211" i="33"/>
  <c r="R212" i="33"/>
  <c r="R213" i="33"/>
  <c r="R214" i="33"/>
  <c r="R215" i="33"/>
  <c r="R216" i="33"/>
  <c r="R217" i="33"/>
  <c r="R218" i="33"/>
  <c r="R219" i="33"/>
  <c r="R220" i="33"/>
  <c r="R221" i="33"/>
  <c r="R222" i="33"/>
  <c r="R223" i="33"/>
  <c r="R224" i="33"/>
  <c r="R225" i="33"/>
  <c r="R226" i="33"/>
  <c r="R227" i="33"/>
  <c r="R228" i="33"/>
  <c r="R229" i="33"/>
  <c r="R230" i="33"/>
  <c r="R231" i="33"/>
  <c r="R232" i="33"/>
  <c r="R233" i="33"/>
  <c r="R234" i="33"/>
  <c r="R235" i="33"/>
  <c r="R236" i="33"/>
  <c r="R237" i="33"/>
  <c r="R238" i="33"/>
  <c r="R239" i="33"/>
  <c r="R240" i="33"/>
  <c r="R241" i="33"/>
  <c r="R242" i="33"/>
  <c r="R243" i="33"/>
  <c r="R244" i="33"/>
  <c r="R245" i="33"/>
  <c r="R246" i="33"/>
  <c r="R247" i="33"/>
  <c r="R248" i="33"/>
  <c r="R249" i="33"/>
  <c r="R250" i="33"/>
  <c r="R251" i="33"/>
  <c r="R252" i="33"/>
  <c r="R253" i="33"/>
  <c r="R254" i="33"/>
  <c r="R255" i="33"/>
  <c r="R256" i="33"/>
  <c r="Q17" i="33"/>
  <c r="Q18" i="33"/>
  <c r="Q19" i="33"/>
  <c r="Q20" i="33"/>
  <c r="Q21" i="33"/>
  <c r="Q22" i="33"/>
  <c r="Q23" i="33"/>
  <c r="Q24" i="33"/>
  <c r="Q25" i="33"/>
  <c r="Q26" i="33"/>
  <c r="Q27" i="33"/>
  <c r="Q28" i="33"/>
  <c r="Q29" i="33"/>
  <c r="Q30" i="33"/>
  <c r="Q31" i="33"/>
  <c r="Q32" i="33"/>
  <c r="Q33" i="33"/>
  <c r="Q34" i="33"/>
  <c r="Q35" i="33"/>
  <c r="Q36" i="33"/>
  <c r="Q37" i="33"/>
  <c r="Q38" i="33"/>
  <c r="Q39" i="33"/>
  <c r="Q40" i="33"/>
  <c r="Q41" i="33"/>
  <c r="Q42" i="33"/>
  <c r="Q43" i="33"/>
  <c r="Q44" i="33"/>
  <c r="Q45" i="33"/>
  <c r="Q46" i="33"/>
  <c r="Q47" i="33"/>
  <c r="Q48" i="33"/>
  <c r="Q49" i="33"/>
  <c r="Q50" i="33"/>
  <c r="Q51" i="33"/>
  <c r="Q52" i="33"/>
  <c r="Q53" i="33"/>
  <c r="Q54" i="33"/>
  <c r="Q55" i="33"/>
  <c r="Q56" i="33"/>
  <c r="Q57" i="33"/>
  <c r="Q58" i="33"/>
  <c r="Q59" i="33"/>
  <c r="Q60" i="33"/>
  <c r="Q61" i="33"/>
  <c r="Q62" i="33"/>
  <c r="Q63" i="33"/>
  <c r="Q64" i="33"/>
  <c r="Q65" i="33"/>
  <c r="Q66" i="33"/>
  <c r="Q67" i="33"/>
  <c r="Q68" i="33"/>
  <c r="Q69" i="33"/>
  <c r="Q70" i="33"/>
  <c r="Q71" i="33"/>
  <c r="Q72" i="33"/>
  <c r="Q73" i="33"/>
  <c r="Q74" i="33"/>
  <c r="Q75" i="33"/>
  <c r="Q76" i="33"/>
  <c r="Q77" i="33"/>
  <c r="Q78" i="33"/>
  <c r="Q79" i="33"/>
  <c r="Q80" i="33"/>
  <c r="Q81" i="33"/>
  <c r="Q82" i="33"/>
  <c r="Q83" i="33"/>
  <c r="Q84" i="33"/>
  <c r="Q85" i="33"/>
  <c r="Q86" i="33"/>
  <c r="Q87" i="33"/>
  <c r="Q88" i="33"/>
  <c r="Q89" i="33"/>
  <c r="Q90" i="33"/>
  <c r="Q91" i="33"/>
  <c r="Q92" i="33"/>
  <c r="Q93" i="33"/>
  <c r="Q94" i="33"/>
  <c r="Q95" i="33"/>
  <c r="Q96" i="33"/>
  <c r="Q97" i="33"/>
  <c r="Q98" i="33"/>
  <c r="Q99" i="33"/>
  <c r="Q100" i="33"/>
  <c r="Q101" i="33"/>
  <c r="Q102" i="33"/>
  <c r="Q103" i="33"/>
  <c r="Q104" i="33"/>
  <c r="Q105" i="33"/>
  <c r="Q106" i="33"/>
  <c r="Q107" i="33"/>
  <c r="Q108" i="33"/>
  <c r="Q109" i="33"/>
  <c r="Q110" i="33"/>
  <c r="Q111" i="33"/>
  <c r="Q112" i="33"/>
  <c r="Q113" i="33"/>
  <c r="Q114" i="33"/>
  <c r="Q115" i="33"/>
  <c r="Q116" i="33"/>
  <c r="Q117" i="33"/>
  <c r="Q118" i="33"/>
  <c r="Q119" i="33"/>
  <c r="Q120" i="33"/>
  <c r="Q121" i="33"/>
  <c r="Q122" i="33"/>
  <c r="Q123" i="33"/>
  <c r="Q124" i="33"/>
  <c r="Q125" i="33"/>
  <c r="Q126" i="33"/>
  <c r="Q127" i="33"/>
  <c r="Q128" i="33"/>
  <c r="Q129" i="33"/>
  <c r="Q130" i="33"/>
  <c r="Q131" i="33"/>
  <c r="Q132" i="33"/>
  <c r="Q133" i="33"/>
  <c r="Q134" i="33"/>
  <c r="Q135" i="33"/>
  <c r="Q136" i="33"/>
  <c r="Q137" i="33"/>
  <c r="Q138" i="33"/>
  <c r="Q139" i="33"/>
  <c r="Q140" i="33"/>
  <c r="Q141" i="33"/>
  <c r="Q142" i="33"/>
  <c r="Q143" i="33"/>
  <c r="Q144" i="33"/>
  <c r="Q145" i="33"/>
  <c r="Q146" i="33"/>
  <c r="Q187" i="33"/>
  <c r="Q188" i="33"/>
  <c r="Q189" i="33"/>
  <c r="Q190" i="33"/>
  <c r="Q191" i="33"/>
  <c r="Q192" i="33"/>
  <c r="Q193" i="33"/>
  <c r="Q194" i="33"/>
  <c r="Q195" i="33"/>
  <c r="Q196" i="33"/>
  <c r="Q197" i="33"/>
  <c r="Q198" i="33"/>
  <c r="Q199" i="33"/>
  <c r="Q200" i="33"/>
  <c r="Q201" i="33"/>
  <c r="Q202" i="33"/>
  <c r="Q203" i="33"/>
  <c r="Q204" i="33"/>
  <c r="Q205" i="33"/>
  <c r="Q206" i="33"/>
  <c r="Q207" i="33"/>
  <c r="Q208" i="33"/>
  <c r="Q209" i="33"/>
  <c r="Q210" i="33"/>
  <c r="Q211" i="33"/>
  <c r="Q212" i="33"/>
  <c r="Q213" i="33"/>
  <c r="Q214" i="33"/>
  <c r="Q215" i="33"/>
  <c r="Q216" i="33"/>
  <c r="Q217" i="33"/>
  <c r="Q218" i="33"/>
  <c r="Q219" i="33"/>
  <c r="Q220" i="33"/>
  <c r="Q221" i="33"/>
  <c r="Q222" i="33"/>
  <c r="Q223" i="33"/>
  <c r="Q224" i="33"/>
  <c r="Q225" i="33"/>
  <c r="Q226" i="33"/>
  <c r="Q227" i="33"/>
  <c r="Q228" i="33"/>
  <c r="Q229" i="33"/>
  <c r="Q230" i="33"/>
  <c r="Q231" i="33"/>
  <c r="Q232" i="33"/>
  <c r="Q233" i="33"/>
  <c r="Q234" i="33"/>
  <c r="Q235" i="33"/>
  <c r="Q236" i="33"/>
  <c r="Q237" i="33"/>
  <c r="Q238" i="33"/>
  <c r="Q239" i="33"/>
  <c r="Q240" i="33"/>
  <c r="Q241" i="33"/>
  <c r="Q242" i="33"/>
  <c r="Q243" i="33"/>
  <c r="Q244" i="33"/>
  <c r="Q245" i="33"/>
  <c r="Q246" i="33"/>
  <c r="Q247" i="33"/>
  <c r="Q248" i="33"/>
  <c r="Q249" i="33"/>
  <c r="Q250" i="33"/>
  <c r="Q251" i="33"/>
  <c r="Q252" i="33"/>
  <c r="Q253" i="33"/>
  <c r="Q254" i="33"/>
  <c r="Q255" i="33"/>
  <c r="Q256" i="33"/>
  <c r="P17" i="33"/>
  <c r="P18" i="33"/>
  <c r="P19" i="33"/>
  <c r="P20" i="33"/>
  <c r="P21" i="33"/>
  <c r="P22" i="33"/>
  <c r="P23" i="33"/>
  <c r="P24" i="33"/>
  <c r="P25" i="33"/>
  <c r="P26" i="33"/>
  <c r="P27" i="33"/>
  <c r="P28" i="33"/>
  <c r="P29" i="33"/>
  <c r="P30" i="33"/>
  <c r="P31" i="33"/>
  <c r="P32" i="33"/>
  <c r="P33" i="33"/>
  <c r="P34" i="33"/>
  <c r="P35" i="33"/>
  <c r="P36" i="33"/>
  <c r="P37" i="33"/>
  <c r="P38" i="33"/>
  <c r="P39" i="33"/>
  <c r="P40" i="33"/>
  <c r="P41" i="33"/>
  <c r="P42" i="33"/>
  <c r="P43" i="33"/>
  <c r="P44" i="33"/>
  <c r="P45" i="33"/>
  <c r="P46" i="33"/>
  <c r="P47" i="33"/>
  <c r="F153" i="59" s="1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63" i="33"/>
  <c r="P64" i="33"/>
  <c r="P65" i="33"/>
  <c r="P66" i="33"/>
  <c r="P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81" i="33"/>
  <c r="P82" i="33"/>
  <c r="P83" i="33"/>
  <c r="P84" i="33"/>
  <c r="P85" i="33"/>
  <c r="P86" i="33"/>
  <c r="P87" i="33"/>
  <c r="P88" i="33"/>
  <c r="P89" i="33"/>
  <c r="P90" i="33"/>
  <c r="P91" i="33"/>
  <c r="P92" i="33"/>
  <c r="P93" i="33"/>
  <c r="P94" i="33"/>
  <c r="P95" i="33"/>
  <c r="P96" i="33"/>
  <c r="P97" i="33"/>
  <c r="P98" i="33"/>
  <c r="P99" i="33"/>
  <c r="P100" i="33"/>
  <c r="P101" i="33"/>
  <c r="P102" i="33"/>
  <c r="P103" i="33"/>
  <c r="P104" i="33"/>
  <c r="P105" i="33"/>
  <c r="P106" i="33"/>
  <c r="P107" i="33"/>
  <c r="P108" i="33"/>
  <c r="P109" i="33"/>
  <c r="P110" i="33"/>
  <c r="P111" i="33"/>
  <c r="P112" i="33"/>
  <c r="P113" i="33"/>
  <c r="P114" i="33"/>
  <c r="P115" i="33"/>
  <c r="P116" i="33"/>
  <c r="P117" i="33"/>
  <c r="P118" i="33"/>
  <c r="P119" i="33"/>
  <c r="P120" i="33"/>
  <c r="P121" i="33"/>
  <c r="P122" i="33"/>
  <c r="P123" i="33"/>
  <c r="P124" i="33"/>
  <c r="P125" i="33"/>
  <c r="P126" i="33"/>
  <c r="P127" i="33"/>
  <c r="P128" i="33"/>
  <c r="P129" i="33"/>
  <c r="P130" i="33"/>
  <c r="P131" i="33"/>
  <c r="P132" i="33"/>
  <c r="P133" i="33"/>
  <c r="P134" i="33"/>
  <c r="P135" i="33"/>
  <c r="P136" i="33"/>
  <c r="P137" i="33"/>
  <c r="P138" i="33"/>
  <c r="P139" i="33"/>
  <c r="P140" i="33"/>
  <c r="P141" i="33"/>
  <c r="P142" i="33"/>
  <c r="P143" i="33"/>
  <c r="P144" i="33"/>
  <c r="P145" i="33"/>
  <c r="P146" i="33"/>
  <c r="P187" i="33"/>
  <c r="P188" i="33"/>
  <c r="P189" i="33"/>
  <c r="P190" i="33"/>
  <c r="P191" i="33"/>
  <c r="P192" i="33"/>
  <c r="P193" i="33"/>
  <c r="P194" i="33"/>
  <c r="P195" i="33"/>
  <c r="P196" i="33"/>
  <c r="P197" i="33"/>
  <c r="P198" i="33"/>
  <c r="P199" i="33"/>
  <c r="P200" i="33"/>
  <c r="P201" i="33"/>
  <c r="P202" i="33"/>
  <c r="P203" i="33"/>
  <c r="P204" i="33"/>
  <c r="P205" i="33"/>
  <c r="P206" i="33"/>
  <c r="P207" i="33"/>
  <c r="P208" i="33"/>
  <c r="P209" i="33"/>
  <c r="P210" i="33"/>
  <c r="P211" i="33"/>
  <c r="P212" i="33"/>
  <c r="P213" i="33"/>
  <c r="P214" i="33"/>
  <c r="P215" i="33"/>
  <c r="P216" i="33"/>
  <c r="P217" i="33"/>
  <c r="P218" i="33"/>
  <c r="P219" i="33"/>
  <c r="P220" i="33"/>
  <c r="P221" i="33"/>
  <c r="P222" i="33"/>
  <c r="P223" i="33"/>
  <c r="P224" i="33"/>
  <c r="P225" i="33"/>
  <c r="P226" i="33"/>
  <c r="P227" i="33"/>
  <c r="P228" i="33"/>
  <c r="P229" i="33"/>
  <c r="P230" i="33"/>
  <c r="P231" i="33"/>
  <c r="P232" i="33"/>
  <c r="P233" i="33"/>
  <c r="P234" i="33"/>
  <c r="P235" i="33"/>
  <c r="P236" i="33"/>
  <c r="P237" i="33"/>
  <c r="P238" i="33"/>
  <c r="P239" i="33"/>
  <c r="P240" i="33"/>
  <c r="P241" i="33"/>
  <c r="P242" i="33"/>
  <c r="P243" i="33"/>
  <c r="P244" i="33"/>
  <c r="P245" i="33"/>
  <c r="P246" i="33"/>
  <c r="P247" i="33"/>
  <c r="P248" i="33"/>
  <c r="P249" i="33"/>
  <c r="P250" i="33"/>
  <c r="P251" i="33"/>
  <c r="P252" i="33"/>
  <c r="P253" i="33"/>
  <c r="P254" i="33"/>
  <c r="P255" i="33"/>
  <c r="P25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O102" i="33"/>
  <c r="O103" i="33"/>
  <c r="O104" i="33"/>
  <c r="O105" i="33"/>
  <c r="O106" i="33"/>
  <c r="O107" i="33"/>
  <c r="O108" i="33"/>
  <c r="O109" i="33"/>
  <c r="O110" i="33"/>
  <c r="O111" i="33"/>
  <c r="O112" i="33"/>
  <c r="O113" i="33"/>
  <c r="O114" i="33"/>
  <c r="O115" i="33"/>
  <c r="O116" i="33"/>
  <c r="O117" i="33"/>
  <c r="O118" i="33"/>
  <c r="O119" i="33"/>
  <c r="O120" i="33"/>
  <c r="O121" i="33"/>
  <c r="O122" i="33"/>
  <c r="O123" i="33"/>
  <c r="O124" i="33"/>
  <c r="O125" i="33"/>
  <c r="O126" i="33"/>
  <c r="O127" i="33"/>
  <c r="O128" i="33"/>
  <c r="O129" i="33"/>
  <c r="O130" i="33"/>
  <c r="O131" i="33"/>
  <c r="O132" i="33"/>
  <c r="O133" i="33"/>
  <c r="O134" i="33"/>
  <c r="O135" i="33"/>
  <c r="O136" i="33"/>
  <c r="O137" i="33"/>
  <c r="O138" i="33"/>
  <c r="O139" i="33"/>
  <c r="O140" i="33"/>
  <c r="O141" i="33"/>
  <c r="O142" i="33"/>
  <c r="O143" i="33"/>
  <c r="O144" i="33"/>
  <c r="O145" i="33"/>
  <c r="O146" i="33"/>
  <c r="O187" i="33"/>
  <c r="O188" i="33"/>
  <c r="O189" i="33"/>
  <c r="O190" i="33"/>
  <c r="O191" i="33"/>
  <c r="O192" i="33"/>
  <c r="O193" i="33"/>
  <c r="O194" i="33"/>
  <c r="O195" i="33"/>
  <c r="O196" i="33"/>
  <c r="O197" i="33"/>
  <c r="O198" i="33"/>
  <c r="O199" i="33"/>
  <c r="O200" i="33"/>
  <c r="O201" i="33"/>
  <c r="O202" i="33"/>
  <c r="O203" i="33"/>
  <c r="O204" i="33"/>
  <c r="O205" i="33"/>
  <c r="O206" i="33"/>
  <c r="O207" i="33"/>
  <c r="O208" i="33"/>
  <c r="O209" i="33"/>
  <c r="O210" i="33"/>
  <c r="O211" i="33"/>
  <c r="O212" i="33"/>
  <c r="O213" i="33"/>
  <c r="O214" i="33"/>
  <c r="O215" i="33"/>
  <c r="O216" i="33"/>
  <c r="O217" i="33"/>
  <c r="O218" i="33"/>
  <c r="O219" i="33"/>
  <c r="O220" i="33"/>
  <c r="O221" i="33"/>
  <c r="O222" i="33"/>
  <c r="O223" i="33"/>
  <c r="O224" i="33"/>
  <c r="O225" i="33"/>
  <c r="O226" i="33"/>
  <c r="O227" i="33"/>
  <c r="O228" i="33"/>
  <c r="O229" i="33"/>
  <c r="O230" i="33"/>
  <c r="O231" i="33"/>
  <c r="O232" i="33"/>
  <c r="O233" i="33"/>
  <c r="O234" i="33"/>
  <c r="O235" i="33"/>
  <c r="O236" i="33"/>
  <c r="O237" i="33"/>
  <c r="O238" i="33"/>
  <c r="O239" i="33"/>
  <c r="O240" i="33"/>
  <c r="O241" i="33"/>
  <c r="O242" i="33"/>
  <c r="O243" i="33"/>
  <c r="O244" i="33"/>
  <c r="O245" i="33"/>
  <c r="O246" i="33"/>
  <c r="O247" i="33"/>
  <c r="O248" i="33"/>
  <c r="O249" i="33"/>
  <c r="O250" i="33"/>
  <c r="O251" i="33"/>
  <c r="O252" i="33"/>
  <c r="O253" i="33"/>
  <c r="O254" i="33"/>
  <c r="O255" i="33"/>
  <c r="O25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N102" i="33"/>
  <c r="N103" i="33"/>
  <c r="N104" i="33"/>
  <c r="N105" i="33"/>
  <c r="N106" i="33"/>
  <c r="N107" i="33"/>
  <c r="N108" i="33"/>
  <c r="N109" i="33"/>
  <c r="N110" i="33"/>
  <c r="N111" i="33"/>
  <c r="N112" i="33"/>
  <c r="N113" i="33"/>
  <c r="N114" i="33"/>
  <c r="N115" i="33"/>
  <c r="N116" i="33"/>
  <c r="N117" i="33"/>
  <c r="N118" i="33"/>
  <c r="N119" i="33"/>
  <c r="N120" i="33"/>
  <c r="N121" i="33"/>
  <c r="N122" i="33"/>
  <c r="N123" i="33"/>
  <c r="N124" i="33"/>
  <c r="N125" i="33"/>
  <c r="N126" i="33"/>
  <c r="N127" i="33"/>
  <c r="N128" i="33"/>
  <c r="N129" i="33"/>
  <c r="N130" i="33"/>
  <c r="N131" i="33"/>
  <c r="N132" i="33"/>
  <c r="N133" i="33"/>
  <c r="N134" i="33"/>
  <c r="N135" i="33"/>
  <c r="N136" i="33"/>
  <c r="N137" i="33"/>
  <c r="N138" i="33"/>
  <c r="N139" i="33"/>
  <c r="N140" i="33"/>
  <c r="N141" i="33"/>
  <c r="N142" i="33"/>
  <c r="N143" i="33"/>
  <c r="N144" i="33"/>
  <c r="N145" i="33"/>
  <c r="N146" i="33"/>
  <c r="N187" i="33"/>
  <c r="N188" i="33"/>
  <c r="N189" i="33"/>
  <c r="N190" i="33"/>
  <c r="N191" i="33"/>
  <c r="N192" i="33"/>
  <c r="N193" i="33"/>
  <c r="N194" i="33"/>
  <c r="N195" i="33"/>
  <c r="N196" i="33"/>
  <c r="N197" i="33"/>
  <c r="N198" i="33"/>
  <c r="N199" i="33"/>
  <c r="N200" i="33"/>
  <c r="N201" i="33"/>
  <c r="N202" i="33"/>
  <c r="N203" i="33"/>
  <c r="N204" i="33"/>
  <c r="N205" i="33"/>
  <c r="N206" i="33"/>
  <c r="N207" i="33"/>
  <c r="N208" i="33"/>
  <c r="N209" i="33"/>
  <c r="N210" i="33"/>
  <c r="N211" i="33"/>
  <c r="N212" i="33"/>
  <c r="N213" i="33"/>
  <c r="N214" i="33"/>
  <c r="N215" i="33"/>
  <c r="N216" i="33"/>
  <c r="N217" i="33"/>
  <c r="N218" i="33"/>
  <c r="N219" i="33"/>
  <c r="N220" i="33"/>
  <c r="N221" i="33"/>
  <c r="N222" i="33"/>
  <c r="N223" i="33"/>
  <c r="N224" i="33"/>
  <c r="N225" i="33"/>
  <c r="N226" i="33"/>
  <c r="N227" i="33"/>
  <c r="N228" i="33"/>
  <c r="N229" i="33"/>
  <c r="N230" i="33"/>
  <c r="N231" i="33"/>
  <c r="N232" i="33"/>
  <c r="N233" i="33"/>
  <c r="N234" i="33"/>
  <c r="N235" i="33"/>
  <c r="N236" i="33"/>
  <c r="N237" i="33"/>
  <c r="N238" i="33"/>
  <c r="N239" i="33"/>
  <c r="N240" i="33"/>
  <c r="N241" i="33"/>
  <c r="N242" i="33"/>
  <c r="N243" i="33"/>
  <c r="N244" i="33"/>
  <c r="N245" i="33"/>
  <c r="N246" i="33"/>
  <c r="N247" i="33"/>
  <c r="N248" i="33"/>
  <c r="N249" i="33"/>
  <c r="N250" i="33"/>
  <c r="N251" i="33"/>
  <c r="N252" i="33"/>
  <c r="N253" i="33"/>
  <c r="N254" i="33"/>
  <c r="N255" i="33"/>
  <c r="N25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M102" i="33"/>
  <c r="M103" i="33"/>
  <c r="M104" i="33"/>
  <c r="M105" i="33"/>
  <c r="M106" i="33"/>
  <c r="M107" i="33"/>
  <c r="M108" i="33"/>
  <c r="M109" i="33"/>
  <c r="M110" i="33"/>
  <c r="M111" i="33"/>
  <c r="M112" i="33"/>
  <c r="M113" i="33"/>
  <c r="M114" i="33"/>
  <c r="M115" i="33"/>
  <c r="M116" i="33"/>
  <c r="M117" i="33"/>
  <c r="M118" i="33"/>
  <c r="M119" i="33"/>
  <c r="M120" i="33"/>
  <c r="M121" i="33"/>
  <c r="M122" i="33"/>
  <c r="M123" i="33"/>
  <c r="M124" i="33"/>
  <c r="M125" i="33"/>
  <c r="M126" i="33"/>
  <c r="M127" i="33"/>
  <c r="M128" i="33"/>
  <c r="M129" i="33"/>
  <c r="M130" i="33"/>
  <c r="M131" i="33"/>
  <c r="M132" i="33"/>
  <c r="M133" i="33"/>
  <c r="M134" i="33"/>
  <c r="M135" i="33"/>
  <c r="M136" i="33"/>
  <c r="M137" i="33"/>
  <c r="M138" i="33"/>
  <c r="M139" i="33"/>
  <c r="M140" i="33"/>
  <c r="M141" i="33"/>
  <c r="M142" i="33"/>
  <c r="M143" i="33"/>
  <c r="M144" i="33"/>
  <c r="M145" i="33"/>
  <c r="M146" i="33"/>
  <c r="M187" i="33"/>
  <c r="M188" i="33"/>
  <c r="M189" i="33"/>
  <c r="M190" i="33"/>
  <c r="M191" i="33"/>
  <c r="M192" i="33"/>
  <c r="M193" i="33"/>
  <c r="M194" i="33"/>
  <c r="M195" i="33"/>
  <c r="M196" i="33"/>
  <c r="M197" i="33"/>
  <c r="M198" i="33"/>
  <c r="M199" i="33"/>
  <c r="M200" i="33"/>
  <c r="M201" i="33"/>
  <c r="M202" i="33"/>
  <c r="M203" i="33"/>
  <c r="M204" i="33"/>
  <c r="M205" i="33"/>
  <c r="M206" i="33"/>
  <c r="M207" i="33"/>
  <c r="M208" i="33"/>
  <c r="M209" i="33"/>
  <c r="M210" i="33"/>
  <c r="M211" i="33"/>
  <c r="M212" i="33"/>
  <c r="M213" i="33"/>
  <c r="M214" i="33"/>
  <c r="M215" i="33"/>
  <c r="M216" i="33"/>
  <c r="M217" i="33"/>
  <c r="M218" i="33"/>
  <c r="M219" i="33"/>
  <c r="M220" i="33"/>
  <c r="M221" i="33"/>
  <c r="M222" i="33"/>
  <c r="M223" i="33"/>
  <c r="M224" i="33"/>
  <c r="M225" i="33"/>
  <c r="M226" i="33"/>
  <c r="M227" i="33"/>
  <c r="M228" i="33"/>
  <c r="M229" i="33"/>
  <c r="M230" i="33"/>
  <c r="M231" i="33"/>
  <c r="M232" i="33"/>
  <c r="M233" i="33"/>
  <c r="M234" i="33"/>
  <c r="M235" i="33"/>
  <c r="M236" i="33"/>
  <c r="M237" i="33"/>
  <c r="M238" i="33"/>
  <c r="M239" i="33"/>
  <c r="M240" i="33"/>
  <c r="M241" i="33"/>
  <c r="M242" i="33"/>
  <c r="M243" i="33"/>
  <c r="M244" i="33"/>
  <c r="M245" i="33"/>
  <c r="M246" i="33"/>
  <c r="M247" i="33"/>
  <c r="M248" i="33"/>
  <c r="M249" i="33"/>
  <c r="M250" i="33"/>
  <c r="M251" i="33"/>
  <c r="M252" i="33"/>
  <c r="M253" i="33"/>
  <c r="M254" i="33"/>
  <c r="M255" i="33"/>
  <c r="M25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L102" i="33"/>
  <c r="L103" i="33"/>
  <c r="L104" i="33"/>
  <c r="L105" i="33"/>
  <c r="L106" i="33"/>
  <c r="L107" i="33"/>
  <c r="L108" i="33"/>
  <c r="L109" i="33"/>
  <c r="L110" i="33"/>
  <c r="L111" i="33"/>
  <c r="L112" i="33"/>
  <c r="L113" i="33"/>
  <c r="L114" i="33"/>
  <c r="L115" i="33"/>
  <c r="L116" i="33"/>
  <c r="L117" i="33"/>
  <c r="L118" i="33"/>
  <c r="L119" i="33"/>
  <c r="L120" i="33"/>
  <c r="L121" i="33"/>
  <c r="L122" i="33"/>
  <c r="L123" i="33"/>
  <c r="L124" i="33"/>
  <c r="L125" i="33"/>
  <c r="L126" i="33"/>
  <c r="L127" i="33"/>
  <c r="L128" i="33"/>
  <c r="L129" i="33"/>
  <c r="L130" i="33"/>
  <c r="L131" i="33"/>
  <c r="L132" i="33"/>
  <c r="L133" i="33"/>
  <c r="L134" i="33"/>
  <c r="L135" i="33"/>
  <c r="L136" i="33"/>
  <c r="L137" i="33"/>
  <c r="L138" i="33"/>
  <c r="L139" i="33"/>
  <c r="L140" i="33"/>
  <c r="L141" i="33"/>
  <c r="L142" i="33"/>
  <c r="L143" i="33"/>
  <c r="L144" i="33"/>
  <c r="L145" i="33"/>
  <c r="L146" i="33"/>
  <c r="L187" i="33"/>
  <c r="L188" i="33"/>
  <c r="L189" i="33"/>
  <c r="L190" i="33"/>
  <c r="L191" i="33"/>
  <c r="L192" i="33"/>
  <c r="L193" i="33"/>
  <c r="L194" i="33"/>
  <c r="L195" i="33"/>
  <c r="L196" i="33"/>
  <c r="L197" i="33"/>
  <c r="L198" i="33"/>
  <c r="L199" i="33"/>
  <c r="L200" i="33"/>
  <c r="L201" i="33"/>
  <c r="L202" i="33"/>
  <c r="L203" i="33"/>
  <c r="L204" i="33"/>
  <c r="L205" i="33"/>
  <c r="L206" i="33"/>
  <c r="L207" i="33"/>
  <c r="L208" i="33"/>
  <c r="L209" i="33"/>
  <c r="L210" i="33"/>
  <c r="L211" i="33"/>
  <c r="L212" i="33"/>
  <c r="L213" i="33"/>
  <c r="L214" i="33"/>
  <c r="L215" i="33"/>
  <c r="L216" i="33"/>
  <c r="L217" i="33"/>
  <c r="L218" i="33"/>
  <c r="L219" i="33"/>
  <c r="L220" i="33"/>
  <c r="L221" i="33"/>
  <c r="L222" i="33"/>
  <c r="L223" i="33"/>
  <c r="L224" i="33"/>
  <c r="L225" i="33"/>
  <c r="L226" i="33"/>
  <c r="L227" i="33"/>
  <c r="L228" i="33"/>
  <c r="L229" i="33"/>
  <c r="L230" i="33"/>
  <c r="L231" i="33"/>
  <c r="L232" i="33"/>
  <c r="L233" i="33"/>
  <c r="L234" i="33"/>
  <c r="L235" i="33"/>
  <c r="L236" i="33"/>
  <c r="L237" i="33"/>
  <c r="L238" i="33"/>
  <c r="L239" i="33"/>
  <c r="L240" i="33"/>
  <c r="L241" i="33"/>
  <c r="L242" i="33"/>
  <c r="L243" i="33"/>
  <c r="L244" i="33"/>
  <c r="L245" i="33"/>
  <c r="L246" i="33"/>
  <c r="L247" i="33"/>
  <c r="L248" i="33"/>
  <c r="L249" i="33"/>
  <c r="L250" i="33"/>
  <c r="L251" i="33"/>
  <c r="L252" i="33"/>
  <c r="L253" i="33"/>
  <c r="L254" i="33"/>
  <c r="L255" i="33"/>
  <c r="L256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K102" i="33"/>
  <c r="K103" i="33"/>
  <c r="K104" i="33"/>
  <c r="K105" i="33"/>
  <c r="K106" i="33"/>
  <c r="K107" i="33"/>
  <c r="K108" i="33"/>
  <c r="K109" i="33"/>
  <c r="K110" i="33"/>
  <c r="K111" i="33"/>
  <c r="K112" i="33"/>
  <c r="K113" i="33"/>
  <c r="K114" i="33"/>
  <c r="K115" i="33"/>
  <c r="K116" i="33"/>
  <c r="K117" i="33"/>
  <c r="K118" i="33"/>
  <c r="K119" i="33"/>
  <c r="K120" i="33"/>
  <c r="K121" i="33"/>
  <c r="K122" i="33"/>
  <c r="K123" i="33"/>
  <c r="K124" i="33"/>
  <c r="K125" i="33"/>
  <c r="K126" i="33"/>
  <c r="K127" i="33"/>
  <c r="K128" i="33"/>
  <c r="K129" i="33"/>
  <c r="K130" i="33"/>
  <c r="K131" i="33"/>
  <c r="K132" i="33"/>
  <c r="K133" i="33"/>
  <c r="K134" i="33"/>
  <c r="K135" i="33"/>
  <c r="K136" i="33"/>
  <c r="K137" i="33"/>
  <c r="K138" i="33"/>
  <c r="K139" i="33"/>
  <c r="K140" i="33"/>
  <c r="K141" i="33"/>
  <c r="K142" i="33"/>
  <c r="K143" i="33"/>
  <c r="K144" i="33"/>
  <c r="K145" i="33"/>
  <c r="K146" i="33"/>
  <c r="K187" i="33"/>
  <c r="K188" i="33"/>
  <c r="K189" i="33"/>
  <c r="K190" i="33"/>
  <c r="K191" i="33"/>
  <c r="K192" i="33"/>
  <c r="K193" i="33"/>
  <c r="K194" i="33"/>
  <c r="K195" i="33"/>
  <c r="K196" i="33"/>
  <c r="K197" i="33"/>
  <c r="K198" i="33"/>
  <c r="K199" i="33"/>
  <c r="K200" i="33"/>
  <c r="K201" i="33"/>
  <c r="K202" i="33"/>
  <c r="K203" i="33"/>
  <c r="K204" i="33"/>
  <c r="K205" i="33"/>
  <c r="K206" i="33"/>
  <c r="K207" i="33"/>
  <c r="K208" i="33"/>
  <c r="K209" i="33"/>
  <c r="K210" i="33"/>
  <c r="K211" i="33"/>
  <c r="K212" i="33"/>
  <c r="K213" i="33"/>
  <c r="K214" i="33"/>
  <c r="K215" i="33"/>
  <c r="K216" i="33"/>
  <c r="K217" i="33"/>
  <c r="K218" i="33"/>
  <c r="K219" i="33"/>
  <c r="K220" i="33"/>
  <c r="K221" i="33"/>
  <c r="K222" i="33"/>
  <c r="K223" i="33"/>
  <c r="K224" i="33"/>
  <c r="K225" i="33"/>
  <c r="K226" i="33"/>
  <c r="K227" i="33"/>
  <c r="K228" i="33"/>
  <c r="K229" i="33"/>
  <c r="K230" i="33"/>
  <c r="K231" i="33"/>
  <c r="K232" i="33"/>
  <c r="K233" i="33"/>
  <c r="K234" i="33"/>
  <c r="K235" i="33"/>
  <c r="K236" i="33"/>
  <c r="K237" i="33"/>
  <c r="K238" i="33"/>
  <c r="K239" i="33"/>
  <c r="K240" i="33"/>
  <c r="K241" i="33"/>
  <c r="K242" i="33"/>
  <c r="K243" i="33"/>
  <c r="K244" i="33"/>
  <c r="K245" i="33"/>
  <c r="K246" i="33"/>
  <c r="K247" i="33"/>
  <c r="K248" i="33"/>
  <c r="K249" i="33"/>
  <c r="K250" i="33"/>
  <c r="K251" i="33"/>
  <c r="K252" i="33"/>
  <c r="K253" i="33"/>
  <c r="K254" i="33"/>
  <c r="K255" i="33"/>
  <c r="K256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J102" i="33"/>
  <c r="J103" i="33"/>
  <c r="J104" i="33"/>
  <c r="J105" i="33"/>
  <c r="J106" i="33"/>
  <c r="J107" i="33"/>
  <c r="J108" i="33"/>
  <c r="J109" i="33"/>
  <c r="J110" i="33"/>
  <c r="J111" i="33"/>
  <c r="J112" i="33"/>
  <c r="J113" i="33"/>
  <c r="J114" i="33"/>
  <c r="J115" i="33"/>
  <c r="J116" i="33"/>
  <c r="J117" i="33"/>
  <c r="J118" i="33"/>
  <c r="J119" i="33"/>
  <c r="J120" i="33"/>
  <c r="J121" i="33"/>
  <c r="J122" i="33"/>
  <c r="J123" i="33"/>
  <c r="J124" i="33"/>
  <c r="J125" i="33"/>
  <c r="J126" i="33"/>
  <c r="J127" i="33"/>
  <c r="J128" i="33"/>
  <c r="J129" i="33"/>
  <c r="J130" i="33"/>
  <c r="J131" i="33"/>
  <c r="J132" i="33"/>
  <c r="J133" i="33"/>
  <c r="J134" i="33"/>
  <c r="J135" i="33"/>
  <c r="J136" i="33"/>
  <c r="J137" i="33"/>
  <c r="J138" i="33"/>
  <c r="J139" i="33"/>
  <c r="J140" i="33"/>
  <c r="J141" i="33"/>
  <c r="J142" i="33"/>
  <c r="J143" i="33"/>
  <c r="J144" i="33"/>
  <c r="J145" i="33"/>
  <c r="J146" i="33"/>
  <c r="J187" i="33"/>
  <c r="J188" i="33"/>
  <c r="J189" i="33"/>
  <c r="J190" i="33"/>
  <c r="J191" i="33"/>
  <c r="J192" i="33"/>
  <c r="J193" i="33"/>
  <c r="J194" i="33"/>
  <c r="J195" i="33"/>
  <c r="J196" i="33"/>
  <c r="J197" i="33"/>
  <c r="J198" i="33"/>
  <c r="J199" i="33"/>
  <c r="J200" i="33"/>
  <c r="J201" i="33"/>
  <c r="J202" i="33"/>
  <c r="J203" i="33"/>
  <c r="J204" i="33"/>
  <c r="J205" i="33"/>
  <c r="J206" i="33"/>
  <c r="J207" i="33"/>
  <c r="J208" i="33"/>
  <c r="J209" i="33"/>
  <c r="J210" i="33"/>
  <c r="J211" i="33"/>
  <c r="J212" i="33"/>
  <c r="J213" i="33"/>
  <c r="J214" i="33"/>
  <c r="J215" i="33"/>
  <c r="J216" i="33"/>
  <c r="J217" i="33"/>
  <c r="J218" i="33"/>
  <c r="J219" i="33"/>
  <c r="J220" i="33"/>
  <c r="J221" i="33"/>
  <c r="J222" i="33"/>
  <c r="J223" i="33"/>
  <c r="J224" i="33"/>
  <c r="J225" i="33"/>
  <c r="J226" i="33"/>
  <c r="J227" i="33"/>
  <c r="J228" i="33"/>
  <c r="J229" i="33"/>
  <c r="J230" i="33"/>
  <c r="J231" i="33"/>
  <c r="J232" i="33"/>
  <c r="J233" i="33"/>
  <c r="J234" i="33"/>
  <c r="J235" i="33"/>
  <c r="J236" i="33"/>
  <c r="J237" i="33"/>
  <c r="J238" i="33"/>
  <c r="J239" i="33"/>
  <c r="J240" i="33"/>
  <c r="J241" i="33"/>
  <c r="J242" i="33"/>
  <c r="J243" i="33"/>
  <c r="J244" i="33"/>
  <c r="J245" i="33"/>
  <c r="J246" i="33"/>
  <c r="J247" i="33"/>
  <c r="J248" i="33"/>
  <c r="J249" i="33"/>
  <c r="J250" i="33"/>
  <c r="J251" i="33"/>
  <c r="J252" i="33"/>
  <c r="J253" i="33"/>
  <c r="J254" i="33"/>
  <c r="J255" i="33"/>
  <c r="J256" i="33"/>
  <c r="I62" i="33"/>
  <c r="I63" i="33"/>
  <c r="I64" i="33"/>
  <c r="I65" i="33"/>
  <c r="I66" i="33"/>
  <c r="I67" i="33"/>
  <c r="I68" i="33"/>
  <c r="I69" i="33"/>
  <c r="I70" i="33"/>
  <c r="I71" i="33"/>
  <c r="I72" i="33"/>
  <c r="I73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I129" i="33"/>
  <c r="I130" i="33"/>
  <c r="I131" i="33"/>
  <c r="I132" i="33"/>
  <c r="I133" i="33"/>
  <c r="I134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87" i="33"/>
  <c r="I188" i="33"/>
  <c r="I189" i="33"/>
  <c r="I190" i="33"/>
  <c r="I191" i="33"/>
  <c r="I192" i="33"/>
  <c r="I193" i="33"/>
  <c r="I194" i="33"/>
  <c r="I195" i="33"/>
  <c r="I196" i="33"/>
  <c r="I197" i="33"/>
  <c r="I198" i="33"/>
  <c r="I199" i="33"/>
  <c r="I200" i="33"/>
  <c r="I201" i="33"/>
  <c r="I202" i="33"/>
  <c r="I203" i="33"/>
  <c r="I204" i="33"/>
  <c r="I205" i="33"/>
  <c r="I206" i="33"/>
  <c r="I207" i="33"/>
  <c r="I208" i="33"/>
  <c r="I209" i="33"/>
  <c r="I210" i="33"/>
  <c r="I211" i="33"/>
  <c r="I212" i="33"/>
  <c r="I213" i="33"/>
  <c r="I214" i="33"/>
  <c r="I215" i="33"/>
  <c r="I216" i="33"/>
  <c r="I217" i="33"/>
  <c r="I218" i="33"/>
  <c r="I219" i="33"/>
  <c r="I220" i="33"/>
  <c r="I221" i="33"/>
  <c r="I222" i="33"/>
  <c r="I223" i="33"/>
  <c r="I224" i="33"/>
  <c r="I225" i="33"/>
  <c r="I226" i="33"/>
  <c r="I227" i="33"/>
  <c r="I228" i="33"/>
  <c r="I229" i="33"/>
  <c r="I230" i="33"/>
  <c r="I231" i="33"/>
  <c r="I232" i="33"/>
  <c r="I233" i="33"/>
  <c r="I234" i="33"/>
  <c r="I235" i="33"/>
  <c r="I236" i="33"/>
  <c r="I237" i="33"/>
  <c r="I238" i="33"/>
  <c r="I239" i="33"/>
  <c r="I240" i="33"/>
  <c r="I241" i="33"/>
  <c r="I242" i="33"/>
  <c r="I243" i="33"/>
  <c r="I244" i="33"/>
  <c r="I245" i="33"/>
  <c r="I246" i="33"/>
  <c r="I247" i="33"/>
  <c r="I248" i="33"/>
  <c r="I249" i="33"/>
  <c r="I250" i="33"/>
  <c r="I251" i="33"/>
  <c r="I252" i="33"/>
  <c r="I253" i="33"/>
  <c r="I254" i="33"/>
  <c r="I255" i="33"/>
  <c r="I256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223" i="33"/>
  <c r="G224" i="33"/>
  <c r="G225" i="33"/>
  <c r="G226" i="33"/>
  <c r="G227" i="33"/>
  <c r="G228" i="33"/>
  <c r="G229" i="33"/>
  <c r="G230" i="33"/>
  <c r="G231" i="33"/>
  <c r="G232" i="33"/>
  <c r="G233" i="33"/>
  <c r="G234" i="33"/>
  <c r="G235" i="33"/>
  <c r="G236" i="33"/>
  <c r="G237" i="33"/>
  <c r="G238" i="33"/>
  <c r="G239" i="33"/>
  <c r="G240" i="33"/>
  <c r="G241" i="33"/>
  <c r="G242" i="33"/>
  <c r="G243" i="33"/>
  <c r="G244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87" i="33"/>
  <c r="E188" i="33"/>
  <c r="E189" i="33"/>
  <c r="E190" i="33"/>
  <c r="E191" i="33"/>
  <c r="E192" i="33"/>
  <c r="E193" i="33"/>
  <c r="E194" i="33"/>
  <c r="E195" i="33"/>
  <c r="E196" i="33"/>
  <c r="E197" i="33"/>
  <c r="E198" i="33"/>
  <c r="E199" i="33"/>
  <c r="E200" i="33"/>
  <c r="E201" i="33"/>
  <c r="E202" i="33"/>
  <c r="E203" i="33"/>
  <c r="E204" i="33"/>
  <c r="E205" i="33"/>
  <c r="E206" i="33"/>
  <c r="E207" i="33"/>
  <c r="E208" i="33"/>
  <c r="E209" i="33"/>
  <c r="E210" i="33"/>
  <c r="E211" i="33"/>
  <c r="E212" i="33"/>
  <c r="E213" i="33"/>
  <c r="E214" i="33"/>
  <c r="E215" i="33"/>
  <c r="E216" i="33"/>
  <c r="E217" i="33"/>
  <c r="E218" i="33"/>
  <c r="E219" i="33"/>
  <c r="E220" i="33"/>
  <c r="E221" i="33"/>
  <c r="E222" i="33"/>
  <c r="E223" i="33"/>
  <c r="E224" i="33"/>
  <c r="E225" i="33"/>
  <c r="E226" i="33"/>
  <c r="E227" i="33"/>
  <c r="E228" i="33"/>
  <c r="E229" i="33"/>
  <c r="E230" i="33"/>
  <c r="E231" i="33"/>
  <c r="E232" i="33"/>
  <c r="E233" i="33"/>
  <c r="E234" i="33"/>
  <c r="E235" i="33"/>
  <c r="E236" i="33"/>
  <c r="E237" i="33"/>
  <c r="E238" i="33"/>
  <c r="E239" i="33"/>
  <c r="E240" i="33"/>
  <c r="E241" i="33"/>
  <c r="E242" i="33"/>
  <c r="E243" i="33"/>
  <c r="E244" i="33"/>
  <c r="E245" i="33"/>
  <c r="E246" i="33"/>
  <c r="E247" i="33"/>
  <c r="E248" i="33"/>
  <c r="E249" i="33"/>
  <c r="E250" i="33"/>
  <c r="E251" i="33"/>
  <c r="E252" i="33"/>
  <c r="E253" i="33"/>
  <c r="E254" i="33"/>
  <c r="E255" i="33"/>
  <c r="E256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T1" i="33"/>
  <c r="C157" i="59" s="1"/>
  <c r="S1" i="33"/>
  <c r="C156" i="59" s="1"/>
  <c r="R1" i="33"/>
  <c r="Q1" i="33"/>
  <c r="C154" i="59" s="1"/>
  <c r="P1" i="33"/>
  <c r="C153" i="69" s="1"/>
  <c r="O1" i="33"/>
  <c r="C152" i="69" s="1"/>
  <c r="N1" i="33"/>
  <c r="M1" i="33"/>
  <c r="C150" i="69" s="1"/>
  <c r="L1" i="33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134" i="31"/>
  <c r="T135" i="31"/>
  <c r="T136" i="31"/>
  <c r="T137" i="31"/>
  <c r="T138" i="31"/>
  <c r="T139" i="31"/>
  <c r="T140" i="31"/>
  <c r="T141" i="31"/>
  <c r="T142" i="31"/>
  <c r="T143" i="31"/>
  <c r="T144" i="31"/>
  <c r="T145" i="31"/>
  <c r="T14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4" i="31"/>
  <c r="T245" i="31"/>
  <c r="T246" i="31"/>
  <c r="T247" i="31"/>
  <c r="T248" i="31"/>
  <c r="T249" i="31"/>
  <c r="T250" i="31"/>
  <c r="T251" i="31"/>
  <c r="T252" i="31"/>
  <c r="T253" i="31"/>
  <c r="T254" i="31"/>
  <c r="T255" i="31"/>
  <c r="T25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78" i="31"/>
  <c r="S79" i="31"/>
  <c r="S80" i="31"/>
  <c r="S81" i="31"/>
  <c r="S82" i="31"/>
  <c r="S83" i="31"/>
  <c r="S84" i="31"/>
  <c r="S85" i="31"/>
  <c r="S86" i="31"/>
  <c r="S87" i="31"/>
  <c r="S88" i="31"/>
  <c r="S89" i="31"/>
  <c r="S90" i="31"/>
  <c r="S91" i="31"/>
  <c r="S92" i="31"/>
  <c r="S93" i="31"/>
  <c r="S94" i="31"/>
  <c r="S95" i="31"/>
  <c r="S96" i="31"/>
  <c r="S97" i="31"/>
  <c r="S98" i="31"/>
  <c r="S99" i="31"/>
  <c r="S100" i="31"/>
  <c r="S101" i="31"/>
  <c r="S102" i="31"/>
  <c r="S103" i="31"/>
  <c r="S104" i="31"/>
  <c r="S105" i="31"/>
  <c r="S106" i="31"/>
  <c r="S107" i="31"/>
  <c r="S108" i="31"/>
  <c r="S109" i="31"/>
  <c r="S110" i="31"/>
  <c r="S111" i="31"/>
  <c r="S112" i="31"/>
  <c r="S113" i="31"/>
  <c r="S114" i="31"/>
  <c r="S115" i="31"/>
  <c r="S116" i="31"/>
  <c r="S117" i="31"/>
  <c r="S118" i="31"/>
  <c r="S119" i="31"/>
  <c r="S120" i="31"/>
  <c r="S121" i="31"/>
  <c r="S122" i="31"/>
  <c r="S123" i="31"/>
  <c r="S124" i="31"/>
  <c r="S125" i="31"/>
  <c r="S126" i="31"/>
  <c r="S127" i="31"/>
  <c r="S128" i="31"/>
  <c r="S129" i="31"/>
  <c r="S130" i="31"/>
  <c r="S131" i="31"/>
  <c r="S132" i="31"/>
  <c r="S133" i="31"/>
  <c r="S134" i="31"/>
  <c r="S135" i="31"/>
  <c r="S136" i="31"/>
  <c r="S137" i="31"/>
  <c r="S138" i="31"/>
  <c r="S139" i="31"/>
  <c r="S140" i="31"/>
  <c r="S141" i="31"/>
  <c r="S142" i="31"/>
  <c r="S143" i="31"/>
  <c r="S144" i="31"/>
  <c r="S145" i="31"/>
  <c r="S146" i="31"/>
  <c r="S187" i="31"/>
  <c r="S188" i="31"/>
  <c r="S189" i="31"/>
  <c r="S190" i="31"/>
  <c r="S191" i="31"/>
  <c r="S192" i="31"/>
  <c r="S193" i="31"/>
  <c r="S194" i="31"/>
  <c r="S195" i="31"/>
  <c r="S196" i="31"/>
  <c r="S197" i="31"/>
  <c r="S198" i="31"/>
  <c r="S199" i="31"/>
  <c r="S200" i="31"/>
  <c r="S201" i="31"/>
  <c r="S202" i="31"/>
  <c r="S203" i="31"/>
  <c r="S204" i="31"/>
  <c r="S205" i="31"/>
  <c r="S206" i="31"/>
  <c r="S207" i="31"/>
  <c r="S208" i="31"/>
  <c r="S209" i="31"/>
  <c r="S210" i="31"/>
  <c r="S211" i="31"/>
  <c r="S212" i="31"/>
  <c r="S213" i="31"/>
  <c r="S214" i="31"/>
  <c r="S215" i="31"/>
  <c r="S216" i="31"/>
  <c r="S217" i="31"/>
  <c r="S218" i="31"/>
  <c r="S219" i="31"/>
  <c r="S220" i="31"/>
  <c r="S221" i="31"/>
  <c r="S222" i="31"/>
  <c r="S223" i="31"/>
  <c r="S224" i="31"/>
  <c r="S225" i="31"/>
  <c r="S226" i="31"/>
  <c r="S227" i="31"/>
  <c r="S228" i="31"/>
  <c r="S229" i="31"/>
  <c r="S230" i="31"/>
  <c r="S231" i="31"/>
  <c r="S232" i="31"/>
  <c r="S233" i="31"/>
  <c r="S234" i="31"/>
  <c r="S235" i="31"/>
  <c r="S236" i="31"/>
  <c r="S237" i="31"/>
  <c r="S238" i="31"/>
  <c r="S239" i="31"/>
  <c r="S240" i="31"/>
  <c r="S241" i="31"/>
  <c r="S242" i="31"/>
  <c r="S243" i="31"/>
  <c r="S244" i="31"/>
  <c r="S245" i="31"/>
  <c r="S246" i="31"/>
  <c r="S247" i="31"/>
  <c r="S248" i="31"/>
  <c r="S249" i="31"/>
  <c r="S250" i="31"/>
  <c r="S251" i="31"/>
  <c r="S252" i="31"/>
  <c r="S253" i="31"/>
  <c r="S254" i="31"/>
  <c r="S255" i="31"/>
  <c r="S25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P111" i="31"/>
  <c r="P112" i="31"/>
  <c r="P113" i="31"/>
  <c r="P114" i="31"/>
  <c r="P115" i="31"/>
  <c r="P116" i="31"/>
  <c r="P117" i="31"/>
  <c r="P118" i="31"/>
  <c r="P119" i="31"/>
  <c r="P120" i="31"/>
  <c r="P121" i="31"/>
  <c r="P122" i="31"/>
  <c r="P123" i="31"/>
  <c r="P124" i="31"/>
  <c r="P125" i="31"/>
  <c r="P126" i="31"/>
  <c r="P127" i="31"/>
  <c r="P128" i="31"/>
  <c r="P129" i="31"/>
  <c r="P130" i="31"/>
  <c r="P131" i="31"/>
  <c r="P132" i="31"/>
  <c r="P133" i="31"/>
  <c r="P134" i="31"/>
  <c r="P135" i="31"/>
  <c r="P136" i="31"/>
  <c r="P137" i="31"/>
  <c r="P138" i="31"/>
  <c r="P139" i="31"/>
  <c r="P140" i="31"/>
  <c r="P141" i="31"/>
  <c r="P142" i="31"/>
  <c r="P143" i="31"/>
  <c r="P144" i="31"/>
  <c r="P145" i="31"/>
  <c r="P146" i="31"/>
  <c r="P187" i="31"/>
  <c r="P188" i="31"/>
  <c r="P189" i="31"/>
  <c r="P190" i="31"/>
  <c r="P191" i="31"/>
  <c r="P192" i="31"/>
  <c r="P193" i="31"/>
  <c r="P194" i="31"/>
  <c r="P195" i="31"/>
  <c r="P196" i="31"/>
  <c r="P197" i="31"/>
  <c r="P198" i="31"/>
  <c r="P199" i="31"/>
  <c r="P200" i="31"/>
  <c r="P201" i="31"/>
  <c r="P202" i="31"/>
  <c r="P203" i="31"/>
  <c r="P204" i="31"/>
  <c r="P205" i="31"/>
  <c r="P206" i="31"/>
  <c r="P207" i="31"/>
  <c r="P208" i="31"/>
  <c r="P209" i="31"/>
  <c r="P210" i="31"/>
  <c r="P211" i="31"/>
  <c r="P212" i="31"/>
  <c r="P213" i="31"/>
  <c r="P214" i="31"/>
  <c r="P215" i="31"/>
  <c r="P216" i="31"/>
  <c r="P217" i="31"/>
  <c r="P218" i="31"/>
  <c r="P219" i="31"/>
  <c r="P220" i="31"/>
  <c r="P221" i="31"/>
  <c r="P222" i="31"/>
  <c r="P223" i="31"/>
  <c r="P224" i="31"/>
  <c r="P225" i="31"/>
  <c r="P226" i="31"/>
  <c r="P227" i="31"/>
  <c r="P228" i="31"/>
  <c r="P229" i="31"/>
  <c r="P230" i="31"/>
  <c r="P231" i="31"/>
  <c r="P232" i="31"/>
  <c r="P233" i="31"/>
  <c r="P234" i="31"/>
  <c r="P235" i="31"/>
  <c r="P236" i="31"/>
  <c r="P237" i="31"/>
  <c r="P238" i="31"/>
  <c r="P239" i="31"/>
  <c r="P240" i="31"/>
  <c r="P241" i="31"/>
  <c r="P242" i="31"/>
  <c r="P243" i="31"/>
  <c r="P244" i="31"/>
  <c r="P245" i="31"/>
  <c r="P246" i="31"/>
  <c r="P247" i="31"/>
  <c r="P248" i="31"/>
  <c r="P249" i="31"/>
  <c r="P250" i="31"/>
  <c r="P251" i="31"/>
  <c r="P252" i="31"/>
  <c r="P253" i="31"/>
  <c r="P254" i="31"/>
  <c r="P255" i="31"/>
  <c r="P25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87" i="31"/>
  <c r="L188" i="31"/>
  <c r="L189" i="31"/>
  <c r="L190" i="31"/>
  <c r="L191" i="31"/>
  <c r="L192" i="31"/>
  <c r="L193" i="31"/>
  <c r="L194" i="31"/>
  <c r="L195" i="31"/>
  <c r="L196" i="31"/>
  <c r="L197" i="31"/>
  <c r="L198" i="31"/>
  <c r="L199" i="31"/>
  <c r="L200" i="31"/>
  <c r="L201" i="31"/>
  <c r="L202" i="31"/>
  <c r="L203" i="31"/>
  <c r="L204" i="31"/>
  <c r="L205" i="31"/>
  <c r="L206" i="31"/>
  <c r="L207" i="31"/>
  <c r="L208" i="31"/>
  <c r="L209" i="31"/>
  <c r="L210" i="31"/>
  <c r="L211" i="31"/>
  <c r="L212" i="31"/>
  <c r="L213" i="31"/>
  <c r="L214" i="31"/>
  <c r="L215" i="31"/>
  <c r="L216" i="31"/>
  <c r="L217" i="31"/>
  <c r="L218" i="31"/>
  <c r="L219" i="31"/>
  <c r="L220" i="31"/>
  <c r="L221" i="31"/>
  <c r="L222" i="31"/>
  <c r="L223" i="31"/>
  <c r="L224" i="31"/>
  <c r="L225" i="31"/>
  <c r="L226" i="31"/>
  <c r="L227" i="31"/>
  <c r="L228" i="31"/>
  <c r="L229" i="31"/>
  <c r="L230" i="31"/>
  <c r="L231" i="31"/>
  <c r="L232" i="31"/>
  <c r="L233" i="31"/>
  <c r="L234" i="31"/>
  <c r="L235" i="31"/>
  <c r="L236" i="31"/>
  <c r="L237" i="31"/>
  <c r="L238" i="31"/>
  <c r="L239" i="31"/>
  <c r="L240" i="31"/>
  <c r="L241" i="31"/>
  <c r="L242" i="31"/>
  <c r="L243" i="31"/>
  <c r="L244" i="31"/>
  <c r="L245" i="31"/>
  <c r="L246" i="31"/>
  <c r="L247" i="31"/>
  <c r="L248" i="31"/>
  <c r="L249" i="31"/>
  <c r="L250" i="31"/>
  <c r="L251" i="31"/>
  <c r="L252" i="31"/>
  <c r="L253" i="31"/>
  <c r="L254" i="31"/>
  <c r="L255" i="31"/>
  <c r="L256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87" i="31"/>
  <c r="I188" i="31"/>
  <c r="I189" i="31"/>
  <c r="I190" i="31"/>
  <c r="I191" i="31"/>
  <c r="I192" i="31"/>
  <c r="I193" i="31"/>
  <c r="I194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I228" i="31"/>
  <c r="I229" i="31"/>
  <c r="I230" i="31"/>
  <c r="I231" i="31"/>
  <c r="I232" i="31"/>
  <c r="I233" i="31"/>
  <c r="I234" i="31"/>
  <c r="I235" i="31"/>
  <c r="I236" i="31"/>
  <c r="I237" i="31"/>
  <c r="I238" i="31"/>
  <c r="I239" i="31"/>
  <c r="I240" i="31"/>
  <c r="I241" i="31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87" i="31"/>
  <c r="H188" i="31"/>
  <c r="H189" i="31"/>
  <c r="H190" i="31"/>
  <c r="H191" i="31"/>
  <c r="H192" i="31"/>
  <c r="H193" i="31"/>
  <c r="H194" i="31"/>
  <c r="H195" i="31"/>
  <c r="H196" i="31"/>
  <c r="H197" i="31"/>
  <c r="H198" i="31"/>
  <c r="H199" i="31"/>
  <c r="H200" i="31"/>
  <c r="H201" i="31"/>
  <c r="H202" i="31"/>
  <c r="H203" i="31"/>
  <c r="H204" i="31"/>
  <c r="H205" i="31"/>
  <c r="H206" i="31"/>
  <c r="H207" i="31"/>
  <c r="H208" i="31"/>
  <c r="H209" i="31"/>
  <c r="H210" i="31"/>
  <c r="H211" i="31"/>
  <c r="H212" i="31"/>
  <c r="H213" i="31"/>
  <c r="H214" i="31"/>
  <c r="H215" i="31"/>
  <c r="H216" i="31"/>
  <c r="H217" i="31"/>
  <c r="H218" i="31"/>
  <c r="H219" i="31"/>
  <c r="H220" i="31"/>
  <c r="H221" i="31"/>
  <c r="H222" i="31"/>
  <c r="H223" i="31"/>
  <c r="H224" i="31"/>
  <c r="H225" i="31"/>
  <c r="H226" i="31"/>
  <c r="H227" i="31"/>
  <c r="H228" i="31"/>
  <c r="H229" i="31"/>
  <c r="H230" i="31"/>
  <c r="H231" i="31"/>
  <c r="H232" i="31"/>
  <c r="H233" i="31"/>
  <c r="H234" i="31"/>
  <c r="H235" i="31"/>
  <c r="H236" i="31"/>
  <c r="H237" i="31"/>
  <c r="H238" i="31"/>
  <c r="H239" i="31"/>
  <c r="H240" i="31"/>
  <c r="H241" i="31"/>
  <c r="H242" i="31"/>
  <c r="H243" i="31"/>
  <c r="H244" i="31"/>
  <c r="H245" i="31"/>
  <c r="H246" i="31"/>
  <c r="H247" i="31"/>
  <c r="H248" i="31"/>
  <c r="H249" i="31"/>
  <c r="H250" i="31"/>
  <c r="H251" i="31"/>
  <c r="H252" i="31"/>
  <c r="H253" i="31"/>
  <c r="H254" i="31"/>
  <c r="H255" i="31"/>
  <c r="H256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T1" i="31"/>
  <c r="C119" i="69" s="1"/>
  <c r="S1" i="31"/>
  <c r="C118" i="69" s="1"/>
  <c r="R1" i="31"/>
  <c r="Q1" i="31"/>
  <c r="C116" i="69" s="1"/>
  <c r="P1" i="31"/>
  <c r="O1" i="31"/>
  <c r="C114" i="59" s="1"/>
  <c r="N1" i="31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T236" i="30"/>
  <c r="T237" i="30"/>
  <c r="T238" i="30"/>
  <c r="T239" i="30"/>
  <c r="T240" i="30"/>
  <c r="T241" i="30"/>
  <c r="T242" i="30"/>
  <c r="T243" i="30"/>
  <c r="T244" i="30"/>
  <c r="T245" i="30"/>
  <c r="T246" i="30"/>
  <c r="T247" i="30"/>
  <c r="T248" i="30"/>
  <c r="T249" i="30"/>
  <c r="T250" i="30"/>
  <c r="T251" i="30"/>
  <c r="T252" i="30"/>
  <c r="T253" i="30"/>
  <c r="T254" i="30"/>
  <c r="T255" i="30"/>
  <c r="T256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S29" i="30"/>
  <c r="S30" i="30"/>
  <c r="S31" i="30"/>
  <c r="S32" i="30"/>
  <c r="S33" i="30"/>
  <c r="S34" i="30"/>
  <c r="S35" i="30"/>
  <c r="S36" i="30"/>
  <c r="S37" i="30"/>
  <c r="S38" i="30"/>
  <c r="S39" i="30"/>
  <c r="S40" i="30"/>
  <c r="S41" i="30"/>
  <c r="S42" i="30"/>
  <c r="S43" i="30"/>
  <c r="S44" i="30"/>
  <c r="S45" i="30"/>
  <c r="S46" i="30"/>
  <c r="S47" i="30"/>
  <c r="S48" i="30"/>
  <c r="S49" i="30"/>
  <c r="S50" i="30"/>
  <c r="S51" i="30"/>
  <c r="S52" i="30"/>
  <c r="S53" i="30"/>
  <c r="S54" i="30"/>
  <c r="S55" i="30"/>
  <c r="S56" i="30"/>
  <c r="S57" i="30"/>
  <c r="S58" i="30"/>
  <c r="S59" i="30"/>
  <c r="S60" i="30"/>
  <c r="S61" i="30"/>
  <c r="S62" i="30"/>
  <c r="S63" i="30"/>
  <c r="S64" i="30"/>
  <c r="S65" i="30"/>
  <c r="S66" i="30"/>
  <c r="S67" i="30"/>
  <c r="S68" i="30"/>
  <c r="S69" i="30"/>
  <c r="S70" i="30"/>
  <c r="S71" i="30"/>
  <c r="S72" i="30"/>
  <c r="S73" i="30"/>
  <c r="S74" i="30"/>
  <c r="S75" i="30"/>
  <c r="S76" i="30"/>
  <c r="S77" i="30"/>
  <c r="S78" i="30"/>
  <c r="S79" i="30"/>
  <c r="S80" i="30"/>
  <c r="S81" i="30"/>
  <c r="S82" i="30"/>
  <c r="S83" i="30"/>
  <c r="S84" i="30"/>
  <c r="S85" i="30"/>
  <c r="S86" i="30"/>
  <c r="S87" i="30"/>
  <c r="S88" i="30"/>
  <c r="S89" i="30"/>
  <c r="S90" i="30"/>
  <c r="S91" i="30"/>
  <c r="S92" i="30"/>
  <c r="S93" i="30"/>
  <c r="S94" i="30"/>
  <c r="S95" i="30"/>
  <c r="S96" i="30"/>
  <c r="S97" i="30"/>
  <c r="S98" i="30"/>
  <c r="S99" i="30"/>
  <c r="S100" i="30"/>
  <c r="S101" i="30"/>
  <c r="S102" i="30"/>
  <c r="S103" i="30"/>
  <c r="S104" i="30"/>
  <c r="S105" i="30"/>
  <c r="S106" i="30"/>
  <c r="S107" i="30"/>
  <c r="S108" i="30"/>
  <c r="S109" i="30"/>
  <c r="S110" i="30"/>
  <c r="S111" i="30"/>
  <c r="S112" i="30"/>
  <c r="S113" i="30"/>
  <c r="S114" i="30"/>
  <c r="S115" i="30"/>
  <c r="S116" i="30"/>
  <c r="S117" i="30"/>
  <c r="S118" i="30"/>
  <c r="S119" i="30"/>
  <c r="S120" i="30"/>
  <c r="S121" i="30"/>
  <c r="S122" i="30"/>
  <c r="S123" i="30"/>
  <c r="S124" i="30"/>
  <c r="S125" i="30"/>
  <c r="S126" i="30"/>
  <c r="S127" i="30"/>
  <c r="S128" i="30"/>
  <c r="S129" i="30"/>
  <c r="S130" i="30"/>
  <c r="S131" i="30"/>
  <c r="S132" i="30"/>
  <c r="S133" i="30"/>
  <c r="S134" i="30"/>
  <c r="S135" i="30"/>
  <c r="S136" i="30"/>
  <c r="S137" i="30"/>
  <c r="S138" i="30"/>
  <c r="S139" i="30"/>
  <c r="S140" i="30"/>
  <c r="S141" i="30"/>
  <c r="S142" i="30"/>
  <c r="S143" i="30"/>
  <c r="S144" i="30"/>
  <c r="S145" i="30"/>
  <c r="S146" i="30"/>
  <c r="S187" i="30"/>
  <c r="S188" i="30"/>
  <c r="S189" i="30"/>
  <c r="S190" i="30"/>
  <c r="S191" i="30"/>
  <c r="S192" i="30"/>
  <c r="S193" i="30"/>
  <c r="S194" i="30"/>
  <c r="S195" i="30"/>
  <c r="S196" i="30"/>
  <c r="S197" i="30"/>
  <c r="S198" i="30"/>
  <c r="S199" i="30"/>
  <c r="S200" i="30"/>
  <c r="S201" i="30"/>
  <c r="S202" i="30"/>
  <c r="S203" i="30"/>
  <c r="S204" i="30"/>
  <c r="S205" i="30"/>
  <c r="S206" i="30"/>
  <c r="S207" i="30"/>
  <c r="S208" i="30"/>
  <c r="S209" i="30"/>
  <c r="S210" i="30"/>
  <c r="S211" i="30"/>
  <c r="S212" i="30"/>
  <c r="S213" i="30"/>
  <c r="S214" i="30"/>
  <c r="S215" i="30"/>
  <c r="S216" i="30"/>
  <c r="S217" i="30"/>
  <c r="S218" i="30"/>
  <c r="S219" i="30"/>
  <c r="S220" i="30"/>
  <c r="S221" i="30"/>
  <c r="S222" i="30"/>
  <c r="S223" i="30"/>
  <c r="S224" i="30"/>
  <c r="S225" i="30"/>
  <c r="S226" i="30"/>
  <c r="S227" i="30"/>
  <c r="S228" i="30"/>
  <c r="S229" i="30"/>
  <c r="S230" i="30"/>
  <c r="S231" i="30"/>
  <c r="S232" i="30"/>
  <c r="S233" i="30"/>
  <c r="S234" i="30"/>
  <c r="S235" i="30"/>
  <c r="S236" i="30"/>
  <c r="S237" i="30"/>
  <c r="S238" i="30"/>
  <c r="S239" i="30"/>
  <c r="S240" i="30"/>
  <c r="S241" i="30"/>
  <c r="S242" i="30"/>
  <c r="S243" i="30"/>
  <c r="S244" i="30"/>
  <c r="S245" i="30"/>
  <c r="S246" i="30"/>
  <c r="S247" i="30"/>
  <c r="S248" i="30"/>
  <c r="S249" i="30"/>
  <c r="S250" i="30"/>
  <c r="S251" i="30"/>
  <c r="S252" i="30"/>
  <c r="S253" i="30"/>
  <c r="S254" i="30"/>
  <c r="S255" i="30"/>
  <c r="S25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R126" i="30"/>
  <c r="R127" i="30"/>
  <c r="R128" i="30"/>
  <c r="R129" i="30"/>
  <c r="R130" i="30"/>
  <c r="R131" i="30"/>
  <c r="R132" i="30"/>
  <c r="R133" i="30"/>
  <c r="R134" i="30"/>
  <c r="R135" i="30"/>
  <c r="R136" i="30"/>
  <c r="R137" i="30"/>
  <c r="R138" i="30"/>
  <c r="R139" i="30"/>
  <c r="R140" i="30"/>
  <c r="R141" i="30"/>
  <c r="R142" i="30"/>
  <c r="R143" i="30"/>
  <c r="R144" i="30"/>
  <c r="R145" i="30"/>
  <c r="R14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R236" i="30"/>
  <c r="R237" i="30"/>
  <c r="R238" i="30"/>
  <c r="R239" i="30"/>
  <c r="R240" i="30"/>
  <c r="R241" i="30"/>
  <c r="R242" i="30"/>
  <c r="R243" i="30"/>
  <c r="R244" i="30"/>
  <c r="R245" i="30"/>
  <c r="R246" i="30"/>
  <c r="R247" i="30"/>
  <c r="R248" i="30"/>
  <c r="R249" i="30"/>
  <c r="R250" i="30"/>
  <c r="R251" i="30"/>
  <c r="R252" i="30"/>
  <c r="R253" i="30"/>
  <c r="R254" i="30"/>
  <c r="R255" i="30"/>
  <c r="R25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Q236" i="30"/>
  <c r="Q237" i="30"/>
  <c r="Q238" i="30"/>
  <c r="Q239" i="30"/>
  <c r="Q240" i="30"/>
  <c r="Q241" i="30"/>
  <c r="Q242" i="30"/>
  <c r="Q243" i="30"/>
  <c r="Q244" i="30"/>
  <c r="Q245" i="30"/>
  <c r="Q246" i="30"/>
  <c r="Q247" i="30"/>
  <c r="Q248" i="30"/>
  <c r="Q249" i="30"/>
  <c r="Q250" i="30"/>
  <c r="Q251" i="30"/>
  <c r="Q252" i="30"/>
  <c r="Q253" i="30"/>
  <c r="Q254" i="30"/>
  <c r="Q255" i="30"/>
  <c r="Q25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236" i="30"/>
  <c r="P237" i="30"/>
  <c r="P238" i="30"/>
  <c r="P239" i="30"/>
  <c r="P240" i="30"/>
  <c r="P241" i="30"/>
  <c r="P242" i="30"/>
  <c r="P243" i="30"/>
  <c r="P244" i="30"/>
  <c r="P245" i="30"/>
  <c r="P246" i="30"/>
  <c r="P247" i="30"/>
  <c r="P248" i="30"/>
  <c r="P249" i="30"/>
  <c r="P250" i="30"/>
  <c r="P251" i="30"/>
  <c r="P252" i="30"/>
  <c r="P253" i="30"/>
  <c r="P254" i="30"/>
  <c r="P255" i="30"/>
  <c r="P256" i="30"/>
  <c r="O3" i="30"/>
  <c r="O8" i="30"/>
  <c r="O13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87" i="30"/>
  <c r="O188" i="30"/>
  <c r="O189" i="30"/>
  <c r="O190" i="30"/>
  <c r="O191" i="30"/>
  <c r="O192" i="30"/>
  <c r="O193" i="30"/>
  <c r="O194" i="30"/>
  <c r="O195" i="30"/>
  <c r="O196" i="30"/>
  <c r="O197" i="30"/>
  <c r="O198" i="30"/>
  <c r="O199" i="30"/>
  <c r="O200" i="30"/>
  <c r="O201" i="30"/>
  <c r="O202" i="30"/>
  <c r="O203" i="30"/>
  <c r="O204" i="30"/>
  <c r="O205" i="30"/>
  <c r="O206" i="30"/>
  <c r="O207" i="30"/>
  <c r="O208" i="30"/>
  <c r="O209" i="30"/>
  <c r="O210" i="30"/>
  <c r="O211" i="30"/>
  <c r="O212" i="30"/>
  <c r="O213" i="30"/>
  <c r="O214" i="30"/>
  <c r="O215" i="30"/>
  <c r="O216" i="30"/>
  <c r="O217" i="30"/>
  <c r="O218" i="30"/>
  <c r="O219" i="30"/>
  <c r="O220" i="30"/>
  <c r="O221" i="30"/>
  <c r="O222" i="30"/>
  <c r="O223" i="30"/>
  <c r="O224" i="30"/>
  <c r="O225" i="30"/>
  <c r="O226" i="30"/>
  <c r="O227" i="30"/>
  <c r="O228" i="30"/>
  <c r="O229" i="30"/>
  <c r="O230" i="30"/>
  <c r="O231" i="30"/>
  <c r="O232" i="30"/>
  <c r="O233" i="30"/>
  <c r="O234" i="30"/>
  <c r="O235" i="30"/>
  <c r="O236" i="30"/>
  <c r="O237" i="30"/>
  <c r="O238" i="30"/>
  <c r="O239" i="30"/>
  <c r="O240" i="30"/>
  <c r="O241" i="30"/>
  <c r="O242" i="30"/>
  <c r="O243" i="30"/>
  <c r="O244" i="30"/>
  <c r="O245" i="30"/>
  <c r="O246" i="30"/>
  <c r="O247" i="30"/>
  <c r="O248" i="30"/>
  <c r="O249" i="30"/>
  <c r="O250" i="30"/>
  <c r="O251" i="30"/>
  <c r="O252" i="30"/>
  <c r="O253" i="30"/>
  <c r="O254" i="30"/>
  <c r="O255" i="30"/>
  <c r="O25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3" i="30"/>
  <c r="N214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36" i="30"/>
  <c r="N237" i="30"/>
  <c r="N238" i="30"/>
  <c r="N239" i="30"/>
  <c r="N240" i="30"/>
  <c r="N241" i="30"/>
  <c r="N242" i="30"/>
  <c r="N243" i="30"/>
  <c r="N244" i="30"/>
  <c r="N245" i="30"/>
  <c r="N246" i="30"/>
  <c r="N247" i="30"/>
  <c r="N248" i="30"/>
  <c r="N249" i="30"/>
  <c r="N250" i="30"/>
  <c r="N251" i="30"/>
  <c r="N252" i="30"/>
  <c r="N253" i="30"/>
  <c r="N254" i="30"/>
  <c r="N255" i="30"/>
  <c r="N25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G92" i="59" s="1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87" i="30"/>
  <c r="K188" i="30"/>
  <c r="K189" i="30"/>
  <c r="K190" i="30"/>
  <c r="K191" i="30"/>
  <c r="K192" i="30"/>
  <c r="K193" i="30"/>
  <c r="K194" i="30"/>
  <c r="K195" i="30"/>
  <c r="K196" i="30"/>
  <c r="K197" i="30"/>
  <c r="K198" i="30"/>
  <c r="K199" i="30"/>
  <c r="K200" i="30"/>
  <c r="K201" i="30"/>
  <c r="K202" i="30"/>
  <c r="K203" i="30"/>
  <c r="K204" i="30"/>
  <c r="K205" i="30"/>
  <c r="K206" i="30"/>
  <c r="K207" i="30"/>
  <c r="K208" i="30"/>
  <c r="K209" i="30"/>
  <c r="K210" i="30"/>
  <c r="K211" i="30"/>
  <c r="K212" i="30"/>
  <c r="K213" i="30"/>
  <c r="K214" i="30"/>
  <c r="K215" i="30"/>
  <c r="K216" i="30"/>
  <c r="K217" i="30"/>
  <c r="K218" i="30"/>
  <c r="K219" i="30"/>
  <c r="K220" i="30"/>
  <c r="K221" i="30"/>
  <c r="K222" i="30"/>
  <c r="K223" i="30"/>
  <c r="K224" i="30"/>
  <c r="K225" i="30"/>
  <c r="K226" i="30"/>
  <c r="K227" i="30"/>
  <c r="K228" i="30"/>
  <c r="K229" i="30"/>
  <c r="K230" i="30"/>
  <c r="K231" i="30"/>
  <c r="K232" i="30"/>
  <c r="K233" i="30"/>
  <c r="K234" i="30"/>
  <c r="K235" i="30"/>
  <c r="K236" i="30"/>
  <c r="K237" i="30"/>
  <c r="K238" i="30"/>
  <c r="K239" i="30"/>
  <c r="K240" i="30"/>
  <c r="K241" i="30"/>
  <c r="K242" i="30"/>
  <c r="K243" i="30"/>
  <c r="K244" i="30"/>
  <c r="K245" i="30"/>
  <c r="K246" i="30"/>
  <c r="K247" i="30"/>
  <c r="K248" i="30"/>
  <c r="K249" i="30"/>
  <c r="K250" i="30"/>
  <c r="K251" i="30"/>
  <c r="K252" i="30"/>
  <c r="K253" i="30"/>
  <c r="K254" i="30"/>
  <c r="K255" i="30"/>
  <c r="K25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G90" i="59" s="1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87" i="30"/>
  <c r="I188" i="30"/>
  <c r="I189" i="30"/>
  <c r="I190" i="30"/>
  <c r="I191" i="30"/>
  <c r="I192" i="30"/>
  <c r="I193" i="30"/>
  <c r="I194" i="30"/>
  <c r="I195" i="30"/>
  <c r="I196" i="30"/>
  <c r="I197" i="30"/>
  <c r="I198" i="30"/>
  <c r="I199" i="30"/>
  <c r="I200" i="30"/>
  <c r="I201" i="30"/>
  <c r="I202" i="30"/>
  <c r="I203" i="30"/>
  <c r="I204" i="30"/>
  <c r="I205" i="30"/>
  <c r="I206" i="30"/>
  <c r="I207" i="30"/>
  <c r="I208" i="30"/>
  <c r="I209" i="30"/>
  <c r="I210" i="30"/>
  <c r="I211" i="30"/>
  <c r="I212" i="30"/>
  <c r="I213" i="30"/>
  <c r="I214" i="30"/>
  <c r="I215" i="30"/>
  <c r="I216" i="30"/>
  <c r="I217" i="30"/>
  <c r="I218" i="30"/>
  <c r="I219" i="30"/>
  <c r="I220" i="30"/>
  <c r="I221" i="30"/>
  <c r="I222" i="30"/>
  <c r="I223" i="30"/>
  <c r="I224" i="30"/>
  <c r="I225" i="30"/>
  <c r="I226" i="30"/>
  <c r="I227" i="30"/>
  <c r="I228" i="30"/>
  <c r="I229" i="30"/>
  <c r="I230" i="30"/>
  <c r="I231" i="30"/>
  <c r="I232" i="30"/>
  <c r="I233" i="30"/>
  <c r="I234" i="30"/>
  <c r="I235" i="30"/>
  <c r="I236" i="30"/>
  <c r="I237" i="30"/>
  <c r="I238" i="30"/>
  <c r="I239" i="30"/>
  <c r="I240" i="30"/>
  <c r="I241" i="30"/>
  <c r="I242" i="30"/>
  <c r="I243" i="30"/>
  <c r="I244" i="30"/>
  <c r="I245" i="30"/>
  <c r="I246" i="30"/>
  <c r="I247" i="30"/>
  <c r="I248" i="30"/>
  <c r="I249" i="30"/>
  <c r="I250" i="30"/>
  <c r="I251" i="30"/>
  <c r="I252" i="30"/>
  <c r="I253" i="30"/>
  <c r="I254" i="30"/>
  <c r="I255" i="30"/>
  <c r="I25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T1" i="30"/>
  <c r="S1" i="30"/>
  <c r="R1" i="30"/>
  <c r="C98" i="59" s="1"/>
  <c r="Q1" i="30"/>
  <c r="C97" i="69" s="1"/>
  <c r="P1" i="30"/>
  <c r="C96" i="69" s="1"/>
  <c r="O1" i="30"/>
  <c r="N1" i="30"/>
  <c r="M1" i="30"/>
  <c r="C93" i="69" s="1"/>
  <c r="L1" i="30"/>
  <c r="K1" i="30"/>
  <c r="C91" i="69" s="1"/>
  <c r="J1" i="30"/>
  <c r="I1" i="30"/>
  <c r="C89" i="69" s="1"/>
  <c r="H1" i="30"/>
  <c r="G1" i="30"/>
  <c r="F1" i="30"/>
  <c r="E1" i="30"/>
  <c r="C85" i="59" s="1"/>
  <c r="D1" i="30"/>
  <c r="C84" i="69" s="1"/>
  <c r="C1" i="30"/>
  <c r="C83" i="59" s="1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2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87" i="29"/>
  <c r="T188" i="29"/>
  <c r="T189" i="29"/>
  <c r="T190" i="29"/>
  <c r="T191" i="29"/>
  <c r="T192" i="29"/>
  <c r="T193" i="29"/>
  <c r="T194" i="29"/>
  <c r="T195" i="29"/>
  <c r="T196" i="29"/>
  <c r="T197" i="29"/>
  <c r="T198" i="29"/>
  <c r="T199" i="29"/>
  <c r="T200" i="29"/>
  <c r="T201" i="29"/>
  <c r="T202" i="29"/>
  <c r="T203" i="29"/>
  <c r="T204" i="29"/>
  <c r="T205" i="29"/>
  <c r="T206" i="29"/>
  <c r="T207" i="29"/>
  <c r="T208" i="29"/>
  <c r="T209" i="29"/>
  <c r="T210" i="29"/>
  <c r="T211" i="29"/>
  <c r="T212" i="29"/>
  <c r="T213" i="29"/>
  <c r="T214" i="29"/>
  <c r="T215" i="29"/>
  <c r="T216" i="29"/>
  <c r="T217" i="29"/>
  <c r="T218" i="29"/>
  <c r="T219" i="29"/>
  <c r="T220" i="29"/>
  <c r="T221" i="29"/>
  <c r="T222" i="29"/>
  <c r="T223" i="29"/>
  <c r="T224" i="29"/>
  <c r="T225" i="29"/>
  <c r="T226" i="29"/>
  <c r="T227" i="29"/>
  <c r="T228" i="29"/>
  <c r="T229" i="29"/>
  <c r="T230" i="29"/>
  <c r="T231" i="29"/>
  <c r="T232" i="29"/>
  <c r="T233" i="29"/>
  <c r="T234" i="29"/>
  <c r="T235" i="29"/>
  <c r="T236" i="29"/>
  <c r="T237" i="29"/>
  <c r="T238" i="29"/>
  <c r="T239" i="29"/>
  <c r="T240" i="29"/>
  <c r="T241" i="29"/>
  <c r="T242" i="29"/>
  <c r="T243" i="29"/>
  <c r="T244" i="29"/>
  <c r="T245" i="29"/>
  <c r="T246" i="29"/>
  <c r="T247" i="29"/>
  <c r="T248" i="29"/>
  <c r="T249" i="29"/>
  <c r="T250" i="29"/>
  <c r="T251" i="29"/>
  <c r="T252" i="29"/>
  <c r="T253" i="29"/>
  <c r="T254" i="29"/>
  <c r="T255" i="29"/>
  <c r="T25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S253" i="29"/>
  <c r="S254" i="29"/>
  <c r="S255" i="29"/>
  <c r="S25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236" i="29"/>
  <c r="R237" i="29"/>
  <c r="R238" i="29"/>
  <c r="R239" i="29"/>
  <c r="R240" i="29"/>
  <c r="R241" i="29"/>
  <c r="R242" i="29"/>
  <c r="R243" i="29"/>
  <c r="R244" i="29"/>
  <c r="R245" i="29"/>
  <c r="R246" i="29"/>
  <c r="R247" i="29"/>
  <c r="R248" i="29"/>
  <c r="R249" i="29"/>
  <c r="R250" i="29"/>
  <c r="R251" i="29"/>
  <c r="R252" i="29"/>
  <c r="R253" i="29"/>
  <c r="R254" i="29"/>
  <c r="R255" i="29"/>
  <c r="R25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201" i="29"/>
  <c r="Q202" i="29"/>
  <c r="Q203" i="29"/>
  <c r="Q204" i="29"/>
  <c r="Q205" i="29"/>
  <c r="Q206" i="29"/>
  <c r="Q207" i="29"/>
  <c r="Q208" i="29"/>
  <c r="Q209" i="29"/>
  <c r="Q210" i="29"/>
  <c r="Q211" i="29"/>
  <c r="Q212" i="29"/>
  <c r="Q213" i="29"/>
  <c r="Q214" i="29"/>
  <c r="Q215" i="29"/>
  <c r="Q216" i="29"/>
  <c r="Q217" i="29"/>
  <c r="Q218" i="29"/>
  <c r="Q219" i="29"/>
  <c r="Q220" i="29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35" i="29"/>
  <c r="Q236" i="29"/>
  <c r="Q237" i="29"/>
  <c r="Q238" i="29"/>
  <c r="Q239" i="29"/>
  <c r="Q240" i="29"/>
  <c r="Q241" i="29"/>
  <c r="Q242" i="29"/>
  <c r="Q243" i="29"/>
  <c r="Q244" i="29"/>
  <c r="Q245" i="29"/>
  <c r="Q246" i="29"/>
  <c r="Q247" i="29"/>
  <c r="Q248" i="29"/>
  <c r="Q249" i="29"/>
  <c r="Q250" i="29"/>
  <c r="Q251" i="29"/>
  <c r="Q252" i="29"/>
  <c r="Q253" i="29"/>
  <c r="Q254" i="29"/>
  <c r="Q255" i="29"/>
  <c r="Q25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236" i="29"/>
  <c r="M237" i="29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M253" i="29"/>
  <c r="M254" i="29"/>
  <c r="M255" i="29"/>
  <c r="M25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L110" i="29"/>
  <c r="L111" i="29"/>
  <c r="L112" i="29"/>
  <c r="L113" i="29"/>
  <c r="L114" i="29"/>
  <c r="L115" i="29"/>
  <c r="L116" i="29"/>
  <c r="L117" i="29"/>
  <c r="L118" i="29"/>
  <c r="L119" i="29"/>
  <c r="L120" i="29"/>
  <c r="L121" i="29"/>
  <c r="L122" i="29"/>
  <c r="L123" i="29"/>
  <c r="L124" i="29"/>
  <c r="L125" i="29"/>
  <c r="L126" i="29"/>
  <c r="L127" i="29"/>
  <c r="L128" i="29"/>
  <c r="L129" i="29"/>
  <c r="L130" i="29"/>
  <c r="L131" i="29"/>
  <c r="L132" i="29"/>
  <c r="L133" i="29"/>
  <c r="L134" i="29"/>
  <c r="L135" i="29"/>
  <c r="L136" i="29"/>
  <c r="L137" i="29"/>
  <c r="L138" i="29"/>
  <c r="L139" i="29"/>
  <c r="L140" i="29"/>
  <c r="L141" i="29"/>
  <c r="L142" i="29"/>
  <c r="L143" i="29"/>
  <c r="L144" i="29"/>
  <c r="L145" i="29"/>
  <c r="L146" i="29"/>
  <c r="L187" i="29"/>
  <c r="L188" i="29"/>
  <c r="L189" i="29"/>
  <c r="L190" i="29"/>
  <c r="L191" i="29"/>
  <c r="L192" i="29"/>
  <c r="L193" i="29"/>
  <c r="L194" i="29"/>
  <c r="L195" i="29"/>
  <c r="L196" i="29"/>
  <c r="L197" i="29"/>
  <c r="L198" i="29"/>
  <c r="L199" i="29"/>
  <c r="L200" i="29"/>
  <c r="L201" i="29"/>
  <c r="L202" i="29"/>
  <c r="L203" i="29"/>
  <c r="L204" i="29"/>
  <c r="L205" i="29"/>
  <c r="L206" i="29"/>
  <c r="L207" i="29"/>
  <c r="L208" i="29"/>
  <c r="L209" i="29"/>
  <c r="L210" i="29"/>
  <c r="L211" i="29"/>
  <c r="L212" i="29"/>
  <c r="L213" i="29"/>
  <c r="L214" i="29"/>
  <c r="L215" i="29"/>
  <c r="L216" i="29"/>
  <c r="L217" i="29"/>
  <c r="L218" i="29"/>
  <c r="L219" i="29"/>
  <c r="L220" i="29"/>
  <c r="L221" i="29"/>
  <c r="L222" i="29"/>
  <c r="L223" i="29"/>
  <c r="L224" i="29"/>
  <c r="L225" i="29"/>
  <c r="L226" i="29"/>
  <c r="L227" i="29"/>
  <c r="L228" i="29"/>
  <c r="L229" i="29"/>
  <c r="L230" i="29"/>
  <c r="L231" i="29"/>
  <c r="L232" i="29"/>
  <c r="L233" i="29"/>
  <c r="L234" i="29"/>
  <c r="L235" i="29"/>
  <c r="L236" i="29"/>
  <c r="L237" i="29"/>
  <c r="L238" i="29"/>
  <c r="L239" i="29"/>
  <c r="L240" i="29"/>
  <c r="L241" i="29"/>
  <c r="L242" i="29"/>
  <c r="L243" i="29"/>
  <c r="L244" i="29"/>
  <c r="L245" i="29"/>
  <c r="L246" i="29"/>
  <c r="L247" i="29"/>
  <c r="L248" i="29"/>
  <c r="L249" i="29"/>
  <c r="L250" i="29"/>
  <c r="L251" i="29"/>
  <c r="L252" i="29"/>
  <c r="L253" i="29"/>
  <c r="L254" i="29"/>
  <c r="L255" i="29"/>
  <c r="L25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243" i="29"/>
  <c r="K244" i="29"/>
  <c r="K245" i="29"/>
  <c r="K246" i="29"/>
  <c r="K247" i="29"/>
  <c r="K248" i="29"/>
  <c r="K249" i="29"/>
  <c r="K250" i="29"/>
  <c r="K251" i="29"/>
  <c r="K252" i="29"/>
  <c r="K253" i="29"/>
  <c r="K254" i="29"/>
  <c r="K255" i="29"/>
  <c r="K25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T1" i="29"/>
  <c r="S1" i="29"/>
  <c r="C80" i="59" s="1"/>
  <c r="R1" i="29"/>
  <c r="Q1" i="29"/>
  <c r="C78" i="69" s="1"/>
  <c r="P1" i="29"/>
  <c r="O1" i="29"/>
  <c r="C76" i="69" s="1"/>
  <c r="N1" i="29"/>
  <c r="C75" i="69" s="1"/>
  <c r="M1" i="29"/>
  <c r="C74" i="59" s="1"/>
  <c r="L1" i="29"/>
  <c r="K1" i="29"/>
  <c r="C72" i="69" s="1"/>
  <c r="J1" i="29"/>
  <c r="C71" i="69" s="1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236" i="29"/>
  <c r="D237" i="29"/>
  <c r="D238" i="29"/>
  <c r="D239" i="29"/>
  <c r="D240" i="29"/>
  <c r="D241" i="29"/>
  <c r="D242" i="29"/>
  <c r="D243" i="29"/>
  <c r="D244" i="29"/>
  <c r="D245" i="29"/>
  <c r="D246" i="29"/>
  <c r="D247" i="29"/>
  <c r="D248" i="29"/>
  <c r="D249" i="29"/>
  <c r="D250" i="29"/>
  <c r="D251" i="29"/>
  <c r="D252" i="29"/>
  <c r="D253" i="29"/>
  <c r="D254" i="29"/>
  <c r="D255" i="29"/>
  <c r="D256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H247" i="17"/>
  <c r="H248" i="17"/>
  <c r="H249" i="17"/>
  <c r="H250" i="17"/>
  <c r="H251" i="17"/>
  <c r="H252" i="17"/>
  <c r="H253" i="17"/>
  <c r="H254" i="17"/>
  <c r="H255" i="17"/>
  <c r="H256" i="17"/>
  <c r="G247" i="17"/>
  <c r="G248" i="17"/>
  <c r="G249" i="17"/>
  <c r="G250" i="17"/>
  <c r="G251" i="17"/>
  <c r="G252" i="17"/>
  <c r="G253" i="17"/>
  <c r="G254" i="17"/>
  <c r="G255" i="17"/>
  <c r="G256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V136" i="17"/>
  <c r="V137" i="17"/>
  <c r="V138" i="17"/>
  <c r="V139" i="17"/>
  <c r="V140" i="17"/>
  <c r="V141" i="17"/>
  <c r="V142" i="17"/>
  <c r="V143" i="17"/>
  <c r="V144" i="17"/>
  <c r="V145" i="17"/>
  <c r="V14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1" i="17"/>
  <c r="C23" i="59" s="1"/>
  <c r="T1" i="1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T236" i="27"/>
  <c r="T237" i="27"/>
  <c r="T238" i="27"/>
  <c r="T239" i="27"/>
  <c r="T240" i="27"/>
  <c r="T241" i="27"/>
  <c r="T242" i="27"/>
  <c r="T243" i="27"/>
  <c r="T244" i="27"/>
  <c r="T245" i="27"/>
  <c r="T246" i="27"/>
  <c r="T247" i="27"/>
  <c r="T248" i="27"/>
  <c r="T249" i="27"/>
  <c r="T250" i="27"/>
  <c r="T251" i="27"/>
  <c r="T252" i="27"/>
  <c r="T253" i="27"/>
  <c r="T254" i="27"/>
  <c r="T255" i="27"/>
  <c r="T25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S236" i="27"/>
  <c r="S237" i="27"/>
  <c r="S238" i="27"/>
  <c r="S239" i="27"/>
  <c r="S240" i="27"/>
  <c r="S241" i="27"/>
  <c r="S242" i="27"/>
  <c r="S243" i="27"/>
  <c r="S244" i="27"/>
  <c r="S245" i="27"/>
  <c r="S246" i="27"/>
  <c r="S247" i="27"/>
  <c r="S248" i="27"/>
  <c r="S249" i="27"/>
  <c r="S250" i="27"/>
  <c r="S251" i="27"/>
  <c r="S252" i="27"/>
  <c r="S253" i="27"/>
  <c r="S254" i="27"/>
  <c r="S255" i="27"/>
  <c r="S25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236" i="27"/>
  <c r="R237" i="27"/>
  <c r="R238" i="27"/>
  <c r="R239" i="27"/>
  <c r="R240" i="27"/>
  <c r="R241" i="27"/>
  <c r="R242" i="27"/>
  <c r="R243" i="27"/>
  <c r="R244" i="27"/>
  <c r="R245" i="27"/>
  <c r="R246" i="27"/>
  <c r="R247" i="27"/>
  <c r="R248" i="27"/>
  <c r="R249" i="27"/>
  <c r="R250" i="27"/>
  <c r="R251" i="27"/>
  <c r="R252" i="27"/>
  <c r="R253" i="27"/>
  <c r="R254" i="27"/>
  <c r="R255" i="27"/>
  <c r="R25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87" i="27"/>
  <c r="Q188" i="27"/>
  <c r="Q189" i="27"/>
  <c r="Q190" i="27"/>
  <c r="Q191" i="27"/>
  <c r="Q192" i="27"/>
  <c r="Q193" i="27"/>
  <c r="Q194" i="27"/>
  <c r="Q195" i="27"/>
  <c r="Q196" i="27"/>
  <c r="Q197" i="27"/>
  <c r="Q198" i="27"/>
  <c r="Q199" i="27"/>
  <c r="Q200" i="27"/>
  <c r="Q201" i="27"/>
  <c r="Q202" i="27"/>
  <c r="Q203" i="27"/>
  <c r="Q204" i="27"/>
  <c r="Q205" i="27"/>
  <c r="Q206" i="27"/>
  <c r="Q207" i="27"/>
  <c r="Q208" i="27"/>
  <c r="Q209" i="27"/>
  <c r="Q210" i="27"/>
  <c r="Q211" i="27"/>
  <c r="Q212" i="27"/>
  <c r="Q213" i="27"/>
  <c r="Q214" i="27"/>
  <c r="Q215" i="27"/>
  <c r="Q216" i="27"/>
  <c r="Q217" i="27"/>
  <c r="Q218" i="27"/>
  <c r="Q219" i="27"/>
  <c r="Q220" i="27"/>
  <c r="Q221" i="27"/>
  <c r="Q222" i="27"/>
  <c r="Q223" i="27"/>
  <c r="Q224" i="27"/>
  <c r="Q225" i="27"/>
  <c r="Q226" i="27"/>
  <c r="Q227" i="27"/>
  <c r="Q228" i="27"/>
  <c r="Q229" i="27"/>
  <c r="Q230" i="27"/>
  <c r="Q231" i="27"/>
  <c r="Q232" i="27"/>
  <c r="Q233" i="27"/>
  <c r="Q234" i="27"/>
  <c r="Q235" i="27"/>
  <c r="Q236" i="27"/>
  <c r="Q237" i="27"/>
  <c r="Q238" i="27"/>
  <c r="Q239" i="27"/>
  <c r="Q240" i="27"/>
  <c r="Q241" i="27"/>
  <c r="Q242" i="27"/>
  <c r="Q243" i="27"/>
  <c r="Q244" i="27"/>
  <c r="Q245" i="27"/>
  <c r="Q246" i="27"/>
  <c r="Q247" i="27"/>
  <c r="Q248" i="27"/>
  <c r="Q249" i="27"/>
  <c r="Q250" i="27"/>
  <c r="Q251" i="27"/>
  <c r="Q252" i="27"/>
  <c r="Q253" i="27"/>
  <c r="Q254" i="27"/>
  <c r="Q255" i="27"/>
  <c r="Q25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P236" i="27"/>
  <c r="P237" i="27"/>
  <c r="P238" i="27"/>
  <c r="P239" i="27"/>
  <c r="P240" i="27"/>
  <c r="P241" i="27"/>
  <c r="P242" i="27"/>
  <c r="P243" i="27"/>
  <c r="P244" i="27"/>
  <c r="P245" i="27"/>
  <c r="P246" i="27"/>
  <c r="P247" i="27"/>
  <c r="P248" i="27"/>
  <c r="P249" i="27"/>
  <c r="P250" i="27"/>
  <c r="P251" i="27"/>
  <c r="P252" i="27"/>
  <c r="P253" i="27"/>
  <c r="P254" i="27"/>
  <c r="P255" i="27"/>
  <c r="P25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236" i="27"/>
  <c r="O237" i="27"/>
  <c r="O238" i="27"/>
  <c r="O239" i="27"/>
  <c r="O240" i="27"/>
  <c r="O241" i="27"/>
  <c r="O242" i="27"/>
  <c r="O243" i="27"/>
  <c r="O244" i="27"/>
  <c r="O245" i="27"/>
  <c r="O246" i="27"/>
  <c r="O247" i="27"/>
  <c r="O248" i="27"/>
  <c r="O249" i="27"/>
  <c r="O250" i="27"/>
  <c r="O251" i="27"/>
  <c r="O252" i="27"/>
  <c r="O253" i="27"/>
  <c r="O254" i="27"/>
  <c r="O255" i="27"/>
  <c r="O25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F37" i="59" s="1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236" i="27"/>
  <c r="L237" i="27"/>
  <c r="L238" i="27"/>
  <c r="L239" i="27"/>
  <c r="L240" i="27"/>
  <c r="L241" i="27"/>
  <c r="L242" i="27"/>
  <c r="L243" i="27"/>
  <c r="L244" i="27"/>
  <c r="L245" i="27"/>
  <c r="L246" i="27"/>
  <c r="L247" i="27"/>
  <c r="L248" i="27"/>
  <c r="L249" i="27"/>
  <c r="L250" i="27"/>
  <c r="L251" i="27"/>
  <c r="L252" i="27"/>
  <c r="L253" i="27"/>
  <c r="L254" i="27"/>
  <c r="L255" i="27"/>
  <c r="L25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F34" i="59" s="1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K236" i="27"/>
  <c r="K237" i="27"/>
  <c r="K238" i="27"/>
  <c r="K239" i="27"/>
  <c r="K240" i="27"/>
  <c r="K241" i="27"/>
  <c r="K242" i="27"/>
  <c r="K243" i="27"/>
  <c r="K244" i="27"/>
  <c r="K245" i="27"/>
  <c r="K246" i="27"/>
  <c r="K247" i="27"/>
  <c r="K248" i="27"/>
  <c r="K249" i="27"/>
  <c r="K250" i="27"/>
  <c r="K251" i="27"/>
  <c r="K252" i="27"/>
  <c r="K253" i="27"/>
  <c r="K254" i="27"/>
  <c r="K255" i="27"/>
  <c r="K256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I253" i="27"/>
  <c r="I254" i="27"/>
  <c r="I255" i="27"/>
  <c r="I256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88" i="27"/>
  <c r="H79" i="27"/>
  <c r="H80" i="27"/>
  <c r="H81" i="27"/>
  <c r="H82" i="27"/>
  <c r="H83" i="27"/>
  <c r="H84" i="27"/>
  <c r="H85" i="27"/>
  <c r="H86" i="27"/>
  <c r="H87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4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4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29" i="59" s="1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E26" i="59" s="1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T1" i="27"/>
  <c r="C43" i="69" s="1"/>
  <c r="S1" i="27"/>
  <c r="R1" i="27"/>
  <c r="C41" i="59" s="1"/>
  <c r="Q1" i="27"/>
  <c r="P1" i="27"/>
  <c r="C39" i="59" s="1"/>
  <c r="O1" i="27"/>
  <c r="N1" i="27"/>
  <c r="C37" i="59" s="1"/>
  <c r="M1" i="27"/>
  <c r="L1" i="27"/>
  <c r="C35" i="69" s="1"/>
  <c r="K1" i="27"/>
  <c r="J1" i="27"/>
  <c r="C33" i="59" s="1"/>
  <c r="I1" i="27"/>
  <c r="H1" i="27"/>
  <c r="C31" i="59" s="1"/>
  <c r="G1" i="27"/>
  <c r="C30" i="69" s="1"/>
  <c r="F1" i="27"/>
  <c r="C29" i="59" s="1"/>
  <c r="E1" i="27"/>
  <c r="D1" i="27"/>
  <c r="C27" i="69" s="1"/>
  <c r="C1" i="27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3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N102" i="41"/>
  <c r="N103" i="41"/>
  <c r="N104" i="41"/>
  <c r="N105" i="41"/>
  <c r="N106" i="41"/>
  <c r="N107" i="41"/>
  <c r="N108" i="41"/>
  <c r="N109" i="41"/>
  <c r="N110" i="41"/>
  <c r="N111" i="41"/>
  <c r="N112" i="41"/>
  <c r="N113" i="41"/>
  <c r="N114" i="41"/>
  <c r="N115" i="41"/>
  <c r="N116" i="41"/>
  <c r="N117" i="41"/>
  <c r="N118" i="41"/>
  <c r="N119" i="41"/>
  <c r="N120" i="41"/>
  <c r="N121" i="41"/>
  <c r="N122" i="41"/>
  <c r="N123" i="41"/>
  <c r="N124" i="41"/>
  <c r="N125" i="41"/>
  <c r="N126" i="41"/>
  <c r="N127" i="41"/>
  <c r="N128" i="41"/>
  <c r="N129" i="41"/>
  <c r="N130" i="41"/>
  <c r="N131" i="41"/>
  <c r="N132" i="41"/>
  <c r="N133" i="41"/>
  <c r="N134" i="41"/>
  <c r="N135" i="41"/>
  <c r="N136" i="41"/>
  <c r="N137" i="41"/>
  <c r="N138" i="41"/>
  <c r="N139" i="41"/>
  <c r="N140" i="41"/>
  <c r="N141" i="41"/>
  <c r="N142" i="41"/>
  <c r="N143" i="41"/>
  <c r="N144" i="41"/>
  <c r="N145" i="41"/>
  <c r="N146" i="41"/>
  <c r="N147" i="41"/>
  <c r="N148" i="41"/>
  <c r="N189" i="41"/>
  <c r="N190" i="41"/>
  <c r="N191" i="41"/>
  <c r="N192" i="41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249" i="41"/>
  <c r="N250" i="41"/>
  <c r="N251" i="41"/>
  <c r="N252" i="41"/>
  <c r="N253" i="41"/>
  <c r="N254" i="41"/>
  <c r="N255" i="41"/>
  <c r="N256" i="41"/>
  <c r="N257" i="41"/>
  <c r="N258" i="41"/>
  <c r="N259" i="41"/>
  <c r="N260" i="41"/>
  <c r="N261" i="41"/>
  <c r="N262" i="41"/>
  <c r="N263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M102" i="41"/>
  <c r="M103" i="41"/>
  <c r="M104" i="41"/>
  <c r="M105" i="41"/>
  <c r="M106" i="41"/>
  <c r="M107" i="41"/>
  <c r="M108" i="41"/>
  <c r="M109" i="41"/>
  <c r="M110" i="41"/>
  <c r="M111" i="41"/>
  <c r="M112" i="41"/>
  <c r="M113" i="41"/>
  <c r="M114" i="41"/>
  <c r="M115" i="41"/>
  <c r="M116" i="41"/>
  <c r="M117" i="41"/>
  <c r="M118" i="41"/>
  <c r="M119" i="41"/>
  <c r="M120" i="41"/>
  <c r="M121" i="41"/>
  <c r="M122" i="41"/>
  <c r="M123" i="41"/>
  <c r="M124" i="41"/>
  <c r="M125" i="41"/>
  <c r="M126" i="41"/>
  <c r="M127" i="41"/>
  <c r="M128" i="41"/>
  <c r="M129" i="41"/>
  <c r="M130" i="41"/>
  <c r="M131" i="41"/>
  <c r="M132" i="41"/>
  <c r="M133" i="41"/>
  <c r="M134" i="41"/>
  <c r="M135" i="41"/>
  <c r="M136" i="41"/>
  <c r="M137" i="41"/>
  <c r="M138" i="41"/>
  <c r="M139" i="41"/>
  <c r="M140" i="41"/>
  <c r="M141" i="41"/>
  <c r="M142" i="41"/>
  <c r="M143" i="41"/>
  <c r="M144" i="41"/>
  <c r="M145" i="41"/>
  <c r="M146" i="41"/>
  <c r="M147" i="41"/>
  <c r="M148" i="41"/>
  <c r="M189" i="41"/>
  <c r="M190" i="41"/>
  <c r="M191" i="41"/>
  <c r="M192" i="41"/>
  <c r="M193" i="41"/>
  <c r="M194" i="41"/>
  <c r="M195" i="41"/>
  <c r="M196" i="41"/>
  <c r="M197" i="41"/>
  <c r="M198" i="41"/>
  <c r="M199" i="41"/>
  <c r="M200" i="41"/>
  <c r="M201" i="41"/>
  <c r="M202" i="41"/>
  <c r="M203" i="41"/>
  <c r="M204" i="41"/>
  <c r="M205" i="41"/>
  <c r="M206" i="41"/>
  <c r="M207" i="41"/>
  <c r="M208" i="41"/>
  <c r="M209" i="41"/>
  <c r="M210" i="41"/>
  <c r="M211" i="41"/>
  <c r="M212" i="41"/>
  <c r="M213" i="41"/>
  <c r="M214" i="41"/>
  <c r="M215" i="41"/>
  <c r="M216" i="41"/>
  <c r="M217" i="41"/>
  <c r="M218" i="41"/>
  <c r="M219" i="41"/>
  <c r="M220" i="41"/>
  <c r="M221" i="41"/>
  <c r="M222" i="41"/>
  <c r="M223" i="41"/>
  <c r="M224" i="41"/>
  <c r="M225" i="41"/>
  <c r="M226" i="41"/>
  <c r="M227" i="41"/>
  <c r="M228" i="41"/>
  <c r="M229" i="41"/>
  <c r="M230" i="41"/>
  <c r="M231" i="41"/>
  <c r="M232" i="41"/>
  <c r="M233" i="41"/>
  <c r="M234" i="41"/>
  <c r="M235" i="41"/>
  <c r="M236" i="41"/>
  <c r="M237" i="41"/>
  <c r="M238" i="41"/>
  <c r="M239" i="41"/>
  <c r="M240" i="41"/>
  <c r="M241" i="41"/>
  <c r="M242" i="41"/>
  <c r="M243" i="41"/>
  <c r="M244" i="41"/>
  <c r="M245" i="41"/>
  <c r="M246" i="41"/>
  <c r="M247" i="41"/>
  <c r="M248" i="41"/>
  <c r="M249" i="41"/>
  <c r="M250" i="41"/>
  <c r="M251" i="41"/>
  <c r="M252" i="41"/>
  <c r="M253" i="41"/>
  <c r="M254" i="41"/>
  <c r="M255" i="41"/>
  <c r="M256" i="41"/>
  <c r="M257" i="41"/>
  <c r="M258" i="41"/>
  <c r="M259" i="41"/>
  <c r="M260" i="41"/>
  <c r="M261" i="41"/>
  <c r="M262" i="41"/>
  <c r="M263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L106" i="41"/>
  <c r="L107" i="41"/>
  <c r="L108" i="41"/>
  <c r="L109" i="41"/>
  <c r="L110" i="41"/>
  <c r="L111" i="41"/>
  <c r="L112" i="41"/>
  <c r="L113" i="41"/>
  <c r="L114" i="41"/>
  <c r="L115" i="41"/>
  <c r="L116" i="41"/>
  <c r="L117" i="41"/>
  <c r="L118" i="41"/>
  <c r="L119" i="41"/>
  <c r="L120" i="41"/>
  <c r="L121" i="41"/>
  <c r="L122" i="41"/>
  <c r="L123" i="41"/>
  <c r="L124" i="41"/>
  <c r="L125" i="41"/>
  <c r="L126" i="41"/>
  <c r="L127" i="41"/>
  <c r="L128" i="41"/>
  <c r="L129" i="41"/>
  <c r="L130" i="41"/>
  <c r="L131" i="41"/>
  <c r="L132" i="41"/>
  <c r="L133" i="41"/>
  <c r="L134" i="41"/>
  <c r="L135" i="41"/>
  <c r="L136" i="41"/>
  <c r="L137" i="41"/>
  <c r="L138" i="41"/>
  <c r="L139" i="41"/>
  <c r="L140" i="41"/>
  <c r="L141" i="41"/>
  <c r="L142" i="41"/>
  <c r="L143" i="41"/>
  <c r="L144" i="41"/>
  <c r="L145" i="41"/>
  <c r="L146" i="41"/>
  <c r="L147" i="41"/>
  <c r="L148" i="41"/>
  <c r="L189" i="41"/>
  <c r="L190" i="41"/>
  <c r="L191" i="41"/>
  <c r="L192" i="41"/>
  <c r="L193" i="41"/>
  <c r="L194" i="41"/>
  <c r="L195" i="41"/>
  <c r="L196" i="41"/>
  <c r="L197" i="41"/>
  <c r="L198" i="41"/>
  <c r="L199" i="41"/>
  <c r="L200" i="41"/>
  <c r="L201" i="41"/>
  <c r="L202" i="41"/>
  <c r="L203" i="41"/>
  <c r="L204" i="41"/>
  <c r="L205" i="41"/>
  <c r="L206" i="41"/>
  <c r="L207" i="41"/>
  <c r="L208" i="41"/>
  <c r="L209" i="41"/>
  <c r="L210" i="41"/>
  <c r="L211" i="41"/>
  <c r="L212" i="41"/>
  <c r="L213" i="41"/>
  <c r="L214" i="41"/>
  <c r="L215" i="41"/>
  <c r="L216" i="41"/>
  <c r="L217" i="41"/>
  <c r="L218" i="41"/>
  <c r="L219" i="41"/>
  <c r="L220" i="41"/>
  <c r="L221" i="41"/>
  <c r="L222" i="41"/>
  <c r="L223" i="41"/>
  <c r="L224" i="41"/>
  <c r="L225" i="41"/>
  <c r="L226" i="41"/>
  <c r="L227" i="41"/>
  <c r="L228" i="41"/>
  <c r="L229" i="41"/>
  <c r="L230" i="41"/>
  <c r="L231" i="41"/>
  <c r="L232" i="41"/>
  <c r="L233" i="41"/>
  <c r="L234" i="41"/>
  <c r="L235" i="41"/>
  <c r="L236" i="41"/>
  <c r="L237" i="41"/>
  <c r="L238" i="41"/>
  <c r="L239" i="41"/>
  <c r="L240" i="41"/>
  <c r="L241" i="41"/>
  <c r="L242" i="41"/>
  <c r="L243" i="41"/>
  <c r="L244" i="41"/>
  <c r="L245" i="41"/>
  <c r="L246" i="41"/>
  <c r="L247" i="41"/>
  <c r="L248" i="41"/>
  <c r="L249" i="41"/>
  <c r="L250" i="41"/>
  <c r="L251" i="41"/>
  <c r="L252" i="41"/>
  <c r="L253" i="41"/>
  <c r="L254" i="41"/>
  <c r="L255" i="41"/>
  <c r="L256" i="41"/>
  <c r="L257" i="41"/>
  <c r="L258" i="41"/>
  <c r="L259" i="41"/>
  <c r="L260" i="41"/>
  <c r="L261" i="41"/>
  <c r="L262" i="41"/>
  <c r="L263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K102" i="41"/>
  <c r="K103" i="41"/>
  <c r="K104" i="41"/>
  <c r="K105" i="41"/>
  <c r="K106" i="41"/>
  <c r="K107" i="41"/>
  <c r="K108" i="41"/>
  <c r="K109" i="41"/>
  <c r="K110" i="41"/>
  <c r="K111" i="41"/>
  <c r="K112" i="41"/>
  <c r="K113" i="41"/>
  <c r="K114" i="41"/>
  <c r="K115" i="41"/>
  <c r="K116" i="41"/>
  <c r="K117" i="41"/>
  <c r="K118" i="41"/>
  <c r="K119" i="41"/>
  <c r="K120" i="41"/>
  <c r="K121" i="41"/>
  <c r="K122" i="41"/>
  <c r="K123" i="41"/>
  <c r="K124" i="41"/>
  <c r="K125" i="41"/>
  <c r="K126" i="41"/>
  <c r="K127" i="41"/>
  <c r="K128" i="41"/>
  <c r="K129" i="41"/>
  <c r="K130" i="41"/>
  <c r="K131" i="41"/>
  <c r="K132" i="41"/>
  <c r="K133" i="41"/>
  <c r="K134" i="41"/>
  <c r="K135" i="41"/>
  <c r="K136" i="41"/>
  <c r="K137" i="41"/>
  <c r="K138" i="41"/>
  <c r="K139" i="41"/>
  <c r="K140" i="41"/>
  <c r="K141" i="41"/>
  <c r="K142" i="41"/>
  <c r="K143" i="41"/>
  <c r="K144" i="41"/>
  <c r="K145" i="41"/>
  <c r="K146" i="41"/>
  <c r="K147" i="41"/>
  <c r="K148" i="41"/>
  <c r="K189" i="41"/>
  <c r="K190" i="41"/>
  <c r="K191" i="41"/>
  <c r="K192" i="41"/>
  <c r="K193" i="41"/>
  <c r="K194" i="41"/>
  <c r="K195" i="41"/>
  <c r="K196" i="41"/>
  <c r="K197" i="41"/>
  <c r="K198" i="41"/>
  <c r="K199" i="41"/>
  <c r="K200" i="41"/>
  <c r="K201" i="41"/>
  <c r="K202" i="41"/>
  <c r="K203" i="41"/>
  <c r="K204" i="41"/>
  <c r="K205" i="41"/>
  <c r="K206" i="41"/>
  <c r="K207" i="41"/>
  <c r="K208" i="41"/>
  <c r="K209" i="41"/>
  <c r="K210" i="41"/>
  <c r="K211" i="41"/>
  <c r="K212" i="41"/>
  <c r="K213" i="41"/>
  <c r="K214" i="41"/>
  <c r="K215" i="41"/>
  <c r="K216" i="41"/>
  <c r="K217" i="41"/>
  <c r="K218" i="41"/>
  <c r="K219" i="41"/>
  <c r="K220" i="41"/>
  <c r="K221" i="41"/>
  <c r="K222" i="41"/>
  <c r="K223" i="41"/>
  <c r="K224" i="41"/>
  <c r="K225" i="41"/>
  <c r="K226" i="41"/>
  <c r="K227" i="41"/>
  <c r="K228" i="41"/>
  <c r="K229" i="41"/>
  <c r="K230" i="41"/>
  <c r="K231" i="41"/>
  <c r="K232" i="41"/>
  <c r="K233" i="41"/>
  <c r="K234" i="41"/>
  <c r="K235" i="41"/>
  <c r="K236" i="41"/>
  <c r="K237" i="41"/>
  <c r="K238" i="41"/>
  <c r="K239" i="41"/>
  <c r="K240" i="41"/>
  <c r="K241" i="41"/>
  <c r="K242" i="41"/>
  <c r="K243" i="41"/>
  <c r="K244" i="41"/>
  <c r="K245" i="41"/>
  <c r="K246" i="41"/>
  <c r="K247" i="41"/>
  <c r="K248" i="41"/>
  <c r="K249" i="41"/>
  <c r="K250" i="41"/>
  <c r="K251" i="41"/>
  <c r="K252" i="41"/>
  <c r="K253" i="41"/>
  <c r="K254" i="41"/>
  <c r="K255" i="41"/>
  <c r="K256" i="41"/>
  <c r="K257" i="41"/>
  <c r="K258" i="41"/>
  <c r="K259" i="41"/>
  <c r="K260" i="41"/>
  <c r="K261" i="41"/>
  <c r="K262" i="41"/>
  <c r="K263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2" i="41"/>
  <c r="J213" i="41"/>
  <c r="J214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98" i="41"/>
  <c r="I99" i="41"/>
  <c r="I100" i="41"/>
  <c r="I101" i="41"/>
  <c r="I102" i="41"/>
  <c r="I103" i="41"/>
  <c r="I104" i="41"/>
  <c r="I105" i="41"/>
  <c r="I106" i="41"/>
  <c r="I107" i="41"/>
  <c r="I108" i="41"/>
  <c r="I109" i="41"/>
  <c r="I110" i="41"/>
  <c r="I111" i="41"/>
  <c r="I112" i="41"/>
  <c r="I113" i="41"/>
  <c r="I114" i="41"/>
  <c r="I115" i="41"/>
  <c r="I116" i="41"/>
  <c r="I117" i="41"/>
  <c r="I118" i="41"/>
  <c r="I119" i="41"/>
  <c r="I120" i="41"/>
  <c r="I121" i="41"/>
  <c r="I122" i="41"/>
  <c r="I123" i="41"/>
  <c r="I124" i="41"/>
  <c r="I125" i="41"/>
  <c r="I126" i="41"/>
  <c r="I127" i="41"/>
  <c r="I128" i="41"/>
  <c r="I129" i="41"/>
  <c r="I130" i="41"/>
  <c r="I131" i="41"/>
  <c r="I132" i="41"/>
  <c r="I133" i="41"/>
  <c r="I134" i="41"/>
  <c r="I135" i="41"/>
  <c r="I136" i="41"/>
  <c r="I137" i="41"/>
  <c r="I138" i="41"/>
  <c r="I139" i="41"/>
  <c r="I140" i="41"/>
  <c r="I141" i="41"/>
  <c r="I142" i="41"/>
  <c r="I143" i="41"/>
  <c r="I144" i="41"/>
  <c r="I145" i="41"/>
  <c r="I146" i="41"/>
  <c r="I147" i="41"/>
  <c r="I148" i="41"/>
  <c r="I189" i="41"/>
  <c r="I190" i="41"/>
  <c r="I191" i="41"/>
  <c r="I192" i="41"/>
  <c r="I193" i="41"/>
  <c r="I194" i="41"/>
  <c r="I195" i="41"/>
  <c r="I196" i="41"/>
  <c r="I197" i="41"/>
  <c r="I198" i="41"/>
  <c r="I199" i="41"/>
  <c r="I200" i="41"/>
  <c r="I201" i="41"/>
  <c r="I202" i="41"/>
  <c r="I203" i="41"/>
  <c r="I204" i="41"/>
  <c r="I205" i="41"/>
  <c r="I206" i="41"/>
  <c r="I207" i="41"/>
  <c r="I208" i="41"/>
  <c r="I209" i="41"/>
  <c r="I210" i="41"/>
  <c r="I211" i="41"/>
  <c r="I212" i="41"/>
  <c r="I213" i="41"/>
  <c r="I214" i="41"/>
  <c r="I215" i="41"/>
  <c r="I216" i="41"/>
  <c r="I217" i="41"/>
  <c r="I218" i="41"/>
  <c r="I219" i="41"/>
  <c r="I220" i="41"/>
  <c r="I221" i="41"/>
  <c r="I222" i="41"/>
  <c r="I223" i="41"/>
  <c r="I224" i="41"/>
  <c r="I225" i="41"/>
  <c r="I226" i="41"/>
  <c r="I227" i="41"/>
  <c r="I228" i="41"/>
  <c r="I229" i="41"/>
  <c r="I230" i="41"/>
  <c r="I231" i="41"/>
  <c r="I232" i="41"/>
  <c r="I233" i="41"/>
  <c r="I234" i="41"/>
  <c r="I235" i="41"/>
  <c r="I236" i="41"/>
  <c r="I237" i="41"/>
  <c r="I238" i="41"/>
  <c r="I239" i="41"/>
  <c r="I240" i="41"/>
  <c r="I241" i="41"/>
  <c r="I242" i="41"/>
  <c r="I243" i="41"/>
  <c r="I244" i="41"/>
  <c r="I245" i="41"/>
  <c r="I246" i="41"/>
  <c r="I247" i="41"/>
  <c r="I248" i="41"/>
  <c r="I249" i="41"/>
  <c r="I250" i="41"/>
  <c r="I251" i="41"/>
  <c r="I252" i="41"/>
  <c r="I253" i="41"/>
  <c r="I254" i="41"/>
  <c r="I255" i="41"/>
  <c r="I256" i="41"/>
  <c r="I257" i="41"/>
  <c r="I258" i="41"/>
  <c r="I259" i="41"/>
  <c r="I260" i="41"/>
  <c r="I261" i="41"/>
  <c r="I262" i="41"/>
  <c r="I263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7" i="41"/>
  <c r="H14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4" i="41"/>
  <c r="G205" i="41"/>
  <c r="G206" i="41"/>
  <c r="G207" i="41"/>
  <c r="G208" i="41"/>
  <c r="G209" i="41"/>
  <c r="G210" i="41"/>
  <c r="G211" i="41"/>
  <c r="G212" i="41"/>
  <c r="G213" i="41"/>
  <c r="G214" i="41"/>
  <c r="G215" i="41"/>
  <c r="G216" i="41"/>
  <c r="G217" i="41"/>
  <c r="G218" i="41"/>
  <c r="G219" i="41"/>
  <c r="G220" i="41"/>
  <c r="G221" i="41"/>
  <c r="G222" i="41"/>
  <c r="G223" i="41"/>
  <c r="G224" i="41"/>
  <c r="G225" i="41"/>
  <c r="G226" i="41"/>
  <c r="G227" i="41"/>
  <c r="G228" i="41"/>
  <c r="G229" i="41"/>
  <c r="G230" i="41"/>
  <c r="G231" i="41"/>
  <c r="G232" i="41"/>
  <c r="G233" i="41"/>
  <c r="G234" i="41"/>
  <c r="G235" i="41"/>
  <c r="G236" i="41"/>
  <c r="G237" i="41"/>
  <c r="G238" i="41"/>
  <c r="G239" i="41"/>
  <c r="G240" i="41"/>
  <c r="G241" i="41"/>
  <c r="G242" i="41"/>
  <c r="G243" i="41"/>
  <c r="G244" i="41"/>
  <c r="G245" i="41"/>
  <c r="G246" i="41"/>
  <c r="G247" i="41"/>
  <c r="G248" i="41"/>
  <c r="G249" i="41"/>
  <c r="G250" i="41"/>
  <c r="G251" i="41"/>
  <c r="G252" i="41"/>
  <c r="G253" i="41"/>
  <c r="G254" i="41"/>
  <c r="G255" i="41"/>
  <c r="G256" i="41"/>
  <c r="G257" i="41"/>
  <c r="G258" i="41"/>
  <c r="G259" i="41"/>
  <c r="G260" i="41"/>
  <c r="G261" i="41"/>
  <c r="G262" i="41"/>
  <c r="G263" i="41"/>
  <c r="S3" i="41"/>
  <c r="C137" i="59" s="1"/>
  <c r="R3" i="41"/>
  <c r="C136" i="69" s="1"/>
  <c r="Q3" i="41"/>
  <c r="C135" i="59" s="1"/>
  <c r="P3" i="41"/>
  <c r="O3" i="41"/>
  <c r="C133" i="69" s="1"/>
  <c r="N3" i="41"/>
  <c r="M3" i="41"/>
  <c r="C131" i="59" s="1"/>
  <c r="L3" i="41"/>
  <c r="K3" i="41"/>
  <c r="C129" i="59" s="1"/>
  <c r="J3" i="41"/>
  <c r="I3" i="41"/>
  <c r="C127" i="59" s="1"/>
  <c r="H3" i="41"/>
  <c r="C126" i="69" s="1"/>
  <c r="G3" i="41"/>
  <c r="C125" i="69" s="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2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3" i="41"/>
  <c r="C124" i="69" s="1"/>
  <c r="E69" i="41"/>
  <c r="E70" i="41"/>
  <c r="E71" i="41"/>
  <c r="E72" i="41"/>
  <c r="E73" i="41"/>
  <c r="E74" i="41"/>
  <c r="E75" i="41"/>
  <c r="E76" i="41"/>
  <c r="E77" i="41"/>
  <c r="E78" i="41"/>
  <c r="E79" i="41"/>
  <c r="E80" i="41"/>
  <c r="E81" i="41"/>
  <c r="E82" i="41"/>
  <c r="E83" i="41"/>
  <c r="E84" i="41"/>
  <c r="E85" i="41"/>
  <c r="E86" i="41"/>
  <c r="E87" i="41"/>
  <c r="E88" i="41"/>
  <c r="E89" i="41"/>
  <c r="E90" i="41"/>
  <c r="E91" i="41"/>
  <c r="E92" i="41"/>
  <c r="E93" i="41"/>
  <c r="E94" i="41"/>
  <c r="E95" i="41"/>
  <c r="E96" i="41"/>
  <c r="E97" i="41"/>
  <c r="E98" i="41"/>
  <c r="E99" i="41"/>
  <c r="E100" i="41"/>
  <c r="E101" i="41"/>
  <c r="E102" i="41"/>
  <c r="E103" i="41"/>
  <c r="E104" i="41"/>
  <c r="E105" i="41"/>
  <c r="E106" i="41"/>
  <c r="E107" i="41"/>
  <c r="E108" i="41"/>
  <c r="E109" i="41"/>
  <c r="E110" i="41"/>
  <c r="E111" i="41"/>
  <c r="E112" i="41"/>
  <c r="E113" i="41"/>
  <c r="E114" i="41"/>
  <c r="E115" i="41"/>
  <c r="E116" i="41"/>
  <c r="E117" i="41"/>
  <c r="E118" i="41"/>
  <c r="E119" i="41"/>
  <c r="E120" i="41"/>
  <c r="E121" i="41"/>
  <c r="E122" i="41"/>
  <c r="E123" i="41"/>
  <c r="E124" i="41"/>
  <c r="E125" i="41"/>
  <c r="E126" i="41"/>
  <c r="E127" i="41"/>
  <c r="E128" i="41"/>
  <c r="E129" i="41"/>
  <c r="E130" i="41"/>
  <c r="E131" i="41"/>
  <c r="E132" i="41"/>
  <c r="E133" i="41"/>
  <c r="E134" i="41"/>
  <c r="E135" i="41"/>
  <c r="E136" i="41"/>
  <c r="E137" i="41"/>
  <c r="E138" i="41"/>
  <c r="E139" i="41"/>
  <c r="E140" i="41"/>
  <c r="E141" i="41"/>
  <c r="E142" i="41"/>
  <c r="E143" i="41"/>
  <c r="E144" i="41"/>
  <c r="E145" i="41"/>
  <c r="E146" i="41"/>
  <c r="E147" i="41"/>
  <c r="E148" i="41"/>
  <c r="E189" i="41"/>
  <c r="E190" i="41"/>
  <c r="E191" i="41"/>
  <c r="E192" i="41"/>
  <c r="E193" i="41"/>
  <c r="E194" i="41"/>
  <c r="E195" i="41"/>
  <c r="E196" i="41"/>
  <c r="E197" i="41"/>
  <c r="E198" i="41"/>
  <c r="E199" i="41"/>
  <c r="E200" i="41"/>
  <c r="E201" i="41"/>
  <c r="E202" i="41"/>
  <c r="E203" i="41"/>
  <c r="E204" i="41"/>
  <c r="E205" i="41"/>
  <c r="E206" i="41"/>
  <c r="E207" i="41"/>
  <c r="E208" i="41"/>
  <c r="E209" i="41"/>
  <c r="E210" i="41"/>
  <c r="E211" i="41"/>
  <c r="E212" i="41"/>
  <c r="E213" i="41"/>
  <c r="E214" i="41"/>
  <c r="E215" i="41"/>
  <c r="E216" i="41"/>
  <c r="E217" i="41"/>
  <c r="E218" i="41"/>
  <c r="E219" i="41"/>
  <c r="E220" i="41"/>
  <c r="E221" i="41"/>
  <c r="E222" i="41"/>
  <c r="E223" i="41"/>
  <c r="E224" i="41"/>
  <c r="E225" i="41"/>
  <c r="E226" i="41"/>
  <c r="E227" i="41"/>
  <c r="E228" i="41"/>
  <c r="E229" i="41"/>
  <c r="E230" i="41"/>
  <c r="E231" i="41"/>
  <c r="E232" i="41"/>
  <c r="E233" i="41"/>
  <c r="E234" i="41"/>
  <c r="E235" i="41"/>
  <c r="E236" i="41"/>
  <c r="E237" i="41"/>
  <c r="E238" i="41"/>
  <c r="E239" i="41"/>
  <c r="E240" i="41"/>
  <c r="E241" i="41"/>
  <c r="E242" i="41"/>
  <c r="E243" i="41"/>
  <c r="E244" i="41"/>
  <c r="E245" i="41"/>
  <c r="E246" i="41"/>
  <c r="E247" i="41"/>
  <c r="E248" i="41"/>
  <c r="E249" i="41"/>
  <c r="E250" i="41"/>
  <c r="E251" i="41"/>
  <c r="E252" i="41"/>
  <c r="E253" i="41"/>
  <c r="E254" i="41"/>
  <c r="E255" i="41"/>
  <c r="E256" i="41"/>
  <c r="E257" i="41"/>
  <c r="E258" i="41"/>
  <c r="E259" i="41"/>
  <c r="E260" i="41"/>
  <c r="E261" i="41"/>
  <c r="E262" i="41"/>
  <c r="E263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E41" i="41"/>
  <c r="E42" i="41"/>
  <c r="E43" i="41"/>
  <c r="E44" i="41"/>
  <c r="E45" i="41"/>
  <c r="E46" i="41"/>
  <c r="E47" i="41"/>
  <c r="E48" i="41"/>
  <c r="E49" i="41"/>
  <c r="E50" i="41"/>
  <c r="E51" i="41"/>
  <c r="E52" i="41"/>
  <c r="E53" i="41"/>
  <c r="E54" i="41"/>
  <c r="E55" i="41"/>
  <c r="E56" i="41"/>
  <c r="E57" i="41"/>
  <c r="E58" i="41"/>
  <c r="E59" i="41"/>
  <c r="E60" i="41"/>
  <c r="E61" i="41"/>
  <c r="E62" i="41"/>
  <c r="E63" i="41"/>
  <c r="E64" i="41"/>
  <c r="E65" i="41"/>
  <c r="E66" i="41"/>
  <c r="E67" i="41"/>
  <c r="E68" i="41"/>
  <c r="E3" i="41"/>
  <c r="C123" i="69" s="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2" i="41"/>
  <c r="D93" i="41"/>
  <c r="D94" i="41"/>
  <c r="D95" i="41"/>
  <c r="D96" i="41"/>
  <c r="D97" i="41"/>
  <c r="D98" i="41"/>
  <c r="D99" i="41"/>
  <c r="D100" i="41"/>
  <c r="D101" i="41"/>
  <c r="D102" i="41"/>
  <c r="D103" i="41"/>
  <c r="D104" i="41"/>
  <c r="D105" i="41"/>
  <c r="D106" i="41"/>
  <c r="D107" i="41"/>
  <c r="D108" i="41"/>
  <c r="D109" i="41"/>
  <c r="D110" i="41"/>
  <c r="D111" i="41"/>
  <c r="D112" i="41"/>
  <c r="D113" i="41"/>
  <c r="D114" i="41"/>
  <c r="D115" i="41"/>
  <c r="D116" i="41"/>
  <c r="D117" i="41"/>
  <c r="D118" i="41"/>
  <c r="D119" i="41"/>
  <c r="D120" i="41"/>
  <c r="D121" i="41"/>
  <c r="D122" i="41"/>
  <c r="D123" i="41"/>
  <c r="D124" i="41"/>
  <c r="D125" i="41"/>
  <c r="D126" i="41"/>
  <c r="D127" i="41"/>
  <c r="D128" i="41"/>
  <c r="D129" i="41"/>
  <c r="D130" i="41"/>
  <c r="D131" i="41"/>
  <c r="D132" i="41"/>
  <c r="D133" i="41"/>
  <c r="D134" i="41"/>
  <c r="D135" i="41"/>
  <c r="D136" i="41"/>
  <c r="D137" i="41"/>
  <c r="D138" i="41"/>
  <c r="D139" i="41"/>
  <c r="D140" i="41"/>
  <c r="D141" i="41"/>
  <c r="D142" i="41"/>
  <c r="D143" i="41"/>
  <c r="D144" i="41"/>
  <c r="D145" i="41"/>
  <c r="D146" i="41"/>
  <c r="D147" i="41"/>
  <c r="D148" i="41"/>
  <c r="D189" i="41"/>
  <c r="D190" i="41"/>
  <c r="D191" i="41"/>
  <c r="D192" i="41"/>
  <c r="D193" i="41"/>
  <c r="D194" i="41"/>
  <c r="D195" i="41"/>
  <c r="D196" i="41"/>
  <c r="D197" i="41"/>
  <c r="D198" i="41"/>
  <c r="D199" i="41"/>
  <c r="D200" i="41"/>
  <c r="D201" i="41"/>
  <c r="D202" i="41"/>
  <c r="D203" i="41"/>
  <c r="D204" i="41"/>
  <c r="D205" i="41"/>
  <c r="D206" i="41"/>
  <c r="D207" i="41"/>
  <c r="D208" i="41"/>
  <c r="D209" i="41"/>
  <c r="D210" i="41"/>
  <c r="D211" i="41"/>
  <c r="D212" i="41"/>
  <c r="D213" i="41"/>
  <c r="D214" i="41"/>
  <c r="D215" i="41"/>
  <c r="D216" i="41"/>
  <c r="D217" i="41"/>
  <c r="D218" i="41"/>
  <c r="D219" i="41"/>
  <c r="D220" i="41"/>
  <c r="D221" i="41"/>
  <c r="D222" i="41"/>
  <c r="D223" i="41"/>
  <c r="D224" i="41"/>
  <c r="D225" i="41"/>
  <c r="D226" i="41"/>
  <c r="D227" i="41"/>
  <c r="D228" i="41"/>
  <c r="D229" i="41"/>
  <c r="D230" i="41"/>
  <c r="D231" i="41"/>
  <c r="D232" i="41"/>
  <c r="D233" i="41"/>
  <c r="D234" i="41"/>
  <c r="D235" i="41"/>
  <c r="D236" i="41"/>
  <c r="D237" i="41"/>
  <c r="D238" i="41"/>
  <c r="D239" i="41"/>
  <c r="D240" i="41"/>
  <c r="D241" i="41"/>
  <c r="D242" i="41"/>
  <c r="D243" i="41"/>
  <c r="D244" i="41"/>
  <c r="D245" i="41"/>
  <c r="D246" i="41"/>
  <c r="D247" i="41"/>
  <c r="D248" i="41"/>
  <c r="D249" i="41"/>
  <c r="D250" i="41"/>
  <c r="D251" i="41"/>
  <c r="D252" i="41"/>
  <c r="D253" i="41"/>
  <c r="D254" i="41"/>
  <c r="D255" i="41"/>
  <c r="D256" i="41"/>
  <c r="D257" i="41"/>
  <c r="D258" i="41"/>
  <c r="D259" i="41"/>
  <c r="D260" i="41"/>
  <c r="D261" i="41"/>
  <c r="D262" i="41"/>
  <c r="D263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3" i="41"/>
  <c r="C122" i="69" s="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3" i="41"/>
  <c r="C121" i="59" s="1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1" i="29"/>
  <c r="I1" i="29"/>
  <c r="C70" i="59" s="1"/>
  <c r="H1" i="29"/>
  <c r="G1" i="29"/>
  <c r="C68" i="69" s="1"/>
  <c r="F1" i="29"/>
  <c r="C67" i="59" s="1"/>
  <c r="E1" i="29"/>
  <c r="C66" i="59" s="1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1" i="29"/>
  <c r="C64" i="59" s="1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E226" i="59" s="1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I17" i="36"/>
  <c r="I18" i="36"/>
  <c r="I19" i="36"/>
  <c r="I20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4" i="36"/>
  <c r="I45" i="36"/>
  <c r="I46" i="36"/>
  <c r="I47" i="36"/>
  <c r="F223" i="59" s="1"/>
  <c r="I48" i="36"/>
  <c r="I49" i="36"/>
  <c r="I50" i="36"/>
  <c r="I51" i="36"/>
  <c r="I52" i="36"/>
  <c r="I53" i="36"/>
  <c r="I54" i="36"/>
  <c r="I55" i="36"/>
  <c r="I56" i="36"/>
  <c r="I57" i="36"/>
  <c r="I58" i="36"/>
  <c r="I59" i="36"/>
  <c r="I60" i="36"/>
  <c r="I61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E222" i="59" s="1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G220" i="59" s="1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F219" i="59" s="1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E218" i="59" s="1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L1" i="36"/>
  <c r="K1" i="36"/>
  <c r="C225" i="59" s="1"/>
  <c r="J1" i="36"/>
  <c r="I1" i="36"/>
  <c r="C221" i="69" s="1"/>
  <c r="H1" i="36"/>
  <c r="C220" i="69" s="1"/>
  <c r="G1" i="36"/>
  <c r="C221" i="59" s="1"/>
  <c r="F1" i="36"/>
  <c r="E1" i="36"/>
  <c r="C217" i="69" s="1"/>
  <c r="D1" i="36"/>
  <c r="C218" i="59" s="1"/>
  <c r="C1" i="36"/>
  <c r="C215" i="69" s="1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G1" i="35"/>
  <c r="C200" i="69" s="1"/>
  <c r="F1" i="35"/>
  <c r="E1" i="35"/>
  <c r="C198" i="69" s="1"/>
  <c r="D1" i="35"/>
  <c r="C1" i="35"/>
  <c r="C198" i="59" s="1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K1" i="33"/>
  <c r="C148" i="59" s="1"/>
  <c r="J1" i="33"/>
  <c r="I1" i="33"/>
  <c r="C146" i="69" s="1"/>
  <c r="H1" i="33"/>
  <c r="G1" i="33"/>
  <c r="C144" i="59" s="1"/>
  <c r="F1" i="33"/>
  <c r="E1" i="33"/>
  <c r="C142" i="69" s="1"/>
  <c r="D1" i="33"/>
  <c r="C141" i="69" s="1"/>
  <c r="C1" i="33"/>
  <c r="C140" i="59" s="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M1" i="31"/>
  <c r="C112" i="59" s="1"/>
  <c r="L1" i="31"/>
  <c r="K1" i="31"/>
  <c r="C110" i="69" s="1"/>
  <c r="J1" i="31"/>
  <c r="I1" i="31"/>
  <c r="C108" i="69" s="1"/>
  <c r="H1" i="31"/>
  <c r="G1" i="31"/>
  <c r="C106" i="59" s="1"/>
  <c r="F1" i="31"/>
  <c r="E1" i="31"/>
  <c r="C104" i="59" s="1"/>
  <c r="D1" i="31"/>
  <c r="C1" i="31"/>
  <c r="C102" i="69" s="1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1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1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1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1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1" i="17"/>
  <c r="C15" i="69" s="1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1" i="17"/>
  <c r="C14" i="69" s="1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1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1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1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1" i="17"/>
  <c r="H1" i="17"/>
  <c r="C9" i="69" s="1"/>
  <c r="G20" i="17"/>
  <c r="G25" i="17"/>
  <c r="G1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1" i="17"/>
  <c r="C6" i="69" s="1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1" i="17"/>
  <c r="C5" i="59" s="1"/>
  <c r="F1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1" i="17"/>
  <c r="X74" i="69"/>
  <c r="R83" i="69"/>
  <c r="T83" i="69"/>
  <c r="V126" i="69"/>
  <c r="P133" i="69"/>
  <c r="T13" i="69"/>
  <c r="R82" i="69"/>
  <c r="T82" i="69"/>
  <c r="R177" i="69"/>
  <c r="R179" i="69"/>
  <c r="R12" i="69"/>
  <c r="V12" i="69"/>
  <c r="P177" i="69"/>
  <c r="P179" i="69"/>
  <c r="T177" i="69"/>
  <c r="X177" i="69"/>
  <c r="C70" i="69"/>
  <c r="C87" i="69"/>
  <c r="C95" i="59"/>
  <c r="C99" i="69"/>
  <c r="C152" i="59"/>
  <c r="C232" i="59"/>
  <c r="C229" i="69"/>
  <c r="G3" i="59"/>
  <c r="F188" i="59"/>
  <c r="F189" i="59"/>
  <c r="F315" i="59"/>
  <c r="F313" i="59"/>
  <c r="C55" i="69"/>
  <c r="E177" i="69"/>
  <c r="E250" i="59"/>
  <c r="E247" i="59"/>
  <c r="E246" i="59"/>
  <c r="E116" i="69"/>
  <c r="E204" i="59"/>
  <c r="F178" i="59"/>
  <c r="F167" i="59"/>
  <c r="F207" i="59"/>
  <c r="F211" i="59"/>
  <c r="C175" i="69"/>
  <c r="C99" i="59"/>
  <c r="C168" i="59"/>
  <c r="C181" i="59"/>
  <c r="F172" i="59"/>
  <c r="E175" i="69"/>
  <c r="C87" i="59"/>
  <c r="E161" i="69"/>
  <c r="C166" i="59"/>
  <c r="E173" i="69"/>
  <c r="C74" i="69"/>
  <c r="C78" i="59"/>
  <c r="C83" i="69"/>
  <c r="F254" i="59"/>
  <c r="E248" i="59"/>
  <c r="F176" i="59"/>
  <c r="C95" i="69"/>
  <c r="C91" i="59"/>
  <c r="E93" i="59"/>
  <c r="C230" i="69"/>
  <c r="C170" i="59"/>
  <c r="C166" i="69"/>
  <c r="C228" i="59"/>
  <c r="C178" i="59"/>
  <c r="E179" i="59"/>
  <c r="C179" i="69"/>
  <c r="G81" i="59"/>
  <c r="G206" i="59"/>
  <c r="G79" i="59"/>
  <c r="G80" i="59"/>
  <c r="H3" i="59"/>
  <c r="H155" i="59" s="1"/>
  <c r="X15" i="69"/>
  <c r="P10" i="69"/>
  <c r="R10" i="69"/>
  <c r="R174" i="69"/>
  <c r="T174" i="69"/>
  <c r="T167" i="69"/>
  <c r="R167" i="69"/>
  <c r="X167" i="69"/>
  <c r="P167" i="69"/>
  <c r="V167" i="69"/>
  <c r="X14" i="69"/>
  <c r="R14" i="69"/>
  <c r="P14" i="69"/>
  <c r="X132" i="69"/>
  <c r="P132" i="69"/>
  <c r="T132" i="69"/>
  <c r="R132" i="69"/>
  <c r="V132" i="69"/>
  <c r="N9" i="42"/>
  <c r="N10" i="42"/>
  <c r="N11" i="42"/>
  <c r="N12" i="42"/>
  <c r="N13" i="42"/>
  <c r="N14" i="42"/>
  <c r="N15" i="42"/>
  <c r="M11" i="42"/>
  <c r="M12" i="42"/>
  <c r="M15" i="42"/>
  <c r="M6" i="42"/>
  <c r="F8" i="42"/>
  <c r="H257" i="45"/>
  <c r="H258" i="45"/>
  <c r="H259" i="45"/>
  <c r="H260" i="45"/>
  <c r="H261" i="45"/>
  <c r="H262" i="45"/>
  <c r="H176" i="45"/>
  <c r="H181" i="45"/>
  <c r="H156" i="45"/>
  <c r="H151" i="45"/>
  <c r="H161" i="45"/>
  <c r="H166" i="45"/>
  <c r="H171" i="45"/>
  <c r="H175" i="45"/>
  <c r="H180" i="45"/>
  <c r="H155" i="45"/>
  <c r="H150" i="45"/>
  <c r="H160" i="45"/>
  <c r="H165" i="45"/>
  <c r="H170" i="45"/>
  <c r="H174" i="45"/>
  <c r="H179" i="45"/>
  <c r="H154" i="45"/>
  <c r="H149" i="45"/>
  <c r="H159" i="45"/>
  <c r="H164" i="45"/>
  <c r="H169" i="45"/>
  <c r="H173" i="45"/>
  <c r="H178" i="45"/>
  <c r="H153" i="45"/>
  <c r="H148" i="45"/>
  <c r="H158" i="45"/>
  <c r="H163" i="45"/>
  <c r="H168" i="45"/>
  <c r="H172" i="45"/>
  <c r="H177" i="45"/>
  <c r="H152" i="45"/>
  <c r="H147" i="45"/>
  <c r="H157" i="45"/>
  <c r="H162" i="45"/>
  <c r="H167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17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V8" i="17"/>
  <c r="X172" i="69"/>
  <c r="T172" i="69"/>
  <c r="V172" i="69"/>
  <c r="L6" i="42"/>
  <c r="L7" i="42"/>
  <c r="L9" i="42"/>
  <c r="L10" i="42"/>
  <c r="K6" i="42"/>
  <c r="K7" i="42"/>
  <c r="J7" i="42"/>
  <c r="J10" i="42"/>
  <c r="F9" i="42"/>
  <c r="D6" i="42"/>
  <c r="D8" i="42"/>
  <c r="C6" i="42"/>
  <c r="C8" i="42"/>
  <c r="C10" i="42"/>
  <c r="M13" i="42"/>
  <c r="M14" i="42"/>
  <c r="E12" i="42"/>
  <c r="E13" i="42"/>
  <c r="E14" i="42"/>
  <c r="E15" i="42"/>
  <c r="I15" i="42"/>
  <c r="L11" i="42"/>
  <c r="L12" i="42"/>
  <c r="K11" i="42"/>
  <c r="K12" i="42"/>
  <c r="J12" i="42"/>
  <c r="D11" i="42"/>
  <c r="D12" i="42"/>
  <c r="D13" i="42"/>
  <c r="D15" i="42"/>
  <c r="D16" i="42"/>
  <c r="C11" i="42"/>
  <c r="C13" i="42"/>
  <c r="C15" i="42"/>
  <c r="G11" i="42"/>
  <c r="G12" i="42"/>
  <c r="V12" i="17"/>
  <c r="V17" i="17"/>
  <c r="V27" i="17"/>
  <c r="V32" i="17"/>
  <c r="V37" i="17"/>
  <c r="V42" i="17"/>
  <c r="V47" i="17"/>
  <c r="V52" i="17"/>
  <c r="V57" i="17"/>
  <c r="V62" i="17"/>
  <c r="V13" i="17"/>
  <c r="X75" i="42"/>
  <c r="AM1" i="42"/>
  <c r="C296" i="59" s="1"/>
  <c r="AN1" i="42"/>
  <c r="C295" i="69" s="1"/>
  <c r="AO1" i="42"/>
  <c r="C296" i="69" s="1"/>
  <c r="AP1" i="42"/>
  <c r="C299" i="59" s="1"/>
  <c r="AQ1" i="42"/>
  <c r="C300" i="59" s="1"/>
  <c r="AR1" i="42"/>
  <c r="C299" i="69" s="1"/>
  <c r="AS1" i="42"/>
  <c r="C300" i="69" s="1"/>
  <c r="AT1" i="42"/>
  <c r="C303" i="59" s="1"/>
  <c r="AU1" i="42"/>
  <c r="C304" i="59" s="1"/>
  <c r="AV1" i="42"/>
  <c r="C303" i="69" s="1"/>
  <c r="Y1" i="42"/>
  <c r="C280" i="69" s="1"/>
  <c r="Z1" i="42"/>
  <c r="C281" i="69" s="1"/>
  <c r="AA1" i="42"/>
  <c r="C282" i="69" s="1"/>
  <c r="AB1" i="42"/>
  <c r="C283" i="69" s="1"/>
  <c r="AC1" i="42"/>
  <c r="C284" i="69" s="1"/>
  <c r="AD1" i="42"/>
  <c r="C287" i="59" s="1"/>
  <c r="AE1" i="42"/>
  <c r="C286" i="69" s="1"/>
  <c r="AF1" i="42"/>
  <c r="C287" i="69" s="1"/>
  <c r="AG1" i="42"/>
  <c r="C290" i="59" s="1"/>
  <c r="AH1" i="42"/>
  <c r="C289" i="69" s="1"/>
  <c r="AI1" i="42"/>
  <c r="C290" i="69" s="1"/>
  <c r="AJ1" i="42"/>
  <c r="C293" i="59" s="1"/>
  <c r="AK1" i="42"/>
  <c r="C294" i="59" s="1"/>
  <c r="AL1" i="42"/>
  <c r="C295" i="59" s="1"/>
  <c r="X1" i="42"/>
  <c r="C279" i="69" s="1"/>
  <c r="U1" i="42"/>
  <c r="C278" i="59" s="1"/>
  <c r="V1" i="42"/>
  <c r="C277" i="69" s="1"/>
  <c r="W1" i="42"/>
  <c r="C278" i="69" s="1"/>
  <c r="Q1" i="42"/>
  <c r="C274" i="59" s="1"/>
  <c r="R1" i="42"/>
  <c r="C275" i="59" s="1"/>
  <c r="S1" i="42"/>
  <c r="C274" i="69" s="1"/>
  <c r="T1" i="42"/>
  <c r="C277" i="59" s="1"/>
  <c r="C289" i="59"/>
  <c r="V152" i="69"/>
  <c r="V98" i="69"/>
  <c r="P152" i="69"/>
  <c r="P98" i="69"/>
  <c r="X152" i="69"/>
  <c r="R98" i="69"/>
  <c r="R152" i="69"/>
  <c r="T152" i="69"/>
  <c r="H3" i="45"/>
  <c r="H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9" i="45"/>
  <c r="H2" i="45"/>
  <c r="F3" i="45"/>
  <c r="F4" i="45"/>
  <c r="F5" i="45"/>
  <c r="F6" i="45"/>
  <c r="F7" i="45"/>
  <c r="F8" i="45"/>
  <c r="F9" i="45"/>
  <c r="F10" i="45"/>
  <c r="F11" i="45"/>
  <c r="F12" i="45"/>
  <c r="F13" i="45"/>
  <c r="F14" i="45"/>
  <c r="F15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2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" i="45"/>
  <c r="D3" i="45"/>
  <c r="D4" i="45"/>
  <c r="D5" i="45"/>
  <c r="D6" i="45"/>
  <c r="D7" i="45"/>
  <c r="D8" i="45"/>
  <c r="D9" i="45"/>
  <c r="D10" i="45"/>
  <c r="D11" i="45"/>
  <c r="D12" i="45"/>
  <c r="D13" i="45"/>
  <c r="D14" i="45"/>
  <c r="D15" i="45"/>
  <c r="D16" i="45"/>
  <c r="D17" i="45"/>
  <c r="D18" i="45"/>
  <c r="D19" i="45"/>
  <c r="D20" i="45"/>
  <c r="D21" i="45"/>
  <c r="D22" i="45"/>
  <c r="D23" i="45"/>
  <c r="D24" i="45"/>
  <c r="D25" i="45"/>
  <c r="D26" i="45"/>
  <c r="D27" i="45"/>
  <c r="D28" i="45"/>
  <c r="D29" i="45"/>
  <c r="D30" i="45"/>
  <c r="D31" i="45"/>
  <c r="D32" i="45"/>
  <c r="D33" i="45"/>
  <c r="D34" i="45"/>
  <c r="D35" i="45"/>
  <c r="D41" i="45"/>
  <c r="D42" i="45"/>
  <c r="D43" i="45"/>
  <c r="D44" i="45"/>
  <c r="D45" i="45"/>
  <c r="D46" i="45"/>
  <c r="D47" i="45"/>
  <c r="D48" i="45"/>
  <c r="D49" i="45"/>
  <c r="D50" i="45"/>
  <c r="D51" i="45"/>
  <c r="D52" i="45"/>
  <c r="D53" i="45"/>
  <c r="D54" i="45"/>
  <c r="D55" i="45"/>
  <c r="D56" i="45"/>
  <c r="D57" i="45"/>
  <c r="D58" i="45"/>
  <c r="D59" i="45"/>
  <c r="D60" i="45"/>
  <c r="D61" i="45"/>
  <c r="D62" i="45"/>
  <c r="D63" i="45"/>
  <c r="D64" i="45"/>
  <c r="D65" i="45"/>
  <c r="D66" i="45"/>
  <c r="D67" i="45"/>
  <c r="D68" i="45"/>
  <c r="D69" i="45"/>
  <c r="D70" i="45"/>
  <c r="D71" i="45"/>
  <c r="D72" i="45"/>
  <c r="D73" i="45"/>
  <c r="D74" i="45"/>
  <c r="D75" i="45"/>
  <c r="D76" i="45"/>
  <c r="D77" i="45"/>
  <c r="D78" i="45"/>
  <c r="D79" i="45"/>
  <c r="D80" i="45"/>
  <c r="D81" i="45"/>
  <c r="D82" i="45"/>
  <c r="D83" i="45"/>
  <c r="D84" i="45"/>
  <c r="D85" i="45"/>
  <c r="D86" i="45"/>
  <c r="D87" i="45"/>
  <c r="D88" i="45"/>
  <c r="D89" i="45"/>
  <c r="D90" i="45"/>
  <c r="D91" i="45"/>
  <c r="D92" i="45"/>
  <c r="D93" i="45"/>
  <c r="D94" i="45"/>
  <c r="D95" i="45"/>
  <c r="D96" i="45"/>
  <c r="D97" i="45"/>
  <c r="D98" i="45"/>
  <c r="D99" i="45"/>
  <c r="D100" i="45"/>
  <c r="D101" i="45"/>
  <c r="D102" i="45"/>
  <c r="D103" i="45"/>
  <c r="D104" i="45"/>
  <c r="D105" i="45"/>
  <c r="D106" i="45"/>
  <c r="D107" i="45"/>
  <c r="D108" i="45"/>
  <c r="D109" i="45"/>
  <c r="D110" i="45"/>
  <c r="D111" i="45"/>
  <c r="D112" i="45"/>
  <c r="D113" i="45"/>
  <c r="D114" i="45"/>
  <c r="D115" i="45"/>
  <c r="D116" i="45"/>
  <c r="D117" i="45"/>
  <c r="D118" i="45"/>
  <c r="D119" i="45"/>
  <c r="D120" i="45"/>
  <c r="D121" i="45"/>
  <c r="D122" i="45"/>
  <c r="D123" i="45"/>
  <c r="D124" i="45"/>
  <c r="D125" i="45"/>
  <c r="D126" i="45"/>
  <c r="D127" i="45"/>
  <c r="D128" i="45"/>
  <c r="D129" i="45"/>
  <c r="D130" i="45"/>
  <c r="D131" i="45"/>
  <c r="D132" i="45"/>
  <c r="D133" i="45"/>
  <c r="D134" i="45"/>
  <c r="D135" i="45"/>
  <c r="D136" i="45"/>
  <c r="D137" i="45"/>
  <c r="D138" i="45"/>
  <c r="D139" i="45"/>
  <c r="D140" i="45"/>
  <c r="D141" i="45"/>
  <c r="D142" i="45"/>
  <c r="D143" i="45"/>
  <c r="D144" i="45"/>
  <c r="D145" i="45"/>
  <c r="D146" i="45"/>
  <c r="D147" i="45"/>
  <c r="D148" i="45"/>
  <c r="D149" i="45"/>
  <c r="D150" i="45"/>
  <c r="D151" i="45"/>
  <c r="D152" i="45"/>
  <c r="D153" i="45"/>
  <c r="D154" i="45"/>
  <c r="D155" i="45"/>
  <c r="D156" i="45"/>
  <c r="D157" i="45"/>
  <c r="D158" i="45"/>
  <c r="D159" i="45"/>
  <c r="D160" i="45"/>
  <c r="D161" i="45"/>
  <c r="D162" i="45"/>
  <c r="D163" i="45"/>
  <c r="D164" i="45"/>
  <c r="D165" i="45"/>
  <c r="D166" i="45"/>
  <c r="D167" i="45"/>
  <c r="D168" i="45"/>
  <c r="D169" i="45"/>
  <c r="D170" i="45"/>
  <c r="D171" i="45"/>
  <c r="D172" i="45"/>
  <c r="D173" i="45"/>
  <c r="D174" i="45"/>
  <c r="D175" i="45"/>
  <c r="D176" i="45"/>
  <c r="D177" i="45"/>
  <c r="D178" i="45"/>
  <c r="D179" i="45"/>
  <c r="D180" i="45"/>
  <c r="D181" i="45"/>
  <c r="D182" i="45"/>
  <c r="D183" i="45"/>
  <c r="D184" i="45"/>
  <c r="D185" i="45"/>
  <c r="D186" i="45"/>
  <c r="D187" i="45"/>
  <c r="D188" i="45"/>
  <c r="D189" i="45"/>
  <c r="D190" i="45"/>
  <c r="D191" i="45"/>
  <c r="D192" i="45"/>
  <c r="D193" i="45"/>
  <c r="D194" i="45"/>
  <c r="D195" i="45"/>
  <c r="D196" i="45"/>
  <c r="D197" i="45"/>
  <c r="D198" i="45"/>
  <c r="D199" i="45"/>
  <c r="D200" i="45"/>
  <c r="D201" i="45"/>
  <c r="D202" i="45"/>
  <c r="D203" i="45"/>
  <c r="D204" i="45"/>
  <c r="D205" i="45"/>
  <c r="D206" i="45"/>
  <c r="D207" i="45"/>
  <c r="D208" i="45"/>
  <c r="D209" i="45"/>
  <c r="D210" i="45"/>
  <c r="D211" i="45"/>
  <c r="D212" i="45"/>
  <c r="D213" i="45"/>
  <c r="D214" i="45"/>
  <c r="D215" i="45"/>
  <c r="D216" i="45"/>
  <c r="D217" i="45"/>
  <c r="D218" i="45"/>
  <c r="D219" i="45"/>
  <c r="D220" i="45"/>
  <c r="D221" i="45"/>
  <c r="D222" i="45"/>
  <c r="D223" i="45"/>
  <c r="D224" i="45"/>
  <c r="D225" i="45"/>
  <c r="D226" i="45"/>
  <c r="D227" i="45"/>
  <c r="D228" i="45"/>
  <c r="D229" i="45"/>
  <c r="D230" i="45"/>
  <c r="D231" i="45"/>
  <c r="D232" i="45"/>
  <c r="D233" i="45"/>
  <c r="D234" i="45"/>
  <c r="D235" i="45"/>
  <c r="D236" i="45"/>
  <c r="D237" i="45"/>
  <c r="D238" i="45"/>
  <c r="D239" i="45"/>
  <c r="D240" i="45"/>
  <c r="D241" i="45"/>
  <c r="D242" i="45"/>
  <c r="D243" i="45"/>
  <c r="D244" i="45"/>
  <c r="D245" i="45"/>
  <c r="D246" i="45"/>
  <c r="D247" i="45"/>
  <c r="D248" i="45"/>
  <c r="D249" i="45"/>
  <c r="D250" i="45"/>
  <c r="D251" i="45"/>
  <c r="D252" i="45"/>
  <c r="D253" i="45"/>
  <c r="D254" i="45"/>
  <c r="D255" i="45"/>
  <c r="D256" i="45"/>
  <c r="D257" i="45"/>
  <c r="D258" i="45"/>
  <c r="D259" i="45"/>
  <c r="D260" i="45"/>
  <c r="D261" i="45"/>
  <c r="D262" i="45"/>
  <c r="D2" i="45"/>
  <c r="J257" i="45"/>
  <c r="J258" i="45"/>
  <c r="J259" i="45"/>
  <c r="J260" i="45"/>
  <c r="J261" i="45"/>
  <c r="J262" i="45"/>
  <c r="I257" i="45"/>
  <c r="I258" i="45"/>
  <c r="I259" i="45"/>
  <c r="I260" i="45"/>
  <c r="I261" i="45"/>
  <c r="I262" i="45"/>
  <c r="E257" i="45"/>
  <c r="E258" i="45"/>
  <c r="E259" i="45"/>
  <c r="E260" i="45"/>
  <c r="E261" i="45"/>
  <c r="E262" i="45"/>
  <c r="E247" i="45"/>
  <c r="E248" i="45"/>
  <c r="E249" i="45"/>
  <c r="E250" i="45"/>
  <c r="E251" i="45"/>
  <c r="E223" i="45"/>
  <c r="E222" i="45"/>
  <c r="E226" i="45"/>
  <c r="E181" i="45"/>
  <c r="I181" i="45"/>
  <c r="J181" i="45"/>
  <c r="E180" i="45"/>
  <c r="E185" i="45"/>
  <c r="I180" i="45"/>
  <c r="J180" i="45"/>
  <c r="E179" i="45"/>
  <c r="E184" i="45"/>
  <c r="I179" i="45"/>
  <c r="J179" i="45"/>
  <c r="E178" i="45"/>
  <c r="E183" i="45"/>
  <c r="I178" i="45"/>
  <c r="J178" i="45"/>
  <c r="E177" i="45"/>
  <c r="I177" i="45"/>
  <c r="J177" i="45"/>
  <c r="E176" i="45"/>
  <c r="E156" i="45"/>
  <c r="E151" i="45"/>
  <c r="E161" i="45"/>
  <c r="E166" i="45"/>
  <c r="E171" i="45"/>
  <c r="E175" i="45"/>
  <c r="E155" i="45"/>
  <c r="E150" i="45"/>
  <c r="E160" i="45"/>
  <c r="E165" i="45"/>
  <c r="E170" i="45"/>
  <c r="E174" i="45"/>
  <c r="E154" i="45"/>
  <c r="E149" i="45"/>
  <c r="E159" i="45"/>
  <c r="E164" i="45"/>
  <c r="E169" i="45"/>
  <c r="E173" i="45"/>
  <c r="E153" i="45"/>
  <c r="E148" i="45"/>
  <c r="E158" i="45"/>
  <c r="E163" i="45"/>
  <c r="E168" i="45"/>
  <c r="E172" i="45"/>
  <c r="E152" i="45"/>
  <c r="E147" i="45"/>
  <c r="E157" i="45"/>
  <c r="E162" i="45"/>
  <c r="E167" i="45"/>
  <c r="E11" i="45"/>
  <c r="E9" i="45"/>
  <c r="E8" i="45"/>
  <c r="E4" i="45"/>
  <c r="E3" i="45"/>
  <c r="E7" i="45"/>
  <c r="E2" i="45"/>
  <c r="E6" i="45"/>
  <c r="E5" i="45"/>
  <c r="E10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108" i="45"/>
  <c r="E109" i="45"/>
  <c r="E111" i="45"/>
  <c r="E122" i="45"/>
  <c r="E123" i="45"/>
  <c r="E124" i="45"/>
  <c r="E126" i="45"/>
  <c r="E127" i="45"/>
  <c r="E128" i="45"/>
  <c r="E129" i="45"/>
  <c r="E130" i="45"/>
  <c r="E131" i="45"/>
  <c r="E132" i="45"/>
  <c r="E133" i="45"/>
  <c r="E134" i="45"/>
  <c r="E135" i="45"/>
  <c r="E136" i="45"/>
  <c r="E137" i="45"/>
  <c r="E138" i="45"/>
  <c r="E139" i="45"/>
  <c r="E140" i="45"/>
  <c r="E141" i="45"/>
  <c r="E142" i="45"/>
  <c r="E143" i="45"/>
  <c r="E144" i="45"/>
  <c r="E145" i="45"/>
  <c r="E146" i="45"/>
  <c r="E182" i="45"/>
  <c r="E186" i="45"/>
  <c r="E187" i="45"/>
  <c r="E188" i="45"/>
  <c r="E189" i="45"/>
  <c r="E190" i="45"/>
  <c r="E191" i="45"/>
  <c r="E192" i="45"/>
  <c r="E193" i="45"/>
  <c r="E194" i="45"/>
  <c r="E195" i="45"/>
  <c r="E196" i="45"/>
  <c r="E197" i="45"/>
  <c r="E198" i="45"/>
  <c r="E199" i="45"/>
  <c r="E200" i="45"/>
  <c r="E201" i="45"/>
  <c r="E202" i="45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4" i="45"/>
  <c r="E225" i="45"/>
  <c r="E227" i="45"/>
  <c r="E228" i="45"/>
  <c r="E229" i="45"/>
  <c r="E230" i="45"/>
  <c r="E231" i="45"/>
  <c r="E232" i="45"/>
  <c r="E233" i="45"/>
  <c r="E234" i="45"/>
  <c r="E235" i="45"/>
  <c r="E236" i="45"/>
  <c r="E237" i="45"/>
  <c r="E238" i="45"/>
  <c r="E239" i="45"/>
  <c r="E240" i="45"/>
  <c r="E241" i="45"/>
  <c r="E242" i="45"/>
  <c r="E243" i="45"/>
  <c r="E244" i="45"/>
  <c r="E245" i="45"/>
  <c r="E246" i="45"/>
  <c r="E252" i="45"/>
  <c r="E253" i="45"/>
  <c r="E254" i="45"/>
  <c r="E255" i="45"/>
  <c r="E256" i="45"/>
  <c r="E97" i="45"/>
  <c r="E98" i="45"/>
  <c r="E99" i="45"/>
  <c r="E100" i="45"/>
  <c r="E101" i="45"/>
  <c r="E102" i="45"/>
  <c r="E103" i="45"/>
  <c r="E104" i="45"/>
  <c r="E105" i="45"/>
  <c r="E106" i="45"/>
  <c r="E107" i="45"/>
  <c r="E110" i="45"/>
  <c r="E112" i="45"/>
  <c r="E113" i="45"/>
  <c r="E114" i="45"/>
  <c r="E115" i="45"/>
  <c r="E116" i="45"/>
  <c r="E117" i="45"/>
  <c r="E118" i="45"/>
  <c r="E119" i="45"/>
  <c r="E120" i="45"/>
  <c r="E121" i="45"/>
  <c r="E125" i="45"/>
  <c r="I176" i="45"/>
  <c r="J176" i="45"/>
  <c r="I156" i="45"/>
  <c r="I151" i="45"/>
  <c r="I161" i="45"/>
  <c r="I166" i="45"/>
  <c r="I171" i="45"/>
  <c r="J156" i="45"/>
  <c r="J151" i="45"/>
  <c r="J161" i="45"/>
  <c r="J166" i="45"/>
  <c r="J171" i="45"/>
  <c r="I175" i="45"/>
  <c r="J175" i="45"/>
  <c r="I155" i="45"/>
  <c r="I150" i="45"/>
  <c r="I160" i="45"/>
  <c r="I165" i="45"/>
  <c r="I170" i="45"/>
  <c r="J155" i="45"/>
  <c r="J150" i="45"/>
  <c r="J160" i="45"/>
  <c r="J165" i="45"/>
  <c r="J170" i="45"/>
  <c r="I174" i="45"/>
  <c r="J174" i="45"/>
  <c r="I154" i="45"/>
  <c r="I149" i="45"/>
  <c r="I159" i="45"/>
  <c r="I164" i="45"/>
  <c r="I169" i="45"/>
  <c r="J154" i="45"/>
  <c r="J149" i="45"/>
  <c r="J159" i="45"/>
  <c r="J164" i="45"/>
  <c r="J169" i="45"/>
  <c r="I173" i="45"/>
  <c r="J173" i="45"/>
  <c r="I153" i="45"/>
  <c r="I148" i="45"/>
  <c r="I158" i="45"/>
  <c r="I163" i="45"/>
  <c r="I168" i="45"/>
  <c r="J153" i="45"/>
  <c r="J148" i="45"/>
  <c r="J158" i="45"/>
  <c r="J163" i="45"/>
  <c r="J168" i="45"/>
  <c r="I172" i="45"/>
  <c r="J172" i="45"/>
  <c r="I152" i="45"/>
  <c r="I147" i="45"/>
  <c r="I157" i="45"/>
  <c r="I162" i="45"/>
  <c r="I167" i="45"/>
  <c r="J152" i="45"/>
  <c r="J147" i="45"/>
  <c r="J157" i="45"/>
  <c r="J162" i="45"/>
  <c r="J167" i="45"/>
  <c r="I16" i="45"/>
  <c r="I11" i="45"/>
  <c r="J16" i="45"/>
  <c r="J11" i="45"/>
  <c r="I14" i="45"/>
  <c r="I9" i="45"/>
  <c r="J14" i="45"/>
  <c r="J9" i="45"/>
  <c r="I13" i="45"/>
  <c r="I8" i="45"/>
  <c r="J13" i="45"/>
  <c r="J8" i="45"/>
  <c r="I4" i="45"/>
  <c r="J4" i="45"/>
  <c r="I3" i="45"/>
  <c r="J3" i="45"/>
  <c r="I7" i="45"/>
  <c r="I12" i="45"/>
  <c r="J7" i="45"/>
  <c r="J12" i="45"/>
  <c r="I2" i="45"/>
  <c r="J2" i="45"/>
  <c r="I6" i="45"/>
  <c r="J6" i="45"/>
  <c r="I5" i="45"/>
  <c r="I10" i="45"/>
  <c r="I15" i="45"/>
  <c r="J5" i="45"/>
  <c r="J10" i="45"/>
  <c r="J15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5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1" i="45"/>
  <c r="J222" i="45"/>
  <c r="J223" i="45"/>
  <c r="J224" i="45"/>
  <c r="J225" i="45"/>
  <c r="J226" i="45"/>
  <c r="J227" i="45"/>
  <c r="J228" i="45"/>
  <c r="J229" i="45"/>
  <c r="J230" i="45"/>
  <c r="J231" i="45"/>
  <c r="J232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54" i="45"/>
  <c r="I55" i="45"/>
  <c r="I56" i="45"/>
  <c r="I57" i="45"/>
  <c r="I58" i="45"/>
  <c r="I59" i="45"/>
  <c r="I60" i="45"/>
  <c r="I61" i="45"/>
  <c r="I62" i="45"/>
  <c r="I63" i="45"/>
  <c r="I64" i="45"/>
  <c r="I65" i="45"/>
  <c r="I66" i="45"/>
  <c r="I67" i="45"/>
  <c r="I68" i="45"/>
  <c r="I69" i="45"/>
  <c r="I70" i="45"/>
  <c r="I71" i="45"/>
  <c r="I72" i="45"/>
  <c r="I73" i="45"/>
  <c r="I74" i="45"/>
  <c r="I75" i="45"/>
  <c r="I76" i="45"/>
  <c r="I77" i="45"/>
  <c r="I78" i="45"/>
  <c r="I79" i="45"/>
  <c r="I80" i="45"/>
  <c r="I81" i="45"/>
  <c r="I82" i="45"/>
  <c r="I83" i="45"/>
  <c r="I84" i="45"/>
  <c r="I85" i="45"/>
  <c r="I86" i="45"/>
  <c r="I87" i="45"/>
  <c r="I88" i="45"/>
  <c r="I89" i="45"/>
  <c r="I90" i="45"/>
  <c r="I91" i="45"/>
  <c r="I92" i="45"/>
  <c r="I93" i="45"/>
  <c r="I94" i="45"/>
  <c r="I95" i="45"/>
  <c r="I96" i="45"/>
  <c r="I97" i="45"/>
  <c r="I98" i="45"/>
  <c r="I99" i="45"/>
  <c r="I100" i="45"/>
  <c r="I101" i="45"/>
  <c r="I102" i="45"/>
  <c r="I103" i="45"/>
  <c r="I104" i="45"/>
  <c r="I105" i="45"/>
  <c r="I106" i="45"/>
  <c r="I107" i="45"/>
  <c r="I108" i="45"/>
  <c r="I109" i="45"/>
  <c r="I110" i="45"/>
  <c r="I111" i="45"/>
  <c r="I112" i="45"/>
  <c r="I113" i="45"/>
  <c r="I114" i="45"/>
  <c r="I115" i="45"/>
  <c r="I116" i="45"/>
  <c r="I117" i="45"/>
  <c r="I118" i="45"/>
  <c r="I119" i="45"/>
  <c r="I120" i="45"/>
  <c r="I121" i="45"/>
  <c r="I122" i="45"/>
  <c r="I123" i="45"/>
  <c r="I124" i="45"/>
  <c r="I125" i="45"/>
  <c r="I126" i="45"/>
  <c r="I127" i="45"/>
  <c r="I128" i="45"/>
  <c r="I129" i="45"/>
  <c r="I130" i="45"/>
  <c r="I131" i="45"/>
  <c r="I132" i="45"/>
  <c r="I133" i="45"/>
  <c r="I134" i="45"/>
  <c r="I135" i="45"/>
  <c r="I136" i="45"/>
  <c r="I137" i="45"/>
  <c r="I138" i="45"/>
  <c r="I139" i="45"/>
  <c r="I140" i="45"/>
  <c r="I141" i="45"/>
  <c r="I142" i="45"/>
  <c r="I143" i="45"/>
  <c r="I144" i="45"/>
  <c r="I145" i="45"/>
  <c r="I146" i="45"/>
  <c r="I182" i="45"/>
  <c r="I183" i="45"/>
  <c r="I184" i="45"/>
  <c r="I185" i="45"/>
  <c r="I186" i="45"/>
  <c r="I187" i="45"/>
  <c r="I188" i="45"/>
  <c r="I189" i="45"/>
  <c r="I190" i="45"/>
  <c r="I191" i="45"/>
  <c r="I192" i="45"/>
  <c r="I193" i="45"/>
  <c r="I194" i="45"/>
  <c r="I195" i="45"/>
  <c r="I196" i="45"/>
  <c r="I197" i="45"/>
  <c r="I198" i="45"/>
  <c r="I199" i="45"/>
  <c r="I200" i="45"/>
  <c r="I201" i="45"/>
  <c r="I202" i="45"/>
  <c r="I203" i="45"/>
  <c r="I204" i="45"/>
  <c r="I205" i="45"/>
  <c r="I206" i="45"/>
  <c r="I207" i="45"/>
  <c r="I208" i="45"/>
  <c r="I209" i="45"/>
  <c r="I210" i="45"/>
  <c r="I211" i="45"/>
  <c r="I212" i="45"/>
  <c r="I213" i="45"/>
  <c r="I214" i="45"/>
  <c r="I215" i="45"/>
  <c r="I216" i="45"/>
  <c r="I217" i="45"/>
  <c r="I218" i="45"/>
  <c r="I219" i="45"/>
  <c r="I220" i="45"/>
  <c r="I221" i="45"/>
  <c r="I222" i="45"/>
  <c r="I223" i="45"/>
  <c r="I224" i="45"/>
  <c r="I225" i="45"/>
  <c r="I226" i="45"/>
  <c r="I227" i="45"/>
  <c r="I228" i="45"/>
  <c r="I229" i="45"/>
  <c r="I230" i="45"/>
  <c r="I231" i="45"/>
  <c r="I232" i="45"/>
  <c r="I233" i="45"/>
  <c r="I234" i="45"/>
  <c r="I235" i="45"/>
  <c r="I236" i="45"/>
  <c r="I237" i="45"/>
  <c r="I238" i="45"/>
  <c r="I239" i="45"/>
  <c r="I240" i="45"/>
  <c r="I241" i="45"/>
  <c r="I242" i="45"/>
  <c r="I243" i="45"/>
  <c r="I244" i="45"/>
  <c r="I245" i="45"/>
  <c r="I246" i="45"/>
  <c r="I247" i="45"/>
  <c r="I248" i="45"/>
  <c r="I249" i="45"/>
  <c r="I250" i="45"/>
  <c r="I251" i="45"/>
  <c r="I252" i="45"/>
  <c r="I253" i="45"/>
  <c r="I254" i="45"/>
  <c r="I255" i="45"/>
  <c r="I256" i="45"/>
  <c r="K3" i="45"/>
  <c r="K4" i="45"/>
  <c r="K5" i="45"/>
  <c r="K6" i="45"/>
  <c r="K7" i="45"/>
  <c r="K8" i="45"/>
  <c r="K9" i="45"/>
  <c r="K10" i="45"/>
  <c r="K11" i="45"/>
  <c r="K2" i="45"/>
  <c r="K18" i="45"/>
  <c r="K19" i="45"/>
  <c r="H18" i="45"/>
  <c r="F16" i="45"/>
  <c r="L257" i="45"/>
  <c r="L258" i="45"/>
  <c r="L259" i="45"/>
  <c r="L260" i="45"/>
  <c r="L261" i="45"/>
  <c r="L262" i="45"/>
  <c r="G257" i="45"/>
  <c r="G258" i="45"/>
  <c r="G259" i="45"/>
  <c r="G260" i="45"/>
  <c r="G261" i="45"/>
  <c r="G262" i="45"/>
  <c r="G247" i="45"/>
  <c r="G248" i="45"/>
  <c r="G249" i="45"/>
  <c r="G250" i="45"/>
  <c r="G251" i="45"/>
  <c r="L199" i="45"/>
  <c r="L200" i="45"/>
  <c r="L201" i="45"/>
  <c r="L202" i="45"/>
  <c r="L203" i="45"/>
  <c r="L204" i="45"/>
  <c r="L205" i="45"/>
  <c r="L206" i="45"/>
  <c r="L207" i="45"/>
  <c r="L208" i="45"/>
  <c r="L209" i="45"/>
  <c r="L210" i="45"/>
  <c r="L211" i="45"/>
  <c r="L212" i="45"/>
  <c r="L213" i="45"/>
  <c r="L214" i="45"/>
  <c r="L215" i="45"/>
  <c r="L216" i="45"/>
  <c r="L217" i="45"/>
  <c r="L218" i="45"/>
  <c r="L219" i="45"/>
  <c r="L220" i="45"/>
  <c r="L221" i="45"/>
  <c r="L222" i="45"/>
  <c r="L223" i="45"/>
  <c r="L224" i="45"/>
  <c r="L225" i="45"/>
  <c r="L226" i="45"/>
  <c r="L227" i="45"/>
  <c r="L228" i="45"/>
  <c r="L229" i="45"/>
  <c r="L230" i="45"/>
  <c r="L231" i="45"/>
  <c r="L232" i="45"/>
  <c r="L233" i="45"/>
  <c r="L234" i="45"/>
  <c r="L235" i="45"/>
  <c r="L236" i="45"/>
  <c r="L237" i="45"/>
  <c r="L238" i="45"/>
  <c r="L239" i="45"/>
  <c r="L240" i="45"/>
  <c r="L241" i="45"/>
  <c r="L242" i="45"/>
  <c r="L243" i="45"/>
  <c r="L244" i="45"/>
  <c r="L245" i="45"/>
  <c r="L246" i="45"/>
  <c r="L247" i="45"/>
  <c r="L248" i="45"/>
  <c r="L249" i="45"/>
  <c r="L250" i="45"/>
  <c r="L251" i="45"/>
  <c r="L252" i="45"/>
  <c r="L253" i="45"/>
  <c r="L254" i="45"/>
  <c r="L255" i="45"/>
  <c r="L256" i="45"/>
  <c r="L198" i="45"/>
  <c r="L197" i="45"/>
  <c r="L181" i="45"/>
  <c r="L186" i="45"/>
  <c r="L180" i="45"/>
  <c r="L185" i="45"/>
  <c r="L179" i="45"/>
  <c r="L184" i="45"/>
  <c r="L178" i="45"/>
  <c r="L183" i="45"/>
  <c r="L177" i="45"/>
  <c r="L182" i="45"/>
  <c r="G176" i="45"/>
  <c r="G181" i="45"/>
  <c r="G156" i="45"/>
  <c r="G151" i="45"/>
  <c r="G161" i="45"/>
  <c r="G166" i="45"/>
  <c r="G171" i="45"/>
  <c r="G175" i="45"/>
  <c r="G180" i="45"/>
  <c r="G155" i="45"/>
  <c r="G150" i="45"/>
  <c r="G160" i="45"/>
  <c r="G165" i="45"/>
  <c r="G170" i="45"/>
  <c r="G174" i="45"/>
  <c r="G179" i="45"/>
  <c r="G154" i="45"/>
  <c r="G149" i="45"/>
  <c r="G159" i="45"/>
  <c r="G164" i="45"/>
  <c r="G169" i="45"/>
  <c r="G173" i="45"/>
  <c r="G178" i="45"/>
  <c r="G153" i="45"/>
  <c r="G148" i="45"/>
  <c r="G158" i="45"/>
  <c r="G163" i="45"/>
  <c r="G168" i="45"/>
  <c r="G172" i="45"/>
  <c r="G177" i="45"/>
  <c r="G152" i="45"/>
  <c r="G147" i="45"/>
  <c r="G157" i="45"/>
  <c r="G162" i="45"/>
  <c r="G167" i="45"/>
  <c r="G117" i="45"/>
  <c r="G118" i="45"/>
  <c r="G119" i="45"/>
  <c r="G120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82" i="45"/>
  <c r="G183" i="45"/>
  <c r="G184" i="45"/>
  <c r="G185" i="45"/>
  <c r="G186" i="45"/>
  <c r="G187" i="45"/>
  <c r="G188" i="45"/>
  <c r="G189" i="45"/>
  <c r="G190" i="45"/>
  <c r="G191" i="45"/>
  <c r="G192" i="45"/>
  <c r="G193" i="45"/>
  <c r="G194" i="45"/>
  <c r="G195" i="45"/>
  <c r="G196" i="45"/>
  <c r="G197" i="45"/>
  <c r="G198" i="45"/>
  <c r="G199" i="45"/>
  <c r="G200" i="45"/>
  <c r="G201" i="45"/>
  <c r="G202" i="45"/>
  <c r="G203" i="45"/>
  <c r="G204" i="45"/>
  <c r="G205" i="45"/>
  <c r="G206" i="45"/>
  <c r="G207" i="45"/>
  <c r="G208" i="45"/>
  <c r="G209" i="45"/>
  <c r="G210" i="45"/>
  <c r="G211" i="45"/>
  <c r="G212" i="45"/>
  <c r="G213" i="45"/>
  <c r="G214" i="45"/>
  <c r="G215" i="45"/>
  <c r="G216" i="45"/>
  <c r="G217" i="45"/>
  <c r="G218" i="45"/>
  <c r="G219" i="45"/>
  <c r="G220" i="45"/>
  <c r="G221" i="45"/>
  <c r="G222" i="45"/>
  <c r="G223" i="45"/>
  <c r="G224" i="45"/>
  <c r="G225" i="45"/>
  <c r="G226" i="45"/>
  <c r="G227" i="45"/>
  <c r="G228" i="45"/>
  <c r="G229" i="45"/>
  <c r="G230" i="45"/>
  <c r="G231" i="45"/>
  <c r="G232" i="45"/>
  <c r="G233" i="45"/>
  <c r="G234" i="45"/>
  <c r="G235" i="45"/>
  <c r="G236" i="45"/>
  <c r="G237" i="45"/>
  <c r="G238" i="45"/>
  <c r="G239" i="45"/>
  <c r="G240" i="45"/>
  <c r="G241" i="45"/>
  <c r="G242" i="45"/>
  <c r="G243" i="45"/>
  <c r="G244" i="45"/>
  <c r="G245" i="45"/>
  <c r="G246" i="45"/>
  <c r="G252" i="45"/>
  <c r="G253" i="45"/>
  <c r="G254" i="45"/>
  <c r="G255" i="45"/>
  <c r="G256" i="45"/>
  <c r="G3" i="45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41" i="45"/>
  <c r="G42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21" i="45"/>
  <c r="G2" i="45"/>
  <c r="L176" i="45"/>
  <c r="L156" i="45"/>
  <c r="L151" i="45"/>
  <c r="L161" i="45"/>
  <c r="L166" i="45"/>
  <c r="L171" i="45"/>
  <c r="L175" i="45"/>
  <c r="L155" i="45"/>
  <c r="L150" i="45"/>
  <c r="L160" i="45"/>
  <c r="L165" i="45"/>
  <c r="L170" i="45"/>
  <c r="L174" i="45"/>
  <c r="L154" i="45"/>
  <c r="L149" i="45"/>
  <c r="L159" i="45"/>
  <c r="L164" i="45"/>
  <c r="L169" i="45"/>
  <c r="L173" i="45"/>
  <c r="L153" i="45"/>
  <c r="L148" i="45"/>
  <c r="L158" i="45"/>
  <c r="L163" i="45"/>
  <c r="L168" i="45"/>
  <c r="L172" i="45"/>
  <c r="L152" i="45"/>
  <c r="L147" i="45"/>
  <c r="L157" i="45"/>
  <c r="L162" i="45"/>
  <c r="L167" i="45"/>
  <c r="L137" i="45"/>
  <c r="L138" i="45"/>
  <c r="L139" i="45"/>
  <c r="L140" i="45"/>
  <c r="L141" i="45"/>
  <c r="L7" i="45"/>
  <c r="L9" i="45"/>
  <c r="L11" i="45"/>
  <c r="L10" i="45"/>
  <c r="L4" i="45"/>
  <c r="L3" i="45"/>
  <c r="L8" i="45"/>
  <c r="L2" i="45"/>
  <c r="L6" i="45"/>
  <c r="L5" i="45"/>
  <c r="L96" i="45"/>
  <c r="L12" i="45"/>
  <c r="L13" i="45"/>
  <c r="L14" i="45"/>
  <c r="L15" i="45"/>
  <c r="L16" i="45"/>
  <c r="L17" i="45"/>
  <c r="L18" i="45"/>
  <c r="L19" i="45"/>
  <c r="L2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7" i="45"/>
  <c r="L98" i="45"/>
  <c r="L99" i="45"/>
  <c r="L100" i="45"/>
  <c r="L101" i="45"/>
  <c r="L102" i="45"/>
  <c r="L103" i="45"/>
  <c r="L104" i="45"/>
  <c r="L105" i="45"/>
  <c r="L106" i="45"/>
  <c r="L107" i="45"/>
  <c r="L108" i="45"/>
  <c r="L111" i="45"/>
  <c r="L112" i="45"/>
  <c r="L113" i="45"/>
  <c r="L114" i="45"/>
  <c r="L115" i="45"/>
  <c r="L116" i="45"/>
  <c r="L117" i="45"/>
  <c r="L118" i="45"/>
  <c r="L119" i="45"/>
  <c r="L120" i="45"/>
  <c r="L121" i="45"/>
  <c r="L122" i="45"/>
  <c r="L123" i="45"/>
  <c r="L124" i="45"/>
  <c r="L125" i="45"/>
  <c r="L126" i="45"/>
  <c r="L127" i="45"/>
  <c r="L128" i="45"/>
  <c r="L129" i="45"/>
  <c r="L130" i="45"/>
  <c r="L131" i="45"/>
  <c r="L132" i="45"/>
  <c r="L133" i="45"/>
  <c r="L134" i="45"/>
  <c r="L135" i="45"/>
  <c r="L136" i="45"/>
  <c r="L142" i="45"/>
  <c r="L143" i="45"/>
  <c r="L144" i="45"/>
  <c r="L145" i="45"/>
  <c r="L146" i="45"/>
  <c r="L187" i="45"/>
  <c r="L188" i="45"/>
  <c r="L189" i="45"/>
  <c r="L190" i="45"/>
  <c r="L191" i="45"/>
  <c r="L192" i="45"/>
  <c r="L193" i="45"/>
  <c r="L194" i="45"/>
  <c r="L195" i="45"/>
  <c r="L196" i="45"/>
  <c r="L109" i="45"/>
  <c r="L110" i="45"/>
  <c r="H21" i="17"/>
  <c r="G21" i="17"/>
  <c r="V21" i="17"/>
  <c r="V23" i="17"/>
  <c r="V28" i="17"/>
  <c r="V33" i="17"/>
  <c r="V38" i="17"/>
  <c r="P40" i="69"/>
  <c r="R40" i="69"/>
  <c r="R120" i="69"/>
  <c r="R113" i="69"/>
  <c r="V120" i="69"/>
  <c r="P113" i="69"/>
  <c r="V113" i="69"/>
  <c r="P120" i="69"/>
  <c r="T120" i="69"/>
  <c r="X120" i="69"/>
  <c r="X113" i="69"/>
  <c r="T113" i="69"/>
  <c r="H22" i="17"/>
  <c r="T23" i="69"/>
  <c r="X23" i="69"/>
  <c r="V34" i="69"/>
  <c r="C257" i="45"/>
  <c r="C258" i="45"/>
  <c r="C259" i="45"/>
  <c r="C260" i="45"/>
  <c r="C261" i="45"/>
  <c r="C262" i="45"/>
  <c r="C247" i="45"/>
  <c r="C248" i="45"/>
  <c r="C249" i="45"/>
  <c r="C250" i="45"/>
  <c r="C251" i="45"/>
  <c r="C223" i="45"/>
  <c r="C224" i="45"/>
  <c r="C222" i="45"/>
  <c r="C225" i="45"/>
  <c r="C226" i="45"/>
  <c r="C176" i="45"/>
  <c r="C181" i="45"/>
  <c r="C156" i="45"/>
  <c r="C151" i="45"/>
  <c r="C161" i="45"/>
  <c r="C166" i="45"/>
  <c r="C171" i="45"/>
  <c r="C175" i="45"/>
  <c r="C180" i="45"/>
  <c r="C155" i="45"/>
  <c r="C150" i="45"/>
  <c r="C160" i="45"/>
  <c r="C165" i="45"/>
  <c r="C170" i="45"/>
  <c r="C174" i="45"/>
  <c r="C179" i="45"/>
  <c r="C154" i="45"/>
  <c r="C149" i="45"/>
  <c r="C159" i="45"/>
  <c r="C164" i="45"/>
  <c r="C169" i="45"/>
  <c r="C173" i="45"/>
  <c r="C178" i="45"/>
  <c r="C153" i="45"/>
  <c r="C148" i="45"/>
  <c r="C158" i="45"/>
  <c r="C163" i="45"/>
  <c r="C168" i="45"/>
  <c r="C172" i="45"/>
  <c r="C177" i="45"/>
  <c r="C152" i="45"/>
  <c r="C147" i="45"/>
  <c r="C157" i="45"/>
  <c r="C162" i="45"/>
  <c r="C167" i="45"/>
  <c r="C11" i="45"/>
  <c r="C9" i="45"/>
  <c r="C8" i="45"/>
  <c r="C4" i="45"/>
  <c r="C3" i="45"/>
  <c r="C7" i="45"/>
  <c r="C2" i="45"/>
  <c r="C6" i="45"/>
  <c r="C5" i="45"/>
  <c r="C10" i="45"/>
  <c r="C33" i="45"/>
  <c r="C12" i="45"/>
  <c r="C13" i="45"/>
  <c r="C14" i="45"/>
  <c r="C15" i="45"/>
  <c r="C16" i="45"/>
  <c r="C17" i="45"/>
  <c r="C18" i="45"/>
  <c r="C19" i="45"/>
  <c r="C20" i="45"/>
  <c r="C21" i="45"/>
  <c r="C22" i="45"/>
  <c r="C23" i="45"/>
  <c r="C24" i="45"/>
  <c r="C25" i="45"/>
  <c r="C26" i="45"/>
  <c r="C27" i="45"/>
  <c r="C28" i="45"/>
  <c r="C38" i="45"/>
  <c r="C29" i="45"/>
  <c r="C30" i="45"/>
  <c r="C31" i="45"/>
  <c r="C32" i="45"/>
  <c r="C34" i="45"/>
  <c r="C35" i="45"/>
  <c r="C36" i="45"/>
  <c r="C37" i="45"/>
  <c r="C39" i="45"/>
  <c r="C40" i="45"/>
  <c r="C41" i="45"/>
  <c r="C42" i="45"/>
  <c r="C43" i="45"/>
  <c r="C44" i="45"/>
  <c r="C45" i="45"/>
  <c r="C46" i="45"/>
  <c r="C47" i="45"/>
  <c r="C48" i="45"/>
  <c r="C49" i="45"/>
  <c r="C50" i="45"/>
  <c r="C51" i="45"/>
  <c r="C52" i="45"/>
  <c r="C53" i="45"/>
  <c r="C54" i="45"/>
  <c r="C55" i="45"/>
  <c r="C56" i="45"/>
  <c r="C57" i="45"/>
  <c r="C58" i="45"/>
  <c r="C59" i="45"/>
  <c r="C60" i="45"/>
  <c r="C61" i="45"/>
  <c r="C62" i="45"/>
  <c r="C63" i="45"/>
  <c r="C64" i="45"/>
  <c r="C65" i="45"/>
  <c r="C66" i="45"/>
  <c r="C67" i="45"/>
  <c r="C68" i="45"/>
  <c r="C69" i="45"/>
  <c r="C70" i="45"/>
  <c r="C71" i="45"/>
  <c r="C72" i="45"/>
  <c r="C73" i="45"/>
  <c r="C74" i="45"/>
  <c r="C75" i="45"/>
  <c r="C76" i="45"/>
  <c r="C77" i="45"/>
  <c r="C78" i="45"/>
  <c r="C79" i="45"/>
  <c r="C80" i="45"/>
  <c r="C81" i="45"/>
  <c r="C82" i="45"/>
  <c r="C83" i="45"/>
  <c r="C84" i="45"/>
  <c r="C85" i="45"/>
  <c r="C86" i="45"/>
  <c r="C87" i="45"/>
  <c r="C88" i="45"/>
  <c r="C89" i="45"/>
  <c r="C90" i="45"/>
  <c r="C91" i="45"/>
  <c r="C92" i="45"/>
  <c r="C93" i="45"/>
  <c r="C94" i="45"/>
  <c r="C95" i="45"/>
  <c r="C96" i="45"/>
  <c r="C97" i="45"/>
  <c r="C98" i="45"/>
  <c r="C99" i="45"/>
  <c r="C100" i="45"/>
  <c r="C101" i="45"/>
  <c r="C102" i="45"/>
  <c r="C103" i="45"/>
  <c r="C104" i="45"/>
  <c r="C105" i="45"/>
  <c r="C106" i="45"/>
  <c r="C107" i="45"/>
  <c r="C108" i="45"/>
  <c r="C109" i="45"/>
  <c r="C110" i="45"/>
  <c r="C111" i="45"/>
  <c r="C112" i="45"/>
  <c r="C113" i="45"/>
  <c r="C114" i="45"/>
  <c r="C115" i="45"/>
  <c r="C116" i="45"/>
  <c r="C117" i="45"/>
  <c r="C118" i="45"/>
  <c r="C119" i="45"/>
  <c r="C120" i="45"/>
  <c r="C121" i="45"/>
  <c r="C122" i="45"/>
  <c r="C123" i="45"/>
  <c r="C124" i="45"/>
  <c r="C125" i="45"/>
  <c r="C126" i="45"/>
  <c r="C127" i="45"/>
  <c r="C128" i="45"/>
  <c r="C129" i="45"/>
  <c r="C130" i="45"/>
  <c r="C131" i="45"/>
  <c r="C132" i="45"/>
  <c r="C133" i="45"/>
  <c r="C134" i="45"/>
  <c r="C135" i="45"/>
  <c r="C136" i="45"/>
  <c r="C137" i="45"/>
  <c r="C138" i="45"/>
  <c r="C139" i="45"/>
  <c r="C140" i="45"/>
  <c r="C141" i="45"/>
  <c r="C142" i="45"/>
  <c r="C143" i="45"/>
  <c r="C144" i="45"/>
  <c r="C145" i="45"/>
  <c r="C146" i="45"/>
  <c r="C182" i="45"/>
  <c r="C183" i="45"/>
  <c r="C184" i="45"/>
  <c r="C185" i="45"/>
  <c r="C186" i="45"/>
  <c r="C187" i="45"/>
  <c r="C188" i="45"/>
  <c r="C189" i="45"/>
  <c r="C190" i="45"/>
  <c r="C191" i="45"/>
  <c r="C192" i="45"/>
  <c r="C193" i="45"/>
  <c r="C194" i="45"/>
  <c r="C195" i="45"/>
  <c r="C196" i="45"/>
  <c r="C197" i="45"/>
  <c r="C198" i="45"/>
  <c r="C199" i="45"/>
  <c r="C200" i="45"/>
  <c r="C201" i="45"/>
  <c r="C202" i="45"/>
  <c r="C203" i="45"/>
  <c r="C204" i="45"/>
  <c r="C205" i="45"/>
  <c r="C206" i="45"/>
  <c r="C207" i="45"/>
  <c r="C208" i="45"/>
  <c r="C209" i="45"/>
  <c r="C210" i="45"/>
  <c r="C211" i="45"/>
  <c r="C212" i="45"/>
  <c r="C213" i="45"/>
  <c r="C214" i="45"/>
  <c r="C215" i="45"/>
  <c r="C216" i="45"/>
  <c r="C217" i="45"/>
  <c r="C218" i="45"/>
  <c r="C219" i="45"/>
  <c r="C220" i="45"/>
  <c r="C221" i="45"/>
  <c r="C227" i="45"/>
  <c r="C228" i="45"/>
  <c r="C229" i="45"/>
  <c r="C230" i="45"/>
  <c r="C231" i="45"/>
  <c r="C232" i="45"/>
  <c r="C233" i="45"/>
  <c r="C234" i="45"/>
  <c r="C235" i="45"/>
  <c r="C236" i="45"/>
  <c r="C237" i="45"/>
  <c r="C238" i="45"/>
  <c r="C239" i="45"/>
  <c r="C240" i="45"/>
  <c r="C242" i="45"/>
  <c r="C243" i="45"/>
  <c r="C244" i="45"/>
  <c r="C245" i="45"/>
  <c r="C246" i="45"/>
  <c r="C252" i="45"/>
  <c r="C253" i="45"/>
  <c r="C254" i="45"/>
  <c r="C255" i="45"/>
  <c r="C256" i="45"/>
  <c r="C241" i="45"/>
  <c r="R178" i="69"/>
  <c r="P174" i="69"/>
  <c r="X174" i="69"/>
  <c r="X178" i="69"/>
  <c r="T178" i="69"/>
  <c r="V174" i="69"/>
  <c r="E163" i="69" l="1"/>
  <c r="E165" i="69"/>
  <c r="E167" i="69"/>
  <c r="E169" i="69"/>
  <c r="E171" i="69"/>
  <c r="E179" i="69"/>
  <c r="E202" i="69"/>
  <c r="C66" i="69"/>
  <c r="C121" i="69"/>
  <c r="C178" i="69"/>
  <c r="E162" i="69"/>
  <c r="E164" i="69"/>
  <c r="E166" i="69"/>
  <c r="E168" i="69"/>
  <c r="E176" i="69"/>
  <c r="E178" i="69"/>
  <c r="E180" i="69"/>
  <c r="E186" i="69"/>
  <c r="E188" i="69"/>
  <c r="C174" i="69"/>
  <c r="C173" i="59"/>
  <c r="C193" i="59"/>
  <c r="C76" i="59"/>
  <c r="C285" i="69"/>
  <c r="C204" i="69"/>
  <c r="F252" i="59"/>
  <c r="C67" i="69"/>
  <c r="E225" i="69"/>
  <c r="E229" i="69"/>
  <c r="E17" i="69"/>
  <c r="E20" i="69"/>
  <c r="E96" i="69"/>
  <c r="E113" i="69"/>
  <c r="E115" i="69"/>
  <c r="E117" i="69"/>
  <c r="E118" i="69"/>
  <c r="E119" i="69"/>
  <c r="E149" i="69"/>
  <c r="E153" i="69"/>
  <c r="E155" i="69"/>
  <c r="E203" i="69"/>
  <c r="E206" i="69"/>
  <c r="E208" i="69"/>
  <c r="E210" i="69"/>
  <c r="E212" i="69"/>
  <c r="C304" i="69"/>
  <c r="C129" i="69"/>
  <c r="C125" i="59"/>
  <c r="C133" i="59"/>
  <c r="F312" i="59"/>
  <c r="C308" i="59"/>
  <c r="C312" i="59"/>
  <c r="C89" i="59"/>
  <c r="E223" i="69"/>
  <c r="C9" i="59"/>
  <c r="E141" i="69"/>
  <c r="E145" i="69"/>
  <c r="F145" i="59"/>
  <c r="F115" i="59"/>
  <c r="F116" i="59"/>
  <c r="F117" i="59"/>
  <c r="F118" i="59"/>
  <c r="F119" i="59"/>
  <c r="F18" i="59"/>
  <c r="E103" i="69"/>
  <c r="E107" i="69"/>
  <c r="F107" i="59"/>
  <c r="E110" i="59"/>
  <c r="E111" i="69"/>
  <c r="F111" i="59"/>
  <c r="E131" i="69"/>
  <c r="E135" i="69"/>
  <c r="E217" i="69"/>
  <c r="E221" i="69"/>
  <c r="E226" i="69"/>
  <c r="E227" i="69"/>
  <c r="E228" i="69"/>
  <c r="E230" i="69"/>
  <c r="E231" i="69"/>
  <c r="E232" i="69"/>
  <c r="E215" i="69"/>
  <c r="E219" i="69"/>
  <c r="E4" i="69"/>
  <c r="E10" i="69"/>
  <c r="E12" i="69"/>
  <c r="E14" i="69"/>
  <c r="E16" i="69"/>
  <c r="E18" i="69"/>
  <c r="E199" i="69"/>
  <c r="E65" i="69"/>
  <c r="E69" i="69"/>
  <c r="E38" i="69"/>
  <c r="E39" i="69"/>
  <c r="E40" i="69"/>
  <c r="E41" i="69"/>
  <c r="E42" i="69"/>
  <c r="E43" i="69"/>
  <c r="E105" i="69"/>
  <c r="F96" i="59"/>
  <c r="F97" i="59"/>
  <c r="F98" i="59"/>
  <c r="F100" i="59"/>
  <c r="E109" i="69"/>
  <c r="C135" i="69"/>
  <c r="C110" i="59"/>
  <c r="F105" i="59"/>
  <c r="E108" i="59"/>
  <c r="C29" i="69"/>
  <c r="E181" i="69"/>
  <c r="E187" i="69"/>
  <c r="E189" i="69"/>
  <c r="E191" i="69"/>
  <c r="C219" i="59"/>
  <c r="F4" i="59"/>
  <c r="F10" i="59"/>
  <c r="F12" i="59"/>
  <c r="F103" i="59"/>
  <c r="E27" i="69"/>
  <c r="E31" i="69"/>
  <c r="E34" i="69"/>
  <c r="E35" i="69"/>
  <c r="E36" i="69"/>
  <c r="E37" i="69"/>
  <c r="E124" i="69"/>
  <c r="F128" i="59"/>
  <c r="F129" i="59"/>
  <c r="E132" i="59"/>
  <c r="E123" i="69"/>
  <c r="E138" i="69"/>
  <c r="F143" i="59"/>
  <c r="E146" i="59"/>
  <c r="F147" i="59"/>
  <c r="F152" i="59"/>
  <c r="F154" i="59"/>
  <c r="F155" i="59"/>
  <c r="F157" i="59"/>
  <c r="F205" i="59"/>
  <c r="E206" i="59"/>
  <c r="F208" i="59"/>
  <c r="F149" i="59"/>
  <c r="F245" i="59"/>
  <c r="F109" i="59"/>
  <c r="E112" i="59"/>
  <c r="F122" i="59"/>
  <c r="F137" i="59"/>
  <c r="E28" i="59"/>
  <c r="E32" i="59"/>
  <c r="F33" i="59"/>
  <c r="F210" i="59"/>
  <c r="F212" i="59"/>
  <c r="F214" i="59"/>
  <c r="F67" i="59"/>
  <c r="E70" i="59"/>
  <c r="E71" i="59"/>
  <c r="E74" i="59"/>
  <c r="E77" i="59"/>
  <c r="E81" i="59"/>
  <c r="C182" i="59"/>
  <c r="C167" i="69"/>
  <c r="C47" i="69"/>
  <c r="C56" i="59"/>
  <c r="C305" i="59"/>
  <c r="C51" i="59"/>
  <c r="C171" i="69"/>
  <c r="C187" i="59"/>
  <c r="C174" i="59"/>
  <c r="C52" i="59"/>
  <c r="E312" i="59"/>
  <c r="E316" i="59"/>
  <c r="E19" i="69"/>
  <c r="F114" i="59"/>
  <c r="F113" i="59"/>
  <c r="F99" i="59"/>
  <c r="E181" i="59"/>
  <c r="C142" i="59"/>
  <c r="E218" i="69"/>
  <c r="E222" i="69"/>
  <c r="F225" i="59"/>
  <c r="F213" i="59"/>
  <c r="F215" i="59"/>
  <c r="E200" i="59"/>
  <c r="E94" i="59"/>
  <c r="E315" i="59"/>
  <c r="E160" i="69"/>
  <c r="F69" i="59"/>
  <c r="F123" i="59"/>
  <c r="F131" i="59"/>
  <c r="F135" i="59"/>
  <c r="F138" i="59"/>
  <c r="F27" i="59"/>
  <c r="F31" i="59"/>
  <c r="F35" i="59"/>
  <c r="F36" i="59"/>
  <c r="F38" i="59"/>
  <c r="F39" i="59"/>
  <c r="F40" i="59"/>
  <c r="F41" i="59"/>
  <c r="F42" i="59"/>
  <c r="F43" i="59"/>
  <c r="E88" i="59"/>
  <c r="E95" i="59"/>
  <c r="E229" i="59"/>
  <c r="E219" i="59"/>
  <c r="F220" i="59"/>
  <c r="E223" i="59"/>
  <c r="F224" i="59"/>
  <c r="E209" i="59"/>
  <c r="C116" i="59"/>
  <c r="H185" i="59"/>
  <c r="H195" i="59"/>
  <c r="H91" i="59"/>
  <c r="G212" i="59"/>
  <c r="H225" i="59"/>
  <c r="H177" i="59"/>
  <c r="C68" i="59"/>
  <c r="C118" i="59"/>
  <c r="C85" i="69"/>
  <c r="C64" i="69"/>
  <c r="C127" i="69"/>
  <c r="C6" i="59"/>
  <c r="C210" i="59"/>
  <c r="C214" i="59"/>
  <c r="C72" i="59"/>
  <c r="C291" i="59"/>
  <c r="C80" i="69"/>
  <c r="C114" i="69"/>
  <c r="C124" i="59"/>
  <c r="C202" i="59"/>
  <c r="C131" i="69"/>
  <c r="C93" i="59"/>
  <c r="C102" i="59"/>
  <c r="E233" i="59"/>
  <c r="E234" i="59"/>
  <c r="G102" i="59"/>
  <c r="G106" i="59"/>
  <c r="G121" i="59"/>
  <c r="H131" i="59"/>
  <c r="G134" i="59"/>
  <c r="G26" i="59"/>
  <c r="G84" i="59"/>
  <c r="G88" i="59"/>
  <c r="G93" i="59"/>
  <c r="G94" i="59"/>
  <c r="G95" i="59"/>
  <c r="H203" i="59"/>
  <c r="G204" i="59"/>
  <c r="H209" i="59"/>
  <c r="F22" i="59"/>
  <c r="F169" i="59"/>
  <c r="H170" i="59"/>
  <c r="F171" i="59"/>
  <c r="F173" i="59"/>
  <c r="H176" i="59"/>
  <c r="F177" i="59"/>
  <c r="F179" i="59"/>
  <c r="F181" i="59"/>
  <c r="F183" i="59"/>
  <c r="F185" i="59"/>
  <c r="F187" i="59"/>
  <c r="F191" i="59"/>
  <c r="F193" i="59"/>
  <c r="H194" i="59"/>
  <c r="F19" i="59"/>
  <c r="F310" i="59"/>
  <c r="H17" i="59"/>
  <c r="H105" i="59"/>
  <c r="G108" i="59"/>
  <c r="G112" i="59"/>
  <c r="G142" i="59"/>
  <c r="G146" i="59"/>
  <c r="H147" i="59"/>
  <c r="G202" i="59"/>
  <c r="H223" i="59"/>
  <c r="G64" i="59"/>
  <c r="G66" i="59"/>
  <c r="G70" i="59"/>
  <c r="G127" i="59"/>
  <c r="G132" i="59"/>
  <c r="G136" i="59"/>
  <c r="H137" i="59"/>
  <c r="G72" i="59"/>
  <c r="G74" i="59"/>
  <c r="G75" i="59"/>
  <c r="H96" i="59"/>
  <c r="H232" i="59"/>
  <c r="E5" i="69"/>
  <c r="F5" i="59"/>
  <c r="E7" i="59"/>
  <c r="E11" i="59"/>
  <c r="E13" i="59"/>
  <c r="C154" i="69"/>
  <c r="C150" i="59"/>
  <c r="C156" i="69"/>
  <c r="C41" i="69"/>
  <c r="C232" i="69"/>
  <c r="C228" i="69"/>
  <c r="E227" i="59"/>
  <c r="E228" i="59"/>
  <c r="E230" i="59"/>
  <c r="E231" i="59"/>
  <c r="E232" i="59"/>
  <c r="E67" i="59"/>
  <c r="G61" i="59"/>
  <c r="C169" i="59"/>
  <c r="C159" i="69"/>
  <c r="E104" i="59"/>
  <c r="F164" i="59"/>
  <c r="C167" i="59"/>
  <c r="C172" i="69"/>
  <c r="C184" i="69"/>
  <c r="C186" i="69"/>
  <c r="E166" i="59"/>
  <c r="E168" i="59"/>
  <c r="E170" i="59"/>
  <c r="E172" i="59"/>
  <c r="E174" i="59"/>
  <c r="E176" i="59"/>
  <c r="E178" i="59"/>
  <c r="E180" i="59"/>
  <c r="E182" i="59"/>
  <c r="E184" i="59"/>
  <c r="E186" i="59"/>
  <c r="E188" i="59"/>
  <c r="E190" i="59"/>
  <c r="E192" i="59"/>
  <c r="E194" i="59"/>
  <c r="F195" i="59"/>
  <c r="E196" i="59"/>
  <c r="E83" i="69"/>
  <c r="F83" i="59"/>
  <c r="E84" i="69"/>
  <c r="F84" i="59"/>
  <c r="E85" i="69"/>
  <c r="F85" i="59"/>
  <c r="E86" i="69"/>
  <c r="F86" i="59"/>
  <c r="E87" i="69"/>
  <c r="F87" i="59"/>
  <c r="F88" i="59"/>
  <c r="E89" i="69"/>
  <c r="F89" i="59"/>
  <c r="E90" i="69"/>
  <c r="F90" i="59"/>
  <c r="E91" i="69"/>
  <c r="G68" i="59"/>
  <c r="F20" i="59"/>
  <c r="E142" i="59"/>
  <c r="E198" i="59"/>
  <c r="E197" i="69"/>
  <c r="F199" i="59"/>
  <c r="E202" i="59"/>
  <c r="E64" i="59"/>
  <c r="E66" i="59"/>
  <c r="F124" i="59"/>
  <c r="E126" i="59"/>
  <c r="F133" i="59"/>
  <c r="E136" i="59"/>
  <c r="E72" i="59"/>
  <c r="E73" i="59"/>
  <c r="E75" i="59"/>
  <c r="E76" i="59"/>
  <c r="E78" i="59"/>
  <c r="E79" i="59"/>
  <c r="E80" i="59"/>
  <c r="F151" i="59"/>
  <c r="F156" i="59"/>
  <c r="C45" i="69"/>
  <c r="E235" i="69"/>
  <c r="E236" i="69"/>
  <c r="E238" i="69"/>
  <c r="E308" i="69"/>
  <c r="C313" i="59"/>
  <c r="C192" i="59"/>
  <c r="C189" i="69"/>
  <c r="C24" i="59"/>
  <c r="C282" i="59"/>
  <c r="C275" i="69"/>
  <c r="C223" i="69"/>
  <c r="C144" i="69"/>
  <c r="C217" i="59"/>
  <c r="E310" i="59"/>
  <c r="E314" i="59"/>
  <c r="C297" i="69"/>
  <c r="C276" i="69"/>
  <c r="C112" i="69"/>
  <c r="C219" i="69"/>
  <c r="C123" i="59"/>
  <c r="E7" i="69"/>
  <c r="E147" i="69"/>
  <c r="E67" i="69"/>
  <c r="E122" i="69"/>
  <c r="E97" i="69"/>
  <c r="E98" i="69"/>
  <c r="E154" i="69"/>
  <c r="E157" i="69"/>
  <c r="E252" i="69"/>
  <c r="E255" i="69"/>
  <c r="C311" i="59"/>
  <c r="E190" i="69"/>
  <c r="E185" i="69"/>
  <c r="H196" i="59"/>
  <c r="E150" i="69"/>
  <c r="E151" i="69"/>
  <c r="E22" i="69"/>
  <c r="E15" i="59"/>
  <c r="E17" i="59"/>
  <c r="E251" i="59"/>
  <c r="E252" i="59"/>
  <c r="E253" i="59"/>
  <c r="E254" i="59"/>
  <c r="E255" i="59"/>
  <c r="E257" i="59"/>
  <c r="E258" i="59"/>
  <c r="E20" i="59"/>
  <c r="E21" i="69"/>
  <c r="F21" i="59"/>
  <c r="E22" i="59"/>
  <c r="E19" i="59"/>
  <c r="E127" i="59"/>
  <c r="E6" i="59"/>
  <c r="F7" i="59"/>
  <c r="F11" i="59"/>
  <c r="F13" i="59"/>
  <c r="F15" i="59"/>
  <c r="F17" i="59"/>
  <c r="E68" i="69"/>
  <c r="F68" i="59"/>
  <c r="E121" i="69"/>
  <c r="F121" i="59"/>
  <c r="E125" i="69"/>
  <c r="E128" i="59"/>
  <c r="E129" i="59"/>
  <c r="E130" i="69"/>
  <c r="E245" i="59"/>
  <c r="E249" i="59"/>
  <c r="E256" i="59"/>
  <c r="E239" i="69"/>
  <c r="E102" i="69"/>
  <c r="F102" i="59"/>
  <c r="E105" i="59"/>
  <c r="E106" i="69"/>
  <c r="F106" i="59"/>
  <c r="E109" i="59"/>
  <c r="E110" i="69"/>
  <c r="F110" i="59"/>
  <c r="E116" i="59"/>
  <c r="E117" i="59"/>
  <c r="E118" i="59"/>
  <c r="E119" i="59"/>
  <c r="C104" i="69"/>
  <c r="F91" i="59"/>
  <c r="E92" i="69"/>
  <c r="F92" i="59"/>
  <c r="E93" i="69"/>
  <c r="F93" i="59"/>
  <c r="F94" i="59"/>
  <c r="E95" i="69"/>
  <c r="F95" i="59"/>
  <c r="E114" i="59"/>
  <c r="E115" i="59"/>
  <c r="E122" i="59"/>
  <c r="E124" i="59"/>
  <c r="F125" i="59"/>
  <c r="F130" i="59"/>
  <c r="E133" i="59"/>
  <c r="E134" i="69"/>
  <c r="F134" i="59"/>
  <c r="E137" i="59"/>
  <c r="E96" i="59"/>
  <c r="E97" i="59"/>
  <c r="E98" i="59"/>
  <c r="E99" i="59"/>
  <c r="E100" i="59"/>
  <c r="E113" i="59"/>
  <c r="F23" i="59"/>
  <c r="C297" i="59"/>
  <c r="C291" i="69"/>
  <c r="C301" i="59"/>
  <c r="C273" i="69"/>
  <c r="E26" i="69"/>
  <c r="E30" i="69"/>
  <c r="C33" i="69"/>
  <c r="C31" i="69"/>
  <c r="E198" i="69"/>
  <c r="E205" i="59"/>
  <c r="E212" i="59"/>
  <c r="E214" i="59"/>
  <c r="C204" i="59"/>
  <c r="C210" i="69"/>
  <c r="C206" i="69"/>
  <c r="E199" i="59"/>
  <c r="F200" i="59"/>
  <c r="F204" i="59"/>
  <c r="E210" i="59"/>
  <c r="F150" i="59"/>
  <c r="C140" i="69"/>
  <c r="E140" i="69"/>
  <c r="F140" i="59"/>
  <c r="E143" i="59"/>
  <c r="E144" i="69"/>
  <c r="F144" i="59"/>
  <c r="E147" i="59"/>
  <c r="E148" i="69"/>
  <c r="F148" i="59"/>
  <c r="E149" i="59"/>
  <c r="E150" i="59"/>
  <c r="E151" i="59"/>
  <c r="E152" i="59"/>
  <c r="E153" i="59"/>
  <c r="E154" i="59"/>
  <c r="E155" i="59"/>
  <c r="E156" i="59"/>
  <c r="E157" i="59"/>
  <c r="C148" i="69"/>
  <c r="C294" i="69"/>
  <c r="E102" i="59"/>
  <c r="F16" i="59"/>
  <c r="E21" i="59"/>
  <c r="F221" i="59"/>
  <c r="F65" i="59"/>
  <c r="C280" i="59"/>
  <c r="C283" i="59"/>
  <c r="C223" i="59"/>
  <c r="E83" i="59"/>
  <c r="E134" i="59"/>
  <c r="C196" i="69"/>
  <c r="C37" i="69"/>
  <c r="E148" i="59"/>
  <c r="E68" i="59"/>
  <c r="E130" i="59"/>
  <c r="C106" i="69"/>
  <c r="C97" i="59"/>
  <c r="C272" i="69"/>
  <c r="E144" i="59"/>
  <c r="E5" i="59"/>
  <c r="F14" i="59"/>
  <c r="F141" i="59"/>
  <c r="E220" i="59"/>
  <c r="E121" i="59"/>
  <c r="F203" i="59"/>
  <c r="F209" i="59"/>
  <c r="E237" i="59"/>
  <c r="E140" i="59"/>
  <c r="F201" i="59"/>
  <c r="F217" i="59"/>
  <c r="F235" i="59"/>
  <c r="C285" i="59"/>
  <c r="C301" i="69"/>
  <c r="C293" i="69"/>
  <c r="C288" i="59"/>
  <c r="E125" i="59"/>
  <c r="E87" i="59"/>
  <c r="E91" i="59"/>
  <c r="C146" i="59"/>
  <c r="E106" i="59"/>
  <c r="E224" i="59"/>
  <c r="C108" i="59"/>
  <c r="C5" i="69"/>
  <c r="E4" i="59"/>
  <c r="F6" i="59"/>
  <c r="E10" i="59"/>
  <c r="E12" i="59"/>
  <c r="E14" i="59"/>
  <c r="E16" i="59"/>
  <c r="E18" i="59"/>
  <c r="E103" i="59"/>
  <c r="E104" i="69"/>
  <c r="F104" i="59"/>
  <c r="E107" i="59"/>
  <c r="E108" i="69"/>
  <c r="F108" i="59"/>
  <c r="E111" i="59"/>
  <c r="E112" i="69"/>
  <c r="F112" i="59"/>
  <c r="E141" i="59"/>
  <c r="E142" i="69"/>
  <c r="F142" i="59"/>
  <c r="E145" i="59"/>
  <c r="E146" i="69"/>
  <c r="F146" i="59"/>
  <c r="E196" i="69"/>
  <c r="F198" i="59"/>
  <c r="E201" i="59"/>
  <c r="E200" i="69"/>
  <c r="F202" i="59"/>
  <c r="E217" i="59"/>
  <c r="C196" i="59"/>
  <c r="C183" i="69"/>
  <c r="C190" i="59"/>
  <c r="E216" i="69"/>
  <c r="F218" i="59"/>
  <c r="E221" i="59"/>
  <c r="E220" i="69"/>
  <c r="F222" i="59"/>
  <c r="E225" i="59"/>
  <c r="E224" i="69"/>
  <c r="F226" i="59"/>
  <c r="E64" i="69"/>
  <c r="F64" i="59"/>
  <c r="E65" i="59"/>
  <c r="E66" i="69"/>
  <c r="F66" i="59"/>
  <c r="E69" i="59"/>
  <c r="E70" i="69"/>
  <c r="F70" i="59"/>
  <c r="E123" i="59"/>
  <c r="E126" i="69"/>
  <c r="F126" i="59"/>
  <c r="E127" i="69"/>
  <c r="F127" i="59"/>
  <c r="E131" i="59"/>
  <c r="E132" i="69"/>
  <c r="F132" i="59"/>
  <c r="E135" i="59"/>
  <c r="E136" i="69"/>
  <c r="F136" i="59"/>
  <c r="E138" i="59"/>
  <c r="E27" i="59"/>
  <c r="E28" i="69"/>
  <c r="F28" i="59"/>
  <c r="E31" i="59"/>
  <c r="E32" i="69"/>
  <c r="E34" i="59"/>
  <c r="E35" i="59"/>
  <c r="E36" i="59"/>
  <c r="E37" i="59"/>
  <c r="E38" i="59"/>
  <c r="E39" i="59"/>
  <c r="E40" i="59"/>
  <c r="E41" i="59"/>
  <c r="E42" i="59"/>
  <c r="E43" i="59"/>
  <c r="E71" i="69"/>
  <c r="F71" i="59"/>
  <c r="E72" i="69"/>
  <c r="F72" i="59"/>
  <c r="E73" i="69"/>
  <c r="F73" i="59"/>
  <c r="E74" i="69"/>
  <c r="F74" i="59"/>
  <c r="E75" i="69"/>
  <c r="F75" i="59"/>
  <c r="E76" i="69"/>
  <c r="F76" i="59"/>
  <c r="E77" i="69"/>
  <c r="F77" i="59"/>
  <c r="E78" i="69"/>
  <c r="F78" i="59"/>
  <c r="E79" i="69"/>
  <c r="F79" i="59"/>
  <c r="E80" i="69"/>
  <c r="F80" i="59"/>
  <c r="E81" i="69"/>
  <c r="F81" i="59"/>
  <c r="E203" i="59"/>
  <c r="E204" i="69"/>
  <c r="F206" i="59"/>
  <c r="E207" i="59"/>
  <c r="E211" i="59"/>
  <c r="E213" i="59"/>
  <c r="E215" i="59"/>
  <c r="E248" i="69"/>
  <c r="C307" i="59"/>
  <c r="E307" i="59"/>
  <c r="E309" i="59"/>
  <c r="E311" i="59"/>
  <c r="E313" i="59"/>
  <c r="E195" i="59"/>
  <c r="E308" i="59"/>
  <c r="E164" i="59"/>
  <c r="F165" i="59"/>
  <c r="E165" i="59"/>
  <c r="E167" i="59"/>
  <c r="E169" i="59"/>
  <c r="E171" i="59"/>
  <c r="E173" i="59"/>
  <c r="E177" i="59"/>
  <c r="E183" i="59"/>
  <c r="E185" i="59"/>
  <c r="E187" i="59"/>
  <c r="E189" i="59"/>
  <c r="E191" i="59"/>
  <c r="E193" i="59"/>
  <c r="E208" i="59"/>
  <c r="E88" i="69"/>
  <c r="E84" i="59"/>
  <c r="E90" i="59"/>
  <c r="E235" i="59"/>
  <c r="E94" i="69"/>
  <c r="E92" i="59"/>
  <c r="E85" i="59"/>
  <c r="E86" i="59"/>
  <c r="E89" i="59"/>
  <c r="E99" i="69"/>
  <c r="E100" i="69"/>
  <c r="F26" i="59"/>
  <c r="E29" i="59"/>
  <c r="F30" i="59"/>
  <c r="E33" i="59"/>
  <c r="E30" i="59"/>
  <c r="C43" i="59"/>
  <c r="F32" i="59"/>
  <c r="F237" i="59"/>
  <c r="F253" i="59"/>
  <c r="F258" i="59"/>
  <c r="G162" i="59"/>
  <c r="F309" i="59"/>
  <c r="G237" i="59"/>
  <c r="F251" i="59"/>
  <c r="F314" i="59"/>
  <c r="H11" i="59"/>
  <c r="H33" i="59"/>
  <c r="H154" i="59"/>
  <c r="H116" i="59"/>
  <c r="H212" i="59"/>
  <c r="H167" i="59"/>
  <c r="H124" i="59"/>
  <c r="H129" i="59"/>
  <c r="H175" i="59"/>
  <c r="H122" i="59"/>
  <c r="H115" i="59"/>
  <c r="H151" i="59"/>
  <c r="H153" i="59"/>
  <c r="H230" i="59"/>
  <c r="H65" i="59"/>
  <c r="H103" i="59"/>
  <c r="H169" i="59"/>
  <c r="H190" i="59"/>
  <c r="H188" i="59"/>
  <c r="H119" i="59"/>
  <c r="H166" i="59"/>
  <c r="H181" i="59"/>
  <c r="H43" i="59"/>
  <c r="H180" i="59"/>
  <c r="H109" i="59"/>
  <c r="H149" i="59"/>
  <c r="H207" i="59"/>
  <c r="H173" i="59"/>
  <c r="H19" i="59"/>
  <c r="H179" i="59"/>
  <c r="H150" i="59"/>
  <c r="H221" i="59"/>
  <c r="H98" i="59"/>
  <c r="H40" i="59"/>
  <c r="H99" i="59"/>
  <c r="H171" i="59"/>
  <c r="H189" i="59"/>
  <c r="H184" i="59"/>
  <c r="H145" i="59"/>
  <c r="H211" i="59"/>
  <c r="H36" i="59"/>
  <c r="H178" i="59"/>
  <c r="H95" i="59"/>
  <c r="H186" i="59"/>
  <c r="H199" i="59"/>
  <c r="H183" i="59"/>
  <c r="H138" i="59"/>
  <c r="H118" i="59"/>
  <c r="H111" i="59"/>
  <c r="H67" i="59"/>
  <c r="H214" i="59"/>
  <c r="H174" i="59"/>
  <c r="H97" i="59"/>
  <c r="H191" i="59"/>
  <c r="H187" i="59"/>
  <c r="H4" i="59"/>
  <c r="G5" i="59"/>
  <c r="H10" i="59"/>
  <c r="H12" i="59"/>
  <c r="H14" i="59"/>
  <c r="H16" i="59"/>
  <c r="G21" i="59"/>
  <c r="H141" i="59"/>
  <c r="G144" i="59"/>
  <c r="G148" i="59"/>
  <c r="H201" i="59"/>
  <c r="G165" i="59"/>
  <c r="H69" i="59"/>
  <c r="H123" i="59"/>
  <c r="H135" i="59"/>
  <c r="H27" i="59"/>
  <c r="G30" i="59"/>
  <c r="H31" i="59"/>
  <c r="H34" i="59"/>
  <c r="H35" i="59"/>
  <c r="H37" i="59"/>
  <c r="H38" i="59"/>
  <c r="H41" i="59"/>
  <c r="H42" i="59"/>
  <c r="H172" i="59"/>
  <c r="H128" i="59"/>
  <c r="H152" i="59"/>
  <c r="H133" i="59"/>
  <c r="H182" i="59"/>
  <c r="H168" i="59"/>
  <c r="H210" i="59"/>
  <c r="H39" i="59"/>
  <c r="H29" i="59"/>
  <c r="H107" i="59"/>
  <c r="H114" i="59"/>
  <c r="H213" i="59"/>
  <c r="H217" i="59"/>
  <c r="H113" i="59"/>
  <c r="H117" i="59"/>
  <c r="H156" i="59"/>
  <c r="H18" i="59"/>
  <c r="H157" i="59"/>
  <c r="H215" i="59"/>
  <c r="H100" i="59"/>
  <c r="H13" i="59"/>
  <c r="I3" i="59"/>
  <c r="I198" i="59" s="1"/>
  <c r="H193" i="59"/>
  <c r="H192" i="59"/>
  <c r="G176" i="59"/>
  <c r="G78" i="59"/>
  <c r="G200" i="59"/>
  <c r="G198" i="59"/>
  <c r="G85" i="59"/>
  <c r="G110" i="59"/>
  <c r="G46" i="59"/>
  <c r="G86" i="59"/>
  <c r="G224" i="59"/>
  <c r="G77" i="59"/>
  <c r="G222" i="59"/>
  <c r="G307" i="59"/>
  <c r="G246" i="59"/>
  <c r="G71" i="59"/>
  <c r="G168" i="59"/>
  <c r="G104" i="59"/>
  <c r="G89" i="59"/>
  <c r="G83" i="59"/>
  <c r="G76" i="59"/>
  <c r="G170" i="59"/>
  <c r="G91" i="59"/>
  <c r="G32" i="59"/>
  <c r="G130" i="59"/>
  <c r="G140" i="59"/>
  <c r="G126" i="59"/>
  <c r="G87" i="59"/>
  <c r="G28" i="59"/>
  <c r="G125" i="59"/>
  <c r="G73" i="59"/>
  <c r="G190" i="59"/>
  <c r="H5" i="59"/>
  <c r="G7" i="59"/>
  <c r="G11" i="59"/>
  <c r="G13" i="59"/>
  <c r="G15" i="59"/>
  <c r="G17" i="59"/>
  <c r="G20" i="59"/>
  <c r="H21" i="59"/>
  <c r="H102" i="59"/>
  <c r="G105" i="59"/>
  <c r="H106" i="59"/>
  <c r="G109" i="59"/>
  <c r="H110" i="59"/>
  <c r="H140" i="59"/>
  <c r="G143" i="59"/>
  <c r="H144" i="59"/>
  <c r="G147" i="59"/>
  <c r="H148" i="59"/>
  <c r="G199" i="59"/>
  <c r="H200" i="59"/>
  <c r="G219" i="59"/>
  <c r="H220" i="59"/>
  <c r="G223" i="59"/>
  <c r="H224" i="59"/>
  <c r="G164" i="59"/>
  <c r="H165" i="59"/>
  <c r="G67" i="59"/>
  <c r="H68" i="59"/>
  <c r="H121" i="59"/>
  <c r="G122" i="59"/>
  <c r="G124" i="59"/>
  <c r="H125" i="59"/>
  <c r="G128" i="59"/>
  <c r="G129" i="59"/>
  <c r="H130" i="59"/>
  <c r="G133" i="59"/>
  <c r="H134" i="59"/>
  <c r="G137" i="59"/>
  <c r="H26" i="59"/>
  <c r="G29" i="59"/>
  <c r="F316" i="59"/>
  <c r="G167" i="59"/>
  <c r="G169" i="59"/>
  <c r="G171" i="59"/>
  <c r="G173" i="59"/>
  <c r="G175" i="59"/>
  <c r="G177" i="59"/>
  <c r="G179" i="59"/>
  <c r="G181" i="59"/>
  <c r="G183" i="59"/>
  <c r="G185" i="59"/>
  <c r="G187" i="59"/>
  <c r="G189" i="59"/>
  <c r="G191" i="59"/>
  <c r="G193" i="59"/>
  <c r="G19" i="59"/>
  <c r="F255" i="59"/>
  <c r="F307" i="59"/>
  <c r="F311" i="59"/>
  <c r="G4" i="59"/>
  <c r="H6" i="59"/>
  <c r="G10" i="59"/>
  <c r="G12" i="59"/>
  <c r="G14" i="59"/>
  <c r="G16" i="59"/>
  <c r="G18" i="59"/>
  <c r="G103" i="59"/>
  <c r="H104" i="59"/>
  <c r="G107" i="59"/>
  <c r="H108" i="59"/>
  <c r="G111" i="59"/>
  <c r="H112" i="59"/>
  <c r="G141" i="59"/>
  <c r="H142" i="59"/>
  <c r="G145" i="59"/>
  <c r="H146" i="59"/>
  <c r="H198" i="59"/>
  <c r="G201" i="59"/>
  <c r="H202" i="59"/>
  <c r="G217" i="59"/>
  <c r="H218" i="59"/>
  <c r="G221" i="59"/>
  <c r="H222" i="59"/>
  <c r="G225" i="59"/>
  <c r="H226" i="59"/>
  <c r="H64" i="59"/>
  <c r="G65" i="59"/>
  <c r="H66" i="59"/>
  <c r="G69" i="59"/>
  <c r="H70" i="59"/>
  <c r="G123" i="59"/>
  <c r="H126" i="59"/>
  <c r="H127" i="59"/>
  <c r="G131" i="59"/>
  <c r="H132" i="59"/>
  <c r="G135" i="59"/>
  <c r="H136" i="59"/>
  <c r="G138" i="59"/>
  <c r="G27" i="59"/>
  <c r="H28" i="59"/>
  <c r="F257" i="59"/>
  <c r="F256" i="59"/>
  <c r="F249" i="59"/>
  <c r="F308" i="59"/>
  <c r="G6" i="59"/>
  <c r="H7" i="59"/>
  <c r="H15" i="59"/>
  <c r="H20" i="59"/>
  <c r="H143" i="59"/>
  <c r="G218" i="59"/>
  <c r="H219" i="59"/>
  <c r="G226" i="59"/>
  <c r="H164" i="59"/>
  <c r="G31" i="59"/>
  <c r="H32" i="59"/>
  <c r="G34" i="59"/>
  <c r="G35" i="59"/>
  <c r="G36" i="59"/>
  <c r="G37" i="59"/>
  <c r="G38" i="59"/>
  <c r="G39" i="59"/>
  <c r="G40" i="59"/>
  <c r="G41" i="59"/>
  <c r="G42" i="59"/>
  <c r="G43" i="59"/>
  <c r="H71" i="59"/>
  <c r="H72" i="59"/>
  <c r="H73" i="59"/>
  <c r="H74" i="59"/>
  <c r="H75" i="59"/>
  <c r="H76" i="59"/>
  <c r="H77" i="59"/>
  <c r="H78" i="59"/>
  <c r="H79" i="59"/>
  <c r="H80" i="59"/>
  <c r="H81" i="59"/>
  <c r="I115" i="59"/>
  <c r="G203" i="59"/>
  <c r="H206" i="59"/>
  <c r="G207" i="59"/>
  <c r="G209" i="59"/>
  <c r="I210" i="59"/>
  <c r="G211" i="59"/>
  <c r="G213" i="59"/>
  <c r="G215" i="59"/>
  <c r="F246" i="59"/>
  <c r="F247" i="59"/>
  <c r="F248" i="59"/>
  <c r="F250" i="59"/>
  <c r="G309" i="59"/>
  <c r="G313" i="59"/>
  <c r="H205" i="59"/>
  <c r="H208" i="59"/>
  <c r="H227" i="59"/>
  <c r="H228" i="59"/>
  <c r="H229" i="59"/>
  <c r="H231" i="59"/>
  <c r="H233" i="59"/>
  <c r="H234" i="59"/>
  <c r="H22" i="59"/>
  <c r="G166" i="59"/>
  <c r="G172" i="59"/>
  <c r="G174" i="59"/>
  <c r="G178" i="59"/>
  <c r="G180" i="59"/>
  <c r="I181" i="59"/>
  <c r="G182" i="59"/>
  <c r="G184" i="59"/>
  <c r="G186" i="59"/>
  <c r="G188" i="59"/>
  <c r="G192" i="59"/>
  <c r="G196" i="59"/>
  <c r="H30" i="59"/>
  <c r="G33" i="59"/>
  <c r="I36" i="59"/>
  <c r="H83" i="59"/>
  <c r="H84" i="59"/>
  <c r="H85" i="59"/>
  <c r="H86" i="59"/>
  <c r="H87" i="59"/>
  <c r="H88" i="59"/>
  <c r="H89" i="59"/>
  <c r="H90" i="59"/>
  <c r="H92" i="59"/>
  <c r="H93" i="59"/>
  <c r="H94" i="59"/>
  <c r="G96" i="59"/>
  <c r="G97" i="59"/>
  <c r="G98" i="59"/>
  <c r="G99" i="59"/>
  <c r="G100" i="59"/>
  <c r="G113" i="59"/>
  <c r="G114" i="59"/>
  <c r="G115" i="59"/>
  <c r="G116" i="59"/>
  <c r="G117" i="59"/>
  <c r="G118" i="59"/>
  <c r="G119" i="59"/>
  <c r="G149" i="59"/>
  <c r="G150" i="59"/>
  <c r="G151" i="59"/>
  <c r="G152" i="59"/>
  <c r="G153" i="59"/>
  <c r="G154" i="59"/>
  <c r="G155" i="59"/>
  <c r="G156" i="59"/>
  <c r="G157" i="59"/>
  <c r="H204" i="59"/>
  <c r="G205" i="59"/>
  <c r="G208" i="59"/>
  <c r="G210" i="59"/>
  <c r="G214" i="59"/>
  <c r="G227" i="59"/>
  <c r="G228" i="59"/>
  <c r="G229" i="59"/>
  <c r="G230" i="59"/>
  <c r="G231" i="59"/>
  <c r="G232" i="59"/>
  <c r="G233" i="59"/>
  <c r="G234" i="59"/>
  <c r="G245" i="59"/>
  <c r="G249" i="59"/>
  <c r="G251" i="59"/>
  <c r="G252" i="59"/>
  <c r="G253" i="59"/>
  <c r="G254" i="59"/>
  <c r="G255" i="59"/>
  <c r="G256" i="59"/>
  <c r="G258" i="59"/>
  <c r="G308" i="59"/>
  <c r="G312" i="59"/>
  <c r="G314" i="59"/>
  <c r="G316" i="59"/>
  <c r="C309" i="59"/>
  <c r="E128" i="69"/>
  <c r="E129" i="69"/>
  <c r="E172" i="69"/>
  <c r="E174" i="69"/>
  <c r="E182" i="69"/>
  <c r="E184" i="69"/>
  <c r="C119" i="59"/>
  <c r="C122" i="59"/>
  <c r="C98" i="69"/>
  <c r="F52" i="59"/>
  <c r="C200" i="59"/>
  <c r="E254" i="69"/>
  <c r="E305" i="69"/>
  <c r="E233" i="69"/>
  <c r="E249" i="69"/>
  <c r="E256" i="69"/>
  <c r="E246" i="69"/>
  <c r="E237" i="69"/>
  <c r="E306" i="69"/>
  <c r="E310" i="69"/>
  <c r="E312" i="69"/>
  <c r="C298" i="59"/>
  <c r="C298" i="69"/>
  <c r="C292" i="59"/>
  <c r="E62" i="59"/>
  <c r="C54" i="59"/>
  <c r="C195" i="59"/>
  <c r="E170" i="69"/>
  <c r="C302" i="69"/>
  <c r="C281" i="59"/>
  <c r="H49" i="59"/>
  <c r="C288" i="69"/>
  <c r="C284" i="59"/>
  <c r="C48" i="59"/>
  <c r="C213" i="59"/>
  <c r="C205" i="59"/>
  <c r="E11" i="69"/>
  <c r="E15" i="69"/>
  <c r="E143" i="69"/>
  <c r="E159" i="69"/>
  <c r="E133" i="69"/>
  <c r="E137" i="69"/>
  <c r="E29" i="69"/>
  <c r="E33" i="69"/>
  <c r="E152" i="69"/>
  <c r="E156" i="69"/>
  <c r="E243" i="69"/>
  <c r="F48" i="59"/>
  <c r="F181" i="69"/>
  <c r="C137" i="69"/>
  <c r="C136" i="59"/>
  <c r="C35" i="59"/>
  <c r="C27" i="59"/>
  <c r="E201" i="69"/>
  <c r="E205" i="69"/>
  <c r="E207" i="69"/>
  <c r="E209" i="69"/>
  <c r="E211" i="69"/>
  <c r="E213" i="69"/>
  <c r="E247" i="69"/>
  <c r="E240" i="69"/>
  <c r="C39" i="69"/>
  <c r="C23" i="69"/>
  <c r="E250" i="69"/>
  <c r="E251" i="69"/>
  <c r="E253" i="69"/>
  <c r="C22" i="69"/>
  <c r="E114" i="69"/>
  <c r="F80" i="69"/>
  <c r="E307" i="69"/>
  <c r="E309" i="69"/>
  <c r="E311" i="69"/>
  <c r="F7" i="69"/>
  <c r="F11" i="69"/>
  <c r="F13" i="69"/>
  <c r="F15" i="69"/>
  <c r="F20" i="69"/>
  <c r="F105" i="69"/>
  <c r="F109" i="69"/>
  <c r="F143" i="69"/>
  <c r="F147" i="69"/>
  <c r="F197" i="69"/>
  <c r="F217" i="69"/>
  <c r="F221" i="69"/>
  <c r="F222" i="69"/>
  <c r="F159" i="69"/>
  <c r="F67" i="69"/>
  <c r="F122" i="69"/>
  <c r="F124" i="69"/>
  <c r="F128" i="69"/>
  <c r="F129" i="69"/>
  <c r="F133" i="69"/>
  <c r="F137" i="69"/>
  <c r="F33" i="69"/>
  <c r="F96" i="69"/>
  <c r="F97" i="69"/>
  <c r="F98" i="69"/>
  <c r="F100" i="69"/>
  <c r="F113" i="69"/>
  <c r="F115" i="69"/>
  <c r="F116" i="69"/>
  <c r="F117" i="69"/>
  <c r="F118" i="69"/>
  <c r="F119" i="69"/>
  <c r="F149" i="69"/>
  <c r="F151" i="69"/>
  <c r="F152" i="69"/>
  <c r="F153" i="69"/>
  <c r="F154" i="69"/>
  <c r="F155" i="69"/>
  <c r="F156" i="69"/>
  <c r="F157" i="69"/>
  <c r="F206" i="69"/>
  <c r="F208" i="69"/>
  <c r="F210" i="69"/>
  <c r="F212" i="69"/>
  <c r="F225" i="69"/>
  <c r="F226" i="69"/>
  <c r="F227" i="69"/>
  <c r="F228" i="69"/>
  <c r="F229" i="69"/>
  <c r="F230" i="69"/>
  <c r="F231" i="69"/>
  <c r="F232" i="69"/>
  <c r="F87" i="69"/>
  <c r="F121" i="69"/>
  <c r="F140" i="69"/>
  <c r="F167" i="69"/>
  <c r="C279" i="59"/>
  <c r="C276" i="59"/>
  <c r="C302" i="59"/>
  <c r="C286" i="59"/>
  <c r="C292" i="69"/>
  <c r="I47" i="59"/>
  <c r="H48" i="59"/>
  <c r="G59" i="59"/>
  <c r="C126" i="59"/>
  <c r="C160" i="69"/>
  <c r="E61" i="69"/>
  <c r="E59" i="59"/>
  <c r="E60" i="69"/>
  <c r="E51" i="59"/>
  <c r="C84" i="59"/>
  <c r="C233" i="59"/>
  <c r="C75" i="59"/>
  <c r="C19" i="59"/>
  <c r="E234" i="69"/>
  <c r="G50" i="59"/>
  <c r="F45" i="59"/>
  <c r="E59" i="69"/>
  <c r="E13" i="69"/>
  <c r="E242" i="69"/>
  <c r="H52" i="59"/>
  <c r="C157" i="69"/>
  <c r="C49" i="59"/>
  <c r="E57" i="59"/>
  <c r="C229" i="59"/>
  <c r="C53" i="59"/>
  <c r="F114" i="69"/>
  <c r="E6" i="69"/>
  <c r="F180" i="69"/>
  <c r="F17" i="69"/>
  <c r="F170" i="69"/>
  <c r="F26" i="69"/>
  <c r="F130" i="69"/>
  <c r="F198" i="69"/>
  <c r="F136" i="69"/>
  <c r="F78" i="69"/>
  <c r="F177" i="69"/>
  <c r="F160" i="69"/>
  <c r="F126" i="69"/>
  <c r="F216" i="69"/>
  <c r="F5" i="69"/>
  <c r="F188" i="69"/>
  <c r="F95" i="69"/>
  <c r="F102" i="69"/>
  <c r="F74" i="69"/>
  <c r="F200" i="69"/>
  <c r="F75" i="69"/>
  <c r="F108" i="69"/>
  <c r="F165" i="69"/>
  <c r="F184" i="69"/>
  <c r="F86" i="69"/>
  <c r="F203" i="69"/>
  <c r="F163" i="69"/>
  <c r="F79" i="69"/>
  <c r="F29" i="69"/>
  <c r="F169" i="69"/>
  <c r="F179" i="69"/>
  <c r="F28" i="69"/>
  <c r="F64" i="69"/>
  <c r="F134" i="69"/>
  <c r="F125" i="69"/>
  <c r="F144" i="69"/>
  <c r="F161" i="69"/>
  <c r="F176" i="69"/>
  <c r="F21" i="69"/>
  <c r="F22" i="69"/>
  <c r="F186" i="69"/>
  <c r="F4" i="69"/>
  <c r="F10" i="69"/>
  <c r="F12" i="69"/>
  <c r="F14" i="69"/>
  <c r="F16" i="69"/>
  <c r="F18" i="69"/>
  <c r="F107" i="69"/>
  <c r="F111" i="69"/>
  <c r="F141" i="69"/>
  <c r="F145" i="69"/>
  <c r="F199" i="69"/>
  <c r="F215" i="69"/>
  <c r="F219" i="69"/>
  <c r="F223" i="69"/>
  <c r="F65" i="69"/>
  <c r="F69" i="69"/>
  <c r="F123" i="69"/>
  <c r="F131" i="69"/>
  <c r="F135" i="69"/>
  <c r="F138" i="69"/>
  <c r="F27" i="69"/>
  <c r="F31" i="69"/>
  <c r="F34" i="69"/>
  <c r="F35" i="69"/>
  <c r="F36" i="69"/>
  <c r="F37" i="69"/>
  <c r="F38" i="69"/>
  <c r="F39" i="69"/>
  <c r="F40" i="69"/>
  <c r="F41" i="69"/>
  <c r="F43" i="69"/>
  <c r="F201" i="69"/>
  <c r="F205" i="69"/>
  <c r="F207" i="69"/>
  <c r="F209" i="69"/>
  <c r="F211" i="69"/>
  <c r="F213" i="69"/>
  <c r="F83" i="69"/>
  <c r="F89" i="69"/>
  <c r="F132" i="69"/>
  <c r="F195" i="69"/>
  <c r="F243" i="69" s="1"/>
  <c r="F71" i="69"/>
  <c r="F85" i="69"/>
  <c r="F19" i="69"/>
  <c r="F92" i="69"/>
  <c r="F32" i="69"/>
  <c r="F175" i="69"/>
  <c r="F191" i="69"/>
  <c r="F103" i="69"/>
  <c r="E244" i="69"/>
  <c r="E245" i="69"/>
  <c r="F183" i="69"/>
  <c r="F185" i="69"/>
  <c r="F189" i="69"/>
  <c r="F202" i="69"/>
  <c r="F224" i="69"/>
  <c r="F166" i="69"/>
  <c r="F150" i="69"/>
  <c r="F220" i="69"/>
  <c r="F148" i="69"/>
  <c r="F104" i="69"/>
  <c r="F70" i="69"/>
  <c r="F146" i="69"/>
  <c r="F91" i="69"/>
  <c r="F218" i="69"/>
  <c r="F68" i="69"/>
  <c r="F73" i="69"/>
  <c r="F127" i="69"/>
  <c r="F172" i="69"/>
  <c r="F56" i="69"/>
  <c r="F168" i="69"/>
  <c r="F171" i="69"/>
  <c r="F110" i="69"/>
  <c r="F88" i="69"/>
  <c r="F94" i="69"/>
  <c r="F66" i="69"/>
  <c r="F182" i="69"/>
  <c r="F187" i="69"/>
  <c r="F190" i="69"/>
  <c r="F164" i="69"/>
  <c r="F174" i="69"/>
  <c r="F42" i="69"/>
  <c r="F112" i="69"/>
  <c r="F6" i="69"/>
  <c r="F77" i="69"/>
  <c r="F178" i="69"/>
  <c r="F30" i="69"/>
  <c r="F76" i="69"/>
  <c r="F173" i="69"/>
  <c r="F72" i="69"/>
  <c r="F81" i="69"/>
  <c r="G3" i="69"/>
  <c r="G21" i="69" s="1"/>
  <c r="F99" i="69"/>
  <c r="F204" i="69"/>
  <c r="F106" i="69"/>
  <c r="F84" i="69"/>
  <c r="F93" i="69"/>
  <c r="F196" i="69"/>
  <c r="F90" i="69"/>
  <c r="F162" i="69"/>
  <c r="F142" i="69"/>
  <c r="C11" i="69"/>
  <c r="C11" i="59"/>
  <c r="C13" i="59"/>
  <c r="C13" i="69"/>
  <c r="C17" i="59"/>
  <c r="C17" i="69"/>
  <c r="C20" i="69"/>
  <c r="C20" i="59"/>
  <c r="C143" i="59"/>
  <c r="C143" i="69"/>
  <c r="C197" i="69"/>
  <c r="C199" i="59"/>
  <c r="C224" i="59"/>
  <c r="C222" i="69"/>
  <c r="C69" i="69"/>
  <c r="C69" i="59"/>
  <c r="C128" i="69"/>
  <c r="C128" i="59"/>
  <c r="C132" i="69"/>
  <c r="C132" i="59"/>
  <c r="C42" i="69"/>
  <c r="C42" i="59"/>
  <c r="C21" i="69"/>
  <c r="C21" i="59"/>
  <c r="C73" i="69"/>
  <c r="C73" i="59"/>
  <c r="C77" i="69"/>
  <c r="C77" i="59"/>
  <c r="C81" i="59"/>
  <c r="C81" i="69"/>
  <c r="C86" i="59"/>
  <c r="C86" i="69"/>
  <c r="C90" i="59"/>
  <c r="C90" i="69"/>
  <c r="C94" i="59"/>
  <c r="C94" i="69"/>
  <c r="C115" i="69"/>
  <c r="C115" i="59"/>
  <c r="C151" i="59"/>
  <c r="C151" i="69"/>
  <c r="C155" i="69"/>
  <c r="C155" i="59"/>
  <c r="C201" i="69"/>
  <c r="C203" i="59"/>
  <c r="C207" i="59"/>
  <c r="C205" i="69"/>
  <c r="C209" i="69"/>
  <c r="C211" i="59"/>
  <c r="C213" i="69"/>
  <c r="C215" i="59"/>
  <c r="C225" i="69"/>
  <c r="C227" i="59"/>
  <c r="C7" i="69"/>
  <c r="C7" i="59"/>
  <c r="C103" i="69"/>
  <c r="C103" i="59"/>
  <c r="C107" i="69"/>
  <c r="C107" i="59"/>
  <c r="C111" i="69"/>
  <c r="C111" i="59"/>
  <c r="C147" i="59"/>
  <c r="C147" i="69"/>
  <c r="C218" i="69"/>
  <c r="C220" i="59"/>
  <c r="C26" i="59"/>
  <c r="C26" i="69"/>
  <c r="C34" i="59"/>
  <c r="C34" i="69"/>
  <c r="C38" i="69"/>
  <c r="C38" i="59"/>
  <c r="C30" i="59"/>
  <c r="C15" i="59"/>
  <c r="C222" i="59"/>
  <c r="C216" i="69"/>
  <c r="C65" i="59"/>
  <c r="C65" i="69"/>
  <c r="C130" i="69"/>
  <c r="C130" i="59"/>
  <c r="C134" i="69"/>
  <c r="C134" i="59"/>
  <c r="C138" i="69"/>
  <c r="C138" i="59"/>
  <c r="C28" i="69"/>
  <c r="C28" i="59"/>
  <c r="C32" i="69"/>
  <c r="C32" i="59"/>
  <c r="C36" i="59"/>
  <c r="C36" i="69"/>
  <c r="C40" i="69"/>
  <c r="C40" i="59"/>
  <c r="C4" i="59"/>
  <c r="C4" i="69"/>
  <c r="C8" i="59"/>
  <c r="C8" i="69"/>
  <c r="C10" i="59"/>
  <c r="C10" i="69"/>
  <c r="C12" i="59"/>
  <c r="C12" i="69"/>
  <c r="C16" i="69"/>
  <c r="C16" i="59"/>
  <c r="C18" i="69"/>
  <c r="C18" i="59"/>
  <c r="C105" i="69"/>
  <c r="C105" i="59"/>
  <c r="C109" i="59"/>
  <c r="C109" i="69"/>
  <c r="C145" i="69"/>
  <c r="C145" i="59"/>
  <c r="C201" i="59"/>
  <c r="C199" i="69"/>
  <c r="C226" i="59"/>
  <c r="C224" i="69"/>
  <c r="C14" i="59"/>
  <c r="C141" i="59"/>
  <c r="C46" i="69"/>
  <c r="C46" i="59"/>
  <c r="F53" i="59"/>
  <c r="F62" i="69"/>
  <c r="E51" i="69"/>
  <c r="E56" i="69"/>
  <c r="E48" i="59"/>
  <c r="F52" i="69"/>
  <c r="F58" i="69"/>
  <c r="E55" i="69"/>
  <c r="E58" i="69"/>
  <c r="F51" i="59"/>
  <c r="F62" i="59"/>
  <c r="F51" i="69"/>
  <c r="E54" i="69"/>
  <c r="F55" i="69"/>
  <c r="E45" i="59"/>
  <c r="F61" i="69"/>
  <c r="E58" i="59"/>
  <c r="E45" i="69"/>
  <c r="F60" i="69"/>
  <c r="F59" i="69"/>
  <c r="E47" i="59"/>
  <c r="E53" i="69"/>
  <c r="F50" i="59"/>
  <c r="E52" i="69"/>
  <c r="F56" i="59"/>
  <c r="E53" i="59"/>
  <c r="E49" i="59"/>
  <c r="E62" i="69"/>
  <c r="G52" i="59"/>
  <c r="G60" i="59"/>
  <c r="G57" i="59"/>
  <c r="H62" i="59"/>
  <c r="H54" i="59"/>
  <c r="H56" i="59"/>
  <c r="H55" i="59"/>
  <c r="F59" i="59"/>
  <c r="F46" i="59"/>
  <c r="F46" i="69"/>
  <c r="F47" i="69"/>
  <c r="F49" i="59"/>
  <c r="F54" i="69"/>
  <c r="E57" i="69"/>
  <c r="F47" i="59"/>
  <c r="E47" i="69"/>
  <c r="E54" i="59"/>
  <c r="F54" i="59"/>
  <c r="E46" i="59"/>
  <c r="G45" i="59"/>
  <c r="G55" i="59"/>
  <c r="G48" i="59"/>
  <c r="G51" i="59"/>
  <c r="G56" i="59"/>
  <c r="H59" i="59"/>
  <c r="H51" i="59"/>
  <c r="H57" i="59"/>
  <c r="H46" i="59"/>
  <c r="H47" i="59"/>
  <c r="E56" i="59"/>
  <c r="E46" i="69"/>
  <c r="F48" i="69"/>
  <c r="F60" i="59"/>
  <c r="E55" i="59"/>
  <c r="F57" i="69"/>
  <c r="F57" i="59"/>
  <c r="E50" i="59"/>
  <c r="F50" i="69"/>
  <c r="F53" i="69"/>
  <c r="G53" i="59"/>
  <c r="G49" i="59"/>
  <c r="H58" i="59"/>
  <c r="H45" i="59"/>
  <c r="H61" i="59"/>
  <c r="H53" i="59"/>
  <c r="G58" i="59"/>
  <c r="C50" i="69"/>
  <c r="F49" i="69"/>
  <c r="F61" i="59"/>
  <c r="E48" i="69"/>
  <c r="E49" i="69"/>
  <c r="F45" i="69"/>
  <c r="C153" i="59"/>
  <c r="E50" i="69"/>
  <c r="C71" i="59"/>
  <c r="C79" i="59"/>
  <c r="C79" i="69"/>
  <c r="C88" i="69"/>
  <c r="C88" i="59"/>
  <c r="C92" i="59"/>
  <c r="C92" i="69"/>
  <c r="C100" i="69"/>
  <c r="C100" i="59"/>
  <c r="C113" i="59"/>
  <c r="C113" i="69"/>
  <c r="C117" i="69"/>
  <c r="C117" i="59"/>
  <c r="C149" i="69"/>
  <c r="C149" i="59"/>
  <c r="C207" i="69"/>
  <c r="C209" i="59"/>
  <c r="H60" i="59"/>
  <c r="H50" i="59"/>
  <c r="G47" i="59"/>
  <c r="G54" i="59"/>
  <c r="G62" i="59"/>
  <c r="E52" i="59"/>
  <c r="E60" i="59"/>
  <c r="F58" i="59"/>
  <c r="F55" i="59"/>
  <c r="E61" i="59"/>
  <c r="C96" i="59"/>
  <c r="C57" i="69"/>
  <c r="C55" i="59"/>
  <c r="C314" i="59"/>
  <c r="C308" i="69"/>
  <c r="I57" i="59" l="1"/>
  <c r="I213" i="59"/>
  <c r="I185" i="59"/>
  <c r="I22" i="59"/>
  <c r="I214" i="59"/>
  <c r="I156" i="59"/>
  <c r="I99" i="59"/>
  <c r="I59" i="59"/>
  <c r="I203" i="59"/>
  <c r="I31" i="59"/>
  <c r="I189" i="59"/>
  <c r="I233" i="59"/>
  <c r="I152" i="59"/>
  <c r="I219" i="59"/>
  <c r="I176" i="59"/>
  <c r="I16" i="59"/>
  <c r="I49" i="59"/>
  <c r="I40" i="59"/>
  <c r="I229" i="59"/>
  <c r="I119" i="59"/>
  <c r="I33" i="59"/>
  <c r="I138" i="59"/>
  <c r="I131" i="59"/>
  <c r="G310" i="59"/>
  <c r="G247" i="59"/>
  <c r="G250" i="59"/>
  <c r="H162" i="59"/>
  <c r="G315" i="59"/>
  <c r="G257" i="59"/>
  <c r="G311" i="59"/>
  <c r="G248" i="59"/>
  <c r="G235" i="59"/>
  <c r="I50" i="59"/>
  <c r="I56" i="59"/>
  <c r="I61" i="59"/>
  <c r="I58" i="59"/>
  <c r="I54" i="59"/>
  <c r="I53" i="59"/>
  <c r="I48" i="59"/>
  <c r="I211" i="59"/>
  <c r="I207" i="59"/>
  <c r="I43" i="59"/>
  <c r="I39" i="59"/>
  <c r="I35" i="59"/>
  <c r="I232" i="59"/>
  <c r="I228" i="59"/>
  <c r="I205" i="59"/>
  <c r="I155" i="59"/>
  <c r="I151" i="59"/>
  <c r="I118" i="59"/>
  <c r="I114" i="59"/>
  <c r="I98" i="59"/>
  <c r="I21" i="59"/>
  <c r="I129" i="59"/>
  <c r="I124" i="59"/>
  <c r="I223" i="59"/>
  <c r="I199" i="59"/>
  <c r="I20" i="59"/>
  <c r="I15" i="59"/>
  <c r="I11" i="59"/>
  <c r="I192" i="59"/>
  <c r="I188" i="59"/>
  <c r="I184" i="59"/>
  <c r="I180" i="59"/>
  <c r="I225" i="59"/>
  <c r="I107" i="59"/>
  <c r="I52" i="59"/>
  <c r="I55" i="59"/>
  <c r="I60" i="59"/>
  <c r="I215" i="59"/>
  <c r="I42" i="59"/>
  <c r="I38" i="59"/>
  <c r="I34" i="59"/>
  <c r="I187" i="59"/>
  <c r="I183" i="59"/>
  <c r="I171" i="59"/>
  <c r="I231" i="59"/>
  <c r="I227" i="59"/>
  <c r="I212" i="59"/>
  <c r="I208" i="59"/>
  <c r="I154" i="59"/>
  <c r="I150" i="59"/>
  <c r="I117" i="59"/>
  <c r="I113" i="59"/>
  <c r="I96" i="59"/>
  <c r="I224" i="59"/>
  <c r="I200" i="59"/>
  <c r="I5" i="59"/>
  <c r="I133" i="59"/>
  <c r="I128" i="59"/>
  <c r="I67" i="59"/>
  <c r="I164" i="59"/>
  <c r="I143" i="59"/>
  <c r="I105" i="59"/>
  <c r="I196" i="59"/>
  <c r="I168" i="59"/>
  <c r="I65" i="59"/>
  <c r="I145" i="59"/>
  <c r="I111" i="59"/>
  <c r="I62" i="59"/>
  <c r="I45" i="59"/>
  <c r="I46" i="59"/>
  <c r="I51" i="59"/>
  <c r="I209" i="59"/>
  <c r="I41" i="59"/>
  <c r="I37" i="59"/>
  <c r="I175" i="59"/>
  <c r="I234" i="59"/>
  <c r="I230" i="59"/>
  <c r="I157" i="59"/>
  <c r="I153" i="59"/>
  <c r="I149" i="59"/>
  <c r="I116" i="59"/>
  <c r="I100" i="59"/>
  <c r="I68" i="59"/>
  <c r="I220" i="59"/>
  <c r="I144" i="59"/>
  <c r="I29" i="59"/>
  <c r="I137" i="59"/>
  <c r="I122" i="59"/>
  <c r="I147" i="59"/>
  <c r="I109" i="59"/>
  <c r="I17" i="59"/>
  <c r="I13" i="59"/>
  <c r="I7" i="59"/>
  <c r="I194" i="59"/>
  <c r="I190" i="59"/>
  <c r="I186" i="59"/>
  <c r="I182" i="59"/>
  <c r="I172" i="59"/>
  <c r="I12" i="59"/>
  <c r="I75" i="59"/>
  <c r="I174" i="59"/>
  <c r="I170" i="59"/>
  <c r="I166" i="59"/>
  <c r="I27" i="59"/>
  <c r="I135" i="59"/>
  <c r="I69" i="59"/>
  <c r="I217" i="59"/>
  <c r="I4" i="59"/>
  <c r="I74" i="59"/>
  <c r="I70" i="59"/>
  <c r="I142" i="59"/>
  <c r="I123" i="59"/>
  <c r="I221" i="59"/>
  <c r="I201" i="59"/>
  <c r="I141" i="59"/>
  <c r="I103" i="59"/>
  <c r="I18" i="59"/>
  <c r="I14" i="59"/>
  <c r="I10" i="59"/>
  <c r="I73" i="59"/>
  <c r="I132" i="59"/>
  <c r="I195" i="59"/>
  <c r="I81" i="59"/>
  <c r="I84" i="59"/>
  <c r="I110" i="59"/>
  <c r="I178" i="59"/>
  <c r="I95" i="59"/>
  <c r="I125" i="59"/>
  <c r="I206" i="59"/>
  <c r="I169" i="59"/>
  <c r="I177" i="59"/>
  <c r="I87" i="59"/>
  <c r="I30" i="59"/>
  <c r="I121" i="59"/>
  <c r="I71" i="59"/>
  <c r="I126" i="59"/>
  <c r="I136" i="59"/>
  <c r="I19" i="59"/>
  <c r="I104" i="59"/>
  <c r="I92" i="59"/>
  <c r="I93" i="59"/>
  <c r="I77" i="59"/>
  <c r="I83" i="59"/>
  <c r="I202" i="59"/>
  <c r="I86" i="59"/>
  <c r="I89" i="59"/>
  <c r="I191" i="59"/>
  <c r="I85" i="59"/>
  <c r="I218" i="59"/>
  <c r="I134" i="59"/>
  <c r="I204" i="59"/>
  <c r="I6" i="59"/>
  <c r="I146" i="59"/>
  <c r="I26" i="59"/>
  <c r="I88" i="59"/>
  <c r="I78" i="59"/>
  <c r="I108" i="59"/>
  <c r="I97" i="59"/>
  <c r="I79" i="59"/>
  <c r="I173" i="59"/>
  <c r="I66" i="59"/>
  <c r="I106" i="59"/>
  <c r="I90" i="59"/>
  <c r="I193" i="59"/>
  <c r="I130" i="59"/>
  <c r="I167" i="59"/>
  <c r="I179" i="59"/>
  <c r="I165" i="59"/>
  <c r="I112" i="59"/>
  <c r="I222" i="59"/>
  <c r="I72" i="59"/>
  <c r="I226" i="59"/>
  <c r="I102" i="59"/>
  <c r="I148" i="59"/>
  <c r="I140" i="59"/>
  <c r="I91" i="59"/>
  <c r="I32" i="59"/>
  <c r="I94" i="59"/>
  <c r="I76" i="59"/>
  <c r="I80" i="59"/>
  <c r="I28" i="59"/>
  <c r="I127" i="59"/>
  <c r="I64" i="59"/>
  <c r="G52" i="69"/>
  <c r="G55" i="69"/>
  <c r="F254" i="69"/>
  <c r="G54" i="69"/>
  <c r="G59" i="69"/>
  <c r="F246" i="69"/>
  <c r="F306" i="69"/>
  <c r="F250" i="69"/>
  <c r="F312" i="69"/>
  <c r="F252" i="69"/>
  <c r="F256" i="69"/>
  <c r="F247" i="69"/>
  <c r="F237" i="69"/>
  <c r="F308" i="69"/>
  <c r="F310" i="69"/>
  <c r="F253" i="69"/>
  <c r="F249" i="69"/>
  <c r="F245" i="69"/>
  <c r="F255" i="69"/>
  <c r="F251" i="69"/>
  <c r="G48" i="69"/>
  <c r="G45" i="69"/>
  <c r="F305" i="69"/>
  <c r="F241" i="69"/>
  <c r="F234" i="69"/>
  <c r="F235" i="69"/>
  <c r="F311" i="69"/>
  <c r="F242" i="69"/>
  <c r="F307" i="69"/>
  <c r="F248" i="69"/>
  <c r="F233" i="69"/>
  <c r="F309" i="69"/>
  <c r="F244" i="69"/>
  <c r="F240" i="69"/>
  <c r="F239" i="69"/>
  <c r="F238" i="69"/>
  <c r="F236" i="69"/>
  <c r="G61" i="69"/>
  <c r="G57" i="69"/>
  <c r="G187" i="69"/>
  <c r="G202" i="69"/>
  <c r="G93" i="69"/>
  <c r="G89" i="69"/>
  <c r="G85" i="69"/>
  <c r="G130" i="69"/>
  <c r="G121" i="69"/>
  <c r="G218" i="69"/>
  <c r="G79" i="69"/>
  <c r="G32" i="69"/>
  <c r="G64" i="69"/>
  <c r="G146" i="69"/>
  <c r="G108" i="69"/>
  <c r="G74" i="69"/>
  <c r="G70" i="69"/>
  <c r="G224" i="69"/>
  <c r="G112" i="69"/>
  <c r="G148" i="69"/>
  <c r="G106" i="69"/>
  <c r="G183" i="69"/>
  <c r="G188" i="69"/>
  <c r="G190" i="69"/>
  <c r="G65" i="69"/>
  <c r="G174" i="69"/>
  <c r="G51" i="69"/>
  <c r="G39" i="69"/>
  <c r="G4" i="69"/>
  <c r="G18" i="69"/>
  <c r="G117" i="69"/>
  <c r="G213" i="69"/>
  <c r="G42" i="69"/>
  <c r="G40" i="69"/>
  <c r="G67" i="69"/>
  <c r="G225" i="69"/>
  <c r="G172" i="69"/>
  <c r="G154" i="69"/>
  <c r="G145" i="69"/>
  <c r="G123" i="69"/>
  <c r="G170" i="69"/>
  <c r="G35" i="69"/>
  <c r="G166" i="69"/>
  <c r="G219" i="69"/>
  <c r="G58" i="69"/>
  <c r="G211" i="69"/>
  <c r="G168" i="69"/>
  <c r="G215" i="69"/>
  <c r="G111" i="69"/>
  <c r="G179" i="69"/>
  <c r="G173" i="69"/>
  <c r="G103" i="69"/>
  <c r="G151" i="69"/>
  <c r="G80" i="69"/>
  <c r="G53" i="69"/>
  <c r="G184" i="69"/>
  <c r="G182" i="69"/>
  <c r="G22" i="69"/>
  <c r="G126" i="69"/>
  <c r="G122" i="69"/>
  <c r="G56" i="69"/>
  <c r="G118" i="69"/>
  <c r="G124" i="69"/>
  <c r="G209" i="69"/>
  <c r="G176" i="69"/>
  <c r="G206" i="69"/>
  <c r="G175" i="69"/>
  <c r="G10" i="69"/>
  <c r="G150" i="69"/>
  <c r="G135" i="69"/>
  <c r="G232" i="69"/>
  <c r="G162" i="69"/>
  <c r="G226" i="69"/>
  <c r="G177" i="69"/>
  <c r="G12" i="69"/>
  <c r="G228" i="69"/>
  <c r="G181" i="69"/>
  <c r="G185" i="69"/>
  <c r="G46" i="69"/>
  <c r="G116" i="69"/>
  <c r="G205" i="69"/>
  <c r="G41" i="69"/>
  <c r="G210" i="69"/>
  <c r="G208" i="69"/>
  <c r="G227" i="69"/>
  <c r="G195" i="69"/>
  <c r="G147" i="69"/>
  <c r="G230" i="69"/>
  <c r="G16" i="69"/>
  <c r="G180" i="69"/>
  <c r="G107" i="69"/>
  <c r="G100" i="69"/>
  <c r="G149" i="69"/>
  <c r="G152" i="69"/>
  <c r="G178" i="69"/>
  <c r="G169" i="69"/>
  <c r="G17" i="69"/>
  <c r="G191" i="69"/>
  <c r="G115" i="69"/>
  <c r="G105" i="69"/>
  <c r="G207" i="69"/>
  <c r="G36" i="69"/>
  <c r="G34" i="69"/>
  <c r="G138" i="69"/>
  <c r="H3" i="69"/>
  <c r="G155" i="69"/>
  <c r="G38" i="69"/>
  <c r="G153" i="69"/>
  <c r="G96" i="69"/>
  <c r="G69" i="69"/>
  <c r="G11" i="69"/>
  <c r="G221" i="69"/>
  <c r="G98" i="69"/>
  <c r="G43" i="69"/>
  <c r="G81" i="69"/>
  <c r="G31" i="69"/>
  <c r="G167" i="69"/>
  <c r="G19" i="69"/>
  <c r="G203" i="69"/>
  <c r="G189" i="69"/>
  <c r="G20" i="69"/>
  <c r="G109" i="69"/>
  <c r="G133" i="69"/>
  <c r="G197" i="69"/>
  <c r="G14" i="69"/>
  <c r="G131" i="69"/>
  <c r="G229" i="69"/>
  <c r="G7" i="69"/>
  <c r="G156" i="69"/>
  <c r="G231" i="69"/>
  <c r="G223" i="69"/>
  <c r="G186" i="69"/>
  <c r="G113" i="69"/>
  <c r="G137" i="69"/>
  <c r="G119" i="69"/>
  <c r="G97" i="69"/>
  <c r="G114" i="69"/>
  <c r="G13" i="69"/>
  <c r="G171" i="69"/>
  <c r="G164" i="69"/>
  <c r="G165" i="69"/>
  <c r="G157" i="69"/>
  <c r="G212" i="69"/>
  <c r="G47" i="69"/>
  <c r="G15" i="69"/>
  <c r="G37" i="69"/>
  <c r="G33" i="69"/>
  <c r="G217" i="69"/>
  <c r="G163" i="69"/>
  <c r="G29" i="69"/>
  <c r="G72" i="69"/>
  <c r="G27" i="69"/>
  <c r="G129" i="69"/>
  <c r="G199" i="69"/>
  <c r="G99" i="69"/>
  <c r="G161" i="69"/>
  <c r="G201" i="69"/>
  <c r="G128" i="69"/>
  <c r="G159" i="69"/>
  <c r="G143" i="69"/>
  <c r="G30" i="69"/>
  <c r="G92" i="69"/>
  <c r="G88" i="69"/>
  <c r="G84" i="69"/>
  <c r="G222" i="69"/>
  <c r="G198" i="69"/>
  <c r="G77" i="69"/>
  <c r="G216" i="69"/>
  <c r="G78" i="69"/>
  <c r="G136" i="69"/>
  <c r="G200" i="69"/>
  <c r="G110" i="69"/>
  <c r="G49" i="69"/>
  <c r="G95" i="69"/>
  <c r="G91" i="69"/>
  <c r="G87" i="69"/>
  <c r="G83" i="69"/>
  <c r="G26" i="69"/>
  <c r="G134" i="69"/>
  <c r="G160" i="69"/>
  <c r="G73" i="69"/>
  <c r="G127" i="69"/>
  <c r="G142" i="69"/>
  <c r="G104" i="69"/>
  <c r="G204" i="69"/>
  <c r="G76" i="69"/>
  <c r="G220" i="69"/>
  <c r="G140" i="69"/>
  <c r="G5" i="69"/>
  <c r="G50" i="69"/>
  <c r="G60" i="69"/>
  <c r="G62" i="69"/>
  <c r="G141" i="69"/>
  <c r="G94" i="69"/>
  <c r="G90" i="69"/>
  <c r="G86" i="69"/>
  <c r="G125" i="69"/>
  <c r="G68" i="69"/>
  <c r="G71" i="69"/>
  <c r="G66" i="69"/>
  <c r="G75" i="69"/>
  <c r="G28" i="69"/>
  <c r="G132" i="69"/>
  <c r="G196" i="69"/>
  <c r="G6" i="69"/>
  <c r="G144" i="69"/>
  <c r="G102" i="69"/>
  <c r="H312" i="59" l="1"/>
  <c r="H252" i="59"/>
  <c r="H313" i="59"/>
  <c r="H245" i="59"/>
  <c r="H237" i="59"/>
  <c r="H311" i="59"/>
  <c r="H307" i="59"/>
  <c r="H253" i="59"/>
  <c r="H314" i="59"/>
  <c r="H310" i="59"/>
  <c r="H249" i="59"/>
  <c r="H315" i="59"/>
  <c r="H248" i="59"/>
  <c r="H251" i="59"/>
  <c r="H255" i="59"/>
  <c r="H316" i="59"/>
  <c r="H254" i="59"/>
  <c r="H257" i="59"/>
  <c r="I162" i="59"/>
  <c r="H256" i="59"/>
  <c r="H246" i="59"/>
  <c r="H250" i="59"/>
  <c r="H309" i="59"/>
  <c r="H258" i="59"/>
  <c r="H235" i="59"/>
  <c r="H308" i="59"/>
  <c r="H247" i="59"/>
  <c r="G312" i="69"/>
  <c r="G308" i="69"/>
  <c r="G249" i="69"/>
  <c r="G251" i="69"/>
  <c r="G311" i="69"/>
  <c r="G305" i="69"/>
  <c r="G243" i="69"/>
  <c r="G256" i="69"/>
  <c r="G309" i="69"/>
  <c r="G255" i="69"/>
  <c r="G250" i="69"/>
  <c r="G310" i="69"/>
  <c r="G247" i="69"/>
  <c r="G239" i="69"/>
  <c r="G241" i="69"/>
  <c r="G254" i="69"/>
  <c r="G307" i="69"/>
  <c r="G233" i="69"/>
  <c r="G238" i="69"/>
  <c r="G234" i="69"/>
  <c r="G253" i="69"/>
  <c r="G242" i="69"/>
  <c r="G244" i="69"/>
  <c r="G248" i="69"/>
  <c r="G240" i="69"/>
  <c r="G245" i="69"/>
  <c r="G306" i="69"/>
  <c r="G236" i="69"/>
  <c r="G235" i="69"/>
  <c r="G246" i="69"/>
  <c r="G252" i="69"/>
  <c r="H183" i="69"/>
  <c r="H190" i="69"/>
  <c r="H191" i="69"/>
  <c r="H200" i="69"/>
  <c r="H172" i="69"/>
  <c r="H164" i="69"/>
  <c r="H78" i="69"/>
  <c r="H165" i="69"/>
  <c r="H83" i="69"/>
  <c r="H71" i="69"/>
  <c r="H79" i="69"/>
  <c r="H131" i="69"/>
  <c r="H181" i="69"/>
  <c r="H185" i="69"/>
  <c r="H148" i="69"/>
  <c r="H91" i="69"/>
  <c r="H180" i="69"/>
  <c r="H222" i="69"/>
  <c r="H68" i="69"/>
  <c r="H26" i="69"/>
  <c r="H84" i="69"/>
  <c r="H224" i="69"/>
  <c r="H85" i="69"/>
  <c r="H177" i="69"/>
  <c r="H162" i="69"/>
  <c r="H98" i="69"/>
  <c r="H123" i="69"/>
  <c r="H228" i="69"/>
  <c r="H132" i="69"/>
  <c r="H232" i="69"/>
  <c r="H81" i="69"/>
  <c r="H108" i="69"/>
  <c r="H197" i="69"/>
  <c r="H100" i="69"/>
  <c r="H206" i="69"/>
  <c r="H96" i="69"/>
  <c r="H208" i="69"/>
  <c r="H126" i="69"/>
  <c r="H184" i="69"/>
  <c r="H94" i="69"/>
  <c r="H160" i="69"/>
  <c r="H176" i="69"/>
  <c r="H30" i="69"/>
  <c r="H58" i="69"/>
  <c r="H92" i="69"/>
  <c r="H144" i="69"/>
  <c r="H121" i="69"/>
  <c r="H66" i="69"/>
  <c r="H140" i="69"/>
  <c r="H122" i="69"/>
  <c r="H163" i="69"/>
  <c r="H216" i="69"/>
  <c r="H90" i="69"/>
  <c r="H170" i="69"/>
  <c r="H171" i="69"/>
  <c r="H127" i="69"/>
  <c r="H5" i="69"/>
  <c r="H73" i="69"/>
  <c r="H75" i="69"/>
  <c r="H104" i="69"/>
  <c r="H72" i="69"/>
  <c r="H152" i="69"/>
  <c r="H230" i="69"/>
  <c r="H112" i="69"/>
  <c r="H188" i="69"/>
  <c r="H19" i="69"/>
  <c r="H168" i="69"/>
  <c r="H114" i="69"/>
  <c r="H207" i="69"/>
  <c r="H198" i="69"/>
  <c r="H28" i="69"/>
  <c r="H196" i="69"/>
  <c r="H169" i="69"/>
  <c r="H62" i="69"/>
  <c r="H134" i="69"/>
  <c r="H77" i="69"/>
  <c r="H202" i="69"/>
  <c r="H106" i="69"/>
  <c r="H174" i="69"/>
  <c r="H166" i="69"/>
  <c r="H6" i="69"/>
  <c r="H161" i="69"/>
  <c r="H59" i="69"/>
  <c r="H130" i="69"/>
  <c r="H182" i="69"/>
  <c r="H21" i="69"/>
  <c r="H87" i="69"/>
  <c r="H173" i="69"/>
  <c r="I3" i="69"/>
  <c r="H93" i="69"/>
  <c r="H32" i="69"/>
  <c r="H88" i="69"/>
  <c r="H218" i="69"/>
  <c r="H86" i="69"/>
  <c r="H74" i="69"/>
  <c r="H80" i="69"/>
  <c r="H125" i="69"/>
  <c r="H179" i="69"/>
  <c r="H60" i="69"/>
  <c r="H76" i="69"/>
  <c r="H146" i="69"/>
  <c r="H178" i="69"/>
  <c r="H136" i="69"/>
  <c r="H70" i="69"/>
  <c r="H52" i="69"/>
  <c r="H189" i="69"/>
  <c r="H195" i="69"/>
  <c r="H167" i="69"/>
  <c r="H89" i="69"/>
  <c r="H64" i="69"/>
  <c r="H110" i="69"/>
  <c r="H186" i="69"/>
  <c r="H102" i="69"/>
  <c r="H142" i="69"/>
  <c r="H95" i="69"/>
  <c r="H220" i="69"/>
  <c r="H204" i="69"/>
  <c r="H227" i="69"/>
  <c r="H175" i="69"/>
  <c r="H4" i="69"/>
  <c r="H14" i="69"/>
  <c r="H107" i="69"/>
  <c r="H159" i="69"/>
  <c r="H124" i="69"/>
  <c r="H113" i="69"/>
  <c r="H150" i="69"/>
  <c r="H155" i="69"/>
  <c r="H203" i="69"/>
  <c r="H226" i="69"/>
  <c r="H109" i="69"/>
  <c r="H147" i="69"/>
  <c r="H119" i="69"/>
  <c r="H231" i="69"/>
  <c r="H219" i="69"/>
  <c r="H138" i="69"/>
  <c r="H31" i="69"/>
  <c r="H36" i="69"/>
  <c r="H40" i="69"/>
  <c r="H205" i="69"/>
  <c r="H187" i="69"/>
  <c r="H61" i="69"/>
  <c r="H56" i="69"/>
  <c r="H49" i="69"/>
  <c r="H48" i="69"/>
  <c r="H16" i="69"/>
  <c r="H103" i="69"/>
  <c r="H145" i="69"/>
  <c r="H7" i="69"/>
  <c r="H105" i="69"/>
  <c r="H67" i="69"/>
  <c r="H133" i="69"/>
  <c r="H29" i="69"/>
  <c r="H115" i="69"/>
  <c r="H151" i="69"/>
  <c r="H156" i="69"/>
  <c r="H11" i="69"/>
  <c r="H149" i="69"/>
  <c r="H215" i="69"/>
  <c r="H69" i="69"/>
  <c r="H37" i="69"/>
  <c r="H41" i="69"/>
  <c r="H209" i="69"/>
  <c r="H10" i="69"/>
  <c r="H18" i="69"/>
  <c r="H141" i="69"/>
  <c r="H13" i="69"/>
  <c r="H221" i="69"/>
  <c r="H128" i="69"/>
  <c r="H33" i="69"/>
  <c r="H116" i="69"/>
  <c r="H153" i="69"/>
  <c r="H157" i="69"/>
  <c r="H210" i="69"/>
  <c r="H15" i="69"/>
  <c r="H143" i="69"/>
  <c r="H99" i="69"/>
  <c r="H212" i="69"/>
  <c r="H65" i="69"/>
  <c r="H135" i="69"/>
  <c r="H27" i="69"/>
  <c r="H34" i="69"/>
  <c r="H38" i="69"/>
  <c r="H42" i="69"/>
  <c r="H201" i="69"/>
  <c r="H211" i="69"/>
  <c r="H22" i="69"/>
  <c r="H55" i="69"/>
  <c r="H46" i="69"/>
  <c r="H12" i="69"/>
  <c r="H111" i="69"/>
  <c r="H20" i="69"/>
  <c r="H217" i="69"/>
  <c r="H129" i="69"/>
  <c r="H137" i="69"/>
  <c r="H97" i="69"/>
  <c r="H118" i="69"/>
  <c r="H154" i="69"/>
  <c r="H225" i="69"/>
  <c r="H17" i="69"/>
  <c r="H117" i="69"/>
  <c r="H229" i="69"/>
  <c r="H199" i="69"/>
  <c r="H223" i="69"/>
  <c r="H35" i="69"/>
  <c r="H39" i="69"/>
  <c r="H43" i="69"/>
  <c r="H213" i="69"/>
  <c r="H57" i="69"/>
  <c r="H50" i="69"/>
  <c r="H54" i="69"/>
  <c r="H51" i="69"/>
  <c r="H53" i="69"/>
  <c r="H45" i="69"/>
  <c r="H47" i="69"/>
  <c r="I237" i="59" l="1"/>
  <c r="I251" i="59"/>
  <c r="I312" i="59"/>
  <c r="I255" i="59"/>
  <c r="I307" i="59"/>
  <c r="I253" i="59"/>
  <c r="I316" i="59"/>
  <c r="I247" i="59"/>
  <c r="I315" i="59"/>
  <c r="I252" i="59"/>
  <c r="I310" i="59"/>
  <c r="I249" i="59"/>
  <c r="I248" i="59"/>
  <c r="I311" i="59"/>
  <c r="I309" i="59"/>
  <c r="I254" i="59"/>
  <c r="I257" i="59"/>
  <c r="I246" i="59"/>
  <c r="I235" i="59"/>
  <c r="I258" i="59"/>
  <c r="I314" i="59"/>
  <c r="I245" i="59"/>
  <c r="I250" i="59"/>
  <c r="I308" i="59"/>
  <c r="I313" i="59"/>
  <c r="I256" i="59"/>
  <c r="I183" i="69"/>
  <c r="I181" i="69"/>
  <c r="I188" i="69"/>
  <c r="I20" i="69"/>
  <c r="I207" i="69"/>
  <c r="I210" i="69"/>
  <c r="I18" i="69"/>
  <c r="I35" i="69"/>
  <c r="I17" i="69"/>
  <c r="I115" i="69"/>
  <c r="I36" i="69"/>
  <c r="I159" i="69"/>
  <c r="I140" i="69"/>
  <c r="I124" i="69"/>
  <c r="I172" i="69"/>
  <c r="I117" i="69"/>
  <c r="I149" i="69"/>
  <c r="I155" i="69"/>
  <c r="I156" i="69"/>
  <c r="I13" i="69"/>
  <c r="I209" i="69"/>
  <c r="I119" i="69"/>
  <c r="I118" i="69"/>
  <c r="I64" i="69"/>
  <c r="I180" i="69"/>
  <c r="I219" i="69"/>
  <c r="I225" i="69"/>
  <c r="I163" i="69"/>
  <c r="I27" i="69"/>
  <c r="I161" i="69"/>
  <c r="I67" i="69"/>
  <c r="I48" i="69"/>
  <c r="I205" i="69"/>
  <c r="I92" i="69"/>
  <c r="I204" i="69"/>
  <c r="I130" i="69"/>
  <c r="I191" i="69"/>
  <c r="I185" i="69"/>
  <c r="I190" i="69"/>
  <c r="I14" i="69"/>
  <c r="I232" i="69"/>
  <c r="I129" i="69"/>
  <c r="I65" i="69"/>
  <c r="I227" i="69"/>
  <c r="I133" i="69"/>
  <c r="I175" i="69"/>
  <c r="I69" i="69"/>
  <c r="I5" i="69"/>
  <c r="I37" i="69"/>
  <c r="I152" i="69"/>
  <c r="I98" i="69"/>
  <c r="I226" i="69"/>
  <c r="I168" i="69"/>
  <c r="I206" i="69"/>
  <c r="I178" i="69"/>
  <c r="I42" i="69"/>
  <c r="I212" i="69"/>
  <c r="I114" i="69"/>
  <c r="I217" i="69"/>
  <c r="I177" i="69"/>
  <c r="I154" i="69"/>
  <c r="I10" i="69"/>
  <c r="I141" i="69"/>
  <c r="I228" i="69"/>
  <c r="I39" i="69"/>
  <c r="I96" i="69"/>
  <c r="I85" i="69"/>
  <c r="I107" i="69"/>
  <c r="I128" i="69"/>
  <c r="I184" i="69"/>
  <c r="I22" i="69"/>
  <c r="I30" i="69"/>
  <c r="I197" i="69"/>
  <c r="I145" i="69"/>
  <c r="I31" i="69"/>
  <c r="I43" i="69"/>
  <c r="I105" i="69"/>
  <c r="I173" i="69"/>
  <c r="I143" i="69"/>
  <c r="I109" i="69"/>
  <c r="I201" i="69"/>
  <c r="I176" i="69"/>
  <c r="I113" i="69"/>
  <c r="I153" i="69"/>
  <c r="I61" i="69"/>
  <c r="I100" i="69"/>
  <c r="I199" i="69"/>
  <c r="I135" i="69"/>
  <c r="I19" i="69"/>
  <c r="I164" i="69"/>
  <c r="I33" i="69"/>
  <c r="I38" i="69"/>
  <c r="I230" i="69"/>
  <c r="I169" i="69"/>
  <c r="I144" i="69"/>
  <c r="I166" i="69"/>
  <c r="I187" i="69"/>
  <c r="I121" i="69"/>
  <c r="I34" i="69"/>
  <c r="I97" i="69"/>
  <c r="I90" i="69"/>
  <c r="I170" i="69"/>
  <c r="I40" i="69"/>
  <c r="I116" i="69"/>
  <c r="I50" i="69"/>
  <c r="I167" i="69"/>
  <c r="I171" i="69"/>
  <c r="I41" i="69"/>
  <c r="I215" i="69"/>
  <c r="I222" i="69"/>
  <c r="I78" i="69"/>
  <c r="I111" i="69"/>
  <c r="I123" i="69"/>
  <c r="I208" i="69"/>
  <c r="I15" i="69"/>
  <c r="I160" i="69"/>
  <c r="I151" i="69"/>
  <c r="I157" i="69"/>
  <c r="I122" i="69"/>
  <c r="I16" i="69"/>
  <c r="I162" i="69"/>
  <c r="I174" i="69"/>
  <c r="I12" i="69"/>
  <c r="I165" i="69"/>
  <c r="I211" i="69"/>
  <c r="I131" i="69"/>
  <c r="I182" i="69"/>
  <c r="I223" i="69"/>
  <c r="I179" i="69"/>
  <c r="I29" i="69"/>
  <c r="I221" i="69"/>
  <c r="I147" i="69"/>
  <c r="I138" i="69"/>
  <c r="I195" i="69"/>
  <c r="I186" i="69"/>
  <c r="I189" i="69"/>
  <c r="I137" i="69"/>
  <c r="I150" i="69"/>
  <c r="I213" i="69"/>
  <c r="I99" i="69"/>
  <c r="I231" i="69"/>
  <c r="I229" i="69"/>
  <c r="I7" i="69"/>
  <c r="I103" i="69"/>
  <c r="I134" i="69"/>
  <c r="I75" i="69"/>
  <c r="I11" i="69"/>
  <c r="I203" i="69"/>
  <c r="I56" i="69"/>
  <c r="I112" i="69"/>
  <c r="I21" i="69"/>
  <c r="I218" i="69"/>
  <c r="I87" i="69"/>
  <c r="I196" i="69"/>
  <c r="I102" i="69"/>
  <c r="I84" i="69"/>
  <c r="I91" i="69"/>
  <c r="I200" i="69"/>
  <c r="I224" i="69"/>
  <c r="I132" i="69"/>
  <c r="I71" i="69"/>
  <c r="I76" i="69"/>
  <c r="I81" i="69"/>
  <c r="I49" i="69"/>
  <c r="I47" i="69"/>
  <c r="I51" i="69"/>
  <c r="I108" i="69"/>
  <c r="I198" i="69"/>
  <c r="I125" i="69"/>
  <c r="I93" i="69"/>
  <c r="I148" i="69"/>
  <c r="I86" i="69"/>
  <c r="I94" i="69"/>
  <c r="I220" i="69"/>
  <c r="I126" i="69"/>
  <c r="I32" i="69"/>
  <c r="I72" i="69"/>
  <c r="I77" i="69"/>
  <c r="I4" i="69"/>
  <c r="I104" i="69"/>
  <c r="I146" i="69"/>
  <c r="I110" i="69"/>
  <c r="I68" i="69"/>
  <c r="I95" i="69"/>
  <c r="I106" i="69"/>
  <c r="I26" i="69"/>
  <c r="I88" i="69"/>
  <c r="I216" i="69"/>
  <c r="I70" i="69"/>
  <c r="I127" i="69"/>
  <c r="I73" i="69"/>
  <c r="I79" i="69"/>
  <c r="I45" i="69"/>
  <c r="I53" i="69"/>
  <c r="I60" i="69"/>
  <c r="I54" i="69"/>
  <c r="I142" i="69"/>
  <c r="I83" i="69"/>
  <c r="I202" i="69"/>
  <c r="I6" i="69"/>
  <c r="I89" i="69"/>
  <c r="I66" i="69"/>
  <c r="I136" i="69"/>
  <c r="I28" i="69"/>
  <c r="I74" i="69"/>
  <c r="I80" i="69"/>
  <c r="I59" i="69"/>
  <c r="I57" i="69"/>
  <c r="I46" i="69"/>
  <c r="I55" i="69"/>
  <c r="I52" i="69"/>
  <c r="I58" i="69"/>
  <c r="I62" i="69"/>
  <c r="H309" i="69"/>
  <c r="H305" i="69"/>
  <c r="H311" i="69"/>
  <c r="H307" i="69"/>
  <c r="H308" i="69"/>
  <c r="H252" i="69"/>
  <c r="H243" i="69"/>
  <c r="H254" i="69"/>
  <c r="H235" i="69"/>
  <c r="H306" i="69"/>
  <c r="H312" i="69"/>
  <c r="H253" i="69"/>
  <c r="H255" i="69"/>
  <c r="H234" i="69"/>
  <c r="H246" i="69"/>
  <c r="H310" i="69"/>
  <c r="H244" i="69"/>
  <c r="H241" i="69"/>
  <c r="H242" i="69"/>
  <c r="H248" i="69"/>
  <c r="H250" i="69"/>
  <c r="H238" i="69"/>
  <c r="H245" i="69"/>
  <c r="H240" i="69"/>
  <c r="H249" i="69"/>
  <c r="H251" i="69"/>
  <c r="H233" i="69"/>
  <c r="H239" i="69"/>
  <c r="H236" i="69"/>
  <c r="H247" i="69"/>
  <c r="H256" i="69"/>
  <c r="I310" i="69" l="1"/>
  <c r="I306" i="69"/>
  <c r="I255" i="69"/>
  <c r="I247" i="69"/>
  <c r="I244" i="69"/>
  <c r="I236" i="69"/>
  <c r="I312" i="69"/>
  <c r="I308" i="69"/>
  <c r="I252" i="69"/>
  <c r="I243" i="69"/>
  <c r="I238" i="69"/>
  <c r="I239" i="69"/>
  <c r="I233" i="69"/>
  <c r="I311" i="69"/>
  <c r="I256" i="69"/>
  <c r="I307" i="69"/>
  <c r="I254" i="69"/>
  <c r="I249" i="69"/>
  <c r="I241" i="69"/>
  <c r="I251" i="69"/>
  <c r="I309" i="69"/>
  <c r="I246" i="69"/>
  <c r="I305" i="69"/>
  <c r="I250" i="69"/>
  <c r="I234" i="69"/>
  <c r="I245" i="69"/>
  <c r="I253" i="69"/>
  <c r="I242" i="69"/>
  <c r="I240" i="69"/>
  <c r="I248" i="69"/>
  <c r="I235" i="69"/>
  <c r="G31" i="17" l="1"/>
  <c r="W23" i="17" l="1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2" i="17"/>
  <c r="I24" i="59" l="1"/>
  <c r="E24" i="59"/>
  <c r="G24" i="59"/>
  <c r="H24" i="59"/>
  <c r="F24" i="59"/>
  <c r="I24" i="69"/>
  <c r="E24" i="69"/>
  <c r="F24" i="69"/>
  <c r="H24" i="69"/>
  <c r="G24" i="69"/>
  <c r="H17" i="17"/>
  <c r="H18" i="17"/>
  <c r="H19" i="17"/>
  <c r="H20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16" i="17"/>
  <c r="G17" i="17"/>
  <c r="G18" i="17"/>
  <c r="G19" i="17"/>
  <c r="G22" i="17"/>
  <c r="G23" i="17"/>
  <c r="G24" i="17"/>
  <c r="G26" i="17"/>
  <c r="G27" i="17"/>
  <c r="G28" i="17"/>
  <c r="G29" i="17"/>
  <c r="G30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9" i="59" l="1"/>
  <c r="G8" i="59"/>
  <c r="F9" i="59"/>
  <c r="F8" i="59"/>
  <c r="I9" i="59"/>
  <c r="E9" i="59"/>
  <c r="I8" i="59"/>
  <c r="E8" i="59"/>
  <c r="H9" i="59"/>
  <c r="H8" i="59"/>
  <c r="F8" i="69"/>
  <c r="H8" i="69"/>
  <c r="G9" i="69"/>
  <c r="G8" i="69"/>
  <c r="F9" i="69"/>
  <c r="I9" i="69"/>
  <c r="E9" i="69"/>
  <c r="I8" i="69"/>
  <c r="E8" i="69"/>
  <c r="H9" i="69"/>
  <c r="R106" i="69"/>
  <c r="V4" i="17"/>
  <c r="V5" i="17"/>
  <c r="V6" i="17"/>
  <c r="V7" i="17"/>
  <c r="V9" i="17"/>
  <c r="V10" i="17"/>
  <c r="V11" i="17"/>
  <c r="V14" i="17"/>
  <c r="V15" i="17"/>
  <c r="V16" i="17"/>
  <c r="V18" i="17"/>
  <c r="V19" i="17"/>
  <c r="V20" i="17"/>
  <c r="V22" i="17"/>
  <c r="V24" i="17"/>
  <c r="V25" i="17"/>
  <c r="V26" i="17"/>
  <c r="V29" i="17"/>
  <c r="V30" i="17"/>
  <c r="V31" i="17"/>
  <c r="V34" i="17"/>
  <c r="V35" i="17"/>
  <c r="V36" i="17"/>
  <c r="V39" i="17"/>
  <c r="V40" i="17"/>
  <c r="V41" i="17"/>
  <c r="V43" i="17"/>
  <c r="V44" i="17"/>
  <c r="V45" i="17"/>
  <c r="V46" i="17"/>
  <c r="V48" i="17"/>
  <c r="V49" i="17"/>
  <c r="V50" i="17"/>
  <c r="V51" i="17"/>
  <c r="V53" i="17"/>
  <c r="V54" i="17"/>
  <c r="V55" i="17"/>
  <c r="V56" i="17"/>
  <c r="V58" i="17"/>
  <c r="V59" i="17"/>
  <c r="V60" i="17"/>
  <c r="V61" i="17"/>
  <c r="V63" i="17"/>
  <c r="V64" i="17"/>
  <c r="V65" i="17"/>
  <c r="V66" i="17"/>
  <c r="V67" i="17"/>
  <c r="F23" i="69" s="1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2" i="17"/>
  <c r="G23" i="59" l="1"/>
  <c r="E23" i="59"/>
  <c r="I23" i="59"/>
  <c r="H23" i="59"/>
  <c r="H23" i="69"/>
  <c r="G23" i="69"/>
  <c r="E23" i="69"/>
  <c r="I23" i="69"/>
  <c r="X141" i="69" s="1"/>
  <c r="V106" i="69"/>
  <c r="X106" i="69"/>
  <c r="T106" i="69"/>
  <c r="P106" i="69"/>
  <c r="X78" i="69" l="1"/>
  <c r="X55" i="69"/>
  <c r="X97" i="69"/>
  <c r="X116" i="69"/>
  <c r="X140" i="69"/>
  <c r="X122" i="69"/>
  <c r="X86" i="69"/>
  <c r="X39" i="69"/>
  <c r="X146" i="69"/>
  <c r="X56" i="69"/>
  <c r="X130" i="69"/>
  <c r="X60" i="69"/>
  <c r="X143" i="69"/>
  <c r="X27" i="69"/>
  <c r="X147" i="69"/>
  <c r="X139" i="69"/>
  <c r="X59" i="69"/>
  <c r="X136" i="69"/>
  <c r="X58" i="69"/>
  <c r="X21" i="69"/>
  <c r="X127" i="69"/>
  <c r="X108" i="69"/>
  <c r="X11" i="69"/>
  <c r="X137" i="69"/>
  <c r="X96" i="69"/>
  <c r="X79" i="69"/>
  <c r="X31" i="69"/>
  <c r="G35" i="17"/>
  <c r="G34" i="17"/>
  <c r="G33" i="17"/>
  <c r="G32" i="17"/>
  <c r="L21" i="45" l="1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E244" i="59" s="1"/>
  <c r="L37" i="45"/>
  <c r="F244" i="59" s="1"/>
  <c r="L38" i="45"/>
  <c r="G244" i="59" s="1"/>
  <c r="L39" i="45"/>
  <c r="H244" i="59" s="1"/>
  <c r="L40" i="45"/>
  <c r="I244" i="59" s="1"/>
  <c r="K31" i="45" l="1"/>
  <c r="K32" i="45"/>
  <c r="K33" i="45"/>
  <c r="K34" i="45"/>
  <c r="K35" i="45"/>
  <c r="K36" i="45"/>
  <c r="K37" i="45"/>
  <c r="F243" i="59" s="1"/>
  <c r="K38" i="45"/>
  <c r="G243" i="59" s="1"/>
  <c r="K39" i="45"/>
  <c r="H243" i="59" s="1"/>
  <c r="K40" i="45"/>
  <c r="I243" i="59" s="1"/>
  <c r="K41" i="45"/>
  <c r="E241" i="69" s="1"/>
  <c r="E243" i="59" l="1"/>
  <c r="H36" i="45"/>
  <c r="E240" i="59" s="1"/>
  <c r="H37" i="45"/>
  <c r="F240" i="59" s="1"/>
  <c r="H38" i="45"/>
  <c r="G240" i="59" s="1"/>
  <c r="H39" i="45"/>
  <c r="H240" i="59" s="1"/>
  <c r="H40" i="45"/>
  <c r="I240" i="59" s="1"/>
  <c r="F36" i="45" l="1"/>
  <c r="E238" i="59" s="1"/>
  <c r="F37" i="45"/>
  <c r="F238" i="59" s="1"/>
  <c r="F38" i="45"/>
  <c r="G238" i="59" s="1"/>
  <c r="F39" i="45"/>
  <c r="H238" i="59" s="1"/>
  <c r="F40" i="45"/>
  <c r="I238" i="59" s="1"/>
  <c r="D36" i="45" l="1"/>
  <c r="E236" i="59" s="1"/>
  <c r="D37" i="45"/>
  <c r="F236" i="59" s="1"/>
  <c r="D38" i="45"/>
  <c r="G236" i="59" s="1"/>
  <c r="D39" i="45"/>
  <c r="H236" i="59" s="1"/>
  <c r="D40" i="45"/>
  <c r="I236" i="59" s="1"/>
  <c r="G26" i="45" l="1"/>
  <c r="G27" i="45"/>
  <c r="G28" i="45"/>
  <c r="G29" i="45"/>
  <c r="G30" i="45"/>
  <c r="G31" i="45"/>
  <c r="G32" i="45"/>
  <c r="G33" i="45"/>
  <c r="G34" i="45"/>
  <c r="G35" i="45"/>
  <c r="G36" i="45"/>
  <c r="E239" i="59" s="1"/>
  <c r="G37" i="45"/>
  <c r="F239" i="59" s="1"/>
  <c r="G38" i="45"/>
  <c r="G39" i="45"/>
  <c r="G40" i="45"/>
  <c r="G43" i="45"/>
  <c r="G237" i="69" s="1"/>
  <c r="G44" i="45"/>
  <c r="H237" i="69" s="1"/>
  <c r="G45" i="45"/>
  <c r="I237" i="69" s="1"/>
  <c r="J31" i="45"/>
  <c r="J32" i="45"/>
  <c r="J33" i="45"/>
  <c r="J34" i="45"/>
  <c r="J35" i="45"/>
  <c r="J36" i="45"/>
  <c r="E242" i="59" s="1"/>
  <c r="J37" i="45"/>
  <c r="F242" i="59" s="1"/>
  <c r="J38" i="45"/>
  <c r="G242" i="59" s="1"/>
  <c r="J39" i="45"/>
  <c r="H242" i="59" s="1"/>
  <c r="J40" i="45"/>
  <c r="I242" i="59" s="1"/>
  <c r="I31" i="45"/>
  <c r="I32" i="45"/>
  <c r="I33" i="45"/>
  <c r="I34" i="45"/>
  <c r="I35" i="45"/>
  <c r="I36" i="45"/>
  <c r="E241" i="59" s="1"/>
  <c r="I37" i="45"/>
  <c r="F241" i="59" s="1"/>
  <c r="I38" i="45"/>
  <c r="G241" i="59" s="1"/>
  <c r="I39" i="45"/>
  <c r="H241" i="59" s="1"/>
  <c r="I40" i="45"/>
  <c r="I241" i="59" s="1"/>
  <c r="X102" i="69" l="1"/>
  <c r="X33" i="69"/>
  <c r="X61" i="69"/>
  <c r="X67" i="69"/>
  <c r="I239" i="59"/>
  <c r="X19" i="69"/>
  <c r="H239" i="59"/>
  <c r="G239" i="59"/>
  <c r="X63" i="69"/>
  <c r="X80" i="69"/>
  <c r="X150" i="69"/>
  <c r="X92" i="69"/>
  <c r="X87" i="69"/>
  <c r="X88" i="69"/>
  <c r="AW4" i="42" l="1"/>
  <c r="AW5" i="42"/>
  <c r="AW6" i="42"/>
  <c r="AW11" i="42"/>
  <c r="AW16" i="42"/>
  <c r="AW17" i="42"/>
  <c r="AW18" i="42"/>
  <c r="AW21" i="42"/>
  <c r="AW26" i="42"/>
  <c r="AW31" i="42"/>
  <c r="AW33" i="42"/>
  <c r="AW34" i="42"/>
  <c r="AW35" i="42"/>
  <c r="AW36" i="42"/>
  <c r="AW41" i="42"/>
  <c r="AW46" i="42"/>
  <c r="AW48" i="42"/>
  <c r="G306" i="59" s="1"/>
  <c r="AW49" i="42"/>
  <c r="AW51" i="42"/>
  <c r="AW53" i="42"/>
  <c r="AW54" i="42"/>
  <c r="AW56" i="42"/>
  <c r="AW58" i="42"/>
  <c r="AW59" i="42"/>
  <c r="AW61" i="42"/>
  <c r="AW63" i="42"/>
  <c r="AW64" i="42"/>
  <c r="AW66" i="42"/>
  <c r="AW71" i="42"/>
  <c r="AW76" i="42"/>
  <c r="AW81" i="42"/>
  <c r="AW86" i="42"/>
  <c r="AW91" i="42"/>
  <c r="AW96" i="42"/>
  <c r="AW101" i="42"/>
  <c r="AW102" i="42"/>
  <c r="AW103" i="42"/>
  <c r="AW104" i="42"/>
  <c r="AW105" i="42"/>
  <c r="AW106" i="42"/>
  <c r="AW111" i="42"/>
  <c r="AW116" i="42"/>
  <c r="AW121" i="42"/>
  <c r="AW122" i="42"/>
  <c r="AW125" i="42"/>
  <c r="AW126" i="42"/>
  <c r="AW131" i="42"/>
  <c r="AW136" i="42"/>
  <c r="AW137" i="42"/>
  <c r="AW138" i="42"/>
  <c r="AW139" i="42"/>
  <c r="AW140" i="42"/>
  <c r="AW141" i="42"/>
  <c r="AW142" i="42"/>
  <c r="AW143" i="42"/>
  <c r="AW144" i="42"/>
  <c r="AW145" i="42"/>
  <c r="AW146" i="42"/>
  <c r="AW147" i="42"/>
  <c r="AW148" i="42"/>
  <c r="AW149" i="42"/>
  <c r="AW150" i="42"/>
  <c r="AW151" i="42"/>
  <c r="AW152" i="42"/>
  <c r="AW153" i="42"/>
  <c r="AW154" i="42"/>
  <c r="AW155" i="42"/>
  <c r="AW156" i="42"/>
  <c r="AW157" i="42"/>
  <c r="AW158" i="42"/>
  <c r="AW159" i="42"/>
  <c r="AW160" i="42"/>
  <c r="AW161" i="42"/>
  <c r="AW162" i="42"/>
  <c r="AW163" i="42"/>
  <c r="AW164" i="42"/>
  <c r="AW165" i="42"/>
  <c r="AW166" i="42"/>
  <c r="AW167" i="42"/>
  <c r="AW168" i="42"/>
  <c r="AW169" i="42"/>
  <c r="AW170" i="42"/>
  <c r="AW171" i="42"/>
  <c r="AW172" i="42"/>
  <c r="AW173" i="42"/>
  <c r="AW174" i="42"/>
  <c r="AW175" i="42"/>
  <c r="AW176" i="42"/>
  <c r="AW177" i="42"/>
  <c r="AW178" i="42"/>
  <c r="AW179" i="42"/>
  <c r="AW180" i="42"/>
  <c r="AW181" i="42"/>
  <c r="AW182" i="42"/>
  <c r="AW183" i="42"/>
  <c r="AW184" i="42"/>
  <c r="AW185" i="42"/>
  <c r="AW186" i="42"/>
  <c r="AW187" i="42"/>
  <c r="AW188" i="42"/>
  <c r="AW189" i="42"/>
  <c r="AW190" i="42"/>
  <c r="AW191" i="42"/>
  <c r="AW192" i="42"/>
  <c r="AW193" i="42"/>
  <c r="AW194" i="42"/>
  <c r="AW195" i="42"/>
  <c r="AW196" i="42"/>
  <c r="AW197" i="42"/>
  <c r="AW198" i="42"/>
  <c r="AW199" i="42"/>
  <c r="AW200" i="42"/>
  <c r="AW201" i="42"/>
  <c r="AW202" i="42"/>
  <c r="AW203" i="42"/>
  <c r="AW204" i="42"/>
  <c r="AW205" i="42"/>
  <c r="AW206" i="42"/>
  <c r="AW207" i="42"/>
  <c r="AW208" i="42"/>
  <c r="AW209" i="42"/>
  <c r="AW210" i="42"/>
  <c r="AW211" i="42"/>
  <c r="AW212" i="42"/>
  <c r="AW213" i="42"/>
  <c r="AW214" i="42"/>
  <c r="AW215" i="42"/>
  <c r="AW216" i="42"/>
  <c r="AW217" i="42"/>
  <c r="AW218" i="42"/>
  <c r="AW219" i="42"/>
  <c r="AW220" i="42"/>
  <c r="AW221" i="42"/>
  <c r="AW222" i="42"/>
  <c r="AW223" i="42"/>
  <c r="AW224" i="42"/>
  <c r="AW225" i="42"/>
  <c r="AW226" i="42"/>
  <c r="AW227" i="42"/>
  <c r="AW228" i="42"/>
  <c r="AW229" i="42"/>
  <c r="AW230" i="42"/>
  <c r="AW231" i="42"/>
  <c r="AW232" i="42"/>
  <c r="AW233" i="42"/>
  <c r="AW234" i="42"/>
  <c r="AW235" i="42"/>
  <c r="AW236" i="42"/>
  <c r="AW237" i="42"/>
  <c r="AW238" i="42"/>
  <c r="AW239" i="42"/>
  <c r="AW240" i="42"/>
  <c r="AW241" i="42"/>
  <c r="AW242" i="42"/>
  <c r="AW243" i="42"/>
  <c r="AW244" i="42"/>
  <c r="AW245" i="42"/>
  <c r="AW246" i="42"/>
  <c r="AW247" i="42"/>
  <c r="AW248" i="42"/>
  <c r="AW249" i="42"/>
  <c r="AW250" i="42"/>
  <c r="AW251" i="42"/>
  <c r="AW252" i="42"/>
  <c r="AW253" i="42"/>
  <c r="AW254" i="42"/>
  <c r="AW255" i="42"/>
  <c r="AW256" i="42"/>
  <c r="AW257" i="42"/>
  <c r="AW258" i="42"/>
  <c r="AW259" i="42"/>
  <c r="AW260" i="42"/>
  <c r="AW261" i="42"/>
  <c r="AW262" i="42"/>
  <c r="AW3" i="42"/>
  <c r="AV4" i="42"/>
  <c r="AV5" i="42"/>
  <c r="AV6" i="42"/>
  <c r="AV7" i="42"/>
  <c r="AV8" i="42"/>
  <c r="AV9" i="42"/>
  <c r="AV10" i="42"/>
  <c r="AV11" i="42"/>
  <c r="AV12" i="42"/>
  <c r="AV13" i="42"/>
  <c r="AV14" i="42"/>
  <c r="AV15" i="42"/>
  <c r="AV16" i="42"/>
  <c r="AV17" i="42"/>
  <c r="AV18" i="42"/>
  <c r="AV19" i="42"/>
  <c r="AV20" i="42"/>
  <c r="AV21" i="42"/>
  <c r="AV22" i="42"/>
  <c r="AV23" i="42"/>
  <c r="AV24" i="42"/>
  <c r="AV25" i="42"/>
  <c r="AV26" i="42"/>
  <c r="AV27" i="42"/>
  <c r="AV28" i="42"/>
  <c r="AV29" i="42"/>
  <c r="AV30" i="42"/>
  <c r="AV31" i="42"/>
  <c r="AV32" i="42"/>
  <c r="AV33" i="42"/>
  <c r="AV34" i="42"/>
  <c r="AV35" i="42"/>
  <c r="AV36" i="42"/>
  <c r="AV37" i="42"/>
  <c r="AV38" i="42"/>
  <c r="AV39" i="42"/>
  <c r="AV40" i="42"/>
  <c r="AV41" i="42"/>
  <c r="AV42" i="42"/>
  <c r="AV43" i="42"/>
  <c r="AV44" i="42"/>
  <c r="AV45" i="42"/>
  <c r="AV46" i="42"/>
  <c r="AV47" i="42"/>
  <c r="AV48" i="42"/>
  <c r="AV49" i="42"/>
  <c r="AV50" i="42"/>
  <c r="AV51" i="42"/>
  <c r="AV52" i="42"/>
  <c r="AV53" i="42"/>
  <c r="AV54" i="42"/>
  <c r="AV55" i="42"/>
  <c r="AV56" i="42"/>
  <c r="AV57" i="42"/>
  <c r="AV58" i="42"/>
  <c r="AV59" i="42"/>
  <c r="AV60" i="42"/>
  <c r="AV61" i="42"/>
  <c r="AV62" i="42"/>
  <c r="AV63" i="42"/>
  <c r="AV64" i="42"/>
  <c r="AV65" i="42"/>
  <c r="AV66" i="42"/>
  <c r="AV67" i="42"/>
  <c r="AV68" i="42"/>
  <c r="AV69" i="42"/>
  <c r="AV70" i="42"/>
  <c r="AV71" i="42"/>
  <c r="AV72" i="42"/>
  <c r="AV73" i="42"/>
  <c r="AV74" i="42"/>
  <c r="AV75" i="42"/>
  <c r="AV76" i="42"/>
  <c r="AV77" i="42"/>
  <c r="AV78" i="42"/>
  <c r="AV79" i="42"/>
  <c r="AV80" i="42"/>
  <c r="AV81" i="42"/>
  <c r="AV82" i="42"/>
  <c r="AV83" i="42"/>
  <c r="AV84" i="42"/>
  <c r="AV85" i="42"/>
  <c r="AV86" i="42"/>
  <c r="AV87" i="42"/>
  <c r="AV88" i="42"/>
  <c r="AV89" i="42"/>
  <c r="AV90" i="42"/>
  <c r="AV91" i="42"/>
  <c r="AV92" i="42"/>
  <c r="AV93" i="42"/>
  <c r="AV94" i="42"/>
  <c r="AV95" i="42"/>
  <c r="AV96" i="42"/>
  <c r="AV97" i="42"/>
  <c r="AV98" i="42"/>
  <c r="AV99" i="42"/>
  <c r="AV100" i="42"/>
  <c r="AV101" i="42"/>
  <c r="AV102" i="42"/>
  <c r="AV103" i="42"/>
  <c r="AV104" i="42"/>
  <c r="AV105" i="42"/>
  <c r="AV106" i="42"/>
  <c r="AV107" i="42"/>
  <c r="AV108" i="42"/>
  <c r="AV109" i="42"/>
  <c r="AV110" i="42"/>
  <c r="AV111" i="42"/>
  <c r="AV112" i="42"/>
  <c r="AV113" i="42"/>
  <c r="AV114" i="42"/>
  <c r="AV115" i="42"/>
  <c r="AV116" i="42"/>
  <c r="AV117" i="42"/>
  <c r="AV118" i="42"/>
  <c r="AV119" i="42"/>
  <c r="AV120" i="42"/>
  <c r="AV121" i="42"/>
  <c r="AV122" i="42"/>
  <c r="AV123" i="42"/>
  <c r="AV124" i="42"/>
  <c r="AV125" i="42"/>
  <c r="AV126" i="42"/>
  <c r="AV127" i="42"/>
  <c r="AV128" i="42"/>
  <c r="AV129" i="42"/>
  <c r="AV130" i="42"/>
  <c r="AV131" i="42"/>
  <c r="AV132" i="42"/>
  <c r="AV133" i="42"/>
  <c r="AV134" i="42"/>
  <c r="AV135" i="42"/>
  <c r="AV136" i="42"/>
  <c r="AV137" i="42"/>
  <c r="AV138" i="42"/>
  <c r="AV139" i="42"/>
  <c r="AV140" i="42"/>
  <c r="AV141" i="42"/>
  <c r="AV142" i="42"/>
  <c r="AV143" i="42"/>
  <c r="AV144" i="42"/>
  <c r="AV145" i="42"/>
  <c r="AV146" i="42"/>
  <c r="AV147" i="42"/>
  <c r="AV148" i="42"/>
  <c r="AV149" i="42"/>
  <c r="AV150" i="42"/>
  <c r="AV151" i="42"/>
  <c r="AV152" i="42"/>
  <c r="AV153" i="42"/>
  <c r="AV154" i="42"/>
  <c r="AV155" i="42"/>
  <c r="AV156" i="42"/>
  <c r="AV157" i="42"/>
  <c r="AV158" i="42"/>
  <c r="AV159" i="42"/>
  <c r="AV160" i="42"/>
  <c r="AV161" i="42"/>
  <c r="AV162" i="42"/>
  <c r="AV163" i="42"/>
  <c r="AV164" i="42"/>
  <c r="AV165" i="42"/>
  <c r="AV166" i="42"/>
  <c r="AV167" i="42"/>
  <c r="AV168" i="42"/>
  <c r="AV169" i="42"/>
  <c r="AV170" i="42"/>
  <c r="AV171" i="42"/>
  <c r="AV172" i="42"/>
  <c r="AV173" i="42"/>
  <c r="AV174" i="42"/>
  <c r="AV175" i="42"/>
  <c r="AV176" i="42"/>
  <c r="AV177" i="42"/>
  <c r="AV178" i="42"/>
  <c r="AV179" i="42"/>
  <c r="AV180" i="42"/>
  <c r="AV181" i="42"/>
  <c r="AV182" i="42"/>
  <c r="AV183" i="42"/>
  <c r="AV184" i="42"/>
  <c r="AV185" i="42"/>
  <c r="AV186" i="42"/>
  <c r="AV187" i="42"/>
  <c r="AV188" i="42"/>
  <c r="AV189" i="42"/>
  <c r="AV190" i="42"/>
  <c r="AV191" i="42"/>
  <c r="AV192" i="42"/>
  <c r="AV193" i="42"/>
  <c r="AV194" i="42"/>
  <c r="AV195" i="42"/>
  <c r="AV196" i="42"/>
  <c r="AV197" i="42"/>
  <c r="AV198" i="42"/>
  <c r="AV199" i="42"/>
  <c r="AV200" i="42"/>
  <c r="AV201" i="42"/>
  <c r="AV202" i="42"/>
  <c r="AV203" i="42"/>
  <c r="AV204" i="42"/>
  <c r="AV205" i="42"/>
  <c r="AV206" i="42"/>
  <c r="AV207" i="42"/>
  <c r="AV208" i="42"/>
  <c r="AV209" i="42"/>
  <c r="AV210" i="42"/>
  <c r="AV211" i="42"/>
  <c r="AV212" i="42"/>
  <c r="AV213" i="42"/>
  <c r="AV214" i="42"/>
  <c r="AV215" i="42"/>
  <c r="AV216" i="42"/>
  <c r="AV217" i="42"/>
  <c r="AV218" i="42"/>
  <c r="AV219" i="42"/>
  <c r="AV220" i="42"/>
  <c r="AV221" i="42"/>
  <c r="AV222" i="42"/>
  <c r="AV223" i="42"/>
  <c r="AV224" i="42"/>
  <c r="AV225" i="42"/>
  <c r="AV226" i="42"/>
  <c r="AV227" i="42"/>
  <c r="AV228" i="42"/>
  <c r="AV229" i="42"/>
  <c r="AV230" i="42"/>
  <c r="AV231" i="42"/>
  <c r="AV232" i="42"/>
  <c r="AV233" i="42"/>
  <c r="AV234" i="42"/>
  <c r="AV235" i="42"/>
  <c r="AV236" i="42"/>
  <c r="AV237" i="42"/>
  <c r="AV238" i="42"/>
  <c r="AV239" i="42"/>
  <c r="AV240" i="42"/>
  <c r="AV241" i="42"/>
  <c r="AV242" i="42"/>
  <c r="AV243" i="42"/>
  <c r="AV244" i="42"/>
  <c r="AV245" i="42"/>
  <c r="AV246" i="42"/>
  <c r="AV247" i="42"/>
  <c r="AV248" i="42"/>
  <c r="AV249" i="42"/>
  <c r="AV250" i="42"/>
  <c r="AV251" i="42"/>
  <c r="AV252" i="42"/>
  <c r="AV253" i="42"/>
  <c r="AV254" i="42"/>
  <c r="AV255" i="42"/>
  <c r="AV256" i="42"/>
  <c r="AV257" i="42"/>
  <c r="AV258" i="42"/>
  <c r="AV259" i="42"/>
  <c r="AV260" i="42"/>
  <c r="AV261" i="42"/>
  <c r="AV262" i="42"/>
  <c r="AV3" i="42"/>
  <c r="AU4" i="42"/>
  <c r="AU5" i="42"/>
  <c r="AU6" i="42"/>
  <c r="AU11" i="42"/>
  <c r="AU16" i="42"/>
  <c r="AU21" i="42"/>
  <c r="AU26" i="42"/>
  <c r="AU31" i="42"/>
  <c r="AU36" i="42"/>
  <c r="AU41" i="42"/>
  <c r="AU46" i="42"/>
  <c r="AU47" i="42"/>
  <c r="F304" i="59" s="1"/>
  <c r="AU48" i="42"/>
  <c r="G304" i="59" s="1"/>
  <c r="AU49" i="42"/>
  <c r="H304" i="59" s="1"/>
  <c r="AU50" i="42"/>
  <c r="I304" i="59" s="1"/>
  <c r="AU51" i="42"/>
  <c r="AU56" i="42"/>
  <c r="AU61" i="42"/>
  <c r="AU66" i="42"/>
  <c r="AU71" i="42"/>
  <c r="AU76" i="42"/>
  <c r="AU81" i="42"/>
  <c r="AU82" i="42"/>
  <c r="AU83" i="42"/>
  <c r="AU84" i="42"/>
  <c r="AU85" i="42"/>
  <c r="AU86" i="42"/>
  <c r="AU91" i="42"/>
  <c r="AU96" i="42"/>
  <c r="AU101" i="42"/>
  <c r="AU106" i="42"/>
  <c r="AU111" i="42"/>
  <c r="AU116" i="42"/>
  <c r="AU121" i="42"/>
  <c r="AU126" i="42"/>
  <c r="AU127" i="42"/>
  <c r="AU128" i="42"/>
  <c r="AU129" i="42"/>
  <c r="AU130" i="42"/>
  <c r="AU131" i="42"/>
  <c r="AU132" i="42"/>
  <c r="AU133" i="42"/>
  <c r="AU134" i="42"/>
  <c r="AU135" i="42"/>
  <c r="AU136" i="42"/>
  <c r="AU137" i="42"/>
  <c r="AU138" i="42"/>
  <c r="AU139" i="42"/>
  <c r="AU140" i="42"/>
  <c r="AU141" i="42"/>
  <c r="AU142" i="42"/>
  <c r="AU143" i="42"/>
  <c r="AU144" i="42"/>
  <c r="AU145" i="42"/>
  <c r="AU146" i="42"/>
  <c r="AU147" i="42"/>
  <c r="AU148" i="42"/>
  <c r="AU149" i="42"/>
  <c r="AU150" i="42"/>
  <c r="AU151" i="42"/>
  <c r="AU152" i="42"/>
  <c r="AU153" i="42"/>
  <c r="AU154" i="42"/>
  <c r="AU155" i="42"/>
  <c r="AU156" i="42"/>
  <c r="AU157" i="42"/>
  <c r="AU158" i="42"/>
  <c r="AU159" i="42"/>
  <c r="AU160" i="42"/>
  <c r="AU161" i="42"/>
  <c r="AU162" i="42"/>
  <c r="AU163" i="42"/>
  <c r="AU164" i="42"/>
  <c r="AU165" i="42"/>
  <c r="AU166" i="42"/>
  <c r="AU167" i="42"/>
  <c r="AU168" i="42"/>
  <c r="AU169" i="42"/>
  <c r="AU170" i="42"/>
  <c r="AU171" i="42"/>
  <c r="AU172" i="42"/>
  <c r="AU173" i="42"/>
  <c r="AU174" i="42"/>
  <c r="AU175" i="42"/>
  <c r="AU176" i="42"/>
  <c r="AU177" i="42"/>
  <c r="AU178" i="42"/>
  <c r="AU179" i="42"/>
  <c r="AU180" i="42"/>
  <c r="AU181" i="42"/>
  <c r="AU182" i="42"/>
  <c r="AU183" i="42"/>
  <c r="AU184" i="42"/>
  <c r="AU185" i="42"/>
  <c r="AU186" i="42"/>
  <c r="AU187" i="42"/>
  <c r="AU188" i="42"/>
  <c r="AU189" i="42"/>
  <c r="AU190" i="42"/>
  <c r="AU191" i="42"/>
  <c r="AU192" i="42"/>
  <c r="AU193" i="42"/>
  <c r="AU194" i="42"/>
  <c r="AU195" i="42"/>
  <c r="AU196" i="42"/>
  <c r="AU197" i="42"/>
  <c r="AU198" i="42"/>
  <c r="AU199" i="42"/>
  <c r="AU200" i="42"/>
  <c r="AU201" i="42"/>
  <c r="AU202" i="42"/>
  <c r="AU203" i="42"/>
  <c r="AU204" i="42"/>
  <c r="AU205" i="42"/>
  <c r="AU206" i="42"/>
  <c r="AU207" i="42"/>
  <c r="AU208" i="42"/>
  <c r="AU209" i="42"/>
  <c r="AU210" i="42"/>
  <c r="AU211" i="42"/>
  <c r="AU212" i="42"/>
  <c r="AU213" i="42"/>
  <c r="AU214" i="42"/>
  <c r="AU215" i="42"/>
  <c r="AU216" i="42"/>
  <c r="AU217" i="42"/>
  <c r="AU218" i="42"/>
  <c r="AU219" i="42"/>
  <c r="AU220" i="42"/>
  <c r="AU221" i="42"/>
  <c r="AU222" i="42"/>
  <c r="AU223" i="42"/>
  <c r="AU224" i="42"/>
  <c r="AU225" i="42"/>
  <c r="AU226" i="42"/>
  <c r="AU227" i="42"/>
  <c r="AU228" i="42"/>
  <c r="AU229" i="42"/>
  <c r="AU230" i="42"/>
  <c r="AU231" i="42"/>
  <c r="AU232" i="42"/>
  <c r="AU233" i="42"/>
  <c r="AU234" i="42"/>
  <c r="AU235" i="42"/>
  <c r="AU236" i="42"/>
  <c r="AU237" i="42"/>
  <c r="AU238" i="42"/>
  <c r="AU239" i="42"/>
  <c r="AU240" i="42"/>
  <c r="AU241" i="42"/>
  <c r="AU242" i="42"/>
  <c r="AU243" i="42"/>
  <c r="AU244" i="42"/>
  <c r="AU245" i="42"/>
  <c r="AU246" i="42"/>
  <c r="AU247" i="42"/>
  <c r="AU248" i="42"/>
  <c r="AU249" i="42"/>
  <c r="AU250" i="42"/>
  <c r="AU251" i="42"/>
  <c r="AU252" i="42"/>
  <c r="AU253" i="42"/>
  <c r="AU254" i="42"/>
  <c r="AU255" i="42"/>
  <c r="AU256" i="42"/>
  <c r="AU257" i="42"/>
  <c r="AU258" i="42"/>
  <c r="AU259" i="42"/>
  <c r="AU260" i="42"/>
  <c r="AU261" i="42"/>
  <c r="AU262" i="42"/>
  <c r="AU3" i="42"/>
  <c r="AT4" i="42"/>
  <c r="AT5" i="42"/>
  <c r="AT6" i="42"/>
  <c r="AT7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T112" i="42"/>
  <c r="AT113" i="42"/>
  <c r="AT114" i="42"/>
  <c r="AT115" i="42"/>
  <c r="AT116" i="42"/>
  <c r="AT117" i="42"/>
  <c r="AT118" i="42"/>
  <c r="AT119" i="42"/>
  <c r="AT120" i="42"/>
  <c r="AT121" i="42"/>
  <c r="AT122" i="42"/>
  <c r="AT123" i="42"/>
  <c r="AT124" i="42"/>
  <c r="AT125" i="42"/>
  <c r="AT126" i="42"/>
  <c r="AT127" i="42"/>
  <c r="AT128" i="42"/>
  <c r="AT129" i="42"/>
  <c r="AT130" i="42"/>
  <c r="AT131" i="42"/>
  <c r="AT132" i="42"/>
  <c r="AT133" i="42"/>
  <c r="AT134" i="42"/>
  <c r="AT135" i="42"/>
  <c r="AT136" i="42"/>
  <c r="AT137" i="42"/>
  <c r="AT138" i="42"/>
  <c r="AT139" i="42"/>
  <c r="AT140" i="42"/>
  <c r="AT141" i="42"/>
  <c r="AT142" i="42"/>
  <c r="AT143" i="42"/>
  <c r="AT144" i="42"/>
  <c r="AT145" i="42"/>
  <c r="AT146" i="42"/>
  <c r="AT147" i="42"/>
  <c r="AT148" i="42"/>
  <c r="AT149" i="42"/>
  <c r="AT150" i="42"/>
  <c r="AT151" i="42"/>
  <c r="AT152" i="42"/>
  <c r="AT153" i="42"/>
  <c r="AT154" i="42"/>
  <c r="AT155" i="42"/>
  <c r="AT156" i="42"/>
  <c r="AT157" i="42"/>
  <c r="AT158" i="42"/>
  <c r="AT159" i="42"/>
  <c r="AT160" i="42"/>
  <c r="AT161" i="42"/>
  <c r="AT162" i="42"/>
  <c r="AT163" i="42"/>
  <c r="AT164" i="42"/>
  <c r="AT165" i="42"/>
  <c r="AT166" i="42"/>
  <c r="AT167" i="42"/>
  <c r="AT168" i="42"/>
  <c r="AT169" i="42"/>
  <c r="AT170" i="42"/>
  <c r="AT171" i="42"/>
  <c r="AT172" i="42"/>
  <c r="AT173" i="42"/>
  <c r="AT174" i="42"/>
  <c r="AT175" i="42"/>
  <c r="AT176" i="42"/>
  <c r="AT177" i="42"/>
  <c r="AT178" i="42"/>
  <c r="AT179" i="42"/>
  <c r="AT180" i="42"/>
  <c r="AT181" i="42"/>
  <c r="AT182" i="42"/>
  <c r="AT183" i="42"/>
  <c r="AT184" i="42"/>
  <c r="AT185" i="42"/>
  <c r="AT186" i="42"/>
  <c r="AT187" i="42"/>
  <c r="AT188" i="42"/>
  <c r="AT189" i="42"/>
  <c r="AT190" i="42"/>
  <c r="AT191" i="42"/>
  <c r="AT192" i="42"/>
  <c r="AT193" i="42"/>
  <c r="AT194" i="42"/>
  <c r="AT195" i="42"/>
  <c r="AT196" i="42"/>
  <c r="AT197" i="42"/>
  <c r="AT198" i="42"/>
  <c r="AT199" i="42"/>
  <c r="AT200" i="42"/>
  <c r="AT201" i="42"/>
  <c r="AT202" i="42"/>
  <c r="AT203" i="42"/>
  <c r="AT204" i="42"/>
  <c r="AT205" i="42"/>
  <c r="AT206" i="42"/>
  <c r="AT207" i="42"/>
  <c r="AT208" i="42"/>
  <c r="AT209" i="42"/>
  <c r="AT210" i="42"/>
  <c r="AT211" i="42"/>
  <c r="AT212" i="42"/>
  <c r="AT213" i="42"/>
  <c r="AT214" i="42"/>
  <c r="AT215" i="42"/>
  <c r="AT216" i="42"/>
  <c r="AT217" i="42"/>
  <c r="AT218" i="42"/>
  <c r="AT219" i="42"/>
  <c r="AT220" i="42"/>
  <c r="AT221" i="42"/>
  <c r="AT222" i="42"/>
  <c r="AT223" i="42"/>
  <c r="AT224" i="42"/>
  <c r="AT225" i="42"/>
  <c r="AT226" i="42"/>
  <c r="AT227" i="42"/>
  <c r="AT228" i="42"/>
  <c r="AT229" i="42"/>
  <c r="AT230" i="42"/>
  <c r="AT231" i="42"/>
  <c r="AT232" i="42"/>
  <c r="AT233" i="42"/>
  <c r="AT234" i="42"/>
  <c r="AT235" i="42"/>
  <c r="AT236" i="42"/>
  <c r="AT237" i="42"/>
  <c r="AT238" i="42"/>
  <c r="AT239" i="42"/>
  <c r="AT240" i="42"/>
  <c r="AT241" i="42"/>
  <c r="AT242" i="42"/>
  <c r="AT243" i="42"/>
  <c r="AT244" i="42"/>
  <c r="AT245" i="42"/>
  <c r="AT246" i="42"/>
  <c r="AT247" i="42"/>
  <c r="AT248" i="42"/>
  <c r="AT249" i="42"/>
  <c r="AT250" i="42"/>
  <c r="AT251" i="42"/>
  <c r="AT252" i="42"/>
  <c r="AT253" i="42"/>
  <c r="AT254" i="42"/>
  <c r="AT255" i="42"/>
  <c r="AT256" i="42"/>
  <c r="AT257" i="42"/>
  <c r="AT258" i="42"/>
  <c r="AT259" i="42"/>
  <c r="AT260" i="42"/>
  <c r="AT261" i="42"/>
  <c r="AT262" i="42"/>
  <c r="AT3" i="42"/>
  <c r="AS4" i="42"/>
  <c r="AS5" i="42"/>
  <c r="AS6" i="42"/>
  <c r="AS7" i="42"/>
  <c r="AS8" i="42"/>
  <c r="AS9" i="42"/>
  <c r="AS10" i="42"/>
  <c r="AS11" i="42"/>
  <c r="AS12" i="42"/>
  <c r="AS13" i="42"/>
  <c r="AS14" i="42"/>
  <c r="AS15" i="42"/>
  <c r="AS16" i="42"/>
  <c r="AS17" i="42"/>
  <c r="AS18" i="42"/>
  <c r="AS19" i="42"/>
  <c r="AS20" i="42"/>
  <c r="AS21" i="42"/>
  <c r="AS22" i="42"/>
  <c r="AS23" i="42"/>
  <c r="AS24" i="42"/>
  <c r="AS25" i="42"/>
  <c r="AS26" i="42"/>
  <c r="AS27" i="42"/>
  <c r="AS28" i="42"/>
  <c r="AS29" i="42"/>
  <c r="AS30" i="42"/>
  <c r="AS31" i="42"/>
  <c r="AS32" i="42"/>
  <c r="AS33" i="42"/>
  <c r="AS34" i="42"/>
  <c r="AS35" i="42"/>
  <c r="AS36" i="42"/>
  <c r="AS37" i="42"/>
  <c r="AS38" i="42"/>
  <c r="AS39" i="42"/>
  <c r="AS40" i="42"/>
  <c r="AS41" i="42"/>
  <c r="AS42" i="42"/>
  <c r="AS43" i="42"/>
  <c r="AS44" i="42"/>
  <c r="AS45" i="42"/>
  <c r="AS46" i="42"/>
  <c r="AS47" i="42"/>
  <c r="AS48" i="42"/>
  <c r="AS49" i="42"/>
  <c r="AS50" i="42"/>
  <c r="AS51" i="42"/>
  <c r="AS52" i="42"/>
  <c r="AS53" i="42"/>
  <c r="AS54" i="42"/>
  <c r="AS55" i="42"/>
  <c r="AS56" i="42"/>
  <c r="AS57" i="42"/>
  <c r="AS58" i="42"/>
  <c r="AS59" i="42"/>
  <c r="AS60" i="42"/>
  <c r="AS61" i="42"/>
  <c r="AS62" i="42"/>
  <c r="AS63" i="42"/>
  <c r="AS64" i="42"/>
  <c r="AS65" i="42"/>
  <c r="AS66" i="42"/>
  <c r="AS67" i="42"/>
  <c r="AS68" i="42"/>
  <c r="AS69" i="42"/>
  <c r="AS70" i="42"/>
  <c r="AS71" i="42"/>
  <c r="AS72" i="42"/>
  <c r="AS73" i="42"/>
  <c r="AS74" i="42"/>
  <c r="AS75" i="42"/>
  <c r="AS76" i="42"/>
  <c r="AS77" i="42"/>
  <c r="AS78" i="42"/>
  <c r="AS79" i="42"/>
  <c r="AS80" i="42"/>
  <c r="AS81" i="42"/>
  <c r="AS82" i="42"/>
  <c r="AS83" i="42"/>
  <c r="AS84" i="42"/>
  <c r="AS85" i="42"/>
  <c r="AS86" i="42"/>
  <c r="AS87" i="42"/>
  <c r="AS88" i="42"/>
  <c r="AS89" i="42"/>
  <c r="AS90" i="42"/>
  <c r="AS91" i="42"/>
  <c r="AS92" i="42"/>
  <c r="AS93" i="42"/>
  <c r="AS94" i="42"/>
  <c r="AS95" i="42"/>
  <c r="AS96" i="42"/>
  <c r="AS97" i="42"/>
  <c r="AS98" i="42"/>
  <c r="AS99" i="42"/>
  <c r="AS100" i="42"/>
  <c r="AS101" i="42"/>
  <c r="AS102" i="42"/>
  <c r="AS103" i="42"/>
  <c r="AS104" i="42"/>
  <c r="AS105" i="42"/>
  <c r="AS106" i="42"/>
  <c r="AS107" i="42"/>
  <c r="AS108" i="42"/>
  <c r="AS109" i="42"/>
  <c r="AS110" i="42"/>
  <c r="AS111" i="42"/>
  <c r="AS112" i="42"/>
  <c r="AS113" i="42"/>
  <c r="AS114" i="42"/>
  <c r="AS115" i="42"/>
  <c r="AS116" i="42"/>
  <c r="AS117" i="42"/>
  <c r="AS118" i="42"/>
  <c r="AS119" i="42"/>
  <c r="AS120" i="42"/>
  <c r="AS121" i="42"/>
  <c r="AS122" i="42"/>
  <c r="AS123" i="42"/>
  <c r="AS124" i="42"/>
  <c r="AS125" i="42"/>
  <c r="AS126" i="42"/>
  <c r="AS127" i="42"/>
  <c r="AS128" i="42"/>
  <c r="AS129" i="42"/>
  <c r="AS130" i="42"/>
  <c r="AS131" i="42"/>
  <c r="AS132" i="42"/>
  <c r="AS133" i="42"/>
  <c r="AS134" i="42"/>
  <c r="AS135" i="42"/>
  <c r="AS136" i="42"/>
  <c r="AS137" i="42"/>
  <c r="AS138" i="42"/>
  <c r="AS139" i="42"/>
  <c r="AS140" i="42"/>
  <c r="AS141" i="42"/>
  <c r="AS142" i="42"/>
  <c r="AS143" i="42"/>
  <c r="AS144" i="42"/>
  <c r="AS145" i="42"/>
  <c r="AS146" i="42"/>
  <c r="AS147" i="42"/>
  <c r="AS148" i="42"/>
  <c r="AS149" i="42"/>
  <c r="AS150" i="42"/>
  <c r="AS151" i="42"/>
  <c r="AS152" i="42"/>
  <c r="AS153" i="42"/>
  <c r="AS154" i="42"/>
  <c r="AS155" i="42"/>
  <c r="AS156" i="42"/>
  <c r="AS157" i="42"/>
  <c r="AS158" i="42"/>
  <c r="AS159" i="42"/>
  <c r="AS160" i="42"/>
  <c r="AS161" i="42"/>
  <c r="AS162" i="42"/>
  <c r="AS163" i="42"/>
  <c r="AS164" i="42"/>
  <c r="AS165" i="42"/>
  <c r="AS166" i="42"/>
  <c r="AS167" i="42"/>
  <c r="AS168" i="42"/>
  <c r="AS169" i="42"/>
  <c r="AS170" i="42"/>
  <c r="AS171" i="42"/>
  <c r="AS172" i="42"/>
  <c r="AS173" i="42"/>
  <c r="AS174" i="42"/>
  <c r="AS175" i="42"/>
  <c r="AS176" i="42"/>
  <c r="AS177" i="42"/>
  <c r="AS178" i="42"/>
  <c r="AS179" i="42"/>
  <c r="AS180" i="42"/>
  <c r="AS181" i="42"/>
  <c r="AS182" i="42"/>
  <c r="AS183" i="42"/>
  <c r="AS184" i="42"/>
  <c r="AS185" i="42"/>
  <c r="AS186" i="42"/>
  <c r="AS187" i="42"/>
  <c r="AS188" i="42"/>
  <c r="AS189" i="42"/>
  <c r="AS190" i="42"/>
  <c r="AS191" i="42"/>
  <c r="AS192" i="42"/>
  <c r="AS193" i="42"/>
  <c r="AS194" i="42"/>
  <c r="AS195" i="42"/>
  <c r="AS196" i="42"/>
  <c r="AS197" i="42"/>
  <c r="AS198" i="42"/>
  <c r="AS199" i="42"/>
  <c r="AS200" i="42"/>
  <c r="AS201" i="42"/>
  <c r="AS202" i="42"/>
  <c r="AS203" i="42"/>
  <c r="AS204" i="42"/>
  <c r="AS205" i="42"/>
  <c r="AS206" i="42"/>
  <c r="AS207" i="42"/>
  <c r="AS208" i="42"/>
  <c r="AS209" i="42"/>
  <c r="AS210" i="42"/>
  <c r="AS211" i="42"/>
  <c r="AS212" i="42"/>
  <c r="AS213" i="42"/>
  <c r="AS214" i="42"/>
  <c r="AS215" i="42"/>
  <c r="AS216" i="42"/>
  <c r="AS217" i="42"/>
  <c r="AS218" i="42"/>
  <c r="AS219" i="42"/>
  <c r="AS220" i="42"/>
  <c r="AS221" i="42"/>
  <c r="AS222" i="42"/>
  <c r="AS223" i="42"/>
  <c r="AS224" i="42"/>
  <c r="AS225" i="42"/>
  <c r="AS226" i="42"/>
  <c r="AS227" i="42"/>
  <c r="AS228" i="42"/>
  <c r="AS229" i="42"/>
  <c r="AS230" i="42"/>
  <c r="AS231" i="42"/>
  <c r="AS232" i="42"/>
  <c r="AS233" i="42"/>
  <c r="AS234" i="42"/>
  <c r="AS235" i="42"/>
  <c r="AS236" i="42"/>
  <c r="AS237" i="42"/>
  <c r="AS238" i="42"/>
  <c r="AS239" i="42"/>
  <c r="AS240" i="42"/>
  <c r="AS241" i="42"/>
  <c r="AS242" i="42"/>
  <c r="AS243" i="42"/>
  <c r="AS244" i="42"/>
  <c r="AS245" i="42"/>
  <c r="AS246" i="42"/>
  <c r="AS247" i="42"/>
  <c r="AS248" i="42"/>
  <c r="AS249" i="42"/>
  <c r="AS250" i="42"/>
  <c r="AS251" i="42"/>
  <c r="AS252" i="42"/>
  <c r="AS253" i="42"/>
  <c r="AS254" i="42"/>
  <c r="AS255" i="42"/>
  <c r="AS256" i="42"/>
  <c r="AS257" i="42"/>
  <c r="AS258" i="42"/>
  <c r="AS259" i="42"/>
  <c r="AS260" i="42"/>
  <c r="AS261" i="42"/>
  <c r="AS262" i="42"/>
  <c r="AS3" i="42"/>
  <c r="AR4" i="42"/>
  <c r="AR5" i="42"/>
  <c r="AR6" i="42"/>
  <c r="AR7" i="42"/>
  <c r="AR8" i="42"/>
  <c r="AR9" i="42"/>
  <c r="AR10" i="42"/>
  <c r="AR11" i="42"/>
  <c r="AR12" i="42"/>
  <c r="AR13" i="42"/>
  <c r="AR14" i="42"/>
  <c r="AR15" i="42"/>
  <c r="AR16" i="42"/>
  <c r="AR17" i="42"/>
  <c r="AR18" i="42"/>
  <c r="AR19" i="42"/>
  <c r="AR20" i="42"/>
  <c r="AR21" i="42"/>
  <c r="AR22" i="42"/>
  <c r="AR23" i="42"/>
  <c r="AR24" i="42"/>
  <c r="AR25" i="42"/>
  <c r="AR26" i="42"/>
  <c r="AR27" i="42"/>
  <c r="AR28" i="42"/>
  <c r="AR29" i="42"/>
  <c r="AR30" i="42"/>
  <c r="AR31" i="42"/>
  <c r="AR32" i="42"/>
  <c r="AR33" i="42"/>
  <c r="AR34" i="42"/>
  <c r="AR35" i="42"/>
  <c r="AR36" i="42"/>
  <c r="AR37" i="42"/>
  <c r="AR38" i="42"/>
  <c r="AR39" i="42"/>
  <c r="AR40" i="42"/>
  <c r="AR41" i="42"/>
  <c r="AR42" i="42"/>
  <c r="AR43" i="42"/>
  <c r="AR44" i="42"/>
  <c r="AR45" i="42"/>
  <c r="AR46" i="42"/>
  <c r="AR47" i="42"/>
  <c r="AR48" i="42"/>
  <c r="AR49" i="42"/>
  <c r="AR50" i="42"/>
  <c r="AR51" i="42"/>
  <c r="AR52" i="42"/>
  <c r="AR53" i="42"/>
  <c r="AR54" i="42"/>
  <c r="AR55" i="42"/>
  <c r="AR56" i="42"/>
  <c r="AR57" i="42"/>
  <c r="AR58" i="42"/>
  <c r="AR59" i="42"/>
  <c r="AR60" i="42"/>
  <c r="AR61" i="42"/>
  <c r="AR62" i="42"/>
  <c r="AR63" i="42"/>
  <c r="AR64" i="42"/>
  <c r="AR65" i="42"/>
  <c r="AR66" i="42"/>
  <c r="AR67" i="42"/>
  <c r="AR68" i="42"/>
  <c r="AR69" i="42"/>
  <c r="AR70" i="42"/>
  <c r="AR71" i="42"/>
  <c r="AR72" i="42"/>
  <c r="AR73" i="42"/>
  <c r="AR74" i="42"/>
  <c r="AR75" i="42"/>
  <c r="AR76" i="42"/>
  <c r="AR77" i="42"/>
  <c r="AR78" i="42"/>
  <c r="AR79" i="42"/>
  <c r="AR80" i="42"/>
  <c r="AR81" i="42"/>
  <c r="AR82" i="42"/>
  <c r="AR83" i="42"/>
  <c r="AR84" i="42"/>
  <c r="AR85" i="42"/>
  <c r="AR86" i="42"/>
  <c r="AR87" i="42"/>
  <c r="AR88" i="42"/>
  <c r="AR89" i="42"/>
  <c r="AR90" i="42"/>
  <c r="AR91" i="42"/>
  <c r="AR92" i="42"/>
  <c r="AR93" i="42"/>
  <c r="AR94" i="42"/>
  <c r="AR95" i="42"/>
  <c r="AR96" i="42"/>
  <c r="AR97" i="42"/>
  <c r="AR98" i="42"/>
  <c r="AR99" i="42"/>
  <c r="AR100" i="42"/>
  <c r="AR101" i="42"/>
  <c r="AR102" i="42"/>
  <c r="AR103" i="42"/>
  <c r="AR104" i="42"/>
  <c r="AR105" i="42"/>
  <c r="AR106" i="42"/>
  <c r="AR107" i="42"/>
  <c r="AR108" i="42"/>
  <c r="AR109" i="42"/>
  <c r="AR110" i="42"/>
  <c r="AR111" i="42"/>
  <c r="AR112" i="42"/>
  <c r="AR113" i="42"/>
  <c r="AR114" i="42"/>
  <c r="AR115" i="42"/>
  <c r="AR116" i="42"/>
  <c r="AR117" i="42"/>
  <c r="AR118" i="42"/>
  <c r="AR119" i="42"/>
  <c r="AR120" i="42"/>
  <c r="AR121" i="42"/>
  <c r="AR122" i="42"/>
  <c r="AR123" i="42"/>
  <c r="AR124" i="42"/>
  <c r="AR125" i="42"/>
  <c r="AR126" i="42"/>
  <c r="AR127" i="42"/>
  <c r="AR128" i="42"/>
  <c r="AR129" i="42"/>
  <c r="AR130" i="42"/>
  <c r="AR131" i="42"/>
  <c r="AR132" i="42"/>
  <c r="AR133" i="42"/>
  <c r="AR134" i="42"/>
  <c r="AR135" i="42"/>
  <c r="AR136" i="42"/>
  <c r="AR137" i="42"/>
  <c r="AR138" i="42"/>
  <c r="AR139" i="42"/>
  <c r="AR140" i="42"/>
  <c r="AR141" i="42"/>
  <c r="AR142" i="42"/>
  <c r="AR143" i="42"/>
  <c r="AR144" i="42"/>
  <c r="AR145" i="42"/>
  <c r="AR146" i="42"/>
  <c r="AR147" i="42"/>
  <c r="AR148" i="42"/>
  <c r="AR149" i="42"/>
  <c r="AR150" i="42"/>
  <c r="AR151" i="42"/>
  <c r="AR152" i="42"/>
  <c r="AR153" i="42"/>
  <c r="AR154" i="42"/>
  <c r="AR155" i="42"/>
  <c r="AR156" i="42"/>
  <c r="AR157" i="42"/>
  <c r="AR158" i="42"/>
  <c r="AR159" i="42"/>
  <c r="AR160" i="42"/>
  <c r="AR161" i="42"/>
  <c r="AR162" i="42"/>
  <c r="AR163" i="42"/>
  <c r="AR164" i="42"/>
  <c r="AR165" i="42"/>
  <c r="AR166" i="42"/>
  <c r="AR167" i="42"/>
  <c r="AR168" i="42"/>
  <c r="AR169" i="42"/>
  <c r="AR170" i="42"/>
  <c r="AR171" i="42"/>
  <c r="AR172" i="42"/>
  <c r="AR173" i="42"/>
  <c r="AR174" i="42"/>
  <c r="AR175" i="42"/>
  <c r="AR176" i="42"/>
  <c r="AR177" i="42"/>
  <c r="AR178" i="42"/>
  <c r="AR179" i="42"/>
  <c r="AR180" i="42"/>
  <c r="AR181" i="42"/>
  <c r="AR182" i="42"/>
  <c r="AR183" i="42"/>
  <c r="AR184" i="42"/>
  <c r="AR185" i="42"/>
  <c r="AR186" i="42"/>
  <c r="AR187" i="42"/>
  <c r="AR188" i="42"/>
  <c r="AR189" i="42"/>
  <c r="AR190" i="42"/>
  <c r="AR191" i="42"/>
  <c r="AR192" i="42"/>
  <c r="AR193" i="42"/>
  <c r="AR194" i="42"/>
  <c r="AR195" i="42"/>
  <c r="AR196" i="42"/>
  <c r="AR197" i="42"/>
  <c r="AR198" i="42"/>
  <c r="AR199" i="42"/>
  <c r="AR200" i="42"/>
  <c r="AR201" i="42"/>
  <c r="AR202" i="42"/>
  <c r="AR203" i="42"/>
  <c r="AR204" i="42"/>
  <c r="AR205" i="42"/>
  <c r="AR206" i="42"/>
  <c r="AR207" i="42"/>
  <c r="AR208" i="42"/>
  <c r="AR209" i="42"/>
  <c r="AR210" i="42"/>
  <c r="AR211" i="42"/>
  <c r="AR212" i="42"/>
  <c r="AR213" i="42"/>
  <c r="AR214" i="42"/>
  <c r="AR215" i="42"/>
  <c r="AR216" i="42"/>
  <c r="AR217" i="42"/>
  <c r="AR218" i="42"/>
  <c r="AR219" i="42"/>
  <c r="AR220" i="42"/>
  <c r="AR221" i="42"/>
  <c r="AR222" i="42"/>
  <c r="AR223" i="42"/>
  <c r="AR224" i="42"/>
  <c r="AR225" i="42"/>
  <c r="AR226" i="42"/>
  <c r="AR227" i="42"/>
  <c r="AR228" i="42"/>
  <c r="AR229" i="42"/>
  <c r="AR230" i="42"/>
  <c r="AR231" i="42"/>
  <c r="AR232" i="42"/>
  <c r="AR233" i="42"/>
  <c r="AR234" i="42"/>
  <c r="AR235" i="42"/>
  <c r="AR236" i="42"/>
  <c r="AR237" i="42"/>
  <c r="AR238" i="42"/>
  <c r="AR239" i="42"/>
  <c r="AR240" i="42"/>
  <c r="AR241" i="42"/>
  <c r="AR242" i="42"/>
  <c r="AR243" i="42"/>
  <c r="AR244" i="42"/>
  <c r="AR245" i="42"/>
  <c r="AR246" i="42"/>
  <c r="AR247" i="42"/>
  <c r="AR248" i="42"/>
  <c r="AR249" i="42"/>
  <c r="AR250" i="42"/>
  <c r="AR251" i="42"/>
  <c r="AR252" i="42"/>
  <c r="AR253" i="42"/>
  <c r="AR254" i="42"/>
  <c r="AR255" i="42"/>
  <c r="AR256" i="42"/>
  <c r="AR257" i="42"/>
  <c r="AR258" i="42"/>
  <c r="AR259" i="42"/>
  <c r="AR260" i="42"/>
  <c r="AR261" i="42"/>
  <c r="AR262" i="42"/>
  <c r="AR3" i="42"/>
  <c r="AQ4" i="42"/>
  <c r="AQ5" i="42"/>
  <c r="AQ6" i="42"/>
  <c r="AQ7" i="42"/>
  <c r="AQ8" i="42"/>
  <c r="AQ9" i="42"/>
  <c r="AQ10" i="42"/>
  <c r="AQ11" i="42"/>
  <c r="AQ12" i="42"/>
  <c r="AQ13" i="42"/>
  <c r="AQ14" i="42"/>
  <c r="AQ15" i="42"/>
  <c r="AQ16" i="42"/>
  <c r="AQ17" i="42"/>
  <c r="AQ18" i="42"/>
  <c r="AQ19" i="42"/>
  <c r="AQ20" i="42"/>
  <c r="AQ21" i="42"/>
  <c r="AQ22" i="42"/>
  <c r="AQ23" i="42"/>
  <c r="AQ24" i="42"/>
  <c r="AQ25" i="42"/>
  <c r="AQ26" i="42"/>
  <c r="AQ27" i="42"/>
  <c r="AQ28" i="42"/>
  <c r="AQ29" i="42"/>
  <c r="AQ30" i="42"/>
  <c r="AQ31" i="42"/>
  <c r="AQ32" i="42"/>
  <c r="AQ33" i="42"/>
  <c r="AQ34" i="42"/>
  <c r="AQ35" i="42"/>
  <c r="AQ36" i="42"/>
  <c r="AQ37" i="42"/>
  <c r="AQ38" i="42"/>
  <c r="AQ39" i="42"/>
  <c r="AQ40" i="42"/>
  <c r="AQ41" i="42"/>
  <c r="AQ42" i="42"/>
  <c r="AQ43" i="42"/>
  <c r="AQ44" i="42"/>
  <c r="AQ45" i="42"/>
  <c r="AQ46" i="42"/>
  <c r="AQ47" i="42"/>
  <c r="AQ48" i="42"/>
  <c r="AQ49" i="42"/>
  <c r="AQ50" i="42"/>
  <c r="AQ51" i="42"/>
  <c r="AQ52" i="42"/>
  <c r="AQ53" i="42"/>
  <c r="AQ54" i="42"/>
  <c r="AQ55" i="42"/>
  <c r="AQ56" i="42"/>
  <c r="AQ57" i="42"/>
  <c r="AQ58" i="42"/>
  <c r="AQ59" i="42"/>
  <c r="AQ60" i="42"/>
  <c r="AQ61" i="42"/>
  <c r="AQ62" i="42"/>
  <c r="AQ63" i="42"/>
  <c r="AQ64" i="42"/>
  <c r="AQ65" i="42"/>
  <c r="AQ66" i="42"/>
  <c r="AQ67" i="42"/>
  <c r="AQ68" i="42"/>
  <c r="AQ69" i="42"/>
  <c r="AQ70" i="42"/>
  <c r="AQ71" i="42"/>
  <c r="AQ72" i="42"/>
  <c r="AQ73" i="42"/>
  <c r="AQ74" i="42"/>
  <c r="AQ75" i="42"/>
  <c r="AQ76" i="42"/>
  <c r="AQ77" i="42"/>
  <c r="AQ78" i="42"/>
  <c r="AQ79" i="42"/>
  <c r="AQ80" i="42"/>
  <c r="AQ81" i="42"/>
  <c r="AQ82" i="42"/>
  <c r="AQ83" i="42"/>
  <c r="AQ84" i="42"/>
  <c r="AQ85" i="42"/>
  <c r="AQ86" i="42"/>
  <c r="AQ87" i="42"/>
  <c r="AQ88" i="42"/>
  <c r="AQ89" i="42"/>
  <c r="AQ90" i="42"/>
  <c r="AQ91" i="42"/>
  <c r="AQ92" i="42"/>
  <c r="AQ93" i="42"/>
  <c r="AQ94" i="42"/>
  <c r="AQ95" i="42"/>
  <c r="AQ96" i="42"/>
  <c r="AQ97" i="42"/>
  <c r="AQ98" i="42"/>
  <c r="AQ99" i="42"/>
  <c r="AQ100" i="42"/>
  <c r="AQ101" i="42"/>
  <c r="AQ102" i="42"/>
  <c r="AQ103" i="42"/>
  <c r="AQ104" i="42"/>
  <c r="AQ105" i="42"/>
  <c r="AQ106" i="42"/>
  <c r="AQ107" i="42"/>
  <c r="AQ108" i="42"/>
  <c r="AQ109" i="42"/>
  <c r="AQ110" i="42"/>
  <c r="AQ111" i="42"/>
  <c r="AQ112" i="42"/>
  <c r="AQ113" i="42"/>
  <c r="AQ114" i="42"/>
  <c r="AQ115" i="42"/>
  <c r="AQ116" i="42"/>
  <c r="AQ117" i="42"/>
  <c r="AQ118" i="42"/>
  <c r="AQ119" i="42"/>
  <c r="AQ120" i="42"/>
  <c r="AQ121" i="42"/>
  <c r="AQ122" i="42"/>
  <c r="AQ123" i="42"/>
  <c r="AQ124" i="42"/>
  <c r="AQ125" i="42"/>
  <c r="AQ126" i="42"/>
  <c r="AQ127" i="42"/>
  <c r="AQ128" i="42"/>
  <c r="AQ129" i="42"/>
  <c r="AQ130" i="42"/>
  <c r="AQ131" i="42"/>
  <c r="AQ132" i="42"/>
  <c r="AQ133" i="42"/>
  <c r="AQ134" i="42"/>
  <c r="AQ135" i="42"/>
  <c r="AQ136" i="42"/>
  <c r="AQ137" i="42"/>
  <c r="AQ138" i="42"/>
  <c r="AQ139" i="42"/>
  <c r="AQ140" i="42"/>
  <c r="AQ141" i="42"/>
  <c r="AQ142" i="42"/>
  <c r="AQ143" i="42"/>
  <c r="AQ144" i="42"/>
  <c r="AQ145" i="42"/>
  <c r="AQ146" i="42"/>
  <c r="AQ147" i="42"/>
  <c r="AQ148" i="42"/>
  <c r="AQ149" i="42"/>
  <c r="AQ150" i="42"/>
  <c r="AQ151" i="42"/>
  <c r="AQ152" i="42"/>
  <c r="AQ153" i="42"/>
  <c r="AQ154" i="42"/>
  <c r="AQ155" i="42"/>
  <c r="AQ156" i="42"/>
  <c r="AQ157" i="42"/>
  <c r="AQ158" i="42"/>
  <c r="AQ159" i="42"/>
  <c r="AQ160" i="42"/>
  <c r="AQ161" i="42"/>
  <c r="AQ162" i="42"/>
  <c r="AQ163" i="42"/>
  <c r="AQ164" i="42"/>
  <c r="AQ165" i="42"/>
  <c r="AQ166" i="42"/>
  <c r="AQ167" i="42"/>
  <c r="AQ168" i="42"/>
  <c r="AQ169" i="42"/>
  <c r="AQ170" i="42"/>
  <c r="AQ171" i="42"/>
  <c r="AQ172" i="42"/>
  <c r="AQ173" i="42"/>
  <c r="AQ174" i="42"/>
  <c r="AQ175" i="42"/>
  <c r="AQ176" i="42"/>
  <c r="AQ177" i="42"/>
  <c r="AQ178" i="42"/>
  <c r="AQ179" i="42"/>
  <c r="AQ180" i="42"/>
  <c r="AQ181" i="42"/>
  <c r="AQ182" i="42"/>
  <c r="AQ183" i="42"/>
  <c r="AQ184" i="42"/>
  <c r="AQ185" i="42"/>
  <c r="AQ186" i="42"/>
  <c r="AQ187" i="42"/>
  <c r="AQ188" i="42"/>
  <c r="AQ189" i="42"/>
  <c r="AQ190" i="42"/>
  <c r="AQ191" i="42"/>
  <c r="AQ192" i="42"/>
  <c r="AQ193" i="42"/>
  <c r="AQ194" i="42"/>
  <c r="AQ195" i="42"/>
  <c r="AQ196" i="42"/>
  <c r="AQ197" i="42"/>
  <c r="AQ198" i="42"/>
  <c r="AQ199" i="42"/>
  <c r="AQ200" i="42"/>
  <c r="AQ201" i="42"/>
  <c r="AQ202" i="42"/>
  <c r="AQ203" i="42"/>
  <c r="AQ204" i="42"/>
  <c r="AQ205" i="42"/>
  <c r="AQ206" i="42"/>
  <c r="AQ207" i="42"/>
  <c r="AQ208" i="42"/>
  <c r="AQ209" i="42"/>
  <c r="AQ210" i="42"/>
  <c r="AQ211" i="42"/>
  <c r="AQ212" i="42"/>
  <c r="AQ213" i="42"/>
  <c r="AQ214" i="42"/>
  <c r="AQ215" i="42"/>
  <c r="AQ216" i="42"/>
  <c r="AQ217" i="42"/>
  <c r="AQ218" i="42"/>
  <c r="AQ219" i="42"/>
  <c r="AQ220" i="42"/>
  <c r="AQ221" i="42"/>
  <c r="AQ222" i="42"/>
  <c r="AQ223" i="42"/>
  <c r="AQ224" i="42"/>
  <c r="AQ225" i="42"/>
  <c r="AQ226" i="42"/>
  <c r="AQ227" i="42"/>
  <c r="AQ228" i="42"/>
  <c r="AQ229" i="42"/>
  <c r="AQ230" i="42"/>
  <c r="AQ231" i="42"/>
  <c r="AQ232" i="42"/>
  <c r="AQ233" i="42"/>
  <c r="AQ234" i="42"/>
  <c r="AQ235" i="42"/>
  <c r="AQ236" i="42"/>
  <c r="AQ237" i="42"/>
  <c r="AQ238" i="42"/>
  <c r="AQ239" i="42"/>
  <c r="AQ240" i="42"/>
  <c r="AQ241" i="42"/>
  <c r="AQ242" i="42"/>
  <c r="AQ243" i="42"/>
  <c r="AQ244" i="42"/>
  <c r="AQ245" i="42"/>
  <c r="AQ246" i="42"/>
  <c r="AQ247" i="42"/>
  <c r="AQ248" i="42"/>
  <c r="AQ249" i="42"/>
  <c r="AQ250" i="42"/>
  <c r="AQ251" i="42"/>
  <c r="AQ252" i="42"/>
  <c r="AQ253" i="42"/>
  <c r="AQ254" i="42"/>
  <c r="AQ255" i="42"/>
  <c r="AQ256" i="42"/>
  <c r="AQ257" i="42"/>
  <c r="AQ258" i="42"/>
  <c r="AQ259" i="42"/>
  <c r="AQ260" i="42"/>
  <c r="AQ261" i="42"/>
  <c r="AQ262" i="42"/>
  <c r="AQ3" i="42"/>
  <c r="AP4" i="42"/>
  <c r="AP5" i="42"/>
  <c r="AP6" i="42"/>
  <c r="AP7" i="42"/>
  <c r="AP8" i="42"/>
  <c r="AP9" i="42"/>
  <c r="AP10" i="42"/>
  <c r="AP11" i="42"/>
  <c r="AP12" i="42"/>
  <c r="AP13" i="42"/>
  <c r="AP14" i="42"/>
  <c r="AP15" i="42"/>
  <c r="AP16" i="42"/>
  <c r="AP17" i="42"/>
  <c r="AP18" i="42"/>
  <c r="AP19" i="42"/>
  <c r="AP20" i="42"/>
  <c r="AP21" i="42"/>
  <c r="AP22" i="42"/>
  <c r="AP23" i="42"/>
  <c r="AP24" i="42"/>
  <c r="AP25" i="42"/>
  <c r="AP26" i="42"/>
  <c r="AP27" i="42"/>
  <c r="AP28" i="42"/>
  <c r="AP29" i="42"/>
  <c r="AP30" i="42"/>
  <c r="AP31" i="42"/>
  <c r="AP32" i="42"/>
  <c r="AP33" i="42"/>
  <c r="AP34" i="42"/>
  <c r="AP35" i="42"/>
  <c r="AP36" i="42"/>
  <c r="AP37" i="42"/>
  <c r="AP38" i="42"/>
  <c r="AP39" i="42"/>
  <c r="AP40" i="42"/>
  <c r="AP41" i="42"/>
  <c r="AP42" i="42"/>
  <c r="AP43" i="42"/>
  <c r="AP44" i="42"/>
  <c r="AP45" i="42"/>
  <c r="AP46" i="42"/>
  <c r="AP47" i="42"/>
  <c r="AP48" i="42"/>
  <c r="AP49" i="42"/>
  <c r="AP50" i="42"/>
  <c r="AP51" i="42"/>
  <c r="AP52" i="42"/>
  <c r="AP53" i="42"/>
  <c r="AP54" i="42"/>
  <c r="AP55" i="42"/>
  <c r="AP56" i="42"/>
  <c r="AP57" i="42"/>
  <c r="AP58" i="42"/>
  <c r="AP59" i="42"/>
  <c r="AP60" i="42"/>
  <c r="AP61" i="42"/>
  <c r="AP62" i="42"/>
  <c r="AP63" i="42"/>
  <c r="AP64" i="42"/>
  <c r="AP65" i="42"/>
  <c r="AP66" i="42"/>
  <c r="AP67" i="42"/>
  <c r="AP68" i="42"/>
  <c r="AP69" i="42"/>
  <c r="AP70" i="42"/>
  <c r="AP71" i="42"/>
  <c r="AP72" i="42"/>
  <c r="AP73" i="42"/>
  <c r="AP74" i="42"/>
  <c r="AP75" i="42"/>
  <c r="AP76" i="42"/>
  <c r="AP77" i="42"/>
  <c r="AP78" i="42"/>
  <c r="AP79" i="42"/>
  <c r="AP80" i="42"/>
  <c r="AP81" i="42"/>
  <c r="AP82" i="42"/>
  <c r="AP83" i="42"/>
  <c r="AP84" i="42"/>
  <c r="AP85" i="42"/>
  <c r="AP86" i="42"/>
  <c r="AP87" i="42"/>
  <c r="AP88" i="42"/>
  <c r="AP89" i="42"/>
  <c r="AP90" i="42"/>
  <c r="AP91" i="42"/>
  <c r="AP92" i="42"/>
  <c r="AP93" i="42"/>
  <c r="AP94" i="42"/>
  <c r="AP95" i="42"/>
  <c r="AP96" i="42"/>
  <c r="AP97" i="42"/>
  <c r="AP98" i="42"/>
  <c r="AP99" i="42"/>
  <c r="AP100" i="42"/>
  <c r="AP101" i="42"/>
  <c r="AP102" i="42"/>
  <c r="AP103" i="42"/>
  <c r="AP104" i="42"/>
  <c r="AP105" i="42"/>
  <c r="AP106" i="42"/>
  <c r="AP107" i="42"/>
  <c r="AP108" i="42"/>
  <c r="AP109" i="42"/>
  <c r="AP110" i="42"/>
  <c r="AP111" i="42"/>
  <c r="AP112" i="42"/>
  <c r="AP113" i="42"/>
  <c r="AP114" i="42"/>
  <c r="AP115" i="42"/>
  <c r="AP116" i="42"/>
  <c r="AP117" i="42"/>
  <c r="AP118" i="42"/>
  <c r="AP119" i="42"/>
  <c r="AP120" i="42"/>
  <c r="AP121" i="42"/>
  <c r="AP122" i="42"/>
  <c r="AP123" i="42"/>
  <c r="AP124" i="42"/>
  <c r="AP125" i="42"/>
  <c r="AP126" i="42"/>
  <c r="AP127" i="42"/>
  <c r="AP128" i="42"/>
  <c r="AP129" i="42"/>
  <c r="AP130" i="42"/>
  <c r="AP131" i="42"/>
  <c r="AP132" i="42"/>
  <c r="AP133" i="42"/>
  <c r="AP134" i="42"/>
  <c r="AP135" i="42"/>
  <c r="AP136" i="42"/>
  <c r="AP137" i="42"/>
  <c r="AP138" i="42"/>
  <c r="AP139" i="42"/>
  <c r="AP140" i="42"/>
  <c r="AP141" i="42"/>
  <c r="AP142" i="42"/>
  <c r="AP143" i="42"/>
  <c r="AP144" i="42"/>
  <c r="AP145" i="42"/>
  <c r="AP146" i="42"/>
  <c r="AP147" i="42"/>
  <c r="AP148" i="42"/>
  <c r="AP149" i="42"/>
  <c r="AP150" i="42"/>
  <c r="AP151" i="42"/>
  <c r="AP152" i="42"/>
  <c r="AP153" i="42"/>
  <c r="AP154" i="42"/>
  <c r="AP155" i="42"/>
  <c r="AP156" i="42"/>
  <c r="AP157" i="42"/>
  <c r="AP158" i="42"/>
  <c r="AP159" i="42"/>
  <c r="AP160" i="42"/>
  <c r="AP161" i="42"/>
  <c r="AP162" i="42"/>
  <c r="AP163" i="42"/>
  <c r="AP164" i="42"/>
  <c r="AP165" i="42"/>
  <c r="AP166" i="42"/>
  <c r="AP167" i="42"/>
  <c r="AP168" i="42"/>
  <c r="AP169" i="42"/>
  <c r="AP170" i="42"/>
  <c r="AP171" i="42"/>
  <c r="AP172" i="42"/>
  <c r="AP173" i="42"/>
  <c r="AP174" i="42"/>
  <c r="AP175" i="42"/>
  <c r="AP176" i="42"/>
  <c r="AP177" i="42"/>
  <c r="AP178" i="42"/>
  <c r="AP179" i="42"/>
  <c r="AP180" i="42"/>
  <c r="AP181" i="42"/>
  <c r="AP182" i="42"/>
  <c r="AP183" i="42"/>
  <c r="AP184" i="42"/>
  <c r="AP185" i="42"/>
  <c r="AP186" i="42"/>
  <c r="AP187" i="42"/>
  <c r="AP188" i="42"/>
  <c r="AP189" i="42"/>
  <c r="AP190" i="42"/>
  <c r="AP191" i="42"/>
  <c r="AP192" i="42"/>
  <c r="AP193" i="42"/>
  <c r="AP194" i="42"/>
  <c r="AP195" i="42"/>
  <c r="AP196" i="42"/>
  <c r="AP197" i="42"/>
  <c r="AP198" i="42"/>
  <c r="AP199" i="42"/>
  <c r="AP200" i="42"/>
  <c r="AP201" i="42"/>
  <c r="AP202" i="42"/>
  <c r="AP203" i="42"/>
  <c r="AP204" i="42"/>
  <c r="AP205" i="42"/>
  <c r="AP206" i="42"/>
  <c r="AP207" i="42"/>
  <c r="AP208" i="42"/>
  <c r="AP209" i="42"/>
  <c r="AP210" i="42"/>
  <c r="AP211" i="42"/>
  <c r="AP212" i="42"/>
  <c r="AP213" i="42"/>
  <c r="AP214" i="42"/>
  <c r="AP215" i="42"/>
  <c r="AP216" i="42"/>
  <c r="AP217" i="42"/>
  <c r="AP218" i="42"/>
  <c r="AP219" i="42"/>
  <c r="AP220" i="42"/>
  <c r="AP221" i="42"/>
  <c r="AP222" i="42"/>
  <c r="AP223" i="42"/>
  <c r="AP224" i="42"/>
  <c r="AP225" i="42"/>
  <c r="AP226" i="42"/>
  <c r="AP227" i="42"/>
  <c r="AP228" i="42"/>
  <c r="AP229" i="42"/>
  <c r="AP230" i="42"/>
  <c r="AP231" i="42"/>
  <c r="AP232" i="42"/>
  <c r="AP233" i="42"/>
  <c r="AP234" i="42"/>
  <c r="AP235" i="42"/>
  <c r="AP236" i="42"/>
  <c r="AP237" i="42"/>
  <c r="AP238" i="42"/>
  <c r="AP239" i="42"/>
  <c r="AP240" i="42"/>
  <c r="AP241" i="42"/>
  <c r="AP242" i="42"/>
  <c r="AP243" i="42"/>
  <c r="AP244" i="42"/>
  <c r="AP245" i="42"/>
  <c r="AP246" i="42"/>
  <c r="AP247" i="42"/>
  <c r="AP248" i="42"/>
  <c r="AP249" i="42"/>
  <c r="AP250" i="42"/>
  <c r="AP251" i="42"/>
  <c r="AP252" i="42"/>
  <c r="AP253" i="42"/>
  <c r="AP254" i="42"/>
  <c r="AP255" i="42"/>
  <c r="AP256" i="42"/>
  <c r="AP257" i="42"/>
  <c r="AP258" i="42"/>
  <c r="AP259" i="42"/>
  <c r="AP260" i="42"/>
  <c r="AP261" i="42"/>
  <c r="AP262" i="42"/>
  <c r="AP3" i="42"/>
  <c r="AO4" i="42"/>
  <c r="AO5" i="42"/>
  <c r="AO6" i="42"/>
  <c r="AO7" i="42"/>
  <c r="AO8" i="42"/>
  <c r="AO9" i="42"/>
  <c r="AO10" i="42"/>
  <c r="AO11" i="42"/>
  <c r="AO12" i="42"/>
  <c r="AO13" i="42"/>
  <c r="AO14" i="42"/>
  <c r="AO15" i="42"/>
  <c r="AO16" i="42"/>
  <c r="AO17" i="42"/>
  <c r="AO18" i="42"/>
  <c r="AO19" i="42"/>
  <c r="AO20" i="42"/>
  <c r="AO21" i="42"/>
  <c r="AO22" i="42"/>
  <c r="AO23" i="42"/>
  <c r="AO24" i="42"/>
  <c r="AO25" i="42"/>
  <c r="AO26" i="42"/>
  <c r="AO27" i="42"/>
  <c r="AO28" i="42"/>
  <c r="AO29" i="42"/>
  <c r="AO30" i="42"/>
  <c r="AO31" i="42"/>
  <c r="AO32" i="42"/>
  <c r="AO33" i="42"/>
  <c r="AO34" i="42"/>
  <c r="AO35" i="42"/>
  <c r="AO36" i="42"/>
  <c r="AO37" i="42"/>
  <c r="AO38" i="42"/>
  <c r="AO39" i="42"/>
  <c r="AO40" i="42"/>
  <c r="AO41" i="42"/>
  <c r="AO42" i="42"/>
  <c r="AO43" i="42"/>
  <c r="AO44" i="42"/>
  <c r="AO45" i="42"/>
  <c r="AO46" i="42"/>
  <c r="AO47" i="42"/>
  <c r="AO48" i="42"/>
  <c r="AO49" i="42"/>
  <c r="AO50" i="42"/>
  <c r="AO51" i="42"/>
  <c r="AO52" i="42"/>
  <c r="AO53" i="42"/>
  <c r="AO54" i="42"/>
  <c r="AO55" i="42"/>
  <c r="AO56" i="42"/>
  <c r="AO57" i="42"/>
  <c r="AO58" i="42"/>
  <c r="AO59" i="42"/>
  <c r="AO60" i="42"/>
  <c r="AO61" i="42"/>
  <c r="AO62" i="42"/>
  <c r="AO63" i="42"/>
  <c r="AO64" i="42"/>
  <c r="AO65" i="42"/>
  <c r="AO66" i="42"/>
  <c r="AO67" i="42"/>
  <c r="AO68" i="42"/>
  <c r="AO69" i="42"/>
  <c r="AO70" i="42"/>
  <c r="AO71" i="42"/>
  <c r="AO72" i="42"/>
  <c r="AO73" i="42"/>
  <c r="AO74" i="42"/>
  <c r="AO75" i="42"/>
  <c r="AO76" i="42"/>
  <c r="AO77" i="42"/>
  <c r="AO78" i="42"/>
  <c r="AO79" i="42"/>
  <c r="AO80" i="42"/>
  <c r="AO81" i="42"/>
  <c r="AO82" i="42"/>
  <c r="AO83" i="42"/>
  <c r="AO84" i="42"/>
  <c r="AO85" i="42"/>
  <c r="AO86" i="42"/>
  <c r="AO87" i="42"/>
  <c r="AO88" i="42"/>
  <c r="AO89" i="42"/>
  <c r="AO90" i="42"/>
  <c r="AO91" i="42"/>
  <c r="AO92" i="42"/>
  <c r="AO93" i="42"/>
  <c r="AO94" i="42"/>
  <c r="AO95" i="42"/>
  <c r="AO96" i="42"/>
  <c r="AO97" i="42"/>
  <c r="AO98" i="42"/>
  <c r="AO99" i="42"/>
  <c r="AO100" i="42"/>
  <c r="AO101" i="42"/>
  <c r="AO102" i="42"/>
  <c r="AO103" i="42"/>
  <c r="AO104" i="42"/>
  <c r="AO105" i="42"/>
  <c r="AO106" i="42"/>
  <c r="AO107" i="42"/>
  <c r="AO108" i="42"/>
  <c r="AO109" i="42"/>
  <c r="AO110" i="42"/>
  <c r="AO111" i="42"/>
  <c r="AO112" i="42"/>
  <c r="AO113" i="42"/>
  <c r="AO114" i="42"/>
  <c r="AO115" i="42"/>
  <c r="AO116" i="42"/>
  <c r="AO117" i="42"/>
  <c r="AO118" i="42"/>
  <c r="AO119" i="42"/>
  <c r="AO120" i="42"/>
  <c r="AO121" i="42"/>
  <c r="AO122" i="42"/>
  <c r="AO123" i="42"/>
  <c r="AO124" i="42"/>
  <c r="AO125" i="42"/>
  <c r="AO126" i="42"/>
  <c r="AO127" i="42"/>
  <c r="AO128" i="42"/>
  <c r="AO129" i="42"/>
  <c r="AO130" i="42"/>
  <c r="AO131" i="42"/>
  <c r="AO132" i="42"/>
  <c r="AO133" i="42"/>
  <c r="AO134" i="42"/>
  <c r="AO135" i="42"/>
  <c r="AO136" i="42"/>
  <c r="AO137" i="42"/>
  <c r="AO138" i="42"/>
  <c r="AO139" i="42"/>
  <c r="AO140" i="42"/>
  <c r="AO141" i="42"/>
  <c r="AO142" i="42"/>
  <c r="AO143" i="42"/>
  <c r="AO144" i="42"/>
  <c r="AO145" i="42"/>
  <c r="AO146" i="42"/>
  <c r="AO147" i="42"/>
  <c r="AO148" i="42"/>
  <c r="AO149" i="42"/>
  <c r="AO150" i="42"/>
  <c r="AO151" i="42"/>
  <c r="AO152" i="42"/>
  <c r="AO153" i="42"/>
  <c r="AO154" i="42"/>
  <c r="AO155" i="42"/>
  <c r="AO156" i="42"/>
  <c r="AO157" i="42"/>
  <c r="AO158" i="42"/>
  <c r="AO159" i="42"/>
  <c r="AO160" i="42"/>
  <c r="AO161" i="42"/>
  <c r="AO162" i="42"/>
  <c r="AO163" i="42"/>
  <c r="AO164" i="42"/>
  <c r="AO165" i="42"/>
  <c r="AO166" i="42"/>
  <c r="AO167" i="42"/>
  <c r="AO168" i="42"/>
  <c r="AO169" i="42"/>
  <c r="AO170" i="42"/>
  <c r="AO171" i="42"/>
  <c r="AO172" i="42"/>
  <c r="AO173" i="42"/>
  <c r="AO174" i="42"/>
  <c r="AO175" i="42"/>
  <c r="AO176" i="42"/>
  <c r="AO177" i="42"/>
  <c r="AO178" i="42"/>
  <c r="AO179" i="42"/>
  <c r="AO180" i="42"/>
  <c r="AO181" i="42"/>
  <c r="AO182" i="42"/>
  <c r="AO183" i="42"/>
  <c r="AO184" i="42"/>
  <c r="AO185" i="42"/>
  <c r="AO186" i="42"/>
  <c r="AO187" i="42"/>
  <c r="AO188" i="42"/>
  <c r="AO189" i="42"/>
  <c r="AO190" i="42"/>
  <c r="AO191" i="42"/>
  <c r="AO192" i="42"/>
  <c r="AO193" i="42"/>
  <c r="AO194" i="42"/>
  <c r="AO195" i="42"/>
  <c r="AO196" i="42"/>
  <c r="AO197" i="42"/>
  <c r="AO198" i="42"/>
  <c r="AO199" i="42"/>
  <c r="AO200" i="42"/>
  <c r="AO201" i="42"/>
  <c r="AO202" i="42"/>
  <c r="AO203" i="42"/>
  <c r="AO204" i="42"/>
  <c r="AO205" i="42"/>
  <c r="AO206" i="42"/>
  <c r="AO207" i="42"/>
  <c r="AO208" i="42"/>
  <c r="AO209" i="42"/>
  <c r="AO210" i="42"/>
  <c r="AO211" i="42"/>
  <c r="AO212" i="42"/>
  <c r="AO213" i="42"/>
  <c r="AO214" i="42"/>
  <c r="AO215" i="42"/>
  <c r="AO216" i="42"/>
  <c r="AO217" i="42"/>
  <c r="AO218" i="42"/>
  <c r="AO219" i="42"/>
  <c r="AO220" i="42"/>
  <c r="AO221" i="42"/>
  <c r="AO222" i="42"/>
  <c r="AO223" i="42"/>
  <c r="AO224" i="42"/>
  <c r="AO225" i="42"/>
  <c r="AO226" i="42"/>
  <c r="AO227" i="42"/>
  <c r="AO228" i="42"/>
  <c r="AO229" i="42"/>
  <c r="AO230" i="42"/>
  <c r="AO231" i="42"/>
  <c r="AO232" i="42"/>
  <c r="AO233" i="42"/>
  <c r="AO234" i="42"/>
  <c r="AO235" i="42"/>
  <c r="AO236" i="42"/>
  <c r="AO237" i="42"/>
  <c r="AO238" i="42"/>
  <c r="AO239" i="42"/>
  <c r="AO240" i="42"/>
  <c r="AO241" i="42"/>
  <c r="AO242" i="42"/>
  <c r="AO243" i="42"/>
  <c r="AO244" i="42"/>
  <c r="AO245" i="42"/>
  <c r="AO246" i="42"/>
  <c r="AO247" i="42"/>
  <c r="AO248" i="42"/>
  <c r="AO249" i="42"/>
  <c r="AO250" i="42"/>
  <c r="AO251" i="42"/>
  <c r="AO252" i="42"/>
  <c r="AO253" i="42"/>
  <c r="AO254" i="42"/>
  <c r="AO255" i="42"/>
  <c r="AO256" i="42"/>
  <c r="AO257" i="42"/>
  <c r="AO258" i="42"/>
  <c r="AO259" i="42"/>
  <c r="AO260" i="42"/>
  <c r="AO261" i="42"/>
  <c r="AO262" i="42"/>
  <c r="AO3" i="42"/>
  <c r="AN4" i="42"/>
  <c r="AN5" i="42"/>
  <c r="AN6" i="42"/>
  <c r="AN7" i="42"/>
  <c r="AN8" i="42"/>
  <c r="AN9" i="42"/>
  <c r="AN10" i="42"/>
  <c r="AN11" i="42"/>
  <c r="AN12" i="42"/>
  <c r="AN13" i="42"/>
  <c r="AN14" i="42"/>
  <c r="AN15" i="42"/>
  <c r="AN16" i="42"/>
  <c r="AN17" i="42"/>
  <c r="AN18" i="42"/>
  <c r="AN19" i="42"/>
  <c r="AN20" i="42"/>
  <c r="AN21" i="42"/>
  <c r="AN22" i="42"/>
  <c r="AN23" i="42"/>
  <c r="AN24" i="42"/>
  <c r="AN25" i="42"/>
  <c r="AN26" i="42"/>
  <c r="AN27" i="42"/>
  <c r="AN28" i="42"/>
  <c r="AN29" i="42"/>
  <c r="AN30" i="42"/>
  <c r="AN31" i="42"/>
  <c r="AN32" i="42"/>
  <c r="AN33" i="42"/>
  <c r="AN34" i="42"/>
  <c r="AN35" i="42"/>
  <c r="AN36" i="42"/>
  <c r="AN37" i="42"/>
  <c r="AN38" i="42"/>
  <c r="AN39" i="42"/>
  <c r="AN40" i="42"/>
  <c r="AN41" i="42"/>
  <c r="AN42" i="42"/>
  <c r="AN43" i="42"/>
  <c r="AN44" i="42"/>
  <c r="AN45" i="42"/>
  <c r="AN46" i="42"/>
  <c r="AN47" i="42"/>
  <c r="AN48" i="42"/>
  <c r="AN49" i="42"/>
  <c r="AN50" i="42"/>
  <c r="AN51" i="42"/>
  <c r="AN52" i="42"/>
  <c r="AN53" i="42"/>
  <c r="AN54" i="42"/>
  <c r="AN55" i="42"/>
  <c r="AN56" i="42"/>
  <c r="AN57" i="42"/>
  <c r="AN58" i="42"/>
  <c r="AN59" i="42"/>
  <c r="AN60" i="42"/>
  <c r="AN61" i="42"/>
  <c r="AN62" i="42"/>
  <c r="AN63" i="42"/>
  <c r="AN64" i="42"/>
  <c r="AN65" i="42"/>
  <c r="AN66" i="42"/>
  <c r="AN67" i="42"/>
  <c r="AN68" i="42"/>
  <c r="AN69" i="42"/>
  <c r="AN70" i="42"/>
  <c r="AN71" i="42"/>
  <c r="AN72" i="42"/>
  <c r="AN73" i="42"/>
  <c r="AN74" i="42"/>
  <c r="AN75" i="42"/>
  <c r="AN76" i="42"/>
  <c r="AN77" i="42"/>
  <c r="AN78" i="42"/>
  <c r="AN79" i="42"/>
  <c r="AN80" i="42"/>
  <c r="AN81" i="42"/>
  <c r="AN82" i="42"/>
  <c r="AN83" i="42"/>
  <c r="AN84" i="42"/>
  <c r="AN85" i="42"/>
  <c r="AN86" i="42"/>
  <c r="AN87" i="42"/>
  <c r="AN88" i="42"/>
  <c r="AN89" i="42"/>
  <c r="AN90" i="42"/>
  <c r="AN91" i="42"/>
  <c r="AN92" i="42"/>
  <c r="AN93" i="42"/>
  <c r="AN94" i="42"/>
  <c r="AN95" i="42"/>
  <c r="AN96" i="42"/>
  <c r="AN97" i="42"/>
  <c r="AN98" i="42"/>
  <c r="AN99" i="42"/>
  <c r="AN100" i="42"/>
  <c r="AN101" i="42"/>
  <c r="AN102" i="42"/>
  <c r="AN103" i="42"/>
  <c r="AN104" i="42"/>
  <c r="AN105" i="42"/>
  <c r="AN106" i="42"/>
  <c r="AN107" i="42"/>
  <c r="AN108" i="42"/>
  <c r="AN109" i="42"/>
  <c r="AN110" i="42"/>
  <c r="AN111" i="42"/>
  <c r="AN112" i="42"/>
  <c r="AN113" i="42"/>
  <c r="AN114" i="42"/>
  <c r="AN115" i="42"/>
  <c r="AN116" i="42"/>
  <c r="AN117" i="42"/>
  <c r="AN118" i="42"/>
  <c r="AN119" i="42"/>
  <c r="AN120" i="42"/>
  <c r="AN121" i="42"/>
  <c r="AN122" i="42"/>
  <c r="AN123" i="42"/>
  <c r="AN124" i="42"/>
  <c r="AN125" i="42"/>
  <c r="AN126" i="42"/>
  <c r="AN127" i="42"/>
  <c r="AN128" i="42"/>
  <c r="AN129" i="42"/>
  <c r="AN130" i="42"/>
  <c r="AN131" i="42"/>
  <c r="AN132" i="42"/>
  <c r="AN133" i="42"/>
  <c r="AN134" i="42"/>
  <c r="AN135" i="42"/>
  <c r="AN136" i="42"/>
  <c r="AN137" i="42"/>
  <c r="AN138" i="42"/>
  <c r="AN139" i="42"/>
  <c r="AN140" i="42"/>
  <c r="AN141" i="42"/>
  <c r="AN142" i="42"/>
  <c r="AN143" i="42"/>
  <c r="AN144" i="42"/>
  <c r="AN145" i="42"/>
  <c r="AN146" i="42"/>
  <c r="AN147" i="42"/>
  <c r="AN148" i="42"/>
  <c r="AN149" i="42"/>
  <c r="AN150" i="42"/>
  <c r="AN151" i="42"/>
  <c r="AN152" i="42"/>
  <c r="AN153" i="42"/>
  <c r="AN154" i="42"/>
  <c r="AN155" i="42"/>
  <c r="AN156" i="42"/>
  <c r="AN157" i="42"/>
  <c r="AN158" i="42"/>
  <c r="AN159" i="42"/>
  <c r="AN160" i="42"/>
  <c r="AN161" i="42"/>
  <c r="AN162" i="42"/>
  <c r="AN163" i="42"/>
  <c r="AN164" i="42"/>
  <c r="AN165" i="42"/>
  <c r="AN166" i="42"/>
  <c r="AN167" i="42"/>
  <c r="AN168" i="42"/>
  <c r="AN169" i="42"/>
  <c r="AN170" i="42"/>
  <c r="AN171" i="42"/>
  <c r="AN172" i="42"/>
  <c r="AN173" i="42"/>
  <c r="AN174" i="42"/>
  <c r="AN175" i="42"/>
  <c r="AN176" i="42"/>
  <c r="AN177" i="42"/>
  <c r="AN178" i="42"/>
  <c r="AN179" i="42"/>
  <c r="AN180" i="42"/>
  <c r="AN181" i="42"/>
  <c r="AN182" i="42"/>
  <c r="AN183" i="42"/>
  <c r="AN184" i="42"/>
  <c r="AN185" i="42"/>
  <c r="AN186" i="42"/>
  <c r="AN187" i="42"/>
  <c r="AN188" i="42"/>
  <c r="AN189" i="42"/>
  <c r="AN190" i="42"/>
  <c r="AN191" i="42"/>
  <c r="AN192" i="42"/>
  <c r="AN193" i="42"/>
  <c r="AN194" i="42"/>
  <c r="AN195" i="42"/>
  <c r="AN196" i="42"/>
  <c r="AN197" i="42"/>
  <c r="AN198" i="42"/>
  <c r="AN199" i="42"/>
  <c r="AN200" i="42"/>
  <c r="AN201" i="42"/>
  <c r="AN202" i="42"/>
  <c r="AN203" i="42"/>
  <c r="AN204" i="42"/>
  <c r="AN205" i="42"/>
  <c r="AN206" i="42"/>
  <c r="AN207" i="42"/>
  <c r="AN208" i="42"/>
  <c r="AN209" i="42"/>
  <c r="AN210" i="42"/>
  <c r="AN211" i="42"/>
  <c r="AN212" i="42"/>
  <c r="AN213" i="42"/>
  <c r="AN214" i="42"/>
  <c r="AN215" i="42"/>
  <c r="AN216" i="42"/>
  <c r="AN217" i="42"/>
  <c r="AN218" i="42"/>
  <c r="AN219" i="42"/>
  <c r="AN220" i="42"/>
  <c r="AN221" i="42"/>
  <c r="AN222" i="42"/>
  <c r="AN223" i="42"/>
  <c r="AN224" i="42"/>
  <c r="AN225" i="42"/>
  <c r="AN226" i="42"/>
  <c r="AN227" i="42"/>
  <c r="AN228" i="42"/>
  <c r="AN229" i="42"/>
  <c r="AN230" i="42"/>
  <c r="AN231" i="42"/>
  <c r="AN232" i="42"/>
  <c r="AN233" i="42"/>
  <c r="AN234" i="42"/>
  <c r="AN235" i="42"/>
  <c r="AN236" i="42"/>
  <c r="AN237" i="42"/>
  <c r="AN238" i="42"/>
  <c r="AN239" i="42"/>
  <c r="AN240" i="42"/>
  <c r="AN241" i="42"/>
  <c r="AN242" i="42"/>
  <c r="AN243" i="42"/>
  <c r="AN244" i="42"/>
  <c r="AN245" i="42"/>
  <c r="AN246" i="42"/>
  <c r="AN247" i="42"/>
  <c r="AN248" i="42"/>
  <c r="AN249" i="42"/>
  <c r="AN250" i="42"/>
  <c r="AN251" i="42"/>
  <c r="AN252" i="42"/>
  <c r="AN253" i="42"/>
  <c r="AN254" i="42"/>
  <c r="AN255" i="42"/>
  <c r="AN256" i="42"/>
  <c r="AN257" i="42"/>
  <c r="AN258" i="42"/>
  <c r="AN259" i="42"/>
  <c r="AN260" i="42"/>
  <c r="AN261" i="42"/>
  <c r="AN262" i="42"/>
  <c r="AN3" i="42"/>
  <c r="AM4" i="42"/>
  <c r="AM5" i="42"/>
  <c r="AM6" i="42"/>
  <c r="AM7" i="42"/>
  <c r="AM8" i="42"/>
  <c r="AM9" i="42"/>
  <c r="AM10" i="42"/>
  <c r="AM11" i="42"/>
  <c r="AM12" i="42"/>
  <c r="AM13" i="42"/>
  <c r="AM14" i="42"/>
  <c r="AM15" i="42"/>
  <c r="AM16" i="42"/>
  <c r="AM17" i="42"/>
  <c r="AM18" i="42"/>
  <c r="AM19" i="42"/>
  <c r="AM20" i="42"/>
  <c r="AM21" i="42"/>
  <c r="AM22" i="42"/>
  <c r="AM23" i="42"/>
  <c r="AM24" i="42"/>
  <c r="AM25" i="42"/>
  <c r="AM26" i="42"/>
  <c r="AM27" i="42"/>
  <c r="AM28" i="42"/>
  <c r="AM29" i="42"/>
  <c r="AM30" i="42"/>
  <c r="AM31" i="42"/>
  <c r="AM32" i="42"/>
  <c r="AM33" i="42"/>
  <c r="AM34" i="42"/>
  <c r="AM35" i="42"/>
  <c r="AM36" i="42"/>
  <c r="AM37" i="42"/>
  <c r="AM38" i="42"/>
  <c r="AM39" i="42"/>
  <c r="AM40" i="42"/>
  <c r="AM41" i="42"/>
  <c r="AM42" i="42"/>
  <c r="AM43" i="42"/>
  <c r="AM44" i="42"/>
  <c r="AM45" i="42"/>
  <c r="AM46" i="42"/>
  <c r="AM47" i="42"/>
  <c r="AM48" i="42"/>
  <c r="AM49" i="42"/>
  <c r="AM50" i="42"/>
  <c r="AM51" i="42"/>
  <c r="AM52" i="42"/>
  <c r="AM53" i="42"/>
  <c r="AM54" i="42"/>
  <c r="AM55" i="42"/>
  <c r="AM56" i="42"/>
  <c r="AM57" i="42"/>
  <c r="AM58" i="42"/>
  <c r="AM59" i="42"/>
  <c r="AM60" i="42"/>
  <c r="AM61" i="42"/>
  <c r="AM62" i="42"/>
  <c r="AM63" i="42"/>
  <c r="AM64" i="42"/>
  <c r="AM65" i="42"/>
  <c r="AM66" i="42"/>
  <c r="AM67" i="42"/>
  <c r="AM68" i="42"/>
  <c r="AM69" i="42"/>
  <c r="AM70" i="42"/>
  <c r="AM71" i="42"/>
  <c r="AM72" i="42"/>
  <c r="AM73" i="42"/>
  <c r="AM74" i="42"/>
  <c r="AM75" i="42"/>
  <c r="AM76" i="42"/>
  <c r="AM77" i="42"/>
  <c r="AM78" i="42"/>
  <c r="AM79" i="42"/>
  <c r="AM80" i="42"/>
  <c r="AM81" i="42"/>
  <c r="AM82" i="42"/>
  <c r="AM83" i="42"/>
  <c r="AM84" i="42"/>
  <c r="AM85" i="42"/>
  <c r="AM86" i="42"/>
  <c r="AM87" i="42"/>
  <c r="AM88" i="42"/>
  <c r="AM89" i="42"/>
  <c r="AM90" i="42"/>
  <c r="AM91" i="42"/>
  <c r="AM92" i="42"/>
  <c r="AM93" i="42"/>
  <c r="AM94" i="42"/>
  <c r="AM95" i="42"/>
  <c r="AM96" i="42"/>
  <c r="AM97" i="42"/>
  <c r="AM98" i="42"/>
  <c r="AM99" i="42"/>
  <c r="AM100" i="42"/>
  <c r="AM101" i="42"/>
  <c r="AM102" i="42"/>
  <c r="AM103" i="42"/>
  <c r="AM104" i="42"/>
  <c r="AM105" i="42"/>
  <c r="AM106" i="42"/>
  <c r="AM107" i="42"/>
  <c r="AM108" i="42"/>
  <c r="AM109" i="42"/>
  <c r="AM110" i="42"/>
  <c r="AM111" i="42"/>
  <c r="AM112" i="42"/>
  <c r="AM113" i="42"/>
  <c r="AM114" i="42"/>
  <c r="AM115" i="42"/>
  <c r="AM116" i="42"/>
  <c r="AM117" i="42"/>
  <c r="AM118" i="42"/>
  <c r="AM119" i="42"/>
  <c r="AM120" i="42"/>
  <c r="AM121" i="42"/>
  <c r="AM122" i="42"/>
  <c r="AM123" i="42"/>
  <c r="AM124" i="42"/>
  <c r="AM125" i="42"/>
  <c r="AM126" i="42"/>
  <c r="AM127" i="42"/>
  <c r="AM128" i="42"/>
  <c r="AM129" i="42"/>
  <c r="AM130" i="42"/>
  <c r="AM131" i="42"/>
  <c r="AM132" i="42"/>
  <c r="AM133" i="42"/>
  <c r="AM134" i="42"/>
  <c r="AM135" i="42"/>
  <c r="AM136" i="42"/>
  <c r="AM137" i="42"/>
  <c r="AM138" i="42"/>
  <c r="AM139" i="42"/>
  <c r="AM140" i="42"/>
  <c r="AM141" i="42"/>
  <c r="AM142" i="42"/>
  <c r="AM143" i="42"/>
  <c r="AM144" i="42"/>
  <c r="AM145" i="42"/>
  <c r="AM146" i="42"/>
  <c r="AM147" i="42"/>
  <c r="AM148" i="42"/>
  <c r="AM149" i="42"/>
  <c r="AM150" i="42"/>
  <c r="AM151" i="42"/>
  <c r="AM152" i="42"/>
  <c r="AM153" i="42"/>
  <c r="AM154" i="42"/>
  <c r="AM155" i="42"/>
  <c r="AM156" i="42"/>
  <c r="AM157" i="42"/>
  <c r="AM158" i="42"/>
  <c r="AM159" i="42"/>
  <c r="AM160" i="42"/>
  <c r="AM161" i="42"/>
  <c r="AM162" i="42"/>
  <c r="AM163" i="42"/>
  <c r="AM164" i="42"/>
  <c r="AM165" i="42"/>
  <c r="AM166" i="42"/>
  <c r="AM167" i="42"/>
  <c r="AM168" i="42"/>
  <c r="AM169" i="42"/>
  <c r="AM170" i="42"/>
  <c r="AM171" i="42"/>
  <c r="AM172" i="42"/>
  <c r="AM173" i="42"/>
  <c r="AM174" i="42"/>
  <c r="AM175" i="42"/>
  <c r="AM176" i="42"/>
  <c r="AM177" i="42"/>
  <c r="AM178" i="42"/>
  <c r="AM179" i="42"/>
  <c r="AM180" i="42"/>
  <c r="AM181" i="42"/>
  <c r="AM182" i="42"/>
  <c r="AM183" i="42"/>
  <c r="AM184" i="42"/>
  <c r="AM185" i="42"/>
  <c r="AM186" i="42"/>
  <c r="AM187" i="42"/>
  <c r="AM188" i="42"/>
  <c r="AM189" i="42"/>
  <c r="AM190" i="42"/>
  <c r="AM191" i="42"/>
  <c r="AM192" i="42"/>
  <c r="AM193" i="42"/>
  <c r="AM194" i="42"/>
  <c r="AM195" i="42"/>
  <c r="AM196" i="42"/>
  <c r="AM197" i="42"/>
  <c r="AM198" i="42"/>
  <c r="AM199" i="42"/>
  <c r="AM200" i="42"/>
  <c r="AM201" i="42"/>
  <c r="AM202" i="42"/>
  <c r="AM203" i="42"/>
  <c r="AM204" i="42"/>
  <c r="AM205" i="42"/>
  <c r="AM206" i="42"/>
  <c r="AM207" i="42"/>
  <c r="AM208" i="42"/>
  <c r="AM209" i="42"/>
  <c r="AM210" i="42"/>
  <c r="AM211" i="42"/>
  <c r="AM212" i="42"/>
  <c r="AM213" i="42"/>
  <c r="AM214" i="42"/>
  <c r="AM215" i="42"/>
  <c r="AM216" i="42"/>
  <c r="AM217" i="42"/>
  <c r="AM218" i="42"/>
  <c r="AM219" i="42"/>
  <c r="AM220" i="42"/>
  <c r="AM221" i="42"/>
  <c r="AM222" i="42"/>
  <c r="AM223" i="42"/>
  <c r="AM224" i="42"/>
  <c r="AM225" i="42"/>
  <c r="AM226" i="42"/>
  <c r="AM227" i="42"/>
  <c r="AM228" i="42"/>
  <c r="AM229" i="42"/>
  <c r="AM230" i="42"/>
  <c r="AM231" i="42"/>
  <c r="AM232" i="42"/>
  <c r="AM233" i="42"/>
  <c r="AM234" i="42"/>
  <c r="AM235" i="42"/>
  <c r="AM236" i="42"/>
  <c r="AM237" i="42"/>
  <c r="AM238" i="42"/>
  <c r="AM239" i="42"/>
  <c r="AM240" i="42"/>
  <c r="AM241" i="42"/>
  <c r="AM242" i="42"/>
  <c r="AM243" i="42"/>
  <c r="AM244" i="42"/>
  <c r="AM245" i="42"/>
  <c r="AM246" i="42"/>
  <c r="AM247" i="42"/>
  <c r="AM248" i="42"/>
  <c r="AM249" i="42"/>
  <c r="AM250" i="42"/>
  <c r="AM251" i="42"/>
  <c r="AM252" i="42"/>
  <c r="AM253" i="42"/>
  <c r="AM254" i="42"/>
  <c r="AM255" i="42"/>
  <c r="AM256" i="42"/>
  <c r="AM257" i="42"/>
  <c r="AM258" i="42"/>
  <c r="AM259" i="42"/>
  <c r="AM260" i="42"/>
  <c r="AM261" i="42"/>
  <c r="AM262" i="42"/>
  <c r="AM3" i="42"/>
  <c r="AL4" i="42"/>
  <c r="AL5" i="42"/>
  <c r="AL6" i="42"/>
  <c r="AL7" i="42"/>
  <c r="AL8" i="42"/>
  <c r="AL9" i="42"/>
  <c r="AL10" i="42"/>
  <c r="AL11" i="42"/>
  <c r="AL12" i="42"/>
  <c r="AL13" i="42"/>
  <c r="AL14" i="42"/>
  <c r="AL15" i="42"/>
  <c r="AL16" i="42"/>
  <c r="AL17" i="42"/>
  <c r="AL18" i="42"/>
  <c r="AL19" i="42"/>
  <c r="AL20" i="42"/>
  <c r="AL21" i="42"/>
  <c r="AL22" i="42"/>
  <c r="AL23" i="42"/>
  <c r="AL24" i="42"/>
  <c r="AL25" i="42"/>
  <c r="AL26" i="42"/>
  <c r="AL27" i="42"/>
  <c r="AL28" i="42"/>
  <c r="AL29" i="42"/>
  <c r="AL30" i="42"/>
  <c r="AL31" i="42"/>
  <c r="AL32" i="42"/>
  <c r="AL33" i="42"/>
  <c r="AL34" i="42"/>
  <c r="AL35" i="42"/>
  <c r="AL36" i="42"/>
  <c r="AL37" i="42"/>
  <c r="AL38" i="42"/>
  <c r="AL39" i="42"/>
  <c r="AL40" i="42"/>
  <c r="AL41" i="42"/>
  <c r="AL42" i="42"/>
  <c r="AL43" i="42"/>
  <c r="AL44" i="42"/>
  <c r="AL45" i="42"/>
  <c r="AL46" i="42"/>
  <c r="AL47" i="42"/>
  <c r="AL48" i="42"/>
  <c r="AL49" i="42"/>
  <c r="AL50" i="42"/>
  <c r="AL51" i="42"/>
  <c r="AL52" i="42"/>
  <c r="AL53" i="42"/>
  <c r="AL54" i="42"/>
  <c r="AL55" i="42"/>
  <c r="AL56" i="42"/>
  <c r="AL57" i="42"/>
  <c r="AL58" i="42"/>
  <c r="AL59" i="42"/>
  <c r="AL60" i="42"/>
  <c r="AL61" i="42"/>
  <c r="AL62" i="42"/>
  <c r="AL63" i="42"/>
  <c r="AL64" i="42"/>
  <c r="AL65" i="42"/>
  <c r="AL66" i="42"/>
  <c r="AL67" i="42"/>
  <c r="AL68" i="42"/>
  <c r="AL69" i="42"/>
  <c r="AL70" i="42"/>
  <c r="AL73" i="42"/>
  <c r="AL74" i="42"/>
  <c r="AL75" i="42"/>
  <c r="AL76" i="42"/>
  <c r="AL77" i="42"/>
  <c r="AL79" i="42"/>
  <c r="AL80" i="42"/>
  <c r="AL81" i="42"/>
  <c r="AL82" i="42"/>
  <c r="AL83" i="42"/>
  <c r="AL84" i="42"/>
  <c r="AL85" i="42"/>
  <c r="AL86" i="42"/>
  <c r="AL87" i="42"/>
  <c r="AL88" i="42"/>
  <c r="AL89" i="42"/>
  <c r="AL90" i="42"/>
  <c r="AL91" i="42"/>
  <c r="AL92" i="42"/>
  <c r="AL93" i="42"/>
  <c r="AL94" i="42"/>
  <c r="AL95" i="42"/>
  <c r="AL96" i="42"/>
  <c r="AL97" i="42"/>
  <c r="AL98" i="42"/>
  <c r="AL99" i="42"/>
  <c r="AL100" i="42"/>
  <c r="AL101" i="42"/>
  <c r="AL102" i="42"/>
  <c r="AL103" i="42"/>
  <c r="AL104" i="42"/>
  <c r="AL105" i="42"/>
  <c r="AL106" i="42"/>
  <c r="AL107" i="42"/>
  <c r="AL108" i="42"/>
  <c r="AL109" i="42"/>
  <c r="AL110" i="42"/>
  <c r="AL111" i="42"/>
  <c r="AL112" i="42"/>
  <c r="AL113" i="42"/>
  <c r="AL114" i="42"/>
  <c r="AL115" i="42"/>
  <c r="AL116" i="42"/>
  <c r="AL117" i="42"/>
  <c r="AL118" i="42"/>
  <c r="AL119" i="42"/>
  <c r="AL120" i="42"/>
  <c r="AL121" i="42"/>
  <c r="AL122" i="42"/>
  <c r="AL123" i="42"/>
  <c r="AL124" i="42"/>
  <c r="AL125" i="42"/>
  <c r="AL126" i="42"/>
  <c r="AL127" i="42"/>
  <c r="AL128" i="42"/>
  <c r="AL129" i="42"/>
  <c r="AL130" i="42"/>
  <c r="AL131" i="42"/>
  <c r="AL132" i="42"/>
  <c r="AL133" i="42"/>
  <c r="AL134" i="42"/>
  <c r="AL135" i="42"/>
  <c r="AL136" i="42"/>
  <c r="AL137" i="42"/>
  <c r="AL138" i="42"/>
  <c r="AL139" i="42"/>
  <c r="AL140" i="42"/>
  <c r="AL141" i="42"/>
  <c r="AL142" i="42"/>
  <c r="AL143" i="42"/>
  <c r="AL144" i="42"/>
  <c r="AL145" i="42"/>
  <c r="AL146" i="42"/>
  <c r="AL147" i="42"/>
  <c r="AL148" i="42"/>
  <c r="AL149" i="42"/>
  <c r="AL150" i="42"/>
  <c r="AL151" i="42"/>
  <c r="AL152" i="42"/>
  <c r="AL153" i="42"/>
  <c r="AL154" i="42"/>
  <c r="AL155" i="42"/>
  <c r="AL156" i="42"/>
  <c r="AL157" i="42"/>
  <c r="AL158" i="42"/>
  <c r="AL159" i="42"/>
  <c r="AL160" i="42"/>
  <c r="AL161" i="42"/>
  <c r="AL162" i="42"/>
  <c r="AL163" i="42"/>
  <c r="AL164" i="42"/>
  <c r="AL165" i="42"/>
  <c r="AL166" i="42"/>
  <c r="AL167" i="42"/>
  <c r="AL168" i="42"/>
  <c r="AL169" i="42"/>
  <c r="AL170" i="42"/>
  <c r="AL171" i="42"/>
  <c r="AL172" i="42"/>
  <c r="AL173" i="42"/>
  <c r="AL174" i="42"/>
  <c r="AL175" i="42"/>
  <c r="AL176" i="42"/>
  <c r="AL177" i="42"/>
  <c r="AL178" i="42"/>
  <c r="AL179" i="42"/>
  <c r="AL180" i="42"/>
  <c r="AL181" i="42"/>
  <c r="AL182" i="42"/>
  <c r="AL183" i="42"/>
  <c r="AL184" i="42"/>
  <c r="AL185" i="42"/>
  <c r="AL186" i="42"/>
  <c r="AL187" i="42"/>
  <c r="AL188" i="42"/>
  <c r="AL189" i="42"/>
  <c r="AL190" i="42"/>
  <c r="AL191" i="42"/>
  <c r="AL192" i="42"/>
  <c r="AL193" i="42"/>
  <c r="AL194" i="42"/>
  <c r="AL195" i="42"/>
  <c r="AL196" i="42"/>
  <c r="AL197" i="42"/>
  <c r="AL198" i="42"/>
  <c r="AL199" i="42"/>
  <c r="AL200" i="42"/>
  <c r="AL201" i="42"/>
  <c r="AL202" i="42"/>
  <c r="AL203" i="42"/>
  <c r="AL204" i="42"/>
  <c r="AL205" i="42"/>
  <c r="AL206" i="42"/>
  <c r="AL207" i="42"/>
  <c r="AL208" i="42"/>
  <c r="AL209" i="42"/>
  <c r="AL210" i="42"/>
  <c r="AL211" i="42"/>
  <c r="AL212" i="42"/>
  <c r="AL213" i="42"/>
  <c r="AL214" i="42"/>
  <c r="AL215" i="42"/>
  <c r="AL216" i="42"/>
  <c r="AL217" i="42"/>
  <c r="AL218" i="42"/>
  <c r="AL219" i="42"/>
  <c r="AL220" i="42"/>
  <c r="AL221" i="42"/>
  <c r="AL222" i="42"/>
  <c r="AL223" i="42"/>
  <c r="AL224" i="42"/>
  <c r="AL225" i="42"/>
  <c r="AL226" i="42"/>
  <c r="AL227" i="42"/>
  <c r="AL228" i="42"/>
  <c r="AL229" i="42"/>
  <c r="AL230" i="42"/>
  <c r="AL231" i="42"/>
  <c r="AL232" i="42"/>
  <c r="AL233" i="42"/>
  <c r="AL234" i="42"/>
  <c r="AL235" i="42"/>
  <c r="AL236" i="42"/>
  <c r="AL237" i="42"/>
  <c r="AL238" i="42"/>
  <c r="AL239" i="42"/>
  <c r="AL240" i="42"/>
  <c r="AL241" i="42"/>
  <c r="AL242" i="42"/>
  <c r="AL243" i="42"/>
  <c r="AL244" i="42"/>
  <c r="AL245" i="42"/>
  <c r="AL246" i="42"/>
  <c r="AL247" i="42"/>
  <c r="AL248" i="42"/>
  <c r="AL249" i="42"/>
  <c r="AL250" i="42"/>
  <c r="AL251" i="42"/>
  <c r="AL252" i="42"/>
  <c r="AL253" i="42"/>
  <c r="AL254" i="42"/>
  <c r="AL255" i="42"/>
  <c r="AL256" i="42"/>
  <c r="AL257" i="42"/>
  <c r="AL258" i="42"/>
  <c r="AL259" i="42"/>
  <c r="AL260" i="42"/>
  <c r="AL261" i="42"/>
  <c r="AL262" i="42"/>
  <c r="AL3" i="42"/>
  <c r="AK4" i="42"/>
  <c r="AK5" i="42"/>
  <c r="AK6" i="42"/>
  <c r="AK7" i="42"/>
  <c r="AK8" i="42"/>
  <c r="AK9" i="42"/>
  <c r="AK10" i="42"/>
  <c r="AK11" i="42"/>
  <c r="AK12" i="42"/>
  <c r="AK13" i="42"/>
  <c r="AK14" i="42"/>
  <c r="AK15" i="42"/>
  <c r="AK16" i="42"/>
  <c r="AK17" i="42"/>
  <c r="AK18" i="42"/>
  <c r="AK19" i="42"/>
  <c r="AK20" i="42"/>
  <c r="AK21" i="42"/>
  <c r="AK22" i="42"/>
  <c r="AK23" i="42"/>
  <c r="AK24" i="42"/>
  <c r="AK25" i="42"/>
  <c r="AK26" i="42"/>
  <c r="AK27" i="42"/>
  <c r="AK28" i="42"/>
  <c r="AK29" i="42"/>
  <c r="AK30" i="42"/>
  <c r="AK31" i="42"/>
  <c r="AK32" i="42"/>
  <c r="AK33" i="42"/>
  <c r="AK34" i="42"/>
  <c r="AK35" i="42"/>
  <c r="AK36" i="42"/>
  <c r="AK37" i="42"/>
  <c r="AK38" i="42"/>
  <c r="AK39" i="42"/>
  <c r="AK40" i="42"/>
  <c r="AK41" i="42"/>
  <c r="AK42" i="42"/>
  <c r="AK43" i="42"/>
  <c r="AK44" i="42"/>
  <c r="AK45" i="42"/>
  <c r="AK46" i="42"/>
  <c r="AK47" i="42"/>
  <c r="AK48" i="42"/>
  <c r="AK49" i="42"/>
  <c r="AK50" i="42"/>
  <c r="AK51" i="42"/>
  <c r="AK52" i="42"/>
  <c r="AK53" i="42"/>
  <c r="AK54" i="42"/>
  <c r="AK55" i="42"/>
  <c r="AK56" i="42"/>
  <c r="AK57" i="42"/>
  <c r="AK58" i="42"/>
  <c r="AK59" i="42"/>
  <c r="AK60" i="42"/>
  <c r="AK61" i="42"/>
  <c r="AK62" i="42"/>
  <c r="AK63" i="42"/>
  <c r="AK64" i="42"/>
  <c r="AK65" i="42"/>
  <c r="AK66" i="42"/>
  <c r="AK67" i="42"/>
  <c r="AK68" i="42"/>
  <c r="AK69" i="42"/>
  <c r="AK70" i="42"/>
  <c r="AK73" i="42"/>
  <c r="AK74" i="42"/>
  <c r="AK75" i="42"/>
  <c r="AK76" i="42"/>
  <c r="AK77" i="42"/>
  <c r="AK79" i="42"/>
  <c r="AK80" i="42"/>
  <c r="AK81" i="42"/>
  <c r="AK82" i="42"/>
  <c r="AK83" i="42"/>
  <c r="AK84" i="42"/>
  <c r="AK85" i="42"/>
  <c r="AK86" i="42"/>
  <c r="AK87" i="42"/>
  <c r="AK88" i="42"/>
  <c r="AK89" i="42"/>
  <c r="AK90" i="42"/>
  <c r="AK91" i="42"/>
  <c r="AK92" i="42"/>
  <c r="AK93" i="42"/>
  <c r="AK94" i="42"/>
  <c r="AK95" i="42"/>
  <c r="AK96" i="42"/>
  <c r="AK97" i="42"/>
  <c r="AK98" i="42"/>
  <c r="AK99" i="42"/>
  <c r="AK100" i="42"/>
  <c r="AK101" i="42"/>
  <c r="AK102" i="42"/>
  <c r="AK103" i="42"/>
  <c r="AK104" i="42"/>
  <c r="AK105" i="42"/>
  <c r="AK106" i="42"/>
  <c r="AK107" i="42"/>
  <c r="AK108" i="42"/>
  <c r="AK109" i="42"/>
  <c r="AK110" i="42"/>
  <c r="AK111" i="42"/>
  <c r="AK112" i="42"/>
  <c r="AK113" i="42"/>
  <c r="AK114" i="42"/>
  <c r="AK115" i="42"/>
  <c r="AK116" i="42"/>
  <c r="AK117" i="42"/>
  <c r="AK118" i="42"/>
  <c r="AK119" i="42"/>
  <c r="AK120" i="42"/>
  <c r="AK121" i="42"/>
  <c r="AK122" i="42"/>
  <c r="AK123" i="42"/>
  <c r="AK124" i="42"/>
  <c r="AK125" i="42"/>
  <c r="AK126" i="42"/>
  <c r="AK127" i="42"/>
  <c r="AK128" i="42"/>
  <c r="AK129" i="42"/>
  <c r="AK130" i="42"/>
  <c r="AK131" i="42"/>
  <c r="AK132" i="42"/>
  <c r="AK133" i="42"/>
  <c r="AK134" i="42"/>
  <c r="AK135" i="42"/>
  <c r="AK136" i="42"/>
  <c r="AK137" i="42"/>
  <c r="AK138" i="42"/>
  <c r="AK139" i="42"/>
  <c r="AK140" i="42"/>
  <c r="AK141" i="42"/>
  <c r="AK142" i="42"/>
  <c r="AK143" i="42"/>
  <c r="AK144" i="42"/>
  <c r="AK145" i="42"/>
  <c r="AK146" i="42"/>
  <c r="AK147" i="42"/>
  <c r="AK148" i="42"/>
  <c r="AK149" i="42"/>
  <c r="AK150" i="42"/>
  <c r="AK151" i="42"/>
  <c r="AK152" i="42"/>
  <c r="AK153" i="42"/>
  <c r="AK154" i="42"/>
  <c r="AK155" i="42"/>
  <c r="AK156" i="42"/>
  <c r="AK157" i="42"/>
  <c r="AK158" i="42"/>
  <c r="AK159" i="42"/>
  <c r="AK160" i="42"/>
  <c r="AK161" i="42"/>
  <c r="AK162" i="42"/>
  <c r="AK163" i="42"/>
  <c r="AK164" i="42"/>
  <c r="AK165" i="42"/>
  <c r="AK166" i="42"/>
  <c r="AK167" i="42"/>
  <c r="AK168" i="42"/>
  <c r="AK169" i="42"/>
  <c r="AK170" i="42"/>
  <c r="AK171" i="42"/>
  <c r="AK172" i="42"/>
  <c r="AK173" i="42"/>
  <c r="AK174" i="42"/>
  <c r="AK175" i="42"/>
  <c r="AK176" i="42"/>
  <c r="AK177" i="42"/>
  <c r="AK178" i="42"/>
  <c r="AK179" i="42"/>
  <c r="AK180" i="42"/>
  <c r="AK181" i="42"/>
  <c r="AK182" i="42"/>
  <c r="AK183" i="42"/>
  <c r="AK184" i="42"/>
  <c r="AK185" i="42"/>
  <c r="AK186" i="42"/>
  <c r="AK187" i="42"/>
  <c r="AK188" i="42"/>
  <c r="AK189" i="42"/>
  <c r="AK190" i="42"/>
  <c r="AK191" i="42"/>
  <c r="AK192" i="42"/>
  <c r="AK193" i="42"/>
  <c r="AK194" i="42"/>
  <c r="AK195" i="42"/>
  <c r="AK196" i="42"/>
  <c r="AK197" i="42"/>
  <c r="AK198" i="42"/>
  <c r="AK199" i="42"/>
  <c r="AK200" i="42"/>
  <c r="AK201" i="42"/>
  <c r="AK202" i="42"/>
  <c r="AK203" i="42"/>
  <c r="AK204" i="42"/>
  <c r="AK205" i="42"/>
  <c r="AK206" i="42"/>
  <c r="AK207" i="42"/>
  <c r="AK208" i="42"/>
  <c r="AK209" i="42"/>
  <c r="AK210" i="42"/>
  <c r="AK211" i="42"/>
  <c r="AK212" i="42"/>
  <c r="AK213" i="42"/>
  <c r="AK214" i="42"/>
  <c r="AK215" i="42"/>
  <c r="AK216" i="42"/>
  <c r="AK217" i="42"/>
  <c r="AK218" i="42"/>
  <c r="AK219" i="42"/>
  <c r="AK220" i="42"/>
  <c r="AK221" i="42"/>
  <c r="AK222" i="42"/>
  <c r="AK223" i="42"/>
  <c r="AK224" i="42"/>
  <c r="AK225" i="42"/>
  <c r="AK226" i="42"/>
  <c r="AK227" i="42"/>
  <c r="AK228" i="42"/>
  <c r="AK229" i="42"/>
  <c r="AK230" i="42"/>
  <c r="AK231" i="42"/>
  <c r="AK232" i="42"/>
  <c r="AK233" i="42"/>
  <c r="AK234" i="42"/>
  <c r="AK235" i="42"/>
  <c r="AK236" i="42"/>
  <c r="AK237" i="42"/>
  <c r="AK238" i="42"/>
  <c r="AK239" i="42"/>
  <c r="AK240" i="42"/>
  <c r="AK241" i="42"/>
  <c r="AK242" i="42"/>
  <c r="AK243" i="42"/>
  <c r="AK244" i="42"/>
  <c r="AK245" i="42"/>
  <c r="AK246" i="42"/>
  <c r="AK247" i="42"/>
  <c r="AK248" i="42"/>
  <c r="AK249" i="42"/>
  <c r="AK250" i="42"/>
  <c r="AK251" i="42"/>
  <c r="AK252" i="42"/>
  <c r="AK253" i="42"/>
  <c r="AK254" i="42"/>
  <c r="AK255" i="42"/>
  <c r="AK256" i="42"/>
  <c r="AK257" i="42"/>
  <c r="AK258" i="42"/>
  <c r="AK259" i="42"/>
  <c r="AK260" i="42"/>
  <c r="AK261" i="42"/>
  <c r="AK262" i="42"/>
  <c r="AK3" i="42"/>
  <c r="AJ4" i="42"/>
  <c r="AJ5" i="42"/>
  <c r="AJ6" i="42"/>
  <c r="AJ7" i="42"/>
  <c r="AJ8" i="42"/>
  <c r="AJ9" i="42"/>
  <c r="AJ10" i="42"/>
  <c r="AJ11" i="42"/>
  <c r="AJ12" i="42"/>
  <c r="AJ13" i="42"/>
  <c r="AJ14" i="42"/>
  <c r="AJ15" i="42"/>
  <c r="AJ16" i="42"/>
  <c r="AJ17" i="42"/>
  <c r="AJ18" i="42"/>
  <c r="AJ19" i="42"/>
  <c r="AJ20" i="42"/>
  <c r="AJ21" i="42"/>
  <c r="AJ22" i="42"/>
  <c r="AJ23" i="42"/>
  <c r="AJ24" i="42"/>
  <c r="AJ25" i="42"/>
  <c r="AJ26" i="42"/>
  <c r="AJ27" i="42"/>
  <c r="AJ28" i="42"/>
  <c r="AJ29" i="42"/>
  <c r="AJ30" i="42"/>
  <c r="AJ31" i="42"/>
  <c r="AJ32" i="42"/>
  <c r="AJ33" i="42"/>
  <c r="AJ34" i="42"/>
  <c r="AJ35" i="42"/>
  <c r="AJ36" i="42"/>
  <c r="AJ37" i="42"/>
  <c r="AJ38" i="42"/>
  <c r="AJ39" i="42"/>
  <c r="AJ40" i="42"/>
  <c r="AJ41" i="42"/>
  <c r="AJ42" i="42"/>
  <c r="AJ43" i="42"/>
  <c r="AJ44" i="42"/>
  <c r="AJ45" i="42"/>
  <c r="AJ46" i="42"/>
  <c r="AJ47" i="42"/>
  <c r="AJ48" i="42"/>
  <c r="AJ49" i="42"/>
  <c r="AJ50" i="42"/>
  <c r="AJ51" i="42"/>
  <c r="AJ52" i="42"/>
  <c r="AJ53" i="42"/>
  <c r="AJ54" i="42"/>
  <c r="AJ55" i="42"/>
  <c r="AJ56" i="42"/>
  <c r="AJ57" i="42"/>
  <c r="AJ58" i="42"/>
  <c r="AJ59" i="42"/>
  <c r="AJ60" i="42"/>
  <c r="AJ61" i="42"/>
  <c r="AJ62" i="42"/>
  <c r="AJ63" i="42"/>
  <c r="AJ64" i="42"/>
  <c r="AJ65" i="42"/>
  <c r="AJ66" i="42"/>
  <c r="AJ67" i="42"/>
  <c r="AJ68" i="42"/>
  <c r="AJ69" i="42"/>
  <c r="AJ70" i="42"/>
  <c r="AJ71" i="42"/>
  <c r="AJ72" i="42"/>
  <c r="AJ73" i="42"/>
  <c r="AJ74" i="42"/>
  <c r="AJ75" i="42"/>
  <c r="AJ76" i="42"/>
  <c r="AJ77" i="42"/>
  <c r="AJ78" i="42"/>
  <c r="AJ79" i="42"/>
  <c r="AJ80" i="42"/>
  <c r="AJ81" i="42"/>
  <c r="AJ82" i="42"/>
  <c r="AJ83" i="42"/>
  <c r="AJ84" i="42"/>
  <c r="AJ85" i="42"/>
  <c r="AJ86" i="42"/>
  <c r="AJ87" i="42"/>
  <c r="AJ88" i="42"/>
  <c r="AJ89" i="42"/>
  <c r="AJ90" i="42"/>
  <c r="AJ91" i="42"/>
  <c r="AJ92" i="42"/>
  <c r="AJ93" i="42"/>
  <c r="AJ94" i="42"/>
  <c r="AJ95" i="42"/>
  <c r="AJ96" i="42"/>
  <c r="AJ97" i="42"/>
  <c r="AJ98" i="42"/>
  <c r="AJ99" i="42"/>
  <c r="AJ100" i="42"/>
  <c r="AJ101" i="42"/>
  <c r="AJ102" i="42"/>
  <c r="AJ103" i="42"/>
  <c r="AJ104" i="42"/>
  <c r="AJ105" i="42"/>
  <c r="AJ106" i="42"/>
  <c r="AJ107" i="42"/>
  <c r="AJ108" i="42"/>
  <c r="AJ109" i="42"/>
  <c r="AJ110" i="42"/>
  <c r="AJ111" i="42"/>
  <c r="AJ112" i="42"/>
  <c r="AJ113" i="42"/>
  <c r="AJ114" i="42"/>
  <c r="AJ115" i="42"/>
  <c r="AJ116" i="42"/>
  <c r="AJ117" i="42"/>
  <c r="AJ118" i="42"/>
  <c r="AJ119" i="42"/>
  <c r="AJ120" i="42"/>
  <c r="AJ121" i="42"/>
  <c r="AJ122" i="42"/>
  <c r="AJ123" i="42"/>
  <c r="AJ124" i="42"/>
  <c r="AJ125" i="42"/>
  <c r="AJ126" i="42"/>
  <c r="AJ127" i="42"/>
  <c r="AJ128" i="42"/>
  <c r="AJ129" i="42"/>
  <c r="AJ130" i="42"/>
  <c r="AJ131" i="42"/>
  <c r="AJ132" i="42"/>
  <c r="AJ133" i="42"/>
  <c r="AJ134" i="42"/>
  <c r="AJ135" i="42"/>
  <c r="AJ136" i="42"/>
  <c r="AJ137" i="42"/>
  <c r="AJ138" i="42"/>
  <c r="AJ139" i="42"/>
  <c r="AJ140" i="42"/>
  <c r="AJ141" i="42"/>
  <c r="AJ142" i="42"/>
  <c r="AJ143" i="42"/>
  <c r="AJ144" i="42"/>
  <c r="AJ145" i="42"/>
  <c r="AJ146" i="42"/>
  <c r="AJ147" i="42"/>
  <c r="AJ148" i="42"/>
  <c r="AJ149" i="42"/>
  <c r="AJ150" i="42"/>
  <c r="AJ151" i="42"/>
  <c r="AJ152" i="42"/>
  <c r="AJ153" i="42"/>
  <c r="AJ154" i="42"/>
  <c r="AJ155" i="42"/>
  <c r="AJ156" i="42"/>
  <c r="AJ157" i="42"/>
  <c r="AJ158" i="42"/>
  <c r="AJ159" i="42"/>
  <c r="AJ160" i="42"/>
  <c r="AJ161" i="42"/>
  <c r="AJ162" i="42"/>
  <c r="AJ163" i="42"/>
  <c r="AJ164" i="42"/>
  <c r="AJ165" i="42"/>
  <c r="AJ166" i="42"/>
  <c r="AJ167" i="42"/>
  <c r="AJ168" i="42"/>
  <c r="AJ169" i="42"/>
  <c r="AJ170" i="42"/>
  <c r="AJ171" i="42"/>
  <c r="AJ172" i="42"/>
  <c r="AJ173" i="42"/>
  <c r="AJ174" i="42"/>
  <c r="AJ175" i="42"/>
  <c r="AJ176" i="42"/>
  <c r="AJ177" i="42"/>
  <c r="AJ178" i="42"/>
  <c r="AJ179" i="42"/>
  <c r="AJ180" i="42"/>
  <c r="AJ181" i="42"/>
  <c r="AJ182" i="42"/>
  <c r="AJ183" i="42"/>
  <c r="AJ184" i="42"/>
  <c r="AJ185" i="42"/>
  <c r="AJ186" i="42"/>
  <c r="AJ187" i="42"/>
  <c r="AJ188" i="42"/>
  <c r="AJ189" i="42"/>
  <c r="AJ190" i="42"/>
  <c r="AJ191" i="42"/>
  <c r="AJ192" i="42"/>
  <c r="AJ193" i="42"/>
  <c r="AJ194" i="42"/>
  <c r="AJ195" i="42"/>
  <c r="AJ196" i="42"/>
  <c r="AJ197" i="42"/>
  <c r="AJ198" i="42"/>
  <c r="AJ199" i="42"/>
  <c r="AJ200" i="42"/>
  <c r="AJ201" i="42"/>
  <c r="AJ202" i="42"/>
  <c r="AJ203" i="42"/>
  <c r="AJ204" i="42"/>
  <c r="AJ205" i="42"/>
  <c r="AJ206" i="42"/>
  <c r="AJ207" i="42"/>
  <c r="AJ208" i="42"/>
  <c r="AJ209" i="42"/>
  <c r="AJ210" i="42"/>
  <c r="AJ211" i="42"/>
  <c r="AJ212" i="42"/>
  <c r="AJ213" i="42"/>
  <c r="AJ214" i="42"/>
  <c r="AJ215" i="42"/>
  <c r="AJ216" i="42"/>
  <c r="AJ217" i="42"/>
  <c r="AJ218" i="42"/>
  <c r="AJ219" i="42"/>
  <c r="AJ220" i="42"/>
  <c r="AJ221" i="42"/>
  <c r="AJ222" i="42"/>
  <c r="AJ223" i="42"/>
  <c r="AJ224" i="42"/>
  <c r="AJ225" i="42"/>
  <c r="AJ226" i="42"/>
  <c r="AJ227" i="42"/>
  <c r="AJ228" i="42"/>
  <c r="AJ229" i="42"/>
  <c r="AJ230" i="42"/>
  <c r="AJ231" i="42"/>
  <c r="AJ232" i="42"/>
  <c r="AJ233" i="42"/>
  <c r="AJ234" i="42"/>
  <c r="AJ235" i="42"/>
  <c r="AJ236" i="42"/>
  <c r="AJ237" i="42"/>
  <c r="AJ238" i="42"/>
  <c r="AJ239" i="42"/>
  <c r="AJ240" i="42"/>
  <c r="AJ241" i="42"/>
  <c r="AJ242" i="42"/>
  <c r="AJ243" i="42"/>
  <c r="AJ244" i="42"/>
  <c r="AJ245" i="42"/>
  <c r="AJ246" i="42"/>
  <c r="AJ247" i="42"/>
  <c r="AJ248" i="42"/>
  <c r="AJ249" i="42"/>
  <c r="AJ250" i="42"/>
  <c r="AJ251" i="42"/>
  <c r="AJ252" i="42"/>
  <c r="AJ253" i="42"/>
  <c r="AJ254" i="42"/>
  <c r="AJ255" i="42"/>
  <c r="AJ256" i="42"/>
  <c r="AJ257" i="42"/>
  <c r="AJ258" i="42"/>
  <c r="AJ259" i="42"/>
  <c r="AJ260" i="42"/>
  <c r="AJ261" i="42"/>
  <c r="AJ262" i="42"/>
  <c r="AJ3" i="42"/>
  <c r="AI4" i="42"/>
  <c r="AI5" i="42"/>
  <c r="AI6" i="42"/>
  <c r="AI7" i="42"/>
  <c r="AI8" i="42"/>
  <c r="AI9" i="42"/>
  <c r="AI10" i="42"/>
  <c r="AI11" i="42"/>
  <c r="AI12" i="42"/>
  <c r="AI13" i="42"/>
  <c r="AI14" i="42"/>
  <c r="AI15" i="42"/>
  <c r="AI16" i="42"/>
  <c r="AI17" i="42"/>
  <c r="AI18" i="42"/>
  <c r="AI19" i="42"/>
  <c r="AI20" i="42"/>
  <c r="AI21" i="42"/>
  <c r="AI22" i="42"/>
  <c r="AI23" i="42"/>
  <c r="AI24" i="42"/>
  <c r="AI25" i="42"/>
  <c r="AI26" i="42"/>
  <c r="AI27" i="42"/>
  <c r="AI28" i="42"/>
  <c r="AI29" i="42"/>
  <c r="AI30" i="42"/>
  <c r="AI31" i="42"/>
  <c r="AI32" i="42"/>
  <c r="AI33" i="42"/>
  <c r="AI34" i="42"/>
  <c r="AI35" i="42"/>
  <c r="AI36" i="42"/>
  <c r="AI37" i="42"/>
  <c r="AI38" i="42"/>
  <c r="AI39" i="42"/>
  <c r="AI40" i="42"/>
  <c r="AI41" i="42"/>
  <c r="AI42" i="42"/>
  <c r="AI43" i="42"/>
  <c r="AI44" i="42"/>
  <c r="AI45" i="42"/>
  <c r="AI46" i="42"/>
  <c r="AI47" i="42"/>
  <c r="AI48" i="42"/>
  <c r="AI49" i="42"/>
  <c r="AI50" i="42"/>
  <c r="AI51" i="42"/>
  <c r="AI52" i="42"/>
  <c r="AI53" i="42"/>
  <c r="AI54" i="42"/>
  <c r="AI55" i="42"/>
  <c r="AI56" i="42"/>
  <c r="AI57" i="42"/>
  <c r="AI58" i="42"/>
  <c r="AI59" i="42"/>
  <c r="AI60" i="42"/>
  <c r="AI61" i="42"/>
  <c r="AI62" i="42"/>
  <c r="AI63" i="42"/>
  <c r="AI64" i="42"/>
  <c r="AI65" i="42"/>
  <c r="AI66" i="42"/>
  <c r="AI67" i="42"/>
  <c r="AI68" i="42"/>
  <c r="AI69" i="42"/>
  <c r="AI70" i="42"/>
  <c r="AI71" i="42"/>
  <c r="AI72" i="42"/>
  <c r="AI73" i="42"/>
  <c r="AI74" i="42"/>
  <c r="AI75" i="42"/>
  <c r="AI76" i="42"/>
  <c r="AI77" i="42"/>
  <c r="AI78" i="42"/>
  <c r="AI79" i="42"/>
  <c r="AI80" i="42"/>
  <c r="AI81" i="42"/>
  <c r="AI82" i="42"/>
  <c r="AI83" i="42"/>
  <c r="AI84" i="42"/>
  <c r="AI85" i="42"/>
  <c r="AI86" i="42"/>
  <c r="AI87" i="42"/>
  <c r="AI88" i="42"/>
  <c r="AI89" i="42"/>
  <c r="AI90" i="42"/>
  <c r="AI91" i="42"/>
  <c r="AI92" i="42"/>
  <c r="AI93" i="42"/>
  <c r="AI94" i="42"/>
  <c r="AI95" i="42"/>
  <c r="AI96" i="42"/>
  <c r="AI97" i="42"/>
  <c r="AI98" i="42"/>
  <c r="AI99" i="42"/>
  <c r="AI100" i="42"/>
  <c r="AI101" i="42"/>
  <c r="AI102" i="42"/>
  <c r="AI103" i="42"/>
  <c r="AI104" i="42"/>
  <c r="AI105" i="42"/>
  <c r="AI106" i="42"/>
  <c r="AI107" i="42"/>
  <c r="AI108" i="42"/>
  <c r="AI109" i="42"/>
  <c r="AI110" i="42"/>
  <c r="AI111" i="42"/>
  <c r="AI112" i="42"/>
  <c r="AI113" i="42"/>
  <c r="AI114" i="42"/>
  <c r="AI115" i="42"/>
  <c r="AI116" i="42"/>
  <c r="AI117" i="42"/>
  <c r="AI118" i="42"/>
  <c r="AI119" i="42"/>
  <c r="AI120" i="42"/>
  <c r="AI121" i="42"/>
  <c r="AI122" i="42"/>
  <c r="AI123" i="42"/>
  <c r="AI124" i="42"/>
  <c r="AI125" i="42"/>
  <c r="AI126" i="42"/>
  <c r="AI127" i="42"/>
  <c r="AI128" i="42"/>
  <c r="AI129" i="42"/>
  <c r="AI130" i="42"/>
  <c r="AI131" i="42"/>
  <c r="AI132" i="42"/>
  <c r="AI133" i="42"/>
  <c r="AI134" i="42"/>
  <c r="AI135" i="42"/>
  <c r="AI136" i="42"/>
  <c r="AI137" i="42"/>
  <c r="AI138" i="42"/>
  <c r="AI139" i="42"/>
  <c r="AI140" i="42"/>
  <c r="AI141" i="42"/>
  <c r="AI142" i="42"/>
  <c r="AI143" i="42"/>
  <c r="AI144" i="42"/>
  <c r="AI145" i="42"/>
  <c r="AI146" i="42"/>
  <c r="AI147" i="42"/>
  <c r="AI148" i="42"/>
  <c r="AI149" i="42"/>
  <c r="AI150" i="42"/>
  <c r="AI151" i="42"/>
  <c r="AI152" i="42"/>
  <c r="AI153" i="42"/>
  <c r="AI154" i="42"/>
  <c r="AI155" i="42"/>
  <c r="AI156" i="42"/>
  <c r="AI157" i="42"/>
  <c r="AI158" i="42"/>
  <c r="AI159" i="42"/>
  <c r="AI160" i="42"/>
  <c r="AI161" i="42"/>
  <c r="AI162" i="42"/>
  <c r="AI163" i="42"/>
  <c r="AI164" i="42"/>
  <c r="AI165" i="42"/>
  <c r="AI166" i="42"/>
  <c r="AI167" i="42"/>
  <c r="AI168" i="42"/>
  <c r="AI169" i="42"/>
  <c r="AI170" i="42"/>
  <c r="AI171" i="42"/>
  <c r="AI172" i="42"/>
  <c r="AI173" i="42"/>
  <c r="AI174" i="42"/>
  <c r="AI175" i="42"/>
  <c r="AI176" i="42"/>
  <c r="AI177" i="42"/>
  <c r="AI178" i="42"/>
  <c r="AI179" i="42"/>
  <c r="AI180" i="42"/>
  <c r="AI181" i="42"/>
  <c r="AI182" i="42"/>
  <c r="AI183" i="42"/>
  <c r="AI184" i="42"/>
  <c r="AI185" i="42"/>
  <c r="AI186" i="42"/>
  <c r="AI187" i="42"/>
  <c r="AI188" i="42"/>
  <c r="AI189" i="42"/>
  <c r="AI190" i="42"/>
  <c r="AI191" i="42"/>
  <c r="AI192" i="42"/>
  <c r="AI193" i="42"/>
  <c r="AI194" i="42"/>
  <c r="AI195" i="42"/>
  <c r="AI196" i="42"/>
  <c r="AI197" i="42"/>
  <c r="AI198" i="42"/>
  <c r="AI199" i="42"/>
  <c r="AI200" i="42"/>
  <c r="AI201" i="42"/>
  <c r="AI202" i="42"/>
  <c r="AI203" i="42"/>
  <c r="AI204" i="42"/>
  <c r="AI205" i="42"/>
  <c r="AI206" i="42"/>
  <c r="AI207" i="42"/>
  <c r="AI208" i="42"/>
  <c r="AI209" i="42"/>
  <c r="AI210" i="42"/>
  <c r="AI211" i="42"/>
  <c r="AI212" i="42"/>
  <c r="AI213" i="42"/>
  <c r="AI214" i="42"/>
  <c r="AI215" i="42"/>
  <c r="AI216" i="42"/>
  <c r="AI217" i="42"/>
  <c r="AI218" i="42"/>
  <c r="AI219" i="42"/>
  <c r="AI220" i="42"/>
  <c r="AI221" i="42"/>
  <c r="AI222" i="42"/>
  <c r="AI223" i="42"/>
  <c r="AI224" i="42"/>
  <c r="AI225" i="42"/>
  <c r="AI226" i="42"/>
  <c r="AI227" i="42"/>
  <c r="AI228" i="42"/>
  <c r="AI229" i="42"/>
  <c r="AI230" i="42"/>
  <c r="AI231" i="42"/>
  <c r="AI232" i="42"/>
  <c r="AI233" i="42"/>
  <c r="AI234" i="42"/>
  <c r="AI235" i="42"/>
  <c r="AI236" i="42"/>
  <c r="AI237" i="42"/>
  <c r="AI238" i="42"/>
  <c r="AI239" i="42"/>
  <c r="AI240" i="42"/>
  <c r="AI241" i="42"/>
  <c r="AI242" i="42"/>
  <c r="AI243" i="42"/>
  <c r="AI244" i="42"/>
  <c r="AI245" i="42"/>
  <c r="AI246" i="42"/>
  <c r="AI247" i="42"/>
  <c r="AI248" i="42"/>
  <c r="AI249" i="42"/>
  <c r="AI250" i="42"/>
  <c r="AI251" i="42"/>
  <c r="AI252" i="42"/>
  <c r="AI253" i="42"/>
  <c r="AI254" i="42"/>
  <c r="AI255" i="42"/>
  <c r="AI256" i="42"/>
  <c r="AI257" i="42"/>
  <c r="AI258" i="42"/>
  <c r="AI259" i="42"/>
  <c r="AI260" i="42"/>
  <c r="AI261" i="42"/>
  <c r="AI262" i="42"/>
  <c r="AI3" i="42"/>
  <c r="AH4" i="42"/>
  <c r="AH5" i="42"/>
  <c r="AH6" i="42"/>
  <c r="AH7" i="42"/>
  <c r="AH8" i="42"/>
  <c r="AH9" i="42"/>
  <c r="AH10" i="42"/>
  <c r="AH11" i="42"/>
  <c r="AH12" i="42"/>
  <c r="AH13" i="42"/>
  <c r="AH14" i="42"/>
  <c r="AH15" i="42"/>
  <c r="AH16" i="42"/>
  <c r="AH17" i="42"/>
  <c r="AH18" i="42"/>
  <c r="AH19" i="42"/>
  <c r="AH20" i="42"/>
  <c r="AH21" i="42"/>
  <c r="AH22" i="42"/>
  <c r="AH23" i="42"/>
  <c r="AH24" i="42"/>
  <c r="AH25" i="42"/>
  <c r="AH26" i="42"/>
  <c r="AH27" i="42"/>
  <c r="AH28" i="42"/>
  <c r="AH29" i="42"/>
  <c r="AH30" i="42"/>
  <c r="AH31" i="42"/>
  <c r="AH32" i="42"/>
  <c r="AH33" i="42"/>
  <c r="AH34" i="42"/>
  <c r="AH35" i="42"/>
  <c r="AH36" i="42"/>
  <c r="AH37" i="42"/>
  <c r="AH38" i="42"/>
  <c r="AH39" i="42"/>
  <c r="AH40" i="42"/>
  <c r="AH41" i="42"/>
  <c r="AH42" i="42"/>
  <c r="AH43" i="42"/>
  <c r="AH44" i="42"/>
  <c r="AH45" i="42"/>
  <c r="AH46" i="42"/>
  <c r="AH47" i="42"/>
  <c r="AH48" i="42"/>
  <c r="AH49" i="42"/>
  <c r="AH50" i="42"/>
  <c r="AH51" i="42"/>
  <c r="AH52" i="42"/>
  <c r="AH53" i="42"/>
  <c r="AH54" i="42"/>
  <c r="AH55" i="42"/>
  <c r="AH56" i="42"/>
  <c r="AH57" i="42"/>
  <c r="AH58" i="42"/>
  <c r="AH59" i="42"/>
  <c r="AH60" i="42"/>
  <c r="AH61" i="42"/>
  <c r="AH62" i="42"/>
  <c r="AH63" i="42"/>
  <c r="AH64" i="42"/>
  <c r="AH65" i="42"/>
  <c r="AH66" i="42"/>
  <c r="AH67" i="42"/>
  <c r="AH68" i="42"/>
  <c r="AH69" i="42"/>
  <c r="AH70" i="42"/>
  <c r="AH71" i="42"/>
  <c r="AH72" i="42"/>
  <c r="AH73" i="42"/>
  <c r="AH74" i="42"/>
  <c r="AH75" i="42"/>
  <c r="AH76" i="42"/>
  <c r="AH77" i="42"/>
  <c r="AH78" i="42"/>
  <c r="AH79" i="42"/>
  <c r="AH80" i="42"/>
  <c r="AH81" i="42"/>
  <c r="AH82" i="42"/>
  <c r="AH83" i="42"/>
  <c r="AH84" i="42"/>
  <c r="AH85" i="42"/>
  <c r="AH86" i="42"/>
  <c r="AH87" i="42"/>
  <c r="AH88" i="42"/>
  <c r="AH89" i="42"/>
  <c r="AH90" i="42"/>
  <c r="AH91" i="42"/>
  <c r="AH92" i="42"/>
  <c r="AH93" i="42"/>
  <c r="AH94" i="42"/>
  <c r="AH95" i="42"/>
  <c r="AH96" i="42"/>
  <c r="AH97" i="42"/>
  <c r="AH98" i="42"/>
  <c r="AH99" i="42"/>
  <c r="AH100" i="42"/>
  <c r="AH101" i="42"/>
  <c r="AH102" i="42"/>
  <c r="AH103" i="42"/>
  <c r="AH104" i="42"/>
  <c r="AH105" i="42"/>
  <c r="AH106" i="42"/>
  <c r="AH107" i="42"/>
  <c r="AH108" i="42"/>
  <c r="AH109" i="42"/>
  <c r="AH110" i="42"/>
  <c r="AH111" i="42"/>
  <c r="AH112" i="42"/>
  <c r="AH113" i="42"/>
  <c r="AH114" i="42"/>
  <c r="AH115" i="42"/>
  <c r="AH116" i="42"/>
  <c r="AH117" i="42"/>
  <c r="AH118" i="42"/>
  <c r="AH119" i="42"/>
  <c r="AH120" i="42"/>
  <c r="AH121" i="42"/>
  <c r="AH122" i="42"/>
  <c r="AH123" i="42"/>
  <c r="AH124" i="42"/>
  <c r="AH125" i="42"/>
  <c r="AH126" i="42"/>
  <c r="AH127" i="42"/>
  <c r="AH128" i="42"/>
  <c r="AH129" i="42"/>
  <c r="AH130" i="42"/>
  <c r="AH131" i="42"/>
  <c r="AH132" i="42"/>
  <c r="AH133" i="42"/>
  <c r="AH134" i="42"/>
  <c r="AH135" i="42"/>
  <c r="AH136" i="42"/>
  <c r="AH137" i="42"/>
  <c r="AH138" i="42"/>
  <c r="AH139" i="42"/>
  <c r="AH140" i="42"/>
  <c r="AH141" i="42"/>
  <c r="AH142" i="42"/>
  <c r="AH143" i="42"/>
  <c r="AH144" i="42"/>
  <c r="AH145" i="42"/>
  <c r="AH146" i="42"/>
  <c r="AH147" i="42"/>
  <c r="AH148" i="42"/>
  <c r="AH149" i="42"/>
  <c r="AH150" i="42"/>
  <c r="AH151" i="42"/>
  <c r="AH152" i="42"/>
  <c r="AH153" i="42"/>
  <c r="AH154" i="42"/>
  <c r="AH155" i="42"/>
  <c r="AH156" i="42"/>
  <c r="AH157" i="42"/>
  <c r="AH158" i="42"/>
  <c r="AH159" i="42"/>
  <c r="AH160" i="42"/>
  <c r="AH161" i="42"/>
  <c r="AH162" i="42"/>
  <c r="AH163" i="42"/>
  <c r="AH164" i="42"/>
  <c r="AH165" i="42"/>
  <c r="AH166" i="42"/>
  <c r="AH167" i="42"/>
  <c r="AH168" i="42"/>
  <c r="AH169" i="42"/>
  <c r="AH170" i="42"/>
  <c r="AH171" i="42"/>
  <c r="AH172" i="42"/>
  <c r="AH173" i="42"/>
  <c r="AH174" i="42"/>
  <c r="AH175" i="42"/>
  <c r="AH176" i="42"/>
  <c r="AH177" i="42"/>
  <c r="AH178" i="42"/>
  <c r="AH179" i="42"/>
  <c r="AH180" i="42"/>
  <c r="AH181" i="42"/>
  <c r="AH182" i="42"/>
  <c r="AH183" i="42"/>
  <c r="AH184" i="42"/>
  <c r="AH185" i="42"/>
  <c r="AH186" i="42"/>
  <c r="AH187" i="42"/>
  <c r="AH188" i="42"/>
  <c r="AH189" i="42"/>
  <c r="AH190" i="42"/>
  <c r="AH191" i="42"/>
  <c r="AH192" i="42"/>
  <c r="AH193" i="42"/>
  <c r="AH194" i="42"/>
  <c r="AH195" i="42"/>
  <c r="AH196" i="42"/>
  <c r="AH197" i="42"/>
  <c r="AH198" i="42"/>
  <c r="AH199" i="42"/>
  <c r="AH200" i="42"/>
  <c r="AH201" i="42"/>
  <c r="AH202" i="42"/>
  <c r="AH203" i="42"/>
  <c r="AH204" i="42"/>
  <c r="AH205" i="42"/>
  <c r="AH206" i="42"/>
  <c r="AH207" i="42"/>
  <c r="AH208" i="42"/>
  <c r="AH209" i="42"/>
  <c r="AH210" i="42"/>
  <c r="AH211" i="42"/>
  <c r="AH212" i="42"/>
  <c r="AH213" i="42"/>
  <c r="AH214" i="42"/>
  <c r="AH215" i="42"/>
  <c r="AH216" i="42"/>
  <c r="AH217" i="42"/>
  <c r="AH218" i="42"/>
  <c r="AH219" i="42"/>
  <c r="AH220" i="42"/>
  <c r="AH221" i="42"/>
  <c r="AH222" i="42"/>
  <c r="AH223" i="42"/>
  <c r="AH224" i="42"/>
  <c r="AH225" i="42"/>
  <c r="AH226" i="42"/>
  <c r="AH227" i="42"/>
  <c r="AH228" i="42"/>
  <c r="AH229" i="42"/>
  <c r="AH230" i="42"/>
  <c r="AH231" i="42"/>
  <c r="AH232" i="42"/>
  <c r="AH233" i="42"/>
  <c r="AH234" i="42"/>
  <c r="AH235" i="42"/>
  <c r="AH236" i="42"/>
  <c r="AH237" i="42"/>
  <c r="AH238" i="42"/>
  <c r="AH239" i="42"/>
  <c r="AH240" i="42"/>
  <c r="AH241" i="42"/>
  <c r="AH242" i="42"/>
  <c r="AH243" i="42"/>
  <c r="AH244" i="42"/>
  <c r="AH245" i="42"/>
  <c r="AH246" i="42"/>
  <c r="AH247" i="42"/>
  <c r="AH248" i="42"/>
  <c r="AH249" i="42"/>
  <c r="AH250" i="42"/>
  <c r="AH251" i="42"/>
  <c r="AH252" i="42"/>
  <c r="AH253" i="42"/>
  <c r="AH254" i="42"/>
  <c r="AH255" i="42"/>
  <c r="AH256" i="42"/>
  <c r="AH257" i="42"/>
  <c r="AH258" i="42"/>
  <c r="AH259" i="42"/>
  <c r="AH260" i="42"/>
  <c r="AH261" i="42"/>
  <c r="AH262" i="42"/>
  <c r="AH3" i="42"/>
  <c r="AG4" i="42"/>
  <c r="AG5" i="42"/>
  <c r="AG6" i="42"/>
  <c r="AG7" i="42"/>
  <c r="AG8" i="42"/>
  <c r="AG9" i="42"/>
  <c r="AG10" i="42"/>
  <c r="AG11" i="42"/>
  <c r="AG12" i="42"/>
  <c r="AG13" i="42"/>
  <c r="AG14" i="42"/>
  <c r="AG15" i="42"/>
  <c r="AG16" i="42"/>
  <c r="AG17" i="42"/>
  <c r="AG18" i="42"/>
  <c r="AG19" i="42"/>
  <c r="AG20" i="42"/>
  <c r="AG21" i="42"/>
  <c r="AG22" i="42"/>
  <c r="AG23" i="42"/>
  <c r="AG24" i="42"/>
  <c r="AG25" i="42"/>
  <c r="AG26" i="42"/>
  <c r="AG27" i="42"/>
  <c r="AG28" i="42"/>
  <c r="AG29" i="42"/>
  <c r="AG30" i="42"/>
  <c r="AG31" i="42"/>
  <c r="AG32" i="42"/>
  <c r="AG33" i="42"/>
  <c r="AG34" i="42"/>
  <c r="AG35" i="42"/>
  <c r="AG36" i="42"/>
  <c r="AG37" i="42"/>
  <c r="AG38" i="42"/>
  <c r="AG39" i="42"/>
  <c r="AG40" i="42"/>
  <c r="AG41" i="42"/>
  <c r="AG42" i="42"/>
  <c r="AG43" i="42"/>
  <c r="AG44" i="42"/>
  <c r="AG45" i="42"/>
  <c r="AG46" i="42"/>
  <c r="AG47" i="42"/>
  <c r="AG48" i="42"/>
  <c r="AG49" i="42"/>
  <c r="AG50" i="42"/>
  <c r="AG51" i="42"/>
  <c r="AG52" i="42"/>
  <c r="AG53" i="42"/>
  <c r="AG54" i="42"/>
  <c r="AG55" i="42"/>
  <c r="AG56" i="42"/>
  <c r="AG57" i="42"/>
  <c r="AG58" i="42"/>
  <c r="AG59" i="42"/>
  <c r="AG60" i="42"/>
  <c r="AG61" i="42"/>
  <c r="AG62" i="42"/>
  <c r="AG63" i="42"/>
  <c r="AG64" i="42"/>
  <c r="AG65" i="42"/>
  <c r="AG66" i="42"/>
  <c r="AG67" i="42"/>
  <c r="AG68" i="42"/>
  <c r="AG69" i="42"/>
  <c r="AG70" i="42"/>
  <c r="AG71" i="42"/>
  <c r="AG72" i="42"/>
  <c r="AG73" i="42"/>
  <c r="AG74" i="42"/>
  <c r="AG75" i="42"/>
  <c r="AG76" i="42"/>
  <c r="AG77" i="42"/>
  <c r="AG78" i="42"/>
  <c r="AG79" i="42"/>
  <c r="AG80" i="42"/>
  <c r="AG81" i="42"/>
  <c r="AG82" i="42"/>
  <c r="AG83" i="42"/>
  <c r="AG84" i="42"/>
  <c r="AG85" i="42"/>
  <c r="AG86" i="42"/>
  <c r="AG87" i="42"/>
  <c r="AG88" i="42"/>
  <c r="AG89" i="42"/>
  <c r="AG90" i="42"/>
  <c r="AG91" i="42"/>
  <c r="AG92" i="42"/>
  <c r="AG93" i="42"/>
  <c r="AG94" i="42"/>
  <c r="AG95" i="42"/>
  <c r="AG96" i="42"/>
  <c r="AG97" i="42"/>
  <c r="AG98" i="42"/>
  <c r="AG99" i="42"/>
  <c r="AG100" i="42"/>
  <c r="AG101" i="42"/>
  <c r="AG102" i="42"/>
  <c r="AG103" i="42"/>
  <c r="AG104" i="42"/>
  <c r="AG105" i="42"/>
  <c r="AG106" i="42"/>
  <c r="AG107" i="42"/>
  <c r="AG108" i="42"/>
  <c r="AG109" i="42"/>
  <c r="AG110" i="42"/>
  <c r="AG111" i="42"/>
  <c r="AG112" i="42"/>
  <c r="AG113" i="42"/>
  <c r="AG114" i="42"/>
  <c r="AG115" i="42"/>
  <c r="AG116" i="42"/>
  <c r="AG117" i="42"/>
  <c r="AG118" i="42"/>
  <c r="AG119" i="42"/>
  <c r="AG120" i="42"/>
  <c r="AG121" i="42"/>
  <c r="AG122" i="42"/>
  <c r="AG123" i="42"/>
  <c r="AG124" i="42"/>
  <c r="AG125" i="42"/>
  <c r="AG126" i="42"/>
  <c r="AG127" i="42"/>
  <c r="AG128" i="42"/>
  <c r="AG129" i="42"/>
  <c r="AG130" i="42"/>
  <c r="AG131" i="42"/>
  <c r="AG132" i="42"/>
  <c r="AG133" i="42"/>
  <c r="AG134" i="42"/>
  <c r="AG135" i="42"/>
  <c r="AG136" i="42"/>
  <c r="AG137" i="42"/>
  <c r="AG138" i="42"/>
  <c r="AG139" i="42"/>
  <c r="AG140" i="42"/>
  <c r="AG141" i="42"/>
  <c r="AG142" i="42"/>
  <c r="AG143" i="42"/>
  <c r="AG144" i="42"/>
  <c r="AG145" i="42"/>
  <c r="AG146" i="42"/>
  <c r="AG147" i="42"/>
  <c r="AG148" i="42"/>
  <c r="AG149" i="42"/>
  <c r="AG150" i="42"/>
  <c r="AG151" i="42"/>
  <c r="AG152" i="42"/>
  <c r="AG153" i="42"/>
  <c r="AG154" i="42"/>
  <c r="AG155" i="42"/>
  <c r="AG156" i="42"/>
  <c r="AG157" i="42"/>
  <c r="AG158" i="42"/>
  <c r="AG159" i="42"/>
  <c r="AG160" i="42"/>
  <c r="AG161" i="42"/>
  <c r="AG162" i="42"/>
  <c r="AG163" i="42"/>
  <c r="AG164" i="42"/>
  <c r="AG165" i="42"/>
  <c r="AG166" i="42"/>
  <c r="AG167" i="42"/>
  <c r="AG168" i="42"/>
  <c r="AG169" i="42"/>
  <c r="AG170" i="42"/>
  <c r="AG171" i="42"/>
  <c r="AG172" i="42"/>
  <c r="AG173" i="42"/>
  <c r="AG174" i="42"/>
  <c r="AG175" i="42"/>
  <c r="AG176" i="42"/>
  <c r="AG177" i="42"/>
  <c r="AG178" i="42"/>
  <c r="AG179" i="42"/>
  <c r="AG180" i="42"/>
  <c r="AG181" i="42"/>
  <c r="AG182" i="42"/>
  <c r="AG183" i="42"/>
  <c r="AG184" i="42"/>
  <c r="AG185" i="42"/>
  <c r="AG186" i="42"/>
  <c r="AG187" i="42"/>
  <c r="AG188" i="42"/>
  <c r="AG189" i="42"/>
  <c r="AG190" i="42"/>
  <c r="AG191" i="42"/>
  <c r="AG192" i="42"/>
  <c r="AG193" i="42"/>
  <c r="AG194" i="42"/>
  <c r="AG195" i="42"/>
  <c r="AG196" i="42"/>
  <c r="AG197" i="42"/>
  <c r="AG198" i="42"/>
  <c r="AG199" i="42"/>
  <c r="AG200" i="42"/>
  <c r="AG201" i="42"/>
  <c r="AG202" i="42"/>
  <c r="AG203" i="42"/>
  <c r="AG204" i="42"/>
  <c r="AG205" i="42"/>
  <c r="AG206" i="42"/>
  <c r="AG207" i="42"/>
  <c r="AG208" i="42"/>
  <c r="AG209" i="42"/>
  <c r="AG210" i="42"/>
  <c r="AG211" i="42"/>
  <c r="AG212" i="42"/>
  <c r="AG213" i="42"/>
  <c r="AG214" i="42"/>
  <c r="AG215" i="42"/>
  <c r="AG216" i="42"/>
  <c r="AG217" i="42"/>
  <c r="AG218" i="42"/>
  <c r="AG219" i="42"/>
  <c r="AG220" i="42"/>
  <c r="AG221" i="42"/>
  <c r="AG222" i="42"/>
  <c r="AG223" i="42"/>
  <c r="AG224" i="42"/>
  <c r="AG225" i="42"/>
  <c r="AG226" i="42"/>
  <c r="AG227" i="42"/>
  <c r="AG228" i="42"/>
  <c r="AG229" i="42"/>
  <c r="AG230" i="42"/>
  <c r="AG231" i="42"/>
  <c r="AG232" i="42"/>
  <c r="AG233" i="42"/>
  <c r="AG234" i="42"/>
  <c r="AG235" i="42"/>
  <c r="AG236" i="42"/>
  <c r="AG237" i="42"/>
  <c r="AG238" i="42"/>
  <c r="AG239" i="42"/>
  <c r="AG240" i="42"/>
  <c r="AG241" i="42"/>
  <c r="AG242" i="42"/>
  <c r="AG243" i="42"/>
  <c r="AG244" i="42"/>
  <c r="AG245" i="42"/>
  <c r="AG246" i="42"/>
  <c r="AG247" i="42"/>
  <c r="AG248" i="42"/>
  <c r="AG249" i="42"/>
  <c r="AG250" i="42"/>
  <c r="AG251" i="42"/>
  <c r="AG252" i="42"/>
  <c r="AG253" i="42"/>
  <c r="AG254" i="42"/>
  <c r="AG255" i="42"/>
  <c r="AG256" i="42"/>
  <c r="AG257" i="42"/>
  <c r="AG258" i="42"/>
  <c r="AG259" i="42"/>
  <c r="AG260" i="42"/>
  <c r="AG261" i="42"/>
  <c r="AG262" i="42"/>
  <c r="AG3" i="42"/>
  <c r="AF4" i="42"/>
  <c r="AF5" i="42"/>
  <c r="AF6" i="42"/>
  <c r="AF7" i="42"/>
  <c r="AF8" i="42"/>
  <c r="AF9" i="42"/>
  <c r="AF10" i="42"/>
  <c r="AF11" i="42"/>
  <c r="AF12" i="42"/>
  <c r="AF13" i="42"/>
  <c r="AF14" i="42"/>
  <c r="AF15" i="42"/>
  <c r="AF16" i="42"/>
  <c r="AF17" i="42"/>
  <c r="AF18" i="42"/>
  <c r="AF19" i="42"/>
  <c r="AF20" i="42"/>
  <c r="AF21" i="42"/>
  <c r="AF22" i="42"/>
  <c r="AF23" i="42"/>
  <c r="AF24" i="42"/>
  <c r="AF25" i="42"/>
  <c r="AF26" i="42"/>
  <c r="AF27" i="42"/>
  <c r="AF28" i="42"/>
  <c r="AF29" i="42"/>
  <c r="AF30" i="42"/>
  <c r="AF31" i="42"/>
  <c r="AF32" i="42"/>
  <c r="AF33" i="42"/>
  <c r="AF34" i="42"/>
  <c r="AF35" i="42"/>
  <c r="AF36" i="42"/>
  <c r="AF37" i="42"/>
  <c r="AF38" i="42"/>
  <c r="AF39" i="42"/>
  <c r="AF40" i="42"/>
  <c r="AF41" i="42"/>
  <c r="AF42" i="42"/>
  <c r="AF43" i="42"/>
  <c r="AF44" i="42"/>
  <c r="AF45" i="42"/>
  <c r="AF46" i="42"/>
  <c r="AF47" i="42"/>
  <c r="AF48" i="42"/>
  <c r="AF49" i="42"/>
  <c r="AF50" i="42"/>
  <c r="AF51" i="42"/>
  <c r="AF52" i="42"/>
  <c r="AF53" i="42"/>
  <c r="AF54" i="42"/>
  <c r="AF55" i="42"/>
  <c r="AF56" i="42"/>
  <c r="AF57" i="42"/>
  <c r="AF58" i="42"/>
  <c r="AF59" i="42"/>
  <c r="AF60" i="42"/>
  <c r="AF61" i="42"/>
  <c r="AF62" i="42"/>
  <c r="AF63" i="42"/>
  <c r="AF64" i="42"/>
  <c r="AF65" i="42"/>
  <c r="AF66" i="42"/>
  <c r="AF67" i="42"/>
  <c r="AF68" i="42"/>
  <c r="AF69" i="42"/>
  <c r="AF70" i="42"/>
  <c r="AF71" i="42"/>
  <c r="AF72" i="42"/>
  <c r="AF73" i="42"/>
  <c r="AF74" i="42"/>
  <c r="AF75" i="42"/>
  <c r="AF76" i="42"/>
  <c r="AF77" i="42"/>
  <c r="AF78" i="42"/>
  <c r="AF79" i="42"/>
  <c r="AF80" i="42"/>
  <c r="AF81" i="42"/>
  <c r="AF82" i="42"/>
  <c r="AF83" i="42"/>
  <c r="AF84" i="42"/>
  <c r="AF85" i="42"/>
  <c r="AF86" i="42"/>
  <c r="AF87" i="42"/>
  <c r="AF88" i="42"/>
  <c r="AF89" i="42"/>
  <c r="AF90" i="42"/>
  <c r="AF91" i="42"/>
  <c r="AF92" i="42"/>
  <c r="AF93" i="42"/>
  <c r="AF94" i="42"/>
  <c r="AF95" i="42"/>
  <c r="AF96" i="42"/>
  <c r="AF97" i="42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121" i="42"/>
  <c r="AF122" i="42"/>
  <c r="AF123" i="42"/>
  <c r="AF124" i="42"/>
  <c r="AF125" i="42"/>
  <c r="AF126" i="42"/>
  <c r="AF127" i="42"/>
  <c r="AF128" i="42"/>
  <c r="AF129" i="42"/>
  <c r="AF130" i="42"/>
  <c r="AF131" i="42"/>
  <c r="AF132" i="42"/>
  <c r="AF133" i="42"/>
  <c r="AF134" i="42"/>
  <c r="AF135" i="42"/>
  <c r="AF136" i="42"/>
  <c r="AF137" i="42"/>
  <c r="AF138" i="42"/>
  <c r="AF139" i="42"/>
  <c r="AF140" i="42"/>
  <c r="AF141" i="42"/>
  <c r="AF142" i="42"/>
  <c r="AF143" i="42"/>
  <c r="AF144" i="42"/>
  <c r="AF145" i="42"/>
  <c r="AF146" i="42"/>
  <c r="AF147" i="42"/>
  <c r="AF148" i="42"/>
  <c r="AF149" i="42"/>
  <c r="AF150" i="42"/>
  <c r="AF151" i="42"/>
  <c r="AF152" i="42"/>
  <c r="AF153" i="42"/>
  <c r="AF154" i="42"/>
  <c r="AF155" i="42"/>
  <c r="AF156" i="42"/>
  <c r="AF157" i="42"/>
  <c r="AF158" i="42"/>
  <c r="AF159" i="42"/>
  <c r="AF160" i="42"/>
  <c r="AF161" i="42"/>
  <c r="AF162" i="42"/>
  <c r="AF163" i="42"/>
  <c r="AF164" i="42"/>
  <c r="AF165" i="42"/>
  <c r="AF166" i="42"/>
  <c r="AF167" i="42"/>
  <c r="AF168" i="42"/>
  <c r="AF169" i="42"/>
  <c r="AF170" i="42"/>
  <c r="AF171" i="42"/>
  <c r="AF172" i="42"/>
  <c r="AF173" i="42"/>
  <c r="AF174" i="42"/>
  <c r="AF175" i="42"/>
  <c r="AF176" i="42"/>
  <c r="AF177" i="42"/>
  <c r="AF178" i="42"/>
  <c r="AF179" i="42"/>
  <c r="AF180" i="42"/>
  <c r="AF181" i="42"/>
  <c r="AF182" i="42"/>
  <c r="AF183" i="42"/>
  <c r="AF184" i="42"/>
  <c r="AF185" i="42"/>
  <c r="AF186" i="42"/>
  <c r="AF187" i="42"/>
  <c r="AF188" i="42"/>
  <c r="AF189" i="42"/>
  <c r="AF190" i="42"/>
  <c r="AF191" i="42"/>
  <c r="AF192" i="42"/>
  <c r="AF193" i="42"/>
  <c r="AF194" i="42"/>
  <c r="AF195" i="42"/>
  <c r="AF196" i="42"/>
  <c r="AF197" i="42"/>
  <c r="AF198" i="42"/>
  <c r="AF199" i="42"/>
  <c r="AF200" i="42"/>
  <c r="AF201" i="42"/>
  <c r="AF202" i="42"/>
  <c r="AF203" i="42"/>
  <c r="AF204" i="42"/>
  <c r="AF205" i="42"/>
  <c r="AF206" i="42"/>
  <c r="AF207" i="42"/>
  <c r="AF208" i="42"/>
  <c r="AF209" i="42"/>
  <c r="AF210" i="42"/>
  <c r="AF211" i="42"/>
  <c r="AF212" i="42"/>
  <c r="AF213" i="42"/>
  <c r="AF214" i="42"/>
  <c r="AF215" i="42"/>
  <c r="AF216" i="42"/>
  <c r="AF217" i="42"/>
  <c r="AF218" i="42"/>
  <c r="AF219" i="42"/>
  <c r="AF220" i="42"/>
  <c r="AF221" i="42"/>
  <c r="AF222" i="42"/>
  <c r="AF223" i="42"/>
  <c r="AF224" i="42"/>
  <c r="AF225" i="42"/>
  <c r="AF226" i="42"/>
  <c r="AF227" i="42"/>
  <c r="AF228" i="42"/>
  <c r="AF229" i="42"/>
  <c r="AF230" i="42"/>
  <c r="AF231" i="42"/>
  <c r="AF232" i="42"/>
  <c r="AF233" i="42"/>
  <c r="AF234" i="42"/>
  <c r="AF235" i="42"/>
  <c r="AF236" i="42"/>
  <c r="AF237" i="42"/>
  <c r="AF238" i="42"/>
  <c r="AF239" i="42"/>
  <c r="AF240" i="42"/>
  <c r="AF241" i="42"/>
  <c r="AF242" i="42"/>
  <c r="AF243" i="42"/>
  <c r="AF244" i="42"/>
  <c r="AF245" i="42"/>
  <c r="AF246" i="42"/>
  <c r="AF247" i="42"/>
  <c r="AF248" i="42"/>
  <c r="AF249" i="42"/>
  <c r="AF250" i="42"/>
  <c r="AF251" i="42"/>
  <c r="AF252" i="42"/>
  <c r="AF253" i="42"/>
  <c r="AF254" i="42"/>
  <c r="AF255" i="42"/>
  <c r="AF256" i="42"/>
  <c r="AF257" i="42"/>
  <c r="AF258" i="42"/>
  <c r="AF259" i="42"/>
  <c r="AF260" i="42"/>
  <c r="AF261" i="42"/>
  <c r="AF262" i="42"/>
  <c r="AF3" i="42"/>
  <c r="AE4" i="42"/>
  <c r="AE5" i="42"/>
  <c r="AE6" i="42"/>
  <c r="AE7" i="42"/>
  <c r="AE8" i="42"/>
  <c r="AE9" i="42"/>
  <c r="AE10" i="42"/>
  <c r="AE11" i="42"/>
  <c r="AE12" i="42"/>
  <c r="AE13" i="42"/>
  <c r="AE14" i="42"/>
  <c r="AE15" i="42"/>
  <c r="AE16" i="42"/>
  <c r="AE17" i="42"/>
  <c r="AE18" i="42"/>
  <c r="AE19" i="42"/>
  <c r="AE20" i="42"/>
  <c r="AE21" i="42"/>
  <c r="AE22" i="42"/>
  <c r="AE23" i="42"/>
  <c r="AE24" i="42"/>
  <c r="AE25" i="42"/>
  <c r="AE26" i="42"/>
  <c r="AE27" i="42"/>
  <c r="AE28" i="42"/>
  <c r="AE29" i="42"/>
  <c r="AE30" i="42"/>
  <c r="AE31" i="42"/>
  <c r="AE32" i="42"/>
  <c r="AE33" i="42"/>
  <c r="AE34" i="42"/>
  <c r="AE35" i="42"/>
  <c r="AE36" i="42"/>
  <c r="AE37" i="42"/>
  <c r="AE38" i="42"/>
  <c r="AE39" i="42"/>
  <c r="AE40" i="42"/>
  <c r="AE41" i="42"/>
  <c r="AE42" i="42"/>
  <c r="AE43" i="42"/>
  <c r="AE44" i="42"/>
  <c r="AE45" i="42"/>
  <c r="AE46" i="42"/>
  <c r="AE47" i="42"/>
  <c r="AE48" i="42"/>
  <c r="AE49" i="42"/>
  <c r="AE50" i="42"/>
  <c r="AE51" i="42"/>
  <c r="AE52" i="42"/>
  <c r="AE53" i="42"/>
  <c r="AE54" i="42"/>
  <c r="AE55" i="42"/>
  <c r="AE56" i="42"/>
  <c r="AE57" i="42"/>
  <c r="AE58" i="42"/>
  <c r="AE59" i="42"/>
  <c r="AE60" i="42"/>
  <c r="AE61" i="42"/>
  <c r="AE62" i="42"/>
  <c r="AE63" i="42"/>
  <c r="AE64" i="42"/>
  <c r="AE65" i="42"/>
  <c r="AE66" i="42"/>
  <c r="AE67" i="42"/>
  <c r="AE68" i="42"/>
  <c r="AE69" i="42"/>
  <c r="AE70" i="42"/>
  <c r="AE71" i="42"/>
  <c r="AE72" i="42"/>
  <c r="AE73" i="42"/>
  <c r="AE74" i="42"/>
  <c r="AE75" i="42"/>
  <c r="AE76" i="42"/>
  <c r="AE77" i="42"/>
  <c r="AE78" i="42"/>
  <c r="AE79" i="42"/>
  <c r="AE80" i="42"/>
  <c r="AE81" i="42"/>
  <c r="AE82" i="42"/>
  <c r="AE83" i="42"/>
  <c r="AE84" i="42"/>
  <c r="AE85" i="42"/>
  <c r="AE86" i="42"/>
  <c r="AE87" i="42"/>
  <c r="AE88" i="42"/>
  <c r="AE89" i="42"/>
  <c r="AE90" i="42"/>
  <c r="AE91" i="42"/>
  <c r="AE92" i="42"/>
  <c r="AE93" i="42"/>
  <c r="AE94" i="42"/>
  <c r="AE95" i="42"/>
  <c r="AE96" i="42"/>
  <c r="AE97" i="42"/>
  <c r="AE98" i="42"/>
  <c r="AE99" i="42"/>
  <c r="AE100" i="42"/>
  <c r="AE101" i="42"/>
  <c r="AE102" i="42"/>
  <c r="AE103" i="42"/>
  <c r="AE104" i="42"/>
  <c r="AE105" i="42"/>
  <c r="AE106" i="42"/>
  <c r="AE107" i="42"/>
  <c r="AE108" i="42"/>
  <c r="AE109" i="42"/>
  <c r="AE110" i="42"/>
  <c r="AE111" i="42"/>
  <c r="AE112" i="42"/>
  <c r="AE113" i="42"/>
  <c r="AE114" i="42"/>
  <c r="AE115" i="42"/>
  <c r="AE116" i="42"/>
  <c r="AE117" i="42"/>
  <c r="AE118" i="42"/>
  <c r="AE119" i="42"/>
  <c r="AE120" i="42"/>
  <c r="AE121" i="42"/>
  <c r="AE122" i="42"/>
  <c r="AE123" i="42"/>
  <c r="AE124" i="42"/>
  <c r="AE125" i="42"/>
  <c r="AE126" i="42"/>
  <c r="AE127" i="42"/>
  <c r="AE128" i="42"/>
  <c r="AE129" i="42"/>
  <c r="AE130" i="42"/>
  <c r="AE131" i="42"/>
  <c r="AE132" i="42"/>
  <c r="AE133" i="42"/>
  <c r="AE134" i="42"/>
  <c r="AE135" i="42"/>
  <c r="AE136" i="42"/>
  <c r="AE137" i="42"/>
  <c r="AE138" i="42"/>
  <c r="AE139" i="42"/>
  <c r="AE140" i="42"/>
  <c r="AE141" i="42"/>
  <c r="AE142" i="42"/>
  <c r="AE143" i="42"/>
  <c r="AE144" i="42"/>
  <c r="AE145" i="42"/>
  <c r="AE146" i="42"/>
  <c r="AE147" i="42"/>
  <c r="AE148" i="42"/>
  <c r="AE149" i="42"/>
  <c r="AE150" i="42"/>
  <c r="AE151" i="42"/>
  <c r="AE152" i="42"/>
  <c r="AE153" i="42"/>
  <c r="AE154" i="42"/>
  <c r="AE155" i="42"/>
  <c r="AE156" i="42"/>
  <c r="AE157" i="42"/>
  <c r="AE158" i="42"/>
  <c r="AE159" i="42"/>
  <c r="AE160" i="42"/>
  <c r="AE161" i="42"/>
  <c r="AE162" i="42"/>
  <c r="AE163" i="42"/>
  <c r="AE164" i="42"/>
  <c r="AE165" i="42"/>
  <c r="AE166" i="42"/>
  <c r="AE167" i="42"/>
  <c r="AE168" i="42"/>
  <c r="AE169" i="42"/>
  <c r="AE170" i="42"/>
  <c r="AE171" i="42"/>
  <c r="AE172" i="42"/>
  <c r="AE173" i="42"/>
  <c r="AE174" i="42"/>
  <c r="AE175" i="42"/>
  <c r="AE176" i="42"/>
  <c r="AE177" i="42"/>
  <c r="AE178" i="42"/>
  <c r="AE179" i="42"/>
  <c r="AE180" i="42"/>
  <c r="AE181" i="42"/>
  <c r="AE182" i="42"/>
  <c r="AE183" i="42"/>
  <c r="AE184" i="42"/>
  <c r="AE185" i="42"/>
  <c r="AE186" i="42"/>
  <c r="AE187" i="42"/>
  <c r="AE188" i="42"/>
  <c r="AE189" i="42"/>
  <c r="AE190" i="42"/>
  <c r="AE191" i="42"/>
  <c r="AE192" i="42"/>
  <c r="AE193" i="42"/>
  <c r="AE194" i="42"/>
  <c r="AE195" i="42"/>
  <c r="AE196" i="42"/>
  <c r="AE197" i="42"/>
  <c r="AE198" i="42"/>
  <c r="AE199" i="42"/>
  <c r="AE200" i="42"/>
  <c r="AE201" i="42"/>
  <c r="AE202" i="42"/>
  <c r="AE203" i="42"/>
  <c r="AE204" i="42"/>
  <c r="AE205" i="42"/>
  <c r="AE206" i="42"/>
  <c r="AE207" i="42"/>
  <c r="AE208" i="42"/>
  <c r="AE209" i="42"/>
  <c r="AE210" i="42"/>
  <c r="AE211" i="42"/>
  <c r="AE212" i="42"/>
  <c r="AE213" i="42"/>
  <c r="AE214" i="42"/>
  <c r="AE215" i="42"/>
  <c r="AE216" i="42"/>
  <c r="AE217" i="42"/>
  <c r="AE218" i="42"/>
  <c r="AE219" i="42"/>
  <c r="AE220" i="42"/>
  <c r="AE221" i="42"/>
  <c r="AE222" i="42"/>
  <c r="AE223" i="42"/>
  <c r="AE224" i="42"/>
  <c r="AE225" i="42"/>
  <c r="AE226" i="42"/>
  <c r="AE227" i="42"/>
  <c r="AE228" i="42"/>
  <c r="AE229" i="42"/>
  <c r="AE230" i="42"/>
  <c r="AE231" i="42"/>
  <c r="AE232" i="42"/>
  <c r="AE233" i="42"/>
  <c r="AE234" i="42"/>
  <c r="AE235" i="42"/>
  <c r="AE236" i="42"/>
  <c r="AE237" i="42"/>
  <c r="AE238" i="42"/>
  <c r="AE239" i="42"/>
  <c r="AE240" i="42"/>
  <c r="AE241" i="42"/>
  <c r="AE242" i="42"/>
  <c r="AE243" i="42"/>
  <c r="AE244" i="42"/>
  <c r="AE245" i="42"/>
  <c r="AE246" i="42"/>
  <c r="AE247" i="42"/>
  <c r="AE248" i="42"/>
  <c r="AE249" i="42"/>
  <c r="AE250" i="42"/>
  <c r="AE251" i="42"/>
  <c r="AE252" i="42"/>
  <c r="AE253" i="42"/>
  <c r="AE254" i="42"/>
  <c r="AE255" i="42"/>
  <c r="AE256" i="42"/>
  <c r="AE257" i="42"/>
  <c r="AE258" i="42"/>
  <c r="AE259" i="42"/>
  <c r="AE260" i="42"/>
  <c r="AE261" i="42"/>
  <c r="AE262" i="42"/>
  <c r="AE3" i="42"/>
  <c r="AD4" i="42"/>
  <c r="AD5" i="42"/>
  <c r="AD6" i="42"/>
  <c r="AD7" i="42"/>
  <c r="AD8" i="42"/>
  <c r="AD9" i="42"/>
  <c r="AD10" i="42"/>
  <c r="AD11" i="42"/>
  <c r="AD12" i="42"/>
  <c r="AD13" i="42"/>
  <c r="AD14" i="42"/>
  <c r="AD15" i="42"/>
  <c r="AD16" i="42"/>
  <c r="AD17" i="42"/>
  <c r="AD18" i="42"/>
  <c r="AD19" i="42"/>
  <c r="AD20" i="42"/>
  <c r="AD21" i="42"/>
  <c r="AD22" i="42"/>
  <c r="AD23" i="42"/>
  <c r="AD24" i="42"/>
  <c r="AD25" i="42"/>
  <c r="AD26" i="42"/>
  <c r="AD27" i="42"/>
  <c r="AD28" i="42"/>
  <c r="AD29" i="42"/>
  <c r="AD30" i="42"/>
  <c r="AD31" i="42"/>
  <c r="AD32" i="42"/>
  <c r="AD33" i="42"/>
  <c r="AD34" i="42"/>
  <c r="AD35" i="42"/>
  <c r="AD36" i="42"/>
  <c r="AD37" i="42"/>
  <c r="AD38" i="42"/>
  <c r="AD39" i="42"/>
  <c r="AD40" i="42"/>
  <c r="AD41" i="42"/>
  <c r="AD42" i="42"/>
  <c r="AD43" i="42"/>
  <c r="AD44" i="42"/>
  <c r="AD45" i="42"/>
  <c r="AD46" i="42"/>
  <c r="AD47" i="42"/>
  <c r="AD48" i="42"/>
  <c r="AD49" i="42"/>
  <c r="AD50" i="42"/>
  <c r="AD51" i="42"/>
  <c r="AD52" i="42"/>
  <c r="AD53" i="42"/>
  <c r="AD54" i="42"/>
  <c r="AD55" i="42"/>
  <c r="AD56" i="42"/>
  <c r="AD57" i="42"/>
  <c r="AD58" i="42"/>
  <c r="AD59" i="42"/>
  <c r="AD60" i="42"/>
  <c r="AD61" i="42"/>
  <c r="AD62" i="42"/>
  <c r="AD63" i="42"/>
  <c r="AD64" i="42"/>
  <c r="AD65" i="42"/>
  <c r="AD66" i="42"/>
  <c r="AD67" i="42"/>
  <c r="AD68" i="42"/>
  <c r="AD69" i="42"/>
  <c r="AD70" i="42"/>
  <c r="AD71" i="42"/>
  <c r="AD72" i="42"/>
  <c r="AD73" i="42"/>
  <c r="AD74" i="42"/>
  <c r="AD75" i="42"/>
  <c r="AD76" i="42"/>
  <c r="AD77" i="42"/>
  <c r="AD78" i="42"/>
  <c r="AD79" i="42"/>
  <c r="AD80" i="42"/>
  <c r="AD81" i="42"/>
  <c r="AD82" i="42"/>
  <c r="AD83" i="42"/>
  <c r="AD84" i="42"/>
  <c r="AD85" i="42"/>
  <c r="AD86" i="42"/>
  <c r="AD87" i="42"/>
  <c r="AD88" i="42"/>
  <c r="AD89" i="42"/>
  <c r="AD90" i="42"/>
  <c r="AD91" i="42"/>
  <c r="AD92" i="42"/>
  <c r="AD93" i="42"/>
  <c r="AD94" i="42"/>
  <c r="AD95" i="42"/>
  <c r="AD96" i="42"/>
  <c r="AD97" i="42"/>
  <c r="AD98" i="42"/>
  <c r="AD99" i="42"/>
  <c r="AD100" i="42"/>
  <c r="AD101" i="42"/>
  <c r="AD102" i="42"/>
  <c r="AD103" i="42"/>
  <c r="AD104" i="42"/>
  <c r="AD105" i="42"/>
  <c r="AD106" i="42"/>
  <c r="AD107" i="42"/>
  <c r="AD108" i="42"/>
  <c r="AD109" i="42"/>
  <c r="AD110" i="42"/>
  <c r="AD111" i="42"/>
  <c r="AD112" i="42"/>
  <c r="AD113" i="42"/>
  <c r="AD114" i="42"/>
  <c r="AD115" i="42"/>
  <c r="AD116" i="42"/>
  <c r="AD117" i="42"/>
  <c r="AD118" i="42"/>
  <c r="AD119" i="42"/>
  <c r="AD120" i="42"/>
  <c r="AD121" i="42"/>
  <c r="AD122" i="42"/>
  <c r="AD123" i="42"/>
  <c r="AD124" i="42"/>
  <c r="AD125" i="42"/>
  <c r="AD126" i="42"/>
  <c r="AD127" i="42"/>
  <c r="AD128" i="42"/>
  <c r="AD129" i="42"/>
  <c r="AD130" i="42"/>
  <c r="AD131" i="42"/>
  <c r="AD132" i="42"/>
  <c r="AD133" i="42"/>
  <c r="AD134" i="42"/>
  <c r="AD135" i="42"/>
  <c r="AD136" i="42"/>
  <c r="AD137" i="42"/>
  <c r="AD138" i="42"/>
  <c r="AD139" i="42"/>
  <c r="AD140" i="42"/>
  <c r="AD141" i="42"/>
  <c r="AD142" i="42"/>
  <c r="AD143" i="42"/>
  <c r="AD144" i="42"/>
  <c r="AD145" i="42"/>
  <c r="AD146" i="42"/>
  <c r="AD147" i="42"/>
  <c r="AD148" i="42"/>
  <c r="AD149" i="42"/>
  <c r="AD150" i="42"/>
  <c r="AD151" i="42"/>
  <c r="AD152" i="42"/>
  <c r="AD153" i="42"/>
  <c r="AD154" i="42"/>
  <c r="AD155" i="42"/>
  <c r="AD156" i="42"/>
  <c r="AD157" i="42"/>
  <c r="AD158" i="42"/>
  <c r="AD159" i="42"/>
  <c r="AD160" i="42"/>
  <c r="AD161" i="42"/>
  <c r="AD162" i="42"/>
  <c r="AD163" i="42"/>
  <c r="AD164" i="42"/>
  <c r="AD165" i="42"/>
  <c r="AD166" i="42"/>
  <c r="AD167" i="42"/>
  <c r="AD168" i="42"/>
  <c r="AD169" i="42"/>
  <c r="AD170" i="42"/>
  <c r="AD171" i="42"/>
  <c r="AD172" i="42"/>
  <c r="AD173" i="42"/>
  <c r="AD174" i="42"/>
  <c r="AD175" i="42"/>
  <c r="AD176" i="42"/>
  <c r="AD177" i="42"/>
  <c r="AD178" i="42"/>
  <c r="AD179" i="42"/>
  <c r="AD180" i="42"/>
  <c r="AD181" i="42"/>
  <c r="AD182" i="42"/>
  <c r="AD183" i="42"/>
  <c r="AD184" i="42"/>
  <c r="AD185" i="42"/>
  <c r="AD186" i="42"/>
  <c r="AD187" i="42"/>
  <c r="AD188" i="42"/>
  <c r="AD189" i="42"/>
  <c r="AD190" i="42"/>
  <c r="AD191" i="42"/>
  <c r="AD192" i="42"/>
  <c r="AD193" i="42"/>
  <c r="AD194" i="42"/>
  <c r="AD195" i="42"/>
  <c r="AD196" i="42"/>
  <c r="AD197" i="42"/>
  <c r="AD198" i="42"/>
  <c r="AD199" i="42"/>
  <c r="AD200" i="42"/>
  <c r="AD201" i="42"/>
  <c r="AD202" i="42"/>
  <c r="AD203" i="42"/>
  <c r="AD204" i="42"/>
  <c r="AD205" i="42"/>
  <c r="AD206" i="42"/>
  <c r="AD207" i="42"/>
  <c r="AD208" i="42"/>
  <c r="AD209" i="42"/>
  <c r="AD210" i="42"/>
  <c r="AD211" i="42"/>
  <c r="AD212" i="42"/>
  <c r="AD213" i="42"/>
  <c r="AD214" i="42"/>
  <c r="AD215" i="42"/>
  <c r="AD216" i="42"/>
  <c r="AD217" i="42"/>
  <c r="AD218" i="42"/>
  <c r="AD219" i="42"/>
  <c r="AD220" i="42"/>
  <c r="AD221" i="42"/>
  <c r="AD222" i="42"/>
  <c r="AD223" i="42"/>
  <c r="AD224" i="42"/>
  <c r="AD225" i="42"/>
  <c r="AD226" i="42"/>
  <c r="AD227" i="42"/>
  <c r="AD228" i="42"/>
  <c r="AD229" i="42"/>
  <c r="AD230" i="42"/>
  <c r="AD231" i="42"/>
  <c r="AD232" i="42"/>
  <c r="AD233" i="42"/>
  <c r="AD234" i="42"/>
  <c r="AD235" i="42"/>
  <c r="AD236" i="42"/>
  <c r="AD237" i="42"/>
  <c r="AD238" i="42"/>
  <c r="AD239" i="42"/>
  <c r="AD240" i="42"/>
  <c r="AD241" i="42"/>
  <c r="AD242" i="42"/>
  <c r="AD243" i="42"/>
  <c r="AD244" i="42"/>
  <c r="AD245" i="42"/>
  <c r="AD246" i="42"/>
  <c r="AD247" i="42"/>
  <c r="AD248" i="42"/>
  <c r="AD249" i="42"/>
  <c r="AD250" i="42"/>
  <c r="AD251" i="42"/>
  <c r="AD252" i="42"/>
  <c r="AD253" i="42"/>
  <c r="AD254" i="42"/>
  <c r="AD255" i="42"/>
  <c r="AD256" i="42"/>
  <c r="AD257" i="42"/>
  <c r="AD258" i="42"/>
  <c r="AD259" i="42"/>
  <c r="AD260" i="42"/>
  <c r="AD261" i="42"/>
  <c r="AD262" i="42"/>
  <c r="AD3" i="42"/>
  <c r="AC4" i="42"/>
  <c r="AC5" i="42"/>
  <c r="AC6" i="42"/>
  <c r="AC7" i="42"/>
  <c r="AC8" i="42"/>
  <c r="AC9" i="42"/>
  <c r="AC10" i="42"/>
  <c r="AC11" i="42"/>
  <c r="AC12" i="42"/>
  <c r="AC13" i="42"/>
  <c r="AC14" i="42"/>
  <c r="AC15" i="42"/>
  <c r="AC16" i="42"/>
  <c r="AC17" i="42"/>
  <c r="AC18" i="42"/>
  <c r="AC19" i="42"/>
  <c r="AC20" i="42"/>
  <c r="AC21" i="42"/>
  <c r="AC22" i="42"/>
  <c r="AC23" i="42"/>
  <c r="AC24" i="42"/>
  <c r="AC25" i="42"/>
  <c r="AC26" i="42"/>
  <c r="AC27" i="42"/>
  <c r="AC28" i="42"/>
  <c r="AC29" i="42"/>
  <c r="AC30" i="42"/>
  <c r="AC31" i="42"/>
  <c r="AC32" i="42"/>
  <c r="AC33" i="42"/>
  <c r="AC34" i="42"/>
  <c r="AC35" i="42"/>
  <c r="AC36" i="42"/>
  <c r="AC37" i="42"/>
  <c r="AC38" i="42"/>
  <c r="AC39" i="42"/>
  <c r="AC40" i="42"/>
  <c r="AC41" i="42"/>
  <c r="AC42" i="42"/>
  <c r="AC43" i="42"/>
  <c r="AC44" i="42"/>
  <c r="AC45" i="42"/>
  <c r="AC46" i="42"/>
  <c r="AC47" i="42"/>
  <c r="AC48" i="42"/>
  <c r="AC49" i="42"/>
  <c r="AC50" i="42"/>
  <c r="AC51" i="42"/>
  <c r="AC52" i="42"/>
  <c r="AC53" i="42"/>
  <c r="AC54" i="42"/>
  <c r="AC55" i="42"/>
  <c r="AC56" i="42"/>
  <c r="AC57" i="42"/>
  <c r="AC58" i="42"/>
  <c r="AC59" i="42"/>
  <c r="AC60" i="42"/>
  <c r="AC61" i="42"/>
  <c r="AC62" i="42"/>
  <c r="AC63" i="42"/>
  <c r="AC64" i="42"/>
  <c r="AC65" i="42"/>
  <c r="AC66" i="42"/>
  <c r="AC67" i="42"/>
  <c r="AC68" i="42"/>
  <c r="AC69" i="42"/>
  <c r="AC70" i="42"/>
  <c r="AC71" i="42"/>
  <c r="AC72" i="42"/>
  <c r="AC73" i="42"/>
  <c r="AC74" i="42"/>
  <c r="AC75" i="42"/>
  <c r="AC76" i="42"/>
  <c r="AC77" i="42"/>
  <c r="AC78" i="42"/>
  <c r="AC79" i="42"/>
  <c r="AC80" i="42"/>
  <c r="AC81" i="42"/>
  <c r="AC82" i="42"/>
  <c r="AC83" i="42"/>
  <c r="AC84" i="42"/>
  <c r="AC85" i="42"/>
  <c r="AC86" i="42"/>
  <c r="AC87" i="42"/>
  <c r="AC88" i="42"/>
  <c r="AC89" i="42"/>
  <c r="AC90" i="42"/>
  <c r="AC91" i="42"/>
  <c r="AC92" i="42"/>
  <c r="AC93" i="42"/>
  <c r="AC94" i="42"/>
  <c r="AC95" i="42"/>
  <c r="AC96" i="42"/>
  <c r="AC97" i="42"/>
  <c r="AC98" i="42"/>
  <c r="AC99" i="42"/>
  <c r="AC100" i="42"/>
  <c r="AC101" i="42"/>
  <c r="AC102" i="42"/>
  <c r="AC103" i="42"/>
  <c r="AC104" i="42"/>
  <c r="AC105" i="42"/>
  <c r="AC106" i="42"/>
  <c r="AC107" i="42"/>
  <c r="AC108" i="42"/>
  <c r="AC109" i="42"/>
  <c r="AC110" i="42"/>
  <c r="AC111" i="42"/>
  <c r="AC112" i="42"/>
  <c r="AC113" i="42"/>
  <c r="AC114" i="42"/>
  <c r="AC115" i="42"/>
  <c r="AC116" i="42"/>
  <c r="AC117" i="42"/>
  <c r="AC118" i="42"/>
  <c r="AC119" i="42"/>
  <c r="AC120" i="42"/>
  <c r="AC121" i="42"/>
  <c r="AC122" i="42"/>
  <c r="AC123" i="42"/>
  <c r="AC124" i="42"/>
  <c r="AC125" i="42"/>
  <c r="AC126" i="42"/>
  <c r="AC127" i="42"/>
  <c r="AC128" i="42"/>
  <c r="AC129" i="42"/>
  <c r="AC130" i="42"/>
  <c r="AC131" i="42"/>
  <c r="AC132" i="42"/>
  <c r="AC133" i="42"/>
  <c r="AC134" i="42"/>
  <c r="AC135" i="42"/>
  <c r="AC136" i="42"/>
  <c r="AC137" i="42"/>
  <c r="AC138" i="42"/>
  <c r="AC139" i="42"/>
  <c r="AC140" i="42"/>
  <c r="AC141" i="42"/>
  <c r="AC142" i="42"/>
  <c r="AC143" i="42"/>
  <c r="AC144" i="42"/>
  <c r="AC145" i="42"/>
  <c r="AC146" i="42"/>
  <c r="AC147" i="42"/>
  <c r="AC148" i="42"/>
  <c r="AC149" i="42"/>
  <c r="AC150" i="42"/>
  <c r="AC151" i="42"/>
  <c r="AC152" i="42"/>
  <c r="AC153" i="42"/>
  <c r="AC154" i="42"/>
  <c r="AC155" i="42"/>
  <c r="AC156" i="42"/>
  <c r="AC157" i="42"/>
  <c r="AC158" i="42"/>
  <c r="AC159" i="42"/>
  <c r="AC160" i="42"/>
  <c r="AC161" i="42"/>
  <c r="AC162" i="42"/>
  <c r="AC163" i="42"/>
  <c r="AC164" i="42"/>
  <c r="AC165" i="42"/>
  <c r="AC166" i="42"/>
  <c r="AC167" i="42"/>
  <c r="AC168" i="42"/>
  <c r="AC169" i="42"/>
  <c r="AC170" i="42"/>
  <c r="AC171" i="42"/>
  <c r="AC172" i="42"/>
  <c r="AC173" i="42"/>
  <c r="AC174" i="42"/>
  <c r="AC175" i="42"/>
  <c r="AC176" i="42"/>
  <c r="AC177" i="42"/>
  <c r="AC178" i="42"/>
  <c r="AC179" i="42"/>
  <c r="AC180" i="42"/>
  <c r="AC181" i="42"/>
  <c r="AC182" i="42"/>
  <c r="AC183" i="42"/>
  <c r="AC184" i="42"/>
  <c r="AC185" i="42"/>
  <c r="AC186" i="42"/>
  <c r="AC187" i="42"/>
  <c r="AC188" i="42"/>
  <c r="AC189" i="42"/>
  <c r="AC190" i="42"/>
  <c r="AC191" i="42"/>
  <c r="AC192" i="42"/>
  <c r="AC193" i="42"/>
  <c r="AC194" i="42"/>
  <c r="AC195" i="42"/>
  <c r="AC196" i="42"/>
  <c r="AC197" i="42"/>
  <c r="AC198" i="42"/>
  <c r="AC199" i="42"/>
  <c r="AC200" i="42"/>
  <c r="AC201" i="42"/>
  <c r="AC202" i="42"/>
  <c r="AC203" i="42"/>
  <c r="AC204" i="42"/>
  <c r="AC205" i="42"/>
  <c r="AC206" i="42"/>
  <c r="AC207" i="42"/>
  <c r="AC208" i="42"/>
  <c r="AC209" i="42"/>
  <c r="AC210" i="42"/>
  <c r="AC211" i="42"/>
  <c r="AC212" i="42"/>
  <c r="AC213" i="42"/>
  <c r="AC214" i="42"/>
  <c r="AC215" i="42"/>
  <c r="AC216" i="42"/>
  <c r="AC217" i="42"/>
  <c r="AC218" i="42"/>
  <c r="AC219" i="42"/>
  <c r="AC220" i="42"/>
  <c r="AC221" i="42"/>
  <c r="AC222" i="42"/>
  <c r="AC223" i="42"/>
  <c r="AC224" i="42"/>
  <c r="AC225" i="42"/>
  <c r="AC226" i="42"/>
  <c r="AC227" i="42"/>
  <c r="AC228" i="42"/>
  <c r="AC229" i="42"/>
  <c r="AC230" i="42"/>
  <c r="AC231" i="42"/>
  <c r="AC232" i="42"/>
  <c r="AC233" i="42"/>
  <c r="AC234" i="42"/>
  <c r="AC235" i="42"/>
  <c r="AC236" i="42"/>
  <c r="AC237" i="42"/>
  <c r="AC238" i="42"/>
  <c r="AC239" i="42"/>
  <c r="AC240" i="42"/>
  <c r="AC241" i="42"/>
  <c r="AC242" i="42"/>
  <c r="AC243" i="42"/>
  <c r="AC244" i="42"/>
  <c r="AC245" i="42"/>
  <c r="AC246" i="42"/>
  <c r="AC247" i="42"/>
  <c r="AC248" i="42"/>
  <c r="AC249" i="42"/>
  <c r="AC250" i="42"/>
  <c r="AC251" i="42"/>
  <c r="AC252" i="42"/>
  <c r="AC253" i="42"/>
  <c r="AC254" i="42"/>
  <c r="AC255" i="42"/>
  <c r="AC256" i="42"/>
  <c r="AC257" i="42"/>
  <c r="AC258" i="42"/>
  <c r="AC259" i="42"/>
  <c r="AC260" i="42"/>
  <c r="AC261" i="42"/>
  <c r="AC262" i="42"/>
  <c r="AC3" i="42"/>
  <c r="AB4" i="42"/>
  <c r="AB5" i="42"/>
  <c r="AB6" i="42"/>
  <c r="AB7" i="42"/>
  <c r="AB8" i="42"/>
  <c r="AB9" i="42"/>
  <c r="AB10" i="42"/>
  <c r="AB11" i="42"/>
  <c r="AB12" i="42"/>
  <c r="AB13" i="42"/>
  <c r="AB14" i="42"/>
  <c r="AB15" i="42"/>
  <c r="AB16" i="42"/>
  <c r="AB17" i="42"/>
  <c r="AB18" i="42"/>
  <c r="AB19" i="42"/>
  <c r="AB20" i="42"/>
  <c r="AB21" i="42"/>
  <c r="AB22" i="42"/>
  <c r="AB23" i="42"/>
  <c r="AB24" i="42"/>
  <c r="AB25" i="42"/>
  <c r="AB26" i="42"/>
  <c r="AB27" i="42"/>
  <c r="AB28" i="42"/>
  <c r="AB29" i="42"/>
  <c r="AB30" i="42"/>
  <c r="AB31" i="42"/>
  <c r="AB32" i="42"/>
  <c r="AB33" i="42"/>
  <c r="AB34" i="42"/>
  <c r="AB35" i="42"/>
  <c r="AB36" i="42"/>
  <c r="AB37" i="42"/>
  <c r="AB38" i="42"/>
  <c r="AB39" i="42"/>
  <c r="AB40" i="42"/>
  <c r="AB41" i="42"/>
  <c r="AB42" i="42"/>
  <c r="AB43" i="42"/>
  <c r="AB44" i="42"/>
  <c r="AB45" i="42"/>
  <c r="AB46" i="42"/>
  <c r="AB47" i="42"/>
  <c r="AB48" i="42"/>
  <c r="AB49" i="42"/>
  <c r="AB50" i="42"/>
  <c r="AB51" i="42"/>
  <c r="AB52" i="42"/>
  <c r="AB53" i="42"/>
  <c r="AB54" i="42"/>
  <c r="AB55" i="42"/>
  <c r="AB56" i="42"/>
  <c r="AB57" i="42"/>
  <c r="AB58" i="42"/>
  <c r="AB59" i="42"/>
  <c r="AB60" i="42"/>
  <c r="AB61" i="42"/>
  <c r="AB62" i="42"/>
  <c r="AB63" i="42"/>
  <c r="AB64" i="42"/>
  <c r="AB65" i="42"/>
  <c r="AB66" i="42"/>
  <c r="AB67" i="42"/>
  <c r="AB68" i="42"/>
  <c r="AB69" i="42"/>
  <c r="AB70" i="42"/>
  <c r="AB71" i="42"/>
  <c r="AB72" i="42"/>
  <c r="AB73" i="42"/>
  <c r="AB74" i="42"/>
  <c r="AB75" i="42"/>
  <c r="AB76" i="42"/>
  <c r="AB77" i="42"/>
  <c r="AB78" i="42"/>
  <c r="AB79" i="42"/>
  <c r="AB80" i="42"/>
  <c r="AB81" i="42"/>
  <c r="AB82" i="42"/>
  <c r="AB83" i="42"/>
  <c r="AB84" i="42"/>
  <c r="AB85" i="42"/>
  <c r="AB86" i="42"/>
  <c r="AB87" i="42"/>
  <c r="AB88" i="42"/>
  <c r="AB89" i="42"/>
  <c r="AB90" i="42"/>
  <c r="AB91" i="42"/>
  <c r="AB92" i="42"/>
  <c r="AB93" i="42"/>
  <c r="AB94" i="42"/>
  <c r="AB95" i="42"/>
  <c r="AB96" i="42"/>
  <c r="AB97" i="42"/>
  <c r="AB98" i="42"/>
  <c r="AB99" i="42"/>
  <c r="AB100" i="42"/>
  <c r="AB101" i="42"/>
  <c r="AB102" i="42"/>
  <c r="AB103" i="42"/>
  <c r="AB104" i="42"/>
  <c r="AB105" i="42"/>
  <c r="AB106" i="42"/>
  <c r="AB107" i="42"/>
  <c r="AB108" i="42"/>
  <c r="AB109" i="42"/>
  <c r="AB110" i="42"/>
  <c r="AB111" i="42"/>
  <c r="AB112" i="42"/>
  <c r="AB113" i="42"/>
  <c r="AB114" i="42"/>
  <c r="AB115" i="42"/>
  <c r="AB116" i="42"/>
  <c r="AB117" i="42"/>
  <c r="AB118" i="42"/>
  <c r="AB119" i="42"/>
  <c r="AB120" i="42"/>
  <c r="AB121" i="42"/>
  <c r="AB122" i="42"/>
  <c r="AB123" i="42"/>
  <c r="AB124" i="42"/>
  <c r="AB125" i="42"/>
  <c r="AB126" i="42"/>
  <c r="AB127" i="42"/>
  <c r="AB128" i="42"/>
  <c r="AB129" i="42"/>
  <c r="AB130" i="42"/>
  <c r="AB131" i="42"/>
  <c r="AB132" i="42"/>
  <c r="AB133" i="42"/>
  <c r="AB134" i="42"/>
  <c r="AB135" i="42"/>
  <c r="AB136" i="42"/>
  <c r="AB137" i="42"/>
  <c r="AB138" i="42"/>
  <c r="AB139" i="42"/>
  <c r="AB140" i="42"/>
  <c r="AB141" i="42"/>
  <c r="AB142" i="42"/>
  <c r="AB143" i="42"/>
  <c r="AB144" i="42"/>
  <c r="AB145" i="42"/>
  <c r="AB146" i="42"/>
  <c r="AB147" i="42"/>
  <c r="AB148" i="42"/>
  <c r="AB149" i="42"/>
  <c r="AB150" i="42"/>
  <c r="AB151" i="42"/>
  <c r="AB152" i="42"/>
  <c r="AB153" i="42"/>
  <c r="AB154" i="42"/>
  <c r="AB155" i="42"/>
  <c r="AB156" i="42"/>
  <c r="AB157" i="42"/>
  <c r="AB158" i="42"/>
  <c r="AB159" i="42"/>
  <c r="AB160" i="42"/>
  <c r="AB161" i="42"/>
  <c r="AB162" i="42"/>
  <c r="AB163" i="42"/>
  <c r="AB164" i="42"/>
  <c r="AB165" i="42"/>
  <c r="AB166" i="42"/>
  <c r="AB167" i="42"/>
  <c r="AB168" i="42"/>
  <c r="AB169" i="42"/>
  <c r="AB170" i="42"/>
  <c r="AB171" i="42"/>
  <c r="AB172" i="42"/>
  <c r="AB173" i="42"/>
  <c r="AB174" i="42"/>
  <c r="AB175" i="42"/>
  <c r="AB176" i="42"/>
  <c r="AB177" i="42"/>
  <c r="AB178" i="42"/>
  <c r="AB179" i="42"/>
  <c r="AB180" i="42"/>
  <c r="AB181" i="42"/>
  <c r="AB182" i="42"/>
  <c r="AB183" i="42"/>
  <c r="AB184" i="42"/>
  <c r="AB185" i="42"/>
  <c r="AB186" i="42"/>
  <c r="AB187" i="42"/>
  <c r="AB188" i="42"/>
  <c r="AB189" i="42"/>
  <c r="AB190" i="42"/>
  <c r="AB191" i="42"/>
  <c r="AB192" i="42"/>
  <c r="AB193" i="42"/>
  <c r="AB194" i="42"/>
  <c r="AB195" i="42"/>
  <c r="AB196" i="42"/>
  <c r="AB197" i="42"/>
  <c r="AB198" i="42"/>
  <c r="AB199" i="42"/>
  <c r="AB200" i="42"/>
  <c r="AB201" i="42"/>
  <c r="AB202" i="42"/>
  <c r="AB203" i="42"/>
  <c r="AB204" i="42"/>
  <c r="AB205" i="42"/>
  <c r="AB206" i="42"/>
  <c r="AB207" i="42"/>
  <c r="AB208" i="42"/>
  <c r="AB209" i="42"/>
  <c r="AB210" i="42"/>
  <c r="AB211" i="42"/>
  <c r="AB212" i="42"/>
  <c r="AB213" i="42"/>
  <c r="AB214" i="42"/>
  <c r="AB215" i="42"/>
  <c r="AB216" i="42"/>
  <c r="AB217" i="42"/>
  <c r="AB218" i="42"/>
  <c r="AB219" i="42"/>
  <c r="AB220" i="42"/>
  <c r="AB221" i="42"/>
  <c r="AB222" i="42"/>
  <c r="AB223" i="42"/>
  <c r="AB224" i="42"/>
  <c r="AB225" i="42"/>
  <c r="AB226" i="42"/>
  <c r="AB227" i="42"/>
  <c r="AB228" i="42"/>
  <c r="AB229" i="42"/>
  <c r="AB230" i="42"/>
  <c r="AB231" i="42"/>
  <c r="AB232" i="42"/>
  <c r="AB233" i="42"/>
  <c r="AB234" i="42"/>
  <c r="AB235" i="42"/>
  <c r="AB236" i="42"/>
  <c r="AB237" i="42"/>
  <c r="AB238" i="42"/>
  <c r="AB239" i="42"/>
  <c r="AB240" i="42"/>
  <c r="AB241" i="42"/>
  <c r="AB242" i="42"/>
  <c r="AB243" i="42"/>
  <c r="AB244" i="42"/>
  <c r="AB245" i="42"/>
  <c r="AB246" i="42"/>
  <c r="AB247" i="42"/>
  <c r="AB248" i="42"/>
  <c r="AB249" i="42"/>
  <c r="AB250" i="42"/>
  <c r="AB251" i="42"/>
  <c r="AB252" i="42"/>
  <c r="AB253" i="42"/>
  <c r="AB254" i="42"/>
  <c r="AB255" i="42"/>
  <c r="AB256" i="42"/>
  <c r="AB257" i="42"/>
  <c r="AB258" i="42"/>
  <c r="AB259" i="42"/>
  <c r="AB260" i="42"/>
  <c r="AB261" i="42"/>
  <c r="AB262" i="42"/>
  <c r="AB3" i="42"/>
  <c r="AA4" i="42"/>
  <c r="AA5" i="42"/>
  <c r="AA6" i="42"/>
  <c r="AA7" i="42"/>
  <c r="AA8" i="42"/>
  <c r="AA9" i="42"/>
  <c r="AA10" i="42"/>
  <c r="AA11" i="42"/>
  <c r="AA12" i="42"/>
  <c r="AA13" i="42"/>
  <c r="AA14" i="42"/>
  <c r="AA15" i="42"/>
  <c r="AA16" i="42"/>
  <c r="AA17" i="42"/>
  <c r="AA18" i="42"/>
  <c r="AA19" i="42"/>
  <c r="AA20" i="42"/>
  <c r="AA21" i="42"/>
  <c r="AA22" i="42"/>
  <c r="AA23" i="42"/>
  <c r="AA24" i="42"/>
  <c r="AA25" i="42"/>
  <c r="AA26" i="42"/>
  <c r="AA27" i="42"/>
  <c r="AA28" i="42"/>
  <c r="AA29" i="42"/>
  <c r="AA30" i="42"/>
  <c r="AA31" i="42"/>
  <c r="AA32" i="42"/>
  <c r="AA33" i="42"/>
  <c r="AA34" i="42"/>
  <c r="AA35" i="42"/>
  <c r="AA36" i="42"/>
  <c r="AA37" i="42"/>
  <c r="AA38" i="42"/>
  <c r="AA39" i="42"/>
  <c r="AA40" i="42"/>
  <c r="AA41" i="42"/>
  <c r="AA42" i="42"/>
  <c r="AA43" i="42"/>
  <c r="AA44" i="42"/>
  <c r="AA45" i="42"/>
  <c r="AA46" i="42"/>
  <c r="AA47" i="42"/>
  <c r="AA48" i="42"/>
  <c r="AA49" i="42"/>
  <c r="AA50" i="42"/>
  <c r="AA51" i="42"/>
  <c r="AA52" i="42"/>
  <c r="AA53" i="42"/>
  <c r="AA54" i="42"/>
  <c r="AA55" i="42"/>
  <c r="AA56" i="42"/>
  <c r="AA57" i="42"/>
  <c r="AA58" i="42"/>
  <c r="AA59" i="42"/>
  <c r="AA60" i="42"/>
  <c r="AA61" i="42"/>
  <c r="AA62" i="42"/>
  <c r="AA63" i="42"/>
  <c r="AA64" i="42"/>
  <c r="AA65" i="42"/>
  <c r="AA66" i="42"/>
  <c r="AA67" i="42"/>
  <c r="AA68" i="42"/>
  <c r="AA69" i="42"/>
  <c r="AA70" i="42"/>
  <c r="AA71" i="42"/>
  <c r="AA72" i="42"/>
  <c r="AA73" i="42"/>
  <c r="AA74" i="42"/>
  <c r="AA75" i="42"/>
  <c r="AA76" i="42"/>
  <c r="AA77" i="42"/>
  <c r="AA78" i="42"/>
  <c r="AA79" i="42"/>
  <c r="AA80" i="42"/>
  <c r="AA81" i="42"/>
  <c r="AA82" i="42"/>
  <c r="AA83" i="42"/>
  <c r="AA84" i="42"/>
  <c r="AA85" i="42"/>
  <c r="AA86" i="42"/>
  <c r="AA87" i="42"/>
  <c r="AA88" i="42"/>
  <c r="AA89" i="42"/>
  <c r="AA90" i="42"/>
  <c r="AA91" i="42"/>
  <c r="AA92" i="42"/>
  <c r="AA93" i="42"/>
  <c r="AA94" i="42"/>
  <c r="AA95" i="42"/>
  <c r="AA96" i="42"/>
  <c r="AA97" i="42"/>
  <c r="AA98" i="42"/>
  <c r="AA99" i="42"/>
  <c r="AA100" i="42"/>
  <c r="AA101" i="42"/>
  <c r="AA102" i="42"/>
  <c r="AA103" i="42"/>
  <c r="AA104" i="42"/>
  <c r="AA105" i="42"/>
  <c r="AA106" i="42"/>
  <c r="AA107" i="42"/>
  <c r="AA108" i="42"/>
  <c r="AA109" i="42"/>
  <c r="AA110" i="42"/>
  <c r="AA111" i="42"/>
  <c r="AA112" i="42"/>
  <c r="AA113" i="42"/>
  <c r="AA114" i="42"/>
  <c r="AA115" i="42"/>
  <c r="AA116" i="42"/>
  <c r="AA117" i="42"/>
  <c r="AA118" i="42"/>
  <c r="AA119" i="42"/>
  <c r="AA120" i="42"/>
  <c r="AA121" i="42"/>
  <c r="AA122" i="42"/>
  <c r="AA123" i="42"/>
  <c r="AA124" i="42"/>
  <c r="AA125" i="42"/>
  <c r="AA126" i="42"/>
  <c r="AA127" i="42"/>
  <c r="AA128" i="42"/>
  <c r="AA129" i="42"/>
  <c r="AA130" i="42"/>
  <c r="AA131" i="42"/>
  <c r="AA132" i="42"/>
  <c r="AA133" i="42"/>
  <c r="AA134" i="42"/>
  <c r="AA135" i="42"/>
  <c r="AA136" i="42"/>
  <c r="AA137" i="42"/>
  <c r="AA138" i="42"/>
  <c r="AA139" i="42"/>
  <c r="AA140" i="42"/>
  <c r="AA141" i="42"/>
  <c r="AA142" i="42"/>
  <c r="AA143" i="42"/>
  <c r="AA144" i="42"/>
  <c r="AA145" i="42"/>
  <c r="AA146" i="42"/>
  <c r="AA147" i="42"/>
  <c r="AA148" i="42"/>
  <c r="AA149" i="42"/>
  <c r="AA150" i="42"/>
  <c r="AA151" i="42"/>
  <c r="AA152" i="42"/>
  <c r="AA153" i="42"/>
  <c r="AA154" i="42"/>
  <c r="AA155" i="42"/>
  <c r="AA156" i="42"/>
  <c r="AA157" i="42"/>
  <c r="AA158" i="42"/>
  <c r="AA159" i="42"/>
  <c r="AA160" i="42"/>
  <c r="AA161" i="42"/>
  <c r="AA162" i="42"/>
  <c r="AA163" i="42"/>
  <c r="AA164" i="42"/>
  <c r="AA165" i="42"/>
  <c r="AA166" i="42"/>
  <c r="AA167" i="42"/>
  <c r="AA168" i="42"/>
  <c r="AA169" i="42"/>
  <c r="AA170" i="42"/>
  <c r="AA171" i="42"/>
  <c r="AA172" i="42"/>
  <c r="AA173" i="42"/>
  <c r="AA174" i="42"/>
  <c r="AA175" i="42"/>
  <c r="AA176" i="42"/>
  <c r="AA177" i="42"/>
  <c r="AA178" i="42"/>
  <c r="AA179" i="42"/>
  <c r="AA180" i="42"/>
  <c r="AA181" i="42"/>
  <c r="AA182" i="42"/>
  <c r="AA183" i="42"/>
  <c r="AA184" i="42"/>
  <c r="AA185" i="42"/>
  <c r="AA186" i="42"/>
  <c r="AA187" i="42"/>
  <c r="AA188" i="42"/>
  <c r="AA189" i="42"/>
  <c r="AA190" i="42"/>
  <c r="AA191" i="42"/>
  <c r="AA192" i="42"/>
  <c r="AA193" i="42"/>
  <c r="AA194" i="42"/>
  <c r="AA195" i="42"/>
  <c r="AA196" i="42"/>
  <c r="AA197" i="42"/>
  <c r="AA198" i="42"/>
  <c r="AA199" i="42"/>
  <c r="AA200" i="42"/>
  <c r="AA201" i="42"/>
  <c r="AA202" i="42"/>
  <c r="AA203" i="42"/>
  <c r="AA204" i="42"/>
  <c r="AA205" i="42"/>
  <c r="AA206" i="42"/>
  <c r="AA207" i="42"/>
  <c r="AA208" i="42"/>
  <c r="AA209" i="42"/>
  <c r="AA210" i="42"/>
  <c r="AA211" i="42"/>
  <c r="AA212" i="42"/>
  <c r="AA213" i="42"/>
  <c r="AA214" i="42"/>
  <c r="AA215" i="42"/>
  <c r="AA216" i="42"/>
  <c r="AA217" i="42"/>
  <c r="AA218" i="42"/>
  <c r="AA219" i="42"/>
  <c r="AA220" i="42"/>
  <c r="AA221" i="42"/>
  <c r="AA222" i="42"/>
  <c r="AA223" i="42"/>
  <c r="AA224" i="42"/>
  <c r="AA225" i="42"/>
  <c r="AA226" i="42"/>
  <c r="AA227" i="42"/>
  <c r="AA228" i="42"/>
  <c r="AA229" i="42"/>
  <c r="AA230" i="42"/>
  <c r="AA231" i="42"/>
  <c r="AA232" i="42"/>
  <c r="AA233" i="42"/>
  <c r="AA234" i="42"/>
  <c r="AA235" i="42"/>
  <c r="AA236" i="42"/>
  <c r="AA237" i="42"/>
  <c r="AA238" i="42"/>
  <c r="AA239" i="42"/>
  <c r="AA240" i="42"/>
  <c r="AA241" i="42"/>
  <c r="AA242" i="42"/>
  <c r="AA243" i="42"/>
  <c r="AA244" i="42"/>
  <c r="AA245" i="42"/>
  <c r="AA246" i="42"/>
  <c r="AA247" i="42"/>
  <c r="AA248" i="42"/>
  <c r="AA249" i="42"/>
  <c r="AA250" i="42"/>
  <c r="AA251" i="42"/>
  <c r="AA252" i="42"/>
  <c r="AA253" i="42"/>
  <c r="AA254" i="42"/>
  <c r="AA255" i="42"/>
  <c r="AA256" i="42"/>
  <c r="AA257" i="42"/>
  <c r="AA258" i="42"/>
  <c r="AA259" i="42"/>
  <c r="AA260" i="42"/>
  <c r="AA261" i="42"/>
  <c r="AA262" i="42"/>
  <c r="AA3" i="42"/>
  <c r="Z4" i="42"/>
  <c r="Z5" i="42"/>
  <c r="Z6" i="42"/>
  <c r="Z7" i="42"/>
  <c r="Z8" i="42"/>
  <c r="Z9" i="42"/>
  <c r="Z10" i="42"/>
  <c r="Z11" i="42"/>
  <c r="Z12" i="42"/>
  <c r="Z13" i="42"/>
  <c r="Z14" i="42"/>
  <c r="Z15" i="42"/>
  <c r="Z16" i="42"/>
  <c r="Z17" i="42"/>
  <c r="Z18" i="42"/>
  <c r="Z19" i="42"/>
  <c r="Z20" i="42"/>
  <c r="Z21" i="42"/>
  <c r="Z22" i="42"/>
  <c r="Z23" i="42"/>
  <c r="Z24" i="42"/>
  <c r="Z25" i="42"/>
  <c r="Z26" i="42"/>
  <c r="Z27" i="42"/>
  <c r="Z28" i="42"/>
  <c r="Z29" i="42"/>
  <c r="Z30" i="42"/>
  <c r="Z31" i="42"/>
  <c r="Z32" i="42"/>
  <c r="Z33" i="42"/>
  <c r="Z34" i="42"/>
  <c r="Z35" i="42"/>
  <c r="Z36" i="42"/>
  <c r="Z37" i="42"/>
  <c r="Z38" i="42"/>
  <c r="Z39" i="42"/>
  <c r="Z40" i="42"/>
  <c r="Z41" i="42"/>
  <c r="Z42" i="42"/>
  <c r="Z43" i="42"/>
  <c r="Z44" i="42"/>
  <c r="Z45" i="42"/>
  <c r="Z46" i="42"/>
  <c r="Z47" i="42"/>
  <c r="Z48" i="42"/>
  <c r="Z49" i="42"/>
  <c r="Z50" i="42"/>
  <c r="Z51" i="42"/>
  <c r="Z52" i="42"/>
  <c r="Z53" i="42"/>
  <c r="Z54" i="42"/>
  <c r="Z55" i="42"/>
  <c r="Z56" i="42"/>
  <c r="Z57" i="42"/>
  <c r="Z58" i="42"/>
  <c r="Z59" i="42"/>
  <c r="Z60" i="42"/>
  <c r="Z61" i="42"/>
  <c r="Z62" i="42"/>
  <c r="Z63" i="42"/>
  <c r="Z64" i="42"/>
  <c r="Z65" i="42"/>
  <c r="Z66" i="42"/>
  <c r="Z67" i="42"/>
  <c r="Z68" i="42"/>
  <c r="Z69" i="42"/>
  <c r="Z70" i="42"/>
  <c r="Z71" i="42"/>
  <c r="Z72" i="42"/>
  <c r="Z73" i="42"/>
  <c r="Z74" i="42"/>
  <c r="Z75" i="42"/>
  <c r="Z76" i="42"/>
  <c r="Z77" i="42"/>
  <c r="Z78" i="42"/>
  <c r="Z79" i="42"/>
  <c r="Z80" i="42"/>
  <c r="Z81" i="42"/>
  <c r="Z82" i="42"/>
  <c r="Z83" i="42"/>
  <c r="Z84" i="42"/>
  <c r="Z85" i="42"/>
  <c r="Z86" i="42"/>
  <c r="Z87" i="42"/>
  <c r="Z88" i="42"/>
  <c r="Z89" i="42"/>
  <c r="Z90" i="42"/>
  <c r="Z91" i="42"/>
  <c r="Z92" i="42"/>
  <c r="Z93" i="42"/>
  <c r="Z94" i="42"/>
  <c r="Z95" i="42"/>
  <c r="Z96" i="42"/>
  <c r="Z97" i="42"/>
  <c r="Z98" i="42"/>
  <c r="Z99" i="42"/>
  <c r="Z100" i="42"/>
  <c r="Z101" i="42"/>
  <c r="Z102" i="42"/>
  <c r="Z103" i="42"/>
  <c r="Z104" i="42"/>
  <c r="Z105" i="42"/>
  <c r="Z106" i="42"/>
  <c r="Z107" i="42"/>
  <c r="Z108" i="42"/>
  <c r="Z109" i="42"/>
  <c r="Z110" i="42"/>
  <c r="Z111" i="42"/>
  <c r="Z112" i="42"/>
  <c r="Z113" i="42"/>
  <c r="Z114" i="42"/>
  <c r="Z115" i="42"/>
  <c r="Z116" i="42"/>
  <c r="Z117" i="42"/>
  <c r="Z118" i="42"/>
  <c r="Z119" i="42"/>
  <c r="Z120" i="42"/>
  <c r="Z121" i="42"/>
  <c r="Z122" i="42"/>
  <c r="Z123" i="42"/>
  <c r="Z124" i="42"/>
  <c r="Z125" i="42"/>
  <c r="Z126" i="42"/>
  <c r="Z127" i="42"/>
  <c r="Z128" i="42"/>
  <c r="Z129" i="42"/>
  <c r="Z130" i="42"/>
  <c r="Z131" i="42"/>
  <c r="Z132" i="42"/>
  <c r="Z133" i="42"/>
  <c r="Z134" i="42"/>
  <c r="Z135" i="42"/>
  <c r="Z136" i="42"/>
  <c r="Z137" i="42"/>
  <c r="Z138" i="42"/>
  <c r="Z139" i="42"/>
  <c r="Z140" i="42"/>
  <c r="Z141" i="42"/>
  <c r="Z142" i="42"/>
  <c r="Z143" i="42"/>
  <c r="Z144" i="42"/>
  <c r="Z145" i="42"/>
  <c r="Z146" i="42"/>
  <c r="Z147" i="42"/>
  <c r="Z148" i="42"/>
  <c r="Z149" i="42"/>
  <c r="Z150" i="42"/>
  <c r="Z151" i="42"/>
  <c r="Z152" i="42"/>
  <c r="Z153" i="42"/>
  <c r="Z154" i="42"/>
  <c r="Z155" i="42"/>
  <c r="Z156" i="42"/>
  <c r="Z157" i="42"/>
  <c r="Z158" i="42"/>
  <c r="Z159" i="42"/>
  <c r="Z160" i="42"/>
  <c r="Z161" i="42"/>
  <c r="Z162" i="42"/>
  <c r="Z163" i="42"/>
  <c r="Z164" i="42"/>
  <c r="Z165" i="42"/>
  <c r="Z166" i="42"/>
  <c r="Z167" i="42"/>
  <c r="Z168" i="42"/>
  <c r="Z169" i="42"/>
  <c r="Z170" i="42"/>
  <c r="Z171" i="42"/>
  <c r="Z172" i="42"/>
  <c r="Z173" i="42"/>
  <c r="Z174" i="42"/>
  <c r="Z175" i="42"/>
  <c r="Z176" i="42"/>
  <c r="Z177" i="42"/>
  <c r="Z178" i="42"/>
  <c r="Z179" i="42"/>
  <c r="Z180" i="42"/>
  <c r="Z181" i="42"/>
  <c r="Z182" i="42"/>
  <c r="Z183" i="42"/>
  <c r="Z184" i="42"/>
  <c r="Z185" i="42"/>
  <c r="Z186" i="42"/>
  <c r="Z187" i="42"/>
  <c r="Z188" i="42"/>
  <c r="Z189" i="42"/>
  <c r="Z190" i="42"/>
  <c r="Z191" i="42"/>
  <c r="Z192" i="42"/>
  <c r="Z193" i="42"/>
  <c r="Z194" i="42"/>
  <c r="Z195" i="42"/>
  <c r="Z196" i="42"/>
  <c r="Z197" i="42"/>
  <c r="Z198" i="42"/>
  <c r="Z199" i="42"/>
  <c r="Z200" i="42"/>
  <c r="Z201" i="42"/>
  <c r="Z202" i="42"/>
  <c r="Z203" i="42"/>
  <c r="Z204" i="42"/>
  <c r="Z205" i="42"/>
  <c r="Z206" i="42"/>
  <c r="Z207" i="42"/>
  <c r="Z208" i="42"/>
  <c r="Z209" i="42"/>
  <c r="Z210" i="42"/>
  <c r="Z211" i="42"/>
  <c r="Z212" i="42"/>
  <c r="Z213" i="42"/>
  <c r="Z214" i="42"/>
  <c r="Z215" i="42"/>
  <c r="Z216" i="42"/>
  <c r="Z217" i="42"/>
  <c r="Z218" i="42"/>
  <c r="Z219" i="42"/>
  <c r="Z220" i="42"/>
  <c r="Z221" i="42"/>
  <c r="Z222" i="42"/>
  <c r="Z223" i="42"/>
  <c r="Z224" i="42"/>
  <c r="Z225" i="42"/>
  <c r="Z226" i="42"/>
  <c r="Z227" i="42"/>
  <c r="Z228" i="42"/>
  <c r="Z229" i="42"/>
  <c r="Z230" i="42"/>
  <c r="Z231" i="42"/>
  <c r="Z232" i="42"/>
  <c r="Z233" i="42"/>
  <c r="Z234" i="42"/>
  <c r="Z235" i="42"/>
  <c r="Z236" i="42"/>
  <c r="Z237" i="42"/>
  <c r="Z238" i="42"/>
  <c r="Z239" i="42"/>
  <c r="Z240" i="42"/>
  <c r="Z241" i="42"/>
  <c r="Z242" i="42"/>
  <c r="Z243" i="42"/>
  <c r="Z244" i="42"/>
  <c r="Z245" i="42"/>
  <c r="Z246" i="42"/>
  <c r="Z247" i="42"/>
  <c r="Z248" i="42"/>
  <c r="Z249" i="42"/>
  <c r="Z250" i="42"/>
  <c r="Z251" i="42"/>
  <c r="Z252" i="42"/>
  <c r="Z253" i="42"/>
  <c r="Z254" i="42"/>
  <c r="Z255" i="42"/>
  <c r="Z256" i="42"/>
  <c r="Z257" i="42"/>
  <c r="Z258" i="42"/>
  <c r="Z259" i="42"/>
  <c r="Z260" i="42"/>
  <c r="Z261" i="42"/>
  <c r="Z262" i="42"/>
  <c r="Z3" i="42"/>
  <c r="Y4" i="42"/>
  <c r="Y5" i="42"/>
  <c r="Y6" i="42"/>
  <c r="Y7" i="42"/>
  <c r="Y8" i="42"/>
  <c r="Y9" i="42"/>
  <c r="Y10" i="42"/>
  <c r="Y11" i="42"/>
  <c r="Y12" i="42"/>
  <c r="Y13" i="42"/>
  <c r="Y14" i="42"/>
  <c r="Y15" i="42"/>
  <c r="Y16" i="42"/>
  <c r="Y17" i="42"/>
  <c r="Y18" i="42"/>
  <c r="Y19" i="42"/>
  <c r="Y20" i="42"/>
  <c r="Y21" i="42"/>
  <c r="Y22" i="42"/>
  <c r="Y23" i="42"/>
  <c r="Y24" i="42"/>
  <c r="Y25" i="42"/>
  <c r="Y26" i="42"/>
  <c r="Y27" i="42"/>
  <c r="Y28" i="42"/>
  <c r="Y29" i="42"/>
  <c r="Y30" i="42"/>
  <c r="Y31" i="42"/>
  <c r="Y32" i="42"/>
  <c r="Y33" i="42"/>
  <c r="Y34" i="42"/>
  <c r="Y35" i="42"/>
  <c r="Y36" i="42"/>
  <c r="Y37" i="42"/>
  <c r="Y38" i="42"/>
  <c r="Y39" i="42"/>
  <c r="Y40" i="42"/>
  <c r="Y41" i="42"/>
  <c r="Y42" i="42"/>
  <c r="Y43" i="42"/>
  <c r="Y44" i="42"/>
  <c r="Y45" i="42"/>
  <c r="Y46" i="42"/>
  <c r="Y47" i="42"/>
  <c r="Y48" i="42"/>
  <c r="Y49" i="42"/>
  <c r="Y50" i="42"/>
  <c r="Y51" i="42"/>
  <c r="Y52" i="42"/>
  <c r="Y53" i="42"/>
  <c r="Y54" i="42"/>
  <c r="Y55" i="42"/>
  <c r="Y56" i="42"/>
  <c r="Y57" i="42"/>
  <c r="Y58" i="42"/>
  <c r="Y59" i="42"/>
  <c r="Y60" i="42"/>
  <c r="Y61" i="42"/>
  <c r="Y62" i="42"/>
  <c r="Y63" i="42"/>
  <c r="Y64" i="42"/>
  <c r="Y65" i="42"/>
  <c r="Y66" i="42"/>
  <c r="Y67" i="42"/>
  <c r="Y68" i="42"/>
  <c r="Y69" i="42"/>
  <c r="Y70" i="42"/>
  <c r="Y71" i="42"/>
  <c r="Y72" i="42"/>
  <c r="Y73" i="42"/>
  <c r="Y74" i="42"/>
  <c r="Y75" i="42"/>
  <c r="Y76" i="42"/>
  <c r="Y77" i="42"/>
  <c r="Y78" i="42"/>
  <c r="Y79" i="42"/>
  <c r="Y80" i="42"/>
  <c r="Y81" i="42"/>
  <c r="Y82" i="42"/>
  <c r="Y83" i="42"/>
  <c r="Y84" i="42"/>
  <c r="Y85" i="42"/>
  <c r="Y86" i="42"/>
  <c r="Y87" i="42"/>
  <c r="Y88" i="42"/>
  <c r="Y89" i="42"/>
  <c r="Y90" i="42"/>
  <c r="Y91" i="42"/>
  <c r="Y92" i="42"/>
  <c r="Y93" i="42"/>
  <c r="Y94" i="42"/>
  <c r="Y95" i="42"/>
  <c r="Y96" i="42"/>
  <c r="Y97" i="42"/>
  <c r="Y98" i="42"/>
  <c r="Y99" i="42"/>
  <c r="Y100" i="42"/>
  <c r="Y101" i="42"/>
  <c r="Y102" i="42"/>
  <c r="Y103" i="42"/>
  <c r="Y104" i="42"/>
  <c r="Y105" i="42"/>
  <c r="Y106" i="42"/>
  <c r="Y107" i="42"/>
  <c r="Y108" i="42"/>
  <c r="Y109" i="42"/>
  <c r="Y110" i="42"/>
  <c r="Y111" i="42"/>
  <c r="Y112" i="42"/>
  <c r="Y113" i="42"/>
  <c r="Y114" i="42"/>
  <c r="Y115" i="42"/>
  <c r="Y116" i="42"/>
  <c r="Y117" i="42"/>
  <c r="Y118" i="42"/>
  <c r="Y119" i="42"/>
  <c r="Y120" i="42"/>
  <c r="Y121" i="42"/>
  <c r="Y122" i="42"/>
  <c r="Y123" i="42"/>
  <c r="Y124" i="42"/>
  <c r="Y125" i="42"/>
  <c r="Y126" i="42"/>
  <c r="Y127" i="42"/>
  <c r="Y128" i="42"/>
  <c r="Y129" i="42"/>
  <c r="Y130" i="42"/>
  <c r="Y131" i="42"/>
  <c r="Y132" i="42"/>
  <c r="Y133" i="42"/>
  <c r="Y134" i="42"/>
  <c r="Y135" i="42"/>
  <c r="Y136" i="42"/>
  <c r="Y137" i="42"/>
  <c r="Y138" i="42"/>
  <c r="Y139" i="42"/>
  <c r="Y140" i="42"/>
  <c r="Y141" i="42"/>
  <c r="Y142" i="42"/>
  <c r="Y143" i="42"/>
  <c r="Y144" i="42"/>
  <c r="Y145" i="42"/>
  <c r="Y146" i="42"/>
  <c r="Y147" i="42"/>
  <c r="Y148" i="42"/>
  <c r="Y149" i="42"/>
  <c r="Y150" i="42"/>
  <c r="Y151" i="42"/>
  <c r="Y152" i="42"/>
  <c r="Y153" i="42"/>
  <c r="Y154" i="42"/>
  <c r="Y155" i="42"/>
  <c r="Y156" i="42"/>
  <c r="Y157" i="42"/>
  <c r="Y158" i="42"/>
  <c r="Y159" i="42"/>
  <c r="Y160" i="42"/>
  <c r="Y161" i="42"/>
  <c r="Y162" i="42"/>
  <c r="Y163" i="42"/>
  <c r="Y164" i="42"/>
  <c r="Y165" i="42"/>
  <c r="Y166" i="42"/>
  <c r="Y167" i="42"/>
  <c r="Y168" i="42"/>
  <c r="Y169" i="42"/>
  <c r="Y170" i="42"/>
  <c r="Y171" i="42"/>
  <c r="Y172" i="42"/>
  <c r="Y173" i="42"/>
  <c r="Y174" i="42"/>
  <c r="Y175" i="42"/>
  <c r="Y176" i="42"/>
  <c r="Y177" i="42"/>
  <c r="Y178" i="42"/>
  <c r="Y179" i="42"/>
  <c r="Y180" i="42"/>
  <c r="Y181" i="42"/>
  <c r="Y182" i="42"/>
  <c r="Y183" i="42"/>
  <c r="Y184" i="42"/>
  <c r="Y185" i="42"/>
  <c r="Y186" i="42"/>
  <c r="Y187" i="42"/>
  <c r="Y188" i="42"/>
  <c r="Y189" i="42"/>
  <c r="Y190" i="42"/>
  <c r="Y191" i="42"/>
  <c r="Y192" i="42"/>
  <c r="Y193" i="42"/>
  <c r="Y194" i="42"/>
  <c r="Y195" i="42"/>
  <c r="Y196" i="42"/>
  <c r="Y197" i="42"/>
  <c r="Y198" i="42"/>
  <c r="Y199" i="42"/>
  <c r="Y200" i="42"/>
  <c r="Y201" i="42"/>
  <c r="Y202" i="42"/>
  <c r="Y203" i="42"/>
  <c r="Y204" i="42"/>
  <c r="Y205" i="42"/>
  <c r="Y206" i="42"/>
  <c r="Y207" i="42"/>
  <c r="Y208" i="42"/>
  <c r="Y209" i="42"/>
  <c r="Y210" i="42"/>
  <c r="Y211" i="42"/>
  <c r="Y212" i="42"/>
  <c r="Y213" i="42"/>
  <c r="Y214" i="42"/>
  <c r="Y215" i="42"/>
  <c r="Y216" i="42"/>
  <c r="Y217" i="42"/>
  <c r="Y218" i="42"/>
  <c r="Y219" i="42"/>
  <c r="Y220" i="42"/>
  <c r="Y221" i="42"/>
  <c r="Y222" i="42"/>
  <c r="Y223" i="42"/>
  <c r="Y224" i="42"/>
  <c r="Y225" i="42"/>
  <c r="Y226" i="42"/>
  <c r="Y227" i="42"/>
  <c r="Y228" i="42"/>
  <c r="Y229" i="42"/>
  <c r="Y230" i="42"/>
  <c r="Y231" i="42"/>
  <c r="Y232" i="42"/>
  <c r="Y233" i="42"/>
  <c r="Y234" i="42"/>
  <c r="Y235" i="42"/>
  <c r="Y236" i="42"/>
  <c r="Y237" i="42"/>
  <c r="Y238" i="42"/>
  <c r="Y239" i="42"/>
  <c r="Y240" i="42"/>
  <c r="Y241" i="42"/>
  <c r="Y242" i="42"/>
  <c r="Y243" i="42"/>
  <c r="Y244" i="42"/>
  <c r="Y245" i="42"/>
  <c r="Y246" i="42"/>
  <c r="Y247" i="42"/>
  <c r="Y248" i="42"/>
  <c r="Y249" i="42"/>
  <c r="Y250" i="42"/>
  <c r="Y251" i="42"/>
  <c r="Y252" i="42"/>
  <c r="Y253" i="42"/>
  <c r="Y254" i="42"/>
  <c r="Y255" i="42"/>
  <c r="Y256" i="42"/>
  <c r="Y257" i="42"/>
  <c r="Y258" i="42"/>
  <c r="Y259" i="42"/>
  <c r="Y260" i="42"/>
  <c r="Y261" i="42"/>
  <c r="Y262" i="42"/>
  <c r="Y3" i="42"/>
  <c r="X4" i="42"/>
  <c r="X5" i="42"/>
  <c r="X6" i="42"/>
  <c r="X7" i="42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95" i="42"/>
  <c r="X96" i="42"/>
  <c r="X97" i="42"/>
  <c r="X98" i="42"/>
  <c r="X99" i="42"/>
  <c r="X100" i="42"/>
  <c r="X101" i="42"/>
  <c r="X102" i="42"/>
  <c r="X103" i="42"/>
  <c r="X104" i="42"/>
  <c r="X105" i="42"/>
  <c r="X106" i="42"/>
  <c r="X107" i="42"/>
  <c r="X108" i="42"/>
  <c r="X109" i="42"/>
  <c r="X110" i="42"/>
  <c r="X111" i="42"/>
  <c r="X112" i="42"/>
  <c r="X114" i="42"/>
  <c r="X115" i="42"/>
  <c r="X116" i="42"/>
  <c r="X117" i="42"/>
  <c r="X118" i="42"/>
  <c r="X119" i="42"/>
  <c r="X120" i="42"/>
  <c r="X121" i="42"/>
  <c r="X122" i="42"/>
  <c r="X123" i="42"/>
  <c r="X124" i="42"/>
  <c r="X125" i="42"/>
  <c r="X126" i="42"/>
  <c r="X127" i="42"/>
  <c r="X128" i="42"/>
  <c r="X129" i="42"/>
  <c r="X130" i="42"/>
  <c r="X131" i="42"/>
  <c r="X132" i="42"/>
  <c r="X133" i="42"/>
  <c r="X134" i="42"/>
  <c r="X135" i="42"/>
  <c r="X136" i="42"/>
  <c r="X137" i="42"/>
  <c r="X138" i="42"/>
  <c r="X139" i="42"/>
  <c r="X140" i="42"/>
  <c r="X141" i="42"/>
  <c r="X142" i="42"/>
  <c r="X143" i="42"/>
  <c r="X144" i="42"/>
  <c r="X145" i="42"/>
  <c r="X146" i="42"/>
  <c r="X147" i="42"/>
  <c r="X148" i="42"/>
  <c r="X149" i="42"/>
  <c r="X150" i="42"/>
  <c r="X151" i="42"/>
  <c r="X152" i="42"/>
  <c r="X153" i="42"/>
  <c r="X154" i="42"/>
  <c r="X155" i="42"/>
  <c r="X156" i="42"/>
  <c r="X157" i="42"/>
  <c r="X158" i="42"/>
  <c r="X159" i="42"/>
  <c r="X160" i="42"/>
  <c r="X161" i="42"/>
  <c r="X162" i="42"/>
  <c r="X163" i="42"/>
  <c r="X164" i="42"/>
  <c r="X165" i="42"/>
  <c r="X166" i="42"/>
  <c r="X167" i="42"/>
  <c r="X168" i="42"/>
  <c r="X169" i="42"/>
  <c r="X170" i="42"/>
  <c r="X171" i="42"/>
  <c r="X172" i="42"/>
  <c r="X173" i="42"/>
  <c r="X174" i="42"/>
  <c r="X175" i="42"/>
  <c r="X176" i="42"/>
  <c r="X177" i="42"/>
  <c r="X178" i="42"/>
  <c r="X179" i="42"/>
  <c r="X180" i="42"/>
  <c r="X181" i="42"/>
  <c r="X182" i="42"/>
  <c r="X183" i="42"/>
  <c r="X184" i="42"/>
  <c r="X185" i="42"/>
  <c r="X186" i="42"/>
  <c r="X187" i="42"/>
  <c r="X188" i="42"/>
  <c r="X189" i="42"/>
  <c r="X190" i="42"/>
  <c r="X191" i="42"/>
  <c r="X192" i="42"/>
  <c r="X193" i="42"/>
  <c r="X194" i="42"/>
  <c r="X195" i="42"/>
  <c r="X196" i="42"/>
  <c r="X197" i="42"/>
  <c r="X199" i="42"/>
  <c r="X200" i="42"/>
  <c r="X201" i="42"/>
  <c r="X202" i="42"/>
  <c r="X203" i="42"/>
  <c r="X204" i="42"/>
  <c r="X205" i="42"/>
  <c r="X206" i="42"/>
  <c r="X207" i="42"/>
  <c r="X208" i="42"/>
  <c r="X209" i="42"/>
  <c r="X210" i="42"/>
  <c r="X211" i="42"/>
  <c r="X212" i="42"/>
  <c r="X213" i="42"/>
  <c r="X214" i="42"/>
  <c r="X215" i="42"/>
  <c r="X216" i="42"/>
  <c r="X217" i="42"/>
  <c r="X218" i="42"/>
  <c r="X219" i="42"/>
  <c r="X220" i="42"/>
  <c r="X221" i="42"/>
  <c r="X222" i="42"/>
  <c r="X223" i="42"/>
  <c r="X224" i="42"/>
  <c r="X225" i="42"/>
  <c r="X226" i="42"/>
  <c r="X227" i="42"/>
  <c r="X228" i="42"/>
  <c r="X229" i="42"/>
  <c r="X230" i="42"/>
  <c r="X231" i="42"/>
  <c r="X232" i="42"/>
  <c r="X233" i="42"/>
  <c r="X234" i="42"/>
  <c r="X235" i="42"/>
  <c r="X236" i="42"/>
  <c r="X237" i="42"/>
  <c r="X238" i="42"/>
  <c r="X239" i="42"/>
  <c r="X240" i="42"/>
  <c r="X241" i="42"/>
  <c r="X242" i="42"/>
  <c r="X243" i="42"/>
  <c r="X244" i="42"/>
  <c r="X245" i="42"/>
  <c r="X246" i="42"/>
  <c r="X247" i="42"/>
  <c r="X248" i="42"/>
  <c r="X249" i="42"/>
  <c r="X250" i="42"/>
  <c r="X251" i="42"/>
  <c r="X252" i="42"/>
  <c r="X253" i="42"/>
  <c r="X254" i="42"/>
  <c r="X255" i="42"/>
  <c r="X256" i="42"/>
  <c r="X257" i="42"/>
  <c r="X258" i="42"/>
  <c r="X259" i="42"/>
  <c r="X260" i="42"/>
  <c r="X261" i="42"/>
  <c r="X262" i="42"/>
  <c r="X3" i="42"/>
  <c r="W4" i="42"/>
  <c r="W5" i="42"/>
  <c r="W6" i="42"/>
  <c r="W7" i="42"/>
  <c r="W8" i="42"/>
  <c r="W9" i="42"/>
  <c r="W10" i="42"/>
  <c r="W11" i="42"/>
  <c r="W12" i="42"/>
  <c r="W13" i="42"/>
  <c r="W14" i="42"/>
  <c r="W15" i="42"/>
  <c r="W16" i="42"/>
  <c r="W17" i="42"/>
  <c r="W18" i="42"/>
  <c r="W19" i="42"/>
  <c r="W20" i="42"/>
  <c r="W21" i="42"/>
  <c r="W22" i="42"/>
  <c r="W23" i="42"/>
  <c r="W24" i="42"/>
  <c r="W25" i="42"/>
  <c r="W26" i="42"/>
  <c r="W27" i="42"/>
  <c r="W28" i="42"/>
  <c r="W29" i="42"/>
  <c r="W30" i="42"/>
  <c r="W31" i="42"/>
  <c r="W32" i="42"/>
  <c r="W34" i="42"/>
  <c r="W35" i="42"/>
  <c r="W36" i="42"/>
  <c r="W37" i="42"/>
  <c r="W38" i="42"/>
  <c r="W39" i="42"/>
  <c r="W40" i="42"/>
  <c r="W41" i="42"/>
  <c r="W42" i="42"/>
  <c r="W43" i="42"/>
  <c r="W44" i="42"/>
  <c r="W45" i="42"/>
  <c r="W46" i="42"/>
  <c r="W47" i="42"/>
  <c r="W48" i="42"/>
  <c r="W49" i="42"/>
  <c r="W50" i="42"/>
  <c r="W51" i="42"/>
  <c r="W52" i="42"/>
  <c r="W53" i="42"/>
  <c r="W54" i="42"/>
  <c r="W55" i="42"/>
  <c r="W56" i="42"/>
  <c r="W57" i="42"/>
  <c r="W58" i="42"/>
  <c r="W59" i="42"/>
  <c r="W60" i="42"/>
  <c r="W61" i="42"/>
  <c r="W62" i="42"/>
  <c r="W63" i="42"/>
  <c r="W64" i="42"/>
  <c r="W65" i="42"/>
  <c r="W66" i="42"/>
  <c r="W67" i="42"/>
  <c r="W68" i="42"/>
  <c r="W69" i="42"/>
  <c r="W70" i="42"/>
  <c r="W71" i="42"/>
  <c r="W72" i="42"/>
  <c r="W73" i="42"/>
  <c r="W74" i="42"/>
  <c r="W75" i="42"/>
  <c r="W76" i="42"/>
  <c r="W77" i="42"/>
  <c r="W78" i="42"/>
  <c r="W79" i="42"/>
  <c r="W80" i="42"/>
  <c r="W81" i="42"/>
  <c r="W82" i="42"/>
  <c r="W83" i="42"/>
  <c r="W84" i="42"/>
  <c r="W85" i="42"/>
  <c r="W86" i="42"/>
  <c r="W87" i="42"/>
  <c r="W88" i="42"/>
  <c r="W89" i="42"/>
  <c r="W90" i="42"/>
  <c r="W91" i="42"/>
  <c r="W92" i="42"/>
  <c r="W93" i="42"/>
  <c r="W94" i="42"/>
  <c r="W95" i="42"/>
  <c r="W96" i="42"/>
  <c r="W97" i="42"/>
  <c r="W98" i="42"/>
  <c r="W99" i="42"/>
  <c r="W100" i="42"/>
  <c r="W101" i="42"/>
  <c r="W102" i="42"/>
  <c r="W103" i="42"/>
  <c r="W104" i="42"/>
  <c r="W105" i="42"/>
  <c r="W106" i="42"/>
  <c r="W107" i="42"/>
  <c r="W108" i="42"/>
  <c r="W109" i="42"/>
  <c r="W110" i="42"/>
  <c r="W111" i="42"/>
  <c r="W112" i="42"/>
  <c r="W114" i="42"/>
  <c r="W115" i="42"/>
  <c r="W116" i="42"/>
  <c r="W117" i="42"/>
  <c r="W118" i="42"/>
  <c r="W119" i="42"/>
  <c r="W120" i="42"/>
  <c r="W121" i="42"/>
  <c r="W122" i="42"/>
  <c r="W123" i="42"/>
  <c r="W124" i="42"/>
  <c r="W125" i="42"/>
  <c r="W126" i="42"/>
  <c r="W127" i="42"/>
  <c r="W128" i="42"/>
  <c r="W129" i="42"/>
  <c r="W130" i="42"/>
  <c r="W131" i="42"/>
  <c r="W132" i="42"/>
  <c r="W133" i="42"/>
  <c r="W134" i="42"/>
  <c r="W135" i="42"/>
  <c r="W136" i="42"/>
  <c r="W137" i="42"/>
  <c r="W138" i="42"/>
  <c r="W139" i="42"/>
  <c r="W140" i="42"/>
  <c r="W141" i="42"/>
  <c r="W142" i="42"/>
  <c r="W143" i="42"/>
  <c r="W144" i="42"/>
  <c r="W145" i="42"/>
  <c r="W146" i="42"/>
  <c r="W147" i="42"/>
  <c r="W148" i="42"/>
  <c r="W149" i="42"/>
  <c r="W150" i="42"/>
  <c r="W151" i="42"/>
  <c r="W152" i="42"/>
  <c r="W153" i="42"/>
  <c r="W154" i="42"/>
  <c r="W155" i="42"/>
  <c r="W156" i="42"/>
  <c r="W157" i="42"/>
  <c r="W158" i="42"/>
  <c r="W159" i="42"/>
  <c r="W160" i="42"/>
  <c r="W161" i="42"/>
  <c r="W162" i="42"/>
  <c r="W163" i="42"/>
  <c r="W164" i="42"/>
  <c r="W165" i="42"/>
  <c r="W166" i="42"/>
  <c r="W167" i="42"/>
  <c r="W168" i="42"/>
  <c r="W169" i="42"/>
  <c r="W170" i="42"/>
  <c r="W171" i="42"/>
  <c r="W172" i="42"/>
  <c r="W173" i="42"/>
  <c r="W174" i="42"/>
  <c r="W175" i="42"/>
  <c r="W176" i="42"/>
  <c r="W177" i="42"/>
  <c r="W178" i="42"/>
  <c r="W179" i="42"/>
  <c r="W180" i="42"/>
  <c r="W181" i="42"/>
  <c r="W182" i="42"/>
  <c r="W183" i="42"/>
  <c r="W184" i="42"/>
  <c r="W185" i="42"/>
  <c r="W186" i="42"/>
  <c r="W187" i="42"/>
  <c r="W188" i="42"/>
  <c r="W189" i="42"/>
  <c r="W190" i="42"/>
  <c r="W191" i="42"/>
  <c r="W192" i="42"/>
  <c r="W193" i="42"/>
  <c r="W194" i="42"/>
  <c r="W195" i="42"/>
  <c r="W196" i="42"/>
  <c r="W197" i="42"/>
  <c r="W199" i="42"/>
  <c r="W200" i="42"/>
  <c r="W201" i="42"/>
  <c r="W202" i="42"/>
  <c r="W203" i="42"/>
  <c r="W204" i="42"/>
  <c r="W205" i="42"/>
  <c r="W206" i="42"/>
  <c r="W207" i="42"/>
  <c r="W208" i="42"/>
  <c r="W209" i="42"/>
  <c r="W210" i="42"/>
  <c r="W211" i="42"/>
  <c r="W212" i="42"/>
  <c r="W213" i="42"/>
  <c r="W214" i="42"/>
  <c r="W215" i="42"/>
  <c r="W216" i="42"/>
  <c r="W217" i="42"/>
  <c r="W218" i="42"/>
  <c r="W219" i="42"/>
  <c r="W220" i="42"/>
  <c r="W221" i="42"/>
  <c r="W222" i="42"/>
  <c r="W223" i="42"/>
  <c r="W224" i="42"/>
  <c r="W225" i="42"/>
  <c r="W226" i="42"/>
  <c r="W227" i="42"/>
  <c r="W228" i="42"/>
  <c r="W229" i="42"/>
  <c r="W230" i="42"/>
  <c r="W231" i="42"/>
  <c r="W232" i="42"/>
  <c r="W233" i="42"/>
  <c r="W234" i="42"/>
  <c r="W235" i="42"/>
  <c r="W236" i="42"/>
  <c r="W237" i="42"/>
  <c r="W238" i="42"/>
  <c r="W239" i="42"/>
  <c r="W240" i="42"/>
  <c r="W241" i="42"/>
  <c r="W242" i="42"/>
  <c r="W243" i="42"/>
  <c r="W244" i="42"/>
  <c r="W245" i="42"/>
  <c r="W246" i="42"/>
  <c r="W247" i="42"/>
  <c r="W248" i="42"/>
  <c r="W249" i="42"/>
  <c r="W250" i="42"/>
  <c r="W251" i="42"/>
  <c r="W252" i="42"/>
  <c r="W253" i="42"/>
  <c r="W254" i="42"/>
  <c r="W255" i="42"/>
  <c r="W256" i="42"/>
  <c r="W257" i="42"/>
  <c r="W258" i="42"/>
  <c r="W259" i="42"/>
  <c r="W260" i="42"/>
  <c r="W261" i="42"/>
  <c r="W262" i="42"/>
  <c r="W3" i="42"/>
  <c r="V4" i="42"/>
  <c r="V5" i="42"/>
  <c r="V6" i="42"/>
  <c r="V7" i="42"/>
  <c r="V8" i="42"/>
  <c r="V9" i="42"/>
  <c r="V10" i="42"/>
  <c r="V11" i="42"/>
  <c r="V12" i="42"/>
  <c r="V13" i="42"/>
  <c r="V14" i="42"/>
  <c r="V15" i="42"/>
  <c r="V16" i="42"/>
  <c r="V17" i="42"/>
  <c r="V18" i="42"/>
  <c r="V19" i="42"/>
  <c r="V20" i="42"/>
  <c r="V21" i="42"/>
  <c r="V22" i="42"/>
  <c r="V24" i="42"/>
  <c r="V25" i="42"/>
  <c r="V26" i="42"/>
  <c r="V28" i="42"/>
  <c r="V29" i="42"/>
  <c r="V30" i="42"/>
  <c r="V31" i="42"/>
  <c r="V32" i="42"/>
  <c r="V34" i="42"/>
  <c r="V35" i="42"/>
  <c r="V36" i="42"/>
  <c r="V38" i="42"/>
  <c r="V39" i="42"/>
  <c r="V40" i="42"/>
  <c r="V41" i="42"/>
  <c r="V43" i="42"/>
  <c r="V44" i="42"/>
  <c r="V45" i="42"/>
  <c r="V46" i="42"/>
  <c r="V48" i="42"/>
  <c r="G279" i="59" s="1"/>
  <c r="V49" i="42"/>
  <c r="V50" i="42"/>
  <c r="V51" i="42"/>
  <c r="V52" i="42"/>
  <c r="V54" i="42"/>
  <c r="V55" i="42"/>
  <c r="V56" i="42"/>
  <c r="V58" i="42"/>
  <c r="V59" i="42"/>
  <c r="V60" i="42"/>
  <c r="V61" i="42"/>
  <c r="V63" i="42"/>
  <c r="V64" i="42"/>
  <c r="V65" i="42"/>
  <c r="V66" i="42"/>
  <c r="V68" i="42"/>
  <c r="V69" i="42"/>
  <c r="V70" i="42"/>
  <c r="V71" i="42"/>
  <c r="V73" i="42"/>
  <c r="V74" i="42"/>
  <c r="V75" i="42"/>
  <c r="V76" i="42"/>
  <c r="V78" i="42"/>
  <c r="V79" i="42"/>
  <c r="V80" i="42"/>
  <c r="V81" i="42"/>
  <c r="V82" i="42"/>
  <c r="V83" i="42"/>
  <c r="V84" i="42"/>
  <c r="V85" i="42"/>
  <c r="V86" i="42"/>
  <c r="V88" i="42"/>
  <c r="V89" i="42"/>
  <c r="V90" i="42"/>
  <c r="V91" i="42"/>
  <c r="V93" i="42"/>
  <c r="V94" i="42"/>
  <c r="V95" i="42"/>
  <c r="V96" i="42"/>
  <c r="V98" i="42"/>
  <c r="V99" i="42"/>
  <c r="V100" i="42"/>
  <c r="V101" i="42"/>
  <c r="V103" i="42"/>
  <c r="V104" i="42"/>
  <c r="V105" i="42"/>
  <c r="V106" i="42"/>
  <c r="V108" i="42"/>
  <c r="V109" i="42"/>
  <c r="V110" i="42"/>
  <c r="V111" i="42"/>
  <c r="V112" i="42"/>
  <c r="V114" i="42"/>
  <c r="V115" i="42"/>
  <c r="V116" i="42"/>
  <c r="V117" i="42"/>
  <c r="V119" i="42"/>
  <c r="V120" i="42"/>
  <c r="V121" i="42"/>
  <c r="V123" i="42"/>
  <c r="V124" i="42"/>
  <c r="V125" i="42"/>
  <c r="V126" i="42"/>
  <c r="V127" i="42"/>
  <c r="V128" i="42"/>
  <c r="V129" i="42"/>
  <c r="V130" i="42"/>
  <c r="V131" i="42"/>
  <c r="V133" i="42"/>
  <c r="V134" i="42"/>
  <c r="V135" i="42"/>
  <c r="V136" i="42"/>
  <c r="V138" i="42"/>
  <c r="V139" i="42"/>
  <c r="V140" i="42"/>
  <c r="V141" i="42"/>
  <c r="V143" i="42"/>
  <c r="V144" i="42"/>
  <c r="V145" i="42"/>
  <c r="V146" i="42"/>
  <c r="V148" i="42"/>
  <c r="V149" i="42"/>
  <c r="V150" i="42"/>
  <c r="V151" i="42"/>
  <c r="V153" i="42"/>
  <c r="V154" i="42"/>
  <c r="V155" i="42"/>
  <c r="V156" i="42"/>
  <c r="V158" i="42"/>
  <c r="V159" i="42"/>
  <c r="V160" i="42"/>
  <c r="V161" i="42"/>
  <c r="V163" i="42"/>
  <c r="V164" i="42"/>
  <c r="V165" i="42"/>
  <c r="V166" i="42"/>
  <c r="V168" i="42"/>
  <c r="V169" i="42"/>
  <c r="V170" i="42"/>
  <c r="V171" i="42"/>
  <c r="V173" i="42"/>
  <c r="V174" i="42"/>
  <c r="V175" i="42"/>
  <c r="V176" i="42"/>
  <c r="V178" i="42"/>
  <c r="V179" i="42"/>
  <c r="V180" i="42"/>
  <c r="V181" i="42"/>
  <c r="V183" i="42"/>
  <c r="V184" i="42"/>
  <c r="V185" i="42"/>
  <c r="V186" i="42"/>
  <c r="V188" i="42"/>
  <c r="V189" i="42"/>
  <c r="V190" i="42"/>
  <c r="V191" i="42"/>
  <c r="V193" i="42"/>
  <c r="V194" i="42"/>
  <c r="V195" i="42"/>
  <c r="V196" i="42"/>
  <c r="V197" i="42"/>
  <c r="V199" i="42"/>
  <c r="V200" i="42"/>
  <c r="V201" i="42"/>
  <c r="V202" i="42"/>
  <c r="V203" i="42"/>
  <c r="V204" i="42"/>
  <c r="V205" i="42"/>
  <c r="V206" i="42"/>
  <c r="V207" i="42"/>
  <c r="V208" i="42"/>
  <c r="V209" i="42"/>
  <c r="V210" i="42"/>
  <c r="V211" i="42"/>
  <c r="V212" i="42"/>
  <c r="V213" i="42"/>
  <c r="V214" i="42"/>
  <c r="V215" i="42"/>
  <c r="V216" i="42"/>
  <c r="V218" i="42"/>
  <c r="V219" i="42"/>
  <c r="V220" i="42"/>
  <c r="V221" i="42"/>
  <c r="V222" i="42"/>
  <c r="V224" i="42"/>
  <c r="V225" i="42"/>
  <c r="V226" i="42"/>
  <c r="V228" i="42"/>
  <c r="V229" i="42"/>
  <c r="V230" i="42"/>
  <c r="V231" i="42"/>
  <c r="V233" i="42"/>
  <c r="V234" i="42"/>
  <c r="V235" i="42"/>
  <c r="V236" i="42"/>
  <c r="V238" i="42"/>
  <c r="V239" i="42"/>
  <c r="V240" i="42"/>
  <c r="V241" i="42"/>
  <c r="V243" i="42"/>
  <c r="V244" i="42"/>
  <c r="V245" i="42"/>
  <c r="V246" i="42"/>
  <c r="V248" i="42"/>
  <c r="V249" i="42"/>
  <c r="V250" i="42"/>
  <c r="V251" i="42"/>
  <c r="V253" i="42"/>
  <c r="V254" i="42"/>
  <c r="V255" i="42"/>
  <c r="V256" i="42"/>
  <c r="V258" i="42"/>
  <c r="V259" i="42"/>
  <c r="V260" i="42"/>
  <c r="V261" i="42"/>
  <c r="V3" i="42"/>
  <c r="U4" i="42"/>
  <c r="U5" i="42"/>
  <c r="U6" i="42"/>
  <c r="U7" i="42"/>
  <c r="U8" i="42"/>
  <c r="U9" i="42"/>
  <c r="U10" i="42"/>
  <c r="U11" i="42"/>
  <c r="U12" i="42"/>
  <c r="U13" i="42"/>
  <c r="U14" i="42"/>
  <c r="U15" i="42"/>
  <c r="U16" i="42"/>
  <c r="U17" i="42"/>
  <c r="U18" i="42"/>
  <c r="U19" i="42"/>
  <c r="U20" i="42"/>
  <c r="U21" i="42"/>
  <c r="U23" i="42"/>
  <c r="U24" i="42"/>
  <c r="U25" i="42"/>
  <c r="U27" i="42"/>
  <c r="U28" i="42"/>
  <c r="U29" i="42"/>
  <c r="U30" i="42"/>
  <c r="U31" i="42"/>
  <c r="U32" i="42"/>
  <c r="U34" i="42"/>
  <c r="U35" i="42"/>
  <c r="U37" i="42"/>
  <c r="U38" i="42"/>
  <c r="U39" i="42"/>
  <c r="U40" i="42"/>
  <c r="U42" i="42"/>
  <c r="U43" i="42"/>
  <c r="U44" i="42"/>
  <c r="U45" i="42"/>
  <c r="U47" i="42"/>
  <c r="F278" i="59" s="1"/>
  <c r="U48" i="42"/>
  <c r="U49" i="42"/>
  <c r="U50" i="42"/>
  <c r="U51" i="42"/>
  <c r="U53" i="42"/>
  <c r="U54" i="42"/>
  <c r="U55" i="42"/>
  <c r="U57" i="42"/>
  <c r="U58" i="42"/>
  <c r="U59" i="42"/>
  <c r="U60" i="42"/>
  <c r="U62" i="42"/>
  <c r="U63" i="42"/>
  <c r="U64" i="42"/>
  <c r="U65" i="42"/>
  <c r="U67" i="42"/>
  <c r="U68" i="42"/>
  <c r="U69" i="42"/>
  <c r="U70" i="42"/>
  <c r="U72" i="42"/>
  <c r="U73" i="42"/>
  <c r="U74" i="42"/>
  <c r="U75" i="42"/>
  <c r="U77" i="42"/>
  <c r="U78" i="42"/>
  <c r="U79" i="42"/>
  <c r="U80" i="42"/>
  <c r="U81" i="42"/>
  <c r="U82" i="42"/>
  <c r="U83" i="42"/>
  <c r="U84" i="42"/>
  <c r="U85" i="42"/>
  <c r="U87" i="42"/>
  <c r="U88" i="42"/>
  <c r="U89" i="42"/>
  <c r="U90" i="42"/>
  <c r="U92" i="42"/>
  <c r="U93" i="42"/>
  <c r="U94" i="42"/>
  <c r="U95" i="42"/>
  <c r="U97" i="42"/>
  <c r="U98" i="42"/>
  <c r="U99" i="42"/>
  <c r="U100" i="42"/>
  <c r="U102" i="42"/>
  <c r="U103" i="42"/>
  <c r="U104" i="42"/>
  <c r="U105" i="42"/>
  <c r="U107" i="42"/>
  <c r="U108" i="42"/>
  <c r="U109" i="42"/>
  <c r="U110" i="42"/>
  <c r="U111" i="42"/>
  <c r="U112" i="42"/>
  <c r="U114" i="42"/>
  <c r="U115" i="42"/>
  <c r="U116" i="42"/>
  <c r="U118" i="42"/>
  <c r="U119" i="42"/>
  <c r="U120" i="42"/>
  <c r="U122" i="42"/>
  <c r="U123" i="42"/>
  <c r="U124" i="42"/>
  <c r="U125" i="42"/>
  <c r="U126" i="42"/>
  <c r="U127" i="42"/>
  <c r="U128" i="42"/>
  <c r="U129" i="42"/>
  <c r="U130" i="42"/>
  <c r="U132" i="42"/>
  <c r="U133" i="42"/>
  <c r="U134" i="42"/>
  <c r="U135" i="42"/>
  <c r="U137" i="42"/>
  <c r="U138" i="42"/>
  <c r="U139" i="42"/>
  <c r="U140" i="42"/>
  <c r="U142" i="42"/>
  <c r="U143" i="42"/>
  <c r="U144" i="42"/>
  <c r="U145" i="42"/>
  <c r="U147" i="42"/>
  <c r="U148" i="42"/>
  <c r="U149" i="42"/>
  <c r="U150" i="42"/>
  <c r="U152" i="42"/>
  <c r="U153" i="42"/>
  <c r="U154" i="42"/>
  <c r="U155" i="42"/>
  <c r="U157" i="42"/>
  <c r="U158" i="42"/>
  <c r="U159" i="42"/>
  <c r="U160" i="42"/>
  <c r="U162" i="42"/>
  <c r="U163" i="42"/>
  <c r="U164" i="42"/>
  <c r="U165" i="42"/>
  <c r="U167" i="42"/>
  <c r="U168" i="42"/>
  <c r="U169" i="42"/>
  <c r="U170" i="42"/>
  <c r="U172" i="42"/>
  <c r="U173" i="42"/>
  <c r="U174" i="42"/>
  <c r="U175" i="42"/>
  <c r="U177" i="42"/>
  <c r="U178" i="42"/>
  <c r="U179" i="42"/>
  <c r="U180" i="42"/>
  <c r="U182" i="42"/>
  <c r="U183" i="42"/>
  <c r="U184" i="42"/>
  <c r="U185" i="42"/>
  <c r="U187" i="42"/>
  <c r="U188" i="42"/>
  <c r="U189" i="42"/>
  <c r="U190" i="42"/>
  <c r="U192" i="42"/>
  <c r="U193" i="42"/>
  <c r="U194" i="42"/>
  <c r="U195" i="42"/>
  <c r="U196" i="42"/>
  <c r="U197" i="42"/>
  <c r="U199" i="42"/>
  <c r="U200" i="42"/>
  <c r="U201" i="42"/>
  <c r="U202" i="42"/>
  <c r="U203" i="42"/>
  <c r="U204" i="42"/>
  <c r="U205" i="42"/>
  <c r="U206" i="42"/>
  <c r="U207" i="42"/>
  <c r="U208" i="42"/>
  <c r="U209" i="42"/>
  <c r="U210" i="42"/>
  <c r="U211" i="42"/>
  <c r="U212" i="42"/>
  <c r="U213" i="42"/>
  <c r="U214" i="42"/>
  <c r="U215" i="42"/>
  <c r="U217" i="42"/>
  <c r="U218" i="42"/>
  <c r="U219" i="42"/>
  <c r="U220" i="42"/>
  <c r="U222" i="42"/>
  <c r="U223" i="42"/>
  <c r="U224" i="42"/>
  <c r="U225" i="42"/>
  <c r="U227" i="42"/>
  <c r="U228" i="42"/>
  <c r="U229" i="42"/>
  <c r="U230" i="42"/>
  <c r="U232" i="42"/>
  <c r="U233" i="42"/>
  <c r="U234" i="42"/>
  <c r="U235" i="42"/>
  <c r="U237" i="42"/>
  <c r="U238" i="42"/>
  <c r="U239" i="42"/>
  <c r="U240" i="42"/>
  <c r="U242" i="42"/>
  <c r="U243" i="42"/>
  <c r="U244" i="42"/>
  <c r="U245" i="42"/>
  <c r="U247" i="42"/>
  <c r="U248" i="42"/>
  <c r="U249" i="42"/>
  <c r="U250" i="42"/>
  <c r="U252" i="42"/>
  <c r="U253" i="42"/>
  <c r="U254" i="42"/>
  <c r="U255" i="42"/>
  <c r="U257" i="42"/>
  <c r="U258" i="42"/>
  <c r="U259" i="42"/>
  <c r="U260" i="42"/>
  <c r="U262" i="42"/>
  <c r="U3" i="42"/>
  <c r="T4" i="42"/>
  <c r="T5" i="42"/>
  <c r="T6" i="42"/>
  <c r="T7" i="42"/>
  <c r="T8" i="42"/>
  <c r="T9" i="42"/>
  <c r="T10" i="42"/>
  <c r="T13" i="42"/>
  <c r="T14" i="42"/>
  <c r="T15" i="42"/>
  <c r="T18" i="42"/>
  <c r="T19" i="42"/>
  <c r="T20" i="42"/>
  <c r="T21" i="42"/>
  <c r="T24" i="42"/>
  <c r="T25" i="42"/>
  <c r="T28" i="42"/>
  <c r="T29" i="42"/>
  <c r="T30" i="42"/>
  <c r="T31" i="42"/>
  <c r="T32" i="42"/>
  <c r="T34" i="42"/>
  <c r="T35" i="42"/>
  <c r="T38" i="42"/>
  <c r="T39" i="42"/>
  <c r="T40" i="42"/>
  <c r="T43" i="42"/>
  <c r="T44" i="42"/>
  <c r="T45" i="42"/>
  <c r="T48" i="42"/>
  <c r="G277" i="59" s="1"/>
  <c r="T49" i="42"/>
  <c r="T50" i="42"/>
  <c r="T51" i="42"/>
  <c r="T54" i="42"/>
  <c r="T55" i="42"/>
  <c r="T58" i="42"/>
  <c r="T59" i="42"/>
  <c r="T60" i="42"/>
  <c r="T63" i="42"/>
  <c r="T64" i="42"/>
  <c r="T65" i="42"/>
  <c r="T68" i="42"/>
  <c r="T69" i="42"/>
  <c r="T70" i="42"/>
  <c r="T73" i="42"/>
  <c r="T74" i="42"/>
  <c r="T75" i="42"/>
  <c r="T78" i="42"/>
  <c r="T79" i="42"/>
  <c r="T80" i="42"/>
  <c r="T81" i="42"/>
  <c r="T82" i="42"/>
  <c r="T83" i="42"/>
  <c r="T84" i="42"/>
  <c r="T85" i="42"/>
  <c r="T88" i="42"/>
  <c r="T89" i="42"/>
  <c r="T90" i="42"/>
  <c r="T93" i="42"/>
  <c r="T94" i="42"/>
  <c r="T95" i="42"/>
  <c r="T98" i="42"/>
  <c r="T99" i="42"/>
  <c r="T100" i="42"/>
  <c r="T103" i="42"/>
  <c r="T104" i="42"/>
  <c r="T105" i="42"/>
  <c r="T108" i="42"/>
  <c r="T109" i="42"/>
  <c r="T110" i="42"/>
  <c r="T111" i="42"/>
  <c r="T112" i="42"/>
  <c r="T114" i="42"/>
  <c r="T115" i="42"/>
  <c r="T116" i="42"/>
  <c r="T119" i="42"/>
  <c r="T120" i="42"/>
  <c r="T123" i="42"/>
  <c r="T124" i="42"/>
  <c r="T125" i="42"/>
  <c r="T126" i="42"/>
  <c r="T127" i="42"/>
  <c r="T128" i="42"/>
  <c r="T129" i="42"/>
  <c r="T130" i="42"/>
  <c r="T133" i="42"/>
  <c r="T134" i="42"/>
  <c r="T135" i="42"/>
  <c r="T138" i="42"/>
  <c r="T139" i="42"/>
  <c r="T140" i="42"/>
  <c r="T143" i="42"/>
  <c r="T144" i="42"/>
  <c r="T145" i="42"/>
  <c r="T148" i="42"/>
  <c r="T149" i="42"/>
  <c r="T150" i="42"/>
  <c r="T153" i="42"/>
  <c r="T154" i="42"/>
  <c r="T155" i="42"/>
  <c r="T158" i="42"/>
  <c r="T159" i="42"/>
  <c r="T160" i="42"/>
  <c r="T163" i="42"/>
  <c r="T164" i="42"/>
  <c r="T165" i="42"/>
  <c r="T168" i="42"/>
  <c r="T169" i="42"/>
  <c r="T170" i="42"/>
  <c r="T173" i="42"/>
  <c r="T174" i="42"/>
  <c r="T175" i="42"/>
  <c r="T178" i="42"/>
  <c r="T179" i="42"/>
  <c r="T180" i="42"/>
  <c r="T183" i="42"/>
  <c r="T184" i="42"/>
  <c r="T185" i="42"/>
  <c r="T188" i="42"/>
  <c r="T189" i="42"/>
  <c r="T190" i="42"/>
  <c r="T193" i="42"/>
  <c r="T194" i="42"/>
  <c r="T195" i="42"/>
  <c r="T196" i="42"/>
  <c r="T197" i="42"/>
  <c r="T199" i="42"/>
  <c r="T200" i="42"/>
  <c r="T201" i="42"/>
  <c r="T202" i="42"/>
  <c r="T203" i="42"/>
  <c r="T204" i="42"/>
  <c r="T205" i="42"/>
  <c r="T206" i="42"/>
  <c r="T207" i="42"/>
  <c r="T208" i="42"/>
  <c r="T209" i="42"/>
  <c r="T210" i="42"/>
  <c r="T211" i="42"/>
  <c r="T212" i="42"/>
  <c r="T213" i="42"/>
  <c r="T214" i="42"/>
  <c r="T215" i="42"/>
  <c r="T218" i="42"/>
  <c r="T219" i="42"/>
  <c r="T220" i="42"/>
  <c r="T222" i="42"/>
  <c r="T224" i="42"/>
  <c r="T225" i="42"/>
  <c r="T228" i="42"/>
  <c r="T229" i="42"/>
  <c r="T230" i="42"/>
  <c r="T233" i="42"/>
  <c r="T234" i="42"/>
  <c r="T235" i="42"/>
  <c r="T238" i="42"/>
  <c r="T239" i="42"/>
  <c r="T240" i="42"/>
  <c r="T243" i="42"/>
  <c r="T244" i="42"/>
  <c r="T245" i="42"/>
  <c r="T248" i="42"/>
  <c r="T249" i="42"/>
  <c r="T250" i="42"/>
  <c r="T253" i="42"/>
  <c r="T254" i="42"/>
  <c r="T255" i="42"/>
  <c r="T258" i="42"/>
  <c r="T259" i="42"/>
  <c r="T260" i="42"/>
  <c r="T3" i="42"/>
  <c r="S8" i="42"/>
  <c r="S9" i="42"/>
  <c r="S10" i="42"/>
  <c r="S13" i="42"/>
  <c r="S14" i="42"/>
  <c r="S15" i="42"/>
  <c r="S18" i="42"/>
  <c r="S19" i="42"/>
  <c r="S20" i="42"/>
  <c r="S21" i="42"/>
  <c r="S24" i="42"/>
  <c r="S25" i="42"/>
  <c r="S28" i="42"/>
  <c r="S29" i="42"/>
  <c r="S30" i="42"/>
  <c r="S31" i="42"/>
  <c r="S32" i="42"/>
  <c r="S34" i="42"/>
  <c r="S35" i="42"/>
  <c r="S38" i="42"/>
  <c r="S39" i="42"/>
  <c r="S40" i="42"/>
  <c r="S43" i="42"/>
  <c r="S44" i="42"/>
  <c r="S45" i="42"/>
  <c r="S48" i="42"/>
  <c r="G276" i="59" s="1"/>
  <c r="S49" i="42"/>
  <c r="S50" i="42"/>
  <c r="S51" i="42"/>
  <c r="S54" i="42"/>
  <c r="S55" i="42"/>
  <c r="S58" i="42"/>
  <c r="S59" i="42"/>
  <c r="S60" i="42"/>
  <c r="S63" i="42"/>
  <c r="S64" i="42"/>
  <c r="S65" i="42"/>
  <c r="S68" i="42"/>
  <c r="S69" i="42"/>
  <c r="S70" i="42"/>
  <c r="S73" i="42"/>
  <c r="S74" i="42"/>
  <c r="S75" i="42"/>
  <c r="S78" i="42"/>
  <c r="S79" i="42"/>
  <c r="S80" i="42"/>
  <c r="S81" i="42"/>
  <c r="S82" i="42"/>
  <c r="S83" i="42"/>
  <c r="S84" i="42"/>
  <c r="S85" i="42"/>
  <c r="S88" i="42"/>
  <c r="S89" i="42"/>
  <c r="S90" i="42"/>
  <c r="S93" i="42"/>
  <c r="S94" i="42"/>
  <c r="S95" i="42"/>
  <c r="S98" i="42"/>
  <c r="S99" i="42"/>
  <c r="S100" i="42"/>
  <c r="S103" i="42"/>
  <c r="S104" i="42"/>
  <c r="S105" i="42"/>
  <c r="S108" i="42"/>
  <c r="S109" i="42"/>
  <c r="S110" i="42"/>
  <c r="S111" i="42"/>
  <c r="S112" i="42"/>
  <c r="S114" i="42"/>
  <c r="S115" i="42"/>
  <c r="S116" i="42"/>
  <c r="S119" i="42"/>
  <c r="S120" i="42"/>
  <c r="S123" i="42"/>
  <c r="S124" i="42"/>
  <c r="S125" i="42"/>
  <c r="S126" i="42"/>
  <c r="S127" i="42"/>
  <c r="S128" i="42"/>
  <c r="S129" i="42"/>
  <c r="S130" i="42"/>
  <c r="S133" i="42"/>
  <c r="S134" i="42"/>
  <c r="S135" i="42"/>
  <c r="S138" i="42"/>
  <c r="S139" i="42"/>
  <c r="S140" i="42"/>
  <c r="S143" i="42"/>
  <c r="S144" i="42"/>
  <c r="S145" i="42"/>
  <c r="S148" i="42"/>
  <c r="S149" i="42"/>
  <c r="S150" i="42"/>
  <c r="S153" i="42"/>
  <c r="S154" i="42"/>
  <c r="S155" i="42"/>
  <c r="S158" i="42"/>
  <c r="S159" i="42"/>
  <c r="S160" i="42"/>
  <c r="S163" i="42"/>
  <c r="S164" i="42"/>
  <c r="S165" i="42"/>
  <c r="S168" i="42"/>
  <c r="S169" i="42"/>
  <c r="S170" i="42"/>
  <c r="S173" i="42"/>
  <c r="S174" i="42"/>
  <c r="S175" i="42"/>
  <c r="S178" i="42"/>
  <c r="S179" i="42"/>
  <c r="S180" i="42"/>
  <c r="S183" i="42"/>
  <c r="S184" i="42"/>
  <c r="S185" i="42"/>
  <c r="S188" i="42"/>
  <c r="S189" i="42"/>
  <c r="S190" i="42"/>
  <c r="S193" i="42"/>
  <c r="S194" i="42"/>
  <c r="S195" i="42"/>
  <c r="S196" i="42"/>
  <c r="S197" i="42"/>
  <c r="S199" i="42"/>
  <c r="S200" i="42"/>
  <c r="S201" i="42"/>
  <c r="S202" i="42"/>
  <c r="S203" i="42"/>
  <c r="S204" i="42"/>
  <c r="S205" i="42"/>
  <c r="S206" i="42"/>
  <c r="S207" i="42"/>
  <c r="S208" i="42"/>
  <c r="S209" i="42"/>
  <c r="S210" i="42"/>
  <c r="S211" i="42"/>
  <c r="S212" i="42"/>
  <c r="S213" i="42"/>
  <c r="S214" i="42"/>
  <c r="S215" i="42"/>
  <c r="S218" i="42"/>
  <c r="S219" i="42"/>
  <c r="S220" i="42"/>
  <c r="S222" i="42"/>
  <c r="S224" i="42"/>
  <c r="S225" i="42"/>
  <c r="S228" i="42"/>
  <c r="S229" i="42"/>
  <c r="S230" i="42"/>
  <c r="S233" i="42"/>
  <c r="S234" i="42"/>
  <c r="S235" i="42"/>
  <c r="S238" i="42"/>
  <c r="S239" i="42"/>
  <c r="S240" i="42"/>
  <c r="S243" i="42"/>
  <c r="S244" i="42"/>
  <c r="S245" i="42"/>
  <c r="S248" i="42"/>
  <c r="S249" i="42"/>
  <c r="S250" i="42"/>
  <c r="S253" i="42"/>
  <c r="S254" i="42"/>
  <c r="S255" i="42"/>
  <c r="S258" i="42"/>
  <c r="S259" i="42"/>
  <c r="S260" i="42"/>
  <c r="S7" i="42"/>
  <c r="S4" i="42"/>
  <c r="S5" i="42"/>
  <c r="S6" i="42"/>
  <c r="S3" i="42"/>
  <c r="R4" i="42"/>
  <c r="R5" i="42"/>
  <c r="R6" i="42"/>
  <c r="R7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R37" i="42"/>
  <c r="R38" i="42"/>
  <c r="R39" i="42"/>
  <c r="R40" i="42"/>
  <c r="R41" i="42"/>
  <c r="R42" i="42"/>
  <c r="R43" i="42"/>
  <c r="R44" i="42"/>
  <c r="R45" i="42"/>
  <c r="R46" i="42"/>
  <c r="R47" i="42"/>
  <c r="R48" i="42"/>
  <c r="R49" i="42"/>
  <c r="R50" i="42"/>
  <c r="R51" i="42"/>
  <c r="R52" i="42"/>
  <c r="R53" i="42"/>
  <c r="R54" i="42"/>
  <c r="R55" i="42"/>
  <c r="R56" i="42"/>
  <c r="R57" i="42"/>
  <c r="R58" i="42"/>
  <c r="R59" i="42"/>
  <c r="R60" i="42"/>
  <c r="R61" i="42"/>
  <c r="R62" i="42"/>
  <c r="R63" i="42"/>
  <c r="R64" i="42"/>
  <c r="R65" i="42"/>
  <c r="R66" i="42"/>
  <c r="R67" i="42"/>
  <c r="R68" i="42"/>
  <c r="R69" i="42"/>
  <c r="R70" i="42"/>
  <c r="R71" i="42"/>
  <c r="R72" i="42"/>
  <c r="R73" i="42"/>
  <c r="R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R89" i="42"/>
  <c r="R90" i="42"/>
  <c r="R91" i="42"/>
  <c r="R92" i="42"/>
  <c r="R93" i="42"/>
  <c r="R94" i="42"/>
  <c r="R95" i="42"/>
  <c r="R96" i="42"/>
  <c r="R97" i="42"/>
  <c r="R98" i="42"/>
  <c r="R99" i="42"/>
  <c r="R100" i="42"/>
  <c r="R101" i="42"/>
  <c r="R102" i="42"/>
  <c r="R103" i="42"/>
  <c r="R104" i="42"/>
  <c r="R105" i="42"/>
  <c r="R106" i="42"/>
  <c r="R107" i="42"/>
  <c r="R108" i="42"/>
  <c r="R109" i="42"/>
  <c r="R110" i="42"/>
  <c r="R111" i="42"/>
  <c r="R112" i="42"/>
  <c r="R113" i="42"/>
  <c r="R114" i="42"/>
  <c r="R115" i="42"/>
  <c r="R116" i="42"/>
  <c r="R117" i="42"/>
  <c r="R118" i="42"/>
  <c r="R119" i="42"/>
  <c r="R120" i="42"/>
  <c r="R121" i="42"/>
  <c r="R122" i="42"/>
  <c r="R123" i="42"/>
  <c r="R124" i="42"/>
  <c r="R125" i="42"/>
  <c r="R126" i="42"/>
  <c r="R127" i="42"/>
  <c r="R128" i="42"/>
  <c r="R129" i="42"/>
  <c r="R130" i="42"/>
  <c r="R131" i="42"/>
  <c r="R132" i="42"/>
  <c r="R133" i="42"/>
  <c r="R134" i="42"/>
  <c r="R135" i="42"/>
  <c r="R136" i="42"/>
  <c r="R137" i="42"/>
  <c r="R138" i="42"/>
  <c r="R139" i="42"/>
  <c r="R140" i="42"/>
  <c r="R141" i="42"/>
  <c r="R142" i="42"/>
  <c r="R143" i="42"/>
  <c r="R144" i="42"/>
  <c r="R145" i="42"/>
  <c r="R146" i="42"/>
  <c r="R147" i="42"/>
  <c r="R148" i="42"/>
  <c r="R149" i="42"/>
  <c r="R150" i="42"/>
  <c r="R151" i="42"/>
  <c r="R152" i="42"/>
  <c r="R153" i="42"/>
  <c r="R154" i="42"/>
  <c r="R155" i="42"/>
  <c r="R156" i="42"/>
  <c r="R157" i="42"/>
  <c r="R158" i="42"/>
  <c r="R159" i="42"/>
  <c r="R160" i="42"/>
  <c r="R161" i="42"/>
  <c r="R162" i="42"/>
  <c r="R163" i="42"/>
  <c r="R164" i="42"/>
  <c r="R165" i="42"/>
  <c r="R166" i="42"/>
  <c r="R167" i="42"/>
  <c r="R168" i="42"/>
  <c r="R169" i="42"/>
  <c r="R170" i="42"/>
  <c r="R171" i="42"/>
  <c r="R172" i="42"/>
  <c r="R173" i="42"/>
  <c r="R174" i="42"/>
  <c r="R175" i="42"/>
  <c r="R176" i="42"/>
  <c r="R177" i="42"/>
  <c r="R178" i="42"/>
  <c r="R179" i="42"/>
  <c r="R180" i="42"/>
  <c r="R181" i="42"/>
  <c r="R182" i="42"/>
  <c r="R183" i="42"/>
  <c r="R184" i="42"/>
  <c r="R185" i="42"/>
  <c r="R186" i="42"/>
  <c r="R187" i="42"/>
  <c r="R188" i="42"/>
  <c r="R189" i="42"/>
  <c r="R190" i="42"/>
  <c r="R191" i="42"/>
  <c r="R192" i="42"/>
  <c r="R193" i="42"/>
  <c r="R194" i="42"/>
  <c r="R195" i="42"/>
  <c r="R196" i="42"/>
  <c r="R197" i="42"/>
  <c r="R198" i="42"/>
  <c r="R199" i="42"/>
  <c r="R200" i="42"/>
  <c r="R201" i="42"/>
  <c r="R202" i="42"/>
  <c r="R203" i="42"/>
  <c r="R204" i="42"/>
  <c r="R205" i="42"/>
  <c r="R206" i="42"/>
  <c r="R207" i="42"/>
  <c r="R208" i="42"/>
  <c r="R209" i="42"/>
  <c r="R210" i="42"/>
  <c r="R211" i="42"/>
  <c r="R212" i="42"/>
  <c r="R213" i="42"/>
  <c r="R214" i="42"/>
  <c r="R215" i="42"/>
  <c r="R216" i="42"/>
  <c r="R217" i="42"/>
  <c r="R218" i="42"/>
  <c r="R219" i="42"/>
  <c r="R220" i="42"/>
  <c r="R221" i="42"/>
  <c r="R222" i="42"/>
  <c r="R223" i="42"/>
  <c r="R224" i="42"/>
  <c r="R225" i="42"/>
  <c r="R226" i="42"/>
  <c r="R227" i="42"/>
  <c r="R228" i="42"/>
  <c r="R229" i="42"/>
  <c r="R230" i="42"/>
  <c r="R231" i="42"/>
  <c r="R232" i="42"/>
  <c r="R233" i="42"/>
  <c r="R234" i="42"/>
  <c r="R235" i="42"/>
  <c r="R236" i="42"/>
  <c r="R237" i="42"/>
  <c r="R238" i="42"/>
  <c r="R239" i="42"/>
  <c r="R240" i="42"/>
  <c r="R241" i="42"/>
  <c r="R242" i="42"/>
  <c r="R243" i="42"/>
  <c r="R244" i="42"/>
  <c r="R245" i="42"/>
  <c r="R246" i="42"/>
  <c r="R247" i="42"/>
  <c r="R248" i="42"/>
  <c r="R249" i="42"/>
  <c r="R250" i="42"/>
  <c r="R251" i="42"/>
  <c r="R252" i="42"/>
  <c r="R253" i="42"/>
  <c r="R254" i="42"/>
  <c r="R255" i="42"/>
  <c r="R256" i="42"/>
  <c r="R257" i="42"/>
  <c r="R258" i="42"/>
  <c r="R259" i="42"/>
  <c r="R260" i="42"/>
  <c r="R261" i="42"/>
  <c r="R262" i="42"/>
  <c r="R3" i="42"/>
  <c r="Q3" i="42"/>
  <c r="Q4" i="42"/>
  <c r="Q5" i="42"/>
  <c r="Q6" i="42"/>
  <c r="Q7" i="42"/>
  <c r="Q8" i="42"/>
  <c r="Q9" i="42"/>
  <c r="Q10" i="42"/>
  <c r="Q11" i="42"/>
  <c r="Q12" i="42"/>
  <c r="Q13" i="42"/>
  <c r="Q14" i="42"/>
  <c r="Q15" i="42"/>
  <c r="Q16" i="42"/>
  <c r="Q17" i="42"/>
  <c r="Q18" i="42"/>
  <c r="Q19" i="42"/>
  <c r="Q20" i="42"/>
  <c r="Q21" i="42"/>
  <c r="Q22" i="42"/>
  <c r="Q23" i="42"/>
  <c r="Q24" i="42"/>
  <c r="Q25" i="42"/>
  <c r="Q26" i="42"/>
  <c r="Q27" i="42"/>
  <c r="Q28" i="42"/>
  <c r="Q29" i="42"/>
  <c r="Q30" i="42"/>
  <c r="Q31" i="42"/>
  <c r="Q32" i="42"/>
  <c r="Q33" i="42"/>
  <c r="Q34" i="42"/>
  <c r="Q35" i="42"/>
  <c r="Q36" i="42"/>
  <c r="Q37" i="42"/>
  <c r="Q38" i="42"/>
  <c r="Q39" i="42"/>
  <c r="Q40" i="42"/>
  <c r="Q41" i="42"/>
  <c r="Q42" i="42"/>
  <c r="Q43" i="42"/>
  <c r="Q44" i="42"/>
  <c r="Q45" i="42"/>
  <c r="Q46" i="42"/>
  <c r="Q47" i="42"/>
  <c r="Q48" i="42"/>
  <c r="Q49" i="42"/>
  <c r="Q50" i="42"/>
  <c r="Q51" i="42"/>
  <c r="Q52" i="42"/>
  <c r="Q53" i="42"/>
  <c r="Q54" i="42"/>
  <c r="Q55" i="42"/>
  <c r="Q56" i="42"/>
  <c r="Q57" i="42"/>
  <c r="Q58" i="42"/>
  <c r="Q59" i="42"/>
  <c r="Q60" i="42"/>
  <c r="Q61" i="42"/>
  <c r="Q62" i="42"/>
  <c r="Q63" i="42"/>
  <c r="Q64" i="42"/>
  <c r="Q65" i="42"/>
  <c r="Q66" i="42"/>
  <c r="Q67" i="42"/>
  <c r="Q68" i="42"/>
  <c r="Q69" i="42"/>
  <c r="Q70" i="42"/>
  <c r="Q71" i="42"/>
  <c r="Q72" i="42"/>
  <c r="Q73" i="42"/>
  <c r="Q74" i="42"/>
  <c r="Q75" i="42"/>
  <c r="Q76" i="42"/>
  <c r="Q77" i="42"/>
  <c r="Q78" i="42"/>
  <c r="Q79" i="42"/>
  <c r="Q80" i="42"/>
  <c r="Q81" i="42"/>
  <c r="Q82" i="42"/>
  <c r="Q83" i="42"/>
  <c r="Q84" i="42"/>
  <c r="Q85" i="42"/>
  <c r="Q86" i="42"/>
  <c r="Q87" i="42"/>
  <c r="Q88" i="42"/>
  <c r="Q89" i="42"/>
  <c r="Q90" i="42"/>
  <c r="Q91" i="42"/>
  <c r="Q92" i="42"/>
  <c r="Q93" i="42"/>
  <c r="Q94" i="42"/>
  <c r="Q95" i="42"/>
  <c r="Q96" i="42"/>
  <c r="Q97" i="42"/>
  <c r="Q98" i="42"/>
  <c r="Q99" i="42"/>
  <c r="Q100" i="42"/>
  <c r="Q101" i="42"/>
  <c r="Q102" i="42"/>
  <c r="Q103" i="42"/>
  <c r="Q104" i="42"/>
  <c r="Q105" i="42"/>
  <c r="Q106" i="42"/>
  <c r="Q107" i="42"/>
  <c r="Q108" i="42"/>
  <c r="Q109" i="42"/>
  <c r="Q110" i="42"/>
  <c r="Q111" i="42"/>
  <c r="Q112" i="42"/>
  <c r="Q113" i="42"/>
  <c r="Q114" i="42"/>
  <c r="Q115" i="42"/>
  <c r="Q116" i="42"/>
  <c r="Q117" i="42"/>
  <c r="Q118" i="42"/>
  <c r="Q119" i="42"/>
  <c r="Q120" i="42"/>
  <c r="Q121" i="42"/>
  <c r="Q122" i="42"/>
  <c r="Q123" i="42"/>
  <c r="Q124" i="42"/>
  <c r="Q125" i="42"/>
  <c r="Q126" i="42"/>
  <c r="Q127" i="42"/>
  <c r="Q128" i="42"/>
  <c r="Q129" i="42"/>
  <c r="Q130" i="42"/>
  <c r="Q131" i="42"/>
  <c r="Q132" i="42"/>
  <c r="Q133" i="42"/>
  <c r="Q134" i="42"/>
  <c r="Q135" i="42"/>
  <c r="Q136" i="42"/>
  <c r="Q137" i="42"/>
  <c r="Q138" i="42"/>
  <c r="Q139" i="42"/>
  <c r="Q140" i="42"/>
  <c r="Q141" i="42"/>
  <c r="Q142" i="42"/>
  <c r="Q143" i="42"/>
  <c r="Q144" i="42"/>
  <c r="Q145" i="42"/>
  <c r="Q146" i="42"/>
  <c r="Q147" i="42"/>
  <c r="Q148" i="42"/>
  <c r="Q149" i="42"/>
  <c r="Q150" i="42"/>
  <c r="Q151" i="42"/>
  <c r="Q152" i="42"/>
  <c r="Q153" i="42"/>
  <c r="Q154" i="42"/>
  <c r="Q155" i="42"/>
  <c r="Q156" i="42"/>
  <c r="Q157" i="42"/>
  <c r="Q158" i="42"/>
  <c r="Q159" i="42"/>
  <c r="Q160" i="42"/>
  <c r="Q161" i="42"/>
  <c r="Q162" i="42"/>
  <c r="Q163" i="42"/>
  <c r="Q164" i="42"/>
  <c r="Q165" i="42"/>
  <c r="Q166" i="42"/>
  <c r="Q167" i="42"/>
  <c r="Q168" i="42"/>
  <c r="Q169" i="42"/>
  <c r="Q170" i="42"/>
  <c r="Q171" i="42"/>
  <c r="Q172" i="42"/>
  <c r="Q173" i="42"/>
  <c r="Q174" i="42"/>
  <c r="Q175" i="42"/>
  <c r="Q176" i="42"/>
  <c r="Q177" i="42"/>
  <c r="Q178" i="42"/>
  <c r="Q179" i="42"/>
  <c r="Q180" i="42"/>
  <c r="Q181" i="42"/>
  <c r="Q182" i="42"/>
  <c r="Q183" i="42"/>
  <c r="Q184" i="42"/>
  <c r="Q185" i="42"/>
  <c r="Q186" i="42"/>
  <c r="Q187" i="42"/>
  <c r="Q188" i="42"/>
  <c r="Q189" i="42"/>
  <c r="Q190" i="42"/>
  <c r="Q191" i="42"/>
  <c r="Q192" i="42"/>
  <c r="Q193" i="42"/>
  <c r="Q194" i="42"/>
  <c r="Q195" i="42"/>
  <c r="Q196" i="42"/>
  <c r="Q197" i="42"/>
  <c r="Q198" i="42"/>
  <c r="Q199" i="42"/>
  <c r="Q200" i="42"/>
  <c r="Q201" i="42"/>
  <c r="Q202" i="42"/>
  <c r="Q203" i="42"/>
  <c r="Q204" i="42"/>
  <c r="Q205" i="42"/>
  <c r="Q206" i="42"/>
  <c r="Q207" i="42"/>
  <c r="Q208" i="42"/>
  <c r="Q209" i="42"/>
  <c r="Q210" i="42"/>
  <c r="Q211" i="42"/>
  <c r="Q212" i="42"/>
  <c r="Q213" i="42"/>
  <c r="Q214" i="42"/>
  <c r="Q215" i="42"/>
  <c r="Q216" i="42"/>
  <c r="Q217" i="42"/>
  <c r="Q218" i="42"/>
  <c r="Q219" i="42"/>
  <c r="Q220" i="42"/>
  <c r="Q221" i="42"/>
  <c r="Q222" i="42"/>
  <c r="Q223" i="42"/>
  <c r="Q224" i="42"/>
  <c r="Q225" i="42"/>
  <c r="Q226" i="42"/>
  <c r="Q227" i="42"/>
  <c r="Q228" i="42"/>
  <c r="Q229" i="42"/>
  <c r="Q230" i="42"/>
  <c r="Q231" i="42"/>
  <c r="Q232" i="42"/>
  <c r="Q233" i="42"/>
  <c r="Q234" i="42"/>
  <c r="Q235" i="42"/>
  <c r="Q236" i="42"/>
  <c r="Q237" i="42"/>
  <c r="Q238" i="42"/>
  <c r="Q239" i="42"/>
  <c r="Q240" i="42"/>
  <c r="Q241" i="42"/>
  <c r="Q242" i="42"/>
  <c r="Q243" i="42"/>
  <c r="Q244" i="42"/>
  <c r="Q245" i="42"/>
  <c r="Q246" i="42"/>
  <c r="Q247" i="42"/>
  <c r="Q248" i="42"/>
  <c r="Q249" i="42"/>
  <c r="Q250" i="42"/>
  <c r="Q251" i="42"/>
  <c r="Q252" i="42"/>
  <c r="Q253" i="42"/>
  <c r="Q254" i="42"/>
  <c r="Q255" i="42"/>
  <c r="Q256" i="42"/>
  <c r="Q257" i="42"/>
  <c r="Q258" i="42"/>
  <c r="Q259" i="42"/>
  <c r="Q260" i="42"/>
  <c r="Q261" i="42"/>
  <c r="Q262" i="42"/>
  <c r="Q2" i="42"/>
  <c r="G274" i="59" l="1"/>
  <c r="G272" i="69"/>
  <c r="H275" i="59"/>
  <c r="H273" i="69"/>
  <c r="I277" i="59"/>
  <c r="I275" i="69"/>
  <c r="H278" i="59"/>
  <c r="H276" i="69"/>
  <c r="H279" i="59"/>
  <c r="H277" i="69"/>
  <c r="H280" i="59"/>
  <c r="H278" i="69"/>
  <c r="H281" i="59"/>
  <c r="H279" i="69"/>
  <c r="G282" i="59"/>
  <c r="G280" i="69"/>
  <c r="G283" i="59"/>
  <c r="G281" i="69"/>
  <c r="G284" i="59"/>
  <c r="G282" i="69"/>
  <c r="G285" i="59"/>
  <c r="G283" i="69"/>
  <c r="G286" i="59"/>
  <c r="G284" i="69"/>
  <c r="G287" i="59"/>
  <c r="G285" i="69"/>
  <c r="G288" i="59"/>
  <c r="G286" i="69"/>
  <c r="G289" i="59"/>
  <c r="G287" i="69"/>
  <c r="G290" i="59"/>
  <c r="G288" i="69"/>
  <c r="G291" i="59"/>
  <c r="G289" i="69"/>
  <c r="G292" i="59"/>
  <c r="G290" i="69"/>
  <c r="G293" i="59"/>
  <c r="G291" i="69"/>
  <c r="G294" i="59"/>
  <c r="G292" i="69"/>
  <c r="G295" i="59"/>
  <c r="G293" i="69"/>
  <c r="G296" i="59"/>
  <c r="G294" i="69"/>
  <c r="G297" i="59"/>
  <c r="G295" i="69"/>
  <c r="G298" i="59"/>
  <c r="G296" i="69"/>
  <c r="G299" i="59"/>
  <c r="G297" i="69"/>
  <c r="G300" i="59"/>
  <c r="G298" i="69"/>
  <c r="G301" i="59"/>
  <c r="G299" i="69"/>
  <c r="G302" i="59"/>
  <c r="G300" i="69"/>
  <c r="G303" i="59"/>
  <c r="G301" i="69"/>
  <c r="G305" i="59"/>
  <c r="G303" i="69"/>
  <c r="E304" i="69"/>
  <c r="E306" i="59"/>
  <c r="F272" i="69"/>
  <c r="F274" i="59"/>
  <c r="G275" i="59"/>
  <c r="G273" i="69"/>
  <c r="I276" i="59"/>
  <c r="I274" i="69"/>
  <c r="H277" i="59"/>
  <c r="H275" i="69"/>
  <c r="G278" i="59"/>
  <c r="G276" i="69"/>
  <c r="G280" i="59"/>
  <c r="G278" i="69"/>
  <c r="G281" i="59"/>
  <c r="G279" i="69"/>
  <c r="F282" i="59"/>
  <c r="F280" i="69"/>
  <c r="F283" i="59"/>
  <c r="F281" i="69"/>
  <c r="F284" i="59"/>
  <c r="F282" i="69"/>
  <c r="F285" i="59"/>
  <c r="F283" i="69"/>
  <c r="F286" i="59"/>
  <c r="F284" i="69"/>
  <c r="F287" i="59"/>
  <c r="F285" i="69"/>
  <c r="F288" i="59"/>
  <c r="F286" i="69"/>
  <c r="F289" i="59"/>
  <c r="F287" i="69"/>
  <c r="F290" i="59"/>
  <c r="F288" i="69"/>
  <c r="F291" i="59"/>
  <c r="F289" i="69"/>
  <c r="F292" i="59"/>
  <c r="F290" i="69"/>
  <c r="F293" i="59"/>
  <c r="F291" i="69"/>
  <c r="F292" i="69"/>
  <c r="F294" i="59"/>
  <c r="F295" i="59"/>
  <c r="F293" i="69"/>
  <c r="F296" i="59"/>
  <c r="F294" i="69"/>
  <c r="F297" i="59"/>
  <c r="F295" i="69"/>
  <c r="F298" i="59"/>
  <c r="F296" i="69"/>
  <c r="F299" i="59"/>
  <c r="F297" i="69"/>
  <c r="F300" i="59"/>
  <c r="F298" i="69"/>
  <c r="F301" i="59"/>
  <c r="F299" i="69"/>
  <c r="F300" i="69"/>
  <c r="F302" i="59"/>
  <c r="F303" i="59"/>
  <c r="F301" i="69"/>
  <c r="F305" i="59"/>
  <c r="F303" i="69"/>
  <c r="I274" i="59"/>
  <c r="I272" i="69"/>
  <c r="E274" i="59"/>
  <c r="E272" i="69"/>
  <c r="F275" i="59"/>
  <c r="F273" i="69"/>
  <c r="H276" i="59"/>
  <c r="H274" i="69"/>
  <c r="E277" i="69"/>
  <c r="E279" i="59"/>
  <c r="F280" i="59"/>
  <c r="F278" i="69"/>
  <c r="F281" i="59"/>
  <c r="F279" i="69"/>
  <c r="I282" i="59"/>
  <c r="I280" i="69"/>
  <c r="E282" i="59"/>
  <c r="E280" i="69"/>
  <c r="I283" i="59"/>
  <c r="I281" i="69"/>
  <c r="E283" i="59"/>
  <c r="E281" i="69"/>
  <c r="I284" i="59"/>
  <c r="I282" i="69"/>
  <c r="E282" i="69"/>
  <c r="E284" i="59"/>
  <c r="I285" i="59"/>
  <c r="I283" i="69"/>
  <c r="E283" i="69"/>
  <c r="E285" i="59"/>
  <c r="I286" i="59"/>
  <c r="I284" i="69"/>
  <c r="E286" i="59"/>
  <c r="E284" i="69"/>
  <c r="I287" i="59"/>
  <c r="I285" i="69"/>
  <c r="E287" i="59"/>
  <c r="E285" i="69"/>
  <c r="I288" i="59"/>
  <c r="I286" i="69"/>
  <c r="E288" i="59"/>
  <c r="E286" i="69"/>
  <c r="I289" i="59"/>
  <c r="I287" i="69"/>
  <c r="E289" i="59"/>
  <c r="E287" i="69"/>
  <c r="I290" i="59"/>
  <c r="I288" i="69"/>
  <c r="E290" i="59"/>
  <c r="E288" i="69"/>
  <c r="I291" i="59"/>
  <c r="I289" i="69"/>
  <c r="E291" i="59"/>
  <c r="E289" i="69"/>
  <c r="I292" i="59"/>
  <c r="I290" i="69"/>
  <c r="E292" i="59"/>
  <c r="E290" i="69"/>
  <c r="I293" i="59"/>
  <c r="I291" i="69"/>
  <c r="E291" i="69"/>
  <c r="E293" i="59"/>
  <c r="I294" i="59"/>
  <c r="I292" i="69"/>
  <c r="E294" i="59"/>
  <c r="E292" i="69"/>
  <c r="I295" i="59"/>
  <c r="I293" i="69"/>
  <c r="E295" i="59"/>
  <c r="E293" i="69"/>
  <c r="I296" i="59"/>
  <c r="I294" i="69"/>
  <c r="E294" i="69"/>
  <c r="E296" i="59"/>
  <c r="I297" i="59"/>
  <c r="I295" i="69"/>
  <c r="E295" i="69"/>
  <c r="E297" i="59"/>
  <c r="I298" i="59"/>
  <c r="I296" i="69"/>
  <c r="E298" i="59"/>
  <c r="E296" i="69"/>
  <c r="I299" i="59"/>
  <c r="I297" i="69"/>
  <c r="E299" i="59"/>
  <c r="E297" i="69"/>
  <c r="I300" i="59"/>
  <c r="I298" i="69"/>
  <c r="E300" i="59"/>
  <c r="E298" i="69"/>
  <c r="I301" i="59"/>
  <c r="I299" i="69"/>
  <c r="E301" i="59"/>
  <c r="E299" i="69"/>
  <c r="I302" i="59"/>
  <c r="I300" i="69"/>
  <c r="E302" i="59"/>
  <c r="E300" i="69"/>
  <c r="I303" i="59"/>
  <c r="I301" i="69"/>
  <c r="E303" i="59"/>
  <c r="E301" i="69"/>
  <c r="E302" i="69"/>
  <c r="E304" i="59"/>
  <c r="I305" i="59"/>
  <c r="I303" i="69"/>
  <c r="E305" i="59"/>
  <c r="E303" i="69"/>
  <c r="H274" i="59"/>
  <c r="H272" i="69"/>
  <c r="I275" i="59"/>
  <c r="I273" i="69"/>
  <c r="E273" i="69"/>
  <c r="E275" i="59"/>
  <c r="I278" i="59"/>
  <c r="I276" i="69"/>
  <c r="I279" i="59"/>
  <c r="I277" i="69"/>
  <c r="I280" i="59"/>
  <c r="I278" i="69"/>
  <c r="E278" i="69"/>
  <c r="E280" i="59"/>
  <c r="I281" i="59"/>
  <c r="I279" i="69"/>
  <c r="E281" i="59"/>
  <c r="E279" i="69"/>
  <c r="H282" i="59"/>
  <c r="H280" i="69"/>
  <c r="H283" i="59"/>
  <c r="H281" i="69"/>
  <c r="H284" i="59"/>
  <c r="H282" i="69"/>
  <c r="H285" i="59"/>
  <c r="H283" i="69"/>
  <c r="H286" i="59"/>
  <c r="H284" i="69"/>
  <c r="H287" i="59"/>
  <c r="H285" i="69"/>
  <c r="H288" i="59"/>
  <c r="H286" i="69"/>
  <c r="H289" i="59"/>
  <c r="H287" i="69"/>
  <c r="H290" i="59"/>
  <c r="H288" i="69"/>
  <c r="H291" i="59"/>
  <c r="H289" i="69"/>
  <c r="H292" i="59"/>
  <c r="H290" i="69"/>
  <c r="H293" i="59"/>
  <c r="H291" i="69"/>
  <c r="H294" i="59"/>
  <c r="H292" i="69"/>
  <c r="H295" i="59"/>
  <c r="H293" i="69"/>
  <c r="H296" i="59"/>
  <c r="H294" i="69"/>
  <c r="H297" i="59"/>
  <c r="H295" i="69"/>
  <c r="H298" i="59"/>
  <c r="H296" i="69"/>
  <c r="H299" i="59"/>
  <c r="H297" i="69"/>
  <c r="H300" i="59"/>
  <c r="H298" i="69"/>
  <c r="H301" i="59"/>
  <c r="H299" i="69"/>
  <c r="H302" i="59"/>
  <c r="H300" i="69"/>
  <c r="H303" i="59"/>
  <c r="H301" i="69"/>
  <c r="H305" i="59"/>
  <c r="H303" i="69"/>
  <c r="P1" i="42"/>
  <c r="C271" i="69" l="1"/>
  <c r="C273" i="59"/>
  <c r="O241" i="42"/>
  <c r="O242" i="42"/>
  <c r="O243" i="42"/>
  <c r="O246" i="42"/>
  <c r="O247" i="42"/>
  <c r="O248" i="42"/>
  <c r="O251" i="42"/>
  <c r="O252" i="42"/>
  <c r="O253" i="42"/>
  <c r="O256" i="42"/>
  <c r="O257" i="42"/>
  <c r="O258" i="42"/>
  <c r="O261" i="42"/>
  <c r="O262" i="42"/>
  <c r="N241" i="42"/>
  <c r="N242" i="42"/>
  <c r="N243" i="42"/>
  <c r="N244" i="42"/>
  <c r="N245" i="42"/>
  <c r="N246" i="42"/>
  <c r="N247" i="42"/>
  <c r="N248" i="42"/>
  <c r="N249" i="42"/>
  <c r="N250" i="42"/>
  <c r="N251" i="42"/>
  <c r="N252" i="42"/>
  <c r="N253" i="42"/>
  <c r="N254" i="42"/>
  <c r="N255" i="42"/>
  <c r="N256" i="42"/>
  <c r="N257" i="42"/>
  <c r="N258" i="42"/>
  <c r="N259" i="42"/>
  <c r="N260" i="42"/>
  <c r="N261" i="42"/>
  <c r="N262" i="42"/>
  <c r="M241" i="42"/>
  <c r="M242" i="42"/>
  <c r="M243" i="42"/>
  <c r="M244" i="42"/>
  <c r="M245" i="42"/>
  <c r="M246" i="42"/>
  <c r="M247" i="42"/>
  <c r="M248" i="42"/>
  <c r="M249" i="42"/>
  <c r="M250" i="42"/>
  <c r="M251" i="42"/>
  <c r="M252" i="42"/>
  <c r="M253" i="42"/>
  <c r="M254" i="42"/>
  <c r="M255" i="42"/>
  <c r="M256" i="42"/>
  <c r="M257" i="42"/>
  <c r="M258" i="42"/>
  <c r="M259" i="42"/>
  <c r="M260" i="42"/>
  <c r="M261" i="42"/>
  <c r="M262" i="42"/>
  <c r="O16" i="42"/>
  <c r="O17" i="42"/>
  <c r="O18" i="42"/>
  <c r="O21" i="42"/>
  <c r="O22" i="42"/>
  <c r="O23" i="42"/>
  <c r="O26" i="42"/>
  <c r="O27" i="42"/>
  <c r="O28" i="42"/>
  <c r="O31" i="42"/>
  <c r="O32" i="42"/>
  <c r="O33" i="42"/>
  <c r="O36" i="42"/>
  <c r="O37" i="42"/>
  <c r="O38" i="42"/>
  <c r="O41" i="42"/>
  <c r="O42" i="42"/>
  <c r="O43" i="42"/>
  <c r="O46" i="42"/>
  <c r="O47" i="42"/>
  <c r="O48" i="42"/>
  <c r="O51" i="42"/>
  <c r="O52" i="42"/>
  <c r="O53" i="42"/>
  <c r="O56" i="42"/>
  <c r="O57" i="42"/>
  <c r="O58" i="42"/>
  <c r="O61" i="42"/>
  <c r="O62" i="42"/>
  <c r="O63" i="42"/>
  <c r="O66" i="42"/>
  <c r="O67" i="42"/>
  <c r="O68" i="42"/>
  <c r="O71" i="42"/>
  <c r="O72" i="42"/>
  <c r="O73" i="42"/>
  <c r="O76" i="42"/>
  <c r="O77" i="42"/>
  <c r="O80" i="42"/>
  <c r="O81" i="42"/>
  <c r="O82" i="42"/>
  <c r="O84" i="42"/>
  <c r="O86" i="42"/>
  <c r="O87" i="42"/>
  <c r="O88" i="42"/>
  <c r="O91" i="42"/>
  <c r="O92" i="42"/>
  <c r="O93" i="42"/>
  <c r="O96" i="42"/>
  <c r="O97" i="42"/>
  <c r="O98" i="42"/>
  <c r="O101" i="42"/>
  <c r="O102" i="42"/>
  <c r="O103" i="42"/>
  <c r="O106" i="42"/>
  <c r="O107" i="42"/>
  <c r="O108" i="42"/>
  <c r="O111" i="42"/>
  <c r="O112" i="42"/>
  <c r="O113" i="42"/>
  <c r="O116" i="42"/>
  <c r="O117" i="42"/>
  <c r="O118" i="42"/>
  <c r="O121" i="42"/>
  <c r="O122" i="42"/>
  <c r="O123" i="42"/>
  <c r="O126" i="42"/>
  <c r="O127" i="42"/>
  <c r="O128" i="42"/>
  <c r="O131" i="42"/>
  <c r="O132" i="42"/>
  <c r="O133" i="42"/>
  <c r="O136" i="42"/>
  <c r="O137" i="42"/>
  <c r="O138" i="42"/>
  <c r="O141" i="42"/>
  <c r="O142" i="42"/>
  <c r="O143" i="42"/>
  <c r="O146" i="42"/>
  <c r="O147" i="42"/>
  <c r="O148" i="42"/>
  <c r="O151" i="42"/>
  <c r="O152" i="42"/>
  <c r="O153" i="42"/>
  <c r="O156" i="42"/>
  <c r="O157" i="42"/>
  <c r="O158" i="42"/>
  <c r="O161" i="42"/>
  <c r="O162" i="42"/>
  <c r="O163" i="42"/>
  <c r="O166" i="42"/>
  <c r="O167" i="42"/>
  <c r="O168" i="42"/>
  <c r="O171" i="42"/>
  <c r="O172" i="42"/>
  <c r="O173" i="42"/>
  <c r="O176" i="42"/>
  <c r="O177" i="42"/>
  <c r="O178" i="42"/>
  <c r="O181" i="42"/>
  <c r="O182" i="42"/>
  <c r="O183" i="42"/>
  <c r="O186" i="42"/>
  <c r="O187" i="42"/>
  <c r="O188" i="42"/>
  <c r="O191" i="42"/>
  <c r="O192" i="42"/>
  <c r="O193" i="42"/>
  <c r="O196" i="42"/>
  <c r="O197" i="42"/>
  <c r="O198" i="42"/>
  <c r="O201" i="42"/>
  <c r="O202" i="42"/>
  <c r="O203" i="42"/>
  <c r="O206" i="42"/>
  <c r="O207" i="42"/>
  <c r="O208" i="42"/>
  <c r="O211" i="42"/>
  <c r="O212" i="42"/>
  <c r="O213" i="42"/>
  <c r="O216" i="42"/>
  <c r="O217" i="42"/>
  <c r="O218" i="42"/>
  <c r="O221" i="42"/>
  <c r="O222" i="42"/>
  <c r="O223" i="42"/>
  <c r="O226" i="42"/>
  <c r="O227" i="42"/>
  <c r="O228" i="42"/>
  <c r="O231" i="42"/>
  <c r="O232" i="42"/>
  <c r="O233" i="42"/>
  <c r="O236" i="42"/>
  <c r="O237" i="42"/>
  <c r="O238" i="42"/>
  <c r="M1" i="42"/>
  <c r="N1" i="42"/>
  <c r="O1" i="42"/>
  <c r="K1" i="42"/>
  <c r="L1" i="42"/>
  <c r="D1" i="42"/>
  <c r="E1" i="42"/>
  <c r="F1" i="42"/>
  <c r="G1" i="42"/>
  <c r="H1" i="42"/>
  <c r="I1" i="42"/>
  <c r="J1" i="42"/>
  <c r="C1" i="42"/>
  <c r="E270" i="69" l="1"/>
  <c r="E272" i="59"/>
  <c r="C258" i="69"/>
  <c r="C260" i="59"/>
  <c r="C262" i="69"/>
  <c r="C264" i="59"/>
  <c r="C267" i="69"/>
  <c r="C269" i="59"/>
  <c r="C268" i="69"/>
  <c r="C270" i="59"/>
  <c r="F272" i="59"/>
  <c r="F270" i="69"/>
  <c r="C265" i="69"/>
  <c r="C267" i="59"/>
  <c r="C266" i="69"/>
  <c r="C268" i="59"/>
  <c r="C261" i="69"/>
  <c r="C263" i="59"/>
  <c r="C264" i="69"/>
  <c r="C266" i="59"/>
  <c r="C262" i="59"/>
  <c r="C260" i="69"/>
  <c r="C272" i="59"/>
  <c r="C270" i="69"/>
  <c r="C265" i="59"/>
  <c r="C263" i="69"/>
  <c r="C259" i="69"/>
  <c r="C261" i="59"/>
  <c r="C271" i="59"/>
  <c r="C269" i="69"/>
  <c r="G272" i="59"/>
  <c r="G270" i="69"/>
  <c r="N7" i="42"/>
  <c r="N8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N102" i="42"/>
  <c r="N103" i="42"/>
  <c r="N104" i="42"/>
  <c r="N105" i="42"/>
  <c r="N106" i="42"/>
  <c r="N107" i="42"/>
  <c r="N108" i="42"/>
  <c r="N109" i="42"/>
  <c r="N110" i="42"/>
  <c r="N111" i="42"/>
  <c r="N112" i="42"/>
  <c r="N113" i="42"/>
  <c r="N114" i="42"/>
  <c r="N115" i="42"/>
  <c r="N116" i="42"/>
  <c r="N117" i="42"/>
  <c r="N118" i="42"/>
  <c r="N119" i="42"/>
  <c r="N120" i="42"/>
  <c r="N121" i="42"/>
  <c r="N122" i="42"/>
  <c r="N123" i="42"/>
  <c r="N124" i="42"/>
  <c r="N125" i="42"/>
  <c r="N126" i="42"/>
  <c r="N127" i="42"/>
  <c r="N128" i="42"/>
  <c r="N129" i="42"/>
  <c r="N130" i="42"/>
  <c r="N131" i="42"/>
  <c r="N132" i="42"/>
  <c r="N133" i="42"/>
  <c r="N134" i="42"/>
  <c r="N135" i="42"/>
  <c r="N136" i="42"/>
  <c r="N137" i="42"/>
  <c r="N138" i="42"/>
  <c r="N139" i="42"/>
  <c r="N140" i="42"/>
  <c r="N141" i="42"/>
  <c r="N142" i="42"/>
  <c r="N143" i="42"/>
  <c r="N144" i="42"/>
  <c r="N145" i="42"/>
  <c r="N146" i="42"/>
  <c r="N147" i="42"/>
  <c r="N148" i="42"/>
  <c r="N149" i="42"/>
  <c r="N150" i="42"/>
  <c r="N151" i="42"/>
  <c r="N152" i="42"/>
  <c r="N153" i="42"/>
  <c r="N154" i="42"/>
  <c r="N155" i="42"/>
  <c r="N156" i="42"/>
  <c r="N157" i="42"/>
  <c r="N158" i="42"/>
  <c r="N159" i="42"/>
  <c r="N160" i="42"/>
  <c r="N161" i="42"/>
  <c r="N162" i="42"/>
  <c r="N163" i="42"/>
  <c r="N164" i="42"/>
  <c r="N165" i="42"/>
  <c r="N166" i="42"/>
  <c r="N167" i="42"/>
  <c r="N168" i="42"/>
  <c r="N169" i="42"/>
  <c r="N170" i="42"/>
  <c r="N171" i="42"/>
  <c r="N172" i="42"/>
  <c r="N173" i="42"/>
  <c r="N174" i="42"/>
  <c r="N175" i="42"/>
  <c r="N176" i="42"/>
  <c r="N177" i="42"/>
  <c r="N178" i="42"/>
  <c r="N179" i="42"/>
  <c r="N180" i="42"/>
  <c r="N181" i="42"/>
  <c r="N182" i="42"/>
  <c r="N183" i="42"/>
  <c r="N184" i="42"/>
  <c r="N185" i="42"/>
  <c r="N186" i="42"/>
  <c r="N187" i="42"/>
  <c r="N188" i="42"/>
  <c r="N189" i="42"/>
  <c r="N190" i="42"/>
  <c r="N191" i="42"/>
  <c r="N192" i="42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6" i="42"/>
  <c r="M7" i="42"/>
  <c r="M8" i="42"/>
  <c r="M9" i="42"/>
  <c r="M10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M102" i="42"/>
  <c r="M103" i="42"/>
  <c r="M104" i="42"/>
  <c r="M105" i="42"/>
  <c r="M106" i="42"/>
  <c r="M107" i="42"/>
  <c r="M108" i="42"/>
  <c r="M109" i="42"/>
  <c r="M110" i="42"/>
  <c r="M111" i="42"/>
  <c r="M112" i="42"/>
  <c r="M113" i="42"/>
  <c r="M114" i="42"/>
  <c r="M115" i="42"/>
  <c r="M116" i="42"/>
  <c r="M117" i="42"/>
  <c r="M118" i="42"/>
  <c r="M119" i="42"/>
  <c r="M120" i="42"/>
  <c r="M121" i="42"/>
  <c r="M122" i="42"/>
  <c r="M123" i="42"/>
  <c r="M124" i="42"/>
  <c r="M125" i="42"/>
  <c r="M126" i="42"/>
  <c r="M127" i="42"/>
  <c r="M128" i="42"/>
  <c r="M129" i="42"/>
  <c r="M130" i="42"/>
  <c r="M131" i="42"/>
  <c r="M132" i="42"/>
  <c r="M133" i="42"/>
  <c r="M134" i="42"/>
  <c r="M135" i="42"/>
  <c r="M136" i="42"/>
  <c r="M137" i="42"/>
  <c r="M138" i="42"/>
  <c r="M139" i="42"/>
  <c r="M140" i="42"/>
  <c r="M141" i="42"/>
  <c r="M142" i="42"/>
  <c r="M143" i="42"/>
  <c r="M144" i="42"/>
  <c r="M145" i="42"/>
  <c r="M146" i="42"/>
  <c r="M147" i="42"/>
  <c r="M148" i="42"/>
  <c r="M149" i="42"/>
  <c r="M150" i="42"/>
  <c r="M151" i="42"/>
  <c r="M152" i="42"/>
  <c r="M153" i="42"/>
  <c r="M154" i="42"/>
  <c r="M155" i="42"/>
  <c r="M156" i="42"/>
  <c r="M157" i="42"/>
  <c r="M158" i="42"/>
  <c r="M159" i="42"/>
  <c r="M160" i="42"/>
  <c r="M161" i="42"/>
  <c r="M162" i="42"/>
  <c r="M163" i="42"/>
  <c r="M164" i="42"/>
  <c r="M165" i="42"/>
  <c r="M166" i="42"/>
  <c r="M167" i="42"/>
  <c r="M168" i="42"/>
  <c r="M169" i="42"/>
  <c r="M170" i="42"/>
  <c r="M171" i="42"/>
  <c r="M172" i="42"/>
  <c r="M173" i="42"/>
  <c r="M174" i="42"/>
  <c r="M175" i="42"/>
  <c r="M176" i="42"/>
  <c r="M177" i="42"/>
  <c r="M178" i="42"/>
  <c r="M179" i="42"/>
  <c r="M180" i="42"/>
  <c r="M181" i="42"/>
  <c r="M182" i="42"/>
  <c r="M183" i="42"/>
  <c r="M184" i="42"/>
  <c r="M185" i="42"/>
  <c r="M186" i="42"/>
  <c r="M187" i="42"/>
  <c r="M188" i="42"/>
  <c r="M189" i="42"/>
  <c r="M190" i="42"/>
  <c r="M191" i="42"/>
  <c r="M192" i="42"/>
  <c r="M193" i="42"/>
  <c r="M194" i="42"/>
  <c r="M195" i="42"/>
  <c r="M196" i="42"/>
  <c r="M197" i="42"/>
  <c r="M198" i="42"/>
  <c r="M199" i="42"/>
  <c r="M200" i="42"/>
  <c r="M201" i="42"/>
  <c r="M202" i="42"/>
  <c r="M203" i="42"/>
  <c r="M204" i="42"/>
  <c r="M205" i="42"/>
  <c r="M206" i="42"/>
  <c r="M207" i="42"/>
  <c r="M208" i="42"/>
  <c r="M209" i="42"/>
  <c r="M210" i="42"/>
  <c r="M211" i="42"/>
  <c r="M212" i="42"/>
  <c r="M213" i="42"/>
  <c r="M214" i="42"/>
  <c r="M215" i="42"/>
  <c r="M216" i="42"/>
  <c r="M217" i="42"/>
  <c r="M218" i="42"/>
  <c r="M219" i="42"/>
  <c r="M220" i="42"/>
  <c r="M221" i="42"/>
  <c r="M222" i="42"/>
  <c r="M223" i="42"/>
  <c r="M224" i="42"/>
  <c r="M225" i="42"/>
  <c r="M226" i="42"/>
  <c r="M227" i="42"/>
  <c r="M228" i="42"/>
  <c r="M229" i="42"/>
  <c r="M230" i="42"/>
  <c r="M231" i="42"/>
  <c r="M232" i="42"/>
  <c r="M233" i="42"/>
  <c r="M234" i="42"/>
  <c r="M235" i="42"/>
  <c r="M236" i="42"/>
  <c r="M237" i="42"/>
  <c r="M238" i="42"/>
  <c r="M239" i="42"/>
  <c r="M240" i="42"/>
  <c r="F270" i="59" l="1"/>
  <c r="F268" i="69"/>
  <c r="H271" i="59"/>
  <c r="H269" i="69"/>
  <c r="I270" i="59"/>
  <c r="I268" i="69"/>
  <c r="E270" i="59"/>
  <c r="E268" i="69"/>
  <c r="G271" i="59"/>
  <c r="G269" i="69"/>
  <c r="H268" i="69"/>
  <c r="H270" i="59"/>
  <c r="F271" i="59"/>
  <c r="F269" i="69"/>
  <c r="G270" i="59"/>
  <c r="G268" i="69"/>
  <c r="I271" i="59"/>
  <c r="I269" i="69"/>
  <c r="E271" i="59"/>
  <c r="E269" i="69"/>
  <c r="X198" i="42" l="1"/>
  <c r="W198" i="42"/>
  <c r="V198" i="42"/>
  <c r="X113" i="42"/>
  <c r="W113" i="42"/>
  <c r="V113" i="42"/>
  <c r="U113" i="42"/>
  <c r="T113" i="42"/>
  <c r="S113" i="42"/>
  <c r="X33" i="42"/>
  <c r="W33" i="42"/>
  <c r="V33" i="42"/>
  <c r="U33" i="42"/>
  <c r="T33" i="42"/>
  <c r="S33" i="42"/>
  <c r="V223" i="42" l="1"/>
  <c r="T223" i="42"/>
  <c r="S223" i="42"/>
  <c r="T198" i="42"/>
  <c r="S198" i="42"/>
  <c r="U198" i="42"/>
  <c r="T118" i="42"/>
  <c r="S118" i="42"/>
  <c r="T117" i="42"/>
  <c r="S117" i="42"/>
  <c r="V118" i="42"/>
  <c r="U117" i="42"/>
  <c r="V262" i="42"/>
  <c r="V257" i="42"/>
  <c r="V252" i="42"/>
  <c r="V247" i="42"/>
  <c r="V242" i="42"/>
  <c r="V237" i="42"/>
  <c r="V232" i="42"/>
  <c r="V227" i="42"/>
  <c r="V217" i="42"/>
  <c r="V192" i="42"/>
  <c r="V187" i="42"/>
  <c r="V182" i="42"/>
  <c r="V177" i="42"/>
  <c r="V172" i="42"/>
  <c r="V167" i="42"/>
  <c r="V162" i="42"/>
  <c r="V157" i="42"/>
  <c r="V152" i="42"/>
  <c r="V147" i="42"/>
  <c r="V142" i="42"/>
  <c r="V137" i="42"/>
  <c r="V132" i="42"/>
  <c r="V122" i="42"/>
  <c r="V107" i="42"/>
  <c r="V102" i="42"/>
  <c r="V97" i="42"/>
  <c r="V92" i="42"/>
  <c r="V87" i="42"/>
  <c r="V77" i="42"/>
  <c r="V72" i="42"/>
  <c r="V67" i="42"/>
  <c r="V62" i="42"/>
  <c r="U261" i="42"/>
  <c r="U256" i="42"/>
  <c r="U251" i="42"/>
  <c r="U246" i="42"/>
  <c r="U241" i="42"/>
  <c r="U236" i="42"/>
  <c r="U231" i="42"/>
  <c r="U226" i="42"/>
  <c r="U221" i="42"/>
  <c r="U216" i="42"/>
  <c r="U191" i="42"/>
  <c r="U186" i="42"/>
  <c r="U181" i="42"/>
  <c r="U176" i="42"/>
  <c r="U171" i="42"/>
  <c r="U166" i="42"/>
  <c r="U161" i="42"/>
  <c r="U156" i="42"/>
  <c r="U151" i="42"/>
  <c r="U146" i="42"/>
  <c r="U141" i="42"/>
  <c r="U136" i="42"/>
  <c r="U131" i="42"/>
  <c r="U121" i="42"/>
  <c r="U106" i="42"/>
  <c r="U101" i="42"/>
  <c r="U96" i="42"/>
  <c r="U91" i="42"/>
  <c r="U86" i="42"/>
  <c r="U76" i="42"/>
  <c r="U71" i="42"/>
  <c r="U66" i="42"/>
  <c r="U61" i="42"/>
  <c r="V57" i="42"/>
  <c r="U56" i="42"/>
  <c r="V53" i="42"/>
  <c r="G277" i="69" s="1"/>
  <c r="U52" i="42"/>
  <c r="F276" i="69" s="1"/>
  <c r="V47" i="42"/>
  <c r="V42" i="42"/>
  <c r="U41" i="42"/>
  <c r="V37" i="42"/>
  <c r="U36" i="42"/>
  <c r="T53" i="42"/>
  <c r="G275" i="69" s="1"/>
  <c r="S53" i="42"/>
  <c r="G274" i="69" s="1"/>
  <c r="T52" i="42"/>
  <c r="S52" i="42"/>
  <c r="F279" i="59" l="1"/>
  <c r="F277" i="69"/>
  <c r="T262" i="42"/>
  <c r="T257" i="42"/>
  <c r="T252" i="42"/>
  <c r="T247" i="42"/>
  <c r="T242" i="42"/>
  <c r="T237" i="42"/>
  <c r="T232" i="42"/>
  <c r="T227" i="42"/>
  <c r="T217" i="42"/>
  <c r="T192" i="42"/>
  <c r="T187" i="42"/>
  <c r="T182" i="42"/>
  <c r="T177" i="42"/>
  <c r="T172" i="42"/>
  <c r="T167" i="42"/>
  <c r="T162" i="42"/>
  <c r="T157" i="42"/>
  <c r="T152" i="42"/>
  <c r="T147" i="42"/>
  <c r="T142" i="42"/>
  <c r="T137" i="42"/>
  <c r="T132" i="42"/>
  <c r="T122" i="42"/>
  <c r="T107" i="42"/>
  <c r="T102" i="42"/>
  <c r="T97" i="42"/>
  <c r="T92" i="42"/>
  <c r="T87" i="42"/>
  <c r="T77" i="42"/>
  <c r="T72" i="42"/>
  <c r="T67" i="42"/>
  <c r="T62" i="42"/>
  <c r="T47" i="42"/>
  <c r="T42" i="42"/>
  <c r="T37" i="42"/>
  <c r="S262" i="42"/>
  <c r="S257" i="42"/>
  <c r="S252" i="42"/>
  <c r="S247" i="42"/>
  <c r="S242" i="42"/>
  <c r="S237" i="42"/>
  <c r="S232" i="42"/>
  <c r="S227" i="42"/>
  <c r="S217" i="42"/>
  <c r="S192" i="42"/>
  <c r="S187" i="42"/>
  <c r="S182" i="42"/>
  <c r="S177" i="42"/>
  <c r="S172" i="42"/>
  <c r="S167" i="42"/>
  <c r="S162" i="42"/>
  <c r="S157" i="42"/>
  <c r="S152" i="42"/>
  <c r="S147" i="42"/>
  <c r="S142" i="42"/>
  <c r="S137" i="42"/>
  <c r="S132" i="42"/>
  <c r="S122" i="42"/>
  <c r="S107" i="42"/>
  <c r="S102" i="42"/>
  <c r="S97" i="42"/>
  <c r="S92" i="42"/>
  <c r="S87" i="42"/>
  <c r="S77" i="42"/>
  <c r="S72" i="42"/>
  <c r="S67" i="42"/>
  <c r="S62" i="42"/>
  <c r="S57" i="42"/>
  <c r="S47" i="42"/>
  <c r="S42" i="42"/>
  <c r="S37" i="42"/>
  <c r="T261" i="42"/>
  <c r="T256" i="42"/>
  <c r="T251" i="42"/>
  <c r="T246" i="42"/>
  <c r="T241" i="42"/>
  <c r="T236" i="42"/>
  <c r="T231" i="42"/>
  <c r="T226" i="42"/>
  <c r="T221" i="42"/>
  <c r="T216" i="42"/>
  <c r="T191" i="42"/>
  <c r="T186" i="42"/>
  <c r="T181" i="42"/>
  <c r="T176" i="42"/>
  <c r="T171" i="42"/>
  <c r="T166" i="42"/>
  <c r="T161" i="42"/>
  <c r="T156" i="42"/>
  <c r="T151" i="42"/>
  <c r="T146" i="42"/>
  <c r="T141" i="42"/>
  <c r="T136" i="42"/>
  <c r="T131" i="42"/>
  <c r="T121" i="42"/>
  <c r="T106" i="42"/>
  <c r="T101" i="42"/>
  <c r="T96" i="42"/>
  <c r="T91" i="42"/>
  <c r="T86" i="42"/>
  <c r="T76" i="42"/>
  <c r="T71" i="42"/>
  <c r="T66" i="42"/>
  <c r="T61" i="42"/>
  <c r="T56" i="42"/>
  <c r="T46" i="42"/>
  <c r="T41" i="42"/>
  <c r="T36" i="42"/>
  <c r="S261" i="42"/>
  <c r="S256" i="42"/>
  <c r="S251" i="42"/>
  <c r="S246" i="42"/>
  <c r="S241" i="42"/>
  <c r="S236" i="42"/>
  <c r="S231" i="42"/>
  <c r="S226" i="42"/>
  <c r="S221" i="42"/>
  <c r="S216" i="42"/>
  <c r="S191" i="42"/>
  <c r="S186" i="42"/>
  <c r="S181" i="42"/>
  <c r="S176" i="42"/>
  <c r="S171" i="42"/>
  <c r="S166" i="42"/>
  <c r="S161" i="42"/>
  <c r="S156" i="42"/>
  <c r="S151" i="42"/>
  <c r="S146" i="42"/>
  <c r="S141" i="42"/>
  <c r="S136" i="42"/>
  <c r="S131" i="42"/>
  <c r="S121" i="42"/>
  <c r="S106" i="42"/>
  <c r="S101" i="42"/>
  <c r="S96" i="42"/>
  <c r="S91" i="42"/>
  <c r="S86" i="42"/>
  <c r="S76" i="42"/>
  <c r="S71" i="42"/>
  <c r="S66" i="42"/>
  <c r="S61" i="42"/>
  <c r="S56" i="42"/>
  <c r="S46" i="42"/>
  <c r="S41" i="42"/>
  <c r="S36" i="42"/>
  <c r="E275" i="69" l="1"/>
  <c r="E277" i="59"/>
  <c r="F276" i="59"/>
  <c r="F274" i="69"/>
  <c r="F277" i="59"/>
  <c r="E274" i="69"/>
  <c r="E276" i="59"/>
  <c r="AW72" i="42"/>
  <c r="AW77" i="42"/>
  <c r="AW107" i="42"/>
  <c r="AW112" i="42"/>
  <c r="AW117" i="42"/>
  <c r="AW123" i="42"/>
  <c r="AW132" i="42"/>
  <c r="AW78" i="42" l="1"/>
  <c r="AW113" i="42"/>
  <c r="AW73" i="42"/>
  <c r="AW118" i="42"/>
  <c r="AW133" i="42"/>
  <c r="AW108" i="42"/>
  <c r="AW124" i="42"/>
  <c r="AW82" i="42"/>
  <c r="AW52" i="42"/>
  <c r="AU32" i="42"/>
  <c r="AU117" i="42"/>
  <c r="AU77" i="42"/>
  <c r="AW97" i="42"/>
  <c r="AW37" i="42"/>
  <c r="AW57" i="42"/>
  <c r="AW47" i="42"/>
  <c r="AU37" i="42"/>
  <c r="AU112" i="42"/>
  <c r="AU72" i="42"/>
  <c r="AW92" i="42"/>
  <c r="AW32" i="42"/>
  <c r="AW62" i="42"/>
  <c r="AU87" i="42"/>
  <c r="AW127" i="42"/>
  <c r="AW87" i="42"/>
  <c r="AW67" i="42"/>
  <c r="AU57" i="42"/>
  <c r="AU122" i="42"/>
  <c r="AW42" i="42"/>
  <c r="AU107" i="42"/>
  <c r="AU92" i="42"/>
  <c r="AU67" i="42"/>
  <c r="AU42" i="42"/>
  <c r="AU102" i="42"/>
  <c r="AU97" i="42"/>
  <c r="AU62" i="42"/>
  <c r="F306" i="59" l="1"/>
  <c r="F304" i="69"/>
  <c r="AU93" i="42"/>
  <c r="AU78" i="42"/>
  <c r="AU63" i="42"/>
  <c r="AW60" i="42"/>
  <c r="AU118" i="42"/>
  <c r="AW83" i="42"/>
  <c r="AW109" i="42"/>
  <c r="AW119" i="42"/>
  <c r="AW74" i="42"/>
  <c r="AW68" i="42"/>
  <c r="AU33" i="42"/>
  <c r="AU43" i="42"/>
  <c r="AU58" i="42"/>
  <c r="AW128" i="42"/>
  <c r="AW65" i="42"/>
  <c r="AU113" i="42"/>
  <c r="AU108" i="42"/>
  <c r="AU38" i="42"/>
  <c r="AW79" i="42"/>
  <c r="AU98" i="42"/>
  <c r="AW43" i="42"/>
  <c r="AU88" i="42"/>
  <c r="AW93" i="42"/>
  <c r="AW38" i="42"/>
  <c r="AU103" i="42"/>
  <c r="AU68" i="42"/>
  <c r="AU123" i="42"/>
  <c r="AW88" i="42"/>
  <c r="AU73" i="42"/>
  <c r="AW50" i="42"/>
  <c r="I306" i="59" s="1"/>
  <c r="AW98" i="42"/>
  <c r="AW55" i="42"/>
  <c r="AW134" i="42"/>
  <c r="AW114" i="42"/>
  <c r="G304" i="69" l="1"/>
  <c r="AU74" i="42"/>
  <c r="AU99" i="42"/>
  <c r="AU44" i="42"/>
  <c r="AW84" i="42"/>
  <c r="AU79" i="42"/>
  <c r="AW115" i="42"/>
  <c r="AW135" i="42"/>
  <c r="AU104" i="42"/>
  <c r="AW44" i="42"/>
  <c r="H304" i="69" s="1"/>
  <c r="AU114" i="42"/>
  <c r="AW99" i="42"/>
  <c r="AU124" i="42"/>
  <c r="AW94" i="42"/>
  <c r="AU39" i="42"/>
  <c r="AW129" i="42"/>
  <c r="AW69" i="42"/>
  <c r="AW120" i="42"/>
  <c r="AU64" i="42"/>
  <c r="AW89" i="42"/>
  <c r="AU69" i="42"/>
  <c r="AW39" i="42"/>
  <c r="H306" i="59" s="1"/>
  <c r="AU89" i="42"/>
  <c r="AW80" i="42"/>
  <c r="AU109" i="42"/>
  <c r="AU59" i="42"/>
  <c r="AU34" i="42"/>
  <c r="AW75" i="42"/>
  <c r="AW110" i="42"/>
  <c r="AU119" i="42"/>
  <c r="AU94" i="42"/>
  <c r="AU95" i="42" l="1"/>
  <c r="AU35" i="42"/>
  <c r="AU90" i="42"/>
  <c r="AU70" i="42"/>
  <c r="AU65" i="42"/>
  <c r="AW70" i="42"/>
  <c r="AU40" i="42"/>
  <c r="AU125" i="42"/>
  <c r="AW45" i="42"/>
  <c r="AU80" i="42"/>
  <c r="AW85" i="42"/>
  <c r="AU100" i="42"/>
  <c r="AU120" i="42"/>
  <c r="AU60" i="42"/>
  <c r="AU110" i="42"/>
  <c r="AW40" i="42"/>
  <c r="AW90" i="42"/>
  <c r="AW130" i="42"/>
  <c r="AW95" i="42"/>
  <c r="AW100" i="42"/>
  <c r="AU115" i="42"/>
  <c r="AU105" i="42"/>
  <c r="AU45" i="42"/>
  <c r="AU75" i="42"/>
  <c r="I304" i="69" l="1"/>
  <c r="O89" i="42"/>
  <c r="O105" i="42"/>
  <c r="O104" i="42"/>
  <c r="O50" i="42"/>
  <c r="O49" i="42"/>
  <c r="O70" i="42"/>
  <c r="O69" i="42"/>
  <c r="O110" i="42"/>
  <c r="O109" i="42"/>
  <c r="O130" i="42"/>
  <c r="O129" i="42"/>
  <c r="O65" i="42"/>
  <c r="O64" i="42"/>
  <c r="O125" i="42"/>
  <c r="O35" i="42"/>
  <c r="O34" i="42"/>
  <c r="O55" i="42"/>
  <c r="O54" i="42"/>
  <c r="O75" i="42"/>
  <c r="O74" i="42"/>
  <c r="O95" i="42"/>
  <c r="O94" i="42"/>
  <c r="O115" i="42"/>
  <c r="O114" i="42"/>
  <c r="O135" i="42"/>
  <c r="O134" i="42"/>
  <c r="O45" i="42"/>
  <c r="O44" i="42"/>
  <c r="O85" i="42"/>
  <c r="O83" i="42"/>
  <c r="O40" i="42"/>
  <c r="O39" i="42"/>
  <c r="O60" i="42"/>
  <c r="O59" i="42"/>
  <c r="O79" i="42"/>
  <c r="O78" i="42"/>
  <c r="O100" i="42"/>
  <c r="O99" i="42"/>
  <c r="O120" i="42"/>
  <c r="O119" i="42"/>
  <c r="I272" i="59" l="1"/>
  <c r="I270" i="69"/>
  <c r="H272" i="59"/>
  <c r="H270" i="69"/>
  <c r="O124" i="42"/>
  <c r="O239" i="42"/>
  <c r="O199" i="42"/>
  <c r="O159" i="42"/>
  <c r="O234" i="42"/>
  <c r="O194" i="42"/>
  <c r="O154" i="42"/>
  <c r="O224" i="42"/>
  <c r="O249" i="42"/>
  <c r="O189" i="42"/>
  <c r="O149" i="42"/>
  <c r="O164" i="42"/>
  <c r="O259" i="42"/>
  <c r="O219" i="42"/>
  <c r="O179" i="42"/>
  <c r="O139" i="42"/>
  <c r="O144" i="42"/>
  <c r="O254" i="42"/>
  <c r="O214" i="42"/>
  <c r="O174" i="42"/>
  <c r="O244" i="42"/>
  <c r="O184" i="42"/>
  <c r="O209" i="42"/>
  <c r="O169" i="42"/>
  <c r="O204" i="42"/>
  <c r="O229" i="42"/>
  <c r="O200" i="42"/>
  <c r="O195" i="42"/>
  <c r="O225" i="42"/>
  <c r="O250" i="42"/>
  <c r="O190" i="42"/>
  <c r="O150" i="42"/>
  <c r="O165" i="42"/>
  <c r="O240" i="42"/>
  <c r="O235" i="42"/>
  <c r="O155" i="42"/>
  <c r="O160" i="42"/>
  <c r="O260" i="42"/>
  <c r="O220" i="42"/>
  <c r="O180" i="42"/>
  <c r="O140" i="42"/>
  <c r="O145" i="42"/>
  <c r="O255" i="42"/>
  <c r="O215" i="42"/>
  <c r="O175" i="42"/>
  <c r="O245" i="42"/>
  <c r="O185" i="42"/>
  <c r="O210" i="42"/>
  <c r="O170" i="42"/>
  <c r="O205" i="42"/>
  <c r="O90" i="42"/>
  <c r="O230" i="42" l="1"/>
  <c r="V23" i="42" l="1"/>
  <c r="T23" i="42"/>
  <c r="S23" i="42"/>
  <c r="U22" i="42"/>
  <c r="T22" i="42"/>
  <c r="S22" i="42"/>
  <c r="O19" i="42" l="1"/>
  <c r="I11" i="42" l="1"/>
  <c r="O24" i="42" l="1"/>
  <c r="O25" i="42"/>
  <c r="O20" i="42"/>
  <c r="V27" i="42" l="1"/>
  <c r="U26" i="42"/>
  <c r="T27" i="42" l="1"/>
  <c r="T17" i="42"/>
  <c r="S27" i="42"/>
  <c r="S17" i="42"/>
  <c r="T26" i="42"/>
  <c r="T16" i="42"/>
  <c r="S26" i="42"/>
  <c r="S16" i="42"/>
  <c r="T12" i="42"/>
  <c r="S12" i="42"/>
  <c r="T11" i="42"/>
  <c r="S11" i="42"/>
  <c r="AW19" i="42" l="1"/>
  <c r="AW12" i="42"/>
  <c r="AW7" i="42"/>
  <c r="AW8" i="42" l="1"/>
  <c r="AW13" i="42"/>
  <c r="AW20" i="42"/>
  <c r="AU9" i="42"/>
  <c r="AW22" i="42"/>
  <c r="AU23" i="42"/>
  <c r="AU15" i="42"/>
  <c r="AU19" i="42"/>
  <c r="AW27" i="42"/>
  <c r="AU27" i="42"/>
  <c r="AW14" i="42" l="1"/>
  <c r="AW9" i="42"/>
  <c r="AW23" i="42"/>
  <c r="AU28" i="42"/>
  <c r="AW28" i="42"/>
  <c r="AU12" i="42"/>
  <c r="AU7" i="42"/>
  <c r="AU8" i="42"/>
  <c r="AU10" i="42"/>
  <c r="AU20" i="42"/>
  <c r="AU22" i="42"/>
  <c r="AU18" i="42"/>
  <c r="AU17" i="42"/>
  <c r="AU24" i="42"/>
  <c r="AU25" i="42"/>
  <c r="AU13" i="42"/>
  <c r="AU14" i="42"/>
  <c r="AW10" i="42" l="1"/>
  <c r="AW15" i="42"/>
  <c r="AW29" i="42"/>
  <c r="AU29" i="42"/>
  <c r="AW24" i="42"/>
  <c r="AU30" i="42" l="1"/>
  <c r="AW25" i="42"/>
  <c r="AW30" i="42"/>
  <c r="O30" i="42" l="1"/>
  <c r="O29" i="42"/>
  <c r="U46" i="42" l="1"/>
  <c r="E276" i="69" l="1"/>
  <c r="E278" i="59"/>
  <c r="T57" i="42"/>
  <c r="F275" i="69" s="1"/>
  <c r="AU52" i="42" l="1"/>
  <c r="F302" i="69" s="1"/>
  <c r="AU53" i="42" l="1"/>
  <c r="G302" i="69" s="1"/>
  <c r="AU54" i="42" l="1"/>
  <c r="H302" i="69" s="1"/>
  <c r="AU55" i="42" l="1"/>
  <c r="I302" i="69" s="1"/>
  <c r="P3" i="42" l="1"/>
  <c r="P4" i="42"/>
  <c r="P5" i="42"/>
  <c r="P6" i="42"/>
  <c r="P7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P20" i="42"/>
  <c r="P21" i="42"/>
  <c r="P22" i="42"/>
  <c r="P23" i="42"/>
  <c r="P24" i="42"/>
  <c r="P25" i="42"/>
  <c r="P26" i="42"/>
  <c r="P27" i="42"/>
  <c r="P28" i="42"/>
  <c r="P29" i="42"/>
  <c r="P30" i="42"/>
  <c r="P31" i="42"/>
  <c r="P32" i="42"/>
  <c r="P33" i="42"/>
  <c r="P34" i="42"/>
  <c r="P35" i="42"/>
  <c r="P36" i="42"/>
  <c r="P37" i="42"/>
  <c r="P38" i="42"/>
  <c r="P39" i="42"/>
  <c r="P40" i="42"/>
  <c r="P41" i="42"/>
  <c r="P42" i="42"/>
  <c r="P43" i="42"/>
  <c r="P44" i="42"/>
  <c r="P45" i="42"/>
  <c r="P46" i="42"/>
  <c r="P47" i="42"/>
  <c r="P48" i="42"/>
  <c r="P49" i="42"/>
  <c r="P50" i="42"/>
  <c r="P51" i="42"/>
  <c r="P52" i="42"/>
  <c r="P53" i="42"/>
  <c r="P54" i="42"/>
  <c r="P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P69" i="42"/>
  <c r="P70" i="42"/>
  <c r="P71" i="42"/>
  <c r="P72" i="42"/>
  <c r="P73" i="42"/>
  <c r="P74" i="42"/>
  <c r="P75" i="42"/>
  <c r="P76" i="42"/>
  <c r="P77" i="42"/>
  <c r="P78" i="42"/>
  <c r="P79" i="42"/>
  <c r="P80" i="42"/>
  <c r="P81" i="42"/>
  <c r="P82" i="42"/>
  <c r="P83" i="42"/>
  <c r="P84" i="42"/>
  <c r="P85" i="42"/>
  <c r="P86" i="42"/>
  <c r="P87" i="42"/>
  <c r="P88" i="42"/>
  <c r="P89" i="42"/>
  <c r="P90" i="42"/>
  <c r="P91" i="42"/>
  <c r="P92" i="42"/>
  <c r="P93" i="42"/>
  <c r="P94" i="42"/>
  <c r="P95" i="42"/>
  <c r="P96" i="42"/>
  <c r="P97" i="42"/>
  <c r="P98" i="42"/>
  <c r="P99" i="42"/>
  <c r="P100" i="42"/>
  <c r="P101" i="42"/>
  <c r="P102" i="42"/>
  <c r="P103" i="42"/>
  <c r="P104" i="42"/>
  <c r="P105" i="42"/>
  <c r="P106" i="42"/>
  <c r="P107" i="42"/>
  <c r="P108" i="42"/>
  <c r="P109" i="42"/>
  <c r="P110" i="42"/>
  <c r="P111" i="42"/>
  <c r="P112" i="42"/>
  <c r="P113" i="42"/>
  <c r="P114" i="42"/>
  <c r="P115" i="42"/>
  <c r="P116" i="42"/>
  <c r="P117" i="42"/>
  <c r="P118" i="42"/>
  <c r="P119" i="42"/>
  <c r="P120" i="42"/>
  <c r="P121" i="42"/>
  <c r="P122" i="42"/>
  <c r="P123" i="42"/>
  <c r="P124" i="42"/>
  <c r="P125" i="42"/>
  <c r="P126" i="42"/>
  <c r="P127" i="42"/>
  <c r="P128" i="42"/>
  <c r="P129" i="42"/>
  <c r="P130" i="42"/>
  <c r="P131" i="42"/>
  <c r="P132" i="42"/>
  <c r="P133" i="42"/>
  <c r="P134" i="42"/>
  <c r="P135" i="42"/>
  <c r="P136" i="42"/>
  <c r="P137" i="42"/>
  <c r="P138" i="42"/>
  <c r="P139" i="42"/>
  <c r="P140" i="42"/>
  <c r="P141" i="42"/>
  <c r="P142" i="42"/>
  <c r="P143" i="42"/>
  <c r="P144" i="42"/>
  <c r="P145" i="42"/>
  <c r="P146" i="42"/>
  <c r="P147" i="42"/>
  <c r="P148" i="42"/>
  <c r="P149" i="42"/>
  <c r="P150" i="42"/>
  <c r="P151" i="42"/>
  <c r="P152" i="42"/>
  <c r="P153" i="42"/>
  <c r="P154" i="42"/>
  <c r="P155" i="42"/>
  <c r="P156" i="42"/>
  <c r="P157" i="42"/>
  <c r="P158" i="42"/>
  <c r="P159" i="42"/>
  <c r="P160" i="42"/>
  <c r="P161" i="42"/>
  <c r="P162" i="42"/>
  <c r="P163" i="42"/>
  <c r="P164" i="42"/>
  <c r="P165" i="42"/>
  <c r="P166" i="42"/>
  <c r="P167" i="42"/>
  <c r="P168" i="42"/>
  <c r="P169" i="42"/>
  <c r="P170" i="42"/>
  <c r="P171" i="42"/>
  <c r="P172" i="42"/>
  <c r="P173" i="42"/>
  <c r="P174" i="42"/>
  <c r="P175" i="42"/>
  <c r="P176" i="42"/>
  <c r="P177" i="42"/>
  <c r="P178" i="42"/>
  <c r="P179" i="42"/>
  <c r="P180" i="42"/>
  <c r="P181" i="42"/>
  <c r="P182" i="42"/>
  <c r="P183" i="42"/>
  <c r="P184" i="42"/>
  <c r="P185" i="42"/>
  <c r="P186" i="42"/>
  <c r="P187" i="42"/>
  <c r="P188" i="42"/>
  <c r="P189" i="42"/>
  <c r="P190" i="42"/>
  <c r="P191" i="42"/>
  <c r="P192" i="42"/>
  <c r="P193" i="42"/>
  <c r="P194" i="42"/>
  <c r="P195" i="42"/>
  <c r="P196" i="42"/>
  <c r="P197" i="42"/>
  <c r="P198" i="42"/>
  <c r="P199" i="42"/>
  <c r="P200" i="42"/>
  <c r="P201" i="42"/>
  <c r="P202" i="42"/>
  <c r="P203" i="42"/>
  <c r="P204" i="42"/>
  <c r="P205" i="42"/>
  <c r="P206" i="42"/>
  <c r="P207" i="42"/>
  <c r="P208" i="42"/>
  <c r="P209" i="42"/>
  <c r="P210" i="42"/>
  <c r="P211" i="42"/>
  <c r="P212" i="42"/>
  <c r="P213" i="42"/>
  <c r="P214" i="42"/>
  <c r="P215" i="42"/>
  <c r="P216" i="42"/>
  <c r="P217" i="42"/>
  <c r="P218" i="42"/>
  <c r="P219" i="42"/>
  <c r="P220" i="42"/>
  <c r="P221" i="42"/>
  <c r="P222" i="42"/>
  <c r="P223" i="42"/>
  <c r="P224" i="42"/>
  <c r="P225" i="42"/>
  <c r="P226" i="42"/>
  <c r="P227" i="42"/>
  <c r="P228" i="42"/>
  <c r="P229" i="42"/>
  <c r="P230" i="42"/>
  <c r="P231" i="42"/>
  <c r="P232" i="42"/>
  <c r="P233" i="42"/>
  <c r="P234" i="42"/>
  <c r="P235" i="42"/>
  <c r="P236" i="42"/>
  <c r="P237" i="42"/>
  <c r="P238" i="42"/>
  <c r="P239" i="42"/>
  <c r="P240" i="42"/>
  <c r="P241" i="42"/>
  <c r="P242" i="42"/>
  <c r="P243" i="42"/>
  <c r="P244" i="42"/>
  <c r="P245" i="42"/>
  <c r="P246" i="42"/>
  <c r="P247" i="42"/>
  <c r="P248" i="42"/>
  <c r="P249" i="42"/>
  <c r="P250" i="42"/>
  <c r="P251" i="42"/>
  <c r="P252" i="42"/>
  <c r="P253" i="42"/>
  <c r="P254" i="42"/>
  <c r="P255" i="42"/>
  <c r="P256" i="42"/>
  <c r="P257" i="42"/>
  <c r="P258" i="42"/>
  <c r="P259" i="42"/>
  <c r="P260" i="42"/>
  <c r="P261" i="42"/>
  <c r="P262" i="42"/>
  <c r="P2" i="42"/>
  <c r="I271" i="69" l="1"/>
  <c r="I273" i="59"/>
  <c r="E273" i="59"/>
  <c r="E271" i="69"/>
  <c r="H273" i="59"/>
  <c r="H271" i="69"/>
  <c r="G273" i="59"/>
  <c r="G271" i="69"/>
  <c r="F271" i="69"/>
  <c r="F273" i="59"/>
  <c r="C7" i="42"/>
  <c r="C9" i="42"/>
  <c r="C12" i="42"/>
  <c r="C14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179" i="42"/>
  <c r="C180" i="42"/>
  <c r="C181" i="42"/>
  <c r="C182" i="42"/>
  <c r="C183" i="42"/>
  <c r="C184" i="42"/>
  <c r="C185" i="42"/>
  <c r="C186" i="42"/>
  <c r="C187" i="42"/>
  <c r="C188" i="42"/>
  <c r="C189" i="42"/>
  <c r="C190" i="42"/>
  <c r="C191" i="42"/>
  <c r="C192" i="42"/>
  <c r="C193" i="42"/>
  <c r="C194" i="42"/>
  <c r="C195" i="42"/>
  <c r="C196" i="42"/>
  <c r="C197" i="42"/>
  <c r="C198" i="42"/>
  <c r="C199" i="42"/>
  <c r="C200" i="42"/>
  <c r="C201" i="42"/>
  <c r="C202" i="42"/>
  <c r="C203" i="42"/>
  <c r="C204" i="42"/>
  <c r="C205" i="42"/>
  <c r="C206" i="42"/>
  <c r="C207" i="42"/>
  <c r="C208" i="42"/>
  <c r="C209" i="42"/>
  <c r="C210" i="42"/>
  <c r="C211" i="42"/>
  <c r="C212" i="42"/>
  <c r="C213" i="42"/>
  <c r="C214" i="42"/>
  <c r="C215" i="42"/>
  <c r="C216" i="42"/>
  <c r="C217" i="42"/>
  <c r="C218" i="42"/>
  <c r="C219" i="42"/>
  <c r="C220" i="42"/>
  <c r="C221" i="42"/>
  <c r="C222" i="42"/>
  <c r="C223" i="42"/>
  <c r="C224" i="42"/>
  <c r="C225" i="42"/>
  <c r="C226" i="42"/>
  <c r="C227" i="42"/>
  <c r="C228" i="42"/>
  <c r="C229" i="42"/>
  <c r="C230" i="42"/>
  <c r="C231" i="42"/>
  <c r="C232" i="42"/>
  <c r="C233" i="42"/>
  <c r="C234" i="42"/>
  <c r="C235" i="42"/>
  <c r="C236" i="42"/>
  <c r="C237" i="42"/>
  <c r="C238" i="42"/>
  <c r="C239" i="42"/>
  <c r="C240" i="42"/>
  <c r="C242" i="42"/>
  <c r="C243" i="42"/>
  <c r="C244" i="42"/>
  <c r="C245" i="42"/>
  <c r="C246" i="42"/>
  <c r="C247" i="42"/>
  <c r="C248" i="42"/>
  <c r="C249" i="42"/>
  <c r="C250" i="42"/>
  <c r="C251" i="42"/>
  <c r="C252" i="42"/>
  <c r="C253" i="42"/>
  <c r="C254" i="42"/>
  <c r="C255" i="42"/>
  <c r="C256" i="42"/>
  <c r="C257" i="42"/>
  <c r="C258" i="42"/>
  <c r="C259" i="42"/>
  <c r="C261" i="42"/>
  <c r="C262" i="42"/>
  <c r="J6" i="42"/>
  <c r="J8" i="42"/>
  <c r="J9" i="42"/>
  <c r="J11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J102" i="42"/>
  <c r="J103" i="42"/>
  <c r="J104" i="42"/>
  <c r="J105" i="42"/>
  <c r="J106" i="42"/>
  <c r="J107" i="42"/>
  <c r="J108" i="42"/>
  <c r="J109" i="42"/>
  <c r="J110" i="42"/>
  <c r="J111" i="42"/>
  <c r="J112" i="42"/>
  <c r="J113" i="42"/>
  <c r="J114" i="42"/>
  <c r="J115" i="42"/>
  <c r="J116" i="42"/>
  <c r="J117" i="42"/>
  <c r="J118" i="42"/>
  <c r="J119" i="42"/>
  <c r="J120" i="42"/>
  <c r="J121" i="42"/>
  <c r="J122" i="42"/>
  <c r="J123" i="42"/>
  <c r="J124" i="42"/>
  <c r="J125" i="42"/>
  <c r="J126" i="42"/>
  <c r="J127" i="42"/>
  <c r="J128" i="42"/>
  <c r="J129" i="42"/>
  <c r="J130" i="42"/>
  <c r="J131" i="42"/>
  <c r="J132" i="42"/>
  <c r="J133" i="42"/>
  <c r="J134" i="42"/>
  <c r="J135" i="42"/>
  <c r="J136" i="42"/>
  <c r="J137" i="42"/>
  <c r="J138" i="42"/>
  <c r="J139" i="42"/>
  <c r="J140" i="42"/>
  <c r="J141" i="42"/>
  <c r="J142" i="42"/>
  <c r="J143" i="42"/>
  <c r="J144" i="42"/>
  <c r="J145" i="42"/>
  <c r="J146" i="42"/>
  <c r="J147" i="42"/>
  <c r="J148" i="42"/>
  <c r="J149" i="42"/>
  <c r="J150" i="42"/>
  <c r="J151" i="42"/>
  <c r="J152" i="42"/>
  <c r="J153" i="42"/>
  <c r="J154" i="42"/>
  <c r="J155" i="42"/>
  <c r="J156" i="42"/>
  <c r="J157" i="42"/>
  <c r="J158" i="42"/>
  <c r="J159" i="42"/>
  <c r="J160" i="42"/>
  <c r="J161" i="42"/>
  <c r="J162" i="42"/>
  <c r="J163" i="42"/>
  <c r="J164" i="42"/>
  <c r="J165" i="42"/>
  <c r="J166" i="42"/>
  <c r="J167" i="42"/>
  <c r="J168" i="42"/>
  <c r="J169" i="42"/>
  <c r="J170" i="42"/>
  <c r="J171" i="42"/>
  <c r="J172" i="42"/>
  <c r="J173" i="42"/>
  <c r="J174" i="42"/>
  <c r="J175" i="42"/>
  <c r="J176" i="42"/>
  <c r="J177" i="42"/>
  <c r="J178" i="42"/>
  <c r="J179" i="42"/>
  <c r="J180" i="42"/>
  <c r="J181" i="42"/>
  <c r="J182" i="42"/>
  <c r="J183" i="42"/>
  <c r="J184" i="42"/>
  <c r="J185" i="42"/>
  <c r="J186" i="42"/>
  <c r="J187" i="42"/>
  <c r="J188" i="42"/>
  <c r="J189" i="42"/>
  <c r="J190" i="42"/>
  <c r="J191" i="42"/>
  <c r="J192" i="42"/>
  <c r="J193" i="42"/>
  <c r="J194" i="42"/>
  <c r="J195" i="42"/>
  <c r="J196" i="42"/>
  <c r="J197" i="42"/>
  <c r="J198" i="42"/>
  <c r="J199" i="42"/>
  <c r="J200" i="42"/>
  <c r="J201" i="42"/>
  <c r="J202" i="42"/>
  <c r="J203" i="42"/>
  <c r="J204" i="42"/>
  <c r="J205" i="42"/>
  <c r="J206" i="42"/>
  <c r="J207" i="42"/>
  <c r="J208" i="42"/>
  <c r="J209" i="42"/>
  <c r="J210" i="42"/>
  <c r="J211" i="42"/>
  <c r="J212" i="42"/>
  <c r="J213" i="42"/>
  <c r="J214" i="42"/>
  <c r="J215" i="42"/>
  <c r="J216" i="42"/>
  <c r="J217" i="42"/>
  <c r="J218" i="42"/>
  <c r="J219" i="42"/>
  <c r="J220" i="42"/>
  <c r="J221" i="42"/>
  <c r="J222" i="42"/>
  <c r="J223" i="42"/>
  <c r="J224" i="42"/>
  <c r="J225" i="42"/>
  <c r="J226" i="42"/>
  <c r="J227" i="42"/>
  <c r="J228" i="42"/>
  <c r="J229" i="42"/>
  <c r="J230" i="42"/>
  <c r="J231" i="42"/>
  <c r="J232" i="42"/>
  <c r="J233" i="42"/>
  <c r="J234" i="42"/>
  <c r="J235" i="42"/>
  <c r="J236" i="42"/>
  <c r="J237" i="42"/>
  <c r="J238" i="42"/>
  <c r="J239" i="42"/>
  <c r="J240" i="42"/>
  <c r="J241" i="42"/>
  <c r="J242" i="42"/>
  <c r="J243" i="42"/>
  <c r="J244" i="42"/>
  <c r="J245" i="42"/>
  <c r="J246" i="42"/>
  <c r="J247" i="42"/>
  <c r="J248" i="42"/>
  <c r="J249" i="42"/>
  <c r="J250" i="42"/>
  <c r="J251" i="42"/>
  <c r="J252" i="42"/>
  <c r="J253" i="42"/>
  <c r="J254" i="42"/>
  <c r="J255" i="42"/>
  <c r="J256" i="42"/>
  <c r="J257" i="42"/>
  <c r="J258" i="42"/>
  <c r="J259" i="42"/>
  <c r="J260" i="42"/>
  <c r="J261" i="42"/>
  <c r="J262" i="42"/>
  <c r="K8" i="42"/>
  <c r="K9" i="42"/>
  <c r="K10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K102" i="42"/>
  <c r="K103" i="42"/>
  <c r="K104" i="42"/>
  <c r="K105" i="42"/>
  <c r="K106" i="42"/>
  <c r="K107" i="42"/>
  <c r="K108" i="42"/>
  <c r="K109" i="42"/>
  <c r="K110" i="42"/>
  <c r="K111" i="42"/>
  <c r="K112" i="42"/>
  <c r="K113" i="42"/>
  <c r="K114" i="42"/>
  <c r="K115" i="42"/>
  <c r="K116" i="42"/>
  <c r="K117" i="42"/>
  <c r="K118" i="42"/>
  <c r="K119" i="42"/>
  <c r="K120" i="42"/>
  <c r="K121" i="42"/>
  <c r="K122" i="42"/>
  <c r="K123" i="42"/>
  <c r="K124" i="42"/>
  <c r="K125" i="42"/>
  <c r="K126" i="42"/>
  <c r="K127" i="42"/>
  <c r="K128" i="42"/>
  <c r="K129" i="42"/>
  <c r="K130" i="42"/>
  <c r="K131" i="42"/>
  <c r="K132" i="42"/>
  <c r="K133" i="42"/>
  <c r="K134" i="42"/>
  <c r="K135" i="42"/>
  <c r="K136" i="42"/>
  <c r="K137" i="42"/>
  <c r="K138" i="42"/>
  <c r="K139" i="42"/>
  <c r="K140" i="42"/>
  <c r="K141" i="42"/>
  <c r="K142" i="42"/>
  <c r="K143" i="42"/>
  <c r="K144" i="42"/>
  <c r="K145" i="42"/>
  <c r="K146" i="42"/>
  <c r="K147" i="42"/>
  <c r="K148" i="42"/>
  <c r="K149" i="42"/>
  <c r="K150" i="42"/>
  <c r="K151" i="42"/>
  <c r="K152" i="42"/>
  <c r="K153" i="42"/>
  <c r="K154" i="42"/>
  <c r="K155" i="42"/>
  <c r="K156" i="42"/>
  <c r="K157" i="42"/>
  <c r="K158" i="42"/>
  <c r="K159" i="42"/>
  <c r="K160" i="42"/>
  <c r="K161" i="42"/>
  <c r="K162" i="42"/>
  <c r="K163" i="42"/>
  <c r="K164" i="42"/>
  <c r="K165" i="42"/>
  <c r="K166" i="42"/>
  <c r="K167" i="42"/>
  <c r="K168" i="42"/>
  <c r="K169" i="42"/>
  <c r="K170" i="42"/>
  <c r="K171" i="42"/>
  <c r="K172" i="42"/>
  <c r="K173" i="42"/>
  <c r="K174" i="42"/>
  <c r="K175" i="42"/>
  <c r="K176" i="42"/>
  <c r="K177" i="42"/>
  <c r="K178" i="42"/>
  <c r="K179" i="42"/>
  <c r="K180" i="42"/>
  <c r="K181" i="42"/>
  <c r="K182" i="42"/>
  <c r="K183" i="42"/>
  <c r="K184" i="42"/>
  <c r="K185" i="42"/>
  <c r="K186" i="42"/>
  <c r="K187" i="42"/>
  <c r="K188" i="42"/>
  <c r="K189" i="42"/>
  <c r="K190" i="42"/>
  <c r="K191" i="42"/>
  <c r="K192" i="42"/>
  <c r="K193" i="42"/>
  <c r="K194" i="42"/>
  <c r="K195" i="42"/>
  <c r="K196" i="42"/>
  <c r="K197" i="42"/>
  <c r="K198" i="42"/>
  <c r="K199" i="42"/>
  <c r="K200" i="42"/>
  <c r="K201" i="42"/>
  <c r="K202" i="42"/>
  <c r="K203" i="42"/>
  <c r="K204" i="42"/>
  <c r="K205" i="42"/>
  <c r="K206" i="42"/>
  <c r="K207" i="42"/>
  <c r="K208" i="42"/>
  <c r="K209" i="42"/>
  <c r="K210" i="42"/>
  <c r="K211" i="42"/>
  <c r="K212" i="42"/>
  <c r="K213" i="42"/>
  <c r="K214" i="42"/>
  <c r="K215" i="42"/>
  <c r="K216" i="42"/>
  <c r="K217" i="42"/>
  <c r="K218" i="42"/>
  <c r="K219" i="42"/>
  <c r="K220" i="42"/>
  <c r="K221" i="42"/>
  <c r="K222" i="42"/>
  <c r="K223" i="42"/>
  <c r="K224" i="42"/>
  <c r="K225" i="42"/>
  <c r="K226" i="42"/>
  <c r="K227" i="42"/>
  <c r="K228" i="42"/>
  <c r="K229" i="42"/>
  <c r="K230" i="42"/>
  <c r="K231" i="42"/>
  <c r="K232" i="42"/>
  <c r="K233" i="42"/>
  <c r="K234" i="42"/>
  <c r="K235" i="42"/>
  <c r="K236" i="42"/>
  <c r="K237" i="42"/>
  <c r="K238" i="42"/>
  <c r="K239" i="42"/>
  <c r="K240" i="42"/>
  <c r="K241" i="42"/>
  <c r="K242" i="42"/>
  <c r="K243" i="42"/>
  <c r="K244" i="42"/>
  <c r="K245" i="42"/>
  <c r="K246" i="42"/>
  <c r="K247" i="42"/>
  <c r="K248" i="42"/>
  <c r="K249" i="42"/>
  <c r="K250" i="42"/>
  <c r="K251" i="42"/>
  <c r="K252" i="42"/>
  <c r="K253" i="42"/>
  <c r="K254" i="42"/>
  <c r="K255" i="42"/>
  <c r="K256" i="42"/>
  <c r="K257" i="42"/>
  <c r="K258" i="42"/>
  <c r="K259" i="42"/>
  <c r="K260" i="42"/>
  <c r="K261" i="42"/>
  <c r="K262" i="42"/>
  <c r="F266" i="69" l="1"/>
  <c r="F268" i="59"/>
  <c r="G265" i="69"/>
  <c r="G267" i="59"/>
  <c r="H260" i="59"/>
  <c r="H258" i="69"/>
  <c r="I268" i="59"/>
  <c r="I266" i="69"/>
  <c r="E268" i="59"/>
  <c r="E266" i="69"/>
  <c r="F267" i="59"/>
  <c r="F265" i="69"/>
  <c r="G258" i="69"/>
  <c r="G260" i="59"/>
  <c r="H268" i="59"/>
  <c r="H266" i="69"/>
  <c r="I267" i="59"/>
  <c r="I265" i="69"/>
  <c r="E267" i="59"/>
  <c r="E265" i="69"/>
  <c r="C260" i="42"/>
  <c r="C266" i="42"/>
  <c r="F260" i="59"/>
  <c r="F258" i="69"/>
  <c r="G268" i="59"/>
  <c r="G266" i="69"/>
  <c r="H267" i="59"/>
  <c r="H265" i="69"/>
  <c r="I260" i="59"/>
  <c r="I258" i="69"/>
  <c r="E260" i="59"/>
  <c r="E258" i="69"/>
  <c r="E6" i="42"/>
  <c r="E7" i="42"/>
  <c r="E8" i="42"/>
  <c r="E9" i="42"/>
  <c r="E10" i="42"/>
  <c r="E11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181" i="42"/>
  <c r="E182" i="42"/>
  <c r="E183" i="42"/>
  <c r="E184" i="42"/>
  <c r="E185" i="42"/>
  <c r="E186" i="42"/>
  <c r="E187" i="42"/>
  <c r="E188" i="42"/>
  <c r="E189" i="42"/>
  <c r="E190" i="42"/>
  <c r="E191" i="42"/>
  <c r="E192" i="42"/>
  <c r="E193" i="42"/>
  <c r="E194" i="42"/>
  <c r="E195" i="42"/>
  <c r="E196" i="42"/>
  <c r="E197" i="42"/>
  <c r="E198" i="42"/>
  <c r="E199" i="42"/>
  <c r="E200" i="42"/>
  <c r="E201" i="42"/>
  <c r="E202" i="42"/>
  <c r="E203" i="42"/>
  <c r="E204" i="42"/>
  <c r="E205" i="42"/>
  <c r="E206" i="42"/>
  <c r="E207" i="42"/>
  <c r="E208" i="42"/>
  <c r="E209" i="42"/>
  <c r="E210" i="42"/>
  <c r="E211" i="42"/>
  <c r="E212" i="42"/>
  <c r="E213" i="42"/>
  <c r="E214" i="42"/>
  <c r="E215" i="42"/>
  <c r="E216" i="42"/>
  <c r="E217" i="42"/>
  <c r="E218" i="42"/>
  <c r="E219" i="42"/>
  <c r="E220" i="42"/>
  <c r="E221" i="42"/>
  <c r="E222" i="42"/>
  <c r="E223" i="42"/>
  <c r="E224" i="42"/>
  <c r="E225" i="42"/>
  <c r="E226" i="42"/>
  <c r="E227" i="42"/>
  <c r="E228" i="42"/>
  <c r="E229" i="42"/>
  <c r="E230" i="42"/>
  <c r="E231" i="42"/>
  <c r="E232" i="42"/>
  <c r="E233" i="42"/>
  <c r="E234" i="42"/>
  <c r="E235" i="42"/>
  <c r="E236" i="42"/>
  <c r="E237" i="42"/>
  <c r="E238" i="42"/>
  <c r="E239" i="42"/>
  <c r="E240" i="42"/>
  <c r="E242" i="42"/>
  <c r="E243" i="42"/>
  <c r="E244" i="42"/>
  <c r="E245" i="42"/>
  <c r="E246" i="42"/>
  <c r="E247" i="42"/>
  <c r="E248" i="42"/>
  <c r="E249" i="42"/>
  <c r="E250" i="42"/>
  <c r="E251" i="42"/>
  <c r="E252" i="42"/>
  <c r="E253" i="42"/>
  <c r="E254" i="42"/>
  <c r="E255" i="42"/>
  <c r="E256" i="42"/>
  <c r="E257" i="42"/>
  <c r="E258" i="42"/>
  <c r="E259" i="42"/>
  <c r="E260" i="42"/>
  <c r="E261" i="42"/>
  <c r="E262" i="42"/>
  <c r="G262" i="59" l="1"/>
  <c r="G260" i="69"/>
  <c r="H262" i="59"/>
  <c r="H260" i="69"/>
  <c r="F260" i="69"/>
  <c r="F262" i="59"/>
  <c r="I262" i="59"/>
  <c r="I260" i="69"/>
  <c r="E262" i="59"/>
  <c r="E260" i="69"/>
  <c r="L8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L102" i="42"/>
  <c r="L103" i="42"/>
  <c r="L104" i="42"/>
  <c r="L105" i="42"/>
  <c r="L106" i="42"/>
  <c r="L107" i="42"/>
  <c r="L108" i="42"/>
  <c r="L109" i="42"/>
  <c r="L110" i="42"/>
  <c r="L111" i="42"/>
  <c r="L112" i="42"/>
  <c r="L113" i="42"/>
  <c r="L114" i="42"/>
  <c r="L115" i="42"/>
  <c r="L116" i="42"/>
  <c r="L117" i="42"/>
  <c r="L118" i="42"/>
  <c r="L119" i="42"/>
  <c r="L120" i="42"/>
  <c r="L121" i="42"/>
  <c r="L122" i="42"/>
  <c r="L123" i="42"/>
  <c r="L124" i="42"/>
  <c r="L125" i="42"/>
  <c r="L126" i="42"/>
  <c r="L127" i="42"/>
  <c r="L128" i="42"/>
  <c r="L129" i="42"/>
  <c r="L130" i="42"/>
  <c r="L131" i="42"/>
  <c r="L132" i="42"/>
  <c r="L133" i="42"/>
  <c r="L134" i="42"/>
  <c r="L135" i="42"/>
  <c r="L136" i="42"/>
  <c r="L137" i="42"/>
  <c r="L138" i="42"/>
  <c r="L139" i="42"/>
  <c r="L140" i="42"/>
  <c r="L141" i="42"/>
  <c r="L142" i="42"/>
  <c r="L143" i="42"/>
  <c r="L144" i="42"/>
  <c r="L145" i="42"/>
  <c r="L146" i="42"/>
  <c r="L147" i="42"/>
  <c r="L148" i="42"/>
  <c r="L149" i="42"/>
  <c r="L150" i="42"/>
  <c r="L151" i="42"/>
  <c r="L152" i="42"/>
  <c r="L153" i="42"/>
  <c r="L154" i="42"/>
  <c r="L155" i="42"/>
  <c r="L156" i="42"/>
  <c r="L157" i="42"/>
  <c r="L158" i="42"/>
  <c r="L159" i="42"/>
  <c r="L160" i="42"/>
  <c r="L161" i="42"/>
  <c r="L162" i="42"/>
  <c r="L163" i="42"/>
  <c r="L164" i="42"/>
  <c r="L165" i="42"/>
  <c r="L166" i="42"/>
  <c r="L167" i="42"/>
  <c r="L168" i="42"/>
  <c r="L169" i="42"/>
  <c r="L170" i="42"/>
  <c r="L171" i="42"/>
  <c r="L172" i="42"/>
  <c r="L173" i="42"/>
  <c r="L174" i="42"/>
  <c r="L175" i="42"/>
  <c r="L176" i="42"/>
  <c r="L177" i="42"/>
  <c r="L178" i="42"/>
  <c r="L179" i="42"/>
  <c r="L180" i="42"/>
  <c r="L181" i="42"/>
  <c r="L182" i="42"/>
  <c r="L183" i="42"/>
  <c r="L184" i="42"/>
  <c r="L185" i="42"/>
  <c r="L186" i="42"/>
  <c r="L187" i="42"/>
  <c r="L188" i="42"/>
  <c r="L189" i="42"/>
  <c r="L190" i="42"/>
  <c r="L191" i="42"/>
  <c r="L192" i="42"/>
  <c r="L193" i="42"/>
  <c r="L194" i="42"/>
  <c r="L195" i="42"/>
  <c r="L196" i="42"/>
  <c r="L197" i="42"/>
  <c r="L198" i="42"/>
  <c r="L199" i="42"/>
  <c r="L200" i="42"/>
  <c r="L201" i="42"/>
  <c r="L202" i="42"/>
  <c r="L203" i="42"/>
  <c r="L204" i="42"/>
  <c r="L205" i="42"/>
  <c r="L206" i="42"/>
  <c r="L207" i="42"/>
  <c r="L208" i="42"/>
  <c r="L209" i="42"/>
  <c r="L210" i="42"/>
  <c r="L211" i="42"/>
  <c r="L212" i="42"/>
  <c r="L213" i="42"/>
  <c r="L214" i="42"/>
  <c r="L215" i="42"/>
  <c r="L216" i="42"/>
  <c r="L217" i="42"/>
  <c r="L218" i="42"/>
  <c r="L219" i="42"/>
  <c r="L220" i="42"/>
  <c r="L221" i="42"/>
  <c r="L222" i="42"/>
  <c r="L223" i="42"/>
  <c r="L224" i="42"/>
  <c r="L225" i="42"/>
  <c r="L226" i="42"/>
  <c r="L227" i="42"/>
  <c r="L228" i="42"/>
  <c r="L229" i="42"/>
  <c r="L230" i="42"/>
  <c r="L231" i="42"/>
  <c r="L232" i="42"/>
  <c r="L233" i="42"/>
  <c r="L234" i="42"/>
  <c r="L235" i="42"/>
  <c r="L236" i="42"/>
  <c r="L237" i="42"/>
  <c r="L238" i="42"/>
  <c r="L239" i="42"/>
  <c r="L240" i="42"/>
  <c r="L241" i="42"/>
  <c r="L242" i="42"/>
  <c r="L243" i="42"/>
  <c r="L244" i="42"/>
  <c r="L245" i="42"/>
  <c r="L246" i="42"/>
  <c r="L247" i="42"/>
  <c r="L248" i="42"/>
  <c r="L249" i="42"/>
  <c r="L250" i="42"/>
  <c r="L251" i="42"/>
  <c r="L252" i="42"/>
  <c r="L253" i="42"/>
  <c r="L254" i="42"/>
  <c r="L255" i="42"/>
  <c r="L256" i="42"/>
  <c r="L257" i="42"/>
  <c r="L258" i="42"/>
  <c r="L259" i="42"/>
  <c r="L260" i="42"/>
  <c r="L261" i="42"/>
  <c r="L262" i="42"/>
  <c r="I267" i="69" l="1"/>
  <c r="I269" i="59"/>
  <c r="E269" i="59"/>
  <c r="E267" i="69"/>
  <c r="H269" i="59"/>
  <c r="H267" i="69"/>
  <c r="G269" i="59"/>
  <c r="G267" i="69"/>
  <c r="F269" i="59"/>
  <c r="F267" i="69"/>
  <c r="I6" i="42"/>
  <c r="I7" i="42"/>
  <c r="I8" i="42"/>
  <c r="I9" i="42"/>
  <c r="I10" i="42"/>
  <c r="I12" i="42"/>
  <c r="I13" i="42"/>
  <c r="I14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I124" i="42"/>
  <c r="I125" i="42"/>
  <c r="I126" i="42"/>
  <c r="I127" i="42"/>
  <c r="I128" i="42"/>
  <c r="I129" i="42"/>
  <c r="I130" i="42"/>
  <c r="I131" i="42"/>
  <c r="I132" i="42"/>
  <c r="I133" i="42"/>
  <c r="I134" i="42"/>
  <c r="I135" i="42"/>
  <c r="I136" i="42"/>
  <c r="I137" i="42"/>
  <c r="I138" i="42"/>
  <c r="I139" i="42"/>
  <c r="I140" i="42"/>
  <c r="I141" i="42"/>
  <c r="I142" i="42"/>
  <c r="I143" i="42"/>
  <c r="I144" i="42"/>
  <c r="I145" i="42"/>
  <c r="I146" i="42"/>
  <c r="I147" i="42"/>
  <c r="I148" i="42"/>
  <c r="I149" i="42"/>
  <c r="I150" i="42"/>
  <c r="I151" i="42"/>
  <c r="I152" i="42"/>
  <c r="I153" i="42"/>
  <c r="I154" i="42"/>
  <c r="I155" i="42"/>
  <c r="I156" i="42"/>
  <c r="I157" i="42"/>
  <c r="I158" i="42"/>
  <c r="I159" i="42"/>
  <c r="I160" i="42"/>
  <c r="I161" i="42"/>
  <c r="I162" i="42"/>
  <c r="I163" i="42"/>
  <c r="I164" i="42"/>
  <c r="I165" i="42"/>
  <c r="I166" i="42"/>
  <c r="I167" i="42"/>
  <c r="I168" i="42"/>
  <c r="I169" i="42"/>
  <c r="I170" i="42"/>
  <c r="I171" i="42"/>
  <c r="I172" i="42"/>
  <c r="I173" i="42"/>
  <c r="I174" i="42"/>
  <c r="I175" i="42"/>
  <c r="I176" i="42"/>
  <c r="I177" i="42"/>
  <c r="I178" i="42"/>
  <c r="I179" i="42"/>
  <c r="I180" i="42"/>
  <c r="I181" i="42"/>
  <c r="I182" i="42"/>
  <c r="I183" i="42"/>
  <c r="I184" i="42"/>
  <c r="I185" i="42"/>
  <c r="I186" i="42"/>
  <c r="I187" i="42"/>
  <c r="I188" i="42"/>
  <c r="I189" i="42"/>
  <c r="I190" i="42"/>
  <c r="I191" i="42"/>
  <c r="I192" i="42"/>
  <c r="I193" i="42"/>
  <c r="I194" i="42"/>
  <c r="I195" i="42"/>
  <c r="I196" i="42"/>
  <c r="I197" i="42"/>
  <c r="I198" i="42"/>
  <c r="I199" i="42"/>
  <c r="I200" i="42"/>
  <c r="I201" i="42"/>
  <c r="I202" i="42"/>
  <c r="I203" i="42"/>
  <c r="I204" i="42"/>
  <c r="I205" i="42"/>
  <c r="I206" i="42"/>
  <c r="I207" i="42"/>
  <c r="I208" i="42"/>
  <c r="I209" i="42"/>
  <c r="I210" i="42"/>
  <c r="I211" i="42"/>
  <c r="I212" i="42"/>
  <c r="I213" i="42"/>
  <c r="I214" i="42"/>
  <c r="I215" i="42"/>
  <c r="I216" i="42"/>
  <c r="I217" i="42"/>
  <c r="I218" i="42"/>
  <c r="I219" i="42"/>
  <c r="I220" i="42"/>
  <c r="I221" i="42"/>
  <c r="I222" i="42"/>
  <c r="I223" i="42"/>
  <c r="I224" i="42"/>
  <c r="I225" i="42"/>
  <c r="I226" i="42"/>
  <c r="I227" i="42"/>
  <c r="I228" i="42"/>
  <c r="I229" i="42"/>
  <c r="I230" i="42"/>
  <c r="I231" i="42"/>
  <c r="I232" i="42"/>
  <c r="I233" i="42"/>
  <c r="I234" i="42"/>
  <c r="I235" i="42"/>
  <c r="I236" i="42"/>
  <c r="I237" i="42"/>
  <c r="I238" i="42"/>
  <c r="I239" i="42"/>
  <c r="I240" i="42"/>
  <c r="I242" i="42"/>
  <c r="I243" i="42"/>
  <c r="I244" i="42"/>
  <c r="I245" i="42"/>
  <c r="I246" i="42"/>
  <c r="I247" i="42"/>
  <c r="I248" i="42"/>
  <c r="I249" i="42"/>
  <c r="I250" i="42"/>
  <c r="I251" i="42"/>
  <c r="I252" i="42"/>
  <c r="I253" i="42"/>
  <c r="I254" i="42"/>
  <c r="I255" i="42"/>
  <c r="I256" i="42"/>
  <c r="I257" i="42"/>
  <c r="I258" i="42"/>
  <c r="I259" i="42"/>
  <c r="I260" i="42"/>
  <c r="I261" i="42"/>
  <c r="I262" i="42"/>
  <c r="H266" i="59" l="1"/>
  <c r="H264" i="69"/>
  <c r="G264" i="69"/>
  <c r="G266" i="59"/>
  <c r="F266" i="59"/>
  <c r="F264" i="69"/>
  <c r="I264" i="69"/>
  <c r="I266" i="59"/>
  <c r="E266" i="59"/>
  <c r="E264" i="69"/>
  <c r="F6" i="42"/>
  <c r="F7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26" i="42"/>
  <c r="F27" i="42"/>
  <c r="F28" i="42"/>
  <c r="F29" i="42"/>
  <c r="F30" i="42"/>
  <c r="F31" i="42"/>
  <c r="F32" i="42"/>
  <c r="F33" i="42"/>
  <c r="F34" i="42"/>
  <c r="F35" i="42"/>
  <c r="F36" i="42"/>
  <c r="F37" i="42"/>
  <c r="F38" i="42"/>
  <c r="F39" i="42"/>
  <c r="F40" i="42"/>
  <c r="F41" i="42"/>
  <c r="F42" i="42"/>
  <c r="F43" i="42"/>
  <c r="F4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2" i="42"/>
  <c r="F233" i="42"/>
  <c r="F234" i="42"/>
  <c r="F235" i="42"/>
  <c r="F236" i="42"/>
  <c r="F237" i="42"/>
  <c r="F238" i="42"/>
  <c r="F239" i="42"/>
  <c r="F240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H263" i="59" l="1"/>
  <c r="H261" i="69"/>
  <c r="G263" i="59"/>
  <c r="G261" i="69"/>
  <c r="F261" i="69"/>
  <c r="F263" i="59"/>
  <c r="I261" i="69"/>
  <c r="I263" i="59"/>
  <c r="E263" i="59"/>
  <c r="E261" i="69"/>
  <c r="D7" i="42"/>
  <c r="D9" i="42"/>
  <c r="D10" i="42"/>
  <c r="D14" i="42"/>
  <c r="D17" i="42"/>
  <c r="D18" i="42"/>
  <c r="D19" i="42"/>
  <c r="D20" i="42"/>
  <c r="D21" i="42"/>
  <c r="D22" i="42"/>
  <c r="D23" i="42"/>
  <c r="D24" i="42"/>
  <c r="D25" i="42"/>
  <c r="D26" i="42"/>
  <c r="D27" i="42"/>
  <c r="D28" i="42"/>
  <c r="D29" i="42"/>
  <c r="D30" i="42"/>
  <c r="D31" i="42"/>
  <c r="D32" i="42"/>
  <c r="D33" i="42"/>
  <c r="D34" i="42"/>
  <c r="D35" i="42"/>
  <c r="D36" i="42"/>
  <c r="D37" i="42"/>
  <c r="D38" i="42"/>
  <c r="D39" i="42"/>
  <c r="D40" i="42"/>
  <c r="D41" i="42"/>
  <c r="D42" i="42"/>
  <c r="D43" i="42"/>
  <c r="D44" i="42"/>
  <c r="D45" i="42"/>
  <c r="D46" i="42"/>
  <c r="D47" i="42"/>
  <c r="D48" i="42"/>
  <c r="D49" i="42"/>
  <c r="D50" i="42"/>
  <c r="D51" i="42"/>
  <c r="D52" i="42"/>
  <c r="D53" i="42"/>
  <c r="D54" i="42"/>
  <c r="D55" i="42"/>
  <c r="D56" i="42"/>
  <c r="D57" i="42"/>
  <c r="D58" i="42"/>
  <c r="D59" i="42"/>
  <c r="D60" i="42"/>
  <c r="D61" i="42"/>
  <c r="D62" i="42"/>
  <c r="D63" i="42"/>
  <c r="D64" i="42"/>
  <c r="D65" i="42"/>
  <c r="D66" i="42"/>
  <c r="D67" i="42"/>
  <c r="D68" i="42"/>
  <c r="D69" i="42"/>
  <c r="D70" i="42"/>
  <c r="D71" i="42"/>
  <c r="D72" i="42"/>
  <c r="D73" i="42"/>
  <c r="D74" i="42"/>
  <c r="D75" i="42"/>
  <c r="D76" i="42"/>
  <c r="D77" i="42"/>
  <c r="D78" i="42"/>
  <c r="D79" i="42"/>
  <c r="D80" i="42"/>
  <c r="D81" i="42"/>
  <c r="D82" i="42"/>
  <c r="D83" i="42"/>
  <c r="D84" i="42"/>
  <c r="D85" i="42"/>
  <c r="D86" i="42"/>
  <c r="D87" i="42"/>
  <c r="D88" i="42"/>
  <c r="D89" i="42"/>
  <c r="D90" i="42"/>
  <c r="D91" i="42"/>
  <c r="D92" i="42"/>
  <c r="D93" i="42"/>
  <c r="D94" i="42"/>
  <c r="D95" i="42"/>
  <c r="D96" i="42"/>
  <c r="D97" i="42"/>
  <c r="D98" i="42"/>
  <c r="D99" i="42"/>
  <c r="D100" i="42"/>
  <c r="D101" i="42"/>
  <c r="D102" i="42"/>
  <c r="D103" i="42"/>
  <c r="D104" i="42"/>
  <c r="D105" i="42"/>
  <c r="D106" i="42"/>
  <c r="D107" i="42"/>
  <c r="D108" i="42"/>
  <c r="D109" i="42"/>
  <c r="D110" i="42"/>
  <c r="D111" i="42"/>
  <c r="D112" i="42"/>
  <c r="D113" i="42"/>
  <c r="D114" i="42"/>
  <c r="D115" i="42"/>
  <c r="D116" i="42"/>
  <c r="D117" i="42"/>
  <c r="D118" i="42"/>
  <c r="D119" i="42"/>
  <c r="D120" i="42"/>
  <c r="D121" i="42"/>
  <c r="D122" i="42"/>
  <c r="D123" i="42"/>
  <c r="D124" i="42"/>
  <c r="D125" i="42"/>
  <c r="D126" i="42"/>
  <c r="D127" i="42"/>
  <c r="D128" i="42"/>
  <c r="D129" i="42"/>
  <c r="D130" i="42"/>
  <c r="D131" i="42"/>
  <c r="D132" i="42"/>
  <c r="D133" i="42"/>
  <c r="D134" i="42"/>
  <c r="D135" i="42"/>
  <c r="D136" i="42"/>
  <c r="D137" i="42"/>
  <c r="D138" i="42"/>
  <c r="D139" i="42"/>
  <c r="D140" i="42"/>
  <c r="D141" i="42"/>
  <c r="D142" i="42"/>
  <c r="D143" i="42"/>
  <c r="D144" i="42"/>
  <c r="D145" i="42"/>
  <c r="D146" i="42"/>
  <c r="D147" i="42"/>
  <c r="D148" i="42"/>
  <c r="D149" i="42"/>
  <c r="D150" i="42"/>
  <c r="D151" i="42"/>
  <c r="D152" i="42"/>
  <c r="D153" i="42"/>
  <c r="D154" i="42"/>
  <c r="D155" i="42"/>
  <c r="D156" i="42"/>
  <c r="D157" i="42"/>
  <c r="D158" i="42"/>
  <c r="D159" i="42"/>
  <c r="D160" i="42"/>
  <c r="D161" i="42"/>
  <c r="D162" i="42"/>
  <c r="D163" i="42"/>
  <c r="D164" i="42"/>
  <c r="D165" i="42"/>
  <c r="D166" i="42"/>
  <c r="D167" i="42"/>
  <c r="D168" i="42"/>
  <c r="D169" i="42"/>
  <c r="D170" i="42"/>
  <c r="D171" i="42"/>
  <c r="D172" i="42"/>
  <c r="D173" i="42"/>
  <c r="D174" i="42"/>
  <c r="D175" i="42"/>
  <c r="D176" i="42"/>
  <c r="D177" i="42"/>
  <c r="D178" i="42"/>
  <c r="D179" i="42"/>
  <c r="D180" i="42"/>
  <c r="D181" i="42"/>
  <c r="D182" i="42"/>
  <c r="D183" i="42"/>
  <c r="D184" i="42"/>
  <c r="D185" i="42"/>
  <c r="D186" i="42"/>
  <c r="D187" i="42"/>
  <c r="D188" i="42"/>
  <c r="D189" i="42"/>
  <c r="D190" i="42"/>
  <c r="D191" i="42"/>
  <c r="D192" i="42"/>
  <c r="D193" i="42"/>
  <c r="D194" i="42"/>
  <c r="D195" i="42"/>
  <c r="D196" i="42"/>
  <c r="D197" i="42"/>
  <c r="D198" i="42"/>
  <c r="D199" i="42"/>
  <c r="D200" i="42"/>
  <c r="D201" i="42"/>
  <c r="D202" i="42"/>
  <c r="D203" i="42"/>
  <c r="D204" i="42"/>
  <c r="D205" i="42"/>
  <c r="D206" i="42"/>
  <c r="D207" i="42"/>
  <c r="D208" i="42"/>
  <c r="D209" i="42"/>
  <c r="D210" i="42"/>
  <c r="D211" i="42"/>
  <c r="D212" i="42"/>
  <c r="D213" i="42"/>
  <c r="D214" i="42"/>
  <c r="D215" i="42"/>
  <c r="D216" i="42"/>
  <c r="D217" i="42"/>
  <c r="D218" i="42"/>
  <c r="D219" i="42"/>
  <c r="D220" i="42"/>
  <c r="D221" i="42"/>
  <c r="D222" i="42"/>
  <c r="D223" i="42"/>
  <c r="D224" i="42"/>
  <c r="D225" i="42"/>
  <c r="D226" i="42"/>
  <c r="D227" i="42"/>
  <c r="D228" i="42"/>
  <c r="D229" i="42"/>
  <c r="D230" i="42"/>
  <c r="D231" i="42"/>
  <c r="D232" i="42"/>
  <c r="D233" i="42"/>
  <c r="D234" i="42"/>
  <c r="D235" i="42"/>
  <c r="D236" i="42"/>
  <c r="D237" i="42"/>
  <c r="D238" i="42"/>
  <c r="D239" i="42"/>
  <c r="D240" i="42"/>
  <c r="D242" i="42"/>
  <c r="D243" i="42"/>
  <c r="D244" i="42"/>
  <c r="D245" i="42"/>
  <c r="D246" i="42"/>
  <c r="D247" i="42"/>
  <c r="D248" i="42"/>
  <c r="D249" i="42"/>
  <c r="D250" i="42"/>
  <c r="D251" i="42"/>
  <c r="D252" i="42"/>
  <c r="D253" i="42"/>
  <c r="D254" i="42"/>
  <c r="D255" i="42"/>
  <c r="D256" i="42"/>
  <c r="D257" i="42"/>
  <c r="D258" i="42"/>
  <c r="D259" i="42"/>
  <c r="D260" i="42"/>
  <c r="D261" i="42"/>
  <c r="D262" i="42"/>
  <c r="I259" i="69" l="1"/>
  <c r="I261" i="59"/>
  <c r="E261" i="59"/>
  <c r="E259" i="69"/>
  <c r="H261" i="59"/>
  <c r="H259" i="69"/>
  <c r="G259" i="69"/>
  <c r="G261" i="59"/>
  <c r="F259" i="69"/>
  <c r="F261" i="59"/>
  <c r="G6" i="42"/>
  <c r="G7" i="42"/>
  <c r="G8" i="42"/>
  <c r="G9" i="42"/>
  <c r="G10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X28" i="69" l="1"/>
  <c r="X36" i="69"/>
  <c r="X49" i="69"/>
  <c r="X126" i="69"/>
  <c r="X73" i="69"/>
  <c r="X25" i="69"/>
  <c r="H264" i="59"/>
  <c r="H262" i="69"/>
  <c r="G264" i="59"/>
  <c r="G262" i="69"/>
  <c r="F264" i="59"/>
  <c r="F262" i="69"/>
  <c r="I264" i="59"/>
  <c r="I262" i="69"/>
  <c r="E262" i="69"/>
  <c r="E264" i="59"/>
  <c r="X81" i="69"/>
  <c r="X124" i="69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X107" i="69" l="1"/>
  <c r="V147" i="69"/>
  <c r="V141" i="69"/>
  <c r="V97" i="69"/>
  <c r="V125" i="69"/>
  <c r="T128" i="69"/>
  <c r="V86" i="69"/>
  <c r="V31" i="69"/>
  <c r="V21" i="69"/>
  <c r="V56" i="69"/>
  <c r="T27" i="69"/>
  <c r="T135" i="69"/>
  <c r="T31" i="69"/>
  <c r="T156" i="69"/>
  <c r="V135" i="69"/>
  <c r="T137" i="69"/>
  <c r="V30" i="69"/>
  <c r="V61" i="69"/>
  <c r="V60" i="69"/>
  <c r="V66" i="69"/>
  <c r="V27" i="69"/>
  <c r="V122" i="69"/>
  <c r="T70" i="69"/>
  <c r="T124" i="69"/>
  <c r="T72" i="69"/>
  <c r="T81" i="69"/>
  <c r="V59" i="69"/>
  <c r="V107" i="69"/>
  <c r="I265" i="59"/>
  <c r="I263" i="69"/>
  <c r="E263" i="69"/>
  <c r="P95" i="69" s="1"/>
  <c r="E265" i="59"/>
  <c r="H265" i="59"/>
  <c r="H263" i="69"/>
  <c r="V70" i="69" s="1"/>
  <c r="P180" i="69"/>
  <c r="G265" i="59"/>
  <c r="G263" i="69"/>
  <c r="T17" i="69" s="1"/>
  <c r="F265" i="59"/>
  <c r="F263" i="69"/>
  <c r="R79" i="69" s="1"/>
  <c r="V112" i="69" l="1"/>
  <c r="X164" i="69"/>
  <c r="X112" i="69"/>
  <c r="V164" i="69"/>
  <c r="V39" i="69"/>
  <c r="V138" i="69"/>
  <c r="X138" i="69"/>
  <c r="X38" i="69"/>
  <c r="X135" i="69"/>
  <c r="X114" i="69"/>
  <c r="X105" i="69"/>
  <c r="X89" i="69"/>
  <c r="V73" i="69"/>
  <c r="T43" i="69"/>
  <c r="X16" i="69"/>
  <c r="X37" i="69"/>
  <c r="X129" i="69"/>
  <c r="X154" i="69"/>
  <c r="T155" i="69"/>
  <c r="X155" i="69"/>
  <c r="X153" i="69"/>
  <c r="X82" i="69"/>
  <c r="X131" i="69"/>
  <c r="R74" i="69"/>
  <c r="R109" i="69"/>
  <c r="R128" i="69"/>
  <c r="R55" i="69"/>
  <c r="R164" i="69"/>
  <c r="R126" i="69"/>
  <c r="T65" i="69"/>
  <c r="T139" i="69"/>
  <c r="T62" i="69"/>
  <c r="T129" i="69"/>
  <c r="T126" i="69"/>
  <c r="T66" i="69"/>
  <c r="T100" i="69"/>
  <c r="T60" i="69"/>
  <c r="T55" i="69"/>
  <c r="T96" i="69"/>
  <c r="T21" i="69"/>
  <c r="T145" i="69"/>
  <c r="T63" i="69"/>
  <c r="T78" i="69"/>
  <c r="T39" i="69"/>
  <c r="T153" i="69"/>
  <c r="T122" i="69"/>
  <c r="T97" i="69"/>
  <c r="T109" i="69"/>
  <c r="T136" i="69"/>
  <c r="T143" i="69"/>
  <c r="T14" i="69"/>
  <c r="T36" i="69"/>
  <c r="T102" i="69"/>
  <c r="T142" i="69"/>
  <c r="T99" i="69"/>
  <c r="T25" i="69"/>
  <c r="T67" i="69"/>
  <c r="T94" i="69"/>
  <c r="T147" i="69"/>
  <c r="T4" i="69"/>
  <c r="T79" i="69"/>
  <c r="T108" i="69"/>
  <c r="V115" i="69"/>
  <c r="V52" i="69"/>
  <c r="V5" i="69"/>
  <c r="V80" i="69"/>
  <c r="R96" i="69"/>
  <c r="R87" i="69"/>
  <c r="R31" i="69"/>
  <c r="R102" i="69"/>
  <c r="R49" i="69"/>
  <c r="V128" i="69"/>
  <c r="T16" i="69"/>
  <c r="T150" i="69"/>
  <c r="T140" i="69"/>
  <c r="T28" i="69"/>
  <c r="T33" i="69"/>
  <c r="V140" i="69"/>
  <c r="V133" i="69"/>
  <c r="V153" i="69"/>
  <c r="V88" i="69"/>
  <c r="R66" i="69"/>
  <c r="R61" i="69"/>
  <c r="R7" i="69"/>
  <c r="R56" i="69"/>
  <c r="V129" i="69"/>
  <c r="V28" i="69"/>
  <c r="V116" i="69"/>
  <c r="T7" i="69"/>
  <c r="T130" i="69"/>
  <c r="T138" i="69"/>
  <c r="T61" i="69"/>
  <c r="V79" i="69"/>
  <c r="V92" i="69"/>
  <c r="V14" i="69"/>
  <c r="V108" i="69"/>
  <c r="R135" i="69"/>
  <c r="R143" i="69"/>
  <c r="R141" i="69"/>
  <c r="R62" i="69"/>
  <c r="V37" i="69"/>
  <c r="R105" i="69"/>
  <c r="R67" i="69"/>
  <c r="R39" i="69"/>
  <c r="R136" i="69"/>
  <c r="R86" i="69"/>
  <c r="R60" i="69"/>
  <c r="R5" i="69"/>
  <c r="R65" i="69"/>
  <c r="R137" i="69"/>
  <c r="T141" i="69"/>
  <c r="X110" i="69"/>
  <c r="X119" i="69"/>
  <c r="X156" i="69"/>
  <c r="X133" i="69"/>
  <c r="R23" i="69"/>
  <c r="T59" i="69"/>
  <c r="T86" i="69"/>
  <c r="T11" i="69"/>
  <c r="T112" i="69"/>
  <c r="T52" i="69"/>
  <c r="V130" i="69"/>
  <c r="V55" i="69"/>
  <c r="V6" i="69"/>
  <c r="V146" i="69"/>
  <c r="R4" i="69"/>
  <c r="R99" i="69"/>
  <c r="R139" i="69"/>
  <c r="R127" i="69"/>
  <c r="R63" i="69"/>
  <c r="V136" i="69"/>
  <c r="V124" i="69"/>
  <c r="T37" i="69"/>
  <c r="T89" i="69"/>
  <c r="T56" i="69"/>
  <c r="T107" i="69"/>
  <c r="V96" i="69"/>
  <c r="V11" i="69"/>
  <c r="V109" i="69"/>
  <c r="V87" i="69"/>
  <c r="R64" i="69"/>
  <c r="R150" i="69"/>
  <c r="R16" i="69"/>
  <c r="R94" i="69"/>
  <c r="R112" i="69"/>
  <c r="V36" i="69"/>
  <c r="V150" i="69"/>
  <c r="T58" i="69"/>
  <c r="T127" i="69"/>
  <c r="T105" i="69"/>
  <c r="T46" i="69"/>
  <c r="V38" i="69"/>
  <c r="V19" i="69"/>
  <c r="V102" i="69"/>
  <c r="V67" i="69"/>
  <c r="R104" i="69"/>
  <c r="R114" i="69"/>
  <c r="R38" i="69"/>
  <c r="R36" i="69"/>
  <c r="R27" i="69"/>
  <c r="V46" i="69"/>
  <c r="R44" i="69"/>
  <c r="R116" i="69"/>
  <c r="R122" i="69"/>
  <c r="R140" i="69"/>
  <c r="R73" i="69"/>
  <c r="R154" i="69"/>
  <c r="R33" i="69"/>
  <c r="R11" i="69"/>
  <c r="R97" i="69"/>
  <c r="R84" i="69"/>
  <c r="R25" i="69"/>
  <c r="R54" i="69"/>
  <c r="R129" i="69"/>
  <c r="R8" i="69"/>
  <c r="R142" i="69"/>
  <c r="R78" i="69"/>
  <c r="R72" i="69"/>
  <c r="R138" i="69"/>
  <c r="R37" i="69"/>
  <c r="R89" i="69"/>
  <c r="R147" i="69"/>
  <c r="R92" i="69"/>
  <c r="R68" i="69"/>
  <c r="R58" i="69"/>
  <c r="R155" i="69"/>
  <c r="X115" i="69"/>
  <c r="V49" i="69"/>
  <c r="V62" i="69"/>
  <c r="T87" i="69"/>
  <c r="T92" i="69"/>
  <c r="T5" i="69"/>
  <c r="T77" i="69"/>
  <c r="V33" i="69"/>
  <c r="V139" i="69"/>
  <c r="V137" i="69"/>
  <c r="V143" i="69"/>
  <c r="R146" i="69"/>
  <c r="R59" i="69"/>
  <c r="R81" i="69"/>
  <c r="R107" i="69"/>
  <c r="X83" i="69"/>
  <c r="V25" i="69"/>
  <c r="V15" i="69"/>
  <c r="T146" i="69"/>
  <c r="T38" i="69"/>
  <c r="T73" i="69"/>
  <c r="T121" i="69"/>
  <c r="V154" i="69"/>
  <c r="V155" i="69"/>
  <c r="V121" i="69"/>
  <c r="V63" i="69"/>
  <c r="R21" i="69"/>
  <c r="R17" i="69"/>
  <c r="R52" i="69"/>
  <c r="R124" i="69"/>
  <c r="V78" i="69"/>
  <c r="V156" i="69"/>
  <c r="V7" i="69"/>
  <c r="X84" i="69"/>
  <c r="X52" i="69"/>
  <c r="V29" i="69"/>
  <c r="V16" i="69"/>
  <c r="T91" i="69"/>
  <c r="X17" i="69"/>
  <c r="V81" i="69"/>
  <c r="V17" i="69"/>
  <c r="R9" i="69"/>
  <c r="X57" i="69"/>
  <c r="V42" i="69"/>
  <c r="V57" i="69"/>
  <c r="T57" i="69"/>
  <c r="R57" i="69"/>
  <c r="X42" i="69"/>
  <c r="R42" i="69"/>
  <c r="T42" i="69"/>
  <c r="X62" i="69"/>
  <c r="X68" i="69"/>
  <c r="T64" i="69"/>
  <c r="T68" i="69"/>
  <c r="R19" i="69"/>
  <c r="X128" i="69"/>
  <c r="V13" i="69"/>
  <c r="V94" i="69"/>
  <c r="V142" i="69"/>
  <c r="V90" i="69"/>
  <c r="T69" i="69"/>
  <c r="T80" i="69"/>
  <c r="T30" i="69"/>
  <c r="T76" i="69"/>
  <c r="T123" i="69"/>
  <c r="T29" i="69"/>
  <c r="T88" i="69"/>
  <c r="T34" i="69"/>
  <c r="T115" i="69"/>
  <c r="T101" i="69"/>
  <c r="X101" i="69"/>
  <c r="R131" i="69"/>
  <c r="X91" i="69"/>
  <c r="T110" i="69"/>
  <c r="V23" i="69"/>
  <c r="R88" i="69"/>
  <c r="T131" i="69"/>
  <c r="T6" i="69"/>
  <c r="V103" i="69"/>
  <c r="R46" i="69"/>
  <c r="X54" i="69"/>
  <c r="X94" i="69"/>
  <c r="T15" i="69"/>
  <c r="V65" i="69"/>
  <c r="R53" i="69"/>
  <c r="R43" i="69"/>
  <c r="R103" i="69"/>
  <c r="R13" i="69"/>
  <c r="R121" i="69"/>
  <c r="T19" i="69"/>
  <c r="V76" i="69"/>
  <c r="R91" i="69"/>
  <c r="X103" i="69"/>
  <c r="T10" i="69"/>
  <c r="T103" i="69"/>
  <c r="T90" i="69"/>
  <c r="V9" i="69"/>
  <c r="V83" i="69"/>
  <c r="V85" i="69"/>
  <c r="V74" i="69"/>
  <c r="V64" i="69"/>
  <c r="V131" i="69"/>
  <c r="V104" i="69"/>
  <c r="V82" i="69"/>
  <c r="V10" i="69"/>
  <c r="X18" i="69"/>
  <c r="X34" i="69"/>
  <c r="X142" i="69"/>
  <c r="X99" i="69"/>
  <c r="R101" i="69"/>
  <c r="X64" i="69"/>
  <c r="T44" i="69"/>
  <c r="V101" i="69"/>
  <c r="R100" i="69"/>
  <c r="X72" i="69"/>
  <c r="R80" i="69"/>
  <c r="X10" i="69"/>
  <c r="T133" i="69"/>
  <c r="V51" i="69"/>
  <c r="X71" i="69"/>
  <c r="V68" i="69"/>
  <c r="X109" i="69"/>
  <c r="X145" i="69"/>
  <c r="X66" i="69"/>
  <c r="R110" i="69"/>
  <c r="R28" i="69"/>
  <c r="P139" i="69"/>
  <c r="P66" i="69"/>
  <c r="P101" i="69"/>
  <c r="P49" i="69"/>
  <c r="P7" i="69"/>
  <c r="T9" i="69"/>
  <c r="V4" i="69"/>
  <c r="X4" i="69"/>
  <c r="P67" i="69"/>
  <c r="P59" i="69"/>
  <c r="P71" i="69"/>
  <c r="P39" i="69"/>
  <c r="P61" i="69"/>
  <c r="P112" i="69"/>
  <c r="P60" i="69"/>
  <c r="T154" i="69"/>
  <c r="R119" i="69"/>
  <c r="X77" i="69"/>
  <c r="P74" i="69"/>
  <c r="P146" i="69"/>
  <c r="P124" i="69"/>
  <c r="P141" i="69"/>
  <c r="P119" i="69"/>
  <c r="P63" i="69"/>
  <c r="T53" i="69"/>
  <c r="P56" i="69"/>
  <c r="P79" i="69"/>
  <c r="P102" i="69"/>
  <c r="P5" i="69"/>
  <c r="P97" i="69"/>
  <c r="P9" i="69"/>
  <c r="P108" i="69"/>
  <c r="P64" i="69"/>
  <c r="P125" i="69"/>
  <c r="P136" i="69"/>
  <c r="V69" i="69"/>
  <c r="V77" i="69"/>
  <c r="X7" i="69"/>
  <c r="X163" i="69"/>
  <c r="X45" i="69"/>
  <c r="P130" i="69"/>
  <c r="P145" i="69"/>
  <c r="P115" i="69"/>
  <c r="P140" i="69"/>
  <c r="P78" i="69"/>
  <c r="P85" i="69"/>
  <c r="T20" i="69"/>
  <c r="V117" i="69"/>
  <c r="X69" i="69"/>
  <c r="P80" i="69"/>
  <c r="P69" i="69"/>
  <c r="P58" i="69"/>
  <c r="P11" i="69"/>
  <c r="P143" i="69"/>
  <c r="P12" i="69"/>
  <c r="P81" i="69"/>
  <c r="V119" i="69"/>
  <c r="R77" i="69"/>
  <c r="P33" i="69"/>
  <c r="P99" i="69"/>
  <c r="P103" i="69"/>
  <c r="P28" i="69"/>
  <c r="P31" i="69"/>
  <c r="P154" i="69"/>
  <c r="P96" i="69"/>
  <c r="V53" i="69"/>
  <c r="X121" i="69"/>
  <c r="P142" i="69"/>
  <c r="P72" i="69"/>
  <c r="P51" i="69"/>
  <c r="P147" i="69"/>
  <c r="P37" i="69"/>
  <c r="P84" i="69"/>
  <c r="P57" i="69"/>
  <c r="P104" i="69"/>
  <c r="P118" i="69"/>
  <c r="T194" i="69"/>
  <c r="T125" i="69"/>
  <c r="T45" i="69"/>
  <c r="T117" i="69"/>
  <c r="P114" i="69"/>
  <c r="P122" i="69"/>
  <c r="P88" i="69"/>
  <c r="P18" i="69"/>
  <c r="P109" i="69"/>
  <c r="P16" i="69"/>
  <c r="R125" i="69"/>
  <c r="X9" i="69"/>
  <c r="P150" i="69"/>
  <c r="P121" i="69"/>
  <c r="P54" i="69"/>
  <c r="P126" i="69"/>
  <c r="P19" i="69"/>
  <c r="P52" i="69"/>
  <c r="T49" i="69"/>
  <c r="V105" i="69"/>
  <c r="R163" i="69"/>
  <c r="P21" i="69"/>
  <c r="P129" i="69"/>
  <c r="P38" i="69"/>
  <c r="P20" i="69"/>
  <c r="P127" i="69"/>
  <c r="P128" i="69"/>
  <c r="P138" i="69"/>
  <c r="T119" i="69"/>
  <c r="P86" i="69"/>
  <c r="P36" i="69"/>
  <c r="P117" i="69"/>
  <c r="P137" i="69"/>
  <c r="P17" i="69"/>
  <c r="P42" i="69"/>
  <c r="P55" i="69"/>
  <c r="X40" i="69"/>
  <c r="R108" i="69"/>
  <c r="R156" i="69"/>
  <c r="P27" i="69"/>
  <c r="P87" i="69"/>
  <c r="P25" i="69"/>
  <c r="P34" i="69"/>
  <c r="P62" i="69"/>
  <c r="V89" i="69"/>
  <c r="R69" i="69"/>
  <c r="X53" i="69"/>
  <c r="P8" i="69"/>
  <c r="P155" i="69"/>
  <c r="P156" i="69"/>
  <c r="P131" i="69"/>
  <c r="P89" i="69"/>
  <c r="P107" i="69"/>
  <c r="T163" i="69"/>
  <c r="V145" i="69"/>
  <c r="X117" i="69"/>
  <c r="P4" i="69"/>
  <c r="P94" i="69"/>
  <c r="P76" i="69"/>
  <c r="P53" i="69"/>
  <c r="P116" i="69"/>
  <c r="P73" i="69"/>
  <c r="P65" i="69"/>
  <c r="V163" i="69"/>
  <c r="R117" i="69"/>
  <c r="P45" i="69"/>
  <c r="P68" i="69"/>
  <c r="P110" i="69"/>
  <c r="P164" i="69"/>
  <c r="P82" i="69"/>
  <c r="P105" i="69"/>
  <c r="P6" i="69"/>
  <c r="R20" i="69"/>
  <c r="P153" i="69"/>
  <c r="P144" i="69"/>
  <c r="P175" i="69"/>
  <c r="P157" i="69"/>
  <c r="P199" i="69"/>
  <c r="P47" i="69"/>
  <c r="P135" i="69"/>
  <c r="P168" i="69"/>
  <c r="P48" i="69"/>
  <c r="P195" i="69"/>
  <c r="P92" i="69"/>
  <c r="P176" i="69"/>
  <c r="P172" i="69"/>
  <c r="P26" i="69"/>
  <c r="P50" i="69"/>
  <c r="P160" i="69"/>
  <c r="P162" i="69"/>
  <c r="P161" i="69"/>
  <c r="P182" i="69"/>
  <c r="P75" i="69"/>
  <c r="P32" i="69"/>
  <c r="P163" i="69"/>
  <c r="P83" i="69"/>
  <c r="P158" i="69"/>
  <c r="P181" i="69"/>
  <c r="P200" i="69"/>
  <c r="P196" i="69"/>
  <c r="P197" i="69"/>
  <c r="P77" i="69"/>
  <c r="P169" i="69"/>
  <c r="P198" i="69"/>
  <c r="P151" i="69"/>
  <c r="P35" i="69"/>
  <c r="P159" i="69"/>
  <c r="P192" i="69"/>
  <c r="P173" i="69"/>
  <c r="P15" i="69"/>
  <c r="P171" i="69"/>
  <c r="P193" i="69"/>
  <c r="P170" i="69"/>
  <c r="P194" i="69"/>
  <c r="T26" i="69"/>
  <c r="R176" i="69"/>
  <c r="R151" i="69"/>
  <c r="R193" i="69"/>
  <c r="R47" i="69"/>
  <c r="R173" i="69"/>
  <c r="R162" i="69"/>
  <c r="R200" i="69"/>
  <c r="R159" i="69"/>
  <c r="R145" i="69"/>
  <c r="R157" i="69"/>
  <c r="R196" i="69"/>
  <c r="R118" i="69"/>
  <c r="R175" i="69"/>
  <c r="R194" i="69"/>
  <c r="R192" i="69"/>
  <c r="R171" i="69"/>
  <c r="R199" i="69"/>
  <c r="R198" i="69"/>
  <c r="R35" i="69"/>
  <c r="R170" i="69"/>
  <c r="R75" i="69"/>
  <c r="R172" i="69"/>
  <c r="R181" i="69"/>
  <c r="R158" i="69"/>
  <c r="R26" i="69"/>
  <c r="R182" i="69"/>
  <c r="R180" i="69"/>
  <c r="R51" i="69"/>
  <c r="R160" i="69"/>
  <c r="R134" i="69"/>
  <c r="R168" i="69"/>
  <c r="R169" i="69"/>
  <c r="R130" i="69"/>
  <c r="R153" i="69"/>
  <c r="R50" i="69"/>
  <c r="R48" i="69"/>
  <c r="R161" i="69"/>
  <c r="R95" i="69"/>
  <c r="R32" i="69"/>
  <c r="R144" i="69"/>
  <c r="X160" i="69"/>
  <c r="X170" i="69"/>
  <c r="X144" i="69"/>
  <c r="X118" i="69"/>
  <c r="X151" i="69"/>
  <c r="X197" i="69"/>
  <c r="X194" i="69"/>
  <c r="X158" i="69"/>
  <c r="X196" i="69"/>
  <c r="X162" i="69"/>
  <c r="X95" i="69"/>
  <c r="X159" i="69"/>
  <c r="X35" i="69"/>
  <c r="X75" i="69"/>
  <c r="X182" i="69"/>
  <c r="X199" i="69"/>
  <c r="X48" i="69"/>
  <c r="X198" i="69"/>
  <c r="X169" i="69"/>
  <c r="X180" i="69"/>
  <c r="X181" i="69"/>
  <c r="X111" i="69"/>
  <c r="X192" i="69"/>
  <c r="X193" i="69"/>
  <c r="X195" i="69"/>
  <c r="X26" i="69"/>
  <c r="X176" i="69"/>
  <c r="X179" i="69"/>
  <c r="X157" i="69"/>
  <c r="X173" i="69"/>
  <c r="X175" i="69"/>
  <c r="X32" i="69"/>
  <c r="X171" i="69"/>
  <c r="X200" i="69"/>
  <c r="X65" i="69"/>
  <c r="X161" i="69"/>
  <c r="X50" i="69"/>
  <c r="X41" i="69"/>
  <c r="X20" i="69"/>
  <c r="X125" i="69"/>
  <c r="X168" i="69"/>
  <c r="X47" i="69"/>
  <c r="T179" i="69"/>
  <c r="T168" i="69"/>
  <c r="T35" i="69"/>
  <c r="T198" i="69"/>
  <c r="T47" i="69"/>
  <c r="T199" i="69"/>
  <c r="T50" i="69"/>
  <c r="T159" i="69"/>
  <c r="T175" i="69"/>
  <c r="T161" i="69"/>
  <c r="T171" i="69"/>
  <c r="T158" i="69"/>
  <c r="T176" i="69"/>
  <c r="T75" i="69"/>
  <c r="T164" i="69"/>
  <c r="T181" i="69"/>
  <c r="T173" i="69"/>
  <c r="T169" i="69"/>
  <c r="T196" i="69"/>
  <c r="T157" i="69"/>
  <c r="T144" i="69"/>
  <c r="T116" i="69"/>
  <c r="T151" i="69"/>
  <c r="T48" i="69"/>
  <c r="T200" i="69"/>
  <c r="T180" i="69"/>
  <c r="T162" i="69"/>
  <c r="T192" i="69"/>
  <c r="T182" i="69"/>
  <c r="T160" i="69"/>
  <c r="T32" i="69"/>
  <c r="T193" i="69"/>
  <c r="T93" i="69"/>
  <c r="T41" i="69"/>
  <c r="V127" i="69"/>
  <c r="V158" i="69"/>
  <c r="V200" i="69"/>
  <c r="V134" i="69"/>
  <c r="V179" i="69"/>
  <c r="V58" i="69"/>
  <c r="V32" i="69"/>
  <c r="V173" i="69"/>
  <c r="V168" i="69"/>
  <c r="V193" i="69"/>
  <c r="V192" i="69"/>
  <c r="V93" i="69"/>
  <c r="V160" i="69"/>
  <c r="V162" i="69"/>
  <c r="V20" i="69"/>
  <c r="V157" i="69"/>
  <c r="V198" i="69"/>
  <c r="V144" i="69"/>
  <c r="V35" i="69"/>
  <c r="V181" i="69"/>
  <c r="V177" i="69"/>
  <c r="V175" i="69"/>
  <c r="V169" i="69"/>
  <c r="V26" i="69"/>
  <c r="V182" i="69"/>
  <c r="V75" i="69"/>
  <c r="V199" i="69"/>
  <c r="V194" i="69"/>
  <c r="V50" i="69"/>
  <c r="V159" i="69"/>
  <c r="V171" i="69"/>
  <c r="V161" i="69"/>
  <c r="V180" i="69"/>
  <c r="V176" i="69"/>
  <c r="V47" i="69"/>
  <c r="V197" i="69"/>
  <c r="V151" i="69"/>
  <c r="V196" i="69"/>
  <c r="V170" i="69"/>
  <c r="V95" i="69"/>
  <c r="V48" i="69"/>
  <c r="V110" i="69"/>
  <c r="T170" i="69"/>
</calcChain>
</file>

<file path=xl/sharedStrings.xml><?xml version="1.0" encoding="utf-8"?>
<sst xmlns="http://schemas.openxmlformats.org/spreadsheetml/2006/main" count="4653" uniqueCount="515">
  <si>
    <t>MONDAY</t>
  </si>
  <si>
    <t>Monday</t>
  </si>
  <si>
    <t>Tuesday</t>
  </si>
  <si>
    <t>Wednesday</t>
  </si>
  <si>
    <t>Thursday</t>
  </si>
  <si>
    <t>Friday</t>
  </si>
  <si>
    <t>PHARMACY DEPARTMENT ROSTER</t>
  </si>
  <si>
    <t>DISPENSARY TEAM</t>
  </si>
  <si>
    <t>CRITICAL CARE TEAM</t>
  </si>
  <si>
    <t>DIGESTIVE HEALTH &amp; NEPHROLOGY TEAM</t>
  </si>
  <si>
    <t>GENERAL MEDICINE TEAM</t>
  </si>
  <si>
    <t>SPECIAL MEDICINE TEAM</t>
  </si>
  <si>
    <t>#439</t>
  </si>
  <si>
    <t>#4629</t>
  </si>
  <si>
    <t>#4443</t>
  </si>
  <si>
    <t>#4362</t>
  </si>
  <si>
    <t>#5018</t>
  </si>
  <si>
    <t>#4325</t>
  </si>
  <si>
    <t>#616</t>
  </si>
  <si>
    <t xml:space="preserve">JESSIE MCPHERSON &amp; BAU &amp; MHTRP </t>
  </si>
  <si>
    <t>ASEPTIC TEAM</t>
  </si>
  <si>
    <t>MED INFO &amp; INPATIENTS &amp; HOMR</t>
  </si>
  <si>
    <t>DEPARTMENT SUPPORT</t>
  </si>
  <si>
    <t>#259</t>
  </si>
  <si>
    <t>#195</t>
  </si>
  <si>
    <t>#4225</t>
  </si>
  <si>
    <t>#4394</t>
  </si>
  <si>
    <t>#4392</t>
  </si>
  <si>
    <t>#4729</t>
  </si>
  <si>
    <t>#4732</t>
  </si>
  <si>
    <t>#4007</t>
  </si>
  <si>
    <t>#4980</t>
  </si>
  <si>
    <t>OTHER</t>
  </si>
  <si>
    <t>PROFESSIONAL DEVELOPMENT</t>
  </si>
  <si>
    <t>#4794</t>
  </si>
  <si>
    <t>#5019</t>
  </si>
  <si>
    <t>#4793</t>
  </si>
  <si>
    <t>#4469</t>
  </si>
  <si>
    <t>#517</t>
  </si>
  <si>
    <t>#193</t>
  </si>
  <si>
    <t>#515</t>
  </si>
  <si>
    <t>#4782 / 0466730940</t>
  </si>
  <si>
    <t>#4223 / 0466730938</t>
  </si>
  <si>
    <t>#4767 / 0466730935</t>
  </si>
  <si>
    <t>#4425</t>
  </si>
  <si>
    <t>#4912</t>
  </si>
  <si>
    <t>#4717</t>
  </si>
  <si>
    <t>#4786</t>
  </si>
  <si>
    <t>#4393</t>
  </si>
  <si>
    <t>#4472</t>
  </si>
  <si>
    <t>#4941</t>
  </si>
  <si>
    <t>ext:22441</t>
  </si>
  <si>
    <t>ext:46236</t>
  </si>
  <si>
    <t>#4766</t>
  </si>
  <si>
    <t>ext:81826</t>
  </si>
  <si>
    <t>ext:43053</t>
  </si>
  <si>
    <t>ext:43668</t>
  </si>
  <si>
    <t>ext:41364</t>
  </si>
  <si>
    <t>ext:42321</t>
  </si>
  <si>
    <t>#998</t>
  </si>
  <si>
    <t>#052</t>
  </si>
  <si>
    <t>#4673</t>
  </si>
  <si>
    <t>TUESDAY</t>
  </si>
  <si>
    <t>WEDNESDAY</t>
  </si>
  <si>
    <t>THURSDAY</t>
  </si>
  <si>
    <t>FRIDAY</t>
  </si>
  <si>
    <t>COVER</t>
  </si>
  <si>
    <t>ANNUAL LEAVE</t>
  </si>
  <si>
    <t>ADO</t>
  </si>
  <si>
    <t>LATE SHIFT</t>
  </si>
  <si>
    <t>TIME IN LIEU</t>
  </si>
  <si>
    <t>LONG SERVICE LEAVE</t>
  </si>
  <si>
    <t>ROSTERED SICK/CARERS LEAVE</t>
  </si>
  <si>
    <t>PHARMACY ROTATION</t>
  </si>
  <si>
    <t>[STAFF NAME]</t>
  </si>
  <si>
    <t>Rules:</t>
  </si>
  <si>
    <t>1. Type [qq] if: cell is intended to be left empty (e.g. no staff member required for a particular position on a particuar day)</t>
  </si>
  <si>
    <t>2. Type [blank] if: staff member is needed but no one is avaliable from the team (e.g. staff member needed to fill a particular position on a particular day)</t>
  </si>
  <si>
    <t>3. Type [public holiday]: in all cells on public holidays</t>
  </si>
  <si>
    <t>4. Type [*]: to tag team leader</t>
  </si>
  <si>
    <t>5. Type [c/o]: to tag clinical orientation in a particular role</t>
  </si>
  <si>
    <t>6. When the 'Cover' person OR the 'Pharmacy Rotation' person is rostered to a position outside of the team, change their status to 'qq' in the respective 'Cover' or 'Pharmacy Rotation' cell</t>
  </si>
  <si>
    <t>7. If a purple column is not needed: Do not delete the column, just leave the cells empty (these columns can be hidden if needed)</t>
  </si>
  <si>
    <t>8. The data from this spreadsheet automatically feeds into the 'Calendar' and the 'Leave Roster'</t>
  </si>
  <si>
    <t>9. The data from this spreadsheet also automatically feeds into the overall pharmacy roster (Sue Sturm roster)</t>
  </si>
  <si>
    <t>10. The data from this spreadsheet also automatically feeds into the overall cover/spares roster (Sue Sturm roster)</t>
  </si>
  <si>
    <t>9. The data from this spreadsheet also automatically feeds into the '2017_Pharmacy Department Roster' (overall A3 roster)</t>
  </si>
  <si>
    <t>10. The data from this spreadsheet also automatically feeds into the '2017_Avaliable Staff Roster' (i.e. spares roster)</t>
  </si>
  <si>
    <t>Staff List</t>
  </si>
  <si>
    <t>Rostered?</t>
  </si>
  <si>
    <t>Abdullahi</t>
  </si>
  <si>
    <t>Huda</t>
  </si>
  <si>
    <t>Allan</t>
  </si>
  <si>
    <t>Bronwyn(P/T)</t>
  </si>
  <si>
    <t>Bron</t>
  </si>
  <si>
    <t>Amin</t>
  </si>
  <si>
    <t>Shreenil</t>
  </si>
  <si>
    <t>Andrews</t>
  </si>
  <si>
    <t>Julie</t>
  </si>
  <si>
    <t>J.Andrews</t>
  </si>
  <si>
    <t>Asamoah</t>
  </si>
  <si>
    <t>Philomina</t>
  </si>
  <si>
    <t>Ash</t>
  </si>
  <si>
    <t>James</t>
  </si>
  <si>
    <t>Batagol</t>
  </si>
  <si>
    <t>Ron (P/T)</t>
  </si>
  <si>
    <t>R.Batagol</t>
  </si>
  <si>
    <t>Buccheri</t>
  </si>
  <si>
    <t>Ashleigh</t>
  </si>
  <si>
    <t>Carey</t>
  </si>
  <si>
    <t>Sarah-Jane</t>
  </si>
  <si>
    <t>SarahJane</t>
  </si>
  <si>
    <t>Cham</t>
  </si>
  <si>
    <t>Nicholas</t>
  </si>
  <si>
    <t>Chan</t>
  </si>
  <si>
    <t>Yolanda</t>
  </si>
  <si>
    <t>Charles</t>
  </si>
  <si>
    <t>Sarah</t>
  </si>
  <si>
    <t>S.Charles</t>
  </si>
  <si>
    <t>Cheah</t>
  </si>
  <si>
    <t>Ron</t>
  </si>
  <si>
    <t>R.Cheah</t>
  </si>
  <si>
    <t>Chen</t>
  </si>
  <si>
    <t>Amy</t>
  </si>
  <si>
    <t>AndrewH</t>
  </si>
  <si>
    <t>A.Chen</t>
  </si>
  <si>
    <t>Lois</t>
  </si>
  <si>
    <t>Cheung</t>
  </si>
  <si>
    <t>Kaman</t>
  </si>
  <si>
    <t>Chin</t>
  </si>
  <si>
    <t>Kam</t>
  </si>
  <si>
    <t>K.Chin</t>
  </si>
  <si>
    <t>Chong</t>
  </si>
  <si>
    <t>AndrewT</t>
  </si>
  <si>
    <t>A.Chong</t>
  </si>
  <si>
    <t>Chynoweth</t>
  </si>
  <si>
    <t>Tom</t>
  </si>
  <si>
    <t>Cincotta</t>
  </si>
  <si>
    <t>Natalie</t>
  </si>
  <si>
    <t>Dang</t>
  </si>
  <si>
    <t>Ngoc Hoan</t>
  </si>
  <si>
    <t>Hoan</t>
  </si>
  <si>
    <t>Davies</t>
  </si>
  <si>
    <t>Jeff (P/T)</t>
  </si>
  <si>
    <t>Mim (P/T)</t>
  </si>
  <si>
    <t>Dirnbauer</t>
  </si>
  <si>
    <t>Nicole (P/T)</t>
  </si>
  <si>
    <t>N.Dirnbauer</t>
  </si>
  <si>
    <t>Do</t>
  </si>
  <si>
    <t>Jacqui</t>
  </si>
  <si>
    <t>J.Do</t>
  </si>
  <si>
    <t>Egorova</t>
  </si>
  <si>
    <t>Tatyana</t>
  </si>
  <si>
    <t>Ewing</t>
  </si>
  <si>
    <t>Wendy</t>
  </si>
  <si>
    <t>Fazli</t>
  </si>
  <si>
    <t>Obaid</t>
  </si>
  <si>
    <t>Foo</t>
  </si>
  <si>
    <t>Siang</t>
  </si>
  <si>
    <t>Fu</t>
  </si>
  <si>
    <t>Sophia</t>
  </si>
  <si>
    <t>Gibbins</t>
  </si>
  <si>
    <t>Amanda</t>
  </si>
  <si>
    <t>A.Gibbins</t>
  </si>
  <si>
    <t>Gonsalvez</t>
  </si>
  <si>
    <t>Richard</t>
  </si>
  <si>
    <t>Griffin</t>
  </si>
  <si>
    <t>Hayley</t>
  </si>
  <si>
    <t>Gunsberger</t>
  </si>
  <si>
    <t>Simone</t>
  </si>
  <si>
    <t>Hames</t>
  </si>
  <si>
    <t>Estelle (P/T)</t>
  </si>
  <si>
    <t>Hanna</t>
  </si>
  <si>
    <t>Mary</t>
  </si>
  <si>
    <t>M.Hanna</t>
  </si>
  <si>
    <t>Heyn</t>
  </si>
  <si>
    <t>Monique (P/T)</t>
  </si>
  <si>
    <t>Ho</t>
  </si>
  <si>
    <t>Stella (P/T)</t>
  </si>
  <si>
    <t>Hodgkinson</t>
  </si>
  <si>
    <t>Marisa (P/T)</t>
  </si>
  <si>
    <t>Hruz</t>
  </si>
  <si>
    <t>Julia</t>
  </si>
  <si>
    <t>Hu</t>
  </si>
  <si>
    <t>Erin (P/T)</t>
  </si>
  <si>
    <t>Hughes</t>
  </si>
  <si>
    <t>Jessica</t>
  </si>
  <si>
    <t>J.Hughes</t>
  </si>
  <si>
    <t>Hurst</t>
  </si>
  <si>
    <t>Golriz</t>
  </si>
  <si>
    <t>Janson</t>
  </si>
  <si>
    <t>Lisa (P/T)</t>
  </si>
  <si>
    <t>Josevska</t>
  </si>
  <si>
    <t>Kristina</t>
  </si>
  <si>
    <t>K.Josevska</t>
  </si>
  <si>
    <t>Kearney</t>
  </si>
  <si>
    <t>Mark</t>
  </si>
  <si>
    <t>Knight</t>
  </si>
  <si>
    <t>Kathy (P/T)</t>
  </si>
  <si>
    <t>Koo</t>
  </si>
  <si>
    <t>Vivian</t>
  </si>
  <si>
    <t>V.Koo</t>
  </si>
  <si>
    <t>Kong (Lee)</t>
  </si>
  <si>
    <t>Sandra</t>
  </si>
  <si>
    <t>Kopp</t>
  </si>
  <si>
    <t>Helen</t>
  </si>
  <si>
    <t>Lau</t>
  </si>
  <si>
    <t>Grace</t>
  </si>
  <si>
    <t>G.Lau</t>
  </si>
  <si>
    <t>Le</t>
  </si>
  <si>
    <t>Joanne</t>
  </si>
  <si>
    <t>Leong</t>
  </si>
  <si>
    <t>Daisy</t>
  </si>
  <si>
    <t>Low</t>
  </si>
  <si>
    <t>Eunice</t>
  </si>
  <si>
    <t>Lim</t>
  </si>
  <si>
    <t xml:space="preserve">Andrew </t>
  </si>
  <si>
    <t>AndrewL</t>
  </si>
  <si>
    <t>Arthur</t>
  </si>
  <si>
    <t>Kee Lin</t>
  </si>
  <si>
    <t>Ling</t>
  </si>
  <si>
    <t>Lily</t>
  </si>
  <si>
    <t>Lu</t>
  </si>
  <si>
    <t>Michael</t>
  </si>
  <si>
    <t>Michelle</t>
  </si>
  <si>
    <t>Mackie</t>
  </si>
  <si>
    <t>Liz  (P/T)</t>
  </si>
  <si>
    <t>Mai</t>
  </si>
  <si>
    <t>Vi</t>
  </si>
  <si>
    <t>V.Mai</t>
  </si>
  <si>
    <t>Mak</t>
  </si>
  <si>
    <t>Patrick</t>
  </si>
  <si>
    <t>Mantas</t>
  </si>
  <si>
    <t>Stav (P/T)</t>
  </si>
  <si>
    <t>McAvaney</t>
  </si>
  <si>
    <t>Claire (P/T)</t>
  </si>
  <si>
    <t>C.McAvaney</t>
  </si>
  <si>
    <t>McPhee</t>
  </si>
  <si>
    <t>S.McPhee</t>
  </si>
  <si>
    <t>Mond</t>
  </si>
  <si>
    <t>Julie (P/T)</t>
  </si>
  <si>
    <t>J.Mond</t>
  </si>
  <si>
    <t>Morse</t>
  </si>
  <si>
    <t>Nicole</t>
  </si>
  <si>
    <t>N.Morse</t>
  </si>
  <si>
    <t>Ng</t>
  </si>
  <si>
    <t>Li-ling</t>
  </si>
  <si>
    <t>Shirley</t>
  </si>
  <si>
    <t>Nguyen</t>
  </si>
  <si>
    <t>David</t>
  </si>
  <si>
    <t>John</t>
  </si>
  <si>
    <t>Phuong</t>
  </si>
  <si>
    <t>Sylvie</t>
  </si>
  <si>
    <t>Noble</t>
  </si>
  <si>
    <t>Kris</t>
  </si>
  <si>
    <t>K.Noble</t>
  </si>
  <si>
    <t>Ong</t>
  </si>
  <si>
    <t>Eugene</t>
  </si>
  <si>
    <t>Maria (P/T)</t>
  </si>
  <si>
    <t>Papa</t>
  </si>
  <si>
    <t>Bernadette (P/T)</t>
  </si>
  <si>
    <t>Parkinson</t>
  </si>
  <si>
    <t>Jacqui (P/T)</t>
  </si>
  <si>
    <t>J.Parkinson</t>
  </si>
  <si>
    <t>Partridge</t>
  </si>
  <si>
    <t>Lee Kin</t>
  </si>
  <si>
    <t>Philip</t>
  </si>
  <si>
    <t>Anish</t>
  </si>
  <si>
    <t>Pho</t>
  </si>
  <si>
    <t>Christine</t>
  </si>
  <si>
    <t>Pignataro</t>
  </si>
  <si>
    <t>Silvana (P/T)</t>
  </si>
  <si>
    <t>Ponsford</t>
  </si>
  <si>
    <t>Fiona (P/T)</t>
  </si>
  <si>
    <t>Jeff</t>
  </si>
  <si>
    <t>Mim</t>
  </si>
  <si>
    <t>Estelle</t>
  </si>
  <si>
    <t>Monique</t>
  </si>
  <si>
    <t>Stella</t>
  </si>
  <si>
    <t>Marisa</t>
  </si>
  <si>
    <t>Erin</t>
  </si>
  <si>
    <t xml:space="preserve">Lisa </t>
  </si>
  <si>
    <t>Kathy</t>
  </si>
  <si>
    <t>Liz</t>
  </si>
  <si>
    <t>Stav</t>
  </si>
  <si>
    <t>Maria</t>
  </si>
  <si>
    <t>Bernadette</t>
  </si>
  <si>
    <t>Silvana</t>
  </si>
  <si>
    <t>Fiona</t>
  </si>
  <si>
    <t>Robert</t>
  </si>
  <si>
    <t>Pountney</t>
  </si>
  <si>
    <t>Kelly (P/T)</t>
  </si>
  <si>
    <t>Rajan</t>
  </si>
  <si>
    <t>Vineeth</t>
  </si>
  <si>
    <t>Rajendra</t>
  </si>
  <si>
    <t>Sindhu</t>
  </si>
  <si>
    <t>Rattle</t>
  </si>
  <si>
    <t>Amelia</t>
  </si>
  <si>
    <t>Reedy</t>
  </si>
  <si>
    <t>Clark</t>
  </si>
  <si>
    <t>Rivers</t>
  </si>
  <si>
    <t xml:space="preserve">Tess (P/T) </t>
  </si>
  <si>
    <t>Roberts</t>
  </si>
  <si>
    <t>Erika</t>
  </si>
  <si>
    <t>Rodda</t>
  </si>
  <si>
    <t>Sheridan (P/T)</t>
  </si>
  <si>
    <t>Rofu</t>
  </si>
  <si>
    <t>Aseel</t>
  </si>
  <si>
    <t>Noor</t>
  </si>
  <si>
    <t>Shahsavand</t>
  </si>
  <si>
    <t>Alborz</t>
  </si>
  <si>
    <t>Shvaytser</t>
  </si>
  <si>
    <t>Alla (P/T)</t>
  </si>
  <si>
    <t>Selth</t>
  </si>
  <si>
    <t>Tanya</t>
  </si>
  <si>
    <t>Shen</t>
  </si>
  <si>
    <t>V.Shen</t>
  </si>
  <si>
    <t>Shepherd</t>
  </si>
  <si>
    <t>Sam</t>
  </si>
  <si>
    <t>Sheridan</t>
  </si>
  <si>
    <t>Berenice</t>
  </si>
  <si>
    <t>Simioni</t>
  </si>
  <si>
    <t>Diana</t>
  </si>
  <si>
    <t>Smith</t>
  </si>
  <si>
    <t>Brodie</t>
  </si>
  <si>
    <t>Stephens</t>
  </si>
  <si>
    <t>J.Stephens</t>
  </si>
  <si>
    <t>Sturm</t>
  </si>
  <si>
    <t xml:space="preserve">Sue </t>
  </si>
  <si>
    <t>Sugumar</t>
  </si>
  <si>
    <t>Tara</t>
  </si>
  <si>
    <t>Taege</t>
  </si>
  <si>
    <t>Karina</t>
  </si>
  <si>
    <t>K.Taege</t>
  </si>
  <si>
    <t>Tang</t>
  </si>
  <si>
    <t>M.Tang</t>
  </si>
  <si>
    <t>Teh</t>
  </si>
  <si>
    <t xml:space="preserve">Renise </t>
  </si>
  <si>
    <t>Tey</t>
  </si>
  <si>
    <t>A.Tey</t>
  </si>
  <si>
    <t>Thabet</t>
  </si>
  <si>
    <t>Hussien</t>
  </si>
  <si>
    <t>Thomson</t>
  </si>
  <si>
    <t>Catherine</t>
  </si>
  <si>
    <t>Tiong</t>
  </si>
  <si>
    <t>Karen</t>
  </si>
  <si>
    <t>K.Tiong</t>
  </si>
  <si>
    <t>Tran</t>
  </si>
  <si>
    <t>A.Tran</t>
  </si>
  <si>
    <t>Jenny</t>
  </si>
  <si>
    <t>Troupis</t>
  </si>
  <si>
    <t>Soty (P/T)</t>
  </si>
  <si>
    <t>Vo</t>
  </si>
  <si>
    <t>Tin</t>
  </si>
  <si>
    <t>Vosk</t>
  </si>
  <si>
    <t>Claire</t>
  </si>
  <si>
    <t>C.Vosk</t>
  </si>
  <si>
    <t>Vuong</t>
  </si>
  <si>
    <t>Kevin</t>
  </si>
  <si>
    <t>Wang</t>
  </si>
  <si>
    <t>G.Wang</t>
  </si>
  <si>
    <t>Whyte</t>
  </si>
  <si>
    <t>Rodney</t>
  </si>
  <si>
    <t>Widjadi</t>
  </si>
  <si>
    <t>Jacinda</t>
  </si>
  <si>
    <t>Williams</t>
  </si>
  <si>
    <t>Megan</t>
  </si>
  <si>
    <t>Yang</t>
  </si>
  <si>
    <t>MaryAnne</t>
  </si>
  <si>
    <t>Yeoh</t>
  </si>
  <si>
    <t>K.Yeoh</t>
  </si>
  <si>
    <t>Yin</t>
  </si>
  <si>
    <t>Connie</t>
  </si>
  <si>
    <t>Yeung</t>
  </si>
  <si>
    <t>Vivienne (P/T)</t>
  </si>
  <si>
    <t>Mohan</t>
  </si>
  <si>
    <t>Bianca</t>
  </si>
  <si>
    <t>Rosetti</t>
  </si>
  <si>
    <t>J.Rosetti</t>
  </si>
  <si>
    <t>Choo</t>
  </si>
  <si>
    <t>Carmen</t>
  </si>
  <si>
    <t>T.Le</t>
  </si>
  <si>
    <t>Huskic</t>
  </si>
  <si>
    <t>Jenna</t>
  </si>
  <si>
    <t>Yong</t>
  </si>
  <si>
    <t>Joshua</t>
  </si>
  <si>
    <t>Jesurajah</t>
  </si>
  <si>
    <t>Angelene</t>
  </si>
  <si>
    <t>Blakely</t>
  </si>
  <si>
    <t>Brooke</t>
  </si>
  <si>
    <t>Fildes</t>
  </si>
  <si>
    <t>K.Fildes</t>
  </si>
  <si>
    <t>Kimberley</t>
  </si>
  <si>
    <t>Kim</t>
  </si>
  <si>
    <t>Mohamed</t>
  </si>
  <si>
    <t>Adil</t>
  </si>
  <si>
    <t>Abraham</t>
  </si>
  <si>
    <t>Angela</t>
  </si>
  <si>
    <t>Khreish</t>
  </si>
  <si>
    <t>Madonna</t>
  </si>
  <si>
    <t>Drnda</t>
  </si>
  <si>
    <t>Jasenka</t>
  </si>
  <si>
    <t>Kelly</t>
  </si>
  <si>
    <t>Tess</t>
  </si>
  <si>
    <t>Alla</t>
  </si>
  <si>
    <t>Renise</t>
  </si>
  <si>
    <t>Soty</t>
  </si>
  <si>
    <t>Vivienne</t>
  </si>
  <si>
    <t>Phil</t>
  </si>
  <si>
    <t>LeeKin</t>
  </si>
  <si>
    <r>
      <rPr>
        <b/>
        <i/>
        <sz val="11"/>
        <rFont val="Trebuchet MS"/>
        <family val="2"/>
        <scheme val="minor"/>
      </rPr>
      <t xml:space="preserve">key: </t>
    </r>
    <r>
      <rPr>
        <i/>
        <sz val="11"/>
        <rFont val="Trebuchet MS"/>
        <family val="2"/>
        <scheme val="minor"/>
      </rPr>
      <t>* = Team Leader; c/o = clinical orientation/handover; #=Discharge Leader</t>
    </r>
  </si>
  <si>
    <t>qq</t>
  </si>
  <si>
    <t>Kosta</t>
  </si>
  <si>
    <t>Stuart</t>
  </si>
  <si>
    <t>Stephanie</t>
  </si>
  <si>
    <t>AVAILABLE STAFF</t>
  </si>
  <si>
    <t>UNAVAILABLE STAFF</t>
  </si>
  <si>
    <t>Rebecca</t>
  </si>
  <si>
    <t>ext:41702</t>
  </si>
  <si>
    <t>ext:41698</t>
  </si>
  <si>
    <t>ext:42361</t>
  </si>
  <si>
    <t>ext:23200</t>
  </si>
  <si>
    <t>ext:88723</t>
  </si>
  <si>
    <t>ext:88724</t>
  </si>
  <si>
    <t>ext:41498</t>
  </si>
  <si>
    <t xml:space="preserve"> </t>
  </si>
  <si>
    <t>M.Phung</t>
  </si>
  <si>
    <t>Maia</t>
  </si>
  <si>
    <t>J.Hunter</t>
  </si>
  <si>
    <t>Domenica</t>
  </si>
  <si>
    <t>E.Hu</t>
  </si>
  <si>
    <t>Anna</t>
  </si>
  <si>
    <t>Robbie</t>
  </si>
  <si>
    <t>#5112</t>
  </si>
  <si>
    <t>Li-Ling</t>
  </si>
  <si>
    <t>M.Lu</t>
  </si>
  <si>
    <t>S.Sturm</t>
  </si>
  <si>
    <t>Meghana</t>
  </si>
  <si>
    <t>Eric</t>
  </si>
  <si>
    <t>Victoria</t>
  </si>
  <si>
    <t>Alison</t>
  </si>
  <si>
    <t>Nadi</t>
  </si>
  <si>
    <t>April</t>
  </si>
  <si>
    <t>ext:43931</t>
  </si>
  <si>
    <t>ext:41733</t>
  </si>
  <si>
    <t>Drummond</t>
  </si>
  <si>
    <t>J.Drummond</t>
  </si>
  <si>
    <t>S.Rajendra</t>
  </si>
  <si>
    <t>Jennings</t>
  </si>
  <si>
    <t>ext:49073</t>
  </si>
  <si>
    <t>ext:42359</t>
  </si>
  <si>
    <t>Winnie</t>
  </si>
  <si>
    <t>EVENT</t>
  </si>
  <si>
    <t>Emma</t>
  </si>
  <si>
    <t>Ubai</t>
  </si>
  <si>
    <t>Taylor</t>
  </si>
  <si>
    <t>D.Dunning</t>
  </si>
  <si>
    <t>Karishma</t>
  </si>
  <si>
    <t>Mob0466022818</t>
  </si>
  <si>
    <t>ext:43914</t>
  </si>
  <si>
    <t>A.Alex</t>
  </si>
  <si>
    <t>Georgia</t>
  </si>
  <si>
    <t>#5136</t>
  </si>
  <si>
    <t>Sherine</t>
  </si>
  <si>
    <t>Therese</t>
  </si>
  <si>
    <t>J.Yang</t>
  </si>
  <si>
    <t>A.Ho</t>
  </si>
  <si>
    <t>Maryanne</t>
  </si>
  <si>
    <t>Sylvia</t>
  </si>
  <si>
    <t>Meng</t>
  </si>
  <si>
    <t>#616/#5112</t>
  </si>
  <si>
    <t>#4784</t>
  </si>
  <si>
    <t>L.Jedwab</t>
  </si>
  <si>
    <t>Paree</t>
  </si>
  <si>
    <t>Mohammed</t>
  </si>
  <si>
    <t>Angelica</t>
  </si>
  <si>
    <t>Janki</t>
  </si>
  <si>
    <t>Chirag</t>
  </si>
  <si>
    <t>JenNguyen</t>
  </si>
  <si>
    <t>Nelson</t>
  </si>
  <si>
    <t>Jasmine</t>
  </si>
  <si>
    <t>J.Kao</t>
  </si>
  <si>
    <t>Jonathan</t>
  </si>
  <si>
    <t>Thao</t>
  </si>
  <si>
    <t>Idile</t>
  </si>
  <si>
    <t>Edward</t>
  </si>
  <si>
    <t>Jesslyn</t>
  </si>
  <si>
    <t>MONASH CHILDREN'S HOSPITAL TEAM 8.30am start</t>
  </si>
  <si>
    <t>MOORABBIN HOSPITAL TEAM 8.30am start</t>
  </si>
  <si>
    <t>V.Le</t>
  </si>
  <si>
    <t>ext:23784</t>
  </si>
  <si>
    <t>Linda</t>
  </si>
  <si>
    <t>Jane</t>
  </si>
  <si>
    <t>V.Hill</t>
  </si>
  <si>
    <t>Roshny</t>
  </si>
  <si>
    <t>Lauren</t>
  </si>
  <si>
    <t>Tinh</t>
  </si>
  <si>
    <t>Nha</t>
  </si>
  <si>
    <t>Saturday</t>
  </si>
  <si>
    <t>Sunday</t>
  </si>
  <si>
    <t>S.Thevalingam</t>
  </si>
  <si>
    <t>MichaelL</t>
  </si>
  <si>
    <t>M.Nguyen</t>
  </si>
  <si>
    <t>January</t>
  </si>
  <si>
    <t>T.Vo</t>
  </si>
  <si>
    <t>Lucky</t>
  </si>
  <si>
    <t>Brindha</t>
  </si>
  <si>
    <t>Graham</t>
  </si>
  <si>
    <t>Lynette</t>
  </si>
  <si>
    <t>0409474610 (clinic days)</t>
  </si>
  <si>
    <t>A.Truong</t>
  </si>
  <si>
    <t>Louise</t>
  </si>
  <si>
    <t>L.Janson</t>
  </si>
  <si>
    <t>March</t>
  </si>
  <si>
    <t>A.Garcia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</si>
</sst>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"/>
    <numFmt numFmtId="165" formatCode="d/m/yy;@"/>
    <numFmt numFmtId="166" formatCode="[$-F800]dddd\,\ mmmm\ dd\,\ yyyy"/>
  </numFmts>
  <fonts count="40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0"/>
      <name val="Century Gothic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Arial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Arial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Arial"/>
      <family val="2"/>
      <scheme val="major"/>
    </font>
    <font>
      <sz val="11"/>
      <name val="Trebuchet MS"/>
      <family val="2"/>
      <scheme val="minor"/>
    </font>
    <font>
      <sz val="11"/>
      <color theme="1"/>
      <name val="Arial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6"/>
      <name val="Trebuchet MS"/>
      <family val="2"/>
      <scheme val="minor"/>
    </font>
    <font>
      <sz val="8"/>
      <color theme="1"/>
      <name val="Arial"/>
      <family val="2"/>
      <scheme val="major"/>
    </font>
    <font>
      <sz val="9"/>
      <color theme="1"/>
      <name val="Arial"/>
      <family val="2"/>
      <scheme val="major"/>
    </font>
    <font>
      <b/>
      <sz val="11"/>
      <name val="Trebuchet MS"/>
      <family val="2"/>
      <scheme val="minor"/>
    </font>
    <font>
      <b/>
      <sz val="14"/>
      <name val="Trebuchet MS"/>
      <family val="2"/>
      <scheme val="minor"/>
    </font>
    <font>
      <sz val="14"/>
      <name val="Trebuchet MS"/>
      <family val="2"/>
      <scheme val="minor"/>
    </font>
    <font>
      <sz val="14"/>
      <name val="Calibri"/>
      <family val="2"/>
    </font>
    <font>
      <b/>
      <sz val="11"/>
      <name val="Calibri"/>
      <family val="2"/>
    </font>
    <font>
      <i/>
      <sz val="11"/>
      <name val="Trebuchet MS"/>
      <family val="2"/>
      <scheme val="minor"/>
    </font>
    <font>
      <b/>
      <i/>
      <sz val="11"/>
      <name val="Trebuchet MS"/>
      <family val="2"/>
      <scheme val="minor"/>
    </font>
    <font>
      <sz val="9"/>
      <name val="Arial"/>
      <family val="2"/>
    </font>
    <font>
      <sz val="7"/>
      <color theme="1"/>
      <name val="Arial"/>
      <family val="2"/>
      <scheme val="major"/>
    </font>
    <font>
      <sz val="9"/>
      <name val="Arial"/>
      <family val="2"/>
      <scheme val="major"/>
    </font>
    <font>
      <sz val="12"/>
      <color theme="1"/>
      <name val="Arial"/>
      <family val="2"/>
      <scheme val="major"/>
    </font>
    <font>
      <sz val="10"/>
      <color theme="1"/>
      <name val="Arial"/>
      <family val="2"/>
      <scheme val="major"/>
    </font>
    <font>
      <sz val="9"/>
      <name val="Trebuchet MS"/>
      <family val="2"/>
      <scheme val="minor"/>
    </font>
    <font>
      <sz val="8"/>
      <name val="Trebuchet MS"/>
      <family val="2"/>
      <scheme val="minor"/>
    </font>
    <font>
      <sz val="14"/>
      <color theme="1"/>
      <name val="Arial"/>
      <family val="2"/>
      <scheme val="major"/>
    </font>
  </fonts>
  <fills count="2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BABCD"/>
        <bgColor indexed="64"/>
      </patternFill>
    </fill>
    <fill>
      <patternFill patternType="solid">
        <fgColor rgb="FFFFFFCC"/>
        <bgColor indexed="64"/>
      </patternFill>
    </fill>
  </fills>
  <borders count="3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9">
    <xf numFmtId="0" fontId="0" fillId="0" borderId="0" applyFill="0" applyBorder="0" applyProtection="0"/>
    <xf numFmtId="0" fontId="18" fillId="3" borderId="0" applyNumberFormat="0" applyBorder="0" applyAlignment="0" applyProtection="0"/>
    <xf numFmtId="0" fontId="12" fillId="0" borderId="0" applyNumberFormat="0" applyFill="0" applyProtection="0">
      <alignment horizontal="left" indent="3"/>
    </xf>
    <xf numFmtId="0" fontId="9" fillId="4" borderId="1" applyNumberFormat="0" applyAlignment="0" applyProtection="0"/>
    <xf numFmtId="0" fontId="10" fillId="5" borderId="2" applyNumberFormat="0" applyProtection="0">
      <alignment vertical="center"/>
    </xf>
    <xf numFmtId="164" fontId="14" fillId="0" borderId="6" applyFill="0" applyProtection="0">
      <alignment horizontal="left" vertical="center" wrapText="1" indent="1"/>
    </xf>
    <xf numFmtId="164" fontId="17" fillId="0" borderId="4" applyFill="0" applyProtection="0">
      <alignment horizontal="left" vertical="top" wrapText="1" indent="1"/>
    </xf>
    <xf numFmtId="164" fontId="7" fillId="0" borderId="0" applyNumberFormat="0" applyFill="0" applyProtection="0">
      <alignment horizontal="left" vertical="top" wrapText="1" indent="1"/>
    </xf>
    <xf numFmtId="164" fontId="16" fillId="0" borderId="5" applyNumberFormat="0" applyFill="0" applyProtection="0">
      <alignment horizontal="left" vertical="center" wrapText="1" indent="1"/>
    </xf>
    <xf numFmtId="0" fontId="11" fillId="6" borderId="0" applyNumberFormat="0" applyBorder="0" applyProtection="0">
      <alignment horizontal="center"/>
    </xf>
    <xf numFmtId="0" fontId="15" fillId="7" borderId="3" applyNumberFormat="0" applyProtection="0">
      <alignment horizontal="left" vertical="center" indent="1"/>
    </xf>
    <xf numFmtId="0" fontId="15" fillId="6" borderId="3" applyNumberFormat="0" applyProtection="0">
      <alignment horizontal="left" indent="1"/>
    </xf>
    <xf numFmtId="0" fontId="13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258">
    <xf numFmtId="0" fontId="0" fillId="0" borderId="0" xfId="0"/>
    <xf numFmtId="165" fontId="20" fillId="0" borderId="7" xfId="13" applyNumberFormat="1" applyFont="1" applyBorder="1" applyAlignment="1">
      <alignment vertical="center"/>
    </xf>
    <xf numFmtId="0" fontId="19" fillId="0" borderId="7" xfId="13" applyFont="1" applyBorder="1" applyAlignment="1">
      <alignment horizontal="center" vertical="center"/>
    </xf>
    <xf numFmtId="0" fontId="19" fillId="8" borderId="7" xfId="13" applyFont="1" applyFill="1" applyBorder="1" applyAlignment="1">
      <alignment horizontal="center" vertical="center"/>
    </xf>
    <xf numFmtId="0" fontId="19" fillId="8" borderId="7" xfId="13" applyFont="1" applyFill="1" applyBorder="1" applyAlignment="1">
      <alignment horizontal="center" vertical="center" wrapText="1"/>
    </xf>
    <xf numFmtId="0" fontId="0" fillId="0" borderId="0" xfId="0" applyBorder="1"/>
    <xf numFmtId="14" fontId="19" fillId="0" borderId="7" xfId="13" applyNumberFormat="1" applyFont="1" applyBorder="1" applyAlignment="1">
      <alignment horizontal="center" vertical="center"/>
    </xf>
    <xf numFmtId="14" fontId="20" fillId="0" borderId="7" xfId="13" applyNumberFormat="1" applyFont="1" applyBorder="1" applyAlignment="1">
      <alignment horizontal="center" vertical="center"/>
    </xf>
    <xf numFmtId="14" fontId="0" fillId="0" borderId="0" xfId="0" applyNumberFormat="1"/>
    <xf numFmtId="0" fontId="0" fillId="2" borderId="10" xfId="0" applyFill="1" applyBorder="1"/>
    <xf numFmtId="0" fontId="11" fillId="6" borderId="10" xfId="9" applyBorder="1">
      <alignment horizontal="center"/>
    </xf>
    <xf numFmtId="0" fontId="12" fillId="0" borderId="10" xfId="2" applyBorder="1">
      <alignment horizontal="left" indent="3"/>
    </xf>
    <xf numFmtId="0" fontId="0" fillId="2" borderId="11" xfId="0" applyFill="1" applyBorder="1"/>
    <xf numFmtId="0" fontId="8" fillId="0" borderId="0" xfId="0" applyFont="1" applyBorder="1"/>
    <xf numFmtId="0" fontId="0" fillId="0" borderId="15" xfId="0" applyBorder="1"/>
    <xf numFmtId="0" fontId="0" fillId="0" borderId="0" xfId="0" applyAlignment="1">
      <alignment horizontal="right"/>
    </xf>
    <xf numFmtId="0" fontId="15" fillId="7" borderId="8" xfId="10" applyBorder="1" applyAlignment="1">
      <alignment horizontal="left" vertical="center" indent="1"/>
    </xf>
    <xf numFmtId="0" fontId="17" fillId="0" borderId="0" xfId="6" applyNumberFormat="1" applyFill="1" applyBorder="1">
      <alignment horizontal="left" vertical="top" wrapText="1" indent="1"/>
    </xf>
    <xf numFmtId="0" fontId="15" fillId="7" borderId="17" xfId="10" applyBorder="1" applyAlignment="1">
      <alignment horizontal="left" vertical="center" indent="1"/>
    </xf>
    <xf numFmtId="0" fontId="17" fillId="0" borderId="17" xfId="6" applyNumberFormat="1" applyFill="1" applyBorder="1">
      <alignment horizontal="left" vertical="top" wrapText="1" indent="1"/>
    </xf>
    <xf numFmtId="0" fontId="0" fillId="0" borderId="19" xfId="0" applyBorder="1"/>
    <xf numFmtId="0" fontId="0" fillId="0" borderId="22" xfId="0" applyBorder="1"/>
    <xf numFmtId="0" fontId="17" fillId="0" borderId="13" xfId="6" applyNumberFormat="1" applyFill="1" applyBorder="1">
      <alignment horizontal="left" vertical="top" wrapText="1" indent="1"/>
    </xf>
    <xf numFmtId="14" fontId="15" fillId="7" borderId="8" xfId="10" applyNumberFormat="1" applyBorder="1" applyAlignment="1">
      <alignment horizontal="left" vertical="center" indent="1"/>
    </xf>
    <xf numFmtId="14" fontId="15" fillId="6" borderId="0" xfId="11" applyNumberFormat="1" applyBorder="1" applyAlignment="1">
      <alignment horizontal="left" vertical="center" indent="1"/>
    </xf>
    <xf numFmtId="0" fontId="21" fillId="0" borderId="0" xfId="0" applyFont="1"/>
    <xf numFmtId="0" fontId="0" fillId="0" borderId="0" xfId="0" applyFill="1"/>
    <xf numFmtId="0" fontId="15" fillId="6" borderId="24" xfId="11" applyBorder="1" applyAlignment="1">
      <alignment horizontal="left" vertical="center" indent="1"/>
    </xf>
    <xf numFmtId="0" fontId="17" fillId="0" borderId="24" xfId="6" applyNumberFormat="1" applyFill="1" applyBorder="1">
      <alignment horizontal="left" vertical="top" wrapText="1" indent="1"/>
    </xf>
    <xf numFmtId="14" fontId="15" fillId="7" borderId="17" xfId="10" applyNumberFormat="1" applyBorder="1" applyAlignment="1">
      <alignment horizontal="left" vertical="center" indent="1"/>
    </xf>
    <xf numFmtId="0" fontId="0" fillId="11" borderId="21" xfId="0" applyFill="1" applyBorder="1" applyAlignment="1">
      <alignment horizontal="right"/>
    </xf>
    <xf numFmtId="0" fontId="0" fillId="0" borderId="9" xfId="0" applyBorder="1"/>
    <xf numFmtId="0" fontId="0" fillId="0" borderId="12" xfId="0" applyBorder="1"/>
    <xf numFmtId="0" fontId="0" fillId="0" borderId="14" xfId="0" applyBorder="1"/>
    <xf numFmtId="0" fontId="0" fillId="0" borderId="0" xfId="0" applyBorder="1" applyAlignment="1">
      <alignment horizontal="right"/>
    </xf>
    <xf numFmtId="0" fontId="25" fillId="11" borderId="19" xfId="0" applyFont="1" applyFill="1" applyBorder="1" applyAlignment="1">
      <alignment horizontal="right"/>
    </xf>
    <xf numFmtId="0" fontId="0" fillId="0" borderId="15" xfId="0" applyBorder="1" applyAlignment="1">
      <alignment horizontal="right"/>
    </xf>
    <xf numFmtId="0" fontId="25" fillId="12" borderId="21" xfId="0" applyFont="1" applyFill="1" applyBorder="1"/>
    <xf numFmtId="0" fontId="25" fillId="12" borderId="19" xfId="0" applyFont="1" applyFill="1" applyBorder="1" applyAlignment="1">
      <alignment horizontal="right"/>
    </xf>
    <xf numFmtId="0" fontId="20" fillId="8" borderId="7" xfId="13" applyFont="1" applyFill="1" applyBorder="1" applyAlignment="1">
      <alignment horizontal="center" vertical="center" wrapText="1"/>
    </xf>
    <xf numFmtId="0" fontId="17" fillId="0" borderId="8" xfId="6" applyNumberFormat="1" applyFill="1" applyBorder="1" applyAlignment="1">
      <alignment horizontal="left" vertical="top" indent="1" shrinkToFit="1"/>
    </xf>
    <xf numFmtId="0" fontId="17" fillId="0" borderId="8" xfId="6" applyNumberFormat="1" applyFill="1" applyBorder="1" applyAlignment="1">
      <alignment horizontal="left" vertical="center" indent="1" shrinkToFit="1"/>
    </xf>
    <xf numFmtId="0" fontId="20" fillId="8" borderId="7" xfId="13" applyFont="1" applyFill="1" applyBorder="1" applyAlignment="1">
      <alignment horizontal="center" vertical="center"/>
    </xf>
    <xf numFmtId="0" fontId="17" fillId="0" borderId="18" xfId="6" applyNumberFormat="1" applyFill="1" applyBorder="1" applyAlignment="1">
      <alignment horizontal="left" vertical="top" indent="1" shrinkToFit="1"/>
    </xf>
    <xf numFmtId="0" fontId="17" fillId="0" borderId="20" xfId="6" applyNumberFormat="1" applyFill="1" applyBorder="1" applyAlignment="1">
      <alignment horizontal="left" vertical="top" indent="1" shrinkToFit="1"/>
    </xf>
    <xf numFmtId="0" fontId="17" fillId="0" borderId="0" xfId="6" applyNumberFormat="1" applyFill="1" applyBorder="1" applyAlignment="1">
      <alignment horizontal="left" vertical="top" indent="1" shrinkToFit="1"/>
    </xf>
    <xf numFmtId="0" fontId="17" fillId="0" borderId="17" xfId="6" applyNumberFormat="1" applyFill="1" applyBorder="1" applyAlignment="1">
      <alignment horizontal="left" vertical="top" indent="1" shrinkToFit="1"/>
    </xf>
    <xf numFmtId="0" fontId="23" fillId="0" borderId="23" xfId="6" applyNumberFormat="1" applyFont="1" applyFill="1" applyBorder="1" applyAlignment="1">
      <alignment horizontal="left" vertical="top" indent="1" shrinkToFit="1"/>
    </xf>
    <xf numFmtId="0" fontId="17" fillId="0" borderId="16" xfId="6" applyNumberFormat="1" applyFill="1" applyBorder="1" applyAlignment="1">
      <alignment horizontal="left" vertical="top" indent="1" shrinkToFit="1"/>
    </xf>
    <xf numFmtId="14" fontId="19" fillId="0" borderId="7" xfId="15" applyNumberFormat="1" applyFont="1" applyBorder="1" applyAlignment="1">
      <alignment horizontal="center" vertical="center"/>
    </xf>
    <xf numFmtId="0" fontId="19" fillId="0" borderId="7" xfId="15" applyFont="1" applyBorder="1" applyAlignment="1">
      <alignment horizontal="center" vertical="center"/>
    </xf>
    <xf numFmtId="0" fontId="19" fillId="8" borderId="7" xfId="15" applyFont="1" applyFill="1" applyBorder="1" applyAlignment="1">
      <alignment horizontal="center" vertical="center"/>
    </xf>
    <xf numFmtId="14" fontId="20" fillId="0" borderId="7" xfId="15" applyNumberFormat="1" applyFont="1" applyBorder="1" applyAlignment="1">
      <alignment horizontal="center" vertical="center"/>
    </xf>
    <xf numFmtId="165" fontId="20" fillId="0" borderId="7" xfId="15" applyNumberFormat="1" applyFont="1" applyBorder="1" applyAlignment="1">
      <alignment vertical="center"/>
    </xf>
    <xf numFmtId="0" fontId="0" fillId="9" borderId="7" xfId="0" applyFill="1" applyBorder="1"/>
    <xf numFmtId="0" fontId="0" fillId="0" borderId="0" xfId="0" applyFill="1" applyBorder="1"/>
    <xf numFmtId="0" fontId="20" fillId="8" borderId="7" xfId="15" applyFont="1" applyFill="1" applyBorder="1" applyAlignment="1">
      <alignment horizontal="center" vertical="center"/>
    </xf>
    <xf numFmtId="14" fontId="20" fillId="8" borderId="7" xfId="15" applyNumberFormat="1" applyFont="1" applyFill="1" applyBorder="1" applyAlignment="1">
      <alignment horizontal="center" vertical="center"/>
    </xf>
    <xf numFmtId="165" fontId="20" fillId="8" borderId="7" xfId="15" applyNumberFormat="1" applyFont="1" applyFill="1" applyBorder="1" applyAlignment="1">
      <alignment vertical="center"/>
    </xf>
    <xf numFmtId="0" fontId="0" fillId="13" borderId="0" xfId="0" applyFill="1"/>
    <xf numFmtId="0" fontId="0" fillId="14" borderId="21" xfId="0" applyFill="1" applyBorder="1"/>
    <xf numFmtId="0" fontId="0" fillId="16" borderId="21" xfId="0" applyFill="1" applyBorder="1"/>
    <xf numFmtId="0" fontId="0" fillId="0" borderId="0" xfId="0" applyAlignment="1"/>
    <xf numFmtId="0" fontId="0" fillId="0" borderId="26" xfId="0" applyBorder="1" applyAlignment="1">
      <alignment horizontal="right"/>
    </xf>
    <xf numFmtId="0" fontId="0" fillId="0" borderId="26" xfId="0" applyBorder="1"/>
    <xf numFmtId="0" fontId="17" fillId="0" borderId="27" xfId="6" applyNumberFormat="1" applyFill="1" applyBorder="1" applyAlignment="1">
      <alignment horizontal="left" vertical="top" indent="1" shrinkToFit="1"/>
    </xf>
    <xf numFmtId="0" fontId="25" fillId="14" borderId="19" xfId="0" applyFont="1" applyFill="1" applyBorder="1" applyAlignment="1">
      <alignment horizontal="right"/>
    </xf>
    <xf numFmtId="0" fontId="25" fillId="16" borderId="19" xfId="0" applyFont="1" applyFill="1" applyBorder="1" applyAlignment="1">
      <alignment horizontal="right"/>
    </xf>
    <xf numFmtId="0" fontId="25" fillId="15" borderId="0" xfId="0" applyFont="1" applyFill="1" applyBorder="1" applyAlignment="1">
      <alignment horizontal="right"/>
    </xf>
    <xf numFmtId="0" fontId="0" fillId="15" borderId="12" xfId="0" applyFill="1" applyBorder="1"/>
    <xf numFmtId="0" fontId="20" fillId="8" borderId="7" xfId="15" applyFont="1" applyFill="1" applyBorder="1" applyAlignment="1">
      <alignment horizontal="center" vertical="center" wrapText="1"/>
    </xf>
    <xf numFmtId="0" fontId="17" fillId="0" borderId="28" xfId="6" applyNumberFormat="1" applyFill="1" applyBorder="1" applyAlignment="1">
      <alignment horizontal="left" vertical="top" indent="1" shrinkToFit="1"/>
    </xf>
    <xf numFmtId="0" fontId="25" fillId="17" borderId="0" xfId="0" applyFont="1" applyFill="1" applyBorder="1" applyAlignment="1">
      <alignment horizontal="right"/>
    </xf>
    <xf numFmtId="0" fontId="0" fillId="17" borderId="12" xfId="0" applyFill="1" applyBorder="1"/>
    <xf numFmtId="0" fontId="17" fillId="0" borderId="17" xfId="6" applyNumberFormat="1" applyFill="1" applyBorder="1" applyAlignment="1">
      <alignment horizontal="left" vertical="center" indent="1" shrinkToFit="1"/>
    </xf>
    <xf numFmtId="0" fontId="0" fillId="21" borderId="12" xfId="0" applyFill="1" applyBorder="1"/>
    <xf numFmtId="0" fontId="25" fillId="21" borderId="0" xfId="0" applyFont="1" applyFill="1" applyBorder="1" applyAlignment="1">
      <alignment horizontal="right"/>
    </xf>
    <xf numFmtId="0" fontId="0" fillId="22" borderId="21" xfId="0" applyFill="1" applyBorder="1"/>
    <xf numFmtId="0" fontId="25" fillId="22" borderId="19" xfId="0" applyFont="1" applyFill="1" applyBorder="1" applyAlignment="1">
      <alignment horizontal="right"/>
    </xf>
    <xf numFmtId="0" fontId="23" fillId="0" borderId="8" xfId="6" applyNumberFormat="1" applyFont="1" applyFill="1" applyBorder="1" applyAlignment="1">
      <alignment horizontal="left" vertical="top" indent="1" shrinkToFit="1"/>
    </xf>
    <xf numFmtId="0" fontId="17" fillId="0" borderId="24" xfId="6" applyNumberFormat="1" applyFill="1" applyBorder="1" applyAlignment="1">
      <alignment horizontal="left" vertical="top" indent="1" shrinkToFit="1"/>
    </xf>
    <xf numFmtId="0" fontId="0" fillId="0" borderId="26" xfId="0" applyBorder="1" applyAlignment="1">
      <alignment horizontal="left" vertical="center"/>
    </xf>
    <xf numFmtId="0" fontId="0" fillId="0" borderId="26" xfId="0" applyBorder="1" applyAlignment="1">
      <alignment horizontal="right" vertical="center"/>
    </xf>
    <xf numFmtId="0" fontId="0" fillId="0" borderId="0" xfId="0" applyFont="1" applyFill="1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12" xfId="0" applyFill="1" applyBorder="1" applyAlignment="1">
      <alignment horizontal="right"/>
    </xf>
    <xf numFmtId="14" fontId="15" fillId="7" borderId="23" xfId="10" applyNumberFormat="1" applyBorder="1" applyAlignment="1">
      <alignment horizontal="left" vertical="center" indent="1"/>
    </xf>
    <xf numFmtId="0" fontId="0" fillId="0" borderId="12" xfId="0" applyBorder="1" applyAlignment="1">
      <alignment horizontal="right" vertical="top"/>
    </xf>
    <xf numFmtId="0" fontId="0" fillId="0" borderId="0" xfId="0" applyBorder="1" applyAlignment="1">
      <alignment horizontal="right" vertical="top"/>
    </xf>
    <xf numFmtId="0" fontId="0" fillId="0" borderId="8" xfId="0" applyBorder="1"/>
    <xf numFmtId="0" fontId="0" fillId="0" borderId="17" xfId="0" applyBorder="1"/>
    <xf numFmtId="0" fontId="0" fillId="0" borderId="16" xfId="0" applyBorder="1"/>
    <xf numFmtId="0" fontId="0" fillId="0" borderId="29" xfId="0" applyBorder="1"/>
    <xf numFmtId="0" fontId="0" fillId="0" borderId="1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17" fillId="0" borderId="8" xfId="6" applyNumberFormat="1" applyFill="1" applyBorder="1" applyAlignment="1">
      <alignment horizontal="left" vertical="center" shrinkToFit="1"/>
    </xf>
    <xf numFmtId="14" fontId="26" fillId="0" borderId="0" xfId="0" applyNumberFormat="1" applyFont="1"/>
    <xf numFmtId="0" fontId="27" fillId="0" borderId="0" xfId="0" applyFont="1"/>
    <xf numFmtId="0" fontId="27" fillId="0" borderId="0" xfId="0" applyFont="1" applyFill="1"/>
    <xf numFmtId="0" fontId="27" fillId="0" borderId="0" xfId="0" applyFont="1" applyBorder="1"/>
    <xf numFmtId="0" fontId="28" fillId="0" borderId="0" xfId="0" applyFont="1"/>
    <xf numFmtId="14" fontId="25" fillId="0" borderId="0" xfId="0" applyNumberFormat="1" applyFont="1"/>
    <xf numFmtId="14" fontId="20" fillId="0" borderId="7" xfId="16" applyNumberFormat="1" applyFont="1" applyBorder="1" applyAlignment="1">
      <alignment horizontal="center" vertical="center"/>
    </xf>
    <xf numFmtId="165" fontId="20" fillId="0" borderId="7" xfId="16" applyNumberFormat="1" applyFont="1" applyBorder="1" applyAlignment="1">
      <alignment vertical="center"/>
    </xf>
    <xf numFmtId="165" fontId="20" fillId="0" borderId="0" xfId="16" applyNumberFormat="1" applyFont="1" applyFill="1" applyBorder="1" applyAlignment="1">
      <alignment horizontal="center" vertical="center"/>
    </xf>
    <xf numFmtId="165" fontId="20" fillId="9" borderId="7" xfId="16" applyNumberFormat="1" applyFont="1" applyFill="1" applyBorder="1" applyAlignment="1">
      <alignment horizontal="center" vertical="center"/>
    </xf>
    <xf numFmtId="166" fontId="20" fillId="9" borderId="7" xfId="16" applyNumberFormat="1" applyFont="1" applyFill="1" applyBorder="1" applyAlignment="1">
      <alignment horizontal="center" vertical="center"/>
    </xf>
    <xf numFmtId="166" fontId="20" fillId="0" borderId="0" xfId="16" applyNumberFormat="1" applyFont="1" applyFill="1" applyBorder="1" applyAlignment="1">
      <alignment horizontal="center" vertical="center"/>
    </xf>
    <xf numFmtId="166" fontId="20" fillId="10" borderId="7" xfId="16" applyNumberFormat="1" applyFont="1" applyFill="1" applyBorder="1" applyAlignment="1">
      <alignment horizontal="center" vertical="center"/>
    </xf>
    <xf numFmtId="166" fontId="20" fillId="9" borderId="7" xfId="16" applyNumberFormat="1" applyFont="1" applyFill="1" applyBorder="1" applyAlignment="1">
      <alignment horizontal="center" vertical="center" wrapText="1"/>
    </xf>
    <xf numFmtId="166" fontId="21" fillId="9" borderId="7" xfId="16" applyNumberFormat="1" applyFont="1" applyFill="1" applyBorder="1" applyAlignment="1">
      <alignment horizontal="center" vertical="center"/>
    </xf>
    <xf numFmtId="0" fontId="20" fillId="8" borderId="7" xfId="16" applyFont="1" applyFill="1" applyBorder="1" applyAlignment="1">
      <alignment horizontal="center" vertical="center" wrapText="1"/>
    </xf>
    <xf numFmtId="0" fontId="0" fillId="0" borderId="0" xfId="0" applyFont="1"/>
    <xf numFmtId="0" fontId="17" fillId="0" borderId="19" xfId="6" applyNumberFormat="1" applyFill="1" applyBorder="1" applyAlignment="1">
      <alignment horizontal="left" vertical="top" indent="1" shrinkToFit="1"/>
    </xf>
    <xf numFmtId="0" fontId="25" fillId="0" borderId="0" xfId="0" applyFont="1"/>
    <xf numFmtId="14" fontId="19" fillId="0" borderId="7" xfId="13" applyNumberFormat="1" applyFont="1" applyBorder="1" applyAlignment="1">
      <alignment horizontal="center" vertical="center" wrapText="1"/>
    </xf>
    <xf numFmtId="0" fontId="19" fillId="0" borderId="7" xfId="13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/>
    </xf>
    <xf numFmtId="0" fontId="20" fillId="0" borderId="7" xfId="13" applyFont="1" applyBorder="1" applyAlignment="1">
      <alignment horizontal="center" vertical="center"/>
    </xf>
    <xf numFmtId="0" fontId="23" fillId="0" borderId="8" xfId="6" applyNumberFormat="1" applyFont="1" applyFill="1" applyBorder="1" applyAlignment="1">
      <alignment horizontal="left" vertical="center" wrapText="1" shrinkToFit="1"/>
    </xf>
    <xf numFmtId="0" fontId="0" fillId="0" borderId="0" xfId="0" applyFont="1" applyAlignment="1"/>
    <xf numFmtId="0" fontId="0" fillId="20" borderId="21" xfId="0" applyFill="1" applyBorder="1"/>
    <xf numFmtId="14" fontId="19" fillId="0" borderId="7" xfId="16" applyNumberFormat="1" applyFont="1" applyBorder="1" applyAlignment="1">
      <alignment horizontal="center" vertical="center"/>
    </xf>
    <xf numFmtId="0" fontId="19" fillId="0" borderId="7" xfId="16" applyFont="1" applyBorder="1" applyAlignment="1">
      <alignment horizontal="center" vertical="center"/>
    </xf>
    <xf numFmtId="0" fontId="19" fillId="8" borderId="7" xfId="16" applyFont="1" applyFill="1" applyBorder="1" applyAlignment="1">
      <alignment horizontal="center" vertical="center" wrapText="1"/>
    </xf>
    <xf numFmtId="0" fontId="19" fillId="0" borderId="0" xfId="16" applyFont="1" applyFill="1" applyBorder="1" applyAlignment="1">
      <alignment horizontal="center" vertical="center"/>
    </xf>
    <xf numFmtId="0" fontId="19" fillId="9" borderId="7" xfId="16" applyFont="1" applyFill="1" applyBorder="1" applyAlignment="1">
      <alignment horizontal="center" vertical="center"/>
    </xf>
    <xf numFmtId="0" fontId="19" fillId="10" borderId="7" xfId="16" applyFont="1" applyFill="1" applyBorder="1" applyAlignment="1">
      <alignment horizontal="center" vertical="center"/>
    </xf>
    <xf numFmtId="0" fontId="19" fillId="9" borderId="7" xfId="16" applyFont="1" applyFill="1" applyBorder="1" applyAlignment="1">
      <alignment horizontal="center" vertical="center" wrapText="1"/>
    </xf>
    <xf numFmtId="0" fontId="29" fillId="0" borderId="0" xfId="0" applyFont="1"/>
    <xf numFmtId="14" fontId="0" fillId="0" borderId="0" xfId="0" applyNumberFormat="1" applyAlignment="1"/>
    <xf numFmtId="0" fontId="25" fillId="0" borderId="0" xfId="0" applyFont="1" applyAlignment="1"/>
    <xf numFmtId="0" fontId="25" fillId="19" borderId="21" xfId="0" applyFont="1" applyFill="1" applyBorder="1"/>
    <xf numFmtId="0" fontId="24" fillId="0" borderId="17" xfId="6" applyNumberFormat="1" applyFont="1" applyFill="1" applyBorder="1" applyAlignment="1">
      <alignment horizontal="left" vertical="top" indent="1" shrinkToFit="1"/>
    </xf>
    <xf numFmtId="0" fontId="23" fillId="0" borderId="17" xfId="6" applyNumberFormat="1" applyFont="1" applyFill="1" applyBorder="1" applyAlignment="1">
      <alignment horizontal="left" vertical="center" wrapText="1" shrinkToFit="1"/>
    </xf>
    <xf numFmtId="0" fontId="0" fillId="0" borderId="14" xfId="0" applyBorder="1" applyAlignment="1">
      <alignment horizontal="right"/>
    </xf>
    <xf numFmtId="0" fontId="17" fillId="0" borderId="29" xfId="6" applyNumberFormat="1" applyFill="1" applyBorder="1" applyAlignment="1">
      <alignment horizontal="left" vertical="top" indent="1" shrinkToFit="1"/>
    </xf>
    <xf numFmtId="0" fontId="0" fillId="0" borderId="30" xfId="0" applyBorder="1" applyAlignment="1">
      <alignment horizontal="right"/>
    </xf>
    <xf numFmtId="0" fontId="0" fillId="0" borderId="30" xfId="0" applyBorder="1"/>
    <xf numFmtId="0" fontId="17" fillId="0" borderId="30" xfId="6" applyNumberFormat="1" applyFill="1" applyBorder="1" applyAlignment="1">
      <alignment horizontal="left" vertical="top" indent="1" shrinkToFit="1"/>
    </xf>
    <xf numFmtId="14" fontId="20" fillId="0" borderId="7" xfId="17" applyNumberFormat="1" applyFont="1" applyBorder="1" applyAlignment="1">
      <alignment horizontal="center" vertical="center"/>
    </xf>
    <xf numFmtId="165" fontId="20" fillId="0" borderId="7" xfId="17" applyNumberFormat="1" applyFont="1" applyBorder="1" applyAlignment="1">
      <alignment vertical="center"/>
    </xf>
    <xf numFmtId="0" fontId="20" fillId="8" borderId="7" xfId="17" applyFont="1" applyFill="1" applyBorder="1" applyAlignment="1">
      <alignment horizontal="center" vertical="center"/>
    </xf>
    <xf numFmtId="0" fontId="0" fillId="0" borderId="30" xfId="0" applyFill="1" applyBorder="1" applyAlignment="1">
      <alignment horizontal="right"/>
    </xf>
    <xf numFmtId="14" fontId="19" fillId="0" borderId="7" xfId="18" applyNumberFormat="1" applyFont="1" applyBorder="1" applyAlignment="1">
      <alignment horizontal="center" vertical="center"/>
    </xf>
    <xf numFmtId="0" fontId="19" fillId="0" borderId="7" xfId="18" applyFont="1" applyBorder="1" applyAlignment="1">
      <alignment horizontal="center" vertical="center"/>
    </xf>
    <xf numFmtId="0" fontId="19" fillId="11" borderId="7" xfId="18" applyFont="1" applyFill="1" applyBorder="1" applyAlignment="1">
      <alignment horizontal="center" vertical="center"/>
    </xf>
    <xf numFmtId="0" fontId="19" fillId="0" borderId="8" xfId="18" applyFont="1" applyFill="1" applyBorder="1" applyAlignment="1">
      <alignment horizontal="center" vertical="center"/>
    </xf>
    <xf numFmtId="14" fontId="20" fillId="0" borderId="7" xfId="18" applyNumberFormat="1" applyFont="1" applyBorder="1" applyAlignment="1">
      <alignment horizontal="center" vertical="center"/>
    </xf>
    <xf numFmtId="165" fontId="20" fillId="0" borderId="7" xfId="18" applyNumberFormat="1" applyFont="1" applyBorder="1" applyAlignment="1">
      <alignment vertical="center"/>
    </xf>
    <xf numFmtId="165" fontId="20" fillId="0" borderId="8" xfId="18" applyNumberFormat="1" applyFont="1" applyFill="1" applyBorder="1" applyAlignment="1">
      <alignment horizontal="center" vertical="center"/>
    </xf>
    <xf numFmtId="166" fontId="20" fillId="0" borderId="8" xfId="18" applyNumberFormat="1" applyFont="1" applyFill="1" applyBorder="1" applyAlignment="1">
      <alignment horizontal="center" vertical="center"/>
    </xf>
    <xf numFmtId="0" fontId="19" fillId="8" borderId="7" xfId="18" applyFont="1" applyFill="1" applyBorder="1" applyAlignment="1">
      <alignment horizontal="center" vertical="center"/>
    </xf>
    <xf numFmtId="0" fontId="20" fillId="11" borderId="7" xfId="18" applyFont="1" applyFill="1" applyBorder="1" applyAlignment="1">
      <alignment horizontal="center" vertical="center"/>
    </xf>
    <xf numFmtId="0" fontId="20" fillId="8" borderId="7" xfId="18" applyFont="1" applyFill="1" applyBorder="1" applyAlignment="1">
      <alignment horizontal="center" vertical="center"/>
    </xf>
    <xf numFmtId="0" fontId="0" fillId="0" borderId="18" xfId="0" applyBorder="1"/>
    <xf numFmtId="0" fontId="0" fillId="0" borderId="24" xfId="0" applyBorder="1"/>
    <xf numFmtId="0" fontId="0" fillId="0" borderId="31" xfId="0" applyBorder="1"/>
    <xf numFmtId="14" fontId="19" fillId="0" borderId="7" xfId="17" applyNumberFormat="1" applyFont="1" applyBorder="1" applyAlignment="1">
      <alignment horizontal="center" vertical="center"/>
    </xf>
    <xf numFmtId="0" fontId="19" fillId="0" borderId="7" xfId="17" applyFont="1" applyBorder="1" applyAlignment="1">
      <alignment horizontal="center" vertical="center"/>
    </xf>
    <xf numFmtId="0" fontId="19" fillId="8" borderId="7" xfId="17" applyFont="1" applyFill="1" applyBorder="1" applyAlignment="1">
      <alignment horizontal="center" vertical="center"/>
    </xf>
    <xf numFmtId="0" fontId="0" fillId="0" borderId="20" xfId="0" applyBorder="1"/>
    <xf numFmtId="0" fontId="0" fillId="0" borderId="10" xfId="0" applyBorder="1" applyAlignment="1">
      <alignment horizontal="right"/>
    </xf>
    <xf numFmtId="0" fontId="25" fillId="19" borderId="19" xfId="0" applyFont="1" applyFill="1" applyBorder="1" applyAlignment="1">
      <alignment horizontal="right"/>
    </xf>
    <xf numFmtId="0" fontId="25" fillId="18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18" borderId="21" xfId="0" applyFill="1" applyBorder="1"/>
    <xf numFmtId="0" fontId="0" fillId="0" borderId="7" xfId="0" applyBorder="1"/>
    <xf numFmtId="0" fontId="0" fillId="0" borderId="7" xfId="0" applyFill="1" applyBorder="1"/>
    <xf numFmtId="0" fontId="25" fillId="0" borderId="7" xfId="0" applyFont="1" applyBorder="1"/>
    <xf numFmtId="0" fontId="32" fillId="0" borderId="0" xfId="0" applyFont="1" applyBorder="1"/>
    <xf numFmtId="0" fontId="32" fillId="0" borderId="0" xfId="0" applyFont="1"/>
    <xf numFmtId="0" fontId="32" fillId="0" borderId="7" xfId="0" applyFont="1" applyBorder="1"/>
    <xf numFmtId="0" fontId="32" fillId="0" borderId="7" xfId="0" applyFont="1" applyFill="1" applyBorder="1"/>
    <xf numFmtId="0" fontId="22" fillId="2" borderId="10" xfId="0" applyFont="1" applyFill="1" applyBorder="1" applyAlignment="1">
      <alignment vertical="center" wrapText="1"/>
    </xf>
    <xf numFmtId="0" fontId="22" fillId="2" borderId="11" xfId="0" applyFont="1" applyFill="1" applyBorder="1" applyAlignment="1">
      <alignment vertical="center" wrapText="1"/>
    </xf>
    <xf numFmtId="0" fontId="33" fillId="0" borderId="8" xfId="6" applyNumberFormat="1" applyFont="1" applyFill="1" applyBorder="1" applyAlignment="1">
      <alignment vertical="center" wrapText="1" shrinkToFit="1"/>
    </xf>
    <xf numFmtId="0" fontId="33" fillId="0" borderId="17" xfId="6" applyNumberFormat="1" applyFont="1" applyFill="1" applyBorder="1" applyAlignment="1">
      <alignment horizontal="left" vertical="center"/>
    </xf>
    <xf numFmtId="0" fontId="34" fillId="0" borderId="7" xfId="0" applyFont="1" applyBorder="1"/>
    <xf numFmtId="0" fontId="30" fillId="0" borderId="10" xfId="0" applyFont="1" applyBorder="1" applyAlignment="1">
      <alignment horizontal="center" vertical="top" wrapText="1"/>
    </xf>
    <xf numFmtId="0" fontId="0" fillId="15" borderId="21" xfId="0" applyFill="1" applyBorder="1"/>
    <xf numFmtId="0" fontId="0" fillId="21" borderId="21" xfId="0" applyFill="1" applyBorder="1"/>
    <xf numFmtId="0" fontId="25" fillId="21" borderId="19" xfId="0" applyFont="1" applyFill="1" applyBorder="1" applyAlignment="1">
      <alignment horizontal="right"/>
    </xf>
    <xf numFmtId="0" fontId="0" fillId="17" borderId="21" xfId="0" applyFill="1" applyBorder="1"/>
    <xf numFmtId="0" fontId="25" fillId="17" borderId="19" xfId="0" applyFont="1" applyFill="1" applyBorder="1" applyAlignment="1">
      <alignment horizontal="right"/>
    </xf>
    <xf numFmtId="0" fontId="25" fillId="18" borderId="19" xfId="0" applyFont="1" applyFill="1" applyBorder="1" applyAlignment="1">
      <alignment horizontal="right"/>
    </xf>
    <xf numFmtId="0" fontId="23" fillId="0" borderId="32" xfId="6" applyNumberFormat="1" applyFont="1" applyFill="1" applyBorder="1" applyAlignment="1">
      <alignment horizontal="left" vertical="top" indent="1" shrinkToFit="1"/>
    </xf>
    <xf numFmtId="0" fontId="23" fillId="0" borderId="18" xfId="6" applyNumberFormat="1" applyFont="1" applyFill="1" applyBorder="1" applyAlignment="1">
      <alignment horizontal="left" vertical="top" indent="1" shrinkToFit="1"/>
    </xf>
    <xf numFmtId="0" fontId="24" fillId="0" borderId="20" xfId="6" applyNumberFormat="1" applyFont="1" applyFill="1" applyBorder="1" applyAlignment="1">
      <alignment horizontal="left" vertical="top" indent="1" shrinkToFit="1"/>
    </xf>
    <xf numFmtId="0" fontId="25" fillId="15" borderId="21" xfId="0" applyFont="1" applyFill="1" applyBorder="1"/>
    <xf numFmtId="0" fontId="25" fillId="13" borderId="12" xfId="0" applyFont="1" applyFill="1" applyBorder="1"/>
    <xf numFmtId="0" fontId="25" fillId="13" borderId="0" xfId="0" applyFont="1" applyFill="1" applyBorder="1" applyAlignment="1">
      <alignment horizontal="right"/>
    </xf>
    <xf numFmtId="0" fontId="0" fillId="13" borderId="24" xfId="0" applyFill="1" applyBorder="1"/>
    <xf numFmtId="14" fontId="15" fillId="13" borderId="18" xfId="10" applyNumberFormat="1" applyFill="1" applyBorder="1" applyAlignment="1">
      <alignment horizontal="left" vertical="center" indent="1"/>
    </xf>
    <xf numFmtId="14" fontId="15" fillId="13" borderId="19" xfId="11" applyNumberFormat="1" applyFill="1" applyBorder="1" applyAlignment="1">
      <alignment horizontal="left" vertical="center" indent="1"/>
    </xf>
    <xf numFmtId="14" fontId="15" fillId="13" borderId="20" xfId="10" applyNumberFormat="1" applyFill="1" applyBorder="1" applyAlignment="1">
      <alignment horizontal="left" vertical="center" indent="1"/>
    </xf>
    <xf numFmtId="0" fontId="25" fillId="20" borderId="19" xfId="0" applyFont="1" applyFill="1" applyBorder="1" applyAlignment="1">
      <alignment horizontal="right"/>
    </xf>
    <xf numFmtId="0" fontId="25" fillId="15" borderId="19" xfId="0" applyFont="1" applyFill="1" applyBorder="1" applyAlignment="1">
      <alignment horizontal="right"/>
    </xf>
    <xf numFmtId="0" fontId="0" fillId="0" borderId="10" xfId="0" applyBorder="1"/>
    <xf numFmtId="0" fontId="17" fillId="0" borderId="10" xfId="6" applyNumberFormat="1" applyFill="1" applyBorder="1" applyAlignment="1">
      <alignment horizontal="left" vertical="top" indent="1" shrinkToFit="1"/>
    </xf>
    <xf numFmtId="0" fontId="17" fillId="0" borderId="15" xfId="6" applyNumberFormat="1" applyFill="1" applyBorder="1" applyAlignment="1">
      <alignment horizontal="left" vertical="top" indent="1" shrinkToFit="1"/>
    </xf>
    <xf numFmtId="0" fontId="17" fillId="0" borderId="8" xfId="6" applyNumberFormat="1" applyFill="1" applyBorder="1" applyAlignment="1">
      <alignment horizontal="left" vertical="top" shrinkToFit="1"/>
    </xf>
    <xf numFmtId="0" fontId="0" fillId="0" borderId="18" xfId="0" applyBorder="1" applyAlignment="1">
      <alignment wrapText="1"/>
    </xf>
    <xf numFmtId="0" fontId="23" fillId="0" borderId="24" xfId="6" applyNumberFormat="1" applyFont="1" applyFill="1" applyBorder="1" applyAlignment="1">
      <alignment horizontal="left" vertical="center" wrapText="1" shrinkToFit="1"/>
    </xf>
    <xf numFmtId="0" fontId="23" fillId="0" borderId="18" xfId="6" applyNumberFormat="1" applyFont="1" applyFill="1" applyBorder="1" applyAlignment="1">
      <alignment horizontal="left" vertical="top" wrapText="1" shrinkToFit="1"/>
    </xf>
    <xf numFmtId="0" fontId="17" fillId="0" borderId="8" xfId="6" applyNumberFormat="1" applyFill="1" applyBorder="1" applyAlignment="1">
      <alignment vertical="top" shrinkToFit="1"/>
    </xf>
    <xf numFmtId="0" fontId="35" fillId="0" borderId="8" xfId="6" applyNumberFormat="1" applyFont="1" applyFill="1" applyBorder="1" applyAlignment="1">
      <alignment vertical="top" shrinkToFit="1"/>
    </xf>
    <xf numFmtId="0" fontId="23" fillId="0" borderId="8" xfId="6" applyNumberFormat="1" applyFont="1" applyFill="1" applyBorder="1" applyAlignment="1">
      <alignment horizontal="left" vertical="top" wrapText="1" shrinkToFit="1"/>
    </xf>
    <xf numFmtId="0" fontId="23" fillId="0" borderId="8" xfId="6" applyNumberFormat="1" applyFont="1" applyFill="1" applyBorder="1" applyAlignment="1">
      <alignment vertical="top" wrapText="1" shrinkToFit="1"/>
    </xf>
    <xf numFmtId="0" fontId="25" fillId="20" borderId="19" xfId="0" applyFont="1" applyFill="1" applyBorder="1" applyAlignment="1">
      <alignment horizontal="right"/>
    </xf>
    <xf numFmtId="0" fontId="36" fillId="0" borderId="8" xfId="6" applyNumberFormat="1" applyFont="1" applyFill="1" applyBorder="1" applyAlignment="1">
      <alignment vertical="center" wrapText="1" shrinkToFit="1"/>
    </xf>
    <xf numFmtId="0" fontId="17" fillId="0" borderId="8" xfId="6" applyNumberFormat="1" applyFill="1" applyBorder="1" applyAlignment="1">
      <alignment horizontal="left" vertical="top" wrapText="1" shrinkToFit="1"/>
    </xf>
    <xf numFmtId="0" fontId="37" fillId="0" borderId="12" xfId="0" applyFont="1" applyBorder="1"/>
    <xf numFmtId="0" fontId="38" fillId="0" borderId="12" xfId="0" applyFont="1" applyBorder="1" applyAlignment="1">
      <alignment horizontal="right" vertical="center"/>
    </xf>
    <xf numFmtId="0" fontId="39" fillId="0" borderId="18" xfId="6" applyNumberFormat="1" applyFont="1" applyFill="1" applyBorder="1" applyAlignment="1">
      <alignment horizontal="left" vertical="top" indent="1" shrinkToFit="1"/>
    </xf>
    <xf numFmtId="0" fontId="35" fillId="0" borderId="8" xfId="6" applyNumberFormat="1" applyFont="1" applyFill="1" applyBorder="1" applyAlignment="1">
      <alignment horizontal="left" vertical="top" indent="1" shrinkToFit="1"/>
    </xf>
    <xf numFmtId="0" fontId="23" fillId="0" borderId="8" xfId="6" applyNumberFormat="1" applyFont="1" applyFill="1" applyBorder="1" applyAlignment="1">
      <alignment vertical="top" shrinkToFit="1"/>
    </xf>
    <xf numFmtId="0" fontId="17" fillId="0" borderId="17" xfId="6" applyNumberFormat="1" applyFill="1" applyBorder="1" applyAlignment="1">
      <alignment horizontal="left" vertical="top" shrinkToFit="1"/>
    </xf>
    <xf numFmtId="165" fontId="20" fillId="0" borderId="0" xfId="17" applyNumberFormat="1" applyFont="1" applyBorder="1" applyAlignment="1">
      <alignment vertical="center"/>
    </xf>
    <xf numFmtId="0" fontId="23" fillId="0" borderId="8" xfId="6" applyNumberFormat="1" applyFont="1" applyFill="1" applyBorder="1" applyAlignment="1">
      <alignment horizontal="left" vertical="top" wrapText="1" indent="1" shrinkToFit="1"/>
    </xf>
    <xf numFmtId="14" fontId="20" fillId="11" borderId="0" xfId="13" applyNumberFormat="1" applyFont="1" applyFill="1" applyBorder="1" applyAlignment="1">
      <alignment horizontal="center" vertical="center"/>
    </xf>
    <xf numFmtId="165" fontId="20" fillId="0" borderId="0" xfId="13" applyNumberFormat="1" applyFont="1" applyBorder="1" applyAlignment="1">
      <alignment vertical="center"/>
    </xf>
    <xf numFmtId="0" fontId="20" fillId="8" borderId="0" xfId="15" applyFont="1" applyFill="1" applyBorder="1" applyAlignment="1">
      <alignment horizontal="center" vertical="center"/>
    </xf>
    <xf numFmtId="0" fontId="0" fillId="0" borderId="7" xfId="0" applyFont="1" applyBorder="1"/>
    <xf numFmtId="14" fontId="20" fillId="0" borderId="18" xfId="13" applyNumberFormat="1" applyFont="1" applyBorder="1" applyAlignment="1">
      <alignment horizontal="center" vertical="center"/>
    </xf>
    <xf numFmtId="14" fontId="20" fillId="0" borderId="0" xfId="13" applyNumberFormat="1" applyFont="1" applyBorder="1" applyAlignment="1">
      <alignment horizontal="center" vertical="center"/>
    </xf>
    <xf numFmtId="14" fontId="20" fillId="0" borderId="7" xfId="13" applyNumberFormat="1" applyFont="1" applyFill="1" applyBorder="1" applyAlignment="1">
      <alignment horizontal="center" vertical="center"/>
    </xf>
    <xf numFmtId="14" fontId="0" fillId="0" borderId="0" xfId="0" applyNumberFormat="1" applyFill="1" applyAlignment="1"/>
    <xf numFmtId="165" fontId="20" fillId="0" borderId="0" xfId="16" applyNumberFormat="1" applyFont="1" applyBorder="1" applyAlignment="1">
      <alignment vertical="center"/>
    </xf>
    <xf numFmtId="0" fontId="20" fillId="8" borderId="0" xfId="16" applyFont="1" applyFill="1" applyBorder="1" applyAlignment="1">
      <alignment horizontal="center" vertical="center" wrapText="1"/>
    </xf>
    <xf numFmtId="166" fontId="20" fillId="9" borderId="0" xfId="16" applyNumberFormat="1" applyFont="1" applyFill="1" applyBorder="1" applyAlignment="1">
      <alignment horizontal="center" vertical="center"/>
    </xf>
    <xf numFmtId="166" fontId="20" fillId="10" borderId="0" xfId="16" applyNumberFormat="1" applyFont="1" applyFill="1" applyBorder="1" applyAlignment="1">
      <alignment horizontal="center" vertical="center"/>
    </xf>
    <xf numFmtId="0" fontId="0" fillId="9" borderId="0" xfId="0" applyFill="1" applyBorder="1"/>
    <xf numFmtId="14" fontId="20" fillId="0" borderId="7" xfId="16" applyNumberFormat="1" applyFont="1" applyFill="1" applyBorder="1" applyAlignment="1">
      <alignment horizontal="center" vertical="center"/>
    </xf>
    <xf numFmtId="14" fontId="0" fillId="0" borderId="0" xfId="0" applyNumberFormat="1" applyFill="1"/>
    <xf numFmtId="0" fontId="38" fillId="0" borderId="0" xfId="0" applyFont="1" applyBorder="1" applyAlignment="1">
      <alignment horizontal="right"/>
    </xf>
    <xf numFmtId="0" fontId="35" fillId="0" borderId="8" xfId="6" applyNumberFormat="1" applyFont="1" applyFill="1" applyBorder="1" applyAlignment="1">
      <alignment horizontal="left" vertical="top" wrapText="1" indent="1" shrinkToFit="1"/>
    </xf>
    <xf numFmtId="0" fontId="17" fillId="0" borderId="8" xfId="6" applyNumberFormat="1" applyFill="1" applyBorder="1" applyAlignment="1">
      <alignment horizontal="left" indent="1" shrinkToFit="1"/>
    </xf>
    <xf numFmtId="0" fontId="17" fillId="0" borderId="17" xfId="6" applyNumberFormat="1" applyFill="1" applyBorder="1" applyAlignment="1">
      <alignment horizontal="left" indent="1" shrinkToFit="1"/>
    </xf>
    <xf numFmtId="0" fontId="19" fillId="24" borderId="7" xfId="17" applyFont="1" applyFill="1" applyBorder="1" applyAlignment="1">
      <alignment horizontal="center" vertical="center"/>
    </xf>
    <xf numFmtId="0" fontId="20" fillId="24" borderId="7" xfId="17" applyFont="1" applyFill="1" applyBorder="1" applyAlignment="1">
      <alignment horizontal="center" vertical="center"/>
    </xf>
    <xf numFmtId="0" fontId="0" fillId="24" borderId="0" xfId="0" applyFill="1"/>
    <xf numFmtId="0" fontId="17" fillId="0" borderId="8" xfId="6" applyNumberFormat="1" applyFill="1" applyBorder="1" applyAlignment="1">
      <alignment horizontal="left" vertical="top" wrapText="1" indent="1" shrinkToFit="1"/>
    </xf>
    <xf numFmtId="0" fontId="17" fillId="25" borderId="8" xfId="6" applyNumberFormat="1" applyFill="1" applyBorder="1" applyAlignment="1">
      <alignment horizontal="left" vertical="top" indent="1" shrinkToFit="1"/>
    </xf>
    <xf numFmtId="0" fontId="35" fillId="13" borderId="8" xfId="6" applyNumberFormat="1" applyFont="1" applyFill="1" applyBorder="1" applyAlignment="1">
      <alignment horizontal="left" vertical="top" indent="1" shrinkToFit="1"/>
    </xf>
    <xf numFmtId="0" fontId="17" fillId="0" borderId="17" xfId="6" applyNumberFormat="1" applyFill="1" applyBorder="1" applyAlignment="1">
      <alignment vertical="top" shrinkToFit="1"/>
    </xf>
    <xf numFmtId="0" fontId="25" fillId="0" borderId="7" xfId="0" applyFont="1" applyBorder="1" applyAlignment="1">
      <alignment horizontal="center"/>
    </xf>
    <xf numFmtId="0" fontId="25" fillId="20" borderId="21" xfId="0" applyFont="1" applyFill="1" applyBorder="1" applyAlignment="1">
      <alignment horizontal="right"/>
    </xf>
    <xf numFmtId="0" fontId="25" fillId="20" borderId="19" xfId="0" applyFont="1" applyFill="1" applyBorder="1" applyAlignment="1">
      <alignment horizontal="right"/>
    </xf>
    <xf numFmtId="0" fontId="25" fillId="15" borderId="21" xfId="0" applyFont="1" applyFill="1" applyBorder="1" applyAlignment="1">
      <alignment horizontal="right"/>
    </xf>
    <xf numFmtId="0" fontId="25" fillId="15" borderId="19" xfId="0" applyFont="1" applyFill="1" applyBorder="1" applyAlignment="1">
      <alignment horizontal="right"/>
    </xf>
    <xf numFmtId="0" fontId="25" fillId="23" borderId="21" xfId="0" applyFont="1" applyFill="1" applyBorder="1" applyAlignment="1">
      <alignment horizontal="right"/>
    </xf>
    <xf numFmtId="0" fontId="25" fillId="23" borderId="19" xfId="0" applyFont="1" applyFill="1" applyBorder="1" applyAlignment="1">
      <alignment horizontal="right"/>
    </xf>
    <xf numFmtId="0" fontId="25" fillId="23" borderId="21" xfId="0" applyFont="1" applyFill="1" applyBorder="1" applyAlignment="1">
      <alignment horizontal="right" vertical="top"/>
    </xf>
    <xf numFmtId="0" fontId="25" fillId="23" borderId="19" xfId="0" applyFont="1" applyFill="1" applyBorder="1" applyAlignment="1">
      <alignment horizontal="right" vertical="top"/>
    </xf>
    <xf numFmtId="0" fontId="22" fillId="2" borderId="10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</cellXfs>
  <cellStyles count="19">
    <cellStyle name="40% - Accent1" xfId="1" builtinId="31" customBuiltin="1"/>
    <cellStyle name="Accent1" xfId="3" builtinId="29" customBuiltin="1"/>
    <cellStyle name="Accent5" xfId="4" builtinId="45" customBuiltin="1"/>
    <cellStyle name="Day" xfId="5"/>
    <cellStyle name="Day Detail" xfId="6"/>
    <cellStyle name="Heading 1" xfId="2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Normal" xfId="0" builtinId="0" customBuiltin="1"/>
    <cellStyle name="Normal 2" xfId="13"/>
    <cellStyle name="Normal 2 2" xfId="14"/>
    <cellStyle name="Normal 2 3" xfId="15"/>
    <cellStyle name="Normal 2 4" xfId="16"/>
    <cellStyle name="Normal 2 5" xfId="17"/>
    <cellStyle name="Normal 2 6" xfId="18"/>
    <cellStyle name="Notes" xfId="7"/>
    <cellStyle name="Notes Header" xfId="8"/>
    <cellStyle name="Title" xfId="9" builtinId="15" customBuiltin="1"/>
  </cellStyles>
  <dxfs count="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0.24994659260841701"/>
      </font>
      <fill>
        <patternFill patternType="solid"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  <fill>
        <patternFill>
          <bgColor theme="0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 tint="-0.24994659260841701"/>
      </font>
      <fill>
        <patternFill patternType="solid"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FFFFCC"/>
      <color rgb="FF00FF99"/>
      <color rgb="FFCCECFF"/>
      <color rgb="FF00CCFF"/>
      <color rgb="FF6699FF"/>
      <color rgb="FFCCFF33"/>
      <color rgb="FFA50021"/>
      <color rgb="FF3333FF"/>
      <color rgb="FF660066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Aseptic%20Te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Critical%20Care%20Tea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Department%20Suppor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Jessie%20McPherson_BAU_MHTRP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Monash%20Childrens%20Team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Unavaliable%20Staff%20Roster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1\Documents\Filing%20Cabinet\2_Silvana%20Pignataro\Monash%20Health\digestiv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Dispensary%20Team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Digestive%20Health_Nephrology%20Daily%20Ro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General%20Medicine%20Team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Special%20Medicine%20Tea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Med%20Info_Inpatients_HOMR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Moorabbin%20Hospital%20Team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7_Avaliable%20Ro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3">
          <cell r="C3" t="str">
            <v>PRODUCT RELEASE MANAGER</v>
          </cell>
          <cell r="D3" t="str">
            <v>PRODUCT RELEASE</v>
          </cell>
          <cell r="E3" t="str">
            <v>CHEMO</v>
          </cell>
          <cell r="F3" t="str">
            <v>ASEPTIC PREP LEAD</v>
          </cell>
          <cell r="G3" t="str">
            <v>ASEPTIC PREP</v>
          </cell>
          <cell r="H3" t="str">
            <v>ASEPTIC PREP</v>
          </cell>
          <cell r="I3" t="str">
            <v>ASEPTIC PREP (1.15-5.15) / IP SUPPORT (8.45-12.45)</v>
          </cell>
          <cell r="J3" t="str">
            <v>EMR</v>
          </cell>
          <cell r="K3" t="str">
            <v>INTERN</v>
          </cell>
          <cell r="L3" t="str">
            <v>ASEPTIC PREP - DANDENONG HOSPITAL</v>
          </cell>
          <cell r="M3" t="str">
            <v>PRODUCT RELEASE - MOORABBIN HOSPITAL</v>
          </cell>
          <cell r="N3" t="str">
            <v>(8.45am - 12.45pm) IP SUPPORT</v>
          </cell>
          <cell r="O3" t="str">
            <v>[PHARMACY ROLE]</v>
          </cell>
          <cell r="P3" t="str">
            <v>[PHARMACY ROLE]</v>
          </cell>
          <cell r="Q3" t="str">
            <v>[PHARMACY ROLE]</v>
          </cell>
          <cell r="R3" t="str">
            <v>[PHARMACY ROLE]</v>
          </cell>
          <cell r="S3" t="str">
            <v>[PHARMACY ROLE]</v>
          </cell>
          <cell r="T3" t="str">
            <v>[PHARMACY ROLE]</v>
          </cell>
        </row>
        <row r="4">
          <cell r="C4" t="str">
            <v>Public Holiday</v>
          </cell>
          <cell r="D4" t="str">
            <v>Public Holiday</v>
          </cell>
          <cell r="E4" t="str">
            <v>Public Holiday</v>
          </cell>
          <cell r="F4" t="str">
            <v>Public Holiday</v>
          </cell>
          <cell r="G4" t="str">
            <v>Public Holiday</v>
          </cell>
          <cell r="H4" t="str">
            <v>Public Holiday</v>
          </cell>
          <cell r="I4" t="str">
            <v>Public Holiday</v>
          </cell>
          <cell r="J4" t="str">
            <v>Public Holiday</v>
          </cell>
          <cell r="K4" t="str">
            <v>Public Holiday</v>
          </cell>
          <cell r="L4" t="str">
            <v>Public Holiday</v>
          </cell>
          <cell r="M4" t="str">
            <v>Public Holiday</v>
          </cell>
          <cell r="N4" t="str">
            <v>Public Holiday</v>
          </cell>
          <cell r="O4" t="str">
            <v>Public Holiday</v>
          </cell>
          <cell r="P4" t="str">
            <v>Public Holiday</v>
          </cell>
          <cell r="Q4" t="str">
            <v>Public Holiday</v>
          </cell>
          <cell r="R4" t="str">
            <v>Public Holiday</v>
          </cell>
          <cell r="S4" t="str">
            <v>Public Holiday</v>
          </cell>
          <cell r="T4" t="str">
            <v>Public Holiday</v>
          </cell>
        </row>
        <row r="5">
          <cell r="C5" t="str">
            <v>Robert</v>
          </cell>
          <cell r="D5" t="str">
            <v>Daisy</v>
          </cell>
          <cell r="E5" t="str">
            <v>Stella</v>
          </cell>
          <cell r="F5" t="str">
            <v>V.Mai</v>
          </cell>
          <cell r="G5" t="str">
            <v>K.Tiong</v>
          </cell>
          <cell r="H5" t="str">
            <v>qq</v>
          </cell>
          <cell r="I5" t="str">
            <v>T.Le</v>
          </cell>
          <cell r="J5"/>
          <cell r="K5" t="str">
            <v>V.Le</v>
          </cell>
          <cell r="L5"/>
          <cell r="M5"/>
          <cell r="N5"/>
          <cell r="O5"/>
          <cell r="P5"/>
          <cell r="Q5"/>
          <cell r="R5"/>
          <cell r="S5"/>
          <cell r="T5"/>
        </row>
        <row r="6">
          <cell r="C6" t="str">
            <v>Robert</v>
          </cell>
          <cell r="D6" t="str">
            <v>Daisy</v>
          </cell>
          <cell r="E6" t="str">
            <v>G.Lau</v>
          </cell>
          <cell r="F6" t="str">
            <v>Bernadette</v>
          </cell>
          <cell r="G6" t="str">
            <v>Jasenka</v>
          </cell>
          <cell r="H6" t="str">
            <v>qq</v>
          </cell>
          <cell r="I6" t="str">
            <v>T.Le</v>
          </cell>
          <cell r="J6"/>
          <cell r="K6" t="str">
            <v>V.Le</v>
          </cell>
          <cell r="L6"/>
          <cell r="M6"/>
          <cell r="N6"/>
          <cell r="O6"/>
          <cell r="P6"/>
          <cell r="Q6"/>
          <cell r="R6"/>
          <cell r="S6"/>
          <cell r="T6"/>
        </row>
        <row r="7">
          <cell r="C7" t="str">
            <v>Robert</v>
          </cell>
          <cell r="D7" t="str">
            <v>Daisy</v>
          </cell>
          <cell r="E7" t="str">
            <v>Stella</v>
          </cell>
          <cell r="F7" t="str">
            <v>G.Lau</v>
          </cell>
          <cell r="G7" t="str">
            <v>Lois (11.30-4.30)</v>
          </cell>
          <cell r="H7" t="str">
            <v>qq</v>
          </cell>
          <cell r="I7" t="str">
            <v>T.Le</v>
          </cell>
          <cell r="J7"/>
          <cell r="K7" t="str">
            <v>V.Le</v>
          </cell>
          <cell r="L7"/>
          <cell r="M7"/>
          <cell r="N7"/>
          <cell r="O7"/>
          <cell r="P7"/>
          <cell r="Q7"/>
          <cell r="R7"/>
          <cell r="S7"/>
          <cell r="T7"/>
        </row>
        <row r="8">
          <cell r="C8" t="str">
            <v>Robert</v>
          </cell>
          <cell r="D8" t="str">
            <v>Daisy</v>
          </cell>
          <cell r="E8" t="str">
            <v>Stella</v>
          </cell>
          <cell r="F8" t="str">
            <v>G.Lau</v>
          </cell>
          <cell r="G8" t="str">
            <v>Angelene</v>
          </cell>
          <cell r="H8"/>
          <cell r="I8" t="str">
            <v>V.Mai</v>
          </cell>
          <cell r="J8" t="str">
            <v>Bernadette</v>
          </cell>
          <cell r="K8" t="str">
            <v>V.Le</v>
          </cell>
          <cell r="L8"/>
          <cell r="M8"/>
          <cell r="N8"/>
          <cell r="O8"/>
          <cell r="P8"/>
          <cell r="Q8"/>
          <cell r="R8"/>
          <cell r="S8"/>
          <cell r="T8"/>
        </row>
        <row r="9">
          <cell r="C9" t="str">
            <v>Robert</v>
          </cell>
          <cell r="D9" t="str">
            <v>Daisy</v>
          </cell>
          <cell r="E9" t="str">
            <v>V.Mai</v>
          </cell>
          <cell r="F9" t="str">
            <v>G.Lau</v>
          </cell>
          <cell r="G9" t="str">
            <v>Angelene</v>
          </cell>
          <cell r="H9"/>
          <cell r="I9" t="str">
            <v>T.Le&gt;11.30</v>
          </cell>
          <cell r="J9" t="str">
            <v>qq</v>
          </cell>
          <cell r="K9" t="str">
            <v>qq</v>
          </cell>
          <cell r="L9"/>
          <cell r="M9"/>
          <cell r="N9"/>
          <cell r="O9"/>
          <cell r="P9"/>
          <cell r="Q9"/>
          <cell r="R9"/>
          <cell r="S9"/>
          <cell r="T9"/>
        </row>
        <row r="10">
          <cell r="C10" t="str">
            <v>Robert</v>
          </cell>
          <cell r="D10" t="str">
            <v>Daisy</v>
          </cell>
          <cell r="E10" t="str">
            <v>Stella</v>
          </cell>
          <cell r="F10" t="str">
            <v>G.Lau</v>
          </cell>
          <cell r="G10" t="str">
            <v>Angelene</v>
          </cell>
          <cell r="H10"/>
          <cell r="I10" t="str">
            <v>V.Mai</v>
          </cell>
          <cell r="J10" t="str">
            <v>qq</v>
          </cell>
          <cell r="K10" t="str">
            <v>qq</v>
          </cell>
          <cell r="L10"/>
          <cell r="M10"/>
          <cell r="N10"/>
          <cell r="O10"/>
          <cell r="P10"/>
          <cell r="Q10"/>
          <cell r="R10"/>
          <cell r="S10"/>
          <cell r="T10"/>
        </row>
        <row r="11">
          <cell r="C11" t="str">
            <v>Robert</v>
          </cell>
          <cell r="D11" t="str">
            <v>Daisy</v>
          </cell>
          <cell r="E11" t="str">
            <v>Bernadette</v>
          </cell>
          <cell r="F11" t="str">
            <v>G.Lau</v>
          </cell>
          <cell r="G11" t="str">
            <v>Angelene</v>
          </cell>
          <cell r="H11"/>
          <cell r="I11" t="str">
            <v>V.Mai</v>
          </cell>
          <cell r="J11" t="str">
            <v>qq</v>
          </cell>
          <cell r="K11" t="str">
            <v>V.Le</v>
          </cell>
          <cell r="L11"/>
          <cell r="M11"/>
          <cell r="N11"/>
          <cell r="O11"/>
          <cell r="P11"/>
          <cell r="Q11"/>
          <cell r="R11"/>
          <cell r="S11"/>
          <cell r="T11"/>
        </row>
        <row r="12">
          <cell r="C12" t="str">
            <v>Robert</v>
          </cell>
          <cell r="D12" t="str">
            <v>Daisy</v>
          </cell>
          <cell r="E12" t="str">
            <v>Stella</v>
          </cell>
          <cell r="F12" t="str">
            <v>G.Lau</v>
          </cell>
          <cell r="G12" t="str">
            <v>Angelene</v>
          </cell>
          <cell r="H12"/>
          <cell r="I12" t="str">
            <v>V.Mai</v>
          </cell>
          <cell r="J12" t="str">
            <v>qq</v>
          </cell>
          <cell r="K12" t="str">
            <v>V.Le</v>
          </cell>
          <cell r="L12"/>
          <cell r="M12"/>
          <cell r="N12"/>
          <cell r="O12"/>
          <cell r="P12"/>
          <cell r="Q12"/>
          <cell r="R12"/>
          <cell r="S12"/>
          <cell r="T12"/>
        </row>
        <row r="13">
          <cell r="C13" t="str">
            <v>Robert</v>
          </cell>
          <cell r="D13" t="str">
            <v>Daisy</v>
          </cell>
          <cell r="E13" t="str">
            <v>Stella</v>
          </cell>
          <cell r="F13" t="str">
            <v>Angelene</v>
          </cell>
          <cell r="G13" t="str">
            <v>V.Mai</v>
          </cell>
          <cell r="H13"/>
          <cell r="I13" t="str">
            <v>Bernadette</v>
          </cell>
          <cell r="J13" t="str">
            <v xml:space="preserve"> </v>
          </cell>
          <cell r="K13" t="str">
            <v>qq</v>
          </cell>
          <cell r="L13"/>
          <cell r="M13"/>
          <cell r="N13"/>
          <cell r="O13"/>
          <cell r="P13"/>
          <cell r="Q13"/>
          <cell r="R13"/>
          <cell r="S13"/>
          <cell r="T13"/>
        </row>
        <row r="14">
          <cell r="C14" t="str">
            <v>Robert</v>
          </cell>
          <cell r="D14" t="str">
            <v>Daisy</v>
          </cell>
          <cell r="E14" t="str">
            <v>G.Lau</v>
          </cell>
          <cell r="F14" t="str">
            <v>Angelene</v>
          </cell>
          <cell r="G14" t="str">
            <v>V.Mai</v>
          </cell>
          <cell r="H14"/>
          <cell r="I14" t="str">
            <v>K.Tiong</v>
          </cell>
          <cell r="J14" t="str">
            <v xml:space="preserve"> </v>
          </cell>
          <cell r="K14" t="str">
            <v>V.Le</v>
          </cell>
          <cell r="L14"/>
          <cell r="M14"/>
          <cell r="N14"/>
          <cell r="O14"/>
          <cell r="P14"/>
          <cell r="Q14"/>
          <cell r="R14"/>
          <cell r="S14"/>
          <cell r="T14"/>
        </row>
        <row r="15">
          <cell r="C15" t="str">
            <v>Daisy</v>
          </cell>
          <cell r="D15" t="str">
            <v>G.Lau</v>
          </cell>
          <cell r="E15" t="str">
            <v>Stella</v>
          </cell>
          <cell r="F15" t="str">
            <v>Angelene</v>
          </cell>
          <cell r="G15" t="str">
            <v>V.Mai</v>
          </cell>
          <cell r="H15"/>
          <cell r="I15" t="str">
            <v>K.Tiong</v>
          </cell>
          <cell r="J15" t="str">
            <v xml:space="preserve"> </v>
          </cell>
          <cell r="K15" t="str">
            <v>V.Le</v>
          </cell>
          <cell r="L15"/>
          <cell r="M15"/>
          <cell r="N15"/>
          <cell r="O15"/>
          <cell r="P15"/>
          <cell r="Q15"/>
          <cell r="R15"/>
          <cell r="S15"/>
          <cell r="T15"/>
        </row>
        <row r="16">
          <cell r="C16" t="str">
            <v>Robert</v>
          </cell>
          <cell r="D16" t="str">
            <v>Daisy</v>
          </cell>
          <cell r="E16" t="str">
            <v>G.Lau</v>
          </cell>
          <cell r="F16" t="str">
            <v>qq</v>
          </cell>
          <cell r="G16" t="str">
            <v>Bernadette</v>
          </cell>
          <cell r="H16"/>
          <cell r="I16" t="str">
            <v>K.Tiong</v>
          </cell>
          <cell r="J16" t="str">
            <v xml:space="preserve"> </v>
          </cell>
          <cell r="K16" t="str">
            <v>V.Le</v>
          </cell>
          <cell r="L16"/>
          <cell r="M16"/>
          <cell r="N16"/>
          <cell r="O16"/>
          <cell r="P16"/>
          <cell r="Q16"/>
          <cell r="R16"/>
          <cell r="S16"/>
          <cell r="T16"/>
        </row>
        <row r="17">
          <cell r="C17" t="str">
            <v>Robert</v>
          </cell>
          <cell r="D17" t="str">
            <v>Daisy</v>
          </cell>
          <cell r="E17" t="str">
            <v>Stella</v>
          </cell>
          <cell r="F17" t="str">
            <v>Angelene</v>
          </cell>
          <cell r="G17" t="str">
            <v>G.Lau</v>
          </cell>
          <cell r="H17"/>
          <cell r="I17" t="str">
            <v>V.Mai</v>
          </cell>
          <cell r="J17" t="str">
            <v xml:space="preserve"> </v>
          </cell>
          <cell r="K17" t="str">
            <v>V.Le</v>
          </cell>
          <cell r="L17"/>
          <cell r="M17"/>
          <cell r="N17"/>
          <cell r="O17"/>
          <cell r="P17"/>
          <cell r="Q17"/>
          <cell r="R17"/>
          <cell r="S17"/>
          <cell r="T17"/>
        </row>
        <row r="18">
          <cell r="C18" t="str">
            <v>Robert</v>
          </cell>
          <cell r="D18" t="str">
            <v xml:space="preserve"> G.Lau</v>
          </cell>
          <cell r="E18" t="str">
            <v>Stella</v>
          </cell>
          <cell r="F18" t="str">
            <v>Bernadette</v>
          </cell>
          <cell r="G18" t="str">
            <v>qq</v>
          </cell>
          <cell r="H18"/>
          <cell r="I18" t="str">
            <v>Angelene</v>
          </cell>
          <cell r="J18" t="str">
            <v xml:space="preserve"> </v>
          </cell>
          <cell r="K18" t="str">
            <v>V.Le</v>
          </cell>
          <cell r="L18"/>
          <cell r="M18"/>
          <cell r="N18"/>
          <cell r="O18"/>
          <cell r="P18"/>
          <cell r="Q18"/>
          <cell r="R18"/>
          <cell r="S18"/>
          <cell r="T18"/>
        </row>
        <row r="19">
          <cell r="C19" t="str">
            <v>Robert</v>
          </cell>
          <cell r="D19" t="str">
            <v>Daisy</v>
          </cell>
          <cell r="E19" t="str">
            <v>G.Lau</v>
          </cell>
          <cell r="F19" t="str">
            <v>K.Tiong</v>
          </cell>
          <cell r="G19" t="str">
            <v>qq</v>
          </cell>
          <cell r="H19"/>
          <cell r="I19" t="str">
            <v>Angelene</v>
          </cell>
          <cell r="J19" t="str">
            <v xml:space="preserve"> </v>
          </cell>
          <cell r="K19" t="str">
            <v>qq</v>
          </cell>
          <cell r="L19"/>
          <cell r="M19"/>
          <cell r="N19"/>
          <cell r="O19"/>
          <cell r="P19"/>
          <cell r="Q19"/>
          <cell r="R19"/>
          <cell r="S19"/>
          <cell r="T19"/>
        </row>
        <row r="20">
          <cell r="C20" t="str">
            <v>Robert</v>
          </cell>
          <cell r="D20" t="str">
            <v>Daisy</v>
          </cell>
          <cell r="E20" t="str">
            <v>Stella</v>
          </cell>
          <cell r="F20" t="str">
            <v>G.Lau</v>
          </cell>
          <cell r="G20" t="str">
            <v>qq</v>
          </cell>
          <cell r="H20"/>
          <cell r="I20" t="str">
            <v>Angelene</v>
          </cell>
          <cell r="J20" t="str">
            <v xml:space="preserve"> </v>
          </cell>
          <cell r="K20" t="str">
            <v>V.Le</v>
          </cell>
          <cell r="L20"/>
          <cell r="M20"/>
          <cell r="N20"/>
          <cell r="O20"/>
          <cell r="P20"/>
          <cell r="Q20"/>
          <cell r="R20"/>
          <cell r="S20"/>
          <cell r="T20"/>
        </row>
        <row r="21">
          <cell r="C21" t="str">
            <v>Robert</v>
          </cell>
          <cell r="D21" t="str">
            <v>Daisy</v>
          </cell>
          <cell r="E21" t="str">
            <v>Bernadette</v>
          </cell>
          <cell r="F21" t="str">
            <v>G.Lau</v>
          </cell>
          <cell r="G21" t="str">
            <v>qq</v>
          </cell>
          <cell r="H21"/>
          <cell r="I21" t="str">
            <v>Angelene</v>
          </cell>
          <cell r="J21" t="str">
            <v xml:space="preserve"> </v>
          </cell>
          <cell r="K21" t="str">
            <v>V.Le</v>
          </cell>
          <cell r="L21"/>
          <cell r="M21"/>
          <cell r="N21"/>
          <cell r="O21"/>
          <cell r="P21"/>
          <cell r="Q21"/>
          <cell r="R21"/>
          <cell r="S21"/>
          <cell r="T21"/>
        </row>
        <row r="22">
          <cell r="C22" t="str">
            <v>Robert</v>
          </cell>
          <cell r="D22" t="str">
            <v>Daisy</v>
          </cell>
          <cell r="E22" t="str">
            <v>Stella</v>
          </cell>
          <cell r="F22" t="str">
            <v xml:space="preserve">G.Lau </v>
          </cell>
          <cell r="G22" t="str">
            <v>qq</v>
          </cell>
          <cell r="H22"/>
          <cell r="I22" t="str">
            <v>Angelene</v>
          </cell>
          <cell r="J22" t="str">
            <v xml:space="preserve"> </v>
          </cell>
          <cell r="K22" t="str">
            <v>V.Le</v>
          </cell>
          <cell r="L22"/>
          <cell r="M22"/>
          <cell r="N22"/>
          <cell r="O22"/>
          <cell r="P22"/>
          <cell r="Q22"/>
          <cell r="R22"/>
          <cell r="S22"/>
          <cell r="T22"/>
        </row>
        <row r="23">
          <cell r="C23" t="str">
            <v>Public Holiday</v>
          </cell>
          <cell r="D23" t="str">
            <v>Public Holiday</v>
          </cell>
          <cell r="E23" t="str">
            <v>Public Holiday</v>
          </cell>
          <cell r="F23" t="str">
            <v>Public Holiday</v>
          </cell>
          <cell r="G23" t="str">
            <v>Public Holiday</v>
          </cell>
          <cell r="H23" t="str">
            <v>Public Holiday</v>
          </cell>
          <cell r="I23" t="str">
            <v>Public Holiday</v>
          </cell>
          <cell r="J23" t="str">
            <v>Public Holiday</v>
          </cell>
          <cell r="K23" t="str">
            <v>Public Holiday</v>
          </cell>
          <cell r="L23"/>
          <cell r="M23"/>
          <cell r="N23"/>
          <cell r="O23"/>
          <cell r="P23"/>
          <cell r="Q23"/>
          <cell r="R23"/>
          <cell r="S23"/>
          <cell r="T23"/>
        </row>
        <row r="24">
          <cell r="C24" t="str">
            <v>Robert</v>
          </cell>
          <cell r="D24" t="str">
            <v>Daisy</v>
          </cell>
          <cell r="E24" t="str">
            <v>G.Lau</v>
          </cell>
          <cell r="F24" t="str">
            <v>Jasenka</v>
          </cell>
          <cell r="G24" t="str">
            <v>qq</v>
          </cell>
          <cell r="H24"/>
          <cell r="I24" t="str">
            <v>V.Mai</v>
          </cell>
          <cell r="J24" t="str">
            <v xml:space="preserve"> </v>
          </cell>
          <cell r="K24" t="str">
            <v>Thao</v>
          </cell>
          <cell r="L24"/>
          <cell r="M24"/>
          <cell r="N24"/>
          <cell r="O24"/>
          <cell r="P24"/>
          <cell r="Q24"/>
          <cell r="R24"/>
          <cell r="S24"/>
          <cell r="T24"/>
        </row>
        <row r="25">
          <cell r="C25" t="str">
            <v>Robert</v>
          </cell>
          <cell r="D25" t="str">
            <v>Daisy</v>
          </cell>
          <cell r="E25" t="str">
            <v>Stella</v>
          </cell>
          <cell r="F25" t="str">
            <v>G.Lau</v>
          </cell>
          <cell r="G25" t="str">
            <v>qq</v>
          </cell>
          <cell r="H25"/>
          <cell r="I25" t="str">
            <v>V.Mai</v>
          </cell>
          <cell r="J25" t="str">
            <v xml:space="preserve"> </v>
          </cell>
          <cell r="K25" t="str">
            <v>Thao</v>
          </cell>
          <cell r="L25"/>
          <cell r="M25"/>
          <cell r="N25"/>
          <cell r="O25"/>
          <cell r="P25"/>
          <cell r="Q25"/>
          <cell r="R25"/>
          <cell r="S25"/>
          <cell r="T25"/>
        </row>
        <row r="26">
          <cell r="C26" t="str">
            <v>Robert</v>
          </cell>
          <cell r="D26" t="str">
            <v>Daisy</v>
          </cell>
          <cell r="E26" t="str">
            <v>G.Lau</v>
          </cell>
          <cell r="F26" t="str">
            <v>Bernadette</v>
          </cell>
          <cell r="G26" t="str">
            <v>qq</v>
          </cell>
          <cell r="H26"/>
          <cell r="I26" t="str">
            <v>V.Mai</v>
          </cell>
          <cell r="J26" t="str">
            <v xml:space="preserve"> </v>
          </cell>
          <cell r="K26" t="str">
            <v>Thao</v>
          </cell>
          <cell r="L26"/>
          <cell r="M26"/>
          <cell r="N26"/>
          <cell r="O26"/>
          <cell r="P26"/>
          <cell r="Q26"/>
          <cell r="R26"/>
          <cell r="S26"/>
          <cell r="T26"/>
        </row>
        <row r="27">
          <cell r="C27" t="str">
            <v>Robert</v>
          </cell>
          <cell r="D27" t="str">
            <v xml:space="preserve"> Daisy</v>
          </cell>
          <cell r="E27" t="str">
            <v>Stella</v>
          </cell>
          <cell r="F27" t="str">
            <v>Phuong</v>
          </cell>
          <cell r="G27" t="str">
            <v>qq</v>
          </cell>
          <cell r="H27"/>
          <cell r="I27" t="str">
            <v>V.Mai</v>
          </cell>
          <cell r="J27" t="str">
            <v xml:space="preserve"> </v>
          </cell>
          <cell r="K27" t="str">
            <v>qq</v>
          </cell>
          <cell r="L27"/>
          <cell r="M27"/>
          <cell r="N27"/>
          <cell r="O27"/>
          <cell r="P27"/>
          <cell r="Q27"/>
          <cell r="R27"/>
          <cell r="S27"/>
          <cell r="T27"/>
        </row>
        <row r="28">
          <cell r="C28" t="str">
            <v>Robert</v>
          </cell>
          <cell r="D28" t="str">
            <v>G.Lau</v>
          </cell>
          <cell r="E28" t="str">
            <v>Stella</v>
          </cell>
          <cell r="F28" t="str">
            <v>Angelene</v>
          </cell>
          <cell r="G28" t="str">
            <v>Bernadette</v>
          </cell>
          <cell r="H28"/>
          <cell r="I28" t="str">
            <v>Diana</v>
          </cell>
          <cell r="J28" t="str">
            <v xml:space="preserve"> </v>
          </cell>
          <cell r="K28" t="str">
            <v>qq</v>
          </cell>
          <cell r="L28"/>
          <cell r="M28"/>
          <cell r="N28"/>
          <cell r="O28"/>
          <cell r="P28"/>
          <cell r="Q28"/>
          <cell r="R28"/>
          <cell r="S28"/>
          <cell r="T28"/>
        </row>
        <row r="29">
          <cell r="C29" t="str">
            <v>Robert</v>
          </cell>
          <cell r="D29" t="str">
            <v>G.Lau</v>
          </cell>
          <cell r="E29" t="str">
            <v>Stella (8.45-3.30)</v>
          </cell>
          <cell r="F29" t="str">
            <v>Angelene</v>
          </cell>
          <cell r="G29" t="str">
            <v>Clark</v>
          </cell>
          <cell r="H29"/>
          <cell r="I29" t="str">
            <v>Diana</v>
          </cell>
          <cell r="J29" t="str">
            <v xml:space="preserve"> </v>
          </cell>
          <cell r="K29" t="str">
            <v>Thao</v>
          </cell>
          <cell r="L29"/>
          <cell r="M29"/>
          <cell r="N29"/>
          <cell r="O29"/>
          <cell r="P29"/>
          <cell r="Q29"/>
          <cell r="R29"/>
          <cell r="S29"/>
          <cell r="T29"/>
        </row>
        <row r="30">
          <cell r="C30" t="str">
            <v>Robert</v>
          </cell>
          <cell r="D30" t="str">
            <v>G.Lau</v>
          </cell>
          <cell r="E30" t="str">
            <v>Stella</v>
          </cell>
          <cell r="F30" t="str">
            <v>Angelene</v>
          </cell>
          <cell r="G30" t="str">
            <v>Jasenka</v>
          </cell>
          <cell r="H30"/>
          <cell r="I30" t="str">
            <v>Diana</v>
          </cell>
          <cell r="J30" t="str">
            <v xml:space="preserve"> </v>
          </cell>
          <cell r="K30" t="str">
            <v>Thao</v>
          </cell>
          <cell r="L30"/>
          <cell r="M30"/>
          <cell r="N30"/>
          <cell r="O30"/>
          <cell r="P30"/>
          <cell r="Q30"/>
          <cell r="R30"/>
          <cell r="S30"/>
          <cell r="T30"/>
        </row>
        <row r="31">
          <cell r="C31" t="str">
            <v>Robert</v>
          </cell>
          <cell r="D31" t="str">
            <v>Daisy</v>
          </cell>
          <cell r="E31" t="str">
            <v>Stella (8.45-3.30)</v>
          </cell>
          <cell r="F31" t="str">
            <v>Bernadette</v>
          </cell>
          <cell r="G31" t="str">
            <v>qq</v>
          </cell>
          <cell r="H31"/>
          <cell r="I31" t="str">
            <v>Angelene</v>
          </cell>
          <cell r="J31" t="str">
            <v xml:space="preserve"> </v>
          </cell>
          <cell r="K31" t="str">
            <v>Thao</v>
          </cell>
          <cell r="L31"/>
          <cell r="M31"/>
          <cell r="N31"/>
          <cell r="O31"/>
          <cell r="P31"/>
          <cell r="Q31"/>
          <cell r="R31"/>
          <cell r="S31"/>
          <cell r="T31"/>
        </row>
        <row r="32">
          <cell r="C32" t="str">
            <v>Robert</v>
          </cell>
          <cell r="D32" t="str">
            <v>Daisy</v>
          </cell>
          <cell r="E32" t="str">
            <v>Stella</v>
          </cell>
          <cell r="F32" t="str">
            <v>Angelene</v>
          </cell>
          <cell r="G32" t="str">
            <v>V.Mai</v>
          </cell>
          <cell r="H32"/>
          <cell r="I32" t="str">
            <v>Diana</v>
          </cell>
          <cell r="J32" t="str">
            <v xml:space="preserve"> </v>
          </cell>
          <cell r="K32" t="str">
            <v>Thao</v>
          </cell>
          <cell r="L32"/>
          <cell r="M32"/>
          <cell r="N32"/>
          <cell r="O32"/>
          <cell r="P32"/>
          <cell r="Q32"/>
          <cell r="R32"/>
          <cell r="S32"/>
          <cell r="T32"/>
        </row>
        <row r="33">
          <cell r="C33" t="str">
            <v>G.Lau</v>
          </cell>
          <cell r="D33" t="str">
            <v>Daisy</v>
          </cell>
          <cell r="E33" t="str">
            <v>Stella</v>
          </cell>
          <cell r="F33" t="str">
            <v>Angelene</v>
          </cell>
          <cell r="G33" t="str">
            <v>Bernadette</v>
          </cell>
          <cell r="H33"/>
          <cell r="I33" t="str">
            <v>Diana</v>
          </cell>
          <cell r="J33" t="str">
            <v xml:space="preserve"> </v>
          </cell>
          <cell r="K33" t="str">
            <v>qq</v>
          </cell>
          <cell r="L33"/>
          <cell r="M33"/>
          <cell r="N33"/>
          <cell r="O33"/>
          <cell r="P33"/>
          <cell r="Q33"/>
          <cell r="R33"/>
          <cell r="S33"/>
          <cell r="T33"/>
        </row>
        <row r="34">
          <cell r="C34" t="str">
            <v>G.Lau</v>
          </cell>
          <cell r="D34" t="str">
            <v>Daisy</v>
          </cell>
          <cell r="E34" t="str">
            <v>Stella (8.45-3.30)</v>
          </cell>
          <cell r="F34" t="str">
            <v>Angelene</v>
          </cell>
          <cell r="G34" t="str">
            <v>Amelia</v>
          </cell>
          <cell r="H34"/>
          <cell r="I34" t="str">
            <v>Diana</v>
          </cell>
          <cell r="J34"/>
          <cell r="K34" t="str">
            <v>qq</v>
          </cell>
          <cell r="L34"/>
          <cell r="M34"/>
          <cell r="N34"/>
          <cell r="O34"/>
          <cell r="P34"/>
          <cell r="Q34"/>
          <cell r="R34"/>
          <cell r="S34"/>
          <cell r="T34"/>
        </row>
        <row r="35">
          <cell r="C35" t="str">
            <v>G.Lau</v>
          </cell>
          <cell r="D35" t="str">
            <v>Daisy</v>
          </cell>
          <cell r="E35" t="str">
            <v>Stella</v>
          </cell>
          <cell r="F35" t="str">
            <v>Angelene</v>
          </cell>
          <cell r="G35" t="str">
            <v>Kelly</v>
          </cell>
          <cell r="H35"/>
          <cell r="I35" t="str">
            <v>Diana</v>
          </cell>
          <cell r="J35"/>
          <cell r="K35" t="str">
            <v>Thao</v>
          </cell>
          <cell r="L35"/>
          <cell r="M35"/>
          <cell r="N35"/>
          <cell r="O35"/>
          <cell r="P35"/>
          <cell r="Q35"/>
          <cell r="R35"/>
          <cell r="S35"/>
          <cell r="T35"/>
        </row>
        <row r="36">
          <cell r="C36" t="str">
            <v>G.Lau</v>
          </cell>
          <cell r="D36" t="str">
            <v>Daisy</v>
          </cell>
          <cell r="E36" t="str">
            <v>Kelly</v>
          </cell>
          <cell r="F36" t="str">
            <v>Angelene</v>
          </cell>
          <cell r="G36" t="str">
            <v>qq</v>
          </cell>
          <cell r="H36"/>
          <cell r="I36" t="str">
            <v>Bernadette</v>
          </cell>
          <cell r="J36"/>
          <cell r="K36" t="str">
            <v>Thao</v>
          </cell>
          <cell r="L36"/>
          <cell r="M36"/>
          <cell r="N36"/>
          <cell r="O36"/>
          <cell r="P36"/>
          <cell r="Q36"/>
          <cell r="R36"/>
          <cell r="S36"/>
          <cell r="T36"/>
        </row>
        <row r="37">
          <cell r="C37" t="str">
            <v>G.Lau</v>
          </cell>
          <cell r="D37" t="str">
            <v>Daisy</v>
          </cell>
          <cell r="E37" t="str">
            <v>Stella</v>
          </cell>
          <cell r="F37" t="str">
            <v>Angelene</v>
          </cell>
          <cell r="G37" t="str">
            <v>V.Mai</v>
          </cell>
          <cell r="H37"/>
          <cell r="I37" t="str">
            <v>Diana</v>
          </cell>
          <cell r="J37"/>
          <cell r="K37" t="str">
            <v>Thao</v>
          </cell>
          <cell r="L37"/>
          <cell r="M37"/>
          <cell r="N37"/>
          <cell r="O37"/>
          <cell r="P37"/>
          <cell r="Q37"/>
          <cell r="R37"/>
          <cell r="S37"/>
          <cell r="T37"/>
        </row>
        <row r="38">
          <cell r="C38" t="str">
            <v>G.Lau</v>
          </cell>
          <cell r="D38" t="str">
            <v>Daisy</v>
          </cell>
          <cell r="E38" t="str">
            <v>Stella</v>
          </cell>
          <cell r="F38" t="str">
            <v>Angelene</v>
          </cell>
          <cell r="G38" t="str">
            <v>qq</v>
          </cell>
          <cell r="H38"/>
          <cell r="I38" t="str">
            <v>Bernadette</v>
          </cell>
          <cell r="J38"/>
          <cell r="K38" t="str">
            <v>Thao (LS)</v>
          </cell>
          <cell r="L38"/>
          <cell r="M38"/>
          <cell r="N38"/>
          <cell r="O38"/>
          <cell r="P38"/>
          <cell r="Q38"/>
          <cell r="R38"/>
          <cell r="S38"/>
          <cell r="T38"/>
        </row>
        <row r="39">
          <cell r="C39" t="str">
            <v>G.Lau</v>
          </cell>
          <cell r="D39" t="str">
            <v>Daisy</v>
          </cell>
          <cell r="E39" t="str">
            <v>V.Mai</v>
          </cell>
          <cell r="F39" t="str">
            <v>Angelene</v>
          </cell>
          <cell r="G39" t="str">
            <v>Stella</v>
          </cell>
          <cell r="H39"/>
          <cell r="I39" t="str">
            <v>Sam</v>
          </cell>
          <cell r="J39"/>
          <cell r="K39" t="str">
            <v>Thao (LS)</v>
          </cell>
          <cell r="L39"/>
          <cell r="M39"/>
          <cell r="N39"/>
          <cell r="O39"/>
          <cell r="P39"/>
          <cell r="Q39"/>
          <cell r="R39"/>
          <cell r="S39"/>
          <cell r="T39"/>
        </row>
        <row r="40">
          <cell r="C40" t="str">
            <v>G.Lau</v>
          </cell>
          <cell r="D40" t="str">
            <v>Daisy</v>
          </cell>
          <cell r="E40" t="str">
            <v>Stella</v>
          </cell>
          <cell r="F40" t="str">
            <v>Angelene</v>
          </cell>
          <cell r="G40" t="str">
            <v>qq</v>
          </cell>
          <cell r="H40"/>
          <cell r="I40" t="str">
            <v>Sam</v>
          </cell>
          <cell r="J40"/>
          <cell r="K40" t="str">
            <v>Thao (LS)</v>
          </cell>
          <cell r="L40"/>
          <cell r="M40"/>
          <cell r="N40"/>
          <cell r="O40"/>
          <cell r="P40"/>
          <cell r="Q40"/>
          <cell r="R40"/>
          <cell r="S40"/>
          <cell r="T40"/>
        </row>
        <row r="41">
          <cell r="C41" t="str">
            <v>G.Lau</v>
          </cell>
          <cell r="D41" t="str">
            <v>Daisy</v>
          </cell>
          <cell r="E41" t="str">
            <v>V.Mai</v>
          </cell>
          <cell r="F41" t="str">
            <v>Angelene</v>
          </cell>
          <cell r="G41" t="str">
            <v>qq</v>
          </cell>
          <cell r="H41"/>
          <cell r="I41" t="str">
            <v>Bernadette</v>
          </cell>
          <cell r="J41"/>
          <cell r="K41" t="str">
            <v>Thao (LS)</v>
          </cell>
          <cell r="L41"/>
          <cell r="M41"/>
          <cell r="N41"/>
          <cell r="O41"/>
          <cell r="P41"/>
          <cell r="Q41"/>
          <cell r="R41"/>
          <cell r="S41"/>
          <cell r="T41"/>
        </row>
        <row r="42">
          <cell r="C42" t="str">
            <v>G.Lau</v>
          </cell>
          <cell r="D42" t="str">
            <v>Daisy</v>
          </cell>
          <cell r="E42" t="str">
            <v>Stella</v>
          </cell>
          <cell r="F42" t="str">
            <v>Angelene</v>
          </cell>
          <cell r="G42" t="str">
            <v>qq</v>
          </cell>
          <cell r="H42"/>
          <cell r="I42" t="str">
            <v>Sam</v>
          </cell>
          <cell r="J42"/>
          <cell r="K42" t="str">
            <v>Thao (LS)</v>
          </cell>
          <cell r="L42"/>
          <cell r="M42"/>
          <cell r="N42"/>
          <cell r="O42"/>
          <cell r="P42"/>
          <cell r="Q42"/>
          <cell r="R42"/>
          <cell r="S42"/>
          <cell r="T42"/>
        </row>
        <row r="43">
          <cell r="C43" t="str">
            <v>G.Lau</v>
          </cell>
          <cell r="D43" t="str">
            <v>Daisy</v>
          </cell>
          <cell r="E43" t="str">
            <v>Stella</v>
          </cell>
          <cell r="F43" t="str">
            <v>Angelene</v>
          </cell>
          <cell r="G43" t="str">
            <v>Bernadette</v>
          </cell>
          <cell r="H43"/>
          <cell r="I43" t="str">
            <v>Diana</v>
          </cell>
          <cell r="J43"/>
          <cell r="K43" t="str">
            <v>Idile</v>
          </cell>
          <cell r="L43"/>
          <cell r="M43"/>
          <cell r="N43"/>
          <cell r="O43"/>
          <cell r="P43"/>
          <cell r="Q43"/>
          <cell r="R43"/>
          <cell r="S43"/>
          <cell r="T43"/>
        </row>
        <row r="44">
          <cell r="C44" t="str">
            <v>G.Lau</v>
          </cell>
          <cell r="D44" t="str">
            <v>Daisy</v>
          </cell>
          <cell r="E44" t="str">
            <v>Stella</v>
          </cell>
          <cell r="F44" t="str">
            <v>Angelene</v>
          </cell>
          <cell r="G44" t="str">
            <v>V.Mai</v>
          </cell>
          <cell r="H44"/>
          <cell r="I44" t="str">
            <v>Diana</v>
          </cell>
          <cell r="J44"/>
          <cell r="K44" t="str">
            <v>qq</v>
          </cell>
          <cell r="L44"/>
          <cell r="M44"/>
          <cell r="N44"/>
          <cell r="O44"/>
          <cell r="P44"/>
          <cell r="Q44"/>
          <cell r="R44"/>
          <cell r="S44"/>
          <cell r="T44"/>
        </row>
        <row r="45">
          <cell r="C45" t="str">
            <v>G.Lau</v>
          </cell>
          <cell r="D45" t="str">
            <v>Daisy</v>
          </cell>
          <cell r="E45" t="str">
            <v>Stella</v>
          </cell>
          <cell r="F45" t="str">
            <v>Angelene</v>
          </cell>
          <cell r="G45" t="str">
            <v>Aseel</v>
          </cell>
          <cell r="H45"/>
          <cell r="I45" t="str">
            <v>Diana</v>
          </cell>
          <cell r="J45"/>
          <cell r="K45" t="str">
            <v>Idile</v>
          </cell>
          <cell r="L45"/>
          <cell r="M45"/>
          <cell r="N45"/>
          <cell r="O45"/>
          <cell r="P45"/>
          <cell r="Q45"/>
          <cell r="R45"/>
          <cell r="S45"/>
          <cell r="T45"/>
        </row>
        <row r="46">
          <cell r="C46" t="str">
            <v>G.Lau</v>
          </cell>
          <cell r="D46" t="str">
            <v>Daisy</v>
          </cell>
          <cell r="E46" t="str">
            <v>Bernadette</v>
          </cell>
          <cell r="F46" t="str">
            <v>Angelene</v>
          </cell>
          <cell r="G46" t="str">
            <v>Phuong</v>
          </cell>
          <cell r="H46"/>
          <cell r="I46" t="str">
            <v>Diana</v>
          </cell>
          <cell r="J46"/>
          <cell r="K46" t="str">
            <v>Idile</v>
          </cell>
          <cell r="L46"/>
          <cell r="M46"/>
          <cell r="N46"/>
          <cell r="O46"/>
          <cell r="P46"/>
          <cell r="Q46"/>
          <cell r="R46"/>
          <cell r="S46"/>
          <cell r="T46"/>
        </row>
        <row r="47">
          <cell r="C47" t="str">
            <v>G.Lau</v>
          </cell>
          <cell r="D47" t="str">
            <v>Daisy</v>
          </cell>
          <cell r="E47" t="str">
            <v>Stella</v>
          </cell>
          <cell r="F47" t="str">
            <v>Angelene</v>
          </cell>
          <cell r="G47" t="str">
            <v>Phuong</v>
          </cell>
          <cell r="H47"/>
          <cell r="I47" t="str">
            <v>Diana</v>
          </cell>
          <cell r="J47"/>
          <cell r="K47" t="str">
            <v>Idile</v>
          </cell>
          <cell r="L47"/>
          <cell r="M47"/>
          <cell r="N47"/>
          <cell r="O47"/>
          <cell r="P47"/>
          <cell r="Q47"/>
          <cell r="R47"/>
          <cell r="S47"/>
          <cell r="T47"/>
        </row>
        <row r="48">
          <cell r="C48" t="str">
            <v>G.Lau</v>
          </cell>
          <cell r="D48" t="str">
            <v>Daisy</v>
          </cell>
          <cell r="E48" t="str">
            <v>Stella</v>
          </cell>
          <cell r="F48" t="str">
            <v>Angelene</v>
          </cell>
          <cell r="G48" t="str">
            <v>Bernadette</v>
          </cell>
          <cell r="H48"/>
          <cell r="I48" t="str">
            <v>Diana</v>
          </cell>
          <cell r="J48"/>
          <cell r="K48" t="str">
            <v>Idile - LS</v>
          </cell>
          <cell r="L48"/>
          <cell r="M48"/>
          <cell r="N48"/>
          <cell r="O48"/>
          <cell r="P48"/>
          <cell r="Q48"/>
          <cell r="R48"/>
          <cell r="S48"/>
          <cell r="T48"/>
        </row>
        <row r="49">
          <cell r="C49" t="str">
            <v>Robert</v>
          </cell>
          <cell r="D49" t="str">
            <v>Daisy</v>
          </cell>
          <cell r="E49" t="str">
            <v>Stella</v>
          </cell>
          <cell r="F49" t="str">
            <v>Angelene</v>
          </cell>
          <cell r="G49" t="str">
            <v>G.Lau</v>
          </cell>
          <cell r="H49"/>
          <cell r="I49" t="str">
            <v>Diana</v>
          </cell>
          <cell r="J49"/>
          <cell r="K49" t="str">
            <v>Idile</v>
          </cell>
          <cell r="L49"/>
          <cell r="M49"/>
          <cell r="N49"/>
          <cell r="O49"/>
          <cell r="P49"/>
          <cell r="Q49"/>
          <cell r="R49"/>
          <cell r="S49"/>
          <cell r="T49"/>
        </row>
        <row r="50">
          <cell r="C50" t="str">
            <v>Robert</v>
          </cell>
          <cell r="D50" t="str">
            <v>Daisy</v>
          </cell>
          <cell r="E50" t="str">
            <v>Stella</v>
          </cell>
          <cell r="F50" t="str">
            <v>Angelene</v>
          </cell>
          <cell r="G50" t="str">
            <v>G.Lau</v>
          </cell>
          <cell r="H50"/>
          <cell r="I50" t="str">
            <v>Diana</v>
          </cell>
          <cell r="J50"/>
          <cell r="K50" t="str">
            <v>Idile - LS</v>
          </cell>
          <cell r="L50"/>
          <cell r="M50"/>
          <cell r="N50"/>
          <cell r="O50"/>
          <cell r="P50"/>
          <cell r="Q50"/>
          <cell r="R50"/>
          <cell r="S50"/>
          <cell r="T50"/>
        </row>
        <row r="51">
          <cell r="C51" t="str">
            <v>Robert</v>
          </cell>
          <cell r="D51" t="str">
            <v>Daisy</v>
          </cell>
          <cell r="E51" t="str">
            <v>Bernadette</v>
          </cell>
          <cell r="F51" t="str">
            <v>Angelene</v>
          </cell>
          <cell r="G51" t="str">
            <v>qq</v>
          </cell>
          <cell r="H51"/>
          <cell r="I51" t="str">
            <v>Diana</v>
          </cell>
          <cell r="J51"/>
          <cell r="K51" t="str">
            <v>Idile - LS</v>
          </cell>
          <cell r="L51"/>
          <cell r="M51"/>
          <cell r="N51"/>
          <cell r="O51"/>
          <cell r="P51"/>
          <cell r="Q51"/>
          <cell r="R51"/>
          <cell r="S51"/>
          <cell r="T51"/>
        </row>
        <row r="52">
          <cell r="C52" t="str">
            <v>Robert</v>
          </cell>
          <cell r="D52" t="str">
            <v>Daisy</v>
          </cell>
          <cell r="E52" t="str">
            <v>Stella</v>
          </cell>
          <cell r="F52" t="str">
            <v>G.Lau</v>
          </cell>
          <cell r="G52" t="str">
            <v>qq</v>
          </cell>
          <cell r="H52"/>
          <cell r="I52" t="str">
            <v>Diana</v>
          </cell>
          <cell r="J52"/>
          <cell r="K52" t="str">
            <v>Idile - LS</v>
          </cell>
          <cell r="L52"/>
          <cell r="M52"/>
          <cell r="N52"/>
          <cell r="O52"/>
          <cell r="P52"/>
          <cell r="Q52"/>
          <cell r="R52"/>
          <cell r="S52"/>
          <cell r="T52"/>
        </row>
        <row r="53">
          <cell r="C53" t="str">
            <v>Public Holiday</v>
          </cell>
          <cell r="D53" t="str">
            <v>Public Holiday</v>
          </cell>
          <cell r="E53" t="str">
            <v>Public Holiday</v>
          </cell>
          <cell r="F53" t="str">
            <v>Public Holiday</v>
          </cell>
          <cell r="G53" t="str">
            <v>Public Holiday</v>
          </cell>
          <cell r="H53" t="str">
            <v>Public Holiday</v>
          </cell>
          <cell r="I53" t="str">
            <v>Public Holiday</v>
          </cell>
          <cell r="J53" t="str">
            <v>Public Holiday</v>
          </cell>
          <cell r="K53" t="str">
            <v>Public Holiday</v>
          </cell>
          <cell r="L53"/>
          <cell r="M53"/>
          <cell r="N53"/>
          <cell r="O53"/>
          <cell r="P53"/>
          <cell r="Q53"/>
          <cell r="R53"/>
          <cell r="S53"/>
          <cell r="T53"/>
        </row>
        <row r="54">
          <cell r="C54" t="str">
            <v>Robert</v>
          </cell>
          <cell r="D54" t="str">
            <v>Daisy</v>
          </cell>
          <cell r="E54" t="str">
            <v>G.Lau</v>
          </cell>
          <cell r="F54" t="str">
            <v>Angelene</v>
          </cell>
          <cell r="G54"/>
          <cell r="H54"/>
          <cell r="I54" t="str">
            <v>Diana</v>
          </cell>
          <cell r="J54"/>
          <cell r="K54" t="str">
            <v>qq</v>
          </cell>
          <cell r="L54"/>
          <cell r="M54"/>
          <cell r="N54"/>
          <cell r="O54"/>
          <cell r="P54"/>
          <cell r="Q54"/>
          <cell r="R54"/>
          <cell r="S54"/>
          <cell r="T54"/>
        </row>
        <row r="55">
          <cell r="C55" t="str">
            <v>Robert</v>
          </cell>
          <cell r="D55" t="str">
            <v>Daisy</v>
          </cell>
          <cell r="E55" t="str">
            <v>G.Lau</v>
          </cell>
          <cell r="F55" t="str">
            <v>Angelene</v>
          </cell>
          <cell r="G55"/>
          <cell r="H55"/>
          <cell r="I55" t="str">
            <v>Diana</v>
          </cell>
          <cell r="J55"/>
          <cell r="K55" t="str">
            <v>Idile</v>
          </cell>
          <cell r="L55"/>
          <cell r="M55"/>
          <cell r="N55"/>
          <cell r="O55"/>
          <cell r="P55"/>
          <cell r="Q55"/>
          <cell r="R55"/>
          <cell r="S55"/>
          <cell r="T55"/>
        </row>
        <row r="56">
          <cell r="C56" t="str">
            <v>Robert</v>
          </cell>
          <cell r="D56" t="str">
            <v>Daisy</v>
          </cell>
          <cell r="E56" t="str">
            <v>G.Lau</v>
          </cell>
          <cell r="F56" t="str">
            <v>Angelene</v>
          </cell>
          <cell r="G56" t="str">
            <v>Bernadette</v>
          </cell>
          <cell r="H56"/>
          <cell r="I56" t="str">
            <v>Diana</v>
          </cell>
          <cell r="J56" t="str">
            <v>G.Lau (2hrs)</v>
          </cell>
          <cell r="K56" t="str">
            <v>Idile</v>
          </cell>
          <cell r="L56"/>
          <cell r="M56"/>
          <cell r="N56"/>
          <cell r="O56"/>
          <cell r="P56"/>
          <cell r="Q56"/>
          <cell r="R56"/>
          <cell r="S56"/>
          <cell r="T56"/>
        </row>
        <row r="57">
          <cell r="C57" t="str">
            <v>Robert</v>
          </cell>
          <cell r="D57" t="str">
            <v>Daisy</v>
          </cell>
          <cell r="E57" t="str">
            <v>G.Lau</v>
          </cell>
          <cell r="F57" t="str">
            <v>Angelene</v>
          </cell>
          <cell r="G57" t="str">
            <v xml:space="preserve"> </v>
          </cell>
          <cell r="H57"/>
          <cell r="I57" t="str">
            <v>Jasenka</v>
          </cell>
          <cell r="J57"/>
          <cell r="K57" t="str">
            <v>Idile</v>
          </cell>
          <cell r="L57"/>
          <cell r="M57"/>
          <cell r="N57"/>
          <cell r="O57"/>
          <cell r="P57"/>
          <cell r="Q57"/>
          <cell r="R57"/>
          <cell r="S57"/>
          <cell r="T57"/>
        </row>
        <row r="58">
          <cell r="C58" t="str">
            <v>Robert</v>
          </cell>
          <cell r="D58" t="str">
            <v>Daisy</v>
          </cell>
          <cell r="E58" t="str">
            <v>G.Lau</v>
          </cell>
          <cell r="F58" t="str">
            <v>Angelene</v>
          </cell>
          <cell r="G58" t="str">
            <v>Bernadette</v>
          </cell>
          <cell r="H58"/>
          <cell r="I58" t="str">
            <v>Diana</v>
          </cell>
          <cell r="J58"/>
          <cell r="K58" t="str">
            <v>Idile</v>
          </cell>
          <cell r="L58"/>
          <cell r="M58"/>
          <cell r="N58"/>
          <cell r="O58"/>
          <cell r="P58"/>
          <cell r="Q58"/>
          <cell r="R58"/>
          <cell r="S58"/>
          <cell r="T58"/>
        </row>
        <row r="59">
          <cell r="C59" t="str">
            <v>Robert</v>
          </cell>
          <cell r="D59" t="str">
            <v>Daisy</v>
          </cell>
          <cell r="E59" t="str">
            <v>G.Lau</v>
          </cell>
          <cell r="F59" t="str">
            <v>Angelene</v>
          </cell>
          <cell r="G59"/>
          <cell r="H59"/>
          <cell r="I59" t="str">
            <v>Diana</v>
          </cell>
          <cell r="J59"/>
          <cell r="K59" t="str">
            <v>qq</v>
          </cell>
          <cell r="L59"/>
          <cell r="M59"/>
          <cell r="N59"/>
          <cell r="O59"/>
          <cell r="P59"/>
          <cell r="Q59"/>
          <cell r="R59"/>
          <cell r="S59"/>
          <cell r="T59"/>
        </row>
        <row r="60">
          <cell r="C60" t="str">
            <v>Robert</v>
          </cell>
          <cell r="D60" t="str">
            <v>Daisy</v>
          </cell>
          <cell r="E60" t="str">
            <v>G.Lau</v>
          </cell>
          <cell r="F60" t="str">
            <v>Angelene</v>
          </cell>
          <cell r="G60"/>
          <cell r="H60"/>
          <cell r="I60" t="str">
            <v>Diana</v>
          </cell>
          <cell r="J60"/>
          <cell r="K60" t="str">
            <v>Idile</v>
          </cell>
          <cell r="L60"/>
          <cell r="M60"/>
          <cell r="N60"/>
          <cell r="O60"/>
          <cell r="P60"/>
          <cell r="Q60"/>
          <cell r="R60"/>
          <cell r="S60"/>
          <cell r="T60"/>
        </row>
        <row r="61">
          <cell r="C61" t="str">
            <v>Robert</v>
          </cell>
          <cell r="D61" t="str">
            <v>Daisy</v>
          </cell>
          <cell r="E61" t="str">
            <v>G.Lau</v>
          </cell>
          <cell r="F61" t="str">
            <v>Angelene</v>
          </cell>
          <cell r="G61" t="str">
            <v>Bernadette</v>
          </cell>
          <cell r="H61"/>
          <cell r="I61" t="str">
            <v>Diana</v>
          </cell>
          <cell r="J61"/>
          <cell r="K61" t="str">
            <v>Idile</v>
          </cell>
          <cell r="L61"/>
          <cell r="M61"/>
          <cell r="N61"/>
          <cell r="O61"/>
          <cell r="P61"/>
          <cell r="Q61"/>
          <cell r="R61"/>
          <cell r="S61"/>
          <cell r="T61"/>
        </row>
        <row r="62">
          <cell r="C62" t="str">
            <v>Robert</v>
          </cell>
          <cell r="D62" t="str">
            <v>Daisy</v>
          </cell>
          <cell r="E62" t="str">
            <v>G.Lau</v>
          </cell>
          <cell r="F62" t="str">
            <v>Angelene</v>
          </cell>
          <cell r="G62"/>
          <cell r="H62"/>
          <cell r="I62" t="str">
            <v>Huda</v>
          </cell>
          <cell r="J62"/>
          <cell r="K62" t="str">
            <v>Idile</v>
          </cell>
          <cell r="L62"/>
          <cell r="M62"/>
          <cell r="N62"/>
          <cell r="O62"/>
          <cell r="P62"/>
          <cell r="Q62"/>
          <cell r="R62"/>
          <cell r="S62"/>
          <cell r="T62"/>
        </row>
        <row r="63">
          <cell r="C63" t="str">
            <v>Robert</v>
          </cell>
          <cell r="D63" t="str">
            <v>G.Lau</v>
          </cell>
          <cell r="E63" t="str">
            <v>Stella</v>
          </cell>
          <cell r="F63" t="str">
            <v>Bernadette</v>
          </cell>
          <cell r="G63" t="str">
            <v xml:space="preserve"> </v>
          </cell>
          <cell r="H63"/>
          <cell r="I63" t="str">
            <v>Diana</v>
          </cell>
          <cell r="J63"/>
          <cell r="K63" t="str">
            <v>Jonathan</v>
          </cell>
          <cell r="L63"/>
          <cell r="M63"/>
          <cell r="N63"/>
          <cell r="O63"/>
          <cell r="P63"/>
          <cell r="Q63"/>
          <cell r="R63"/>
          <cell r="S63"/>
          <cell r="T63"/>
        </row>
        <row r="64">
          <cell r="C64" t="str">
            <v>Robert</v>
          </cell>
          <cell r="D64" t="str">
            <v>Daisy</v>
          </cell>
          <cell r="E64" t="str">
            <v>G.Lau</v>
          </cell>
          <cell r="F64" t="str">
            <v>Sam</v>
          </cell>
          <cell r="G64"/>
          <cell r="H64"/>
          <cell r="I64" t="str">
            <v>Jasenka</v>
          </cell>
          <cell r="J64"/>
          <cell r="K64" t="str">
            <v>qq</v>
          </cell>
          <cell r="L64"/>
          <cell r="M64"/>
          <cell r="N64"/>
          <cell r="O64"/>
          <cell r="P64"/>
          <cell r="Q64"/>
          <cell r="R64"/>
          <cell r="S64"/>
          <cell r="T64"/>
        </row>
        <row r="65">
          <cell r="C65" t="str">
            <v>Robert</v>
          </cell>
          <cell r="D65" t="str">
            <v>Daisy</v>
          </cell>
          <cell r="E65" t="str">
            <v>Stella</v>
          </cell>
          <cell r="F65" t="str">
            <v>G.Lau</v>
          </cell>
          <cell r="G65"/>
          <cell r="H65"/>
          <cell r="I65" t="str">
            <v>Diana</v>
          </cell>
          <cell r="J65"/>
          <cell r="K65" t="str">
            <v>Jonathan</v>
          </cell>
          <cell r="L65"/>
          <cell r="M65"/>
          <cell r="N65"/>
          <cell r="O65"/>
          <cell r="P65"/>
          <cell r="Q65"/>
          <cell r="R65"/>
          <cell r="S65"/>
          <cell r="T65"/>
        </row>
        <row r="66">
          <cell r="C66" t="str">
            <v>Robert</v>
          </cell>
          <cell r="D66" t="str">
            <v>Daisy</v>
          </cell>
          <cell r="E66" t="str">
            <v>Bernadette</v>
          </cell>
          <cell r="F66" t="str">
            <v>G.Lau</v>
          </cell>
          <cell r="G66"/>
          <cell r="H66"/>
          <cell r="I66" t="str">
            <v>Diana</v>
          </cell>
          <cell r="J66"/>
          <cell r="K66" t="str">
            <v>Jonathan</v>
          </cell>
          <cell r="L66"/>
          <cell r="M66"/>
          <cell r="N66"/>
          <cell r="O66"/>
          <cell r="P66"/>
          <cell r="Q66"/>
          <cell r="R66"/>
          <cell r="S66"/>
          <cell r="T66"/>
        </row>
        <row r="67">
          <cell r="C67" t="str">
            <v>Robert</v>
          </cell>
          <cell r="D67" t="str">
            <v>Daisy</v>
          </cell>
          <cell r="E67" t="str">
            <v>Stella</v>
          </cell>
          <cell r="F67" t="str">
            <v>G.Lau</v>
          </cell>
          <cell r="G67"/>
          <cell r="H67"/>
          <cell r="I67" t="str">
            <v>Diana</v>
          </cell>
          <cell r="J67"/>
          <cell r="K67" t="str">
            <v>Jonathan</v>
          </cell>
          <cell r="L67"/>
          <cell r="M67"/>
          <cell r="N67"/>
          <cell r="O67"/>
          <cell r="P67"/>
          <cell r="Q67"/>
          <cell r="R67"/>
          <cell r="S67"/>
          <cell r="T67"/>
        </row>
        <row r="68">
          <cell r="C68" t="str">
            <v>Robert</v>
          </cell>
          <cell r="D68" t="str">
            <v>Daisy</v>
          </cell>
          <cell r="E68" t="str">
            <v>Stella</v>
          </cell>
          <cell r="F68" t="str">
            <v>G.Lau</v>
          </cell>
          <cell r="G68" t="str">
            <v>Bernadette</v>
          </cell>
          <cell r="H68"/>
          <cell r="I68" t="str">
            <v xml:space="preserve"> </v>
          </cell>
          <cell r="J68"/>
          <cell r="K68" t="str">
            <v>Jonathan</v>
          </cell>
          <cell r="L68"/>
          <cell r="M68"/>
          <cell r="N68"/>
          <cell r="O68"/>
          <cell r="P68"/>
          <cell r="Q68"/>
          <cell r="R68"/>
          <cell r="S68"/>
          <cell r="T68"/>
        </row>
        <row r="69">
          <cell r="C69" t="str">
            <v>Robert</v>
          </cell>
          <cell r="D69" t="str">
            <v>Daisy</v>
          </cell>
          <cell r="E69" t="str">
            <v>blank</v>
          </cell>
          <cell r="F69" t="str">
            <v>G.Lau</v>
          </cell>
          <cell r="G69" t="str">
            <v>K.Tiong</v>
          </cell>
          <cell r="H69"/>
          <cell r="I69" t="str">
            <v>Diana</v>
          </cell>
          <cell r="J69"/>
          <cell r="K69" t="str">
            <v>Jonathan</v>
          </cell>
          <cell r="L69"/>
          <cell r="M69"/>
          <cell r="N69"/>
          <cell r="O69"/>
          <cell r="P69"/>
          <cell r="Q69"/>
          <cell r="R69"/>
          <cell r="S69"/>
          <cell r="T69"/>
        </row>
        <row r="70">
          <cell r="C70" t="str">
            <v>Robert</v>
          </cell>
          <cell r="D70" t="str">
            <v>Daisy</v>
          </cell>
          <cell r="E70" t="str">
            <v>Stella</v>
          </cell>
          <cell r="F70" t="str">
            <v>G.Lau</v>
          </cell>
          <cell r="G70"/>
          <cell r="H70"/>
          <cell r="I70" t="str">
            <v>Diana</v>
          </cell>
          <cell r="J70"/>
          <cell r="K70" t="str">
            <v>Jonathan</v>
          </cell>
          <cell r="L70"/>
          <cell r="M70"/>
          <cell r="N70"/>
          <cell r="O70"/>
          <cell r="P70"/>
          <cell r="Q70"/>
          <cell r="R70"/>
          <cell r="S70"/>
          <cell r="T70"/>
        </row>
        <row r="71">
          <cell r="C71" t="str">
            <v>Robert</v>
          </cell>
          <cell r="D71" t="str">
            <v>Daisy</v>
          </cell>
          <cell r="E71" t="str">
            <v>G.Lau</v>
          </cell>
          <cell r="F71" t="str">
            <v xml:space="preserve"> Bernadette</v>
          </cell>
          <cell r="G71"/>
          <cell r="H71"/>
          <cell r="I71" t="str">
            <v>Diana</v>
          </cell>
          <cell r="J71"/>
          <cell r="K71" t="str">
            <v>Jonathan</v>
          </cell>
          <cell r="L71"/>
          <cell r="M71"/>
          <cell r="N71"/>
          <cell r="O71"/>
          <cell r="P71"/>
          <cell r="Q71"/>
          <cell r="R71"/>
          <cell r="S71"/>
          <cell r="T71"/>
        </row>
        <row r="72">
          <cell r="C72" t="str">
            <v>Robert</v>
          </cell>
          <cell r="D72" t="str">
            <v>Daisy</v>
          </cell>
          <cell r="E72" t="str">
            <v>Stella</v>
          </cell>
          <cell r="F72" t="str">
            <v>G.Lau</v>
          </cell>
          <cell r="G72"/>
          <cell r="H72"/>
          <cell r="I72" t="str">
            <v>Diana</v>
          </cell>
          <cell r="J72"/>
          <cell r="K72" t="str">
            <v>Jonathan</v>
          </cell>
          <cell r="L72"/>
          <cell r="M72"/>
          <cell r="N72"/>
          <cell r="O72"/>
          <cell r="P72"/>
          <cell r="Q72"/>
          <cell r="R72"/>
          <cell r="S72"/>
          <cell r="T72"/>
        </row>
        <row r="73">
          <cell r="C73" t="str">
            <v>G.Lau</v>
          </cell>
          <cell r="D73" t="str">
            <v>Daisy</v>
          </cell>
          <cell r="E73" t="str">
            <v>Stella</v>
          </cell>
          <cell r="F73" t="str">
            <v>Bernadette</v>
          </cell>
          <cell r="G73"/>
          <cell r="H73"/>
          <cell r="I73" t="str">
            <v>Diana</v>
          </cell>
          <cell r="J73"/>
          <cell r="K73" t="str">
            <v>Jonathan</v>
          </cell>
          <cell r="L73"/>
          <cell r="M73"/>
          <cell r="N73"/>
          <cell r="O73"/>
          <cell r="P73"/>
          <cell r="Q73"/>
          <cell r="R73"/>
          <cell r="S73"/>
          <cell r="T73"/>
        </row>
        <row r="74">
          <cell r="C74" t="str">
            <v>Robert</v>
          </cell>
          <cell r="D74" t="str">
            <v>Daisy</v>
          </cell>
          <cell r="E74" t="str">
            <v>blank</v>
          </cell>
          <cell r="F74" t="str">
            <v>G.Lau</v>
          </cell>
          <cell r="G74" t="str">
            <v>K.Tiong</v>
          </cell>
          <cell r="H74"/>
          <cell r="I74" t="str">
            <v>Diana</v>
          </cell>
          <cell r="J74"/>
          <cell r="K74" t="str">
            <v>Jonathan</v>
          </cell>
          <cell r="L74"/>
          <cell r="M74"/>
          <cell r="N74"/>
          <cell r="O74"/>
          <cell r="P74"/>
          <cell r="Q74"/>
          <cell r="R74"/>
          <cell r="S74"/>
          <cell r="T74"/>
        </row>
        <row r="75">
          <cell r="C75" t="str">
            <v>Robert</v>
          </cell>
          <cell r="D75" t="str">
            <v>Daisy</v>
          </cell>
          <cell r="E75" t="str">
            <v>Stella</v>
          </cell>
          <cell r="F75" t="str">
            <v>G.Lau</v>
          </cell>
          <cell r="G75" t="str">
            <v xml:space="preserve"> </v>
          </cell>
          <cell r="H75"/>
          <cell r="I75" t="str">
            <v>Diana</v>
          </cell>
          <cell r="J75"/>
          <cell r="K75" t="str">
            <v>Jonathan</v>
          </cell>
          <cell r="L75"/>
          <cell r="M75"/>
          <cell r="N75"/>
          <cell r="O75"/>
          <cell r="P75"/>
          <cell r="Q75"/>
          <cell r="R75"/>
          <cell r="S75"/>
          <cell r="T75"/>
        </row>
        <row r="76">
          <cell r="C76" t="str">
            <v>Robert</v>
          </cell>
          <cell r="D76" t="str">
            <v>Daisy</v>
          </cell>
          <cell r="E76" t="str">
            <v>blank</v>
          </cell>
          <cell r="F76" t="str">
            <v>G.Lau</v>
          </cell>
          <cell r="G76"/>
          <cell r="H76"/>
          <cell r="I76" t="str">
            <v>Diana</v>
          </cell>
          <cell r="J76"/>
          <cell r="K76" t="str">
            <v>Jonathan</v>
          </cell>
          <cell r="L76"/>
          <cell r="M76"/>
          <cell r="N76"/>
          <cell r="O76"/>
          <cell r="P76"/>
          <cell r="Q76"/>
          <cell r="R76"/>
          <cell r="S76"/>
          <cell r="T76"/>
        </row>
        <row r="77">
          <cell r="C77" t="str">
            <v>Robert</v>
          </cell>
          <cell r="D77" t="str">
            <v>Daisy</v>
          </cell>
          <cell r="E77" t="str">
            <v>Stella</v>
          </cell>
          <cell r="F77" t="str">
            <v>G.Lau</v>
          </cell>
          <cell r="G77"/>
          <cell r="H77"/>
          <cell r="I77" t="str">
            <v>Diana</v>
          </cell>
          <cell r="J77"/>
          <cell r="K77" t="str">
            <v>Jonathan</v>
          </cell>
          <cell r="L77"/>
          <cell r="M77"/>
          <cell r="N77"/>
          <cell r="O77"/>
          <cell r="P77"/>
          <cell r="Q77"/>
          <cell r="R77"/>
          <cell r="S77"/>
          <cell r="T77"/>
        </row>
        <row r="78">
          <cell r="C78" t="str">
            <v>Robert</v>
          </cell>
          <cell r="D78" t="str">
            <v>Daisy</v>
          </cell>
          <cell r="E78" t="str">
            <v>Stella</v>
          </cell>
          <cell r="F78" t="str">
            <v>G.Lau</v>
          </cell>
          <cell r="G78" t="str">
            <v>Bernadette</v>
          </cell>
          <cell r="H78"/>
          <cell r="I78" t="str">
            <v xml:space="preserve"> </v>
          </cell>
          <cell r="J78"/>
          <cell r="K78" t="str">
            <v>Jonathan</v>
          </cell>
          <cell r="L78"/>
          <cell r="M78"/>
          <cell r="N78"/>
          <cell r="O78"/>
          <cell r="P78"/>
          <cell r="Q78"/>
          <cell r="R78"/>
          <cell r="S78"/>
          <cell r="T78"/>
        </row>
        <row r="79">
          <cell r="C79" t="str">
            <v>Robert</v>
          </cell>
          <cell r="D79" t="str">
            <v>Daisy</v>
          </cell>
          <cell r="E79" t="str">
            <v>blank</v>
          </cell>
          <cell r="F79" t="str">
            <v>G.Lau</v>
          </cell>
          <cell r="G79" t="str">
            <v>K.Tiong</v>
          </cell>
          <cell r="H79"/>
          <cell r="I79" t="str">
            <v>Diana</v>
          </cell>
          <cell r="J79"/>
          <cell r="K79" t="str">
            <v>Jonathan</v>
          </cell>
          <cell r="L79"/>
          <cell r="M79"/>
          <cell r="N79"/>
          <cell r="O79"/>
          <cell r="P79"/>
          <cell r="Q79"/>
          <cell r="R79"/>
          <cell r="S79"/>
          <cell r="T79"/>
        </row>
        <row r="80">
          <cell r="C80" t="str">
            <v>Robert</v>
          </cell>
          <cell r="D80" t="str">
            <v>Daisy</v>
          </cell>
          <cell r="E80" t="str">
            <v>Stella</v>
          </cell>
          <cell r="F80" t="str">
            <v>G.Lau</v>
          </cell>
          <cell r="G80" t="str">
            <v xml:space="preserve"> </v>
          </cell>
          <cell r="H80"/>
          <cell r="I80" t="str">
            <v>Diana</v>
          </cell>
          <cell r="J80"/>
          <cell r="K80" t="str">
            <v>Jonathan</v>
          </cell>
          <cell r="L80"/>
          <cell r="M80"/>
          <cell r="N80"/>
          <cell r="O80"/>
          <cell r="P80"/>
          <cell r="Q80"/>
          <cell r="R80"/>
          <cell r="S80"/>
          <cell r="T80"/>
        </row>
        <row r="81">
          <cell r="C81" t="str">
            <v>Robert</v>
          </cell>
          <cell r="D81" t="str">
            <v>Stella</v>
          </cell>
          <cell r="E81" t="str">
            <v>Bernadette</v>
          </cell>
          <cell r="F81" t="str">
            <v>G.Lau</v>
          </cell>
          <cell r="G81" t="str">
            <v xml:space="preserve"> </v>
          </cell>
          <cell r="H81"/>
          <cell r="I81" t="str">
            <v>Diana</v>
          </cell>
          <cell r="J81"/>
          <cell r="K81" t="str">
            <v>Jonathan</v>
          </cell>
          <cell r="L81"/>
          <cell r="M81"/>
          <cell r="N81"/>
          <cell r="O81"/>
          <cell r="P81"/>
          <cell r="Q81"/>
          <cell r="R81"/>
          <cell r="S81"/>
          <cell r="T81"/>
        </row>
        <row r="82">
          <cell r="C82"/>
          <cell r="D82"/>
          <cell r="E82"/>
          <cell r="F82"/>
          <cell r="G82"/>
          <cell r="H82"/>
          <cell r="I82"/>
          <cell r="J82"/>
          <cell r="K82" t="str">
            <v>Jonathan</v>
          </cell>
          <cell r="L82"/>
          <cell r="M82"/>
          <cell r="N82"/>
          <cell r="O82"/>
          <cell r="P82"/>
          <cell r="Q82"/>
          <cell r="R82"/>
          <cell r="S82"/>
          <cell r="T82"/>
        </row>
        <row r="83">
          <cell r="C83"/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</row>
        <row r="84">
          <cell r="C84" t="str">
            <v>Robert</v>
          </cell>
          <cell r="D84" t="str">
            <v>G.Lau</v>
          </cell>
          <cell r="E84" t="str">
            <v>blank</v>
          </cell>
          <cell r="F84" t="str">
            <v>Angelene</v>
          </cell>
          <cell r="G84" t="str">
            <v>K.Tiong</v>
          </cell>
          <cell r="H84"/>
          <cell r="I84" t="str">
            <v>Diana</v>
          </cell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</row>
        <row r="85">
          <cell r="C85" t="str">
            <v>Robert</v>
          </cell>
          <cell r="D85" t="str">
            <v>G.Lau</v>
          </cell>
          <cell r="E85" t="str">
            <v>Stella</v>
          </cell>
          <cell r="F85" t="str">
            <v>Angelene</v>
          </cell>
          <cell r="G85" t="str">
            <v xml:space="preserve"> </v>
          </cell>
          <cell r="H85"/>
          <cell r="I85" t="str">
            <v>Diana</v>
          </cell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</row>
        <row r="86">
          <cell r="C86"/>
          <cell r="D86" t="str">
            <v xml:space="preserve"> </v>
          </cell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</row>
        <row r="87">
          <cell r="C87" t="str">
            <v>Robert</v>
          </cell>
          <cell r="D87" t="str">
            <v>G.Lau</v>
          </cell>
          <cell r="E87" t="str">
            <v>Stella</v>
          </cell>
          <cell r="F87" t="str">
            <v>Angelene</v>
          </cell>
          <cell r="G87"/>
          <cell r="H87"/>
          <cell r="I87" t="str">
            <v>Diana</v>
          </cell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</row>
        <row r="88">
          <cell r="C88" t="str">
            <v>Robert</v>
          </cell>
          <cell r="D88" t="str">
            <v>Daisy</v>
          </cell>
          <cell r="E88" t="str">
            <v>Stella</v>
          </cell>
          <cell r="F88" t="str">
            <v>Angelene</v>
          </cell>
          <cell r="G88"/>
          <cell r="H88"/>
          <cell r="I88" t="str">
            <v>Diana</v>
          </cell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</row>
        <row r="89">
          <cell r="C89" t="str">
            <v>Robert</v>
          </cell>
          <cell r="D89" t="str">
            <v>Daisy</v>
          </cell>
          <cell r="E89" t="str">
            <v>G.Lau</v>
          </cell>
          <cell r="F89" t="str">
            <v>Angelene</v>
          </cell>
          <cell r="G89" t="str">
            <v>K.Tiong</v>
          </cell>
          <cell r="H89"/>
          <cell r="I89" t="str">
            <v xml:space="preserve"> </v>
          </cell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</row>
        <row r="90">
          <cell r="C90" t="str">
            <v>Robert</v>
          </cell>
          <cell r="D90" t="str">
            <v>Daisy</v>
          </cell>
          <cell r="E90" t="str">
            <v>Stella</v>
          </cell>
          <cell r="F90" t="str">
            <v>Angelene</v>
          </cell>
          <cell r="G90" t="str">
            <v>G.Lau</v>
          </cell>
          <cell r="H90"/>
          <cell r="I90" t="str">
            <v>Diana</v>
          </cell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</row>
        <row r="91">
          <cell r="C91" t="str">
            <v>Robert</v>
          </cell>
          <cell r="D91" t="str">
            <v>Daisy</v>
          </cell>
          <cell r="E91" t="str">
            <v>Bernadette</v>
          </cell>
          <cell r="F91" t="str">
            <v xml:space="preserve"> </v>
          </cell>
          <cell r="G91" t="str">
            <v>G.Lau</v>
          </cell>
          <cell r="H91"/>
          <cell r="I91" t="str">
            <v>Diana</v>
          </cell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</row>
        <row r="92">
          <cell r="C92" t="str">
            <v>Robert</v>
          </cell>
          <cell r="D92" t="str">
            <v>Daisy</v>
          </cell>
          <cell r="E92" t="str">
            <v>Stella</v>
          </cell>
          <cell r="F92" t="str">
            <v>Angelene</v>
          </cell>
          <cell r="G92" t="str">
            <v xml:space="preserve"> </v>
          </cell>
          <cell r="H92"/>
          <cell r="I92" t="str">
            <v>Diana</v>
          </cell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</row>
        <row r="93">
          <cell r="C93" t="str">
            <v>Robert</v>
          </cell>
          <cell r="D93" t="str">
            <v>Daisy</v>
          </cell>
          <cell r="E93" t="str">
            <v>Stella</v>
          </cell>
          <cell r="F93" t="str">
            <v>Angelene</v>
          </cell>
          <cell r="G93" t="str">
            <v>G.Lau</v>
          </cell>
          <cell r="H93"/>
          <cell r="I93" t="str">
            <v>Diana</v>
          </cell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</row>
        <row r="94">
          <cell r="C94" t="str">
            <v>Robert</v>
          </cell>
          <cell r="D94" t="str">
            <v>Daisy</v>
          </cell>
          <cell r="E94" t="str">
            <v>G.Lau</v>
          </cell>
          <cell r="F94" t="str">
            <v>Angelene</v>
          </cell>
          <cell r="G94" t="str">
            <v>K.Tiong</v>
          </cell>
          <cell r="H94"/>
          <cell r="I94" t="str">
            <v>Diana</v>
          </cell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</row>
        <row r="95">
          <cell r="C95" t="str">
            <v>Robert</v>
          </cell>
          <cell r="D95" t="str">
            <v>Daisy</v>
          </cell>
          <cell r="E95" t="str">
            <v>Stella</v>
          </cell>
          <cell r="F95" t="str">
            <v xml:space="preserve"> G.Lau</v>
          </cell>
          <cell r="G95" t="str">
            <v xml:space="preserve"> </v>
          </cell>
          <cell r="H95"/>
          <cell r="I95" t="str">
            <v>Diana</v>
          </cell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</row>
        <row r="96">
          <cell r="C96" t="str">
            <v>Robert</v>
          </cell>
          <cell r="D96" t="str">
            <v>Daisy</v>
          </cell>
          <cell r="E96" t="str">
            <v>G.Lau</v>
          </cell>
          <cell r="F96" t="str">
            <v>Angelene</v>
          </cell>
          <cell r="G96" t="str">
            <v xml:space="preserve"> </v>
          </cell>
          <cell r="H96"/>
          <cell r="I96" t="str">
            <v>Diana</v>
          </cell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</row>
        <row r="97">
          <cell r="C97" t="str">
            <v>Robert</v>
          </cell>
          <cell r="D97" t="str">
            <v>Daisy</v>
          </cell>
          <cell r="E97" t="str">
            <v>Stella</v>
          </cell>
          <cell r="F97" t="str">
            <v>Angelene</v>
          </cell>
          <cell r="G97" t="str">
            <v>G.Lau</v>
          </cell>
          <cell r="H97"/>
          <cell r="I97" t="str">
            <v>Diana</v>
          </cell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</row>
        <row r="98">
          <cell r="C98" t="str">
            <v>Robert</v>
          </cell>
          <cell r="D98" t="str">
            <v>G.Lau</v>
          </cell>
          <cell r="E98" t="str">
            <v>Stella</v>
          </cell>
          <cell r="F98" t="str">
            <v>Angelene</v>
          </cell>
          <cell r="G98" t="str">
            <v>Bernadette</v>
          </cell>
          <cell r="H98"/>
          <cell r="I98" t="str">
            <v>Diana</v>
          </cell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</row>
        <row r="99">
          <cell r="C99" t="str">
            <v>Robert</v>
          </cell>
          <cell r="D99" t="str">
            <v>Daisy</v>
          </cell>
          <cell r="E99" t="str">
            <v>G.Lau</v>
          </cell>
          <cell r="F99" t="str">
            <v>Angelene</v>
          </cell>
          <cell r="G99" t="str">
            <v>K.Tiong</v>
          </cell>
          <cell r="H99"/>
          <cell r="I99" t="str">
            <v>Diana</v>
          </cell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</row>
        <row r="100">
          <cell r="C100" t="str">
            <v>Robert</v>
          </cell>
          <cell r="D100" t="str">
            <v>Daisy</v>
          </cell>
          <cell r="E100" t="str">
            <v>Stella</v>
          </cell>
          <cell r="F100" t="str">
            <v>Angelene</v>
          </cell>
          <cell r="G100" t="str">
            <v>G.Lau</v>
          </cell>
          <cell r="H100"/>
          <cell r="I100" t="str">
            <v>Diana</v>
          </cell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</row>
        <row r="101">
          <cell r="C101" t="str">
            <v>Robert</v>
          </cell>
          <cell r="D101" t="str">
            <v>Daisy</v>
          </cell>
          <cell r="E101" t="str">
            <v>G.Lau</v>
          </cell>
          <cell r="F101" t="str">
            <v>Angelene</v>
          </cell>
          <cell r="G101"/>
          <cell r="H101"/>
          <cell r="I101" t="str">
            <v>Diana</v>
          </cell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</row>
        <row r="102">
          <cell r="C102" t="str">
            <v>Robert</v>
          </cell>
          <cell r="D102" t="str">
            <v>Daisy</v>
          </cell>
          <cell r="E102" t="str">
            <v>Stella</v>
          </cell>
          <cell r="F102" t="str">
            <v>Angelene</v>
          </cell>
          <cell r="G102" t="str">
            <v>G.Lau</v>
          </cell>
          <cell r="H102"/>
          <cell r="I102" t="str">
            <v>Diana</v>
          </cell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</row>
        <row r="103">
          <cell r="C103" t="str">
            <v>Robert</v>
          </cell>
          <cell r="D103" t="str">
            <v>Daisy</v>
          </cell>
          <cell r="E103" t="str">
            <v>Stella</v>
          </cell>
          <cell r="F103" t="str">
            <v>Angelene</v>
          </cell>
          <cell r="G103" t="str">
            <v>G.Lau</v>
          </cell>
          <cell r="H103"/>
          <cell r="I103" t="str">
            <v>Diana</v>
          </cell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</row>
        <row r="104">
          <cell r="C104" t="str">
            <v>Robert</v>
          </cell>
          <cell r="D104" t="str">
            <v>Daisy</v>
          </cell>
          <cell r="E104" t="str">
            <v>G.Lau</v>
          </cell>
          <cell r="F104" t="str">
            <v>Angelene</v>
          </cell>
          <cell r="G104" t="str">
            <v>K.Tiong</v>
          </cell>
          <cell r="H104"/>
          <cell r="I104" t="str">
            <v>Diana</v>
          </cell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</row>
        <row r="105">
          <cell r="C105" t="str">
            <v>Robert</v>
          </cell>
          <cell r="D105" t="str">
            <v>Daisy</v>
          </cell>
          <cell r="E105" t="str">
            <v>Stella</v>
          </cell>
          <cell r="F105" t="str">
            <v>Angelene</v>
          </cell>
          <cell r="G105" t="str">
            <v>G.Lau</v>
          </cell>
          <cell r="H105"/>
          <cell r="I105" t="str">
            <v>Diana</v>
          </cell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</row>
        <row r="106">
          <cell r="C106" t="str">
            <v>Robert</v>
          </cell>
          <cell r="D106" t="str">
            <v>Daisy</v>
          </cell>
          <cell r="E106" t="str">
            <v>G.Lau</v>
          </cell>
          <cell r="F106" t="str">
            <v>Angelene</v>
          </cell>
          <cell r="G106"/>
          <cell r="H106"/>
          <cell r="I106" t="str">
            <v xml:space="preserve"> </v>
          </cell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</row>
        <row r="107">
          <cell r="C107" t="str">
            <v>Robert</v>
          </cell>
          <cell r="D107" t="str">
            <v>Daisy</v>
          </cell>
          <cell r="E107" t="str">
            <v>Stella</v>
          </cell>
          <cell r="F107" t="str">
            <v>Angelene</v>
          </cell>
          <cell r="G107" t="str">
            <v>G.Lau</v>
          </cell>
          <cell r="H107"/>
          <cell r="I107" t="str">
            <v>Diana</v>
          </cell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</row>
        <row r="108">
          <cell r="C108" t="str">
            <v>G.Lau</v>
          </cell>
          <cell r="D108" t="str">
            <v>Daisy</v>
          </cell>
          <cell r="E108" t="str">
            <v>Stella</v>
          </cell>
          <cell r="F108" t="str">
            <v>Angelene</v>
          </cell>
          <cell r="G108" t="str">
            <v>Bernadette</v>
          </cell>
          <cell r="H108"/>
          <cell r="I108" t="str">
            <v>Diana</v>
          </cell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</row>
        <row r="109">
          <cell r="C109" t="str">
            <v>Robert</v>
          </cell>
          <cell r="D109" t="str">
            <v>Daisy</v>
          </cell>
          <cell r="E109" t="str">
            <v>G.Lau</v>
          </cell>
          <cell r="F109" t="str">
            <v>Angelene</v>
          </cell>
          <cell r="G109" t="str">
            <v xml:space="preserve"> </v>
          </cell>
          <cell r="H109"/>
          <cell r="I109" t="str">
            <v>Diana</v>
          </cell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</row>
        <row r="110">
          <cell r="C110" t="str">
            <v>Robert</v>
          </cell>
          <cell r="D110" t="str">
            <v>Daisy</v>
          </cell>
          <cell r="E110" t="str">
            <v>Stella</v>
          </cell>
          <cell r="F110" t="str">
            <v>Angelene</v>
          </cell>
          <cell r="G110" t="str">
            <v>G.Lau</v>
          </cell>
          <cell r="H110"/>
          <cell r="I110" t="str">
            <v>Diana</v>
          </cell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</row>
        <row r="111">
          <cell r="C111" t="str">
            <v>Robert</v>
          </cell>
          <cell r="D111" t="str">
            <v>Daisy</v>
          </cell>
          <cell r="E111" t="str">
            <v>G.Lau</v>
          </cell>
          <cell r="F111" t="str">
            <v>Angelene</v>
          </cell>
          <cell r="G111"/>
          <cell r="H111"/>
          <cell r="I111" t="str">
            <v>Diana</v>
          </cell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</row>
        <row r="112">
          <cell r="C112" t="str">
            <v>Robert</v>
          </cell>
          <cell r="D112" t="str">
            <v>Daisy</v>
          </cell>
          <cell r="E112" t="str">
            <v>Stella</v>
          </cell>
          <cell r="F112" t="str">
            <v>G.Lau</v>
          </cell>
          <cell r="G112" t="str">
            <v xml:space="preserve"> </v>
          </cell>
          <cell r="H112"/>
          <cell r="I112" t="str">
            <v>Diana</v>
          </cell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</row>
        <row r="113">
          <cell r="C113" t="str">
            <v>Robert</v>
          </cell>
          <cell r="D113" t="str">
            <v>Daisy</v>
          </cell>
          <cell r="E113" t="str">
            <v>Stella</v>
          </cell>
          <cell r="F113" t="str">
            <v>Angelene</v>
          </cell>
          <cell r="G113" t="str">
            <v>G.Lau</v>
          </cell>
          <cell r="H113"/>
          <cell r="I113" t="str">
            <v>Bernadette</v>
          </cell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</row>
        <row r="114">
          <cell r="C114" t="str">
            <v>Robert</v>
          </cell>
          <cell r="D114" t="str">
            <v>Daisy</v>
          </cell>
          <cell r="E114" t="str">
            <v>G.Lau</v>
          </cell>
          <cell r="F114" t="str">
            <v>Angelene</v>
          </cell>
          <cell r="G114" t="str">
            <v>K.Tiong</v>
          </cell>
          <cell r="H114"/>
          <cell r="I114" t="str">
            <v>Diana</v>
          </cell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</row>
        <row r="115">
          <cell r="C115" t="str">
            <v>Robert</v>
          </cell>
          <cell r="D115" t="str">
            <v>Daisy</v>
          </cell>
          <cell r="E115" t="str">
            <v>Stella</v>
          </cell>
          <cell r="F115" t="str">
            <v>Angelene</v>
          </cell>
          <cell r="G115" t="str">
            <v>G.Lau</v>
          </cell>
          <cell r="H115"/>
          <cell r="I115" t="str">
            <v>Diana</v>
          </cell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</row>
        <row r="116">
          <cell r="C116" t="str">
            <v>Robert</v>
          </cell>
          <cell r="D116" t="str">
            <v>Daisy</v>
          </cell>
          <cell r="E116" t="str">
            <v>G.Lau</v>
          </cell>
          <cell r="F116" t="str">
            <v>Angelene</v>
          </cell>
          <cell r="G116"/>
          <cell r="H116"/>
          <cell r="I116" t="str">
            <v>Diana</v>
          </cell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</row>
        <row r="117">
          <cell r="C117" t="str">
            <v>Robert</v>
          </cell>
          <cell r="D117" t="str">
            <v>Daisy</v>
          </cell>
          <cell r="E117" t="str">
            <v>Stella</v>
          </cell>
          <cell r="F117" t="str">
            <v>Angelene</v>
          </cell>
          <cell r="G117" t="str">
            <v>G.Lau</v>
          </cell>
          <cell r="H117"/>
          <cell r="I117" t="str">
            <v>Diana</v>
          </cell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</row>
        <row r="118">
          <cell r="C118"/>
          <cell r="D118"/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</row>
        <row r="119">
          <cell r="C119" t="str">
            <v>Robert</v>
          </cell>
          <cell r="D119" t="str">
            <v>Daisy</v>
          </cell>
          <cell r="E119" t="str">
            <v>G.Lau</v>
          </cell>
          <cell r="F119" t="str">
            <v>Angelene</v>
          </cell>
          <cell r="G119" t="str">
            <v>K.Tiong</v>
          </cell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</row>
        <row r="120">
          <cell r="C120" t="str">
            <v>Robert</v>
          </cell>
          <cell r="D120" t="str">
            <v>Daisy</v>
          </cell>
          <cell r="E120" t="str">
            <v>Stella</v>
          </cell>
          <cell r="F120" t="str">
            <v>Angelene</v>
          </cell>
          <cell r="G120" t="str">
            <v>G.Lau</v>
          </cell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</row>
        <row r="121">
          <cell r="C121" t="str">
            <v>Robert</v>
          </cell>
          <cell r="D121" t="str">
            <v>Daisy</v>
          </cell>
          <cell r="E121" t="str">
            <v>G.Lau</v>
          </cell>
          <cell r="F121" t="str">
            <v>Angelene</v>
          </cell>
          <cell r="G121" t="str">
            <v xml:space="preserve"> </v>
          </cell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</row>
        <row r="122">
          <cell r="C122" t="str">
            <v>Robert</v>
          </cell>
          <cell r="D122" t="str">
            <v>Daisy</v>
          </cell>
          <cell r="E122" t="str">
            <v>Stella</v>
          </cell>
          <cell r="F122" t="str">
            <v>Angelene</v>
          </cell>
          <cell r="G122" t="str">
            <v>G.Lau</v>
          </cell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</row>
        <row r="123">
          <cell r="C123" t="str">
            <v>Robert</v>
          </cell>
          <cell r="D123" t="str">
            <v>G.Lau</v>
          </cell>
          <cell r="E123" t="str">
            <v>Stella</v>
          </cell>
          <cell r="F123" t="str">
            <v>Angelene</v>
          </cell>
          <cell r="G123" t="str">
            <v>Bernadette</v>
          </cell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</row>
        <row r="124">
          <cell r="C124" t="str">
            <v>Robert</v>
          </cell>
          <cell r="D124" t="str">
            <v>Daisy</v>
          </cell>
          <cell r="E124" t="str">
            <v>G.Lau</v>
          </cell>
          <cell r="F124" t="str">
            <v>Angelene</v>
          </cell>
          <cell r="G124" t="str">
            <v>K.Tiong</v>
          </cell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</row>
        <row r="125">
          <cell r="C125" t="str">
            <v>Robert</v>
          </cell>
          <cell r="D125" t="str">
            <v>Daisy</v>
          </cell>
          <cell r="E125" t="str">
            <v>Stella</v>
          </cell>
          <cell r="F125" t="str">
            <v>Angelene</v>
          </cell>
          <cell r="G125" t="str">
            <v>G.Lau</v>
          </cell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</row>
        <row r="126">
          <cell r="C126" t="str">
            <v>Robert</v>
          </cell>
          <cell r="D126" t="str">
            <v>Daisy</v>
          </cell>
          <cell r="E126" t="str">
            <v>G.Lau</v>
          </cell>
          <cell r="F126" t="str">
            <v>Angelene</v>
          </cell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</row>
        <row r="127">
          <cell r="C127" t="str">
            <v>Robert</v>
          </cell>
          <cell r="D127" t="str">
            <v xml:space="preserve"> Daisy</v>
          </cell>
          <cell r="E127" t="str">
            <v>Stella</v>
          </cell>
          <cell r="F127" t="str">
            <v>Angelene</v>
          </cell>
          <cell r="G127" t="str">
            <v>G.Lau</v>
          </cell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</row>
        <row r="128">
          <cell r="C128" t="str">
            <v>G.Lau</v>
          </cell>
          <cell r="D128" t="str">
            <v>Daisy</v>
          </cell>
          <cell r="E128" t="str">
            <v>Stella</v>
          </cell>
          <cell r="F128" t="str">
            <v>Angelene</v>
          </cell>
          <cell r="G128" t="str">
            <v xml:space="preserve"> Bernadette</v>
          </cell>
          <cell r="H128"/>
          <cell r="I128" t="str">
            <v>Diana</v>
          </cell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</row>
        <row r="129">
          <cell r="C129" t="str">
            <v>Robert</v>
          </cell>
          <cell r="D129" t="str">
            <v>Daisy</v>
          </cell>
          <cell r="E129" t="str">
            <v>G.Lau</v>
          </cell>
          <cell r="F129" t="str">
            <v>Angelene</v>
          </cell>
          <cell r="G129" t="str">
            <v>K.Tiong</v>
          </cell>
          <cell r="H129"/>
          <cell r="I129" t="str">
            <v>Diana</v>
          </cell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</row>
        <row r="130">
          <cell r="C130" t="str">
            <v>Robert</v>
          </cell>
          <cell r="D130" t="str">
            <v>Daisy</v>
          </cell>
          <cell r="E130" t="str">
            <v>Stella</v>
          </cell>
          <cell r="F130" t="str">
            <v>G.Lau</v>
          </cell>
          <cell r="G130" t="str">
            <v xml:space="preserve"> </v>
          </cell>
          <cell r="H130"/>
          <cell r="I130" t="str">
            <v>Diana</v>
          </cell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</row>
        <row r="131">
          <cell r="C131" t="str">
            <v>Robert</v>
          </cell>
          <cell r="D131" t="str">
            <v>Daisy</v>
          </cell>
          <cell r="E131" t="str">
            <v>G.Lau</v>
          </cell>
          <cell r="F131" t="str">
            <v>Angelene</v>
          </cell>
          <cell r="G131"/>
          <cell r="H131"/>
          <cell r="I131" t="str">
            <v>Diana</v>
          </cell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</row>
        <row r="132">
          <cell r="C132" t="str">
            <v>Robert</v>
          </cell>
          <cell r="D132" t="str">
            <v>Daisy</v>
          </cell>
          <cell r="E132" t="str">
            <v>Stella</v>
          </cell>
          <cell r="F132" t="str">
            <v>Angelene</v>
          </cell>
          <cell r="G132" t="str">
            <v>G.Lau</v>
          </cell>
          <cell r="H132"/>
          <cell r="I132" t="str">
            <v>Diana</v>
          </cell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</row>
        <row r="133">
          <cell r="C133" t="str">
            <v>Robert</v>
          </cell>
          <cell r="D133" t="str">
            <v>Daisy</v>
          </cell>
          <cell r="E133" t="str">
            <v>Stella</v>
          </cell>
          <cell r="F133" t="str">
            <v>Angelene</v>
          </cell>
          <cell r="G133" t="str">
            <v>G.Lau</v>
          </cell>
          <cell r="H133"/>
          <cell r="I133" t="str">
            <v>Diana</v>
          </cell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</row>
        <row r="134">
          <cell r="C134" t="str">
            <v>Robert</v>
          </cell>
          <cell r="D134" t="str">
            <v>Daisy</v>
          </cell>
          <cell r="E134" t="str">
            <v>G.Lau</v>
          </cell>
          <cell r="F134" t="str">
            <v>Angelene</v>
          </cell>
          <cell r="G134" t="str">
            <v>K.Tiong</v>
          </cell>
          <cell r="H134"/>
          <cell r="I134" t="str">
            <v>Diana</v>
          </cell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</row>
        <row r="135">
          <cell r="C135" t="str">
            <v>Robert</v>
          </cell>
          <cell r="D135" t="str">
            <v>Daisy</v>
          </cell>
          <cell r="E135" t="str">
            <v>Stella</v>
          </cell>
          <cell r="F135" t="str">
            <v>Angelene</v>
          </cell>
          <cell r="G135" t="str">
            <v>G.Lau</v>
          </cell>
          <cell r="H135"/>
          <cell r="I135" t="str">
            <v>Diana</v>
          </cell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</row>
        <row r="136">
          <cell r="C136" t="str">
            <v>Robert</v>
          </cell>
          <cell r="D136" t="str">
            <v>Daisy</v>
          </cell>
          <cell r="E136" t="str">
            <v>G.Lau</v>
          </cell>
          <cell r="F136" t="str">
            <v>Angelene</v>
          </cell>
          <cell r="G136"/>
          <cell r="H136"/>
          <cell r="I136" t="str">
            <v>Diana</v>
          </cell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</row>
        <row r="137">
          <cell r="C137" t="str">
            <v>Robert</v>
          </cell>
          <cell r="D137" t="str">
            <v>Daisy</v>
          </cell>
          <cell r="E137" t="str">
            <v>Stella</v>
          </cell>
          <cell r="F137" t="str">
            <v>Angelene</v>
          </cell>
          <cell r="G137" t="str">
            <v>G.Lau</v>
          </cell>
          <cell r="H137"/>
          <cell r="I137" t="str">
            <v>Diana</v>
          </cell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</row>
        <row r="138">
          <cell r="C138" t="str">
            <v>*****</v>
          </cell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</row>
        <row r="196"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</row>
        <row r="197"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</row>
        <row r="198"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</row>
        <row r="199"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</row>
        <row r="203"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</row>
        <row r="204"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</row>
        <row r="205"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</row>
        <row r="206"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</row>
        <row r="207"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</row>
        <row r="208"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</row>
        <row r="209"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</row>
        <row r="210"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</row>
        <row r="211"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</row>
        <row r="212"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</row>
        <row r="213"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</row>
        <row r="214"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</row>
        <row r="215"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</row>
        <row r="216"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</row>
        <row r="217"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</row>
        <row r="218"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</row>
        <row r="219"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</row>
        <row r="220"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</row>
        <row r="221"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</row>
        <row r="222"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</row>
        <row r="223"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</row>
        <row r="224"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</row>
        <row r="225"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</row>
        <row r="226"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</row>
        <row r="227"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</row>
        <row r="228"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</row>
        <row r="229"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</row>
        <row r="230"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</row>
        <row r="231"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</row>
        <row r="232"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</row>
        <row r="233"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</row>
        <row r="234"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</row>
        <row r="235"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</row>
        <row r="236"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</row>
        <row r="237"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</row>
        <row r="238"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</row>
        <row r="239"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</row>
        <row r="240"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</row>
        <row r="241"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</row>
        <row r="242"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</row>
        <row r="243"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</row>
        <row r="244"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</row>
        <row r="245"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</row>
        <row r="246"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</row>
        <row r="247"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</row>
        <row r="248"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</row>
        <row r="249"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</row>
        <row r="250"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</row>
        <row r="251"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</row>
        <row r="252"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</row>
        <row r="253"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</row>
        <row r="254">
          <cell r="C254" t="str">
            <v>Robert</v>
          </cell>
          <cell r="D254" t="str">
            <v>Daisy</v>
          </cell>
          <cell r="E254" t="str">
            <v>Stella</v>
          </cell>
          <cell r="F254" t="str">
            <v>G.Lau</v>
          </cell>
          <cell r="G254" t="str">
            <v>Lois</v>
          </cell>
          <cell r="H254" t="str">
            <v>qq</v>
          </cell>
          <cell r="I254" t="str">
            <v>T.Le&gt;12</v>
          </cell>
          <cell r="J254"/>
          <cell r="K254" t="str">
            <v>qq</v>
          </cell>
          <cell r="L254"/>
          <cell r="M254"/>
          <cell r="N254"/>
          <cell r="O254"/>
          <cell r="P254"/>
          <cell r="Q254"/>
          <cell r="R254"/>
          <cell r="S254"/>
          <cell r="T254"/>
        </row>
        <row r="255">
          <cell r="C255" t="str">
            <v>Robert</v>
          </cell>
          <cell r="D255" t="str">
            <v>Daisy</v>
          </cell>
          <cell r="E255" t="str">
            <v>G.Lau</v>
          </cell>
          <cell r="F255" t="str">
            <v>Yolanda</v>
          </cell>
          <cell r="G255" t="str">
            <v>K.Tiong</v>
          </cell>
          <cell r="H255" t="str">
            <v>qq</v>
          </cell>
          <cell r="I255" t="str">
            <v>T.Le</v>
          </cell>
          <cell r="J255"/>
          <cell r="K255" t="str">
            <v>qq</v>
          </cell>
          <cell r="L255"/>
          <cell r="M255"/>
          <cell r="N255"/>
          <cell r="O255"/>
          <cell r="P255"/>
          <cell r="Q255"/>
          <cell r="R255"/>
          <cell r="S255"/>
          <cell r="T255"/>
        </row>
        <row r="256">
          <cell r="C256" t="str">
            <v>Robert</v>
          </cell>
          <cell r="D256" t="str">
            <v>Stella</v>
          </cell>
          <cell r="E256" t="str">
            <v>Yolanda</v>
          </cell>
          <cell r="F256" t="str">
            <v>K.Tiong</v>
          </cell>
          <cell r="G256" t="str">
            <v>Kelly</v>
          </cell>
          <cell r="H256" t="str">
            <v>qq</v>
          </cell>
          <cell r="I256" t="str">
            <v>T.Le</v>
          </cell>
          <cell r="J256"/>
          <cell r="K256" t="str">
            <v>qq</v>
          </cell>
          <cell r="L256"/>
          <cell r="M256"/>
          <cell r="N256"/>
          <cell r="O256"/>
          <cell r="P256"/>
          <cell r="Q256"/>
          <cell r="R256"/>
          <cell r="S256"/>
          <cell r="T256"/>
        </row>
        <row r="257">
          <cell r="C257" t="str">
            <v>Robert</v>
          </cell>
          <cell r="D257" t="str">
            <v>Daisy</v>
          </cell>
          <cell r="E257" t="str">
            <v>G.Lau</v>
          </cell>
          <cell r="F257" t="str">
            <v>Yolanda</v>
          </cell>
          <cell r="G257" t="str">
            <v>Lois</v>
          </cell>
          <cell r="H257" t="str">
            <v>qq</v>
          </cell>
          <cell r="I257" t="str">
            <v>T.Le</v>
          </cell>
          <cell r="J257"/>
          <cell r="K257" t="str">
            <v>qq</v>
          </cell>
          <cell r="L257"/>
          <cell r="M257"/>
          <cell r="N257"/>
          <cell r="O257"/>
          <cell r="P257"/>
          <cell r="Q257"/>
          <cell r="R257"/>
          <cell r="S257"/>
          <cell r="T257"/>
        </row>
        <row r="258">
          <cell r="C258" t="str">
            <v>Robert</v>
          </cell>
          <cell r="D258" t="str">
            <v>Daisy</v>
          </cell>
          <cell r="E258" t="str">
            <v>Stella</v>
          </cell>
          <cell r="F258" t="str">
            <v>G.Lau</v>
          </cell>
          <cell r="G258" t="str">
            <v>Lois</v>
          </cell>
          <cell r="H258" t="str">
            <v>qq</v>
          </cell>
          <cell r="I258" t="str">
            <v>T.Le</v>
          </cell>
          <cell r="J258"/>
          <cell r="K258" t="str">
            <v>qq</v>
          </cell>
          <cell r="L258"/>
          <cell r="M258"/>
          <cell r="N258"/>
          <cell r="O258"/>
          <cell r="P258"/>
          <cell r="Q258"/>
          <cell r="R258"/>
          <cell r="S258"/>
          <cell r="T258"/>
        </row>
        <row r="259">
          <cell r="C259" t="str">
            <v>Robert</v>
          </cell>
          <cell r="D259" t="str">
            <v>Daisy</v>
          </cell>
          <cell r="E259" t="str">
            <v>Stella</v>
          </cell>
          <cell r="F259" t="str">
            <v>G.Lau</v>
          </cell>
          <cell r="G259" t="str">
            <v>Lois</v>
          </cell>
          <cell r="H259" t="str">
            <v>qq</v>
          </cell>
          <cell r="I259" t="str">
            <v>T.Le</v>
          </cell>
          <cell r="J259"/>
          <cell r="K259" t="str">
            <v>qq</v>
          </cell>
          <cell r="L259"/>
          <cell r="M259"/>
          <cell r="N259"/>
          <cell r="O259"/>
          <cell r="P259"/>
          <cell r="Q259"/>
          <cell r="R259"/>
          <cell r="S259"/>
          <cell r="T259"/>
        </row>
        <row r="260">
          <cell r="C260" t="str">
            <v>Public Holiday</v>
          </cell>
          <cell r="D260" t="str">
            <v>Public Holiday</v>
          </cell>
          <cell r="E260" t="str">
            <v>Public Holiday</v>
          </cell>
          <cell r="F260" t="str">
            <v>Public Holiday</v>
          </cell>
          <cell r="G260" t="str">
            <v>Public Holiday</v>
          </cell>
          <cell r="H260" t="str">
            <v>Public Holiday</v>
          </cell>
          <cell r="I260" t="str">
            <v>Public Holiday</v>
          </cell>
          <cell r="J260"/>
          <cell r="K260" t="str">
            <v>qq</v>
          </cell>
          <cell r="L260"/>
          <cell r="M260"/>
          <cell r="N260"/>
          <cell r="O260"/>
          <cell r="P260"/>
          <cell r="Q260"/>
          <cell r="R260"/>
          <cell r="S260"/>
          <cell r="T260"/>
        </row>
        <row r="261">
          <cell r="C261" t="str">
            <v>Public Holiday</v>
          </cell>
          <cell r="D261" t="str">
            <v>Public Holiday</v>
          </cell>
          <cell r="E261" t="str">
            <v>Public Holiday</v>
          </cell>
          <cell r="F261" t="str">
            <v>Public Holiday</v>
          </cell>
          <cell r="G261" t="str">
            <v>Public Holiday</v>
          </cell>
          <cell r="H261" t="str">
            <v>Public Holiday</v>
          </cell>
          <cell r="I261" t="str">
            <v>Public Holiday</v>
          </cell>
          <cell r="J261"/>
          <cell r="K261" t="str">
            <v>qq</v>
          </cell>
          <cell r="L261"/>
          <cell r="M261"/>
          <cell r="N261"/>
          <cell r="O261"/>
          <cell r="P261"/>
          <cell r="Q261"/>
          <cell r="R261"/>
          <cell r="S261"/>
          <cell r="T261"/>
        </row>
        <row r="262">
          <cell r="C262" t="str">
            <v>Robert</v>
          </cell>
          <cell r="D262" t="str">
            <v>Daisy</v>
          </cell>
          <cell r="E262" t="str">
            <v>Bernadette</v>
          </cell>
          <cell r="F262" t="str">
            <v>G.Lau</v>
          </cell>
          <cell r="G262" t="str">
            <v>Lois</v>
          </cell>
          <cell r="H262" t="str">
            <v>qq</v>
          </cell>
          <cell r="I262" t="str">
            <v>T.Le</v>
          </cell>
          <cell r="J262"/>
          <cell r="K262" t="str">
            <v>qq</v>
          </cell>
          <cell r="L262"/>
          <cell r="M262"/>
          <cell r="N262"/>
          <cell r="O262"/>
          <cell r="P262"/>
          <cell r="Q262"/>
          <cell r="R262"/>
          <cell r="S262"/>
          <cell r="T262"/>
        </row>
        <row r="263">
          <cell r="C263" t="str">
            <v>G.Lau</v>
          </cell>
          <cell r="D263" t="str">
            <v>Daisy</v>
          </cell>
          <cell r="E263" t="str">
            <v>Stella</v>
          </cell>
          <cell r="F263" t="str">
            <v>K.Tiong</v>
          </cell>
          <cell r="G263" t="str">
            <v>Lois</v>
          </cell>
          <cell r="H263" t="str">
            <v>qq</v>
          </cell>
          <cell r="I263" t="str">
            <v>T.Le</v>
          </cell>
          <cell r="J263"/>
          <cell r="K263" t="str">
            <v>qq</v>
          </cell>
          <cell r="L263"/>
          <cell r="M263"/>
          <cell r="N263"/>
          <cell r="O263"/>
          <cell r="P263"/>
          <cell r="Q263"/>
          <cell r="R263"/>
          <cell r="S263"/>
          <cell r="T263"/>
        </row>
        <row r="264">
          <cell r="C264" t="str">
            <v>Robert</v>
          </cell>
          <cell r="D264" t="str">
            <v>Daisy</v>
          </cell>
          <cell r="E264" t="str">
            <v>G.Lau</v>
          </cell>
          <cell r="F264" t="str">
            <v>Bernadette</v>
          </cell>
          <cell r="G264" t="str">
            <v>Stella</v>
          </cell>
          <cell r="H264"/>
          <cell r="I264" t="str">
            <v>T.Le</v>
          </cell>
          <cell r="J264"/>
          <cell r="K264" t="str">
            <v>V.Le</v>
          </cell>
          <cell r="L264"/>
          <cell r="M264"/>
          <cell r="N264"/>
          <cell r="O264"/>
          <cell r="P264"/>
          <cell r="Q264"/>
          <cell r="R264"/>
          <cell r="S264"/>
          <cell r="T264"/>
        </row>
      </sheetData>
      <sheetData sheetId="1">
        <row r="2">
          <cell r="C2">
            <v>2017</v>
          </cell>
          <cell r="D2" t="str">
            <v>January</v>
          </cell>
        </row>
        <row r="3">
          <cell r="C3" t="str">
            <v>MONDAY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3">
          <cell r="C3" t="str">
            <v>ICU</v>
          </cell>
          <cell r="D3" t="str">
            <v>ICU / CARDIOLOGY</v>
          </cell>
          <cell r="E3" t="str">
            <v>(8am-4.30pm) CARDIOLOGY</v>
          </cell>
          <cell r="F3" t="str">
            <v xml:space="preserve">(8am-4.30pm) CTS </v>
          </cell>
          <cell r="G3" t="str">
            <v>(8am-4.30pm) EMERGENCY</v>
          </cell>
          <cell r="H3" t="str">
            <v>EMERGENCY / DISPENSARY</v>
          </cell>
          <cell r="I3" t="str">
            <v>Critical care support</v>
          </cell>
          <cell r="J3" t="str">
            <v>Resident assessment</v>
          </cell>
          <cell r="K3" t="str">
            <v>INTERN</v>
          </cell>
          <cell r="L3" t="str">
            <v>CTS Training</v>
          </cell>
          <cell r="M3" t="str">
            <v>STUDENT/INTERN</v>
          </cell>
          <cell r="O3" t="str">
            <v>INTERN</v>
          </cell>
          <cell r="P3" t="str">
            <v>[PHARMACY ROLE]</v>
          </cell>
          <cell r="Q3" t="str">
            <v>EMR</v>
          </cell>
          <cell r="R3" t="str">
            <v>[PHARMACY ROLE]</v>
          </cell>
          <cell r="S3" t="str">
            <v>[PHARMACY ROLE]</v>
          </cell>
          <cell r="T3" t="str">
            <v>[PHARMACY ROLE]</v>
          </cell>
        </row>
        <row r="4">
          <cell r="C4" t="str">
            <v>public holiday</v>
          </cell>
          <cell r="D4" t="str">
            <v>public holiday</v>
          </cell>
          <cell r="E4" t="str">
            <v>public holiday</v>
          </cell>
          <cell r="F4" t="str">
            <v>public holiday</v>
          </cell>
          <cell r="G4" t="str">
            <v>public holiday</v>
          </cell>
          <cell r="H4" t="str">
            <v>public holiday</v>
          </cell>
          <cell r="I4" t="str">
            <v>public holiday</v>
          </cell>
          <cell r="J4" t="str">
            <v>public holiday</v>
          </cell>
          <cell r="K4" t="str">
            <v>public holiday</v>
          </cell>
          <cell r="L4" t="str">
            <v>public holiday</v>
          </cell>
          <cell r="M4" t="str">
            <v>public holiday</v>
          </cell>
          <cell r="N4" t="str">
            <v>public holiday</v>
          </cell>
        </row>
        <row r="5">
          <cell r="C5" t="str">
            <v>Nicholas</v>
          </cell>
          <cell r="D5" t="str">
            <v>M.Phung</v>
          </cell>
          <cell r="E5" t="str">
            <v>Aseel</v>
          </cell>
          <cell r="F5" t="str">
            <v>Kelly</v>
          </cell>
          <cell r="G5" t="str">
            <v>A.Tran</v>
          </cell>
          <cell r="H5" t="str">
            <v>Victoria</v>
          </cell>
          <cell r="K5" t="str">
            <v>Khoa (Cardiology)</v>
          </cell>
          <cell r="L5" t="str">
            <v>Therese</v>
          </cell>
          <cell r="N5" t="str">
            <v>qq</v>
          </cell>
        </row>
        <row r="6">
          <cell r="C6" t="str">
            <v>Huda</v>
          </cell>
          <cell r="D6" t="str">
            <v>Nicholas</v>
          </cell>
          <cell r="E6" t="str">
            <v>Aseel</v>
          </cell>
          <cell r="F6" t="str">
            <v>A.Tran</v>
          </cell>
          <cell r="G6" t="str">
            <v>M.Phung</v>
          </cell>
          <cell r="H6" t="str">
            <v>Ashleigh</v>
          </cell>
          <cell r="K6" t="str">
            <v>Khoa (Cardiology)</v>
          </cell>
          <cell r="L6" t="str">
            <v>Therese</v>
          </cell>
          <cell r="N6" t="str">
            <v>Meng</v>
          </cell>
        </row>
        <row r="7">
          <cell r="C7" t="str">
            <v>Huda</v>
          </cell>
          <cell r="D7" t="str">
            <v>M.Phung</v>
          </cell>
          <cell r="E7" t="str">
            <v>Aseel</v>
          </cell>
          <cell r="F7" t="str">
            <v>A.Tran</v>
          </cell>
          <cell r="G7" t="str">
            <v>J.Yang</v>
          </cell>
          <cell r="H7" t="str">
            <v>Ashleigh</v>
          </cell>
          <cell r="K7" t="str">
            <v>Khoa (Cardiology)</v>
          </cell>
          <cell r="L7" t="str">
            <v>qq</v>
          </cell>
          <cell r="N7" t="str">
            <v>qq</v>
          </cell>
        </row>
        <row r="8">
          <cell r="C8" t="str">
            <v>T.Vo</v>
          </cell>
          <cell r="D8" t="str">
            <v>Nicholas</v>
          </cell>
          <cell r="E8" t="str">
            <v>Kosta</v>
          </cell>
          <cell r="F8" t="str">
            <v>Therese</v>
          </cell>
          <cell r="G8" t="str">
            <v>A.Tran (+PAC h/o)</v>
          </cell>
          <cell r="H8" t="str">
            <v>Ashleigh</v>
          </cell>
          <cell r="I8" t="str">
            <v>Aseel</v>
          </cell>
          <cell r="L8" t="str">
            <v>qq</v>
          </cell>
        </row>
        <row r="9">
          <cell r="C9" t="str">
            <v>Huda</v>
          </cell>
          <cell r="D9" t="str">
            <v>Nicholas</v>
          </cell>
          <cell r="E9" t="str">
            <v>Kosta</v>
          </cell>
          <cell r="F9" t="str">
            <v>Therese</v>
          </cell>
          <cell r="G9" t="str">
            <v>Aseel</v>
          </cell>
          <cell r="H9" t="str">
            <v>Ashleigh</v>
          </cell>
          <cell r="I9" t="str">
            <v>T.Vo</v>
          </cell>
          <cell r="L9" t="str">
            <v>qq</v>
          </cell>
          <cell r="M9" t="str">
            <v>Milad (RMIT) ICU</v>
          </cell>
        </row>
        <row r="10">
          <cell r="C10" t="str">
            <v>T.Vo</v>
          </cell>
          <cell r="D10" t="str">
            <v>Nicholas</v>
          </cell>
          <cell r="E10" t="str">
            <v>Kosta</v>
          </cell>
          <cell r="F10" t="str">
            <v>Therese</v>
          </cell>
          <cell r="G10" t="str">
            <v>Aseel/Meng</v>
          </cell>
          <cell r="H10" t="str">
            <v>Ashleigh</v>
          </cell>
          <cell r="I10" t="str">
            <v>qq</v>
          </cell>
          <cell r="L10" t="str">
            <v>qq</v>
          </cell>
          <cell r="M10" t="str">
            <v>Milad (RMIT) ICU</v>
          </cell>
        </row>
        <row r="11">
          <cell r="C11" t="str">
            <v>T.Vo</v>
          </cell>
          <cell r="D11" t="str">
            <v>Nicholas</v>
          </cell>
          <cell r="E11" t="str">
            <v>Kosta</v>
          </cell>
          <cell r="F11" t="str">
            <v>Therese</v>
          </cell>
          <cell r="G11" t="str">
            <v>Aseel</v>
          </cell>
          <cell r="H11" t="str">
            <v>Huda</v>
          </cell>
          <cell r="I11" t="str">
            <v>qq</v>
          </cell>
          <cell r="L11" t="str">
            <v>qq</v>
          </cell>
          <cell r="M11" t="str">
            <v>Milad (RMIT) ICU</v>
          </cell>
        </row>
        <row r="12">
          <cell r="C12" t="str">
            <v>T.Vo</v>
          </cell>
          <cell r="D12" t="str">
            <v>Nicholas</v>
          </cell>
          <cell r="E12" t="str">
            <v>Kosta</v>
          </cell>
          <cell r="F12" t="str">
            <v>Therese</v>
          </cell>
          <cell r="G12" t="str">
            <v>Aseel</v>
          </cell>
          <cell r="H12" t="str">
            <v>Meng</v>
          </cell>
          <cell r="I12" t="str">
            <v>qq</v>
          </cell>
          <cell r="L12" t="str">
            <v>qq</v>
          </cell>
          <cell r="M12" t="str">
            <v>Milad (RMIT) ICU</v>
          </cell>
        </row>
        <row r="13">
          <cell r="C13" t="str">
            <v>T.Vo</v>
          </cell>
          <cell r="D13" t="str">
            <v>Nicholas</v>
          </cell>
          <cell r="E13" t="str">
            <v>Kosta</v>
          </cell>
          <cell r="F13" t="str">
            <v>Therese</v>
          </cell>
          <cell r="G13" t="str">
            <v>Aseel</v>
          </cell>
          <cell r="H13" t="str">
            <v>Meng</v>
          </cell>
          <cell r="M13" t="str">
            <v>Melissa Chhor (RMIT) CTS</v>
          </cell>
          <cell r="O13" t="str">
            <v>Jesslyn -LS Cardiology</v>
          </cell>
        </row>
        <row r="14">
          <cell r="C14" t="str">
            <v>T.Vo</v>
          </cell>
          <cell r="D14" t="str">
            <v>Nicholas</v>
          </cell>
          <cell r="E14" t="str">
            <v>Kosta</v>
          </cell>
          <cell r="F14" t="str">
            <v>Therese</v>
          </cell>
          <cell r="G14" t="str">
            <v>Aseel</v>
          </cell>
          <cell r="H14" t="str">
            <v>Meng</v>
          </cell>
          <cell r="M14" t="str">
            <v>Melissa Chhor (RMIT) CTS</v>
          </cell>
          <cell r="O14" t="str">
            <v>Jesslyn -LS Cardiology</v>
          </cell>
        </row>
        <row r="15">
          <cell r="C15" t="str">
            <v>T.Vo</v>
          </cell>
          <cell r="D15" t="str">
            <v>Nicholas</v>
          </cell>
          <cell r="E15" t="str">
            <v>Kosta</v>
          </cell>
          <cell r="F15" t="str">
            <v>Therese</v>
          </cell>
          <cell r="G15" t="str">
            <v>Aseel</v>
          </cell>
          <cell r="H15" t="str">
            <v>Meng</v>
          </cell>
          <cell r="M15" t="str">
            <v>Melissa Chhor (RMIT) CTS</v>
          </cell>
          <cell r="O15" t="str">
            <v>Jesslyn -LS Cardiology</v>
          </cell>
        </row>
        <row r="16">
          <cell r="C16" t="str">
            <v>T.Vo</v>
          </cell>
          <cell r="D16" t="str">
            <v>Nicholas</v>
          </cell>
          <cell r="E16" t="str">
            <v>Kosta</v>
          </cell>
          <cell r="F16" t="str">
            <v>Therese</v>
          </cell>
          <cell r="G16" t="str">
            <v>Aseel</v>
          </cell>
          <cell r="H16" t="str">
            <v>Meng</v>
          </cell>
          <cell r="M16" t="str">
            <v>Melissa Chhor (RMIT) CTS</v>
          </cell>
          <cell r="O16" t="str">
            <v>Jesslyn -LS Cardiology</v>
          </cell>
        </row>
        <row r="17">
          <cell r="C17" t="str">
            <v>Huda</v>
          </cell>
          <cell r="D17" t="str">
            <v>Nicholas</v>
          </cell>
          <cell r="E17" t="str">
            <v>Kosta</v>
          </cell>
          <cell r="F17" t="str">
            <v>Therese</v>
          </cell>
          <cell r="G17" t="str">
            <v>Aseel</v>
          </cell>
          <cell r="H17" t="str">
            <v>T.Vo</v>
          </cell>
          <cell r="M17" t="str">
            <v>Melissa Chhor (RMIT) CTS</v>
          </cell>
          <cell r="O17" t="str">
            <v>Jesslyn -LS Cardiology</v>
          </cell>
        </row>
        <row r="18">
          <cell r="C18" t="str">
            <v>T.Vo</v>
          </cell>
          <cell r="D18" t="str">
            <v>Nicholas</v>
          </cell>
          <cell r="E18" t="str">
            <v>Kosta</v>
          </cell>
          <cell r="F18" t="str">
            <v>Therese</v>
          </cell>
          <cell r="G18" t="str">
            <v>Aseel</v>
          </cell>
          <cell r="H18" t="str">
            <v>Meng</v>
          </cell>
          <cell r="I18" t="str">
            <v>qq</v>
          </cell>
          <cell r="M18" t="str">
            <v>Stephanie Gradovec (RMIT) CTS</v>
          </cell>
          <cell r="N18" t="str">
            <v>V.Mai</v>
          </cell>
          <cell r="O18" t="str">
            <v>qq</v>
          </cell>
        </row>
        <row r="19">
          <cell r="C19" t="str">
            <v>T.Vo</v>
          </cell>
          <cell r="D19" t="str">
            <v>Nicholas</v>
          </cell>
          <cell r="E19" t="str">
            <v>Kosta</v>
          </cell>
          <cell r="F19" t="str">
            <v>Therese</v>
          </cell>
          <cell r="G19" t="str">
            <v>Aseel</v>
          </cell>
          <cell r="H19" t="str">
            <v>Meng</v>
          </cell>
          <cell r="I19" t="str">
            <v>V.Mai</v>
          </cell>
          <cell r="M19" t="str">
            <v>Stephanie Gradovec (RMIT) CTS</v>
          </cell>
          <cell r="N19" t="str">
            <v>qq</v>
          </cell>
          <cell r="O19" t="str">
            <v>qq</v>
          </cell>
        </row>
        <row r="20">
          <cell r="C20" t="str">
            <v>T.Vo</v>
          </cell>
          <cell r="D20" t="str">
            <v>Nicholas</v>
          </cell>
          <cell r="E20" t="str">
            <v>Kosta</v>
          </cell>
          <cell r="F20" t="str">
            <v>Therese</v>
          </cell>
          <cell r="G20" t="str">
            <v>Aseel</v>
          </cell>
          <cell r="H20" t="str">
            <v>V.Mai</v>
          </cell>
          <cell r="I20" t="str">
            <v>qq</v>
          </cell>
          <cell r="M20" t="str">
            <v>Stephanie Gradovec (RMIT) CTS</v>
          </cell>
          <cell r="N20" t="str">
            <v>qq</v>
          </cell>
          <cell r="O20" t="str">
            <v>qq</v>
          </cell>
        </row>
        <row r="21">
          <cell r="C21" t="str">
            <v>Huda</v>
          </cell>
          <cell r="D21" t="str">
            <v>Nicholas</v>
          </cell>
          <cell r="E21" t="str">
            <v>Kosta</v>
          </cell>
          <cell r="F21" t="str">
            <v>Therese</v>
          </cell>
          <cell r="G21" t="str">
            <v>Aseel</v>
          </cell>
          <cell r="H21" t="str">
            <v>T.Vo</v>
          </cell>
          <cell r="I21" t="str">
            <v>qq</v>
          </cell>
          <cell r="M21" t="str">
            <v>Stephanie Gradovec (RMIT) CTS</v>
          </cell>
          <cell r="N21" t="str">
            <v>qq</v>
          </cell>
          <cell r="O21" t="str">
            <v>qq</v>
          </cell>
        </row>
        <row r="22">
          <cell r="C22" t="str">
            <v>Huda</v>
          </cell>
          <cell r="D22" t="str">
            <v>Nicholas</v>
          </cell>
          <cell r="E22" t="str">
            <v>Kosta</v>
          </cell>
          <cell r="F22" t="str">
            <v>Therese</v>
          </cell>
          <cell r="G22" t="str">
            <v>Aseel</v>
          </cell>
          <cell r="H22" t="str">
            <v>V.Mai</v>
          </cell>
          <cell r="I22" t="str">
            <v>qq</v>
          </cell>
          <cell r="M22" t="str">
            <v>Stephanie Gradovec (RMIT) CTS &lt;2pm</v>
          </cell>
          <cell r="N22" t="str">
            <v>qq</v>
          </cell>
          <cell r="O22" t="str">
            <v>qq</v>
          </cell>
        </row>
        <row r="23">
          <cell r="C23" t="str">
            <v>public holiday</v>
          </cell>
          <cell r="D23" t="str">
            <v>public holiday</v>
          </cell>
          <cell r="E23" t="str">
            <v>public holiday</v>
          </cell>
          <cell r="F23" t="str">
            <v>public holiday</v>
          </cell>
          <cell r="G23" t="str">
            <v>public holiday</v>
          </cell>
          <cell r="H23" t="str">
            <v>public holiday</v>
          </cell>
          <cell r="I23" t="str">
            <v>public holiday</v>
          </cell>
          <cell r="J23" t="str">
            <v>public holiday</v>
          </cell>
          <cell r="K23" t="str">
            <v>public holiday</v>
          </cell>
          <cell r="L23" t="str">
            <v>public holiday</v>
          </cell>
          <cell r="M23" t="str">
            <v>public holiday</v>
          </cell>
          <cell r="N23" t="str">
            <v>public holiday</v>
          </cell>
          <cell r="O23" t="str">
            <v>Public holiday</v>
          </cell>
        </row>
        <row r="24">
          <cell r="C24" t="str">
            <v>T.Vo</v>
          </cell>
          <cell r="D24" t="str">
            <v>Nicholas</v>
          </cell>
          <cell r="E24" t="str">
            <v>Kosta</v>
          </cell>
          <cell r="F24" t="str">
            <v>Aseel</v>
          </cell>
          <cell r="G24" t="str">
            <v>M.Phung</v>
          </cell>
          <cell r="H24" t="str">
            <v>Meng</v>
          </cell>
          <cell r="I24" t="str">
            <v>qq</v>
          </cell>
          <cell r="M24" t="str">
            <v>qq</v>
          </cell>
          <cell r="O24" t="str">
            <v>qq</v>
          </cell>
        </row>
        <row r="25">
          <cell r="C25" t="str">
            <v>T.Vo</v>
          </cell>
          <cell r="D25" t="str">
            <v>Nicholas</v>
          </cell>
          <cell r="E25" t="str">
            <v>Kosta</v>
          </cell>
          <cell r="F25" t="str">
            <v>Therese</v>
          </cell>
          <cell r="G25" t="str">
            <v>M.Phung</v>
          </cell>
          <cell r="H25" t="str">
            <v>Meng</v>
          </cell>
          <cell r="I25" t="str">
            <v>qq</v>
          </cell>
          <cell r="M25" t="str">
            <v>qq</v>
          </cell>
          <cell r="O25" t="str">
            <v>Tinh (Cardiology)</v>
          </cell>
        </row>
        <row r="26">
          <cell r="C26" t="str">
            <v>&lt;12pm Aseel / &gt;12pm T.Vo</v>
          </cell>
          <cell r="D26" t="str">
            <v>Nicholas</v>
          </cell>
          <cell r="E26" t="str">
            <v>Kosta</v>
          </cell>
          <cell r="F26" t="str">
            <v>Therese</v>
          </cell>
          <cell r="G26" t="str">
            <v>M.Phung</v>
          </cell>
          <cell r="H26" t="str">
            <v>&gt;12pm Aseel</v>
          </cell>
          <cell r="I26" t="str">
            <v>qq</v>
          </cell>
          <cell r="M26" t="str">
            <v>qq</v>
          </cell>
          <cell r="O26" t="str">
            <v>Tinh (Cardiology)</v>
          </cell>
        </row>
        <row r="27">
          <cell r="C27" t="str">
            <v>T.Vo</v>
          </cell>
          <cell r="D27" t="str">
            <v>Nicholas &lt;12:30pm</v>
          </cell>
          <cell r="E27" t="str">
            <v>Kosta</v>
          </cell>
          <cell r="F27" t="str">
            <v>Therese</v>
          </cell>
          <cell r="G27" t="str">
            <v>Aseel</v>
          </cell>
          <cell r="H27" t="str">
            <v>M.Phung (ICU pm)</v>
          </cell>
          <cell r="I27" t="str">
            <v>qq</v>
          </cell>
          <cell r="M27" t="str">
            <v>qq</v>
          </cell>
          <cell r="O27" t="str">
            <v>Tinh (Cardiology)</v>
          </cell>
        </row>
        <row r="28">
          <cell r="C28" t="str">
            <v>T.Vo</v>
          </cell>
          <cell r="D28" t="str">
            <v>M.Phung</v>
          </cell>
          <cell r="E28" t="str">
            <v>Kosta</v>
          </cell>
          <cell r="F28" t="str">
            <v>Therese</v>
          </cell>
          <cell r="G28" t="str">
            <v>Aseel</v>
          </cell>
          <cell r="H28" t="str">
            <v>Meng</v>
          </cell>
          <cell r="M28" t="str">
            <v>qq</v>
          </cell>
          <cell r="O28" t="str">
            <v>Tinh (Cardiology)</v>
          </cell>
        </row>
        <row r="29">
          <cell r="C29" t="str">
            <v>T.Vo</v>
          </cell>
          <cell r="D29" t="str">
            <v>M.Phung</v>
          </cell>
          <cell r="E29" t="str">
            <v>Kosta</v>
          </cell>
          <cell r="F29" t="str">
            <v>Therese</v>
          </cell>
          <cell r="G29" t="str">
            <v>V.Mai</v>
          </cell>
          <cell r="H29" t="str">
            <v>Meng</v>
          </cell>
          <cell r="M29" t="str">
            <v>qq</v>
          </cell>
          <cell r="O29" t="str">
            <v>qq</v>
          </cell>
        </row>
        <row r="30">
          <cell r="C30" t="str">
            <v>T.Vo</v>
          </cell>
          <cell r="D30" t="str">
            <v>M.Phung</v>
          </cell>
          <cell r="E30" t="str">
            <v>Kosta</v>
          </cell>
          <cell r="F30" t="str">
            <v>Therese</v>
          </cell>
          <cell r="G30" t="str">
            <v>V.Mai</v>
          </cell>
          <cell r="H30" t="str">
            <v>Mohammed</v>
          </cell>
          <cell r="M30" t="str">
            <v>qq</v>
          </cell>
          <cell r="O30" t="str">
            <v>Tinh (Cardiology)</v>
          </cell>
        </row>
        <row r="31">
          <cell r="C31" t="str">
            <v>T.Vo</v>
          </cell>
          <cell r="D31" t="str">
            <v>M.Phung</v>
          </cell>
          <cell r="E31" t="str">
            <v>Kosta</v>
          </cell>
          <cell r="F31" t="str">
            <v>Therese</v>
          </cell>
          <cell r="G31" t="str">
            <v>V.Mai</v>
          </cell>
          <cell r="H31" t="str">
            <v>Meng</v>
          </cell>
          <cell r="M31" t="str">
            <v>qq</v>
          </cell>
          <cell r="O31" t="str">
            <v>Tinh (Cardiology)</v>
          </cell>
        </row>
        <row r="32">
          <cell r="C32" t="str">
            <v>T.Vo</v>
          </cell>
          <cell r="D32" t="str">
            <v>M.Phung</v>
          </cell>
          <cell r="E32" t="str">
            <v>A.Tran</v>
          </cell>
          <cell r="F32" t="str">
            <v>Therese</v>
          </cell>
          <cell r="G32" t="str">
            <v>Aseel</v>
          </cell>
          <cell r="H32" t="str">
            <v>Meng</v>
          </cell>
          <cell r="M32" t="str">
            <v>qq</v>
          </cell>
          <cell r="O32" t="str">
            <v>qq</v>
          </cell>
        </row>
        <row r="33">
          <cell r="C33" t="str">
            <v>T.Vo</v>
          </cell>
          <cell r="D33" t="str">
            <v>Nicholas</v>
          </cell>
          <cell r="E33" t="str">
            <v>Aseel</v>
          </cell>
          <cell r="F33" t="str">
            <v>Therese</v>
          </cell>
          <cell r="G33" t="str">
            <v>Meng</v>
          </cell>
          <cell r="H33" t="str">
            <v>V.Mai</v>
          </cell>
          <cell r="M33" t="str">
            <v>qq</v>
          </cell>
          <cell r="O33" t="str">
            <v>qq</v>
          </cell>
        </row>
        <row r="34">
          <cell r="C34" t="str">
            <v>T.Vo</v>
          </cell>
          <cell r="D34" t="str">
            <v>Nicholas</v>
          </cell>
          <cell r="E34" t="str">
            <v>Aseel</v>
          </cell>
          <cell r="F34" t="str">
            <v>Therese</v>
          </cell>
          <cell r="G34" t="str">
            <v>M.Phung</v>
          </cell>
          <cell r="H34" t="str">
            <v>V.Mai</v>
          </cell>
          <cell r="M34" t="str">
            <v>Natalie (PEP) Cardiology</v>
          </cell>
          <cell r="O34" t="str">
            <v>qq</v>
          </cell>
        </row>
        <row r="35">
          <cell r="C35" t="str">
            <v>T.Vo</v>
          </cell>
          <cell r="D35" t="str">
            <v>Nicholas</v>
          </cell>
          <cell r="E35" t="str">
            <v>Aseel</v>
          </cell>
          <cell r="F35" t="str">
            <v>V.Mai</v>
          </cell>
          <cell r="G35" t="str">
            <v>M.Phung</v>
          </cell>
          <cell r="H35" t="str">
            <v>S.Rajendra</v>
          </cell>
          <cell r="M35" t="str">
            <v>Natalie (PEP) Cardiology</v>
          </cell>
          <cell r="O35" t="str">
            <v>qq</v>
          </cell>
        </row>
        <row r="36">
          <cell r="C36" t="str">
            <v>T.Vo</v>
          </cell>
          <cell r="D36" t="str">
            <v>Nicholas</v>
          </cell>
          <cell r="E36" t="str">
            <v>Aseel</v>
          </cell>
          <cell r="F36" t="str">
            <v>Therese</v>
          </cell>
          <cell r="G36" t="str">
            <v>M.Phung</v>
          </cell>
          <cell r="H36" t="str">
            <v>V.Mai</v>
          </cell>
          <cell r="M36" t="str">
            <v>Natalie (PEP) Cardiology</v>
          </cell>
          <cell r="O36" t="str">
            <v>qq</v>
          </cell>
        </row>
        <row r="37">
          <cell r="C37" t="str">
            <v>T.Vo</v>
          </cell>
          <cell r="D37" t="str">
            <v>Nicholas</v>
          </cell>
          <cell r="E37" t="str">
            <v>Aseel</v>
          </cell>
          <cell r="F37" t="str">
            <v>Therese</v>
          </cell>
          <cell r="G37" t="str">
            <v>M.Phung</v>
          </cell>
          <cell r="H37" t="str">
            <v>Janki</v>
          </cell>
          <cell r="M37" t="str">
            <v>Natalie (PEP) Cardiology</v>
          </cell>
          <cell r="O37" t="str">
            <v>qq</v>
          </cell>
        </row>
        <row r="38">
          <cell r="C38" t="str">
            <v>T.Vo</v>
          </cell>
          <cell r="D38" t="str">
            <v>Nicholas</v>
          </cell>
          <cell r="E38" t="str">
            <v>V.Mai</v>
          </cell>
          <cell r="F38" t="str">
            <v>Therese</v>
          </cell>
          <cell r="G38" t="str">
            <v>M.Phung</v>
          </cell>
          <cell r="H38" t="str">
            <v>Meng</v>
          </cell>
          <cell r="M38" t="str">
            <v>Emese (PEP) CTS</v>
          </cell>
          <cell r="O38" t="str">
            <v>qq</v>
          </cell>
        </row>
        <row r="39">
          <cell r="C39" t="str">
            <v>T.Vo</v>
          </cell>
          <cell r="D39" t="str">
            <v>Nicholas</v>
          </cell>
          <cell r="E39" t="str">
            <v>Meng</v>
          </cell>
          <cell r="F39" t="str">
            <v>Therese</v>
          </cell>
          <cell r="G39" t="str">
            <v>M.Phung</v>
          </cell>
          <cell r="H39" t="str">
            <v>Meghana</v>
          </cell>
          <cell r="M39" t="str">
            <v>Emese (PEP) CTS</v>
          </cell>
          <cell r="O39" t="str">
            <v>qq</v>
          </cell>
        </row>
        <row r="40">
          <cell r="C40" t="str">
            <v>T.Vo</v>
          </cell>
          <cell r="D40" t="str">
            <v>Nicholas</v>
          </cell>
          <cell r="E40" t="str">
            <v>Kosta</v>
          </cell>
          <cell r="F40" t="str">
            <v>Therese</v>
          </cell>
          <cell r="G40" t="str">
            <v>M.Phung</v>
          </cell>
          <cell r="H40" t="str">
            <v>Meng</v>
          </cell>
          <cell r="M40" t="str">
            <v>Emese (PEP) CTS</v>
          </cell>
          <cell r="O40" t="str">
            <v>qq</v>
          </cell>
        </row>
        <row r="41">
          <cell r="C41" t="str">
            <v>T.Vo</v>
          </cell>
          <cell r="D41" t="str">
            <v>Nicholas</v>
          </cell>
          <cell r="E41" t="str">
            <v>Kosta</v>
          </cell>
          <cell r="F41" t="str">
            <v>Therese</v>
          </cell>
          <cell r="G41" t="str">
            <v>M.Phung</v>
          </cell>
          <cell r="H41" t="str">
            <v>Silvana</v>
          </cell>
          <cell r="M41" t="str">
            <v>Emese (PEP) CTS</v>
          </cell>
          <cell r="O41" t="str">
            <v>qq</v>
          </cell>
        </row>
        <row r="42">
          <cell r="C42" t="str">
            <v>T.Vo</v>
          </cell>
          <cell r="D42" t="str">
            <v>Nicholas</v>
          </cell>
          <cell r="E42" t="str">
            <v>Kosta</v>
          </cell>
          <cell r="F42" t="str">
            <v>Therese</v>
          </cell>
          <cell r="G42" t="str">
            <v>M.Phung</v>
          </cell>
          <cell r="H42" t="str">
            <v>V.Mai</v>
          </cell>
          <cell r="M42" t="str">
            <v>qq</v>
          </cell>
          <cell r="O42" t="str">
            <v>qq</v>
          </cell>
        </row>
        <row r="43">
          <cell r="C43" t="str">
            <v>T.Vo</v>
          </cell>
          <cell r="D43" t="str">
            <v>Nicholas</v>
          </cell>
          <cell r="E43" t="str">
            <v>Kosta</v>
          </cell>
          <cell r="F43" t="str">
            <v>Therese</v>
          </cell>
          <cell r="G43" t="str">
            <v>M.Phung</v>
          </cell>
          <cell r="H43" t="str">
            <v>Aseel</v>
          </cell>
          <cell r="I43" t="str">
            <v>qq</v>
          </cell>
          <cell r="M43" t="str">
            <v>Abbas (PEP) ED</v>
          </cell>
          <cell r="O43" t="str">
            <v>qq</v>
          </cell>
        </row>
        <row r="44">
          <cell r="C44" t="str">
            <v>T.Vo</v>
          </cell>
          <cell r="D44" t="str">
            <v>Nicholas</v>
          </cell>
          <cell r="E44" t="str">
            <v>Kosta</v>
          </cell>
          <cell r="F44" t="str">
            <v>Therese</v>
          </cell>
          <cell r="G44" t="str">
            <v>M.Phung</v>
          </cell>
          <cell r="H44" t="str">
            <v>Janki</v>
          </cell>
          <cell r="I44" t="str">
            <v>qq</v>
          </cell>
          <cell r="M44" t="str">
            <v>Abbas (PEP) ED</v>
          </cell>
          <cell r="O44" t="str">
            <v>qq</v>
          </cell>
        </row>
        <row r="45">
          <cell r="C45" t="str">
            <v>Huda</v>
          </cell>
          <cell r="D45" t="str">
            <v>T.Vo</v>
          </cell>
          <cell r="E45" t="str">
            <v>Kosta</v>
          </cell>
          <cell r="F45" t="str">
            <v>Therese</v>
          </cell>
          <cell r="G45" t="str">
            <v>M.Phung</v>
          </cell>
          <cell r="H45" t="str">
            <v>Janki</v>
          </cell>
          <cell r="I45" t="str">
            <v>qq</v>
          </cell>
          <cell r="M45" t="str">
            <v>Abbas (PEP) ED</v>
          </cell>
          <cell r="O45" t="str">
            <v>qq</v>
          </cell>
        </row>
        <row r="46">
          <cell r="C46" t="str">
            <v>Huda/V.Mai</v>
          </cell>
          <cell r="D46" t="str">
            <v>Nicholas</v>
          </cell>
          <cell r="E46" t="str">
            <v>Kosta(ClinCat)</v>
          </cell>
          <cell r="F46" t="str">
            <v>Therese</v>
          </cell>
          <cell r="G46" t="str">
            <v>M.Phung</v>
          </cell>
          <cell r="H46" t="str">
            <v>Aseel</v>
          </cell>
          <cell r="I46" t="str">
            <v>T.Vo(ClinCat)</v>
          </cell>
          <cell r="M46" t="str">
            <v>Abbas (PEP) ED</v>
          </cell>
          <cell r="O46" t="str">
            <v>qq</v>
          </cell>
        </row>
        <row r="47">
          <cell r="C47" t="str">
            <v>Huda</v>
          </cell>
          <cell r="D47" t="str">
            <v>Nicholas &lt;12:30pm</v>
          </cell>
          <cell r="E47" t="str">
            <v>Kosta</v>
          </cell>
          <cell r="F47" t="str">
            <v>Aseel</v>
          </cell>
          <cell r="G47" t="str">
            <v>M.Phung</v>
          </cell>
          <cell r="H47" t="str">
            <v>T.Vo &lt;12:30pm</v>
          </cell>
          <cell r="I47" t="str">
            <v>qq</v>
          </cell>
          <cell r="M47" t="str">
            <v>qq</v>
          </cell>
          <cell r="O47" t="str">
            <v>qq</v>
          </cell>
        </row>
        <row r="48">
          <cell r="C48" t="str">
            <v>T.Vo</v>
          </cell>
          <cell r="D48" t="str">
            <v>Nicholas</v>
          </cell>
          <cell r="E48" t="str">
            <v>Kosta</v>
          </cell>
          <cell r="F48" t="str">
            <v>Aseel</v>
          </cell>
          <cell r="G48" t="str">
            <v>V.Mai</v>
          </cell>
          <cell r="H48" t="str">
            <v>Meng</v>
          </cell>
          <cell r="I48" t="str">
            <v>qq</v>
          </cell>
          <cell r="M48" t="str">
            <v>qq</v>
          </cell>
          <cell r="O48" t="str">
            <v>qq</v>
          </cell>
          <cell r="Q48" t="str">
            <v>qq</v>
          </cell>
        </row>
        <row r="49">
          <cell r="C49" t="str">
            <v>T.Vo</v>
          </cell>
          <cell r="D49" t="str">
            <v>Nicholas</v>
          </cell>
          <cell r="E49" t="str">
            <v>Kosta</v>
          </cell>
          <cell r="F49" t="str">
            <v>Aseel</v>
          </cell>
          <cell r="G49" t="str">
            <v>M.Phung</v>
          </cell>
          <cell r="H49" t="str">
            <v>Meng</v>
          </cell>
          <cell r="I49" t="str">
            <v>qq</v>
          </cell>
          <cell r="M49" t="str">
            <v>Wendy Yao (StEPs) CTS</v>
          </cell>
          <cell r="O49" t="str">
            <v>qq</v>
          </cell>
          <cell r="Q49" t="str">
            <v>qq</v>
          </cell>
        </row>
        <row r="50">
          <cell r="C50" t="str">
            <v>Huda</v>
          </cell>
          <cell r="D50" t="str">
            <v>Nicholas</v>
          </cell>
          <cell r="E50" t="str">
            <v>Aseel</v>
          </cell>
          <cell r="F50" t="str">
            <v>V.Mai</v>
          </cell>
          <cell r="G50" t="str">
            <v>M.Phung</v>
          </cell>
          <cell r="H50" t="str">
            <v>T.Vo / Meng (11.15-1.15)</v>
          </cell>
          <cell r="I50" t="str">
            <v>qq</v>
          </cell>
          <cell r="M50" t="str">
            <v>Wendy Yao (StEPs) CTS</v>
          </cell>
          <cell r="O50" t="str">
            <v>qq</v>
          </cell>
          <cell r="Q50" t="str">
            <v>T.Vo (11.15-1.15)</v>
          </cell>
        </row>
        <row r="51">
          <cell r="C51" t="str">
            <v>Huda</v>
          </cell>
          <cell r="D51" t="str">
            <v>Nicholas (ClinCat)</v>
          </cell>
          <cell r="E51" t="str">
            <v>Kosta</v>
          </cell>
          <cell r="F51" t="str">
            <v>V.Mai</v>
          </cell>
          <cell r="G51" t="str">
            <v>M.Phung</v>
          </cell>
          <cell r="H51" t="str">
            <v>Aseel</v>
          </cell>
          <cell r="I51" t="str">
            <v>T.Vo (ClinCat)</v>
          </cell>
          <cell r="M51" t="str">
            <v>Wendy Yao (StEPs) CTS</v>
          </cell>
          <cell r="O51" t="str">
            <v>qq</v>
          </cell>
          <cell r="Q51" t="str">
            <v>qq</v>
          </cell>
        </row>
        <row r="52">
          <cell r="C52" t="str">
            <v>Huda</v>
          </cell>
          <cell r="D52" t="str">
            <v>Nicholas</v>
          </cell>
          <cell r="E52" t="str">
            <v>Kosta</v>
          </cell>
          <cell r="F52" t="str">
            <v>V.Mai</v>
          </cell>
          <cell r="G52" t="str">
            <v>M.Phung</v>
          </cell>
          <cell r="H52" t="str">
            <v>Aseel</v>
          </cell>
          <cell r="I52" t="str">
            <v>qq</v>
          </cell>
          <cell r="M52" t="str">
            <v>Wendy Yao (StEPs) CTS</v>
          </cell>
          <cell r="O52" t="str">
            <v>qq</v>
          </cell>
          <cell r="Q52" t="str">
            <v>qq</v>
          </cell>
        </row>
        <row r="53">
          <cell r="C53" t="str">
            <v>Public holiday</v>
          </cell>
          <cell r="D53" t="str">
            <v>Public holiday</v>
          </cell>
          <cell r="E53" t="str">
            <v>Public holiday</v>
          </cell>
          <cell r="F53" t="str">
            <v>Public holiday</v>
          </cell>
          <cell r="G53" t="str">
            <v>Public holiday</v>
          </cell>
          <cell r="H53" t="str">
            <v>Public holiday</v>
          </cell>
          <cell r="I53" t="str">
            <v>Public holiday</v>
          </cell>
          <cell r="M53" t="str">
            <v>public holiday</v>
          </cell>
          <cell r="O53" t="str">
            <v>public holiday</v>
          </cell>
        </row>
        <row r="54">
          <cell r="C54" t="str">
            <v>T.Vo</v>
          </cell>
          <cell r="D54" t="str">
            <v>Nicholas</v>
          </cell>
          <cell r="E54" t="str">
            <v>Kosta</v>
          </cell>
          <cell r="F54" t="str">
            <v>Aseel</v>
          </cell>
          <cell r="G54" t="str">
            <v>M.Phung</v>
          </cell>
          <cell r="H54" t="str">
            <v>Meng</v>
          </cell>
          <cell r="M54" t="str">
            <v>Emily (Cardiology)/Anne (ICU)</v>
          </cell>
        </row>
        <row r="55">
          <cell r="C55" t="str">
            <v>Huda</v>
          </cell>
          <cell r="D55" t="str">
            <v>Nicholas</v>
          </cell>
          <cell r="E55" t="str">
            <v>Kosta</v>
          </cell>
          <cell r="F55" t="str">
            <v>Aseel</v>
          </cell>
          <cell r="G55" t="str">
            <v>M.Phung</v>
          </cell>
          <cell r="H55" t="str">
            <v>T.Vo</v>
          </cell>
          <cell r="M55" t="str">
            <v>Emily (Cardiology)/Anne (ICU)</v>
          </cell>
        </row>
        <row r="56">
          <cell r="C56" t="str">
            <v>T.Vo</v>
          </cell>
          <cell r="D56" t="str">
            <v>Nicholas</v>
          </cell>
          <cell r="E56" t="str">
            <v>Kosta</v>
          </cell>
          <cell r="F56" t="str">
            <v>Aseel</v>
          </cell>
          <cell r="G56" t="str">
            <v>M.Phung</v>
          </cell>
          <cell r="H56" t="str">
            <v>Meghana</v>
          </cell>
          <cell r="M56" t="str">
            <v>Emily (Cardiology)/Anne (ICU)</v>
          </cell>
        </row>
        <row r="57">
          <cell r="C57" t="str">
            <v>T.Vo</v>
          </cell>
          <cell r="D57" t="str">
            <v>Nicholas</v>
          </cell>
          <cell r="E57" t="str">
            <v>Kosta</v>
          </cell>
          <cell r="F57" t="str">
            <v>Meng</v>
          </cell>
          <cell r="G57" t="str">
            <v>M.Phung</v>
          </cell>
          <cell r="H57" t="str">
            <v>Brindha / Aseel &lt;12.30</v>
          </cell>
          <cell r="M57" t="str">
            <v>Emily (Cardiology)/Anne (ICU)</v>
          </cell>
        </row>
        <row r="58">
          <cell r="C58" t="str">
            <v>T.Vo</v>
          </cell>
          <cell r="D58" t="str">
            <v>Nicholas</v>
          </cell>
          <cell r="E58" t="str">
            <v>Kosta</v>
          </cell>
          <cell r="F58" t="str">
            <v>Meng</v>
          </cell>
          <cell r="G58" t="str">
            <v>M.Phung</v>
          </cell>
          <cell r="H58" t="str">
            <v>Eugene</v>
          </cell>
          <cell r="M58" t="str">
            <v>Shirley (StEPs) Cardiology</v>
          </cell>
        </row>
        <row r="59">
          <cell r="C59" t="str">
            <v>T.Vo</v>
          </cell>
          <cell r="D59" t="str">
            <v>Nicholas</v>
          </cell>
          <cell r="E59" t="str">
            <v>Kosta</v>
          </cell>
          <cell r="F59" t="str">
            <v>Meng</v>
          </cell>
          <cell r="G59" t="str">
            <v>M.Phung</v>
          </cell>
          <cell r="H59" t="str">
            <v>Sylvia</v>
          </cell>
          <cell r="M59" t="str">
            <v>Shirley (StEPs) Cardiology</v>
          </cell>
        </row>
        <row r="60">
          <cell r="C60" t="str">
            <v>Huda</v>
          </cell>
          <cell r="D60" t="str">
            <v>Nicholas</v>
          </cell>
          <cell r="E60" t="str">
            <v>Kosta</v>
          </cell>
          <cell r="F60" t="str">
            <v>T.Vo</v>
          </cell>
          <cell r="G60" t="str">
            <v>M.Phung</v>
          </cell>
          <cell r="H60" t="str">
            <v>Meng</v>
          </cell>
          <cell r="M60" t="str">
            <v>Shirley (StEPs) Cardiology</v>
          </cell>
        </row>
        <row r="61">
          <cell r="C61" t="str">
            <v>Huda</v>
          </cell>
          <cell r="D61" t="str">
            <v>Nicholas</v>
          </cell>
          <cell r="E61" t="str">
            <v>Kosta</v>
          </cell>
          <cell r="F61" t="str">
            <v>Therese</v>
          </cell>
          <cell r="G61" t="str">
            <v>M.Phung</v>
          </cell>
          <cell r="H61" t="str">
            <v>T.Vo</v>
          </cell>
          <cell r="M61" t="str">
            <v>Shirley (StEPs) Cardiology</v>
          </cell>
        </row>
        <row r="62">
          <cell r="C62" t="str">
            <v>T.Vo</v>
          </cell>
          <cell r="D62" t="str">
            <v>Nicholas</v>
          </cell>
          <cell r="E62" t="str">
            <v>Kosta</v>
          </cell>
          <cell r="F62" t="str">
            <v>Therese</v>
          </cell>
          <cell r="G62" t="str">
            <v>M.Phung</v>
          </cell>
          <cell r="H62" t="str">
            <v>Meng</v>
          </cell>
          <cell r="M62" t="str">
            <v>Shirley (StEPs) Cardiology</v>
          </cell>
        </row>
        <row r="63">
          <cell r="C63" t="str">
            <v>T.Vo</v>
          </cell>
          <cell r="D63" t="str">
            <v>Nicholas</v>
          </cell>
          <cell r="E63" t="str">
            <v>Kosta</v>
          </cell>
          <cell r="F63" t="str">
            <v>Therese</v>
          </cell>
          <cell r="G63" t="str">
            <v>M.Phung</v>
          </cell>
          <cell r="H63" t="str">
            <v>Meng</v>
          </cell>
        </row>
        <row r="64">
          <cell r="C64" t="str">
            <v>T.Vo</v>
          </cell>
          <cell r="D64" t="str">
            <v>Nicholas</v>
          </cell>
          <cell r="E64" t="str">
            <v>Kosta</v>
          </cell>
          <cell r="F64" t="str">
            <v>Therese</v>
          </cell>
          <cell r="G64" t="str">
            <v>M.Phung</v>
          </cell>
          <cell r="H64" t="str">
            <v>Meng</v>
          </cell>
        </row>
        <row r="65">
          <cell r="C65" t="str">
            <v>Huda</v>
          </cell>
          <cell r="D65" t="str">
            <v>Nicholas</v>
          </cell>
          <cell r="E65" t="str">
            <v>Kosta</v>
          </cell>
          <cell r="F65" t="str">
            <v>Therese</v>
          </cell>
          <cell r="G65" t="str">
            <v>M.Phung</v>
          </cell>
          <cell r="H65" t="str">
            <v>T.Vo</v>
          </cell>
        </row>
        <row r="66">
          <cell r="C66" t="str">
            <v>Huda</v>
          </cell>
          <cell r="D66" t="str">
            <v>T.Vo</v>
          </cell>
          <cell r="E66" t="str">
            <v>Kosta</v>
          </cell>
          <cell r="F66" t="str">
            <v>Therese</v>
          </cell>
          <cell r="G66" t="str">
            <v>M.Phung</v>
          </cell>
          <cell r="H66" t="str">
            <v>Brindha</v>
          </cell>
        </row>
        <row r="67">
          <cell r="C67" t="str">
            <v>Huda</v>
          </cell>
          <cell r="D67" t="str">
            <v>Nicholas</v>
          </cell>
          <cell r="E67" t="str">
            <v>Kosta</v>
          </cell>
          <cell r="F67" t="str">
            <v>Therese</v>
          </cell>
          <cell r="G67" t="str">
            <v>M.Phung</v>
          </cell>
          <cell r="H67" t="str">
            <v>T.Vo*</v>
          </cell>
        </row>
        <row r="68">
          <cell r="C68" t="str">
            <v>T.Vo</v>
          </cell>
          <cell r="D68" t="str">
            <v>Nicholas</v>
          </cell>
          <cell r="E68" t="str">
            <v>Kosta</v>
          </cell>
          <cell r="F68" t="str">
            <v>Therese</v>
          </cell>
          <cell r="G68" t="str">
            <v>M.Phung</v>
          </cell>
          <cell r="H68" t="str">
            <v>Meng</v>
          </cell>
        </row>
        <row r="69">
          <cell r="C69" t="str">
            <v>T.Vo</v>
          </cell>
          <cell r="D69" t="str">
            <v>Nicholas</v>
          </cell>
          <cell r="E69" t="str">
            <v>Kosta</v>
          </cell>
          <cell r="F69" t="str">
            <v>V.Mai</v>
          </cell>
          <cell r="G69" t="str">
            <v>M.Phung</v>
          </cell>
          <cell r="H69" t="str">
            <v>Meng</v>
          </cell>
        </row>
        <row r="70">
          <cell r="C70" t="str">
            <v>T.Vo</v>
          </cell>
          <cell r="D70" t="str">
            <v>Nicholas</v>
          </cell>
          <cell r="E70" t="str">
            <v>Kosta</v>
          </cell>
          <cell r="F70" t="str">
            <v>Therese</v>
          </cell>
          <cell r="G70" t="str">
            <v>M.Phung</v>
          </cell>
          <cell r="H70" t="str">
            <v>V.Mai</v>
          </cell>
        </row>
        <row r="71">
          <cell r="C71" t="str">
            <v>Huda</v>
          </cell>
          <cell r="D71" t="str">
            <v>Nicholas</v>
          </cell>
          <cell r="E71" t="str">
            <v>Kosta</v>
          </cell>
          <cell r="F71" t="str">
            <v>Therese (ClinCat)</v>
          </cell>
          <cell r="G71" t="str">
            <v>M.Phung</v>
          </cell>
          <cell r="H71" t="str">
            <v>V.Mai</v>
          </cell>
          <cell r="I71" t="str">
            <v>T.Vo (ClinCat)</v>
          </cell>
        </row>
        <row r="72">
          <cell r="C72" t="str">
            <v>Huda</v>
          </cell>
          <cell r="D72" t="str">
            <v>Nicholas</v>
          </cell>
          <cell r="E72" t="str">
            <v>Kosta</v>
          </cell>
          <cell r="F72" t="str">
            <v>Therese</v>
          </cell>
          <cell r="G72" t="str">
            <v>M.Phung</v>
          </cell>
          <cell r="H72" t="str">
            <v>V.Mai</v>
          </cell>
          <cell r="I72" t="str">
            <v>T.Vo</v>
          </cell>
        </row>
        <row r="73">
          <cell r="C73" t="str">
            <v>T.Vo</v>
          </cell>
          <cell r="D73" t="str">
            <v>Nicholas</v>
          </cell>
          <cell r="E73" t="str">
            <v>Kosta</v>
          </cell>
          <cell r="F73" t="str">
            <v>Therese</v>
          </cell>
          <cell r="G73" t="str">
            <v>V.Mai</v>
          </cell>
          <cell r="H73" t="str">
            <v>Meng</v>
          </cell>
        </row>
        <row r="74">
          <cell r="C74" t="str">
            <v>T.Vo</v>
          </cell>
          <cell r="D74" t="str">
            <v>Nicholas</v>
          </cell>
          <cell r="E74" t="str">
            <v>Kosta</v>
          </cell>
          <cell r="F74" t="str">
            <v>Therese</v>
          </cell>
          <cell r="G74" t="str">
            <v>Meng</v>
          </cell>
          <cell r="H74" t="str">
            <v>Aseel</v>
          </cell>
        </row>
        <row r="75">
          <cell r="C75" t="str">
            <v>Huda</v>
          </cell>
          <cell r="D75" t="str">
            <v>Nicholas</v>
          </cell>
          <cell r="E75" t="str">
            <v>T.Vo</v>
          </cell>
          <cell r="F75" t="str">
            <v>Therese</v>
          </cell>
          <cell r="G75" t="str">
            <v>V.Mai</v>
          </cell>
          <cell r="H75" t="str">
            <v>Aseel</v>
          </cell>
        </row>
        <row r="76">
          <cell r="C76" t="str">
            <v>Huda</v>
          </cell>
          <cell r="D76" t="str">
            <v>Nicholas</v>
          </cell>
          <cell r="E76" t="str">
            <v>Kosta</v>
          </cell>
          <cell r="F76" t="str">
            <v>Therese</v>
          </cell>
          <cell r="G76" t="str">
            <v>V.Mai</v>
          </cell>
          <cell r="H76" t="str">
            <v>Aseel</v>
          </cell>
        </row>
        <row r="77">
          <cell r="C77" t="str">
            <v>Huda</v>
          </cell>
          <cell r="D77" t="str">
            <v>Nicholas</v>
          </cell>
          <cell r="E77" t="str">
            <v>Kosta</v>
          </cell>
          <cell r="F77" t="str">
            <v>Therese</v>
          </cell>
          <cell r="G77" t="str">
            <v>V.Mai</v>
          </cell>
          <cell r="H77" t="str">
            <v>Aseel</v>
          </cell>
        </row>
        <row r="78">
          <cell r="C78" t="str">
            <v>V.Mai</v>
          </cell>
          <cell r="D78" t="str">
            <v>Nicholas</v>
          </cell>
          <cell r="E78" t="str">
            <v>Kosta</v>
          </cell>
          <cell r="F78" t="str">
            <v>Therese</v>
          </cell>
          <cell r="G78" t="str">
            <v>Meng</v>
          </cell>
          <cell r="H78" t="str">
            <v>Aseel</v>
          </cell>
        </row>
        <row r="79">
          <cell r="C79" t="str">
            <v>V.Mai</v>
          </cell>
          <cell r="D79" t="str">
            <v>Nicholas</v>
          </cell>
          <cell r="E79" t="str">
            <v>Kosta</v>
          </cell>
          <cell r="F79" t="str">
            <v>Therese</v>
          </cell>
          <cell r="G79" t="str">
            <v>M.Phung</v>
          </cell>
          <cell r="H79" t="str">
            <v>Aseel</v>
          </cell>
        </row>
        <row r="80">
          <cell r="C80" t="str">
            <v>V.Mai</v>
          </cell>
          <cell r="D80" t="str">
            <v>Huda</v>
          </cell>
          <cell r="E80" t="str">
            <v>Kosta</v>
          </cell>
          <cell r="F80" t="str">
            <v>Therese</v>
          </cell>
          <cell r="G80" t="str">
            <v>M.Phung</v>
          </cell>
          <cell r="H80" t="str">
            <v>Aseel</v>
          </cell>
        </row>
        <row r="81">
          <cell r="C81" t="str">
            <v>V.Mai</v>
          </cell>
          <cell r="D81" t="str">
            <v>Nicholas</v>
          </cell>
          <cell r="E81" t="str">
            <v>Kosta</v>
          </cell>
          <cell r="F81" t="str">
            <v>Therese</v>
          </cell>
          <cell r="G81" t="str">
            <v>M.Phung</v>
          </cell>
          <cell r="H81" t="str">
            <v>Aseel</v>
          </cell>
        </row>
        <row r="82">
          <cell r="C82" t="str">
            <v>Public holiday</v>
          </cell>
          <cell r="D82" t="str">
            <v>Public holiday</v>
          </cell>
          <cell r="E82" t="str">
            <v>Public holiday</v>
          </cell>
          <cell r="F82" t="str">
            <v>Public holiday</v>
          </cell>
          <cell r="G82" t="str">
            <v>Public holiday</v>
          </cell>
          <cell r="H82" t="str">
            <v>Public holiday</v>
          </cell>
          <cell r="I82" t="str">
            <v>Public holiday</v>
          </cell>
          <cell r="J82" t="str">
            <v>Public holiday</v>
          </cell>
          <cell r="K82" t="str">
            <v>Public holiday</v>
          </cell>
          <cell r="L82" t="str">
            <v>Public holiday</v>
          </cell>
          <cell r="M82" t="str">
            <v>Public holiday</v>
          </cell>
          <cell r="N82" t="str">
            <v>Public holiday</v>
          </cell>
          <cell r="O82" t="str">
            <v>Public holiday</v>
          </cell>
        </row>
        <row r="83">
          <cell r="C83" t="str">
            <v>Public holiday</v>
          </cell>
          <cell r="D83" t="str">
            <v>Public holiday</v>
          </cell>
          <cell r="E83" t="str">
            <v>Public holiday</v>
          </cell>
          <cell r="F83" t="str">
            <v>Public holiday</v>
          </cell>
          <cell r="G83" t="str">
            <v>Public holiday</v>
          </cell>
          <cell r="H83" t="str">
            <v>Public holiday</v>
          </cell>
          <cell r="I83" t="str">
            <v>Public holiday</v>
          </cell>
          <cell r="J83" t="str">
            <v>Public holiday</v>
          </cell>
          <cell r="K83" t="str">
            <v>Public holiday</v>
          </cell>
          <cell r="L83" t="str">
            <v>Public holiday</v>
          </cell>
          <cell r="M83" t="str">
            <v>Public holiday</v>
          </cell>
          <cell r="N83" t="str">
            <v>Public holiday</v>
          </cell>
          <cell r="O83" t="str">
            <v>Public holiday</v>
          </cell>
        </row>
        <row r="84">
          <cell r="C84" t="str">
            <v>V.Mai</v>
          </cell>
          <cell r="D84" t="str">
            <v>Nicholas</v>
          </cell>
          <cell r="E84" t="str">
            <v>Kosta</v>
          </cell>
          <cell r="F84" t="str">
            <v>Therese</v>
          </cell>
          <cell r="G84" t="str">
            <v>M.Phung</v>
          </cell>
          <cell r="H84" t="str">
            <v>Aseel</v>
          </cell>
        </row>
        <row r="85">
          <cell r="C85" t="str">
            <v>Huda</v>
          </cell>
          <cell r="D85" t="str">
            <v>Nicholas</v>
          </cell>
          <cell r="E85" t="str">
            <v>Kosta</v>
          </cell>
          <cell r="F85" t="str">
            <v>Therese</v>
          </cell>
          <cell r="G85" t="str">
            <v>M.Phung</v>
          </cell>
          <cell r="H85" t="str">
            <v>Aseel</v>
          </cell>
        </row>
        <row r="86">
          <cell r="C86" t="str">
            <v>Public holiday</v>
          </cell>
          <cell r="D86" t="str">
            <v>Public holiday</v>
          </cell>
          <cell r="E86" t="str">
            <v>Public holiday</v>
          </cell>
          <cell r="F86" t="str">
            <v>Public holiday</v>
          </cell>
          <cell r="G86" t="str">
            <v>Public holiday</v>
          </cell>
          <cell r="H86" t="str">
            <v>Public holiday</v>
          </cell>
          <cell r="I86" t="str">
            <v>Public holiday</v>
          </cell>
          <cell r="J86" t="str">
            <v>Public holiday</v>
          </cell>
          <cell r="K86" t="str">
            <v>Public holiday</v>
          </cell>
          <cell r="L86" t="str">
            <v>Public holiday</v>
          </cell>
          <cell r="M86" t="str">
            <v>Public holiday</v>
          </cell>
          <cell r="N86" t="str">
            <v>Public holiday</v>
          </cell>
          <cell r="O86" t="str">
            <v>Public holiday</v>
          </cell>
        </row>
        <row r="87">
          <cell r="C87" t="str">
            <v>Huda</v>
          </cell>
          <cell r="D87" t="str">
            <v>Nicholas</v>
          </cell>
          <cell r="E87" t="str">
            <v>Kosta</v>
          </cell>
          <cell r="F87" t="str">
            <v>Therese</v>
          </cell>
          <cell r="G87" t="str">
            <v>M.Phung</v>
          </cell>
          <cell r="H87" t="str">
            <v>V.Mai</v>
          </cell>
        </row>
        <row r="88">
          <cell r="C88" t="str">
            <v>T.Vo</v>
          </cell>
          <cell r="D88" t="str">
            <v>Nicholas</v>
          </cell>
          <cell r="E88" t="str">
            <v>Kosta</v>
          </cell>
          <cell r="F88" t="str">
            <v>Therese</v>
          </cell>
          <cell r="G88" t="str">
            <v>M.Phung</v>
          </cell>
          <cell r="H88" t="str">
            <v>Meng</v>
          </cell>
        </row>
        <row r="89">
          <cell r="C89" t="str">
            <v>T.Vo</v>
          </cell>
          <cell r="D89" t="str">
            <v>Nicholas</v>
          </cell>
          <cell r="E89" t="str">
            <v>Kosta</v>
          </cell>
          <cell r="F89" t="str">
            <v>Therese</v>
          </cell>
          <cell r="G89" t="str">
            <v>M.Phung</v>
          </cell>
          <cell r="H89" t="str">
            <v>Meng</v>
          </cell>
        </row>
        <row r="90">
          <cell r="C90" t="str">
            <v>Huda</v>
          </cell>
          <cell r="D90" t="str">
            <v>Nicholas</v>
          </cell>
          <cell r="E90" t="str">
            <v>Kosta</v>
          </cell>
          <cell r="F90" t="str">
            <v>T.Vo</v>
          </cell>
          <cell r="G90" t="str">
            <v>M.Phung</v>
          </cell>
          <cell r="H90" t="str">
            <v>Aseel</v>
          </cell>
        </row>
        <row r="91">
          <cell r="C91" t="str">
            <v>Huda</v>
          </cell>
          <cell r="D91" t="str">
            <v>Nicholas</v>
          </cell>
          <cell r="E91" t="str">
            <v>Kosta</v>
          </cell>
          <cell r="F91" t="str">
            <v>Therese</v>
          </cell>
          <cell r="G91" t="str">
            <v>M.Phung</v>
          </cell>
          <cell r="H91" t="str">
            <v>Aseel</v>
          </cell>
        </row>
        <row r="92">
          <cell r="C92" t="str">
            <v>Huda</v>
          </cell>
          <cell r="D92" t="str">
            <v>Nicholas</v>
          </cell>
          <cell r="E92" t="str">
            <v>Kosta</v>
          </cell>
          <cell r="F92" t="str">
            <v>Therese</v>
          </cell>
          <cell r="G92" t="str">
            <v>M.Phung</v>
          </cell>
          <cell r="H92" t="str">
            <v>Aseel</v>
          </cell>
        </row>
        <row r="93">
          <cell r="C93" t="str">
            <v>T.Vo</v>
          </cell>
          <cell r="D93" t="str">
            <v>Nicholas</v>
          </cell>
          <cell r="E93" t="str">
            <v>Kosta</v>
          </cell>
          <cell r="F93" t="str">
            <v>Therese</v>
          </cell>
          <cell r="G93" t="str">
            <v>M.Phung</v>
          </cell>
          <cell r="H93" t="str">
            <v>V.Mai</v>
          </cell>
        </row>
        <row r="94">
          <cell r="C94" t="str">
            <v>T.Vo</v>
          </cell>
          <cell r="D94" t="str">
            <v>Nicholas</v>
          </cell>
          <cell r="E94" t="str">
            <v>Kosta</v>
          </cell>
          <cell r="F94" t="str">
            <v>Therese</v>
          </cell>
          <cell r="G94" t="str">
            <v>M.Phung</v>
          </cell>
          <cell r="H94" t="str">
            <v>V.Mai</v>
          </cell>
        </row>
        <row r="95">
          <cell r="C95" t="str">
            <v>Huda</v>
          </cell>
          <cell r="D95" t="str">
            <v>Nicholas</v>
          </cell>
          <cell r="E95" t="str">
            <v>Kosta</v>
          </cell>
          <cell r="F95" t="str">
            <v>Therese</v>
          </cell>
          <cell r="G95" t="str">
            <v>M.Phung</v>
          </cell>
          <cell r="H95" t="str">
            <v>V.Mai</v>
          </cell>
        </row>
        <row r="96">
          <cell r="C96" t="str">
            <v>Huda</v>
          </cell>
          <cell r="D96" t="str">
            <v>Nicholas</v>
          </cell>
          <cell r="E96" t="str">
            <v>Kosta</v>
          </cell>
          <cell r="F96" t="str">
            <v>Therese</v>
          </cell>
          <cell r="G96" t="str">
            <v>M.Phung</v>
          </cell>
          <cell r="H96" t="str">
            <v>V.Mai</v>
          </cell>
        </row>
        <row r="97">
          <cell r="C97" t="str">
            <v>Huda</v>
          </cell>
          <cell r="D97" t="str">
            <v>Nicholas</v>
          </cell>
          <cell r="E97" t="str">
            <v>Kosta</v>
          </cell>
          <cell r="F97" t="str">
            <v>Therese</v>
          </cell>
          <cell r="G97" t="str">
            <v>M.Phung</v>
          </cell>
          <cell r="H97" t="str">
            <v>Aseel</v>
          </cell>
        </row>
        <row r="98">
          <cell r="C98" t="str">
            <v>T.Vo</v>
          </cell>
          <cell r="D98" t="str">
            <v>Nicholas</v>
          </cell>
          <cell r="E98" t="str">
            <v>Aseel</v>
          </cell>
          <cell r="F98" t="str">
            <v>V.Mai</v>
          </cell>
          <cell r="G98" t="str">
            <v>M.Phung</v>
          </cell>
          <cell r="H98" t="str">
            <v>Meng</v>
          </cell>
        </row>
        <row r="99">
          <cell r="C99" t="str">
            <v>T.Vo</v>
          </cell>
          <cell r="D99" t="str">
            <v>Nicholas</v>
          </cell>
          <cell r="E99" t="str">
            <v>Kosta</v>
          </cell>
          <cell r="F99" t="str">
            <v>V.Mai</v>
          </cell>
          <cell r="G99" t="str">
            <v>M.Phung</v>
          </cell>
          <cell r="H99" t="str">
            <v>Aseel</v>
          </cell>
        </row>
        <row r="100">
          <cell r="C100" t="str">
            <v>Huda</v>
          </cell>
          <cell r="D100" t="str">
            <v>Nicholas</v>
          </cell>
          <cell r="E100" t="str">
            <v>Kosta</v>
          </cell>
          <cell r="F100" t="str">
            <v>V.Mai</v>
          </cell>
          <cell r="G100" t="str">
            <v>M.Phung</v>
          </cell>
          <cell r="H100" t="str">
            <v>Aseel</v>
          </cell>
        </row>
        <row r="101">
          <cell r="C101" t="str">
            <v>Huda</v>
          </cell>
          <cell r="D101" t="str">
            <v>Nicholas</v>
          </cell>
          <cell r="E101" t="str">
            <v>Kosta</v>
          </cell>
          <cell r="F101" t="str">
            <v>V.Mai</v>
          </cell>
          <cell r="G101" t="str">
            <v>M.Phung</v>
          </cell>
          <cell r="H101" t="str">
            <v>Aseel</v>
          </cell>
        </row>
        <row r="102">
          <cell r="C102" t="str">
            <v>Huda</v>
          </cell>
          <cell r="D102" t="str">
            <v>T.Vo</v>
          </cell>
          <cell r="E102" t="str">
            <v>Kosta</v>
          </cell>
          <cell r="F102" t="str">
            <v>V.Mai</v>
          </cell>
          <cell r="G102" t="str">
            <v>M.Phung</v>
          </cell>
          <cell r="H102" t="str">
            <v>Aseel</v>
          </cell>
        </row>
        <row r="103">
          <cell r="C103" t="str">
            <v>T.Vo</v>
          </cell>
          <cell r="D103" t="str">
            <v>Nicholas</v>
          </cell>
          <cell r="E103" t="str">
            <v>Kosta</v>
          </cell>
          <cell r="F103" t="str">
            <v>Therese</v>
          </cell>
          <cell r="G103" t="str">
            <v>Aseel</v>
          </cell>
          <cell r="H103" t="str">
            <v>V.Mai</v>
          </cell>
        </row>
        <row r="104">
          <cell r="C104" t="str">
            <v>T.Vo</v>
          </cell>
          <cell r="D104" t="str">
            <v>Nicholas</v>
          </cell>
          <cell r="E104" t="str">
            <v>Kosta</v>
          </cell>
          <cell r="F104" t="str">
            <v>Therese</v>
          </cell>
          <cell r="G104" t="str">
            <v>M.Phung</v>
          </cell>
          <cell r="H104" t="str">
            <v>Aseel</v>
          </cell>
        </row>
        <row r="105">
          <cell r="C105" t="str">
            <v>T.Vo</v>
          </cell>
          <cell r="D105" t="str">
            <v>Nicholas</v>
          </cell>
          <cell r="E105" t="str">
            <v>Kosta</v>
          </cell>
          <cell r="F105" t="str">
            <v>Therese</v>
          </cell>
          <cell r="G105" t="str">
            <v>M.Phung</v>
          </cell>
          <cell r="H105" t="str">
            <v>Aseel</v>
          </cell>
        </row>
        <row r="106">
          <cell r="C106" t="str">
            <v>Huda</v>
          </cell>
          <cell r="D106" t="str">
            <v>Nicholas</v>
          </cell>
          <cell r="E106" t="str">
            <v>Kosta</v>
          </cell>
          <cell r="F106" t="str">
            <v>Therese</v>
          </cell>
          <cell r="G106" t="str">
            <v>M.Phung</v>
          </cell>
          <cell r="H106" t="str">
            <v>Aseel</v>
          </cell>
        </row>
        <row r="107">
          <cell r="C107" t="str">
            <v>Huda</v>
          </cell>
          <cell r="D107" t="str">
            <v>Nicholas</v>
          </cell>
          <cell r="E107" t="str">
            <v>Kosta</v>
          </cell>
          <cell r="F107" t="str">
            <v>Therese</v>
          </cell>
          <cell r="G107" t="str">
            <v>M.Phung</v>
          </cell>
          <cell r="H107" t="str">
            <v>Aseel</v>
          </cell>
        </row>
        <row r="108">
          <cell r="C108" t="str">
            <v>V.Mai</v>
          </cell>
          <cell r="D108" t="str">
            <v>Nicholas</v>
          </cell>
          <cell r="E108" t="str">
            <v>Kosta</v>
          </cell>
          <cell r="F108" t="str">
            <v>Therese</v>
          </cell>
          <cell r="G108" t="str">
            <v>M.Phung</v>
          </cell>
          <cell r="H108" t="str">
            <v>Aseel</v>
          </cell>
        </row>
        <row r="109">
          <cell r="C109" t="str">
            <v>V.Mai</v>
          </cell>
          <cell r="D109" t="str">
            <v>Nicholas</v>
          </cell>
          <cell r="E109" t="str">
            <v>Kosta</v>
          </cell>
          <cell r="F109" t="str">
            <v>Therese</v>
          </cell>
          <cell r="G109" t="str">
            <v>Meng</v>
          </cell>
          <cell r="H109" t="str">
            <v>Aseel</v>
          </cell>
        </row>
        <row r="110">
          <cell r="C110" t="str">
            <v>Huda</v>
          </cell>
          <cell r="D110" t="str">
            <v>Nicholas</v>
          </cell>
          <cell r="E110" t="str">
            <v>Kosta</v>
          </cell>
          <cell r="F110" t="str">
            <v>Therese</v>
          </cell>
          <cell r="G110" t="str">
            <v>M.Phung</v>
          </cell>
          <cell r="H110" t="str">
            <v>Aseel</v>
          </cell>
        </row>
        <row r="111">
          <cell r="C111" t="str">
            <v>Huda</v>
          </cell>
          <cell r="D111" t="str">
            <v>Nicholas</v>
          </cell>
          <cell r="E111" t="str">
            <v>Kosta</v>
          </cell>
          <cell r="F111" t="str">
            <v>Therese</v>
          </cell>
          <cell r="G111" t="str">
            <v>M.Phung</v>
          </cell>
          <cell r="H111" t="str">
            <v>Aseel</v>
          </cell>
        </row>
        <row r="112">
          <cell r="C112" t="str">
            <v>Huda</v>
          </cell>
          <cell r="D112" t="str">
            <v>Nicholas</v>
          </cell>
          <cell r="E112" t="str">
            <v>Kosta</v>
          </cell>
          <cell r="F112" t="str">
            <v>Therese</v>
          </cell>
          <cell r="G112" t="str">
            <v>M.Phung</v>
          </cell>
          <cell r="H112" t="str">
            <v>Aseel</v>
          </cell>
        </row>
        <row r="113">
          <cell r="C113" t="str">
            <v>V.Mai</v>
          </cell>
          <cell r="D113" t="str">
            <v>Nicholas</v>
          </cell>
          <cell r="E113" t="str">
            <v>Kosta</v>
          </cell>
          <cell r="F113" t="str">
            <v>Therese</v>
          </cell>
          <cell r="G113" t="str">
            <v>M.Phung</v>
          </cell>
          <cell r="H113" t="str">
            <v>Aseel</v>
          </cell>
        </row>
        <row r="114">
          <cell r="C114" t="str">
            <v>T.Vo</v>
          </cell>
          <cell r="D114" t="str">
            <v>Nicholas</v>
          </cell>
          <cell r="E114" t="str">
            <v>Kosta</v>
          </cell>
          <cell r="F114" t="str">
            <v>V.Mai</v>
          </cell>
          <cell r="G114" t="str">
            <v>M.Phung</v>
          </cell>
          <cell r="H114" t="str">
            <v>Aseel</v>
          </cell>
        </row>
        <row r="115">
          <cell r="C115" t="str">
            <v>T.Vo</v>
          </cell>
          <cell r="D115" t="str">
            <v>Nicholas</v>
          </cell>
          <cell r="E115" t="str">
            <v>Kosta</v>
          </cell>
          <cell r="F115" t="str">
            <v>Therese</v>
          </cell>
          <cell r="G115" t="str">
            <v>M.Phung</v>
          </cell>
          <cell r="H115" t="str">
            <v>V.Mai</v>
          </cell>
        </row>
        <row r="116">
          <cell r="C116" t="str">
            <v>T.Vo</v>
          </cell>
          <cell r="D116" t="str">
            <v>Nicholas</v>
          </cell>
          <cell r="E116" t="str">
            <v>Kosta</v>
          </cell>
          <cell r="F116" t="str">
            <v>Therese</v>
          </cell>
          <cell r="G116" t="str">
            <v>M.Phung</v>
          </cell>
          <cell r="H116" t="str">
            <v>V.Mai</v>
          </cell>
        </row>
        <row r="117">
          <cell r="C117" t="str">
            <v>T.Vo</v>
          </cell>
          <cell r="D117" t="str">
            <v>Nicholas</v>
          </cell>
          <cell r="E117" t="str">
            <v>Kosta</v>
          </cell>
          <cell r="F117" t="str">
            <v>Therese</v>
          </cell>
          <cell r="G117" t="str">
            <v>M.Phung</v>
          </cell>
          <cell r="H117" t="str">
            <v>V.Mai</v>
          </cell>
        </row>
        <row r="118">
          <cell r="C118" t="str">
            <v>Public holiday</v>
          </cell>
          <cell r="D118" t="str">
            <v>Public holiday</v>
          </cell>
          <cell r="E118" t="str">
            <v>Public holiday</v>
          </cell>
          <cell r="F118" t="str">
            <v>Public holiday</v>
          </cell>
          <cell r="G118" t="str">
            <v>Public holiday</v>
          </cell>
          <cell r="H118" t="str">
            <v>Public holiday</v>
          </cell>
          <cell r="I118" t="str">
            <v>Public holiday</v>
          </cell>
        </row>
        <row r="119">
          <cell r="C119" t="str">
            <v>T.Vo</v>
          </cell>
          <cell r="D119" t="str">
            <v>Nicholas</v>
          </cell>
          <cell r="E119" t="str">
            <v>Kosta</v>
          </cell>
          <cell r="F119" t="str">
            <v>Therese</v>
          </cell>
          <cell r="G119" t="str">
            <v>M.Phung</v>
          </cell>
          <cell r="H119" t="str">
            <v>Aseel</v>
          </cell>
        </row>
        <row r="120">
          <cell r="C120" t="str">
            <v>Huda</v>
          </cell>
          <cell r="D120" t="str">
            <v>T.Vo</v>
          </cell>
          <cell r="E120" t="str">
            <v>Kosta</v>
          </cell>
          <cell r="F120" t="str">
            <v>Therese</v>
          </cell>
          <cell r="G120" t="str">
            <v>M.Phung</v>
          </cell>
          <cell r="H120" t="str">
            <v>Aseel</v>
          </cell>
        </row>
        <row r="121">
          <cell r="C121" t="str">
            <v>Huda</v>
          </cell>
          <cell r="D121" t="str">
            <v>Nicholas</v>
          </cell>
          <cell r="E121" t="str">
            <v>Kosta</v>
          </cell>
          <cell r="F121" t="str">
            <v>Therese</v>
          </cell>
          <cell r="G121" t="str">
            <v>M.Phung</v>
          </cell>
          <cell r="H121" t="str">
            <v>T.Vo</v>
          </cell>
        </row>
        <row r="122">
          <cell r="C122" t="str">
            <v>Huda</v>
          </cell>
          <cell r="D122" t="str">
            <v>Nicholas</v>
          </cell>
          <cell r="E122" t="str">
            <v>Kosta</v>
          </cell>
          <cell r="F122" t="str">
            <v>Therese</v>
          </cell>
          <cell r="G122" t="str">
            <v>M.Phung</v>
          </cell>
          <cell r="H122" t="str">
            <v>Aseel</v>
          </cell>
        </row>
        <row r="123">
          <cell r="C123" t="str">
            <v>T.Vo</v>
          </cell>
          <cell r="D123" t="str">
            <v>Nicholas</v>
          </cell>
          <cell r="E123" t="str">
            <v>Kosta</v>
          </cell>
          <cell r="F123" t="str">
            <v>Therese</v>
          </cell>
          <cell r="G123" t="str">
            <v>M.Phung</v>
          </cell>
          <cell r="H123" t="str">
            <v>Aseel</v>
          </cell>
        </row>
        <row r="124">
          <cell r="C124" t="str">
            <v>T.Vo</v>
          </cell>
          <cell r="D124" t="str">
            <v>Nicholas</v>
          </cell>
          <cell r="E124" t="str">
            <v>Kosta</v>
          </cell>
          <cell r="F124" t="str">
            <v>Therese</v>
          </cell>
          <cell r="G124" t="str">
            <v>M.Phung</v>
          </cell>
          <cell r="H124" t="str">
            <v>Aseel</v>
          </cell>
        </row>
        <row r="125">
          <cell r="C125" t="str">
            <v>Huda</v>
          </cell>
          <cell r="D125" t="str">
            <v>Nicholas</v>
          </cell>
          <cell r="E125" t="str">
            <v>Aseel</v>
          </cell>
          <cell r="F125" t="str">
            <v>Therese</v>
          </cell>
          <cell r="G125" t="str">
            <v>M.Phung</v>
          </cell>
          <cell r="H125" t="str">
            <v>T.Vo</v>
          </cell>
        </row>
        <row r="126">
          <cell r="C126" t="str">
            <v>Huda</v>
          </cell>
          <cell r="D126" t="str">
            <v>Nicholas</v>
          </cell>
          <cell r="E126" t="str">
            <v>Kosta</v>
          </cell>
          <cell r="F126" t="str">
            <v>Therese</v>
          </cell>
          <cell r="G126" t="str">
            <v>Aseel</v>
          </cell>
          <cell r="H126" t="str">
            <v>T.Vo</v>
          </cell>
        </row>
        <row r="127">
          <cell r="C127" t="str">
            <v>Huda</v>
          </cell>
          <cell r="D127" t="str">
            <v>Nicholas</v>
          </cell>
          <cell r="E127" t="str">
            <v>Kosta</v>
          </cell>
          <cell r="F127" t="str">
            <v>Therese</v>
          </cell>
          <cell r="G127" t="str">
            <v>M.Phung</v>
          </cell>
          <cell r="H127" t="str">
            <v>Aseel</v>
          </cell>
        </row>
        <row r="128">
          <cell r="C128" t="str">
            <v>T.Vo</v>
          </cell>
          <cell r="D128" t="str">
            <v>Nicholas</v>
          </cell>
          <cell r="E128" t="str">
            <v>Kosta</v>
          </cell>
          <cell r="F128" t="str">
            <v>Therese</v>
          </cell>
          <cell r="G128" t="str">
            <v>M.Phung</v>
          </cell>
          <cell r="H128" t="str">
            <v>Aseel</v>
          </cell>
        </row>
        <row r="129">
          <cell r="C129" t="str">
            <v>T.Vo</v>
          </cell>
          <cell r="D129" t="str">
            <v>Nicholas</v>
          </cell>
          <cell r="E129" t="str">
            <v>Kosta</v>
          </cell>
          <cell r="F129" t="str">
            <v>Therese</v>
          </cell>
          <cell r="G129" t="str">
            <v>M.Phung</v>
          </cell>
          <cell r="H129" t="str">
            <v>Aseel</v>
          </cell>
        </row>
        <row r="130">
          <cell r="C130" t="str">
            <v>Huda</v>
          </cell>
          <cell r="D130" t="str">
            <v>Nicholas</v>
          </cell>
          <cell r="E130" t="str">
            <v>Kosta</v>
          </cell>
          <cell r="F130" t="str">
            <v>Therese</v>
          </cell>
          <cell r="G130" t="str">
            <v>M.Phung</v>
          </cell>
          <cell r="H130" t="str">
            <v>Aseel</v>
          </cell>
        </row>
        <row r="131">
          <cell r="C131" t="str">
            <v>Huda</v>
          </cell>
          <cell r="D131" t="str">
            <v>Nicholas</v>
          </cell>
          <cell r="E131" t="str">
            <v>Kosta</v>
          </cell>
          <cell r="F131" t="str">
            <v>Therese</v>
          </cell>
          <cell r="G131" t="str">
            <v>M.Phung</v>
          </cell>
          <cell r="H131" t="str">
            <v>Aseel</v>
          </cell>
        </row>
        <row r="132">
          <cell r="C132" t="str">
            <v>Huda</v>
          </cell>
          <cell r="D132" t="str">
            <v>Nicholas</v>
          </cell>
          <cell r="E132" t="str">
            <v>Kosta</v>
          </cell>
          <cell r="F132" t="str">
            <v>Therese</v>
          </cell>
          <cell r="G132" t="str">
            <v>M.Phung</v>
          </cell>
          <cell r="H132" t="str">
            <v>Aseel</v>
          </cell>
        </row>
        <row r="133">
          <cell r="O133" t="str">
            <v>qq</v>
          </cell>
        </row>
        <row r="225">
          <cell r="N225" t="str">
            <v>public holiday</v>
          </cell>
          <cell r="O225" t="str">
            <v>public holiday</v>
          </cell>
          <cell r="P225" t="str">
            <v>public holiday</v>
          </cell>
          <cell r="Q225" t="str">
            <v>public holiday</v>
          </cell>
          <cell r="R225" t="str">
            <v>public holiday</v>
          </cell>
          <cell r="S225" t="str">
            <v>public holiday</v>
          </cell>
          <cell r="T225" t="str">
            <v>public holiday</v>
          </cell>
        </row>
        <row r="264">
          <cell r="N264" t="str">
            <v>qq</v>
          </cell>
        </row>
      </sheetData>
      <sheetData sheetId="1">
        <row r="2">
          <cell r="C2">
            <v>2017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>DEPUTY DIRECTOR - QUALITY</v>
          </cell>
          <cell r="D1" t="str">
            <v>QUM</v>
          </cell>
          <cell r="E1" t="str">
            <v>ADR / QUM</v>
          </cell>
          <cell r="F1" t="str">
            <v>QUM</v>
          </cell>
          <cell r="G1" t="str">
            <v>QUM</v>
          </cell>
          <cell r="H1" t="str">
            <v>QUM PROJECT</v>
          </cell>
          <cell r="I1" t="str">
            <v>QUM PROJECT</v>
          </cell>
          <cell r="J1" t="str">
            <v>QUM PROJECT</v>
          </cell>
          <cell r="K1" t="str">
            <v>QUM INTERN</v>
          </cell>
          <cell r="L1" t="str">
            <v>(8.45am-4.35pm) EDUCATION SERVICES</v>
          </cell>
          <cell r="M1" t="str">
            <v>EDUCATION PHARMACIST</v>
          </cell>
          <cell r="N1" t="str">
            <v>EDUCATION PHARMACIST</v>
          </cell>
          <cell r="O1" t="str">
            <v>STUDENT SUPERVISION</v>
          </cell>
          <cell r="P1" t="str">
            <v>FORMULARY &amp; BUSINESS (FB)</v>
          </cell>
          <cell r="Q1" t="str">
            <v>FORMULARY &amp; BUSINESS (FB)</v>
          </cell>
          <cell r="R1" t="str">
            <v>OPERATING SUITE</v>
          </cell>
          <cell r="S1" t="str">
            <v>OPERATING SUITE</v>
          </cell>
          <cell r="T1" t="str">
            <v>OPERATING SUITE</v>
          </cell>
          <cell r="U1" t="str">
            <v>TC SUPPORT</v>
          </cell>
          <cell r="V1" t="str">
            <v>FB - SAS / COMPASSIONATE / MED SHORTAGES</v>
          </cell>
          <cell r="W1" t="str">
            <v>(8am-2.30pm) AMS</v>
          </cell>
          <cell r="X1" t="str">
            <v>AMS ADULT</v>
          </cell>
          <cell r="Y1" t="str">
            <v>AMS PAEDIATRICS</v>
          </cell>
          <cell r="Z1" t="str">
            <v>AMS</v>
          </cell>
          <cell r="AA1" t="str">
            <v>AMS INTERN</v>
          </cell>
          <cell r="AB1" t="str">
            <v>HEP C SERVICES</v>
          </cell>
          <cell r="AC1" t="str">
            <v>CLIN SERV MGR / HR / CLIN ORIENT</v>
          </cell>
          <cell r="AD1" t="str">
            <v>PBS / FINANCE SUPPORT / JESSIE Mc</v>
          </cell>
          <cell r="AE1" t="str">
            <v>TECHNICIAN DEVELOPMENT</v>
          </cell>
          <cell r="AF1" t="str">
            <v>Director of Pharmacy</v>
          </cell>
          <cell r="AG1" t="str">
            <v>DEPUTY DIRECTOR - OPERATIONS</v>
          </cell>
          <cell r="AH1" t="str">
            <v>DEPUTY DIRECTOR - CLINICAL</v>
          </cell>
          <cell r="AI1" t="str">
            <v>[OTHER]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/>
          <cell r="H2" t="str">
            <v>Public Holiday</v>
          </cell>
          <cell r="I2" t="str">
            <v>Public Holiday</v>
          </cell>
          <cell r="J2" t="str">
            <v>qq</v>
          </cell>
          <cell r="K2" t="str">
            <v>qq</v>
          </cell>
          <cell r="L2" t="str">
            <v>Public Holiday</v>
          </cell>
          <cell r="M2"/>
          <cell r="N2"/>
          <cell r="O2" t="str">
            <v>Public Holiday</v>
          </cell>
          <cell r="P2" t="str">
            <v>Public Holiday</v>
          </cell>
          <cell r="Q2" t="str">
            <v>QQ</v>
          </cell>
          <cell r="R2" t="str">
            <v>Public Holiday</v>
          </cell>
          <cell r="S2"/>
          <cell r="T2"/>
          <cell r="U2" t="str">
            <v>Public Holiday</v>
          </cell>
          <cell r="V2" t="str">
            <v>Public Holiday</v>
          </cell>
          <cell r="W2" t="str">
            <v>Public Holiday</v>
          </cell>
          <cell r="X2" t="str">
            <v>Public Holiday</v>
          </cell>
          <cell r="Y2" t="str">
            <v>Public Holiday</v>
          </cell>
          <cell r="Z2" t="str">
            <v>Public Holiday</v>
          </cell>
          <cell r="AA2" t="str">
            <v>Public Holiday</v>
          </cell>
          <cell r="AB2" t="str">
            <v>Public Holiday</v>
          </cell>
          <cell r="AC2" t="str">
            <v>Public Holiday</v>
          </cell>
          <cell r="AD2" t="str">
            <v>Public Holiday</v>
          </cell>
          <cell r="AE2" t="str">
            <v>Public Holiday</v>
          </cell>
          <cell r="AF2" t="str">
            <v>Public Holiday</v>
          </cell>
          <cell r="AG2" t="str">
            <v>Public Holiday</v>
          </cell>
          <cell r="AH2"/>
          <cell r="AI2"/>
        </row>
        <row r="3">
          <cell r="C3" t="str">
            <v>Tom</v>
          </cell>
          <cell r="D3" t="str">
            <v>Hayley</v>
          </cell>
          <cell r="E3" t="str">
            <v>qq</v>
          </cell>
          <cell r="F3" t="str">
            <v>V.Hill</v>
          </cell>
          <cell r="G3"/>
          <cell r="H3" t="str">
            <v>Madonna</v>
          </cell>
          <cell r="I3" t="str">
            <v>Emma/ Connie</v>
          </cell>
          <cell r="J3" t="str">
            <v>qq</v>
          </cell>
          <cell r="K3" t="str">
            <v>qq</v>
          </cell>
          <cell r="L3" t="str">
            <v>qq</v>
          </cell>
          <cell r="M3"/>
          <cell r="N3"/>
          <cell r="O3" t="str">
            <v>qq</v>
          </cell>
          <cell r="P3" t="str">
            <v>Jane</v>
          </cell>
          <cell r="Q3" t="str">
            <v>QQ</v>
          </cell>
          <cell r="R3" t="str">
            <v>Lynette</v>
          </cell>
          <cell r="S3"/>
          <cell r="T3"/>
          <cell r="U3" t="str">
            <v>qq</v>
          </cell>
          <cell r="V3" t="str">
            <v>C.McAvaney</v>
          </cell>
          <cell r="W3" t="str">
            <v>Erika</v>
          </cell>
          <cell r="X3" t="str">
            <v>qq</v>
          </cell>
          <cell r="Y3" t="str">
            <v>Kaman</v>
          </cell>
          <cell r="Z3" t="str">
            <v>Amelia</v>
          </cell>
          <cell r="AA3" t="str">
            <v>QQ</v>
          </cell>
          <cell r="AB3" t="str">
            <v>Shirley</v>
          </cell>
          <cell r="AC3" t="str">
            <v>qq</v>
          </cell>
          <cell r="AD3" t="str">
            <v>qq</v>
          </cell>
          <cell r="AE3" t="str">
            <v>Tess</v>
          </cell>
          <cell r="AF3" t="str">
            <v>qq</v>
          </cell>
          <cell r="AG3" t="str">
            <v>N.Dirnbauer</v>
          </cell>
          <cell r="AH3"/>
          <cell r="AI3"/>
        </row>
        <row r="4">
          <cell r="C4" t="str">
            <v>Wendy</v>
          </cell>
          <cell r="D4" t="str">
            <v>Hayley</v>
          </cell>
          <cell r="E4" t="str">
            <v>qq</v>
          </cell>
          <cell r="F4" t="str">
            <v>V.Hill</v>
          </cell>
          <cell r="G4"/>
          <cell r="H4" t="str">
            <v>Madonna</v>
          </cell>
          <cell r="I4" t="str">
            <v>Emma/ Connie</v>
          </cell>
          <cell r="J4" t="str">
            <v>qq</v>
          </cell>
          <cell r="K4" t="str">
            <v>qq</v>
          </cell>
          <cell r="L4" t="str">
            <v>qq</v>
          </cell>
          <cell r="M4"/>
          <cell r="N4"/>
          <cell r="O4" t="str">
            <v>qq</v>
          </cell>
          <cell r="P4" t="str">
            <v>Jane</v>
          </cell>
          <cell r="Q4" t="str">
            <v>qq</v>
          </cell>
          <cell r="R4" t="str">
            <v>Lynette</v>
          </cell>
          <cell r="S4"/>
          <cell r="T4"/>
          <cell r="U4" t="str">
            <v>qq</v>
          </cell>
          <cell r="V4" t="str">
            <v>QQ</v>
          </cell>
          <cell r="W4" t="str">
            <v>qq</v>
          </cell>
          <cell r="X4" t="str">
            <v>qq</v>
          </cell>
          <cell r="Y4" t="str">
            <v>Kaman</v>
          </cell>
          <cell r="Z4" t="str">
            <v>Amelia</v>
          </cell>
          <cell r="AA4" t="str">
            <v>QQ</v>
          </cell>
          <cell r="AB4" t="str">
            <v>Shirley</v>
          </cell>
          <cell r="AC4" t="str">
            <v>S.Sturm</v>
          </cell>
          <cell r="AD4" t="str">
            <v>qq</v>
          </cell>
          <cell r="AE4" t="str">
            <v>Tess</v>
          </cell>
          <cell r="AF4" t="str">
            <v>qq</v>
          </cell>
          <cell r="AG4" t="str">
            <v>N.Dirnbauer</v>
          </cell>
          <cell r="AH4"/>
          <cell r="AI4"/>
        </row>
        <row r="5">
          <cell r="C5" t="str">
            <v>Tom</v>
          </cell>
          <cell r="D5" t="str">
            <v>qq</v>
          </cell>
          <cell r="E5" t="str">
            <v>qq</v>
          </cell>
          <cell r="F5" t="str">
            <v>V.Hill</v>
          </cell>
          <cell r="G5"/>
          <cell r="H5" t="str">
            <v>Madonna</v>
          </cell>
          <cell r="I5" t="str">
            <v>Connie</v>
          </cell>
          <cell r="J5" t="str">
            <v>qq</v>
          </cell>
          <cell r="K5" t="str">
            <v>qq</v>
          </cell>
          <cell r="L5" t="str">
            <v>qq</v>
          </cell>
          <cell r="M5"/>
          <cell r="N5"/>
          <cell r="O5" t="str">
            <v>qq</v>
          </cell>
          <cell r="P5" t="str">
            <v>Jane</v>
          </cell>
          <cell r="Q5" t="str">
            <v>qq</v>
          </cell>
          <cell r="R5" t="str">
            <v>Lynette</v>
          </cell>
          <cell r="S5"/>
          <cell r="T5"/>
          <cell r="U5" t="str">
            <v>qq</v>
          </cell>
          <cell r="V5" t="str">
            <v>C.McAvaney</v>
          </cell>
          <cell r="W5" t="str">
            <v>Erika</v>
          </cell>
          <cell r="X5" t="str">
            <v>qq</v>
          </cell>
          <cell r="Y5" t="str">
            <v>Kaman</v>
          </cell>
          <cell r="Z5" t="str">
            <v>Amelia</v>
          </cell>
          <cell r="AA5" t="str">
            <v>QQ</v>
          </cell>
          <cell r="AB5" t="str">
            <v>Shirley</v>
          </cell>
          <cell r="AC5" t="str">
            <v>qq</v>
          </cell>
          <cell r="AD5" t="str">
            <v>qq</v>
          </cell>
          <cell r="AE5" t="str">
            <v>qq</v>
          </cell>
          <cell r="AF5" t="str">
            <v>qq</v>
          </cell>
          <cell r="AG5" t="str">
            <v>N.Dirnbauer</v>
          </cell>
          <cell r="AH5"/>
          <cell r="AI5"/>
        </row>
        <row r="6">
          <cell r="C6" t="str">
            <v>Wendy</v>
          </cell>
          <cell r="D6" t="str">
            <v>qq</v>
          </cell>
          <cell r="E6" t="str">
            <v>Stav</v>
          </cell>
          <cell r="F6" t="str">
            <v>V.Hill</v>
          </cell>
          <cell r="G6"/>
          <cell r="H6" t="str">
            <v>Madonna</v>
          </cell>
          <cell r="I6" t="str">
            <v>Connie</v>
          </cell>
          <cell r="J6" t="str">
            <v>qq</v>
          </cell>
          <cell r="K6" t="str">
            <v>qq</v>
          </cell>
          <cell r="L6" t="str">
            <v>qq</v>
          </cell>
          <cell r="M6"/>
          <cell r="N6"/>
          <cell r="O6" t="str">
            <v>Eugene</v>
          </cell>
          <cell r="P6" t="str">
            <v>Jane</v>
          </cell>
          <cell r="Q6" t="str">
            <v>Winnie</v>
          </cell>
          <cell r="R6" t="str">
            <v>Lynette</v>
          </cell>
          <cell r="S6"/>
          <cell r="T6"/>
          <cell r="U6" t="str">
            <v>R.Batagol</v>
          </cell>
          <cell r="V6" t="str">
            <v>C.McAvaney</v>
          </cell>
          <cell r="W6" t="str">
            <v>Erika</v>
          </cell>
          <cell r="X6" t="str">
            <v>Huda</v>
          </cell>
          <cell r="Y6" t="str">
            <v>qq</v>
          </cell>
          <cell r="Z6" t="str">
            <v>V.Koo</v>
          </cell>
          <cell r="AA6"/>
          <cell r="AB6" t="str">
            <v>qq</v>
          </cell>
          <cell r="AC6" t="str">
            <v>S.Sturm</v>
          </cell>
          <cell r="AD6" t="str">
            <v>qq</v>
          </cell>
          <cell r="AE6" t="str">
            <v>Tess</v>
          </cell>
          <cell r="AF6" t="str">
            <v>qq</v>
          </cell>
          <cell r="AG6" t="str">
            <v>qq</v>
          </cell>
          <cell r="AH6"/>
          <cell r="AI6"/>
        </row>
        <row r="7">
          <cell r="C7" t="str">
            <v>Wendy</v>
          </cell>
          <cell r="D7" t="str">
            <v>qq</v>
          </cell>
          <cell r="E7" t="str">
            <v>qq</v>
          </cell>
          <cell r="F7" t="str">
            <v>V.Hill</v>
          </cell>
          <cell r="G7"/>
          <cell r="H7" t="str">
            <v>Madonna</v>
          </cell>
          <cell r="I7" t="str">
            <v>Emma/ Connie</v>
          </cell>
          <cell r="J7" t="str">
            <v>qq</v>
          </cell>
          <cell r="K7" t="str">
            <v>qq</v>
          </cell>
          <cell r="L7" t="str">
            <v>Marisa</v>
          </cell>
          <cell r="M7"/>
          <cell r="N7"/>
          <cell r="O7" t="str">
            <v>QQ</v>
          </cell>
          <cell r="P7" t="str">
            <v>Jane</v>
          </cell>
          <cell r="Q7" t="str">
            <v>QQ</v>
          </cell>
          <cell r="R7" t="str">
            <v>Lynette</v>
          </cell>
          <cell r="S7"/>
          <cell r="T7"/>
          <cell r="U7" t="str">
            <v>R.Batagol</v>
          </cell>
          <cell r="V7" t="str">
            <v>C.McAvaney</v>
          </cell>
          <cell r="W7" t="str">
            <v>Erika</v>
          </cell>
          <cell r="X7" t="str">
            <v>qq</v>
          </cell>
          <cell r="Y7" t="str">
            <v>qq</v>
          </cell>
          <cell r="Z7" t="str">
            <v>V.Koo/Amelia</v>
          </cell>
          <cell r="AA7"/>
          <cell r="AB7" t="str">
            <v>Shirley</v>
          </cell>
          <cell r="AC7" t="str">
            <v>S.Sturm</v>
          </cell>
          <cell r="AD7" t="str">
            <v>qq</v>
          </cell>
          <cell r="AE7" t="str">
            <v>Tess</v>
          </cell>
          <cell r="AF7" t="str">
            <v>qq</v>
          </cell>
          <cell r="AG7" t="str">
            <v>qq</v>
          </cell>
          <cell r="AH7"/>
          <cell r="AI7"/>
        </row>
        <row r="8">
          <cell r="C8" t="str">
            <v>Tom</v>
          </cell>
          <cell r="D8" t="str">
            <v>Hayley</v>
          </cell>
          <cell r="E8" t="str">
            <v>qq</v>
          </cell>
          <cell r="F8" t="str">
            <v>V.Hill</v>
          </cell>
          <cell r="G8"/>
          <cell r="H8" t="str">
            <v>Madonna</v>
          </cell>
          <cell r="I8" t="str">
            <v>Connie</v>
          </cell>
          <cell r="J8" t="str">
            <v>qq</v>
          </cell>
          <cell r="K8" t="str">
            <v>qq</v>
          </cell>
          <cell r="L8" t="str">
            <v>Marisa</v>
          </cell>
          <cell r="M8"/>
          <cell r="N8"/>
          <cell r="O8" t="str">
            <v>qq</v>
          </cell>
          <cell r="P8" t="str">
            <v>Jane</v>
          </cell>
          <cell r="Q8" t="str">
            <v>QQ</v>
          </cell>
          <cell r="R8" t="str">
            <v>Lynette</v>
          </cell>
          <cell r="S8"/>
          <cell r="T8"/>
          <cell r="U8" t="str">
            <v>qq</v>
          </cell>
          <cell r="V8" t="str">
            <v>C.McAvaney</v>
          </cell>
          <cell r="W8" t="str">
            <v>Erika</v>
          </cell>
          <cell r="X8" t="str">
            <v>Huda</v>
          </cell>
          <cell r="Y8" t="str">
            <v>Kaman</v>
          </cell>
          <cell r="Z8" t="str">
            <v>V.Koo</v>
          </cell>
          <cell r="AA8"/>
          <cell r="AB8" t="str">
            <v>Shirley</v>
          </cell>
          <cell r="AC8" t="str">
            <v>S.Sturm</v>
          </cell>
          <cell r="AD8" t="str">
            <v>qq</v>
          </cell>
          <cell r="AE8" t="str">
            <v>Tess</v>
          </cell>
          <cell r="AF8" t="str">
            <v>qq</v>
          </cell>
          <cell r="AG8" t="str">
            <v>qq</v>
          </cell>
          <cell r="AH8"/>
          <cell r="AI8"/>
        </row>
        <row r="9">
          <cell r="C9" t="str">
            <v>Wendy</v>
          </cell>
          <cell r="D9" t="str">
            <v>Hayley</v>
          </cell>
          <cell r="E9" t="str">
            <v>qq</v>
          </cell>
          <cell r="F9" t="str">
            <v>V.Hill</v>
          </cell>
          <cell r="G9"/>
          <cell r="H9" t="str">
            <v>Madonna</v>
          </cell>
          <cell r="I9" t="str">
            <v>Lisa/ Connie</v>
          </cell>
          <cell r="J9" t="str">
            <v>qq</v>
          </cell>
          <cell r="K9" t="str">
            <v>qq</v>
          </cell>
          <cell r="L9" t="str">
            <v>Marisa</v>
          </cell>
          <cell r="M9"/>
          <cell r="N9"/>
          <cell r="O9" t="str">
            <v>qq</v>
          </cell>
          <cell r="P9" t="str">
            <v>Jane</v>
          </cell>
          <cell r="Q9" t="str">
            <v>qq</v>
          </cell>
          <cell r="R9" t="str">
            <v>Lynette</v>
          </cell>
          <cell r="S9"/>
          <cell r="T9"/>
          <cell r="U9" t="str">
            <v>qq</v>
          </cell>
          <cell r="V9" t="str">
            <v>QQ</v>
          </cell>
          <cell r="W9" t="str">
            <v>qq</v>
          </cell>
          <cell r="X9" t="str">
            <v>qq</v>
          </cell>
          <cell r="Y9" t="str">
            <v>Kaman</v>
          </cell>
          <cell r="Z9" t="str">
            <v>V.Koo/Amelia</v>
          </cell>
          <cell r="AA9"/>
          <cell r="AB9" t="str">
            <v>Shirley</v>
          </cell>
          <cell r="AC9" t="str">
            <v>S.Sturm</v>
          </cell>
          <cell r="AD9" t="str">
            <v>qq</v>
          </cell>
          <cell r="AE9" t="str">
            <v>Tess</v>
          </cell>
          <cell r="AF9" t="str">
            <v>qq</v>
          </cell>
          <cell r="AG9" t="str">
            <v>qq</v>
          </cell>
          <cell r="AH9"/>
          <cell r="AI9"/>
        </row>
        <row r="10">
          <cell r="C10" t="str">
            <v>Tom</v>
          </cell>
          <cell r="D10" t="str">
            <v>qq</v>
          </cell>
          <cell r="E10" t="str">
            <v>qq</v>
          </cell>
          <cell r="F10" t="str">
            <v>V.Hill</v>
          </cell>
          <cell r="G10"/>
          <cell r="H10" t="str">
            <v>Madonna</v>
          </cell>
          <cell r="I10" t="str">
            <v>Emma/ Connie</v>
          </cell>
          <cell r="J10" t="str">
            <v>qq</v>
          </cell>
          <cell r="K10" t="str">
            <v>qq</v>
          </cell>
          <cell r="L10" t="str">
            <v>qq</v>
          </cell>
          <cell r="M10"/>
          <cell r="N10"/>
          <cell r="O10" t="str">
            <v>Eugene</v>
          </cell>
          <cell r="P10" t="str">
            <v>Jane</v>
          </cell>
          <cell r="Q10" t="str">
            <v>qq</v>
          </cell>
          <cell r="R10" t="str">
            <v>Lynette</v>
          </cell>
          <cell r="S10"/>
          <cell r="T10"/>
          <cell r="U10" t="str">
            <v>qq</v>
          </cell>
          <cell r="V10" t="str">
            <v>C.McAvaney</v>
          </cell>
          <cell r="W10" t="str">
            <v>Erika</v>
          </cell>
          <cell r="X10" t="str">
            <v>qq</v>
          </cell>
          <cell r="Y10" t="str">
            <v>qq</v>
          </cell>
          <cell r="Z10" t="str">
            <v>V.Koo</v>
          </cell>
          <cell r="AA10"/>
          <cell r="AB10" t="str">
            <v>Shirley</v>
          </cell>
          <cell r="AC10" t="str">
            <v>S.Sturm</v>
          </cell>
          <cell r="AD10" t="str">
            <v>qq</v>
          </cell>
          <cell r="AE10" t="str">
            <v>qq</v>
          </cell>
          <cell r="AF10" t="str">
            <v>qq</v>
          </cell>
          <cell r="AG10" t="str">
            <v>qq</v>
          </cell>
          <cell r="AH10"/>
          <cell r="AI10"/>
        </row>
        <row r="11">
          <cell r="C11" t="str">
            <v>Wendy</v>
          </cell>
          <cell r="D11" t="str">
            <v>qq</v>
          </cell>
          <cell r="E11" t="str">
            <v>qq</v>
          </cell>
          <cell r="F11" t="str">
            <v>V.Hill</v>
          </cell>
          <cell r="G11"/>
          <cell r="H11" t="str">
            <v>Madonna</v>
          </cell>
          <cell r="I11" t="str">
            <v>Connie</v>
          </cell>
          <cell r="J11" t="str">
            <v>qq</v>
          </cell>
          <cell r="K11" t="str">
            <v>qq</v>
          </cell>
          <cell r="L11" t="str">
            <v>qq</v>
          </cell>
          <cell r="M11"/>
          <cell r="N11"/>
          <cell r="O11"/>
          <cell r="P11" t="str">
            <v>Jane</v>
          </cell>
          <cell r="Q11" t="str">
            <v>Winnie</v>
          </cell>
          <cell r="R11" t="str">
            <v>Lynette</v>
          </cell>
          <cell r="S11"/>
          <cell r="T11"/>
          <cell r="U11" t="str">
            <v>R.Batagol</v>
          </cell>
          <cell r="V11" t="str">
            <v>qq</v>
          </cell>
          <cell r="W11" t="str">
            <v>Erika</v>
          </cell>
          <cell r="X11" t="str">
            <v>qq</v>
          </cell>
          <cell r="Y11" t="str">
            <v>qq</v>
          </cell>
          <cell r="Z11" t="str">
            <v>V.Koo</v>
          </cell>
          <cell r="AA11"/>
          <cell r="AB11" t="str">
            <v>qq</v>
          </cell>
          <cell r="AC11" t="str">
            <v>S.Sturm</v>
          </cell>
          <cell r="AD11" t="str">
            <v>qq</v>
          </cell>
          <cell r="AE11" t="str">
            <v>Tess</v>
          </cell>
          <cell r="AF11" t="str">
            <v>S.Kirsa</v>
          </cell>
          <cell r="AG11" t="str">
            <v>qq</v>
          </cell>
          <cell r="AH11"/>
          <cell r="AI11"/>
        </row>
        <row r="12">
          <cell r="C12" t="str">
            <v>Wendy</v>
          </cell>
          <cell r="D12" t="str">
            <v>qq</v>
          </cell>
          <cell r="E12" t="str">
            <v>qq</v>
          </cell>
          <cell r="F12" t="str">
            <v>V.Hill</v>
          </cell>
          <cell r="G12"/>
          <cell r="H12" t="str">
            <v>Madonna</v>
          </cell>
          <cell r="I12" t="str">
            <v>Connie</v>
          </cell>
          <cell r="J12" t="str">
            <v>qq</v>
          </cell>
          <cell r="K12" t="str">
            <v>qq</v>
          </cell>
          <cell r="L12" t="str">
            <v>Marisa</v>
          </cell>
          <cell r="M12"/>
          <cell r="N12"/>
          <cell r="O12"/>
          <cell r="P12" t="str">
            <v>Jane</v>
          </cell>
          <cell r="Q12" t="str">
            <v>QQ</v>
          </cell>
          <cell r="R12" t="str">
            <v>Lynette</v>
          </cell>
          <cell r="S12"/>
          <cell r="T12"/>
          <cell r="U12" t="str">
            <v>R.Batagol</v>
          </cell>
          <cell r="V12" t="str">
            <v>qq</v>
          </cell>
          <cell r="W12" t="str">
            <v>Erika</v>
          </cell>
          <cell r="X12" t="str">
            <v>Huda</v>
          </cell>
          <cell r="Y12" t="str">
            <v>qq</v>
          </cell>
          <cell r="Z12" t="str">
            <v>V.Koo</v>
          </cell>
          <cell r="AA12"/>
          <cell r="AB12" t="str">
            <v>Shirley</v>
          </cell>
          <cell r="AC12" t="str">
            <v>S.Sturm</v>
          </cell>
          <cell r="AD12" t="str">
            <v>A.Chong</v>
          </cell>
          <cell r="AE12" t="str">
            <v>Tess</v>
          </cell>
          <cell r="AF12" t="str">
            <v>S.Kirsa</v>
          </cell>
          <cell r="AG12" t="str">
            <v>A.Chong</v>
          </cell>
          <cell r="AH12"/>
          <cell r="AI12"/>
        </row>
        <row r="13">
          <cell r="C13" t="str">
            <v>Tom</v>
          </cell>
          <cell r="D13" t="str">
            <v>Hayley</v>
          </cell>
          <cell r="E13" t="str">
            <v>qq</v>
          </cell>
          <cell r="F13" t="str">
            <v>V.Hill</v>
          </cell>
          <cell r="G13"/>
          <cell r="H13" t="str">
            <v>Madonna</v>
          </cell>
          <cell r="I13" t="str">
            <v>Emma/ Connie</v>
          </cell>
          <cell r="J13" t="str">
            <v>qq</v>
          </cell>
          <cell r="K13" t="str">
            <v>qq</v>
          </cell>
          <cell r="L13" t="str">
            <v>Marisa</v>
          </cell>
          <cell r="M13"/>
          <cell r="N13"/>
          <cell r="O13"/>
          <cell r="P13" t="str">
            <v>Jane</v>
          </cell>
          <cell r="Q13" t="str">
            <v>QQ</v>
          </cell>
          <cell r="R13" t="str">
            <v>Lynette</v>
          </cell>
          <cell r="S13"/>
          <cell r="T13"/>
          <cell r="U13" t="str">
            <v>qq</v>
          </cell>
          <cell r="V13" t="str">
            <v>QQ</v>
          </cell>
          <cell r="W13" t="str">
            <v>Erika</v>
          </cell>
          <cell r="X13" t="str">
            <v>Huda</v>
          </cell>
          <cell r="Y13" t="str">
            <v>Kaman</v>
          </cell>
          <cell r="Z13" t="str">
            <v>Paree</v>
          </cell>
          <cell r="AA13"/>
          <cell r="AB13" t="str">
            <v>Shirley</v>
          </cell>
          <cell r="AC13" t="str">
            <v>S.Sturm/Silvana</v>
          </cell>
          <cell r="AD13" t="str">
            <v>A.Chong</v>
          </cell>
          <cell r="AE13" t="str">
            <v>Tess</v>
          </cell>
          <cell r="AF13" t="str">
            <v>S.Kirsa</v>
          </cell>
          <cell r="AG13" t="str">
            <v>A.Chong</v>
          </cell>
          <cell r="AH13"/>
          <cell r="AI13"/>
        </row>
        <row r="14">
          <cell r="C14" t="str">
            <v>Wendy</v>
          </cell>
          <cell r="D14" t="str">
            <v>Hayley</v>
          </cell>
          <cell r="E14" t="str">
            <v>qq</v>
          </cell>
          <cell r="F14" t="str">
            <v>V.Hill</v>
          </cell>
          <cell r="G14"/>
          <cell r="H14" t="str">
            <v>Madonna</v>
          </cell>
          <cell r="I14" t="str">
            <v>Emma/ Connie</v>
          </cell>
          <cell r="J14" t="str">
            <v>qq</v>
          </cell>
          <cell r="K14" t="str">
            <v>qq</v>
          </cell>
          <cell r="L14" t="str">
            <v>Marisa</v>
          </cell>
          <cell r="M14"/>
          <cell r="N14"/>
          <cell r="O14"/>
          <cell r="P14" t="str">
            <v>Jane</v>
          </cell>
          <cell r="Q14" t="str">
            <v>qq</v>
          </cell>
          <cell r="R14" t="str">
            <v>Lynette</v>
          </cell>
          <cell r="S14"/>
          <cell r="T14"/>
          <cell r="U14" t="str">
            <v>qq</v>
          </cell>
          <cell r="V14" t="str">
            <v>QQ</v>
          </cell>
          <cell r="W14" t="str">
            <v>qq</v>
          </cell>
          <cell r="X14" t="str">
            <v>qq</v>
          </cell>
          <cell r="Y14" t="str">
            <v>Kaman</v>
          </cell>
          <cell r="Z14" t="str">
            <v>V.Koo</v>
          </cell>
          <cell r="AA14"/>
          <cell r="AB14" t="str">
            <v>Shirley</v>
          </cell>
          <cell r="AC14" t="str">
            <v>S.Sturm</v>
          </cell>
          <cell r="AD14" t="str">
            <v>A.Chong</v>
          </cell>
          <cell r="AE14" t="str">
            <v>Tess</v>
          </cell>
          <cell r="AF14" t="str">
            <v>S.Kirsa</v>
          </cell>
          <cell r="AG14" t="str">
            <v>A.Chong</v>
          </cell>
          <cell r="AH14"/>
          <cell r="AI14"/>
        </row>
        <row r="15">
          <cell r="C15" t="str">
            <v>Tom</v>
          </cell>
          <cell r="D15" t="str">
            <v>qq</v>
          </cell>
          <cell r="E15" t="str">
            <v>qq</v>
          </cell>
          <cell r="F15" t="str">
            <v>V.Hill</v>
          </cell>
          <cell r="G15"/>
          <cell r="H15" t="str">
            <v>Madonna</v>
          </cell>
          <cell r="I15" t="str">
            <v>Emma/ Connie</v>
          </cell>
          <cell r="J15" t="str">
            <v>qq</v>
          </cell>
          <cell r="K15" t="str">
            <v>qq</v>
          </cell>
          <cell r="L15" t="str">
            <v>qq</v>
          </cell>
          <cell r="M15"/>
          <cell r="N15"/>
          <cell r="O15"/>
          <cell r="P15" t="str">
            <v>Jane</v>
          </cell>
          <cell r="Q15" t="str">
            <v>qq</v>
          </cell>
          <cell r="R15" t="str">
            <v>Lynette</v>
          </cell>
          <cell r="S15"/>
          <cell r="T15"/>
          <cell r="U15" t="str">
            <v>qq</v>
          </cell>
          <cell r="V15" t="str">
            <v>QQ</v>
          </cell>
          <cell r="W15" t="str">
            <v>Erika</v>
          </cell>
          <cell r="X15" t="str">
            <v>qq</v>
          </cell>
          <cell r="Y15" t="str">
            <v>Kaman</v>
          </cell>
          <cell r="Z15" t="str">
            <v>V.Koo</v>
          </cell>
          <cell r="AA15"/>
          <cell r="AB15" t="str">
            <v>Shirley</v>
          </cell>
          <cell r="AC15" t="str">
            <v>S.Sturm/Silvana</v>
          </cell>
          <cell r="AD15" t="str">
            <v>A.Chong</v>
          </cell>
          <cell r="AE15" t="str">
            <v>qq</v>
          </cell>
          <cell r="AF15" t="str">
            <v>S.Kirsa</v>
          </cell>
          <cell r="AG15" t="str">
            <v>A.Chong</v>
          </cell>
          <cell r="AH15"/>
          <cell r="AI15"/>
        </row>
        <row r="16">
          <cell r="C16" t="str">
            <v>Wendy</v>
          </cell>
          <cell r="D16" t="str">
            <v>qq</v>
          </cell>
          <cell r="E16" t="str">
            <v>Stav</v>
          </cell>
          <cell r="F16" t="str">
            <v>V.Hill</v>
          </cell>
          <cell r="G16"/>
          <cell r="H16" t="str">
            <v>Madonna</v>
          </cell>
          <cell r="I16" t="str">
            <v>Emma</v>
          </cell>
          <cell r="J16" t="str">
            <v>Connie</v>
          </cell>
          <cell r="K16"/>
          <cell r="L16" t="str">
            <v>qq</v>
          </cell>
          <cell r="M16"/>
          <cell r="N16"/>
          <cell r="O16" t="str">
            <v>qq</v>
          </cell>
          <cell r="P16" t="str">
            <v>Jane</v>
          </cell>
          <cell r="Q16" t="str">
            <v>Winnie</v>
          </cell>
          <cell r="R16" t="str">
            <v>Lynette</v>
          </cell>
          <cell r="S16"/>
          <cell r="T16"/>
          <cell r="U16" t="str">
            <v>R.Batagol</v>
          </cell>
          <cell r="V16" t="str">
            <v>BLANK</v>
          </cell>
          <cell r="W16" t="str">
            <v>Erika</v>
          </cell>
          <cell r="X16" t="str">
            <v>Huda</v>
          </cell>
          <cell r="Y16" t="str">
            <v>qq</v>
          </cell>
          <cell r="Z16" t="str">
            <v>V.Koo</v>
          </cell>
          <cell r="AA16"/>
          <cell r="AB16" t="str">
            <v>qq</v>
          </cell>
          <cell r="AC16" t="str">
            <v>Silvana/Nelson</v>
          </cell>
          <cell r="AD16" t="str">
            <v>A.Chong</v>
          </cell>
          <cell r="AE16" t="str">
            <v>blank</v>
          </cell>
          <cell r="AF16" t="str">
            <v>S.Kirsa</v>
          </cell>
          <cell r="AG16" t="str">
            <v>qq</v>
          </cell>
          <cell r="AH16" t="str">
            <v>Graham</v>
          </cell>
          <cell r="AI16"/>
        </row>
        <row r="17">
          <cell r="C17" t="str">
            <v>Wendy</v>
          </cell>
          <cell r="D17" t="str">
            <v>qq</v>
          </cell>
          <cell r="E17" t="str">
            <v>qq</v>
          </cell>
          <cell r="F17" t="str">
            <v>V.Hill</v>
          </cell>
          <cell r="G17"/>
          <cell r="H17" t="str">
            <v>Madonna</v>
          </cell>
          <cell r="I17" t="str">
            <v>Emma</v>
          </cell>
          <cell r="J17" t="str">
            <v>Connie</v>
          </cell>
          <cell r="K17"/>
          <cell r="L17" t="str">
            <v>Marisa</v>
          </cell>
          <cell r="M17"/>
          <cell r="N17"/>
          <cell r="O17" t="str">
            <v>qq</v>
          </cell>
          <cell r="P17" t="str">
            <v>Jane</v>
          </cell>
          <cell r="Q17" t="str">
            <v>QQ</v>
          </cell>
          <cell r="R17" t="str">
            <v>Lynette</v>
          </cell>
          <cell r="S17"/>
          <cell r="T17"/>
          <cell r="U17" t="str">
            <v>R.Batagol</v>
          </cell>
          <cell r="V17" t="str">
            <v>blank</v>
          </cell>
          <cell r="W17" t="str">
            <v>Erika</v>
          </cell>
          <cell r="X17" t="str">
            <v>Huda</v>
          </cell>
          <cell r="Y17" t="str">
            <v>qq</v>
          </cell>
          <cell r="Z17" t="str">
            <v>V.Koo</v>
          </cell>
          <cell r="AA17"/>
          <cell r="AB17" t="str">
            <v>Shirley</v>
          </cell>
          <cell r="AC17" t="str">
            <v>Silvana</v>
          </cell>
          <cell r="AD17" t="str">
            <v>A.Chong</v>
          </cell>
          <cell r="AE17" t="str">
            <v>blank</v>
          </cell>
          <cell r="AF17" t="str">
            <v>S.Kirsa</v>
          </cell>
          <cell r="AG17" t="str">
            <v>qq</v>
          </cell>
          <cell r="AH17" t="str">
            <v>Graham</v>
          </cell>
          <cell r="AI17"/>
        </row>
        <row r="18">
          <cell r="C18" t="str">
            <v>Tom</v>
          </cell>
          <cell r="D18" t="str">
            <v>Hayley</v>
          </cell>
          <cell r="E18" t="str">
            <v>qq</v>
          </cell>
          <cell r="F18" t="str">
            <v>V.Hill</v>
          </cell>
          <cell r="G18"/>
          <cell r="H18" t="str">
            <v>Madonna</v>
          </cell>
          <cell r="I18" t="str">
            <v>Emma</v>
          </cell>
          <cell r="J18" t="str">
            <v>Connie</v>
          </cell>
          <cell r="K18"/>
          <cell r="L18" t="str">
            <v>Marisa</v>
          </cell>
          <cell r="M18"/>
          <cell r="N18"/>
          <cell r="O18" t="str">
            <v>qq</v>
          </cell>
          <cell r="P18" t="str">
            <v>Jane</v>
          </cell>
          <cell r="Q18" t="str">
            <v>QQ</v>
          </cell>
          <cell r="R18" t="str">
            <v>Lynette</v>
          </cell>
          <cell r="S18"/>
          <cell r="T18"/>
          <cell r="U18" t="str">
            <v>qq</v>
          </cell>
          <cell r="V18" t="str">
            <v>blank</v>
          </cell>
          <cell r="W18" t="str">
            <v>Erika</v>
          </cell>
          <cell r="X18" t="str">
            <v>qq</v>
          </cell>
          <cell r="Y18" t="str">
            <v>Kaman</v>
          </cell>
          <cell r="Z18" t="str">
            <v>Paree</v>
          </cell>
          <cell r="AA18"/>
          <cell r="AB18" t="str">
            <v>Shirley</v>
          </cell>
          <cell r="AC18" t="str">
            <v>qq</v>
          </cell>
          <cell r="AD18" t="str">
            <v>A.Chong</v>
          </cell>
          <cell r="AE18" t="str">
            <v>blank</v>
          </cell>
          <cell r="AF18" t="str">
            <v>S.Kirsa</v>
          </cell>
          <cell r="AG18" t="str">
            <v>qq</v>
          </cell>
          <cell r="AH18" t="str">
            <v>Graham</v>
          </cell>
          <cell r="AI18"/>
        </row>
        <row r="19">
          <cell r="C19" t="str">
            <v>Wendy</v>
          </cell>
          <cell r="D19" t="str">
            <v>Hayley</v>
          </cell>
          <cell r="E19" t="str">
            <v>qq</v>
          </cell>
          <cell r="F19" t="str">
            <v>V.Hill</v>
          </cell>
          <cell r="G19"/>
          <cell r="H19" t="str">
            <v>Madonna</v>
          </cell>
          <cell r="I19" t="str">
            <v>Emma</v>
          </cell>
          <cell r="J19" t="str">
            <v>Connie</v>
          </cell>
          <cell r="K19"/>
          <cell r="L19" t="str">
            <v>Marisa</v>
          </cell>
          <cell r="M19"/>
          <cell r="N19"/>
          <cell r="O19" t="str">
            <v>qq</v>
          </cell>
          <cell r="P19" t="str">
            <v>Jane</v>
          </cell>
          <cell r="Q19" t="str">
            <v>qq</v>
          </cell>
          <cell r="R19" t="str">
            <v>Lynette</v>
          </cell>
          <cell r="S19"/>
          <cell r="T19"/>
          <cell r="U19" t="str">
            <v>qq</v>
          </cell>
          <cell r="V19" t="str">
            <v>QQ</v>
          </cell>
          <cell r="W19" t="str">
            <v>qq</v>
          </cell>
          <cell r="X19" t="str">
            <v>qq</v>
          </cell>
          <cell r="Y19" t="str">
            <v>Kaman</v>
          </cell>
          <cell r="Z19" t="str">
            <v>V.Koo</v>
          </cell>
          <cell r="AA19"/>
          <cell r="AB19" t="str">
            <v>Shirley</v>
          </cell>
          <cell r="AC19" t="str">
            <v>qq</v>
          </cell>
          <cell r="AD19" t="str">
            <v>A.Chong</v>
          </cell>
          <cell r="AE19" t="str">
            <v>blank</v>
          </cell>
          <cell r="AF19" t="str">
            <v>S.Kirsa</v>
          </cell>
          <cell r="AG19" t="str">
            <v>qq</v>
          </cell>
          <cell r="AH19" t="str">
            <v>Graham</v>
          </cell>
          <cell r="AI19"/>
        </row>
        <row r="20">
          <cell r="C20" t="str">
            <v>Tom</v>
          </cell>
          <cell r="D20" t="str">
            <v>qq</v>
          </cell>
          <cell r="E20" t="str">
            <v>qq</v>
          </cell>
          <cell r="F20" t="str">
            <v>V.Hill</v>
          </cell>
          <cell r="G20"/>
          <cell r="H20" t="str">
            <v>Madonna</v>
          </cell>
          <cell r="I20" t="str">
            <v>Emma</v>
          </cell>
          <cell r="J20" t="str">
            <v>Connie</v>
          </cell>
          <cell r="K20"/>
          <cell r="L20" t="str">
            <v>qq</v>
          </cell>
          <cell r="M20"/>
          <cell r="N20"/>
          <cell r="O20" t="str">
            <v>Eugene</v>
          </cell>
          <cell r="P20" t="str">
            <v>Jane</v>
          </cell>
          <cell r="Q20" t="str">
            <v>qq</v>
          </cell>
          <cell r="R20" t="str">
            <v>Lynette</v>
          </cell>
          <cell r="S20"/>
          <cell r="T20"/>
          <cell r="U20" t="str">
            <v>qq</v>
          </cell>
          <cell r="V20" t="str">
            <v>blank</v>
          </cell>
          <cell r="W20" t="str">
            <v>Erika</v>
          </cell>
          <cell r="X20" t="str">
            <v>qq</v>
          </cell>
          <cell r="Y20" t="str">
            <v>qq</v>
          </cell>
          <cell r="Z20" t="str">
            <v>V.Koo</v>
          </cell>
          <cell r="AA20"/>
          <cell r="AB20" t="str">
            <v>Shirley</v>
          </cell>
          <cell r="AC20" t="str">
            <v>qq</v>
          </cell>
          <cell r="AD20" t="str">
            <v>A.Chong</v>
          </cell>
          <cell r="AE20" t="str">
            <v>blank</v>
          </cell>
          <cell r="AF20" t="str">
            <v>S.Kirsa</v>
          </cell>
          <cell r="AG20" t="str">
            <v>qq</v>
          </cell>
          <cell r="AH20" t="str">
            <v>Graham</v>
          </cell>
          <cell r="AI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  <cell r="U21" t="str">
            <v>Public Holiday</v>
          </cell>
          <cell r="V21" t="str">
            <v>Public Holiday</v>
          </cell>
          <cell r="W21" t="str">
            <v>Public Holiday</v>
          </cell>
          <cell r="X21" t="str">
            <v>Public Holiday</v>
          </cell>
          <cell r="Y21" t="str">
            <v>Public Holiday</v>
          </cell>
          <cell r="Z21" t="str">
            <v>Public Holiday</v>
          </cell>
          <cell r="AA21" t="str">
            <v>Public Holiday</v>
          </cell>
          <cell r="AB21" t="str">
            <v>Public Holiday</v>
          </cell>
          <cell r="AC21" t="str">
            <v>Public Holiday</v>
          </cell>
          <cell r="AD21" t="str">
            <v>Public Holiday</v>
          </cell>
          <cell r="AE21" t="str">
            <v>Public Holiday</v>
          </cell>
          <cell r="AF21" t="str">
            <v>Public Holiday</v>
          </cell>
          <cell r="AG21" t="str">
            <v>Public Holiday</v>
          </cell>
          <cell r="AH21" t="str">
            <v>Public Holiday</v>
          </cell>
          <cell r="AI21" t="str">
            <v>Public Holiday</v>
          </cell>
        </row>
        <row r="22">
          <cell r="C22" t="str">
            <v>Tom</v>
          </cell>
          <cell r="D22" t="str">
            <v>Bronwyn</v>
          </cell>
          <cell r="E22" t="str">
            <v>qq</v>
          </cell>
          <cell r="F22" t="str">
            <v>V.Hill</v>
          </cell>
          <cell r="G22" t="str">
            <v>qq</v>
          </cell>
          <cell r="H22" t="str">
            <v>Madonna</v>
          </cell>
          <cell r="I22" t="str">
            <v>Emma</v>
          </cell>
          <cell r="J22" t="str">
            <v>qq</v>
          </cell>
          <cell r="K22"/>
          <cell r="L22" t="str">
            <v>Marisa</v>
          </cell>
          <cell r="M22"/>
          <cell r="N22"/>
          <cell r="O22"/>
          <cell r="P22" t="str">
            <v>Jane</v>
          </cell>
          <cell r="Q22" t="str">
            <v>Rasangi</v>
          </cell>
          <cell r="R22" t="str">
            <v>Lynette</v>
          </cell>
          <cell r="S22" t="str">
            <v>qq</v>
          </cell>
          <cell r="T22" t="str">
            <v>Bunmi</v>
          </cell>
          <cell r="U22" t="str">
            <v>R.Batagol</v>
          </cell>
          <cell r="V22" t="str">
            <v>C.McAvaney</v>
          </cell>
          <cell r="W22" t="str">
            <v>Erika</v>
          </cell>
          <cell r="X22" t="str">
            <v>qq</v>
          </cell>
          <cell r="Y22" t="str">
            <v>qq</v>
          </cell>
          <cell r="Z22" t="str">
            <v>V.Koo</v>
          </cell>
          <cell r="AA22"/>
          <cell r="AB22" t="str">
            <v>Shirley</v>
          </cell>
          <cell r="AC22" t="str">
            <v>Silvana / Anna</v>
          </cell>
          <cell r="AD22" t="str">
            <v>A.Chong</v>
          </cell>
          <cell r="AE22" t="str">
            <v>blank</v>
          </cell>
          <cell r="AF22" t="str">
            <v>S.Kirsa</v>
          </cell>
          <cell r="AG22" t="str">
            <v>N.Dirnbauer</v>
          </cell>
          <cell r="AH22" t="str">
            <v>Graham</v>
          </cell>
          <cell r="AI22"/>
        </row>
        <row r="23">
          <cell r="C23" t="str">
            <v>Wendy</v>
          </cell>
          <cell r="D23" t="str">
            <v>Hayley</v>
          </cell>
          <cell r="E23" t="str">
            <v>qq</v>
          </cell>
          <cell r="F23" t="str">
            <v>V.Hill</v>
          </cell>
          <cell r="G23" t="str">
            <v>qq</v>
          </cell>
          <cell r="H23" t="str">
            <v>Madonna</v>
          </cell>
          <cell r="I23" t="str">
            <v>qq</v>
          </cell>
          <cell r="J23" t="str">
            <v>Connie</v>
          </cell>
          <cell r="K23"/>
          <cell r="L23" t="str">
            <v>Marisa</v>
          </cell>
          <cell r="M23"/>
          <cell r="N23"/>
          <cell r="O23"/>
          <cell r="P23" t="str">
            <v>Jane</v>
          </cell>
          <cell r="Q23" t="str">
            <v>Rasangi</v>
          </cell>
          <cell r="R23" t="str">
            <v>Lynette</v>
          </cell>
          <cell r="S23" t="str">
            <v>qq</v>
          </cell>
          <cell r="T23" t="str">
            <v>Bunmi</v>
          </cell>
          <cell r="U23" t="str">
            <v>qq</v>
          </cell>
          <cell r="V23" t="str">
            <v>C.McAvaney</v>
          </cell>
          <cell r="W23" t="str">
            <v>Erika</v>
          </cell>
          <cell r="X23" t="str">
            <v>qq</v>
          </cell>
          <cell r="Y23" t="str">
            <v>Kaman</v>
          </cell>
          <cell r="Z23" t="str">
            <v>Paree</v>
          </cell>
          <cell r="AA23"/>
          <cell r="AB23" t="str">
            <v>Shirley</v>
          </cell>
          <cell r="AC23" t="str">
            <v>qq</v>
          </cell>
          <cell r="AD23" t="str">
            <v>A.Chong</v>
          </cell>
          <cell r="AE23" t="str">
            <v>blank</v>
          </cell>
          <cell r="AF23" t="str">
            <v>S.Kirsa</v>
          </cell>
          <cell r="AG23" t="str">
            <v>N.Dirnbauer</v>
          </cell>
          <cell r="AH23" t="str">
            <v>Graham</v>
          </cell>
          <cell r="AI23"/>
        </row>
        <row r="24">
          <cell r="C24" t="str">
            <v>Tom</v>
          </cell>
          <cell r="D24" t="str">
            <v>Hayley</v>
          </cell>
          <cell r="E24" t="str">
            <v>qq</v>
          </cell>
          <cell r="F24" t="str">
            <v>V.Hill</v>
          </cell>
          <cell r="G24" t="str">
            <v>qq</v>
          </cell>
          <cell r="H24" t="str">
            <v>Madonna</v>
          </cell>
          <cell r="I24" t="str">
            <v>Emma</v>
          </cell>
          <cell r="J24" t="str">
            <v>qq</v>
          </cell>
          <cell r="K24"/>
          <cell r="L24" t="str">
            <v>Marisa</v>
          </cell>
          <cell r="M24"/>
          <cell r="N24"/>
          <cell r="O24"/>
          <cell r="P24" t="str">
            <v>Jane</v>
          </cell>
          <cell r="Q24" t="str">
            <v>Rasangi</v>
          </cell>
          <cell r="R24" t="str">
            <v>Lynette</v>
          </cell>
          <cell r="S24" t="str">
            <v>qq</v>
          </cell>
          <cell r="T24" t="str">
            <v>Bunmi</v>
          </cell>
          <cell r="U24" t="str">
            <v>qq</v>
          </cell>
          <cell r="V24" t="str">
            <v>QQ</v>
          </cell>
          <cell r="W24" t="str">
            <v>qq</v>
          </cell>
          <cell r="X24" t="str">
            <v>qq</v>
          </cell>
          <cell r="Y24" t="str">
            <v>Kaman</v>
          </cell>
          <cell r="Z24" t="str">
            <v>V.Koo</v>
          </cell>
          <cell r="AA24"/>
          <cell r="AB24" t="str">
            <v>Shirley</v>
          </cell>
          <cell r="AC24" t="str">
            <v>qq</v>
          </cell>
          <cell r="AD24" t="str">
            <v>A.Chong</v>
          </cell>
          <cell r="AE24" t="str">
            <v>blank</v>
          </cell>
          <cell r="AF24" t="str">
            <v>S.Kirsa</v>
          </cell>
          <cell r="AG24" t="str">
            <v>N.Dirnbauer</v>
          </cell>
          <cell r="AH24" t="str">
            <v>Graham</v>
          </cell>
          <cell r="AI24"/>
        </row>
        <row r="25">
          <cell r="C25" t="str">
            <v>Wendy</v>
          </cell>
          <cell r="D25" t="str">
            <v>Hayley</v>
          </cell>
          <cell r="E25" t="str">
            <v>qq</v>
          </cell>
          <cell r="F25" t="str">
            <v>V.Hill</v>
          </cell>
          <cell r="G25" t="str">
            <v>qq</v>
          </cell>
          <cell r="H25" t="str">
            <v>qq</v>
          </cell>
          <cell r="I25" t="str">
            <v>qq</v>
          </cell>
          <cell r="J25" t="str">
            <v>Connie</v>
          </cell>
          <cell r="K25"/>
          <cell r="L25" t="str">
            <v>qq</v>
          </cell>
          <cell r="M25"/>
          <cell r="N25"/>
          <cell r="O25"/>
          <cell r="P25" t="str">
            <v>Jane</v>
          </cell>
          <cell r="Q25" t="str">
            <v>Rasangi</v>
          </cell>
          <cell r="R25" t="str">
            <v>Lynette</v>
          </cell>
          <cell r="S25" t="str">
            <v>qq</v>
          </cell>
          <cell r="T25" t="str">
            <v>Bunmi</v>
          </cell>
          <cell r="U25" t="str">
            <v>qq</v>
          </cell>
          <cell r="V25" t="str">
            <v>C.McAvaney</v>
          </cell>
          <cell r="W25" t="str">
            <v>Erika</v>
          </cell>
          <cell r="X25" t="str">
            <v>qq</v>
          </cell>
          <cell r="Y25" t="str">
            <v>Kaman</v>
          </cell>
          <cell r="Z25" t="str">
            <v>V.Koo</v>
          </cell>
          <cell r="AA25"/>
          <cell r="AB25" t="str">
            <v>Shirley</v>
          </cell>
          <cell r="AC25" t="str">
            <v>qq</v>
          </cell>
          <cell r="AD25" t="str">
            <v>A.Chong</v>
          </cell>
          <cell r="AE25" t="str">
            <v>blank</v>
          </cell>
          <cell r="AF25" t="str">
            <v>S.Kirsa</v>
          </cell>
          <cell r="AG25" t="str">
            <v>N.Dirnbauer</v>
          </cell>
          <cell r="AH25" t="str">
            <v>Graham</v>
          </cell>
          <cell r="AI25"/>
        </row>
        <row r="26">
          <cell r="C26" t="str">
            <v>Wendy</v>
          </cell>
          <cell r="D26" t="str">
            <v>Bronwyn</v>
          </cell>
          <cell r="E26" t="str">
            <v>Stav</v>
          </cell>
          <cell r="F26" t="str">
            <v>V.Hill</v>
          </cell>
          <cell r="G26" t="str">
            <v>qq</v>
          </cell>
          <cell r="H26" t="str">
            <v>Madonna</v>
          </cell>
          <cell r="I26" t="str">
            <v>Emma</v>
          </cell>
          <cell r="J26" t="str">
            <v>qq</v>
          </cell>
          <cell r="K26"/>
          <cell r="L26" t="str">
            <v>qq</v>
          </cell>
          <cell r="M26"/>
          <cell r="N26"/>
          <cell r="O26"/>
          <cell r="P26" t="str">
            <v>Winnie</v>
          </cell>
          <cell r="Q26" t="str">
            <v>Rasangi</v>
          </cell>
          <cell r="R26" t="str">
            <v>Lynette</v>
          </cell>
          <cell r="S26" t="str">
            <v>Arthur</v>
          </cell>
          <cell r="T26" t="str">
            <v>Bunmi</v>
          </cell>
          <cell r="U26" t="str">
            <v>R.Batagol</v>
          </cell>
          <cell r="V26" t="str">
            <v>C.McAvaney</v>
          </cell>
          <cell r="W26" t="str">
            <v>Erika</v>
          </cell>
          <cell r="X26" t="str">
            <v>qq</v>
          </cell>
          <cell r="Y26" t="str">
            <v>qq</v>
          </cell>
          <cell r="Z26" t="str">
            <v>V.Koo</v>
          </cell>
          <cell r="AA26"/>
          <cell r="AB26" t="str">
            <v>qq</v>
          </cell>
          <cell r="AC26" t="str">
            <v>S.Sturm</v>
          </cell>
          <cell r="AD26" t="str">
            <v>A.Chong</v>
          </cell>
          <cell r="AE26" t="str">
            <v>blank</v>
          </cell>
          <cell r="AF26" t="str">
            <v>S.Kirsa</v>
          </cell>
          <cell r="AG26" t="str">
            <v>N.Dirnbauer</v>
          </cell>
          <cell r="AH26" t="str">
            <v>Graham</v>
          </cell>
          <cell r="AI26"/>
        </row>
        <row r="27">
          <cell r="C27" t="str">
            <v>Tom</v>
          </cell>
          <cell r="D27" t="str">
            <v>Bronwyn</v>
          </cell>
          <cell r="E27" t="str">
            <v>qq</v>
          </cell>
          <cell r="F27" t="str">
            <v>V.Hill</v>
          </cell>
          <cell r="G27" t="str">
            <v>qq</v>
          </cell>
          <cell r="H27" t="str">
            <v>Madonna</v>
          </cell>
          <cell r="I27" t="str">
            <v>qq</v>
          </cell>
          <cell r="J27" t="str">
            <v>qq</v>
          </cell>
          <cell r="K27"/>
          <cell r="L27" t="str">
            <v>Marisa</v>
          </cell>
          <cell r="M27"/>
          <cell r="N27"/>
          <cell r="O27"/>
          <cell r="P27" t="str">
            <v>Jane</v>
          </cell>
          <cell r="Q27" t="str">
            <v>Rasangi</v>
          </cell>
          <cell r="R27" t="str">
            <v>Lynette</v>
          </cell>
          <cell r="S27" t="str">
            <v>Arthur</v>
          </cell>
          <cell r="T27" t="str">
            <v>Bunmi</v>
          </cell>
          <cell r="U27" t="str">
            <v>R.Batagol</v>
          </cell>
          <cell r="V27" t="str">
            <v>C.McAvaney</v>
          </cell>
          <cell r="W27" t="str">
            <v>Erika</v>
          </cell>
          <cell r="X27" t="str">
            <v>qq</v>
          </cell>
          <cell r="Y27" t="str">
            <v>qq</v>
          </cell>
          <cell r="Z27" t="str">
            <v>V.Koo</v>
          </cell>
          <cell r="AA27"/>
          <cell r="AB27" t="str">
            <v>Shirley</v>
          </cell>
          <cell r="AC27" t="str">
            <v>S.Sturm</v>
          </cell>
          <cell r="AD27" t="str">
            <v>A.Chong</v>
          </cell>
          <cell r="AE27" t="str">
            <v>blank</v>
          </cell>
          <cell r="AF27" t="str">
            <v>S.Kirsa</v>
          </cell>
          <cell r="AG27" t="str">
            <v>N.Dirnbauer</v>
          </cell>
          <cell r="AH27" t="str">
            <v>Graham</v>
          </cell>
          <cell r="AI27"/>
        </row>
        <row r="28">
          <cell r="C28" t="str">
            <v>Wendy</v>
          </cell>
          <cell r="D28" t="str">
            <v>Bronwyn</v>
          </cell>
          <cell r="E28" t="str">
            <v>Hayley</v>
          </cell>
          <cell r="F28" t="str">
            <v>V.Hill</v>
          </cell>
          <cell r="G28" t="str">
            <v>qq</v>
          </cell>
          <cell r="H28" t="str">
            <v>Madonna</v>
          </cell>
          <cell r="I28" t="str">
            <v>Megan</v>
          </cell>
          <cell r="J28" t="str">
            <v>Connie</v>
          </cell>
          <cell r="K28"/>
          <cell r="L28" t="str">
            <v>Marisa</v>
          </cell>
          <cell r="M28"/>
          <cell r="N28"/>
          <cell r="O28"/>
          <cell r="P28" t="str">
            <v>Jane</v>
          </cell>
          <cell r="Q28" t="str">
            <v>Rasangi</v>
          </cell>
          <cell r="R28" t="str">
            <v>Lynette</v>
          </cell>
          <cell r="S28" t="str">
            <v>Arthur</v>
          </cell>
          <cell r="T28" t="str">
            <v>Bunmi</v>
          </cell>
          <cell r="U28" t="str">
            <v>qq</v>
          </cell>
          <cell r="V28" t="str">
            <v>C.McAvaney</v>
          </cell>
          <cell r="W28" t="str">
            <v>Erika</v>
          </cell>
          <cell r="X28" t="str">
            <v>qq</v>
          </cell>
          <cell r="Y28" t="str">
            <v>Kaman</v>
          </cell>
          <cell r="Z28" t="str">
            <v>Paree</v>
          </cell>
          <cell r="AA28"/>
          <cell r="AB28" t="str">
            <v>Shirley</v>
          </cell>
          <cell r="AC28" t="str">
            <v>S.Sturm</v>
          </cell>
          <cell r="AD28" t="str">
            <v>A.Chong</v>
          </cell>
          <cell r="AE28" t="str">
            <v>blank</v>
          </cell>
          <cell r="AF28" t="str">
            <v>S.Kirsa</v>
          </cell>
          <cell r="AG28" t="str">
            <v>N.Dirnbauer</v>
          </cell>
          <cell r="AH28" t="str">
            <v>Graham</v>
          </cell>
          <cell r="AI28"/>
        </row>
        <row r="29">
          <cell r="C29" t="str">
            <v>Tom</v>
          </cell>
          <cell r="D29" t="str">
            <v>Hayley</v>
          </cell>
          <cell r="E29" t="str">
            <v>qq</v>
          </cell>
          <cell r="F29" t="str">
            <v>V.Hill</v>
          </cell>
          <cell r="G29" t="str">
            <v>qq</v>
          </cell>
          <cell r="H29" t="str">
            <v>Madonna</v>
          </cell>
          <cell r="I29" t="str">
            <v>Emma</v>
          </cell>
          <cell r="J29" t="str">
            <v>Connie</v>
          </cell>
          <cell r="K29"/>
          <cell r="L29" t="str">
            <v>Marisa</v>
          </cell>
          <cell r="M29"/>
          <cell r="N29"/>
          <cell r="O29"/>
          <cell r="P29" t="str">
            <v>Jane</v>
          </cell>
          <cell r="Q29" t="str">
            <v>Rasangi</v>
          </cell>
          <cell r="R29" t="str">
            <v>Lynette</v>
          </cell>
          <cell r="S29" t="str">
            <v>Arthur</v>
          </cell>
          <cell r="T29" t="str">
            <v>Bunmi</v>
          </cell>
          <cell r="U29" t="str">
            <v>qq</v>
          </cell>
          <cell r="V29" t="str">
            <v>QQ</v>
          </cell>
          <cell r="W29" t="str">
            <v>qq</v>
          </cell>
          <cell r="X29" t="str">
            <v>qq</v>
          </cell>
          <cell r="Y29" t="str">
            <v>Kaman</v>
          </cell>
          <cell r="Z29" t="str">
            <v>V.Koo</v>
          </cell>
          <cell r="AA29"/>
          <cell r="AB29" t="str">
            <v>Shirley</v>
          </cell>
          <cell r="AC29" t="str">
            <v>S.Sturm</v>
          </cell>
          <cell r="AD29" t="str">
            <v>A.Chong</v>
          </cell>
          <cell r="AE29" t="str">
            <v>blank</v>
          </cell>
          <cell r="AF29" t="str">
            <v>S.Kirsa</v>
          </cell>
          <cell r="AG29" t="str">
            <v>N.Dirnbauer</v>
          </cell>
          <cell r="AH29" t="str">
            <v>Graham</v>
          </cell>
          <cell r="AI29"/>
        </row>
        <row r="30">
          <cell r="C30" t="str">
            <v>Wendy</v>
          </cell>
          <cell r="D30" t="str">
            <v>qq</v>
          </cell>
          <cell r="E30" t="str">
            <v>qq</v>
          </cell>
          <cell r="F30" t="str">
            <v>V.Hill</v>
          </cell>
          <cell r="G30" t="str">
            <v>qq</v>
          </cell>
          <cell r="H30" t="str">
            <v>Madonna</v>
          </cell>
          <cell r="I30" t="str">
            <v>qq</v>
          </cell>
          <cell r="J30" t="str">
            <v>Connie</v>
          </cell>
          <cell r="K30"/>
          <cell r="L30" t="str">
            <v>qq</v>
          </cell>
          <cell r="M30"/>
          <cell r="N30"/>
          <cell r="O30"/>
          <cell r="P30" t="str">
            <v>Jane</v>
          </cell>
          <cell r="Q30" t="str">
            <v>Rasangi</v>
          </cell>
          <cell r="R30" t="str">
            <v>Lynette</v>
          </cell>
          <cell r="S30" t="str">
            <v>Arthur</v>
          </cell>
          <cell r="T30" t="str">
            <v>Bunmi</v>
          </cell>
          <cell r="U30" t="str">
            <v>qq</v>
          </cell>
          <cell r="V30" t="str">
            <v>C.McAvaney</v>
          </cell>
          <cell r="W30" t="str">
            <v>Erika</v>
          </cell>
          <cell r="X30" t="str">
            <v>qq</v>
          </cell>
          <cell r="Y30" t="str">
            <v>qq</v>
          </cell>
          <cell r="Z30" t="str">
            <v>V.Koo</v>
          </cell>
          <cell r="AA30"/>
          <cell r="AB30" t="str">
            <v>Shirley</v>
          </cell>
          <cell r="AC30" t="str">
            <v>S.Sturm</v>
          </cell>
          <cell r="AD30" t="str">
            <v>A.Chong</v>
          </cell>
          <cell r="AE30" t="str">
            <v>blank</v>
          </cell>
          <cell r="AF30" t="str">
            <v>S.Kirsa</v>
          </cell>
          <cell r="AG30" t="str">
            <v>N.Dirnbauer</v>
          </cell>
          <cell r="AH30" t="str">
            <v>Graham</v>
          </cell>
          <cell r="AI30"/>
        </row>
        <row r="31">
          <cell r="C31" t="str">
            <v>Wendy</v>
          </cell>
          <cell r="D31" t="str">
            <v>Bronwyn</v>
          </cell>
          <cell r="E31" t="str">
            <v>Stav</v>
          </cell>
          <cell r="F31" t="str">
            <v>V.Hill</v>
          </cell>
          <cell r="G31" t="str">
            <v>qq</v>
          </cell>
          <cell r="H31" t="str">
            <v>Madonna</v>
          </cell>
          <cell r="I31" t="str">
            <v>Emma</v>
          </cell>
          <cell r="J31" t="str">
            <v>qq</v>
          </cell>
          <cell r="K31"/>
          <cell r="L31" t="str">
            <v>qq</v>
          </cell>
          <cell r="M31"/>
          <cell r="N31"/>
          <cell r="O31" t="str">
            <v>Eugene</v>
          </cell>
          <cell r="P31" t="str">
            <v>Winnie</v>
          </cell>
          <cell r="Q31" t="str">
            <v>Rasangi</v>
          </cell>
          <cell r="R31" t="str">
            <v>Lynette</v>
          </cell>
          <cell r="S31" t="str">
            <v>Arthur</v>
          </cell>
          <cell r="T31" t="str">
            <v>Bunmi</v>
          </cell>
          <cell r="U31" t="str">
            <v>R.Batagol</v>
          </cell>
          <cell r="V31" t="str">
            <v>C.McAvaney</v>
          </cell>
          <cell r="W31" t="str">
            <v>Erika</v>
          </cell>
          <cell r="X31" t="str">
            <v>qq</v>
          </cell>
          <cell r="Y31" t="str">
            <v>qq</v>
          </cell>
          <cell r="Z31" t="str">
            <v>V.Koo</v>
          </cell>
          <cell r="AA31"/>
          <cell r="AB31" t="str">
            <v>qq</v>
          </cell>
          <cell r="AC31" t="str">
            <v>S.Sturm</v>
          </cell>
          <cell r="AD31" t="str">
            <v>A.Chong</v>
          </cell>
          <cell r="AE31" t="str">
            <v>blank</v>
          </cell>
          <cell r="AF31" t="str">
            <v>S.Kirsa</v>
          </cell>
          <cell r="AG31" t="str">
            <v>N.Dirnbauer</v>
          </cell>
          <cell r="AH31" t="str">
            <v>Graham</v>
          </cell>
          <cell r="AI31"/>
        </row>
        <row r="32">
          <cell r="C32" t="str">
            <v>Tom</v>
          </cell>
          <cell r="D32" t="str">
            <v>Bronwyn</v>
          </cell>
          <cell r="E32" t="str">
            <v>qq</v>
          </cell>
          <cell r="F32" t="str">
            <v>V.Hill</v>
          </cell>
          <cell r="G32" t="str">
            <v>qq</v>
          </cell>
          <cell r="H32" t="str">
            <v>Madonna</v>
          </cell>
          <cell r="I32" t="str">
            <v>Emma</v>
          </cell>
          <cell r="J32" t="str">
            <v>qq</v>
          </cell>
          <cell r="K32"/>
          <cell r="L32" t="str">
            <v>Marisa</v>
          </cell>
          <cell r="M32"/>
          <cell r="N32"/>
          <cell r="O32"/>
          <cell r="P32" t="str">
            <v>Jane</v>
          </cell>
          <cell r="Q32" t="str">
            <v>Rasangi</v>
          </cell>
          <cell r="R32" t="str">
            <v>Lynette</v>
          </cell>
          <cell r="S32" t="str">
            <v>Arthur</v>
          </cell>
          <cell r="T32" t="str">
            <v>Bunmi</v>
          </cell>
          <cell r="U32" t="str">
            <v>R.Batagol</v>
          </cell>
          <cell r="V32" t="str">
            <v>C.McAvaney</v>
          </cell>
          <cell r="W32" t="str">
            <v>Erika</v>
          </cell>
          <cell r="X32" t="str">
            <v>qq</v>
          </cell>
          <cell r="Y32" t="str">
            <v>qq</v>
          </cell>
          <cell r="Z32" t="str">
            <v>V.Koo</v>
          </cell>
          <cell r="AA32"/>
          <cell r="AB32" t="str">
            <v>Shirley</v>
          </cell>
          <cell r="AC32" t="str">
            <v>S.Sturm</v>
          </cell>
          <cell r="AD32" t="str">
            <v>A.Chong</v>
          </cell>
          <cell r="AE32" t="str">
            <v>blank</v>
          </cell>
          <cell r="AF32" t="str">
            <v>S.Kirsa</v>
          </cell>
          <cell r="AG32" t="str">
            <v>N.Dirnbauer</v>
          </cell>
          <cell r="AH32" t="str">
            <v>Graham</v>
          </cell>
          <cell r="AI32"/>
        </row>
        <row r="33">
          <cell r="C33" t="str">
            <v>Wendy</v>
          </cell>
          <cell r="D33" t="str">
            <v>Hayley</v>
          </cell>
          <cell r="E33" t="str">
            <v>qq</v>
          </cell>
          <cell r="F33" t="str">
            <v>V.Hill</v>
          </cell>
          <cell r="G33" t="str">
            <v>qq</v>
          </cell>
          <cell r="H33" t="str">
            <v>Madonna</v>
          </cell>
          <cell r="I33" t="str">
            <v>Emma</v>
          </cell>
          <cell r="J33" t="str">
            <v>Connie</v>
          </cell>
          <cell r="K33"/>
          <cell r="L33" t="str">
            <v>Marisa</v>
          </cell>
          <cell r="M33"/>
          <cell r="N33"/>
          <cell r="O33"/>
          <cell r="P33" t="str">
            <v>Jane</v>
          </cell>
          <cell r="Q33" t="str">
            <v>Rasangi</v>
          </cell>
          <cell r="R33" t="str">
            <v>Lynette</v>
          </cell>
          <cell r="S33" t="str">
            <v>Arthur</v>
          </cell>
          <cell r="T33" t="str">
            <v>Bunmi</v>
          </cell>
          <cell r="U33" t="str">
            <v>qq</v>
          </cell>
          <cell r="V33" t="str">
            <v>C.McAvaney</v>
          </cell>
          <cell r="W33" t="str">
            <v>Erika</v>
          </cell>
          <cell r="X33" t="str">
            <v>qq</v>
          </cell>
          <cell r="Y33" t="str">
            <v>Kaman</v>
          </cell>
          <cell r="Z33" t="str">
            <v>Paree</v>
          </cell>
          <cell r="AA33"/>
          <cell r="AB33" t="str">
            <v>Shirley</v>
          </cell>
          <cell r="AC33" t="str">
            <v>S.Sturm</v>
          </cell>
          <cell r="AD33" t="str">
            <v>A.Chong</v>
          </cell>
          <cell r="AE33" t="str">
            <v>blank</v>
          </cell>
          <cell r="AF33" t="str">
            <v>S.Kirsa</v>
          </cell>
          <cell r="AG33" t="str">
            <v>N.Dirnbauer</v>
          </cell>
          <cell r="AH33" t="str">
            <v>Graham</v>
          </cell>
          <cell r="AI33"/>
        </row>
        <row r="34">
          <cell r="C34" t="str">
            <v>Tom</v>
          </cell>
          <cell r="D34" t="str">
            <v>Hayley</v>
          </cell>
          <cell r="E34" t="str">
            <v>qq</v>
          </cell>
          <cell r="F34" t="str">
            <v>V.Hill</v>
          </cell>
          <cell r="G34" t="str">
            <v>qq</v>
          </cell>
          <cell r="H34" t="str">
            <v>Madonna</v>
          </cell>
          <cell r="I34" t="str">
            <v>Emma</v>
          </cell>
          <cell r="J34" t="str">
            <v>Connie</v>
          </cell>
          <cell r="K34"/>
          <cell r="L34" t="str">
            <v>Marisa</v>
          </cell>
          <cell r="M34"/>
          <cell r="N34"/>
          <cell r="O34"/>
          <cell r="P34" t="str">
            <v>Jane</v>
          </cell>
          <cell r="Q34" t="str">
            <v>Rasangi</v>
          </cell>
          <cell r="R34" t="str">
            <v>Lynette</v>
          </cell>
          <cell r="S34" t="str">
            <v>Arthur</v>
          </cell>
          <cell r="T34" t="str">
            <v>Bunmi</v>
          </cell>
          <cell r="U34" t="str">
            <v>qq</v>
          </cell>
          <cell r="V34" t="str">
            <v>QQ</v>
          </cell>
          <cell r="W34" t="str">
            <v>qq</v>
          </cell>
          <cell r="X34" t="str">
            <v>qq</v>
          </cell>
          <cell r="Y34" t="str">
            <v>Kaman</v>
          </cell>
          <cell r="Z34" t="str">
            <v>V.Koo</v>
          </cell>
          <cell r="AA34" t="str">
            <v>`</v>
          </cell>
          <cell r="AB34" t="str">
            <v>Shirley</v>
          </cell>
          <cell r="AC34" t="str">
            <v>S.Sturm</v>
          </cell>
          <cell r="AD34" t="str">
            <v>A.Chong</v>
          </cell>
          <cell r="AE34" t="str">
            <v>blank</v>
          </cell>
          <cell r="AF34" t="str">
            <v>S.Kirsa</v>
          </cell>
          <cell r="AG34" t="str">
            <v>N.Dirnbauer</v>
          </cell>
          <cell r="AH34" t="str">
            <v>Graham</v>
          </cell>
          <cell r="AI34"/>
        </row>
        <row r="35">
          <cell r="C35" t="str">
            <v>Wendy</v>
          </cell>
          <cell r="D35" t="str">
            <v>Hayley</v>
          </cell>
          <cell r="E35" t="str">
            <v>qq</v>
          </cell>
          <cell r="F35" t="str">
            <v>V.Hill</v>
          </cell>
          <cell r="G35" t="str">
            <v>qq</v>
          </cell>
          <cell r="H35" t="str">
            <v>Madonna</v>
          </cell>
          <cell r="I35" t="str">
            <v>Emma</v>
          </cell>
          <cell r="J35" t="str">
            <v>Connie</v>
          </cell>
          <cell r="K35"/>
          <cell r="L35" t="str">
            <v>qq</v>
          </cell>
          <cell r="M35"/>
          <cell r="N35"/>
          <cell r="O35" t="str">
            <v>Eugene</v>
          </cell>
          <cell r="P35" t="str">
            <v>Jane</v>
          </cell>
          <cell r="Q35" t="str">
            <v>Rasangi</v>
          </cell>
          <cell r="R35" t="str">
            <v>Lynette</v>
          </cell>
          <cell r="S35" t="str">
            <v>Arthur</v>
          </cell>
          <cell r="T35" t="str">
            <v>Bunmi</v>
          </cell>
          <cell r="U35" t="str">
            <v>qq</v>
          </cell>
          <cell r="V35" t="str">
            <v>C.McAvaney</v>
          </cell>
          <cell r="W35" t="str">
            <v>Erika</v>
          </cell>
          <cell r="X35" t="str">
            <v>qq</v>
          </cell>
          <cell r="Y35" t="str">
            <v>Kaman</v>
          </cell>
          <cell r="Z35" t="str">
            <v>V.Koo</v>
          </cell>
          <cell r="AA35"/>
          <cell r="AB35" t="str">
            <v>Shirley</v>
          </cell>
          <cell r="AC35" t="str">
            <v>S.Sturm</v>
          </cell>
          <cell r="AD35" t="str">
            <v>A.Chong</v>
          </cell>
          <cell r="AE35" t="str">
            <v>blank</v>
          </cell>
          <cell r="AF35" t="str">
            <v>S.Kirsa</v>
          </cell>
          <cell r="AG35" t="str">
            <v>N.Dirnbauer</v>
          </cell>
          <cell r="AH35" t="str">
            <v>Graham</v>
          </cell>
          <cell r="AI35"/>
        </row>
        <row r="36">
          <cell r="C36" t="str">
            <v>Wendy</v>
          </cell>
          <cell r="D36" t="str">
            <v>Bronwyn</v>
          </cell>
          <cell r="E36" t="str">
            <v>Stav</v>
          </cell>
          <cell r="F36" t="str">
            <v>blank</v>
          </cell>
          <cell r="G36" t="str">
            <v>qq</v>
          </cell>
          <cell r="H36" t="str">
            <v>Madonna</v>
          </cell>
          <cell r="I36" t="str">
            <v>qq</v>
          </cell>
          <cell r="J36" t="str">
            <v>qq</v>
          </cell>
          <cell r="K36"/>
          <cell r="L36" t="str">
            <v>Marisa</v>
          </cell>
          <cell r="M36" t="str">
            <v>Louise</v>
          </cell>
          <cell r="N36" t="str">
            <v>Brindha</v>
          </cell>
          <cell r="O36"/>
          <cell r="P36" t="str">
            <v>Jane</v>
          </cell>
          <cell r="Q36" t="str">
            <v>qq</v>
          </cell>
          <cell r="R36" t="str">
            <v>Lynette</v>
          </cell>
          <cell r="S36" t="str">
            <v>qq</v>
          </cell>
          <cell r="T36" t="str">
            <v>Bunmi</v>
          </cell>
          <cell r="U36" t="str">
            <v>R.Batagol</v>
          </cell>
          <cell r="V36" t="str">
            <v>C.McAvaney</v>
          </cell>
          <cell r="W36" t="str">
            <v>Erika</v>
          </cell>
          <cell r="X36" t="str">
            <v>qq</v>
          </cell>
          <cell r="Y36" t="str">
            <v>qq</v>
          </cell>
          <cell r="Z36" t="str">
            <v>V.Koo</v>
          </cell>
          <cell r="AA36"/>
          <cell r="AB36" t="str">
            <v>qq</v>
          </cell>
          <cell r="AC36" t="str">
            <v>S.Sturm</v>
          </cell>
          <cell r="AD36" t="str">
            <v>A.Chong</v>
          </cell>
          <cell r="AE36"/>
          <cell r="AF36" t="str">
            <v>S.Kirsa</v>
          </cell>
          <cell r="AG36" t="str">
            <v>N.Dirnbauer</v>
          </cell>
          <cell r="AH36" t="str">
            <v>Graham</v>
          </cell>
          <cell r="AI36"/>
        </row>
        <row r="37">
          <cell r="C37" t="str">
            <v>Tom</v>
          </cell>
          <cell r="D37" t="str">
            <v>Bronwyn</v>
          </cell>
          <cell r="E37" t="str">
            <v>qq</v>
          </cell>
          <cell r="F37" t="str">
            <v>blank</v>
          </cell>
          <cell r="G37" t="str">
            <v>qq</v>
          </cell>
          <cell r="H37" t="str">
            <v>Madonna</v>
          </cell>
          <cell r="I37" t="str">
            <v>qq</v>
          </cell>
          <cell r="J37" t="str">
            <v>qq</v>
          </cell>
          <cell r="K37"/>
          <cell r="L37" t="str">
            <v>Marisa</v>
          </cell>
          <cell r="M37" t="str">
            <v>Louise</v>
          </cell>
          <cell r="N37" t="str">
            <v>Brindha</v>
          </cell>
          <cell r="O37"/>
          <cell r="P37" t="str">
            <v>Jane (HPV)</v>
          </cell>
          <cell r="Q37" t="str">
            <v>QQ</v>
          </cell>
          <cell r="R37" t="str">
            <v>Lynette</v>
          </cell>
          <cell r="S37" t="str">
            <v>Arthur</v>
          </cell>
          <cell r="T37" t="str">
            <v>Bunmi</v>
          </cell>
          <cell r="U37" t="str">
            <v>R.Batagol</v>
          </cell>
          <cell r="V37" t="str">
            <v>C.McAvaney</v>
          </cell>
          <cell r="W37" t="str">
            <v>Erika</v>
          </cell>
          <cell r="X37" t="str">
            <v>qq</v>
          </cell>
          <cell r="Y37" t="str">
            <v>qq</v>
          </cell>
          <cell r="Z37" t="str">
            <v>V.Koo</v>
          </cell>
          <cell r="AA37"/>
          <cell r="AB37" t="str">
            <v>Shirley</v>
          </cell>
          <cell r="AC37" t="str">
            <v>S.Sturm</v>
          </cell>
          <cell r="AD37" t="str">
            <v>A.Chong</v>
          </cell>
          <cell r="AE37"/>
          <cell r="AF37" t="str">
            <v>S.Kirsa</v>
          </cell>
          <cell r="AG37" t="str">
            <v>N.Dirnbauer</v>
          </cell>
          <cell r="AH37" t="str">
            <v>Graham</v>
          </cell>
          <cell r="AI37"/>
        </row>
        <row r="38">
          <cell r="C38" t="str">
            <v>Wendy</v>
          </cell>
          <cell r="D38" t="str">
            <v>Bronwyn</v>
          </cell>
          <cell r="E38" t="str">
            <v>Hayley</v>
          </cell>
          <cell r="F38" t="str">
            <v>blank</v>
          </cell>
          <cell r="G38" t="str">
            <v>qq</v>
          </cell>
          <cell r="H38" t="str">
            <v>Madonna</v>
          </cell>
          <cell r="I38" t="str">
            <v>qq</v>
          </cell>
          <cell r="J38" t="str">
            <v>Connie</v>
          </cell>
          <cell r="K38"/>
          <cell r="L38" t="str">
            <v>qq</v>
          </cell>
          <cell r="M38" t="str">
            <v>qq</v>
          </cell>
          <cell r="N38" t="str">
            <v>qq</v>
          </cell>
          <cell r="O38"/>
          <cell r="P38" t="str">
            <v>Jane</v>
          </cell>
          <cell r="Q38" t="str">
            <v>QQ</v>
          </cell>
          <cell r="R38" t="str">
            <v>Lynette</v>
          </cell>
          <cell r="S38" t="str">
            <v>Arthur</v>
          </cell>
          <cell r="T38" t="str">
            <v>Bunmi</v>
          </cell>
          <cell r="U38" t="str">
            <v>qq</v>
          </cell>
          <cell r="V38" t="str">
            <v>C.McAvaney</v>
          </cell>
          <cell r="W38" t="str">
            <v>Erika</v>
          </cell>
          <cell r="X38" t="str">
            <v>qq</v>
          </cell>
          <cell r="Y38" t="str">
            <v>Kaman</v>
          </cell>
          <cell r="Z38" t="str">
            <v>Paree</v>
          </cell>
          <cell r="AA38"/>
          <cell r="AB38" t="str">
            <v>Shirley</v>
          </cell>
          <cell r="AC38" t="str">
            <v>S.Sturm</v>
          </cell>
          <cell r="AD38" t="str">
            <v>A.Chong</v>
          </cell>
          <cell r="AE38"/>
          <cell r="AF38" t="str">
            <v>S.Kirsa</v>
          </cell>
          <cell r="AG38" t="str">
            <v>N.Dirnbauer</v>
          </cell>
          <cell r="AH38" t="str">
            <v>Graham</v>
          </cell>
          <cell r="AI38"/>
        </row>
        <row r="39">
          <cell r="C39" t="str">
            <v>Tom</v>
          </cell>
          <cell r="D39" t="str">
            <v>Hayley</v>
          </cell>
          <cell r="E39" t="str">
            <v>qq</v>
          </cell>
          <cell r="F39" t="str">
            <v>blank</v>
          </cell>
          <cell r="G39" t="str">
            <v>qq</v>
          </cell>
          <cell r="H39" t="str">
            <v>Madonna</v>
          </cell>
          <cell r="I39" t="str">
            <v>qq</v>
          </cell>
          <cell r="J39" t="str">
            <v>Connie</v>
          </cell>
          <cell r="K39"/>
          <cell r="L39" t="str">
            <v>Marisa</v>
          </cell>
          <cell r="M39" t="str">
            <v>Louise</v>
          </cell>
          <cell r="N39" t="str">
            <v>Brindha</v>
          </cell>
          <cell r="O39" t="str">
            <v>Eugene</v>
          </cell>
          <cell r="P39" t="str">
            <v>Jane</v>
          </cell>
          <cell r="Q39" t="str">
            <v>qq</v>
          </cell>
          <cell r="R39" t="str">
            <v>Lynette</v>
          </cell>
          <cell r="S39" t="str">
            <v>Arthur</v>
          </cell>
          <cell r="T39" t="str">
            <v>Bunmi</v>
          </cell>
          <cell r="U39" t="str">
            <v>qq</v>
          </cell>
          <cell r="V39" t="str">
            <v>QQ</v>
          </cell>
          <cell r="W39" t="str">
            <v>qq</v>
          </cell>
          <cell r="X39" t="str">
            <v>qq</v>
          </cell>
          <cell r="Y39" t="str">
            <v>Kaman</v>
          </cell>
          <cell r="Z39" t="str">
            <v>qq</v>
          </cell>
          <cell r="AA39"/>
          <cell r="AB39" t="str">
            <v>Shirley</v>
          </cell>
          <cell r="AC39" t="str">
            <v>S.Sturm</v>
          </cell>
          <cell r="AD39" t="str">
            <v>A.Chong</v>
          </cell>
          <cell r="AE39"/>
          <cell r="AF39" t="str">
            <v>S.Kirsa</v>
          </cell>
          <cell r="AG39" t="str">
            <v>N.Dirnbauer</v>
          </cell>
          <cell r="AH39" t="str">
            <v>Graham</v>
          </cell>
          <cell r="AI39"/>
        </row>
        <row r="40">
          <cell r="C40" t="str">
            <v>Wendy</v>
          </cell>
          <cell r="D40" t="str">
            <v>qq</v>
          </cell>
          <cell r="E40" t="str">
            <v>qq</v>
          </cell>
          <cell r="F40" t="str">
            <v>blank</v>
          </cell>
          <cell r="G40" t="str">
            <v>qq</v>
          </cell>
          <cell r="H40" t="str">
            <v>Madonna</v>
          </cell>
          <cell r="I40" t="str">
            <v>qq</v>
          </cell>
          <cell r="J40" t="str">
            <v>Connie</v>
          </cell>
          <cell r="K40"/>
          <cell r="L40" t="str">
            <v>qq</v>
          </cell>
          <cell r="M40" t="str">
            <v>qq</v>
          </cell>
          <cell r="N40" t="str">
            <v>qq</v>
          </cell>
          <cell r="O40" t="str">
            <v>Eugene</v>
          </cell>
          <cell r="P40" t="str">
            <v>Jane</v>
          </cell>
          <cell r="Q40" t="str">
            <v>qq</v>
          </cell>
          <cell r="R40" t="str">
            <v>Lynette</v>
          </cell>
          <cell r="S40" t="str">
            <v>Arthur</v>
          </cell>
          <cell r="T40" t="str">
            <v>Bunmi</v>
          </cell>
          <cell r="U40" t="str">
            <v>qq</v>
          </cell>
          <cell r="V40" t="str">
            <v>C.McAvaney</v>
          </cell>
          <cell r="W40" t="str">
            <v>Erika</v>
          </cell>
          <cell r="X40" t="str">
            <v>qq</v>
          </cell>
          <cell r="Y40" t="str">
            <v>qq</v>
          </cell>
          <cell r="Z40" t="str">
            <v>qq</v>
          </cell>
          <cell r="AA40"/>
          <cell r="AB40" t="str">
            <v>Shirley</v>
          </cell>
          <cell r="AC40" t="str">
            <v>S.Sturm</v>
          </cell>
          <cell r="AD40" t="str">
            <v>A.Chong</v>
          </cell>
          <cell r="AE40"/>
          <cell r="AF40" t="str">
            <v>S.Kirsa</v>
          </cell>
          <cell r="AG40" t="str">
            <v>N.Dirnbauer</v>
          </cell>
          <cell r="AH40" t="str">
            <v>Graham</v>
          </cell>
          <cell r="AI40"/>
        </row>
        <row r="41">
          <cell r="C41" t="str">
            <v>Wendy</v>
          </cell>
          <cell r="D41" t="str">
            <v>Bronwyn</v>
          </cell>
          <cell r="E41" t="str">
            <v>Stav</v>
          </cell>
          <cell r="F41" t="str">
            <v>qq</v>
          </cell>
          <cell r="G41" t="str">
            <v>qq</v>
          </cell>
          <cell r="H41" t="str">
            <v>Madonna</v>
          </cell>
          <cell r="I41"/>
          <cell r="J41" t="str">
            <v>qq</v>
          </cell>
          <cell r="K41"/>
          <cell r="L41" t="str">
            <v>qq</v>
          </cell>
          <cell r="M41" t="str">
            <v>qq</v>
          </cell>
          <cell r="N41" t="str">
            <v>qq</v>
          </cell>
          <cell r="O41" t="str">
            <v>Eugene</v>
          </cell>
          <cell r="P41" t="str">
            <v>Jane</v>
          </cell>
          <cell r="Q41" t="str">
            <v>qq</v>
          </cell>
          <cell r="R41" t="str">
            <v>qq</v>
          </cell>
          <cell r="S41" t="str">
            <v>Arthur</v>
          </cell>
          <cell r="T41" t="str">
            <v>Bunmi</v>
          </cell>
          <cell r="U41" t="str">
            <v>R.Batagol</v>
          </cell>
          <cell r="V41" t="str">
            <v>C.McAvaney</v>
          </cell>
          <cell r="W41" t="str">
            <v>Erika</v>
          </cell>
          <cell r="X41" t="str">
            <v>qq</v>
          </cell>
          <cell r="Y41" t="str">
            <v>qq</v>
          </cell>
          <cell r="Z41" t="str">
            <v>V.Koo</v>
          </cell>
          <cell r="AA41"/>
          <cell r="AB41" t="str">
            <v>qq</v>
          </cell>
          <cell r="AC41" t="str">
            <v>qq</v>
          </cell>
          <cell r="AD41" t="str">
            <v>A.Chong</v>
          </cell>
          <cell r="AE41" t="str">
            <v>qq</v>
          </cell>
          <cell r="AF41" t="str">
            <v>S.Kirsa</v>
          </cell>
          <cell r="AG41" t="str">
            <v>N.Dirnbauer</v>
          </cell>
          <cell r="AH41" t="str">
            <v>Graham</v>
          </cell>
          <cell r="AI41"/>
        </row>
        <row r="42">
          <cell r="C42" t="str">
            <v>qq</v>
          </cell>
          <cell r="D42" t="str">
            <v>Bronwyn</v>
          </cell>
          <cell r="E42" t="str">
            <v>qq</v>
          </cell>
          <cell r="F42" t="str">
            <v>qq</v>
          </cell>
          <cell r="G42" t="str">
            <v>qq</v>
          </cell>
          <cell r="H42" t="str">
            <v>Madonna</v>
          </cell>
          <cell r="I42"/>
          <cell r="J42" t="str">
            <v>qq</v>
          </cell>
          <cell r="K42"/>
          <cell r="L42" t="str">
            <v>Marisa</v>
          </cell>
          <cell r="M42" t="str">
            <v>qq</v>
          </cell>
          <cell r="N42" t="str">
            <v>qq</v>
          </cell>
          <cell r="O42" t="str">
            <v>qq</v>
          </cell>
          <cell r="P42" t="str">
            <v>Jane</v>
          </cell>
          <cell r="Q42" t="str">
            <v>Winnie</v>
          </cell>
          <cell r="R42" t="str">
            <v>Lynette</v>
          </cell>
          <cell r="S42" t="str">
            <v>Arthur</v>
          </cell>
          <cell r="T42" t="str">
            <v>Bunmi</v>
          </cell>
          <cell r="U42" t="str">
            <v>R.Batagol</v>
          </cell>
          <cell r="V42" t="str">
            <v>C.McAvaney</v>
          </cell>
          <cell r="W42" t="str">
            <v>Erika</v>
          </cell>
          <cell r="X42" t="str">
            <v>Huda</v>
          </cell>
          <cell r="Y42" t="str">
            <v>qq</v>
          </cell>
          <cell r="Z42" t="str">
            <v>V.Koo</v>
          </cell>
          <cell r="AA42"/>
          <cell r="AB42" t="str">
            <v>Shirley</v>
          </cell>
          <cell r="AC42" t="str">
            <v>qq</v>
          </cell>
          <cell r="AD42" t="str">
            <v>A.Chong</v>
          </cell>
          <cell r="AE42" t="str">
            <v>qq</v>
          </cell>
          <cell r="AF42" t="str">
            <v>S.Kirsa</v>
          </cell>
          <cell r="AG42" t="str">
            <v>N.Dirnbauer</v>
          </cell>
          <cell r="AH42" t="str">
            <v>Graham</v>
          </cell>
          <cell r="AI42"/>
        </row>
        <row r="43">
          <cell r="C43" t="str">
            <v>Wendy</v>
          </cell>
          <cell r="D43" t="str">
            <v>Hayley</v>
          </cell>
          <cell r="E43" t="str">
            <v>qq</v>
          </cell>
          <cell r="F43" t="str">
            <v>qq</v>
          </cell>
          <cell r="G43" t="str">
            <v>qq</v>
          </cell>
          <cell r="H43" t="str">
            <v>Madonna</v>
          </cell>
          <cell r="I43"/>
          <cell r="J43" t="str">
            <v>Connie</v>
          </cell>
          <cell r="K43"/>
          <cell r="L43" t="str">
            <v>Marisa</v>
          </cell>
          <cell r="M43" t="str">
            <v>Brindha</v>
          </cell>
          <cell r="N43" t="str">
            <v>Louise</v>
          </cell>
          <cell r="O43" t="str">
            <v>qq</v>
          </cell>
          <cell r="P43" t="str">
            <v>Jane</v>
          </cell>
          <cell r="Q43" t="str">
            <v>QQ</v>
          </cell>
          <cell r="R43" t="str">
            <v>Lynette</v>
          </cell>
          <cell r="S43" t="str">
            <v>Arthur</v>
          </cell>
          <cell r="T43" t="str">
            <v>Bunmi</v>
          </cell>
          <cell r="U43" t="str">
            <v>qq</v>
          </cell>
          <cell r="V43" t="str">
            <v>C.McAvaney</v>
          </cell>
          <cell r="W43" t="str">
            <v>Erika</v>
          </cell>
          <cell r="X43" t="str">
            <v>qq</v>
          </cell>
          <cell r="Y43" t="str">
            <v>Kaman</v>
          </cell>
          <cell r="Z43" t="str">
            <v>Paree</v>
          </cell>
          <cell r="AA43"/>
          <cell r="AB43" t="str">
            <v>Shirley</v>
          </cell>
          <cell r="AC43" t="str">
            <v>qq</v>
          </cell>
          <cell r="AD43" t="str">
            <v>A.Chong</v>
          </cell>
          <cell r="AE43" t="str">
            <v>qq</v>
          </cell>
          <cell r="AF43" t="str">
            <v>S.Kirsa</v>
          </cell>
          <cell r="AG43" t="str">
            <v>N.Dirnbauer</v>
          </cell>
          <cell r="AH43" t="str">
            <v>Graham</v>
          </cell>
          <cell r="AI43"/>
        </row>
        <row r="44">
          <cell r="C44" t="str">
            <v>Tom</v>
          </cell>
          <cell r="D44" t="str">
            <v>Hayley</v>
          </cell>
          <cell r="E44" t="str">
            <v>qq</v>
          </cell>
          <cell r="F44" t="str">
            <v>qq</v>
          </cell>
          <cell r="G44" t="str">
            <v>qq</v>
          </cell>
          <cell r="H44" t="str">
            <v>Madonna</v>
          </cell>
          <cell r="I44"/>
          <cell r="J44" t="str">
            <v>Connie</v>
          </cell>
          <cell r="K44"/>
          <cell r="L44" t="str">
            <v>Marisa</v>
          </cell>
          <cell r="M44" t="str">
            <v>Brindha</v>
          </cell>
          <cell r="N44" t="str">
            <v>Louise</v>
          </cell>
          <cell r="O44" t="str">
            <v>qq</v>
          </cell>
          <cell r="P44" t="str">
            <v>Jane</v>
          </cell>
          <cell r="Q44" t="str">
            <v>qq</v>
          </cell>
          <cell r="R44" t="str">
            <v>Lynette</v>
          </cell>
          <cell r="S44" t="str">
            <v>Arthur</v>
          </cell>
          <cell r="T44" t="str">
            <v>Bunmi</v>
          </cell>
          <cell r="U44" t="str">
            <v>qq</v>
          </cell>
          <cell r="V44" t="str">
            <v>QQ</v>
          </cell>
          <cell r="W44" t="str">
            <v>qq</v>
          </cell>
          <cell r="X44" t="str">
            <v>qq</v>
          </cell>
          <cell r="Y44" t="str">
            <v>Kaman</v>
          </cell>
          <cell r="Z44" t="str">
            <v>V.Koo</v>
          </cell>
          <cell r="AA44"/>
          <cell r="AB44" t="str">
            <v>Shirley</v>
          </cell>
          <cell r="AC44" t="str">
            <v>Silvana</v>
          </cell>
          <cell r="AD44" t="str">
            <v>A.Chong</v>
          </cell>
          <cell r="AE44" t="str">
            <v>qq</v>
          </cell>
          <cell r="AF44" t="str">
            <v>S.Kirsa</v>
          </cell>
          <cell r="AG44" t="str">
            <v>N.Dirnbauer</v>
          </cell>
          <cell r="AH44" t="str">
            <v>Graham</v>
          </cell>
          <cell r="AI44"/>
        </row>
        <row r="45">
          <cell r="C45" t="str">
            <v>Wendy</v>
          </cell>
          <cell r="D45" t="str">
            <v>Hayley</v>
          </cell>
          <cell r="E45" t="str">
            <v>qq</v>
          </cell>
          <cell r="F45" t="str">
            <v>qq</v>
          </cell>
          <cell r="G45" t="str">
            <v>qq</v>
          </cell>
          <cell r="H45" t="str">
            <v>Madonna</v>
          </cell>
          <cell r="I45"/>
          <cell r="J45" t="str">
            <v>Connie</v>
          </cell>
          <cell r="K45"/>
          <cell r="L45" t="str">
            <v>qq</v>
          </cell>
          <cell r="M45" t="str">
            <v>qq</v>
          </cell>
          <cell r="N45" t="str">
            <v>qq</v>
          </cell>
          <cell r="O45" t="str">
            <v>Eugene</v>
          </cell>
          <cell r="P45" t="str">
            <v>Jane</v>
          </cell>
          <cell r="Q45" t="str">
            <v>qq</v>
          </cell>
          <cell r="R45" t="str">
            <v>Lynette</v>
          </cell>
          <cell r="S45" t="str">
            <v>qq</v>
          </cell>
          <cell r="T45" t="str">
            <v>Bunmi</v>
          </cell>
          <cell r="U45" t="str">
            <v>qq</v>
          </cell>
          <cell r="V45" t="str">
            <v>C.McAvaney</v>
          </cell>
          <cell r="W45" t="str">
            <v>Erika</v>
          </cell>
          <cell r="X45" t="str">
            <v>qq</v>
          </cell>
          <cell r="Y45" t="str">
            <v>Kaman</v>
          </cell>
          <cell r="Z45" t="str">
            <v>V.Koo</v>
          </cell>
          <cell r="AA45"/>
          <cell r="AB45" t="str">
            <v>Shirley</v>
          </cell>
          <cell r="AC45" t="str">
            <v>qq</v>
          </cell>
          <cell r="AD45" t="str">
            <v>A.Chong</v>
          </cell>
          <cell r="AE45" t="str">
            <v>qq</v>
          </cell>
          <cell r="AF45" t="str">
            <v>S.Kirsa</v>
          </cell>
          <cell r="AG45" t="str">
            <v>N.Dirnbauer</v>
          </cell>
          <cell r="AH45" t="str">
            <v>Graham</v>
          </cell>
          <cell r="AI45"/>
        </row>
        <row r="46">
          <cell r="C46" t="str">
            <v>Wendy</v>
          </cell>
          <cell r="D46" t="str">
            <v>Bronwyn</v>
          </cell>
          <cell r="E46" t="str">
            <v>Stav</v>
          </cell>
          <cell r="F46" t="str">
            <v>qq</v>
          </cell>
          <cell r="G46" t="str">
            <v>qq</v>
          </cell>
          <cell r="H46" t="str">
            <v>Madonna</v>
          </cell>
          <cell r="I46"/>
          <cell r="J46" t="str">
            <v>qq</v>
          </cell>
          <cell r="K46"/>
          <cell r="L46" t="str">
            <v>qq</v>
          </cell>
          <cell r="M46" t="str">
            <v>qq</v>
          </cell>
          <cell r="N46" t="str">
            <v>qq</v>
          </cell>
          <cell r="O46" t="str">
            <v>qq</v>
          </cell>
          <cell r="P46" t="str">
            <v>Jane</v>
          </cell>
          <cell r="Q46" t="str">
            <v>Winnie (HPV)</v>
          </cell>
          <cell r="R46" t="str">
            <v>Lynette</v>
          </cell>
          <cell r="S46" t="str">
            <v>Arthur</v>
          </cell>
          <cell r="T46" t="str">
            <v>Bunmi</v>
          </cell>
          <cell r="U46" t="str">
            <v>R.Batagol</v>
          </cell>
          <cell r="V46" t="str">
            <v>C.McAvaney</v>
          </cell>
          <cell r="W46" t="str">
            <v>Erika</v>
          </cell>
          <cell r="X46" t="str">
            <v>Huda</v>
          </cell>
          <cell r="Y46" t="str">
            <v>qq</v>
          </cell>
          <cell r="Z46" t="str">
            <v>qq</v>
          </cell>
          <cell r="AA46"/>
          <cell r="AB46" t="str">
            <v>qq</v>
          </cell>
          <cell r="AC46" t="str">
            <v>S.Sturm/Brindha/Louise/A.Truong (pm)</v>
          </cell>
          <cell r="AD46" t="str">
            <v>A.Chong</v>
          </cell>
          <cell r="AE46" t="str">
            <v>qq</v>
          </cell>
          <cell r="AF46" t="str">
            <v>S.Kirsa</v>
          </cell>
          <cell r="AG46" t="str">
            <v>N.Dirnbauer</v>
          </cell>
          <cell r="AH46" t="str">
            <v>Graham</v>
          </cell>
          <cell r="AI46"/>
        </row>
        <row r="47">
          <cell r="C47" t="str">
            <v>Tom</v>
          </cell>
          <cell r="D47" t="str">
            <v>Bronwyn</v>
          </cell>
          <cell r="E47" t="str">
            <v>qq</v>
          </cell>
          <cell r="F47" t="str">
            <v>qq</v>
          </cell>
          <cell r="G47" t="str">
            <v>qq</v>
          </cell>
          <cell r="H47" t="str">
            <v>Madonna</v>
          </cell>
          <cell r="I47"/>
          <cell r="J47" t="str">
            <v>qq</v>
          </cell>
          <cell r="K47"/>
          <cell r="L47" t="str">
            <v>Marisa</v>
          </cell>
          <cell r="M47" t="str">
            <v>qq</v>
          </cell>
          <cell r="N47" t="str">
            <v>qq</v>
          </cell>
          <cell r="O47" t="str">
            <v>Eugene</v>
          </cell>
          <cell r="P47" t="str">
            <v>Jane</v>
          </cell>
          <cell r="Q47" t="str">
            <v>QQ</v>
          </cell>
          <cell r="R47" t="str">
            <v>Lynette</v>
          </cell>
          <cell r="S47" t="str">
            <v>Arthur</v>
          </cell>
          <cell r="T47" t="str">
            <v>Bunmi</v>
          </cell>
          <cell r="U47" t="str">
            <v>R.Batagol</v>
          </cell>
          <cell r="V47" t="str">
            <v>C.McAvaney</v>
          </cell>
          <cell r="W47" t="str">
            <v>Erika</v>
          </cell>
          <cell r="X47" t="str">
            <v>Huda</v>
          </cell>
          <cell r="Y47" t="str">
            <v>qq</v>
          </cell>
          <cell r="Z47" t="str">
            <v>qq</v>
          </cell>
          <cell r="AA47"/>
          <cell r="AB47" t="str">
            <v>Shirley</v>
          </cell>
          <cell r="AC47" t="str">
            <v>S.Sturm/Brindha/Louise/A.Truong</v>
          </cell>
          <cell r="AD47" t="str">
            <v>A.Chong</v>
          </cell>
          <cell r="AE47" t="str">
            <v>qq</v>
          </cell>
          <cell r="AF47" t="str">
            <v>S.Kirsa</v>
          </cell>
          <cell r="AG47" t="str">
            <v>N.Dirnbauer</v>
          </cell>
          <cell r="AH47" t="str">
            <v>Graham</v>
          </cell>
          <cell r="AI47"/>
        </row>
        <row r="48">
          <cell r="C48" t="str">
            <v>Wendy</v>
          </cell>
          <cell r="D48" t="str">
            <v>Bronwyn</v>
          </cell>
          <cell r="E48" t="str">
            <v>Hayley</v>
          </cell>
          <cell r="F48" t="str">
            <v>qq</v>
          </cell>
          <cell r="G48" t="str">
            <v>qq</v>
          </cell>
          <cell r="H48" t="str">
            <v>Madonna</v>
          </cell>
          <cell r="I48"/>
          <cell r="J48" t="str">
            <v>Connie</v>
          </cell>
          <cell r="K48"/>
          <cell r="L48" t="str">
            <v>Marisa</v>
          </cell>
          <cell r="M48" t="str">
            <v>Brindha</v>
          </cell>
          <cell r="N48" t="str">
            <v>Louise</v>
          </cell>
          <cell r="O48" t="str">
            <v>qq</v>
          </cell>
          <cell r="P48" t="str">
            <v>Jane</v>
          </cell>
          <cell r="Q48" t="str">
            <v>Rasangi</v>
          </cell>
          <cell r="R48" t="str">
            <v>Lynette</v>
          </cell>
          <cell r="S48" t="str">
            <v>Arthur</v>
          </cell>
          <cell r="T48" t="str">
            <v>Bunmi</v>
          </cell>
          <cell r="U48" t="str">
            <v>qq</v>
          </cell>
          <cell r="V48" t="str">
            <v>C.McAvaney</v>
          </cell>
          <cell r="W48" t="str">
            <v>Erika</v>
          </cell>
          <cell r="X48" t="str">
            <v>qq</v>
          </cell>
          <cell r="Y48" t="str">
            <v>Kaman</v>
          </cell>
          <cell r="Z48" t="str">
            <v>qq</v>
          </cell>
          <cell r="AA48"/>
          <cell r="AB48" t="str">
            <v>Shirley</v>
          </cell>
          <cell r="AC48" t="str">
            <v>S.Sturm</v>
          </cell>
          <cell r="AD48" t="str">
            <v>A.Chong</v>
          </cell>
          <cell r="AE48" t="str">
            <v>qq</v>
          </cell>
          <cell r="AF48" t="str">
            <v>S.Kirsa</v>
          </cell>
          <cell r="AG48" t="str">
            <v>N.Dirnbauer</v>
          </cell>
          <cell r="AH48" t="str">
            <v>Graham</v>
          </cell>
          <cell r="AI48"/>
        </row>
        <row r="49">
          <cell r="C49" t="str">
            <v>Tom</v>
          </cell>
          <cell r="D49" t="str">
            <v>Hayley</v>
          </cell>
          <cell r="E49" t="str">
            <v>qq</v>
          </cell>
          <cell r="F49" t="str">
            <v>qq</v>
          </cell>
          <cell r="G49" t="str">
            <v>qq</v>
          </cell>
          <cell r="H49" t="str">
            <v>Madonna</v>
          </cell>
          <cell r="I49"/>
          <cell r="J49" t="str">
            <v>Connie</v>
          </cell>
          <cell r="K49"/>
          <cell r="L49" t="str">
            <v>Marisa</v>
          </cell>
          <cell r="M49" t="str">
            <v>Brindha</v>
          </cell>
          <cell r="N49" t="str">
            <v>Louise</v>
          </cell>
          <cell r="O49" t="str">
            <v>qq</v>
          </cell>
          <cell r="P49" t="str">
            <v>Jane</v>
          </cell>
          <cell r="Q49" t="str">
            <v>Rasangi</v>
          </cell>
          <cell r="R49" t="str">
            <v>Lynette</v>
          </cell>
          <cell r="S49" t="str">
            <v>Arthur</v>
          </cell>
          <cell r="T49" t="str">
            <v>Bunmi</v>
          </cell>
          <cell r="U49" t="str">
            <v>qq</v>
          </cell>
          <cell r="V49" t="str">
            <v>QQ</v>
          </cell>
          <cell r="W49" t="str">
            <v>qq</v>
          </cell>
          <cell r="X49" t="str">
            <v>qq</v>
          </cell>
          <cell r="Y49" t="str">
            <v>Kaman</v>
          </cell>
          <cell r="Z49" t="str">
            <v>qq</v>
          </cell>
          <cell r="AA49"/>
          <cell r="AB49" t="str">
            <v>Shirley</v>
          </cell>
          <cell r="AC49" t="str">
            <v>S.Sturm</v>
          </cell>
          <cell r="AD49" t="str">
            <v>qq</v>
          </cell>
          <cell r="AE49" t="str">
            <v>qq</v>
          </cell>
          <cell r="AF49" t="str">
            <v>S.Kirsa</v>
          </cell>
          <cell r="AG49" t="str">
            <v>N.Dirnbauer</v>
          </cell>
          <cell r="AH49" t="str">
            <v>Graham</v>
          </cell>
          <cell r="AI49"/>
        </row>
        <row r="50">
          <cell r="C50" t="str">
            <v>Wendy</v>
          </cell>
          <cell r="D50" t="str">
            <v>qq</v>
          </cell>
          <cell r="E50" t="str">
            <v>qq</v>
          </cell>
          <cell r="F50" t="str">
            <v>qq</v>
          </cell>
          <cell r="G50" t="str">
            <v>qq</v>
          </cell>
          <cell r="H50" t="str">
            <v>Madonna</v>
          </cell>
          <cell r="I50"/>
          <cell r="J50" t="str">
            <v>Connie</v>
          </cell>
          <cell r="K50"/>
          <cell r="L50" t="str">
            <v>qq</v>
          </cell>
          <cell r="M50" t="str">
            <v>qq</v>
          </cell>
          <cell r="N50" t="str">
            <v>qq</v>
          </cell>
          <cell r="O50" t="str">
            <v>Eugene</v>
          </cell>
          <cell r="P50" t="str">
            <v>Jane</v>
          </cell>
          <cell r="Q50" t="str">
            <v>Rasangi</v>
          </cell>
          <cell r="R50" t="str">
            <v>Lynette</v>
          </cell>
          <cell r="S50" t="str">
            <v>Arthur</v>
          </cell>
          <cell r="T50" t="str">
            <v>Bunmi</v>
          </cell>
          <cell r="U50" t="str">
            <v>qq</v>
          </cell>
          <cell r="V50" t="str">
            <v>C.McAvaney</v>
          </cell>
          <cell r="W50" t="str">
            <v>Erika</v>
          </cell>
          <cell r="X50" t="str">
            <v>qq</v>
          </cell>
          <cell r="Y50" t="str">
            <v>qq</v>
          </cell>
          <cell r="Z50" t="str">
            <v>qq</v>
          </cell>
          <cell r="AA50"/>
          <cell r="AB50" t="str">
            <v>Shirley</v>
          </cell>
          <cell r="AC50" t="str">
            <v>S.Sturm/ Brindha/Louise/A.Truong</v>
          </cell>
          <cell r="AD50" t="str">
            <v>qq</v>
          </cell>
          <cell r="AE50" t="str">
            <v>qq</v>
          </cell>
          <cell r="AF50" t="str">
            <v>S.Kirsa</v>
          </cell>
          <cell r="AG50" t="str">
            <v>N.Dirnbauer</v>
          </cell>
          <cell r="AH50" t="str">
            <v>Graham</v>
          </cell>
          <cell r="AI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  <cell r="U51" t="str">
            <v>Public Holiday</v>
          </cell>
          <cell r="V51" t="str">
            <v>Public Holiday</v>
          </cell>
          <cell r="W51" t="str">
            <v>Public Holiday</v>
          </cell>
          <cell r="X51" t="str">
            <v>Public Holiday</v>
          </cell>
          <cell r="Y51" t="str">
            <v>Public Holiday</v>
          </cell>
          <cell r="Z51" t="str">
            <v>Public Holiday</v>
          </cell>
          <cell r="AA51" t="str">
            <v>Public Holiday</v>
          </cell>
          <cell r="AB51" t="str">
            <v>Public Holiday</v>
          </cell>
          <cell r="AC51" t="str">
            <v>Public Holiday</v>
          </cell>
          <cell r="AD51" t="str">
            <v>Public Holiday</v>
          </cell>
          <cell r="AE51" t="str">
            <v>Public Holiday</v>
          </cell>
          <cell r="AF51" t="str">
            <v>Public Holiday</v>
          </cell>
          <cell r="AG51" t="str">
            <v>Public Holiday</v>
          </cell>
          <cell r="AH51" t="str">
            <v>Public Holiday</v>
          </cell>
          <cell r="AI51" t="str">
            <v>Public Holiday</v>
          </cell>
        </row>
        <row r="52">
          <cell r="C52" t="str">
            <v>Tom</v>
          </cell>
          <cell r="D52" t="str">
            <v>Bronwyn</v>
          </cell>
          <cell r="E52" t="str">
            <v>qq</v>
          </cell>
          <cell r="F52" t="str">
            <v>V.Hill</v>
          </cell>
          <cell r="G52" t="str">
            <v>qq</v>
          </cell>
          <cell r="H52" t="str">
            <v>Madonna</v>
          </cell>
          <cell r="I52"/>
          <cell r="J52" t="str">
            <v>qq</v>
          </cell>
          <cell r="K52"/>
          <cell r="L52" t="str">
            <v>Marisa</v>
          </cell>
          <cell r="M52" t="str">
            <v>Brindha</v>
          </cell>
          <cell r="N52"/>
          <cell r="O52"/>
          <cell r="P52" t="str">
            <v>Jane</v>
          </cell>
          <cell r="Q52" t="str">
            <v>QQ</v>
          </cell>
          <cell r="R52" t="str">
            <v>Lynette</v>
          </cell>
          <cell r="S52" t="str">
            <v>Arthur</v>
          </cell>
          <cell r="T52" t="str">
            <v>Bunmi</v>
          </cell>
          <cell r="U52" t="str">
            <v>R.Batagol</v>
          </cell>
          <cell r="V52" t="str">
            <v>C.McAvaney</v>
          </cell>
          <cell r="W52" t="str">
            <v>Erika</v>
          </cell>
          <cell r="X52" t="str">
            <v>Huda</v>
          </cell>
          <cell r="Y52" t="str">
            <v>qq</v>
          </cell>
          <cell r="Z52" t="str">
            <v>V.Koo</v>
          </cell>
          <cell r="AA52"/>
          <cell r="AB52" t="str">
            <v>qq</v>
          </cell>
          <cell r="AC52" t="str">
            <v>S.Sturm</v>
          </cell>
          <cell r="AD52" t="str">
            <v>qq</v>
          </cell>
          <cell r="AE52" t="str">
            <v>qq</v>
          </cell>
          <cell r="AF52" t="str">
            <v>S.Kirsa</v>
          </cell>
          <cell r="AG52" t="str">
            <v>N.Dirnbauer</v>
          </cell>
          <cell r="AH52" t="str">
            <v>Graham</v>
          </cell>
          <cell r="AI52"/>
        </row>
        <row r="53">
          <cell r="C53" t="str">
            <v>Wendy</v>
          </cell>
          <cell r="D53" t="str">
            <v>Hayley</v>
          </cell>
          <cell r="E53" t="str">
            <v>qq</v>
          </cell>
          <cell r="F53" t="str">
            <v>V.Hill</v>
          </cell>
          <cell r="G53" t="str">
            <v>qq</v>
          </cell>
          <cell r="H53" t="str">
            <v>Madonna</v>
          </cell>
          <cell r="I53"/>
          <cell r="J53" t="str">
            <v>Connie</v>
          </cell>
          <cell r="K53"/>
          <cell r="L53" t="str">
            <v>Marisa</v>
          </cell>
          <cell r="M53" t="str">
            <v>Brindha</v>
          </cell>
          <cell r="N53"/>
          <cell r="O53"/>
          <cell r="P53" t="str">
            <v>Jane</v>
          </cell>
          <cell r="Q53" t="str">
            <v>Rasangi</v>
          </cell>
          <cell r="R53" t="str">
            <v>Lynette</v>
          </cell>
          <cell r="S53" t="str">
            <v>Arthur</v>
          </cell>
          <cell r="T53" t="str">
            <v>Bunmi</v>
          </cell>
          <cell r="U53" t="str">
            <v>qq</v>
          </cell>
          <cell r="V53" t="str">
            <v>C.McAvaney</v>
          </cell>
          <cell r="W53" t="str">
            <v>Erika</v>
          </cell>
          <cell r="X53" t="str">
            <v>qq</v>
          </cell>
          <cell r="Y53" t="str">
            <v>Kaman</v>
          </cell>
          <cell r="Z53" t="str">
            <v>Paree</v>
          </cell>
          <cell r="AA53"/>
          <cell r="AB53" t="str">
            <v>Shirley</v>
          </cell>
          <cell r="AC53" t="str">
            <v>S.Sturm</v>
          </cell>
          <cell r="AD53" t="str">
            <v>qq</v>
          </cell>
          <cell r="AE53" t="str">
            <v>qq</v>
          </cell>
          <cell r="AF53" t="str">
            <v>S.Kirsa</v>
          </cell>
          <cell r="AG53" t="str">
            <v>N.Dirnbauer</v>
          </cell>
          <cell r="AH53" t="str">
            <v>Graham</v>
          </cell>
          <cell r="AI53"/>
        </row>
        <row r="54">
          <cell r="C54" t="str">
            <v>Tom</v>
          </cell>
          <cell r="D54" t="str">
            <v>Hayley</v>
          </cell>
          <cell r="E54" t="str">
            <v>qq</v>
          </cell>
          <cell r="F54" t="str">
            <v>V.Hill</v>
          </cell>
          <cell r="G54" t="str">
            <v>qq</v>
          </cell>
          <cell r="H54" t="str">
            <v>Madonna</v>
          </cell>
          <cell r="I54"/>
          <cell r="J54" t="str">
            <v>Connie</v>
          </cell>
          <cell r="K54"/>
          <cell r="L54" t="str">
            <v>Marisa</v>
          </cell>
          <cell r="M54" t="str">
            <v>Louise</v>
          </cell>
          <cell r="N54"/>
          <cell r="O54"/>
          <cell r="P54" t="str">
            <v>Jane</v>
          </cell>
          <cell r="Q54" t="str">
            <v>Rasangi</v>
          </cell>
          <cell r="R54" t="str">
            <v>Lynette</v>
          </cell>
          <cell r="S54" t="str">
            <v>Arthur</v>
          </cell>
          <cell r="T54" t="str">
            <v>Bunmi</v>
          </cell>
          <cell r="U54" t="str">
            <v>qq</v>
          </cell>
          <cell r="V54" t="str">
            <v>QQ</v>
          </cell>
          <cell r="W54" t="str">
            <v>qq</v>
          </cell>
          <cell r="X54" t="str">
            <v>qq</v>
          </cell>
          <cell r="Y54" t="str">
            <v>Kaman</v>
          </cell>
          <cell r="Z54" t="str">
            <v>V.Koo</v>
          </cell>
          <cell r="AA54"/>
          <cell r="AB54" t="str">
            <v>qq</v>
          </cell>
          <cell r="AC54" t="str">
            <v>S.Sturm</v>
          </cell>
          <cell r="AD54" t="str">
            <v>qq</v>
          </cell>
          <cell r="AE54" t="str">
            <v>qq</v>
          </cell>
          <cell r="AF54" t="str">
            <v>S.Kirsa</v>
          </cell>
          <cell r="AG54" t="str">
            <v>N.Dirnbauer</v>
          </cell>
          <cell r="AH54" t="str">
            <v>Graham</v>
          </cell>
          <cell r="AI54"/>
        </row>
        <row r="55">
          <cell r="C55" t="str">
            <v>Wendy</v>
          </cell>
          <cell r="D55" t="str">
            <v>Hayley</v>
          </cell>
          <cell r="E55" t="str">
            <v>qq</v>
          </cell>
          <cell r="F55" t="str">
            <v>V.Hill</v>
          </cell>
          <cell r="G55" t="str">
            <v>qq</v>
          </cell>
          <cell r="H55" t="str">
            <v>Madonna</v>
          </cell>
          <cell r="I55"/>
          <cell r="J55" t="str">
            <v>Connie</v>
          </cell>
          <cell r="K55"/>
          <cell r="L55" t="str">
            <v>qq</v>
          </cell>
          <cell r="M55" t="str">
            <v>Louise</v>
          </cell>
          <cell r="N55"/>
          <cell r="O55"/>
          <cell r="P55" t="str">
            <v>Jane</v>
          </cell>
          <cell r="Q55" t="str">
            <v>qq</v>
          </cell>
          <cell r="R55" t="str">
            <v>Lynette</v>
          </cell>
          <cell r="S55" t="str">
            <v>Arthur</v>
          </cell>
          <cell r="T55" t="str">
            <v>Bunmi</v>
          </cell>
          <cell r="U55" t="str">
            <v>qq</v>
          </cell>
          <cell r="V55" t="str">
            <v>C.McAvaney</v>
          </cell>
          <cell r="W55" t="str">
            <v>Erika</v>
          </cell>
          <cell r="X55" t="str">
            <v>qq</v>
          </cell>
          <cell r="Y55" t="str">
            <v>Kaman</v>
          </cell>
          <cell r="Z55" t="str">
            <v>V.Koo</v>
          </cell>
          <cell r="AA55"/>
          <cell r="AB55" t="str">
            <v>qq</v>
          </cell>
          <cell r="AC55" t="str">
            <v>S.Sturm</v>
          </cell>
          <cell r="AD55" t="str">
            <v>qq</v>
          </cell>
          <cell r="AE55" t="str">
            <v>qq</v>
          </cell>
          <cell r="AF55" t="str">
            <v>S.Kirsa</v>
          </cell>
          <cell r="AG55" t="str">
            <v>N.Dirnbauer</v>
          </cell>
          <cell r="AH55" t="str">
            <v>Graham</v>
          </cell>
          <cell r="AI55"/>
        </row>
        <row r="56">
          <cell r="C56" t="str">
            <v>Wendy</v>
          </cell>
          <cell r="D56" t="str">
            <v>Bronwyn</v>
          </cell>
          <cell r="E56" t="str">
            <v>Stav</v>
          </cell>
          <cell r="F56" t="str">
            <v>V.Hill</v>
          </cell>
          <cell r="G56" t="str">
            <v>qq</v>
          </cell>
          <cell r="H56" t="str">
            <v>Madonna</v>
          </cell>
          <cell r="I56"/>
          <cell r="J56" t="str">
            <v>qq</v>
          </cell>
          <cell r="K56"/>
          <cell r="L56" t="str">
            <v>qq</v>
          </cell>
          <cell r="M56" t="str">
            <v>Brindha</v>
          </cell>
          <cell r="N56"/>
          <cell r="O56"/>
          <cell r="P56" t="str">
            <v>qq</v>
          </cell>
          <cell r="Q56" t="str">
            <v>Rasangi</v>
          </cell>
          <cell r="R56" t="str">
            <v>Lynette</v>
          </cell>
          <cell r="S56" t="str">
            <v>Arthur</v>
          </cell>
          <cell r="T56" t="str">
            <v>Bunmi</v>
          </cell>
          <cell r="U56" t="str">
            <v>R.Batagol</v>
          </cell>
          <cell r="V56" t="str">
            <v>C.McAvaney</v>
          </cell>
          <cell r="W56" t="str">
            <v>Erika</v>
          </cell>
          <cell r="X56" t="str">
            <v>Huda</v>
          </cell>
          <cell r="Y56" t="str">
            <v>qq</v>
          </cell>
          <cell r="Z56" t="str">
            <v>V.Koo</v>
          </cell>
          <cell r="AA56"/>
          <cell r="AB56" t="str">
            <v>qq</v>
          </cell>
          <cell r="AC56" t="str">
            <v>S.Sturm</v>
          </cell>
          <cell r="AD56" t="str">
            <v>qq</v>
          </cell>
          <cell r="AE56" t="str">
            <v>qq</v>
          </cell>
          <cell r="AF56" t="str">
            <v>S.Kirsa</v>
          </cell>
          <cell r="AG56" t="str">
            <v>N.Dirnbauer</v>
          </cell>
          <cell r="AH56" t="str">
            <v>Graham</v>
          </cell>
          <cell r="AI56"/>
        </row>
        <row r="57">
          <cell r="C57" t="str">
            <v>Tom</v>
          </cell>
          <cell r="D57" t="str">
            <v>Bronwyn</v>
          </cell>
          <cell r="E57" t="str">
            <v>qq</v>
          </cell>
          <cell r="F57" t="str">
            <v>V.Hill</v>
          </cell>
          <cell r="G57" t="str">
            <v>qq</v>
          </cell>
          <cell r="H57" t="str">
            <v>Madonna</v>
          </cell>
          <cell r="I57"/>
          <cell r="J57" t="str">
            <v>qq</v>
          </cell>
          <cell r="K57"/>
          <cell r="L57" t="str">
            <v>Marisa</v>
          </cell>
          <cell r="M57" t="str">
            <v>Brindha</v>
          </cell>
          <cell r="N57"/>
          <cell r="O57"/>
          <cell r="P57" t="str">
            <v>qq</v>
          </cell>
          <cell r="Q57" t="str">
            <v>QQ</v>
          </cell>
          <cell r="R57" t="str">
            <v>Lynette</v>
          </cell>
          <cell r="S57" t="str">
            <v>Arthur</v>
          </cell>
          <cell r="T57" t="str">
            <v>Bunmi</v>
          </cell>
          <cell r="U57" t="str">
            <v>R.Batagol</v>
          </cell>
          <cell r="V57" t="str">
            <v>C.McAvaney</v>
          </cell>
          <cell r="W57" t="str">
            <v>Erika</v>
          </cell>
          <cell r="X57" t="str">
            <v>Huda</v>
          </cell>
          <cell r="Y57" t="str">
            <v>qq</v>
          </cell>
          <cell r="Z57" t="str">
            <v>V.Koo</v>
          </cell>
          <cell r="AA57"/>
          <cell r="AB57" t="str">
            <v>Shirley</v>
          </cell>
          <cell r="AC57" t="str">
            <v>S.Sturm</v>
          </cell>
          <cell r="AD57" t="str">
            <v>qq</v>
          </cell>
          <cell r="AE57" t="str">
            <v>qq</v>
          </cell>
          <cell r="AF57" t="str">
            <v>S.Kirsa</v>
          </cell>
          <cell r="AG57" t="str">
            <v>N.Dirnbauer</v>
          </cell>
          <cell r="AH57" t="str">
            <v>Graham</v>
          </cell>
          <cell r="AI57"/>
        </row>
        <row r="58">
          <cell r="C58" t="str">
            <v>Wendy</v>
          </cell>
          <cell r="D58" t="str">
            <v>Bronwyn</v>
          </cell>
          <cell r="E58" t="str">
            <v>Hayley</v>
          </cell>
          <cell r="F58" t="str">
            <v>V.Hill</v>
          </cell>
          <cell r="G58" t="str">
            <v>qq</v>
          </cell>
          <cell r="H58" t="str">
            <v>Madonna</v>
          </cell>
          <cell r="I58"/>
          <cell r="J58" t="str">
            <v>Connie</v>
          </cell>
          <cell r="K58"/>
          <cell r="L58" t="str">
            <v>Marisa</v>
          </cell>
          <cell r="M58" t="str">
            <v>Louise</v>
          </cell>
          <cell r="N58"/>
          <cell r="O58"/>
          <cell r="P58" t="str">
            <v>qq</v>
          </cell>
          <cell r="Q58" t="str">
            <v>Rasangi</v>
          </cell>
          <cell r="R58" t="str">
            <v>Lynette</v>
          </cell>
          <cell r="S58" t="str">
            <v>Arthur</v>
          </cell>
          <cell r="T58" t="str">
            <v>Bunmi</v>
          </cell>
          <cell r="U58" t="str">
            <v>qq</v>
          </cell>
          <cell r="V58" t="str">
            <v>C.McAvaney</v>
          </cell>
          <cell r="W58" t="str">
            <v>Erika</v>
          </cell>
          <cell r="X58" t="str">
            <v>qq</v>
          </cell>
          <cell r="Y58" t="str">
            <v>Kaman</v>
          </cell>
          <cell r="Z58" t="str">
            <v>V.Koo</v>
          </cell>
          <cell r="AA58"/>
          <cell r="AB58" t="str">
            <v>Shirley</v>
          </cell>
          <cell r="AC58" t="str">
            <v>S.Sturm</v>
          </cell>
          <cell r="AD58" t="str">
            <v>qq</v>
          </cell>
          <cell r="AE58" t="str">
            <v>qq</v>
          </cell>
          <cell r="AF58" t="str">
            <v>S.Kirsa</v>
          </cell>
          <cell r="AG58" t="str">
            <v>N.Dirnbauer</v>
          </cell>
          <cell r="AH58" t="str">
            <v>Graham</v>
          </cell>
          <cell r="AI58"/>
        </row>
        <row r="59">
          <cell r="C59" t="str">
            <v>Tom</v>
          </cell>
          <cell r="D59" t="str">
            <v>Hayley</v>
          </cell>
          <cell r="E59" t="str">
            <v>qq</v>
          </cell>
          <cell r="F59" t="str">
            <v>V.Hill</v>
          </cell>
          <cell r="G59" t="str">
            <v>qq</v>
          </cell>
          <cell r="H59" t="str">
            <v>Madonna</v>
          </cell>
          <cell r="I59"/>
          <cell r="J59" t="str">
            <v>Connie</v>
          </cell>
          <cell r="K59"/>
          <cell r="L59" t="str">
            <v>Marisa</v>
          </cell>
          <cell r="M59" t="str">
            <v>Louise</v>
          </cell>
          <cell r="N59"/>
          <cell r="O59"/>
          <cell r="P59" t="str">
            <v>qq</v>
          </cell>
          <cell r="Q59" t="str">
            <v>Rasangi</v>
          </cell>
          <cell r="R59" t="str">
            <v>Lynette</v>
          </cell>
          <cell r="S59" t="str">
            <v>Arthur</v>
          </cell>
          <cell r="T59" t="str">
            <v>Bunmi</v>
          </cell>
          <cell r="U59" t="str">
            <v>qq</v>
          </cell>
          <cell r="V59" t="str">
            <v>QQ</v>
          </cell>
          <cell r="W59" t="str">
            <v>qq</v>
          </cell>
          <cell r="X59" t="str">
            <v>qq</v>
          </cell>
          <cell r="Y59" t="str">
            <v>Kaman</v>
          </cell>
          <cell r="Z59" t="str">
            <v>V.Koo</v>
          </cell>
          <cell r="AA59"/>
          <cell r="AB59" t="str">
            <v>Shirley</v>
          </cell>
          <cell r="AC59" t="str">
            <v>S.Sturm</v>
          </cell>
          <cell r="AD59" t="str">
            <v>qq</v>
          </cell>
          <cell r="AE59" t="str">
            <v>qq</v>
          </cell>
          <cell r="AF59" t="str">
            <v>S.Kirsa</v>
          </cell>
          <cell r="AG59" t="str">
            <v>N.Dirnbauer</v>
          </cell>
          <cell r="AH59" t="str">
            <v>Graham</v>
          </cell>
          <cell r="AI59"/>
        </row>
        <row r="60">
          <cell r="C60" t="str">
            <v>Wendy</v>
          </cell>
          <cell r="D60" t="str">
            <v>qq</v>
          </cell>
          <cell r="E60" t="str">
            <v>qq</v>
          </cell>
          <cell r="F60" t="str">
            <v>V.Hill</v>
          </cell>
          <cell r="G60" t="str">
            <v>qq</v>
          </cell>
          <cell r="H60" t="str">
            <v>Madonna</v>
          </cell>
          <cell r="I60"/>
          <cell r="J60" t="str">
            <v>Connie</v>
          </cell>
          <cell r="K60"/>
          <cell r="L60" t="str">
            <v>qq</v>
          </cell>
          <cell r="M60" t="str">
            <v>Louise</v>
          </cell>
          <cell r="N60"/>
          <cell r="O60"/>
          <cell r="P60" t="str">
            <v>qq</v>
          </cell>
          <cell r="Q60" t="str">
            <v>Rasangi</v>
          </cell>
          <cell r="R60" t="str">
            <v>Lynette</v>
          </cell>
          <cell r="S60" t="str">
            <v>Arthur</v>
          </cell>
          <cell r="T60" t="str">
            <v>Bunmi</v>
          </cell>
          <cell r="U60" t="str">
            <v>qq</v>
          </cell>
          <cell r="V60" t="str">
            <v>C.McAvaney</v>
          </cell>
          <cell r="W60" t="str">
            <v>Erika</v>
          </cell>
          <cell r="X60" t="str">
            <v>qq</v>
          </cell>
          <cell r="Y60" t="str">
            <v>qq</v>
          </cell>
          <cell r="Z60" t="str">
            <v>V.Koo</v>
          </cell>
          <cell r="AA60"/>
          <cell r="AB60" t="str">
            <v>Shirley</v>
          </cell>
          <cell r="AC60" t="str">
            <v>S.Sturm</v>
          </cell>
          <cell r="AD60" t="str">
            <v>qq</v>
          </cell>
          <cell r="AE60" t="str">
            <v>qq</v>
          </cell>
          <cell r="AF60" t="str">
            <v>S.Kirsa</v>
          </cell>
          <cell r="AG60" t="str">
            <v>N.Dirnbauer</v>
          </cell>
          <cell r="AH60" t="str">
            <v>Graham</v>
          </cell>
          <cell r="AI60"/>
        </row>
        <row r="61">
          <cell r="C61" t="str">
            <v>Wendy</v>
          </cell>
          <cell r="D61" t="str">
            <v>Bronwyn</v>
          </cell>
          <cell r="E61" t="str">
            <v>Stav</v>
          </cell>
          <cell r="F61" t="str">
            <v>V.Hill</v>
          </cell>
          <cell r="G61" t="str">
            <v>qq</v>
          </cell>
          <cell r="H61" t="str">
            <v>Madonna</v>
          </cell>
          <cell r="I61"/>
          <cell r="J61" t="str">
            <v>qq</v>
          </cell>
          <cell r="K61" t="str">
            <v>qq</v>
          </cell>
          <cell r="L61" t="str">
            <v>qq</v>
          </cell>
          <cell r="M61" t="str">
            <v>Brindha</v>
          </cell>
          <cell r="N61"/>
          <cell r="O61"/>
          <cell r="P61" t="str">
            <v>Jane</v>
          </cell>
          <cell r="Q61" t="str">
            <v>Rasangi</v>
          </cell>
          <cell r="R61" t="str">
            <v>Lynette</v>
          </cell>
          <cell r="S61" t="str">
            <v>Arthur</v>
          </cell>
          <cell r="T61" t="str">
            <v>Bunmi</v>
          </cell>
          <cell r="U61" t="str">
            <v>R.Batagol</v>
          </cell>
          <cell r="V61" t="str">
            <v>C.McAvaney</v>
          </cell>
          <cell r="W61" t="str">
            <v>Erika</v>
          </cell>
          <cell r="X61" t="str">
            <v>Huda</v>
          </cell>
          <cell r="Y61" t="str">
            <v>qq</v>
          </cell>
          <cell r="Z61" t="str">
            <v>V.Koo</v>
          </cell>
          <cell r="AA61"/>
          <cell r="AB61" t="str">
            <v>qq</v>
          </cell>
          <cell r="AC61" t="str">
            <v>S.Sturm</v>
          </cell>
          <cell r="AD61" t="str">
            <v>qq</v>
          </cell>
          <cell r="AE61" t="str">
            <v>qq</v>
          </cell>
          <cell r="AF61" t="str">
            <v>S.Kirsa</v>
          </cell>
          <cell r="AG61" t="str">
            <v>N.Dirnbauer</v>
          </cell>
          <cell r="AH61" t="str">
            <v>Graham</v>
          </cell>
          <cell r="AI61"/>
        </row>
        <row r="62">
          <cell r="C62" t="str">
            <v>Tom</v>
          </cell>
          <cell r="D62" t="str">
            <v>Bronwyn</v>
          </cell>
          <cell r="E62" t="str">
            <v>qq</v>
          </cell>
          <cell r="F62" t="str">
            <v>V.Hill</v>
          </cell>
          <cell r="G62" t="str">
            <v>qq</v>
          </cell>
          <cell r="H62" t="str">
            <v>Madonna</v>
          </cell>
          <cell r="I62"/>
          <cell r="J62" t="str">
            <v>qq</v>
          </cell>
          <cell r="K62" t="str">
            <v>V.Le</v>
          </cell>
          <cell r="L62" t="str">
            <v>Marisa</v>
          </cell>
          <cell r="M62" t="str">
            <v>Brindha</v>
          </cell>
          <cell r="N62"/>
          <cell r="O62"/>
          <cell r="P62" t="str">
            <v>Jane</v>
          </cell>
          <cell r="Q62" t="str">
            <v>qq</v>
          </cell>
          <cell r="R62" t="str">
            <v>Lynette</v>
          </cell>
          <cell r="S62" t="str">
            <v>Arthur</v>
          </cell>
          <cell r="T62" t="str">
            <v>Bunmi</v>
          </cell>
          <cell r="U62" t="str">
            <v>R.Batagol</v>
          </cell>
          <cell r="V62" t="str">
            <v>C.McAvaney</v>
          </cell>
          <cell r="W62" t="str">
            <v>Erika</v>
          </cell>
          <cell r="X62" t="str">
            <v>Huda</v>
          </cell>
          <cell r="Y62" t="str">
            <v>qq</v>
          </cell>
          <cell r="Z62" t="str">
            <v>V.Koo</v>
          </cell>
          <cell r="AA62"/>
          <cell r="AB62" t="str">
            <v>Shirley</v>
          </cell>
          <cell r="AC62" t="str">
            <v>S.Sturm</v>
          </cell>
          <cell r="AD62" t="str">
            <v>qq</v>
          </cell>
          <cell r="AE62"/>
          <cell r="AF62" t="str">
            <v>S.Kirsa</v>
          </cell>
          <cell r="AG62" t="str">
            <v>N.Dirnbauer</v>
          </cell>
          <cell r="AH62" t="str">
            <v>Graham</v>
          </cell>
          <cell r="AI62"/>
        </row>
        <row r="63">
          <cell r="C63" t="str">
            <v>Wendy</v>
          </cell>
          <cell r="D63" t="str">
            <v>Hayley</v>
          </cell>
          <cell r="E63" t="str">
            <v>qq</v>
          </cell>
          <cell r="F63" t="str">
            <v>V.Hill</v>
          </cell>
          <cell r="G63" t="str">
            <v>qq</v>
          </cell>
          <cell r="H63" t="str">
            <v>Madonna</v>
          </cell>
          <cell r="I63"/>
          <cell r="J63" t="str">
            <v>Connie</v>
          </cell>
          <cell r="K63" t="str">
            <v>V.Le</v>
          </cell>
          <cell r="L63" t="str">
            <v>Marisa</v>
          </cell>
          <cell r="M63" t="str">
            <v>Brindha</v>
          </cell>
          <cell r="N63"/>
          <cell r="O63"/>
          <cell r="P63" t="str">
            <v>Jane</v>
          </cell>
          <cell r="Q63" t="str">
            <v>Rasangi</v>
          </cell>
          <cell r="R63" t="str">
            <v>Lynette</v>
          </cell>
          <cell r="S63" t="str">
            <v>Arthur</v>
          </cell>
          <cell r="T63" t="str">
            <v>Bunmi</v>
          </cell>
          <cell r="U63" t="str">
            <v>qq</v>
          </cell>
          <cell r="V63" t="str">
            <v>C.McAvaney</v>
          </cell>
          <cell r="W63" t="str">
            <v>Erika</v>
          </cell>
          <cell r="X63" t="str">
            <v>qq</v>
          </cell>
          <cell r="Y63" t="str">
            <v>Kaman</v>
          </cell>
          <cell r="Z63" t="str">
            <v>V.Koo</v>
          </cell>
          <cell r="AA63"/>
          <cell r="AB63" t="str">
            <v>Shirley</v>
          </cell>
          <cell r="AC63" t="str">
            <v>S.Sturm</v>
          </cell>
          <cell r="AD63" t="str">
            <v>qq</v>
          </cell>
          <cell r="AE63"/>
          <cell r="AF63" t="str">
            <v>S.Kirsa</v>
          </cell>
          <cell r="AG63" t="str">
            <v>N.Dirnbauer</v>
          </cell>
          <cell r="AH63" t="str">
            <v>Graham</v>
          </cell>
          <cell r="AI63"/>
        </row>
        <row r="64">
          <cell r="C64" t="str">
            <v>Tom</v>
          </cell>
          <cell r="D64" t="str">
            <v>Hayley</v>
          </cell>
          <cell r="E64" t="str">
            <v>qq</v>
          </cell>
          <cell r="F64" t="str">
            <v>V.Hill</v>
          </cell>
          <cell r="G64" t="str">
            <v>qq</v>
          </cell>
          <cell r="H64" t="str">
            <v>Madonna</v>
          </cell>
          <cell r="I64"/>
          <cell r="J64" t="str">
            <v>Connie</v>
          </cell>
          <cell r="K64" t="str">
            <v>V.Le</v>
          </cell>
          <cell r="L64" t="str">
            <v>Marisa</v>
          </cell>
          <cell r="M64" t="str">
            <v>Louise</v>
          </cell>
          <cell r="N64"/>
          <cell r="O64"/>
          <cell r="P64" t="str">
            <v>Jane</v>
          </cell>
          <cell r="Q64" t="str">
            <v>Rasangi</v>
          </cell>
          <cell r="R64" t="str">
            <v>Lynette</v>
          </cell>
          <cell r="S64" t="str">
            <v>Arthur</v>
          </cell>
          <cell r="T64" t="str">
            <v>Bunmi</v>
          </cell>
          <cell r="U64" t="str">
            <v>qq</v>
          </cell>
          <cell r="V64" t="str">
            <v>QQ</v>
          </cell>
          <cell r="W64" t="str">
            <v>qq</v>
          </cell>
          <cell r="X64" t="str">
            <v>qq</v>
          </cell>
          <cell r="Y64" t="str">
            <v>Kaman</v>
          </cell>
          <cell r="Z64" t="str">
            <v>V.Koo</v>
          </cell>
          <cell r="AA64"/>
          <cell r="AB64" t="str">
            <v>Shirley</v>
          </cell>
          <cell r="AC64" t="str">
            <v>S.Sturm</v>
          </cell>
          <cell r="AD64" t="str">
            <v>qq</v>
          </cell>
          <cell r="AE64"/>
          <cell r="AF64" t="str">
            <v>S.Kirsa</v>
          </cell>
          <cell r="AG64" t="str">
            <v>N.Dirnbauer</v>
          </cell>
          <cell r="AH64" t="str">
            <v>Graham</v>
          </cell>
          <cell r="AI64"/>
        </row>
        <row r="65">
          <cell r="C65" t="str">
            <v>Wendy</v>
          </cell>
          <cell r="D65" t="str">
            <v>Hayley</v>
          </cell>
          <cell r="E65" t="str">
            <v>qq</v>
          </cell>
          <cell r="F65" t="str">
            <v>V.Hill</v>
          </cell>
          <cell r="G65" t="str">
            <v>qq</v>
          </cell>
          <cell r="H65" t="str">
            <v>Madonna</v>
          </cell>
          <cell r="I65"/>
          <cell r="J65" t="str">
            <v>Connie</v>
          </cell>
          <cell r="K65" t="str">
            <v>V.Le</v>
          </cell>
          <cell r="L65" t="str">
            <v>qq</v>
          </cell>
          <cell r="M65" t="str">
            <v>Louise</v>
          </cell>
          <cell r="N65"/>
          <cell r="O65"/>
          <cell r="P65" t="str">
            <v>Jane</v>
          </cell>
          <cell r="Q65" t="str">
            <v>qq</v>
          </cell>
          <cell r="R65" t="str">
            <v>Lynette</v>
          </cell>
          <cell r="S65" t="str">
            <v>Arthur</v>
          </cell>
          <cell r="T65" t="str">
            <v>Bunmi</v>
          </cell>
          <cell r="U65" t="str">
            <v>qq</v>
          </cell>
          <cell r="V65" t="str">
            <v>C.McAvaney</v>
          </cell>
          <cell r="W65" t="str">
            <v>Erika</v>
          </cell>
          <cell r="X65" t="str">
            <v>qq</v>
          </cell>
          <cell r="Y65" t="str">
            <v>Kaman</v>
          </cell>
          <cell r="Z65" t="str">
            <v>V.Koo</v>
          </cell>
          <cell r="AA65"/>
          <cell r="AB65" t="str">
            <v>Shirley</v>
          </cell>
          <cell r="AC65" t="str">
            <v>S.Sturm</v>
          </cell>
          <cell r="AD65" t="str">
            <v>qq</v>
          </cell>
          <cell r="AE65"/>
          <cell r="AF65" t="str">
            <v>S.Kirsa</v>
          </cell>
          <cell r="AG65" t="str">
            <v>N.Dirnbauer</v>
          </cell>
          <cell r="AH65" t="str">
            <v>Graham</v>
          </cell>
          <cell r="AI65"/>
        </row>
        <row r="66">
          <cell r="C66" t="str">
            <v>Wendy</v>
          </cell>
          <cell r="D66" t="str">
            <v>Bronwyn</v>
          </cell>
          <cell r="E66" t="str">
            <v>Stav</v>
          </cell>
          <cell r="F66" t="str">
            <v>V.Hill</v>
          </cell>
          <cell r="G66" t="str">
            <v>qq</v>
          </cell>
          <cell r="H66" t="str">
            <v>Madonna</v>
          </cell>
          <cell r="I66"/>
          <cell r="J66" t="str">
            <v>qq</v>
          </cell>
          <cell r="K66" t="str">
            <v>Nha (LS)</v>
          </cell>
          <cell r="L66" t="str">
            <v>qq</v>
          </cell>
          <cell r="M66" t="str">
            <v>Brindha</v>
          </cell>
          <cell r="N66"/>
          <cell r="O66"/>
          <cell r="P66" t="str">
            <v>Jane</v>
          </cell>
          <cell r="Q66" t="str">
            <v>Rasangi</v>
          </cell>
          <cell r="R66" t="str">
            <v>Lynette</v>
          </cell>
          <cell r="S66" t="str">
            <v>Arthur</v>
          </cell>
          <cell r="T66" t="str">
            <v>Bunmi</v>
          </cell>
          <cell r="U66" t="str">
            <v>R.Batagol</v>
          </cell>
          <cell r="V66" t="str">
            <v>C.McAvaney</v>
          </cell>
          <cell r="W66" t="str">
            <v>Erika</v>
          </cell>
          <cell r="X66" t="str">
            <v>Huda</v>
          </cell>
          <cell r="Y66" t="str">
            <v>qq</v>
          </cell>
          <cell r="Z66" t="str">
            <v>V.Koo</v>
          </cell>
          <cell r="AA66"/>
          <cell r="AB66" t="str">
            <v>Shirley</v>
          </cell>
          <cell r="AC66" t="str">
            <v>qq</v>
          </cell>
          <cell r="AD66" t="str">
            <v>A.Chong</v>
          </cell>
          <cell r="AE66"/>
          <cell r="AF66" t="str">
            <v>S.Kirsa</v>
          </cell>
          <cell r="AG66" t="str">
            <v>N.Dirnbauer</v>
          </cell>
          <cell r="AH66" t="str">
            <v>Graham</v>
          </cell>
          <cell r="AI66"/>
        </row>
        <row r="67">
          <cell r="C67" t="str">
            <v>Tom</v>
          </cell>
          <cell r="D67" t="str">
            <v>Bronwyn</v>
          </cell>
          <cell r="E67" t="str">
            <v>qq</v>
          </cell>
          <cell r="F67" t="str">
            <v>V.Hill</v>
          </cell>
          <cell r="G67" t="str">
            <v>qq</v>
          </cell>
          <cell r="H67" t="str">
            <v>Madonna</v>
          </cell>
          <cell r="I67"/>
          <cell r="J67" t="str">
            <v>qq</v>
          </cell>
          <cell r="K67" t="str">
            <v>Nha (LS)</v>
          </cell>
          <cell r="L67" t="str">
            <v>Marisa</v>
          </cell>
          <cell r="M67" t="str">
            <v>Louise</v>
          </cell>
          <cell r="N67"/>
          <cell r="O67"/>
          <cell r="P67" t="str">
            <v>Jane</v>
          </cell>
          <cell r="Q67" t="str">
            <v>QQ</v>
          </cell>
          <cell r="R67" t="str">
            <v>Lynette</v>
          </cell>
          <cell r="S67" t="str">
            <v>Arthur</v>
          </cell>
          <cell r="T67" t="str">
            <v>Bunmi</v>
          </cell>
          <cell r="U67" t="str">
            <v>R.Batagol</v>
          </cell>
          <cell r="V67" t="str">
            <v>C.McAvaney</v>
          </cell>
          <cell r="W67" t="str">
            <v>Erika</v>
          </cell>
          <cell r="X67" t="str">
            <v>Huda</v>
          </cell>
          <cell r="Y67" t="str">
            <v>qq</v>
          </cell>
          <cell r="Z67" t="str">
            <v>V.Koo</v>
          </cell>
          <cell r="AA67"/>
          <cell r="AB67" t="str">
            <v>Shirley</v>
          </cell>
          <cell r="AC67" t="str">
            <v>qq</v>
          </cell>
          <cell r="AD67" t="str">
            <v>A.Chong</v>
          </cell>
          <cell r="AE67"/>
          <cell r="AF67" t="str">
            <v>S.Kirsa</v>
          </cell>
          <cell r="AG67" t="str">
            <v>N.Dirnbauer</v>
          </cell>
          <cell r="AH67" t="str">
            <v>Graham</v>
          </cell>
          <cell r="AI67"/>
        </row>
        <row r="68">
          <cell r="C68" t="str">
            <v>Wendy</v>
          </cell>
          <cell r="D68" t="str">
            <v>Bronwyn</v>
          </cell>
          <cell r="E68" t="str">
            <v>Hayley</v>
          </cell>
          <cell r="F68" t="str">
            <v>V.Hill</v>
          </cell>
          <cell r="G68" t="str">
            <v>qq</v>
          </cell>
          <cell r="H68" t="str">
            <v>Madonna</v>
          </cell>
          <cell r="I68"/>
          <cell r="J68" t="str">
            <v>Connie</v>
          </cell>
          <cell r="K68" t="str">
            <v>Nha (LS)</v>
          </cell>
          <cell r="L68" t="str">
            <v>Marisa</v>
          </cell>
          <cell r="M68" t="str">
            <v>Louise</v>
          </cell>
          <cell r="N68"/>
          <cell r="O68"/>
          <cell r="P68" t="str">
            <v>Jane</v>
          </cell>
          <cell r="Q68" t="str">
            <v>Rasangi</v>
          </cell>
          <cell r="R68" t="str">
            <v>Lynette</v>
          </cell>
          <cell r="S68" t="str">
            <v>Arthur</v>
          </cell>
          <cell r="T68" t="str">
            <v>Bunmi</v>
          </cell>
          <cell r="U68" t="str">
            <v>qq</v>
          </cell>
          <cell r="V68" t="str">
            <v>C.McAvaney</v>
          </cell>
          <cell r="W68" t="str">
            <v>qq</v>
          </cell>
          <cell r="X68" t="str">
            <v>qq</v>
          </cell>
          <cell r="Y68" t="str">
            <v>Kaman</v>
          </cell>
          <cell r="Z68" t="str">
            <v>V.Koo</v>
          </cell>
          <cell r="AA68"/>
          <cell r="AB68" t="str">
            <v>Shirley</v>
          </cell>
          <cell r="AC68" t="str">
            <v>qq</v>
          </cell>
          <cell r="AD68" t="str">
            <v>A.Chong</v>
          </cell>
          <cell r="AE68"/>
          <cell r="AF68" t="str">
            <v>S.Kirsa</v>
          </cell>
          <cell r="AG68" t="str">
            <v>N.Dirnbauer</v>
          </cell>
          <cell r="AH68" t="str">
            <v>Graham</v>
          </cell>
          <cell r="AI68"/>
        </row>
        <row r="69">
          <cell r="C69" t="str">
            <v>Tom</v>
          </cell>
          <cell r="D69" t="str">
            <v>Hayley</v>
          </cell>
          <cell r="E69" t="str">
            <v>qq</v>
          </cell>
          <cell r="F69" t="str">
            <v>V.Hill</v>
          </cell>
          <cell r="G69" t="str">
            <v>qq</v>
          </cell>
          <cell r="H69" t="str">
            <v>Madonna</v>
          </cell>
          <cell r="I69"/>
          <cell r="J69" t="str">
            <v>Connie</v>
          </cell>
          <cell r="K69" t="str">
            <v>Nha (LS)</v>
          </cell>
          <cell r="L69" t="str">
            <v>Marisa</v>
          </cell>
          <cell r="M69" t="str">
            <v>Brindha</v>
          </cell>
          <cell r="N69"/>
          <cell r="O69"/>
          <cell r="P69" t="str">
            <v>Jane</v>
          </cell>
          <cell r="Q69" t="str">
            <v>Rasangi</v>
          </cell>
          <cell r="R69" t="str">
            <v>Lynette</v>
          </cell>
          <cell r="S69" t="str">
            <v>Arthur</v>
          </cell>
          <cell r="T69" t="str">
            <v>Bunmi</v>
          </cell>
          <cell r="U69" t="str">
            <v>qq</v>
          </cell>
          <cell r="V69" t="str">
            <v>QQ</v>
          </cell>
          <cell r="W69" t="str">
            <v>qq</v>
          </cell>
          <cell r="X69" t="str">
            <v>qq</v>
          </cell>
          <cell r="Y69" t="str">
            <v>Kaman</v>
          </cell>
          <cell r="Z69" t="str">
            <v>V.Koo</v>
          </cell>
          <cell r="AA69"/>
          <cell r="AB69" t="str">
            <v>Shirley</v>
          </cell>
          <cell r="AC69" t="str">
            <v>Silvana</v>
          </cell>
          <cell r="AD69" t="str">
            <v>A.Chong</v>
          </cell>
          <cell r="AE69"/>
          <cell r="AF69" t="str">
            <v>S.Kirsa</v>
          </cell>
          <cell r="AG69" t="str">
            <v>N.Dirnbauer</v>
          </cell>
          <cell r="AH69" t="str">
            <v>Graham</v>
          </cell>
          <cell r="AI69"/>
        </row>
        <row r="70">
          <cell r="C70" t="str">
            <v>Wendy</v>
          </cell>
          <cell r="D70" t="str">
            <v>qq</v>
          </cell>
          <cell r="E70" t="str">
            <v>qq</v>
          </cell>
          <cell r="F70" t="str">
            <v>V.Hill</v>
          </cell>
          <cell r="G70" t="str">
            <v>qq</v>
          </cell>
          <cell r="H70" t="str">
            <v>Madonna</v>
          </cell>
          <cell r="I70"/>
          <cell r="J70" t="str">
            <v>Connie</v>
          </cell>
          <cell r="K70" t="str">
            <v>Nha (LS)</v>
          </cell>
          <cell r="L70" t="str">
            <v>qq</v>
          </cell>
          <cell r="M70" t="str">
            <v>Louise</v>
          </cell>
          <cell r="N70"/>
          <cell r="O70"/>
          <cell r="P70" t="str">
            <v>Jane</v>
          </cell>
          <cell r="Q70" t="str">
            <v>Rasangi</v>
          </cell>
          <cell r="R70" t="str">
            <v>Lynette</v>
          </cell>
          <cell r="S70" t="str">
            <v>Arthur</v>
          </cell>
          <cell r="T70" t="str">
            <v>Bunmi</v>
          </cell>
          <cell r="U70" t="str">
            <v>qq</v>
          </cell>
          <cell r="V70" t="str">
            <v>C.McAvaney</v>
          </cell>
          <cell r="W70" t="str">
            <v>qq</v>
          </cell>
          <cell r="X70" t="str">
            <v>qq</v>
          </cell>
          <cell r="Y70" t="str">
            <v>qq</v>
          </cell>
          <cell r="Z70" t="str">
            <v>V.Koo</v>
          </cell>
          <cell r="AA70"/>
          <cell r="AB70" t="str">
            <v>Shirley</v>
          </cell>
          <cell r="AC70" t="str">
            <v>qq</v>
          </cell>
          <cell r="AD70" t="str">
            <v>A.Chong</v>
          </cell>
          <cell r="AE70"/>
          <cell r="AF70" t="str">
            <v>S.Kirsa</v>
          </cell>
          <cell r="AG70" t="str">
            <v>N.Dirnbauer</v>
          </cell>
          <cell r="AH70" t="str">
            <v>Graham</v>
          </cell>
          <cell r="AI70"/>
        </row>
        <row r="71">
          <cell r="C71" t="str">
            <v>Wendy</v>
          </cell>
          <cell r="D71" t="str">
            <v>Bronwyn</v>
          </cell>
          <cell r="E71" t="str">
            <v>Stav</v>
          </cell>
          <cell r="F71" t="str">
            <v>V.Hill</v>
          </cell>
          <cell r="G71" t="str">
            <v>qq</v>
          </cell>
          <cell r="H71" t="str">
            <v>Madonna</v>
          </cell>
          <cell r="I71"/>
          <cell r="J71" t="str">
            <v>qq</v>
          </cell>
          <cell r="K71"/>
          <cell r="L71" t="str">
            <v>qq</v>
          </cell>
          <cell r="M71" t="str">
            <v>Brindha</v>
          </cell>
          <cell r="N71"/>
          <cell r="O71"/>
          <cell r="P71" t="str">
            <v>Jane</v>
          </cell>
          <cell r="Q71" t="str">
            <v>Rasangi</v>
          </cell>
          <cell r="R71" t="str">
            <v>Lynette</v>
          </cell>
          <cell r="S71" t="str">
            <v>Arthur</v>
          </cell>
          <cell r="T71" t="str">
            <v>Bunmi</v>
          </cell>
          <cell r="U71" t="str">
            <v>R.Batagol</v>
          </cell>
          <cell r="V71" t="str">
            <v>C.McAvaney</v>
          </cell>
          <cell r="W71" t="str">
            <v>Erika</v>
          </cell>
          <cell r="X71" t="str">
            <v>Huda</v>
          </cell>
          <cell r="Y71" t="str">
            <v>qq</v>
          </cell>
          <cell r="Z71" t="str">
            <v>V.Koo</v>
          </cell>
          <cell r="AA71"/>
          <cell r="AB71" t="str">
            <v>qq</v>
          </cell>
          <cell r="AC71" t="str">
            <v>S.Sturm</v>
          </cell>
          <cell r="AD71" t="str">
            <v>A.Chong</v>
          </cell>
          <cell r="AE71"/>
          <cell r="AF71" t="str">
            <v>S.Kirsa</v>
          </cell>
          <cell r="AG71" t="str">
            <v>N.Dirnbauer</v>
          </cell>
          <cell r="AH71" t="str">
            <v>Graham</v>
          </cell>
          <cell r="AI71"/>
        </row>
        <row r="72">
          <cell r="C72" t="str">
            <v>Tom</v>
          </cell>
          <cell r="D72" t="str">
            <v>Bronwyn</v>
          </cell>
          <cell r="E72" t="str">
            <v>qq</v>
          </cell>
          <cell r="F72" t="str">
            <v>V.Hill</v>
          </cell>
          <cell r="G72" t="str">
            <v>qq</v>
          </cell>
          <cell r="H72" t="str">
            <v>Madonna</v>
          </cell>
          <cell r="I72"/>
          <cell r="J72" t="str">
            <v>qq</v>
          </cell>
          <cell r="K72"/>
          <cell r="L72" t="str">
            <v>Marisa</v>
          </cell>
          <cell r="M72" t="str">
            <v>Brindha</v>
          </cell>
          <cell r="N72"/>
          <cell r="O72"/>
          <cell r="P72" t="str">
            <v>Jane</v>
          </cell>
          <cell r="Q72" t="str">
            <v>qq</v>
          </cell>
          <cell r="R72" t="str">
            <v>Lynette</v>
          </cell>
          <cell r="S72" t="str">
            <v>Arthur</v>
          </cell>
          <cell r="T72" t="str">
            <v>Bunmi</v>
          </cell>
          <cell r="U72" t="str">
            <v>R.Batagol</v>
          </cell>
          <cell r="V72" t="str">
            <v>C.McAvaney</v>
          </cell>
          <cell r="W72" t="str">
            <v>Erika</v>
          </cell>
          <cell r="X72" t="str">
            <v>Huda</v>
          </cell>
          <cell r="Y72" t="str">
            <v>qq</v>
          </cell>
          <cell r="Z72" t="str">
            <v>V.Koo</v>
          </cell>
          <cell r="AA72"/>
          <cell r="AB72" t="str">
            <v>Shirley</v>
          </cell>
          <cell r="AC72" t="str">
            <v>S.Sturm</v>
          </cell>
          <cell r="AD72" t="str">
            <v>A.Chong</v>
          </cell>
          <cell r="AE72"/>
          <cell r="AF72" t="str">
            <v>S.Kirsa</v>
          </cell>
          <cell r="AG72" t="str">
            <v>N.Dirnbauer</v>
          </cell>
          <cell r="AH72" t="str">
            <v>Graham</v>
          </cell>
          <cell r="AI72"/>
        </row>
        <row r="73">
          <cell r="C73" t="str">
            <v>Wendy</v>
          </cell>
          <cell r="D73" t="str">
            <v>Hayley</v>
          </cell>
          <cell r="E73" t="str">
            <v>qq</v>
          </cell>
          <cell r="F73" t="str">
            <v>V.Hill</v>
          </cell>
          <cell r="G73" t="str">
            <v>qq</v>
          </cell>
          <cell r="H73" t="str">
            <v>Madonna</v>
          </cell>
          <cell r="I73"/>
          <cell r="J73" t="str">
            <v>Connie</v>
          </cell>
          <cell r="K73"/>
          <cell r="L73" t="str">
            <v>Marisa</v>
          </cell>
          <cell r="M73" t="str">
            <v>Brindha</v>
          </cell>
          <cell r="N73"/>
          <cell r="O73"/>
          <cell r="P73" t="str">
            <v>Jane</v>
          </cell>
          <cell r="Q73" t="str">
            <v>Rasangi</v>
          </cell>
          <cell r="R73" t="str">
            <v>Lynette</v>
          </cell>
          <cell r="S73" t="str">
            <v>Arthur</v>
          </cell>
          <cell r="T73" t="str">
            <v>Bunmi</v>
          </cell>
          <cell r="U73" t="str">
            <v>qq</v>
          </cell>
          <cell r="V73" t="str">
            <v>C.McAvaney</v>
          </cell>
          <cell r="W73" t="str">
            <v>Erika</v>
          </cell>
          <cell r="X73" t="str">
            <v>qq</v>
          </cell>
          <cell r="Y73" t="str">
            <v>Kaman</v>
          </cell>
          <cell r="Z73" t="str">
            <v>Paree</v>
          </cell>
          <cell r="AA73"/>
          <cell r="AB73" t="str">
            <v>Shirley</v>
          </cell>
          <cell r="AC73" t="str">
            <v>S.Sturm</v>
          </cell>
          <cell r="AD73" t="str">
            <v>A.Chong</v>
          </cell>
          <cell r="AE73"/>
          <cell r="AF73" t="str">
            <v>S.Kirsa</v>
          </cell>
          <cell r="AG73" t="str">
            <v>N.Dirnbauer</v>
          </cell>
          <cell r="AH73" t="str">
            <v>Graham</v>
          </cell>
          <cell r="AI73"/>
        </row>
        <row r="74">
          <cell r="C74" t="str">
            <v>Tom</v>
          </cell>
          <cell r="D74" t="str">
            <v>Hayley</v>
          </cell>
          <cell r="E74" t="str">
            <v>qq</v>
          </cell>
          <cell r="F74" t="str">
            <v>V.Hill</v>
          </cell>
          <cell r="G74" t="str">
            <v>qq</v>
          </cell>
          <cell r="H74" t="str">
            <v>Madonna</v>
          </cell>
          <cell r="I74"/>
          <cell r="J74" t="str">
            <v>Connie</v>
          </cell>
          <cell r="K74"/>
          <cell r="L74" t="str">
            <v>Marisa</v>
          </cell>
          <cell r="M74" t="str">
            <v>Louise</v>
          </cell>
          <cell r="N74"/>
          <cell r="O74"/>
          <cell r="P74" t="str">
            <v>Jane</v>
          </cell>
          <cell r="Q74" t="str">
            <v>Rasangi</v>
          </cell>
          <cell r="R74" t="str">
            <v>Lynette</v>
          </cell>
          <cell r="S74" t="str">
            <v>Arthur</v>
          </cell>
          <cell r="T74" t="str">
            <v>Bunmi</v>
          </cell>
          <cell r="U74" t="str">
            <v>qq</v>
          </cell>
          <cell r="V74" t="str">
            <v>QQ</v>
          </cell>
          <cell r="W74" t="str">
            <v>qq</v>
          </cell>
          <cell r="X74" t="str">
            <v>qq</v>
          </cell>
          <cell r="Y74" t="str">
            <v>Kaman</v>
          </cell>
          <cell r="Z74" t="str">
            <v>V.Koo</v>
          </cell>
          <cell r="AA74"/>
          <cell r="AB74" t="str">
            <v>Shirley</v>
          </cell>
          <cell r="AC74" t="str">
            <v>S.Sturm</v>
          </cell>
          <cell r="AD74" t="str">
            <v>A.Chong</v>
          </cell>
          <cell r="AE74"/>
          <cell r="AF74" t="str">
            <v>S.Kirsa</v>
          </cell>
          <cell r="AG74" t="str">
            <v>N.Dirnbauer</v>
          </cell>
          <cell r="AH74" t="str">
            <v>Graham</v>
          </cell>
          <cell r="AI74"/>
        </row>
        <row r="75">
          <cell r="C75" t="str">
            <v>Wendy</v>
          </cell>
          <cell r="D75" t="str">
            <v>Hayley</v>
          </cell>
          <cell r="E75" t="str">
            <v>qq</v>
          </cell>
          <cell r="F75" t="str">
            <v>V.Hill</v>
          </cell>
          <cell r="G75" t="str">
            <v>qq</v>
          </cell>
          <cell r="H75" t="str">
            <v>Madonna</v>
          </cell>
          <cell r="I75"/>
          <cell r="J75" t="str">
            <v>Connie</v>
          </cell>
          <cell r="K75"/>
          <cell r="L75" t="str">
            <v>qq</v>
          </cell>
          <cell r="M75" t="str">
            <v>Louise</v>
          </cell>
          <cell r="N75"/>
          <cell r="O75"/>
          <cell r="P75" t="str">
            <v>Jane</v>
          </cell>
          <cell r="Q75" t="str">
            <v>qq</v>
          </cell>
          <cell r="R75" t="str">
            <v>Lynette</v>
          </cell>
          <cell r="S75" t="str">
            <v>Arthur</v>
          </cell>
          <cell r="T75" t="str">
            <v>Bunmi</v>
          </cell>
          <cell r="U75" t="str">
            <v>qq</v>
          </cell>
          <cell r="V75" t="str">
            <v>C.McAvaney</v>
          </cell>
          <cell r="W75" t="str">
            <v>Erika</v>
          </cell>
          <cell r="X75" t="str">
            <v>qq</v>
          </cell>
          <cell r="Y75" t="str">
            <v>Kaman</v>
          </cell>
          <cell r="Z75" t="str">
            <v>V.Koo</v>
          </cell>
          <cell r="AA75"/>
          <cell r="AB75"/>
          <cell r="AC75" t="str">
            <v>S.Sturm</v>
          </cell>
          <cell r="AD75" t="str">
            <v>A.Chong</v>
          </cell>
          <cell r="AE75"/>
          <cell r="AF75" t="str">
            <v>S.Kirsa</v>
          </cell>
          <cell r="AG75" t="str">
            <v>N.Dirnbauer</v>
          </cell>
          <cell r="AH75" t="str">
            <v>Graham</v>
          </cell>
          <cell r="AI75"/>
        </row>
        <row r="76">
          <cell r="C76" t="str">
            <v>Wendy</v>
          </cell>
          <cell r="D76" t="str">
            <v>Bronwyn</v>
          </cell>
          <cell r="E76" t="str">
            <v>Stav</v>
          </cell>
          <cell r="F76" t="str">
            <v>V.Hill</v>
          </cell>
          <cell r="G76" t="str">
            <v>qq</v>
          </cell>
          <cell r="H76" t="str">
            <v>Madonna</v>
          </cell>
          <cell r="I76"/>
          <cell r="J76" t="str">
            <v>qq</v>
          </cell>
          <cell r="K76"/>
          <cell r="L76" t="str">
            <v>qq</v>
          </cell>
          <cell r="M76" t="str">
            <v>Brindha</v>
          </cell>
          <cell r="N76"/>
          <cell r="O76"/>
          <cell r="P76" t="str">
            <v>Jane</v>
          </cell>
          <cell r="Q76" t="str">
            <v>Rasangi</v>
          </cell>
          <cell r="R76" t="str">
            <v>Lynette</v>
          </cell>
          <cell r="S76" t="str">
            <v>Arthur</v>
          </cell>
          <cell r="T76" t="str">
            <v>Bunmi</v>
          </cell>
          <cell r="U76" t="str">
            <v>R.Batagol</v>
          </cell>
          <cell r="V76" t="str">
            <v>C.McAvaney</v>
          </cell>
          <cell r="W76" t="str">
            <v>Erika</v>
          </cell>
          <cell r="X76" t="str">
            <v>Huda</v>
          </cell>
          <cell r="Y76" t="str">
            <v>qq</v>
          </cell>
          <cell r="Z76" t="str">
            <v>V.Koo</v>
          </cell>
          <cell r="AA76"/>
          <cell r="AB76"/>
          <cell r="AC76" t="str">
            <v>S.Sturm</v>
          </cell>
          <cell r="AD76" t="str">
            <v>A.Chong</v>
          </cell>
          <cell r="AE76"/>
          <cell r="AF76" t="str">
            <v>S.Kirsa</v>
          </cell>
          <cell r="AG76" t="str">
            <v>N.Dirnbauer</v>
          </cell>
          <cell r="AH76" t="str">
            <v>Graham</v>
          </cell>
          <cell r="AI76"/>
        </row>
        <row r="77">
          <cell r="C77" t="str">
            <v>Tom</v>
          </cell>
          <cell r="D77" t="str">
            <v>Bronwyn</v>
          </cell>
          <cell r="E77" t="str">
            <v>qq</v>
          </cell>
          <cell r="F77" t="str">
            <v>V.Hill</v>
          </cell>
          <cell r="G77" t="str">
            <v>qq</v>
          </cell>
          <cell r="H77" t="str">
            <v>Madonna</v>
          </cell>
          <cell r="I77"/>
          <cell r="J77" t="str">
            <v>qq</v>
          </cell>
          <cell r="K77"/>
          <cell r="L77" t="str">
            <v>Marisa</v>
          </cell>
          <cell r="M77" t="str">
            <v>Brindha</v>
          </cell>
          <cell r="N77"/>
          <cell r="O77"/>
          <cell r="P77" t="str">
            <v>Jane</v>
          </cell>
          <cell r="Q77" t="str">
            <v>QQ</v>
          </cell>
          <cell r="R77" t="str">
            <v>Lynette</v>
          </cell>
          <cell r="S77" t="str">
            <v>Arthur</v>
          </cell>
          <cell r="T77" t="str">
            <v>Bunmi</v>
          </cell>
          <cell r="U77" t="str">
            <v>R.Batagol</v>
          </cell>
          <cell r="V77" t="str">
            <v>C.McAvaney</v>
          </cell>
          <cell r="W77" t="str">
            <v>Erika</v>
          </cell>
          <cell r="X77" t="str">
            <v>Huda</v>
          </cell>
          <cell r="Y77" t="str">
            <v>qq</v>
          </cell>
          <cell r="Z77" t="str">
            <v>V.Koo</v>
          </cell>
          <cell r="AA77"/>
          <cell r="AB77"/>
          <cell r="AC77" t="str">
            <v>S.Sturm</v>
          </cell>
          <cell r="AD77" t="str">
            <v>A.Chong</v>
          </cell>
          <cell r="AE77"/>
          <cell r="AF77" t="str">
            <v>S.Kirsa</v>
          </cell>
          <cell r="AG77" t="str">
            <v>N.Dirnbauer</v>
          </cell>
          <cell r="AH77" t="str">
            <v>Graham</v>
          </cell>
          <cell r="AI77"/>
        </row>
        <row r="78">
          <cell r="C78" t="str">
            <v>Wendy</v>
          </cell>
          <cell r="D78" t="str">
            <v>Bronwyn</v>
          </cell>
          <cell r="E78" t="str">
            <v>Hayley</v>
          </cell>
          <cell r="F78" t="str">
            <v>V.Hill</v>
          </cell>
          <cell r="G78" t="str">
            <v>qq</v>
          </cell>
          <cell r="H78" t="str">
            <v>Madonna</v>
          </cell>
          <cell r="I78"/>
          <cell r="J78" t="str">
            <v>Connie</v>
          </cell>
          <cell r="K78"/>
          <cell r="L78" t="str">
            <v>Marisa</v>
          </cell>
          <cell r="M78" t="str">
            <v>Louise</v>
          </cell>
          <cell r="N78"/>
          <cell r="O78"/>
          <cell r="P78" t="str">
            <v>Jane</v>
          </cell>
          <cell r="Q78" t="str">
            <v>Rasangi</v>
          </cell>
          <cell r="R78" t="str">
            <v>Lynette</v>
          </cell>
          <cell r="S78" t="str">
            <v>Arthur</v>
          </cell>
          <cell r="T78" t="str">
            <v>Bunmi</v>
          </cell>
          <cell r="U78" t="str">
            <v>qq</v>
          </cell>
          <cell r="V78" t="str">
            <v>C.McAvaney</v>
          </cell>
          <cell r="W78" t="str">
            <v>Erika</v>
          </cell>
          <cell r="X78" t="str">
            <v>qq</v>
          </cell>
          <cell r="Y78" t="str">
            <v>Kaman</v>
          </cell>
          <cell r="Z78" t="str">
            <v>V.Koo</v>
          </cell>
          <cell r="AA78"/>
          <cell r="AB78"/>
          <cell r="AC78" t="str">
            <v>S.Sturm</v>
          </cell>
          <cell r="AD78" t="str">
            <v>A.Chong</v>
          </cell>
          <cell r="AE78"/>
          <cell r="AF78" t="str">
            <v>S.Kirsa</v>
          </cell>
          <cell r="AG78" t="str">
            <v>N.Dirnbauer</v>
          </cell>
          <cell r="AH78" t="str">
            <v>Graham</v>
          </cell>
          <cell r="AI78"/>
        </row>
        <row r="79">
          <cell r="C79" t="str">
            <v>Tom</v>
          </cell>
          <cell r="D79" t="str">
            <v>Hayley</v>
          </cell>
          <cell r="E79" t="str">
            <v>qq</v>
          </cell>
          <cell r="F79" t="str">
            <v>V.Hill</v>
          </cell>
          <cell r="G79" t="str">
            <v>qq</v>
          </cell>
          <cell r="H79" t="str">
            <v>Madonna</v>
          </cell>
          <cell r="I79"/>
          <cell r="J79" t="str">
            <v>Connie</v>
          </cell>
          <cell r="K79"/>
          <cell r="L79" t="str">
            <v>Marisa</v>
          </cell>
          <cell r="M79" t="str">
            <v>Louise</v>
          </cell>
          <cell r="N79"/>
          <cell r="O79"/>
          <cell r="P79" t="str">
            <v>Jane</v>
          </cell>
          <cell r="Q79" t="str">
            <v>Rasangi</v>
          </cell>
          <cell r="R79" t="str">
            <v>Lynette</v>
          </cell>
          <cell r="S79" t="str">
            <v>Arthur</v>
          </cell>
          <cell r="T79" t="str">
            <v>Bunmi</v>
          </cell>
          <cell r="U79" t="str">
            <v>qq</v>
          </cell>
          <cell r="V79" t="str">
            <v>QQ</v>
          </cell>
          <cell r="W79" t="str">
            <v>qq</v>
          </cell>
          <cell r="X79" t="str">
            <v>qq</v>
          </cell>
          <cell r="Y79" t="str">
            <v>Kaman</v>
          </cell>
          <cell r="Z79" t="str">
            <v>V.Koo</v>
          </cell>
          <cell r="AA79"/>
          <cell r="AB79"/>
          <cell r="AC79" t="str">
            <v>S.Sturm</v>
          </cell>
          <cell r="AD79" t="str">
            <v>A.Chong</v>
          </cell>
          <cell r="AE79"/>
          <cell r="AF79" t="str">
            <v>S.Kirsa</v>
          </cell>
          <cell r="AG79" t="str">
            <v>N.Dirnbauer</v>
          </cell>
          <cell r="AH79" t="str">
            <v>Graham</v>
          </cell>
          <cell r="AI79"/>
        </row>
        <row r="80">
          <cell r="C80" t="str">
            <v>Wendy</v>
          </cell>
          <cell r="D80" t="str">
            <v>qq</v>
          </cell>
          <cell r="E80" t="str">
            <v>qq</v>
          </cell>
          <cell r="F80" t="str">
            <v>V.Hill</v>
          </cell>
          <cell r="G80" t="str">
            <v>qq</v>
          </cell>
          <cell r="H80" t="str">
            <v>Madonna</v>
          </cell>
          <cell r="I80"/>
          <cell r="J80" t="str">
            <v>Connie</v>
          </cell>
          <cell r="K80"/>
          <cell r="L80" t="str">
            <v>qq</v>
          </cell>
          <cell r="M80" t="str">
            <v>Louise</v>
          </cell>
          <cell r="N80"/>
          <cell r="O80"/>
          <cell r="P80" t="str">
            <v>Jane</v>
          </cell>
          <cell r="Q80" t="str">
            <v>Rasangi</v>
          </cell>
          <cell r="R80" t="str">
            <v>Lynette</v>
          </cell>
          <cell r="S80" t="str">
            <v>Arthur</v>
          </cell>
          <cell r="T80" t="str">
            <v>Bunmi</v>
          </cell>
          <cell r="U80" t="str">
            <v>qq</v>
          </cell>
          <cell r="V80" t="str">
            <v>C.McAvaney</v>
          </cell>
          <cell r="W80" t="str">
            <v>Erika</v>
          </cell>
          <cell r="X80" t="str">
            <v>qq</v>
          </cell>
          <cell r="Y80" t="str">
            <v>qq</v>
          </cell>
          <cell r="Z80" t="str">
            <v>V.Koo</v>
          </cell>
          <cell r="AA80"/>
          <cell r="AB80"/>
          <cell r="AC80" t="str">
            <v>S.Sturm</v>
          </cell>
          <cell r="AD80" t="str">
            <v>A.Chong</v>
          </cell>
          <cell r="AE80"/>
          <cell r="AF80" t="str">
            <v>S.Kirsa</v>
          </cell>
          <cell r="AG80" t="str">
            <v>N.Dirnbauer</v>
          </cell>
          <cell r="AH80" t="str">
            <v>Graham</v>
          </cell>
          <cell r="AI80"/>
        </row>
        <row r="81">
          <cell r="C81" t="str">
            <v>Wendy</v>
          </cell>
          <cell r="D81" t="str">
            <v>Bronwyn</v>
          </cell>
          <cell r="E81" t="str">
            <v>Stav</v>
          </cell>
          <cell r="F81" t="str">
            <v>V.Hill</v>
          </cell>
          <cell r="G81" t="str">
            <v>qq</v>
          </cell>
          <cell r="H81" t="str">
            <v>Madonna</v>
          </cell>
          <cell r="I81"/>
          <cell r="J81" t="str">
            <v>qq</v>
          </cell>
          <cell r="K81"/>
          <cell r="L81" t="str">
            <v>qq</v>
          </cell>
          <cell r="M81" t="str">
            <v>Brindha</v>
          </cell>
          <cell r="N81"/>
          <cell r="O81"/>
          <cell r="P81" t="str">
            <v>Jane</v>
          </cell>
          <cell r="Q81" t="str">
            <v>Rasangi</v>
          </cell>
          <cell r="R81" t="str">
            <v>Lynette</v>
          </cell>
          <cell r="S81" t="str">
            <v>Arthur</v>
          </cell>
          <cell r="T81" t="str">
            <v>Bunmi</v>
          </cell>
          <cell r="U81" t="str">
            <v>R.Batagol</v>
          </cell>
          <cell r="V81" t="str">
            <v>C.McAvaney</v>
          </cell>
          <cell r="W81" t="str">
            <v>Erika</v>
          </cell>
          <cell r="X81" t="str">
            <v>Huda</v>
          </cell>
          <cell r="Y81" t="str">
            <v>qq</v>
          </cell>
          <cell r="Z81" t="str">
            <v>V.Koo</v>
          </cell>
          <cell r="AA81"/>
          <cell r="AB81"/>
          <cell r="AC81" t="str">
            <v>S.Sturm</v>
          </cell>
          <cell r="AD81" t="str">
            <v>A.Chong</v>
          </cell>
          <cell r="AE81"/>
          <cell r="AF81" t="str">
            <v>S.Kirsa</v>
          </cell>
          <cell r="AG81" t="str">
            <v>N.Dirnbauer</v>
          </cell>
          <cell r="AH81" t="str">
            <v>Graham</v>
          </cell>
          <cell r="AI81"/>
        </row>
        <row r="82">
          <cell r="C82" t="str">
            <v>Tom</v>
          </cell>
          <cell r="D82" t="str">
            <v>Bronwyn</v>
          </cell>
          <cell r="E82" t="str">
            <v>qq</v>
          </cell>
          <cell r="F82" t="str">
            <v>V.Hill</v>
          </cell>
          <cell r="G82" t="str">
            <v>qq</v>
          </cell>
          <cell r="H82" t="str">
            <v>Madonna</v>
          </cell>
          <cell r="I82"/>
          <cell r="J82" t="str">
            <v>qq</v>
          </cell>
          <cell r="K82"/>
          <cell r="L82" t="str">
            <v>Marisa</v>
          </cell>
          <cell r="M82" t="str">
            <v>qq</v>
          </cell>
          <cell r="N82"/>
          <cell r="O82"/>
          <cell r="P82" t="str">
            <v>Jane</v>
          </cell>
          <cell r="Q82" t="str">
            <v>qq</v>
          </cell>
          <cell r="R82" t="str">
            <v>Lynette</v>
          </cell>
          <cell r="S82" t="str">
            <v>Arthur</v>
          </cell>
          <cell r="T82" t="str">
            <v>Bunmi</v>
          </cell>
          <cell r="U82" t="str">
            <v>R.Batagol</v>
          </cell>
          <cell r="V82" t="str">
            <v>C.McAvaney</v>
          </cell>
          <cell r="W82" t="str">
            <v>Erika</v>
          </cell>
          <cell r="X82" t="str">
            <v>Huda</v>
          </cell>
          <cell r="Y82" t="str">
            <v>qq</v>
          </cell>
          <cell r="Z82" t="str">
            <v>V.Koo</v>
          </cell>
          <cell r="AA82"/>
          <cell r="AB82"/>
          <cell r="AC82" t="str">
            <v>S.Sturm</v>
          </cell>
          <cell r="AD82" t="str">
            <v>A.Chong</v>
          </cell>
          <cell r="AE82"/>
          <cell r="AF82" t="str">
            <v>S.Kirsa</v>
          </cell>
          <cell r="AG82" t="str">
            <v>N.Dirnbauer</v>
          </cell>
          <cell r="AH82" t="str">
            <v>Graham</v>
          </cell>
          <cell r="AI82"/>
        </row>
        <row r="83">
          <cell r="C83" t="str">
            <v>Wendy</v>
          </cell>
          <cell r="D83" t="str">
            <v>Hayley</v>
          </cell>
          <cell r="E83" t="str">
            <v>qq</v>
          </cell>
          <cell r="F83" t="str">
            <v>V.Hill</v>
          </cell>
          <cell r="G83" t="str">
            <v>qq</v>
          </cell>
          <cell r="H83" t="str">
            <v>Madonna</v>
          </cell>
          <cell r="I83"/>
          <cell r="J83" t="str">
            <v>Connie</v>
          </cell>
          <cell r="K83"/>
          <cell r="L83" t="str">
            <v>Marisa</v>
          </cell>
          <cell r="M83" t="str">
            <v>qq</v>
          </cell>
          <cell r="N83"/>
          <cell r="O83"/>
          <cell r="P83" t="str">
            <v>Jane</v>
          </cell>
          <cell r="Q83" t="str">
            <v>Rasangi</v>
          </cell>
          <cell r="R83" t="str">
            <v>Lynette</v>
          </cell>
          <cell r="S83" t="str">
            <v>Arthur</v>
          </cell>
          <cell r="T83" t="str">
            <v>Bunmi</v>
          </cell>
          <cell r="U83" t="str">
            <v>qq</v>
          </cell>
          <cell r="V83" t="str">
            <v>C.McAvaney</v>
          </cell>
          <cell r="W83" t="str">
            <v>Erika</v>
          </cell>
          <cell r="X83" t="str">
            <v>qq</v>
          </cell>
          <cell r="Y83" t="str">
            <v>Kaman</v>
          </cell>
          <cell r="Z83" t="str">
            <v>V.Koo</v>
          </cell>
          <cell r="AA83"/>
          <cell r="AB83"/>
          <cell r="AC83" t="str">
            <v>S.Sturm</v>
          </cell>
          <cell r="AD83" t="str">
            <v>A.Chong</v>
          </cell>
          <cell r="AE83"/>
          <cell r="AF83" t="str">
            <v>S.Kirsa</v>
          </cell>
          <cell r="AG83" t="str">
            <v>N.Dirnbauer</v>
          </cell>
          <cell r="AH83" t="str">
            <v>Graham</v>
          </cell>
          <cell r="AI83"/>
        </row>
        <row r="84">
          <cell r="C84" t="str">
            <v>Public Holiday</v>
          </cell>
          <cell r="D84" t="str">
            <v>Public Holiday</v>
          </cell>
          <cell r="E84" t="str">
            <v>Public Holiday</v>
          </cell>
          <cell r="F84" t="str">
            <v>Public Holiday</v>
          </cell>
          <cell r="G84" t="str">
            <v>Public Holiday</v>
          </cell>
          <cell r="H84" t="str">
            <v>Public Holiday</v>
          </cell>
          <cell r="I84" t="str">
            <v>Public Holiday</v>
          </cell>
          <cell r="J84" t="str">
            <v>Public Holiday</v>
          </cell>
          <cell r="K84" t="str">
            <v>Public Holiday</v>
          </cell>
          <cell r="L84" t="str">
            <v>Public Holiday</v>
          </cell>
          <cell r="M84" t="str">
            <v>Public Holiday</v>
          </cell>
          <cell r="N84" t="str">
            <v>Public Holiday</v>
          </cell>
          <cell r="O84" t="str">
            <v>Public Holiday</v>
          </cell>
          <cell r="P84" t="str">
            <v>Public Holiday</v>
          </cell>
          <cell r="Q84" t="str">
            <v>Public Holiday</v>
          </cell>
          <cell r="R84" t="str">
            <v>Public Holiday</v>
          </cell>
          <cell r="S84" t="str">
            <v>Public Holiday</v>
          </cell>
          <cell r="T84" t="str">
            <v>Public Holiday</v>
          </cell>
          <cell r="U84" t="str">
            <v>Public Holiday</v>
          </cell>
          <cell r="V84" t="str">
            <v>Public Holiday</v>
          </cell>
          <cell r="W84" t="str">
            <v>Public Holiday</v>
          </cell>
          <cell r="X84" t="str">
            <v>Public Holiday</v>
          </cell>
          <cell r="Y84" t="str">
            <v>Public Holiday</v>
          </cell>
          <cell r="Z84" t="str">
            <v>Public Holiday</v>
          </cell>
          <cell r="AA84" t="str">
            <v>Public Holiday</v>
          </cell>
          <cell r="AB84" t="str">
            <v>Public Holiday</v>
          </cell>
          <cell r="AC84" t="str">
            <v>Public Holiday</v>
          </cell>
          <cell r="AD84" t="str">
            <v>Public Holiday</v>
          </cell>
          <cell r="AE84" t="str">
            <v>Public Holiday</v>
          </cell>
          <cell r="AF84" t="str">
            <v>Public Holiday</v>
          </cell>
          <cell r="AG84" t="str">
            <v>Public Holiday</v>
          </cell>
          <cell r="AH84" t="str">
            <v>Public Holiday</v>
          </cell>
          <cell r="AI84" t="str">
            <v>Public Holiday</v>
          </cell>
        </row>
        <row r="85">
          <cell r="C85" t="str">
            <v>Wendy</v>
          </cell>
          <cell r="D85" t="str">
            <v>Hayley</v>
          </cell>
          <cell r="E85" t="str">
            <v>qq</v>
          </cell>
          <cell r="F85" t="str">
            <v>V.Hill</v>
          </cell>
          <cell r="G85" t="str">
            <v>qq</v>
          </cell>
          <cell r="H85"/>
          <cell r="I85"/>
          <cell r="J85" t="str">
            <v>Connie</v>
          </cell>
          <cell r="K85"/>
          <cell r="L85" t="str">
            <v>qq</v>
          </cell>
          <cell r="M85" t="str">
            <v>Louise</v>
          </cell>
          <cell r="N85"/>
          <cell r="O85"/>
          <cell r="P85" t="str">
            <v>Jane</v>
          </cell>
          <cell r="Q85" t="str">
            <v>qq</v>
          </cell>
          <cell r="R85" t="str">
            <v>Lynette</v>
          </cell>
          <cell r="S85" t="str">
            <v>Arthur</v>
          </cell>
          <cell r="T85" t="str">
            <v>Bunmi</v>
          </cell>
          <cell r="U85" t="str">
            <v>qq</v>
          </cell>
          <cell r="V85" t="str">
            <v>C.McAvaney</v>
          </cell>
          <cell r="W85" t="str">
            <v>Erika</v>
          </cell>
          <cell r="X85" t="str">
            <v>qq</v>
          </cell>
          <cell r="Y85" t="str">
            <v>Kaman</v>
          </cell>
          <cell r="Z85" t="str">
            <v>V.Koo</v>
          </cell>
          <cell r="AA85"/>
          <cell r="AB85"/>
          <cell r="AC85" t="str">
            <v>S.Sturm</v>
          </cell>
          <cell r="AD85" t="str">
            <v>A.Chong</v>
          </cell>
          <cell r="AE85"/>
          <cell r="AF85" t="str">
            <v>S.Kirsa</v>
          </cell>
          <cell r="AG85" t="str">
            <v>N.Dirnbauer</v>
          </cell>
          <cell r="AH85" t="str">
            <v>Graham</v>
          </cell>
          <cell r="AI85"/>
        </row>
        <row r="86">
          <cell r="C86" t="str">
            <v>Wendy</v>
          </cell>
          <cell r="D86" t="str">
            <v>Bronwyn</v>
          </cell>
          <cell r="E86" t="str">
            <v>Stav</v>
          </cell>
          <cell r="F86" t="str">
            <v>V.Hill</v>
          </cell>
          <cell r="G86" t="str">
            <v>qq</v>
          </cell>
          <cell r="H86"/>
          <cell r="I86"/>
          <cell r="J86" t="str">
            <v>qq</v>
          </cell>
          <cell r="K86"/>
          <cell r="L86" t="str">
            <v>qq</v>
          </cell>
          <cell r="M86" t="str">
            <v>Brindha</v>
          </cell>
          <cell r="N86"/>
          <cell r="O86"/>
          <cell r="P86" t="str">
            <v>Jane</v>
          </cell>
          <cell r="Q86" t="str">
            <v>Rasangi</v>
          </cell>
          <cell r="R86" t="str">
            <v>Lynette</v>
          </cell>
          <cell r="S86" t="str">
            <v>Arthur</v>
          </cell>
          <cell r="T86" t="str">
            <v>Bunmi</v>
          </cell>
          <cell r="U86" t="str">
            <v>R.Batagol</v>
          </cell>
          <cell r="V86" t="str">
            <v>C.McAvaney</v>
          </cell>
          <cell r="W86" t="str">
            <v>Erika</v>
          </cell>
          <cell r="X86" t="str">
            <v>Huda</v>
          </cell>
          <cell r="Y86" t="str">
            <v>qq</v>
          </cell>
          <cell r="Z86" t="str">
            <v>V.Koo</v>
          </cell>
          <cell r="AA86"/>
          <cell r="AB86"/>
          <cell r="AC86" t="str">
            <v>S.Sturm</v>
          </cell>
          <cell r="AD86" t="str">
            <v>A.Chong</v>
          </cell>
          <cell r="AE86"/>
          <cell r="AF86" t="str">
            <v>S.Kirsa</v>
          </cell>
          <cell r="AG86" t="str">
            <v>N.Dirnbauer</v>
          </cell>
          <cell r="AH86" t="str">
            <v>Graham</v>
          </cell>
          <cell r="AI86"/>
        </row>
        <row r="87">
          <cell r="C87" t="str">
            <v>Tom</v>
          </cell>
          <cell r="D87" t="str">
            <v>Bronwyn</v>
          </cell>
          <cell r="E87" t="str">
            <v>qq</v>
          </cell>
          <cell r="F87" t="str">
            <v>V.Hill</v>
          </cell>
          <cell r="G87" t="str">
            <v>qq</v>
          </cell>
          <cell r="H87"/>
          <cell r="I87"/>
          <cell r="J87" t="str">
            <v>qq</v>
          </cell>
          <cell r="K87"/>
          <cell r="L87" t="str">
            <v>Marisa</v>
          </cell>
          <cell r="M87" t="str">
            <v>Louise</v>
          </cell>
          <cell r="N87"/>
          <cell r="O87"/>
          <cell r="P87" t="str">
            <v>Jane</v>
          </cell>
          <cell r="Q87" t="str">
            <v>QQ</v>
          </cell>
          <cell r="R87" t="str">
            <v>Lynette</v>
          </cell>
          <cell r="S87" t="str">
            <v>Arthur</v>
          </cell>
          <cell r="T87" t="str">
            <v>Bunmi</v>
          </cell>
          <cell r="U87" t="str">
            <v>R.Batagol</v>
          </cell>
          <cell r="V87" t="str">
            <v>C.McAvaney</v>
          </cell>
          <cell r="W87" t="str">
            <v>Erika</v>
          </cell>
          <cell r="X87" t="str">
            <v>Huda</v>
          </cell>
          <cell r="Y87" t="str">
            <v>qq</v>
          </cell>
          <cell r="Z87" t="str">
            <v>V.Koo</v>
          </cell>
          <cell r="AA87"/>
          <cell r="AB87"/>
          <cell r="AC87" t="str">
            <v>S.Sturm</v>
          </cell>
          <cell r="AD87" t="str">
            <v>A.Chong</v>
          </cell>
          <cell r="AE87"/>
          <cell r="AF87" t="str">
            <v>S.Kirsa</v>
          </cell>
          <cell r="AG87" t="str">
            <v>N.Dirnbauer</v>
          </cell>
          <cell r="AH87" t="str">
            <v>Graham</v>
          </cell>
          <cell r="AI87"/>
        </row>
        <row r="88">
          <cell r="C88" t="str">
            <v>Wendy</v>
          </cell>
          <cell r="D88" t="str">
            <v>Bronwyn</v>
          </cell>
          <cell r="E88" t="str">
            <v>Hayley</v>
          </cell>
          <cell r="F88" t="str">
            <v>V.Hill</v>
          </cell>
          <cell r="G88" t="str">
            <v>K.Tiong</v>
          </cell>
          <cell r="H88"/>
          <cell r="I88"/>
          <cell r="J88" t="str">
            <v>Connie</v>
          </cell>
          <cell r="K88"/>
          <cell r="L88" t="str">
            <v>Marisa</v>
          </cell>
          <cell r="M88" t="str">
            <v>Louise</v>
          </cell>
          <cell r="N88"/>
          <cell r="O88"/>
          <cell r="P88" t="str">
            <v>Jane</v>
          </cell>
          <cell r="Q88" t="str">
            <v>Rasangi</v>
          </cell>
          <cell r="R88" t="str">
            <v>Lynette</v>
          </cell>
          <cell r="S88" t="str">
            <v>Arthur</v>
          </cell>
          <cell r="T88" t="str">
            <v>Bunmi</v>
          </cell>
          <cell r="U88" t="str">
            <v>qq</v>
          </cell>
          <cell r="V88" t="str">
            <v>C.McAvaney</v>
          </cell>
          <cell r="W88" t="str">
            <v>Erika</v>
          </cell>
          <cell r="X88" t="str">
            <v>qq</v>
          </cell>
          <cell r="Y88" t="str">
            <v>Kaman</v>
          </cell>
          <cell r="Z88" t="str">
            <v>V.Koo</v>
          </cell>
          <cell r="AA88"/>
          <cell r="AB88"/>
          <cell r="AC88" t="str">
            <v>S.Sturm</v>
          </cell>
          <cell r="AD88" t="str">
            <v>A.Chong</v>
          </cell>
          <cell r="AE88"/>
          <cell r="AF88" t="str">
            <v>S.Kirsa</v>
          </cell>
          <cell r="AG88" t="str">
            <v>N.Dirnbauer</v>
          </cell>
          <cell r="AH88" t="str">
            <v>Graham</v>
          </cell>
          <cell r="AI88"/>
        </row>
        <row r="89">
          <cell r="C89" t="str">
            <v>Tom</v>
          </cell>
          <cell r="D89" t="str">
            <v>Hayley</v>
          </cell>
          <cell r="E89" t="str">
            <v>qq</v>
          </cell>
          <cell r="F89" t="str">
            <v>V.Hill</v>
          </cell>
          <cell r="G89" t="str">
            <v>K.Tiong</v>
          </cell>
          <cell r="H89"/>
          <cell r="I89"/>
          <cell r="J89" t="str">
            <v>Connie</v>
          </cell>
          <cell r="K89"/>
          <cell r="L89" t="str">
            <v>Marisa</v>
          </cell>
          <cell r="M89" t="str">
            <v>Brindha</v>
          </cell>
          <cell r="N89"/>
          <cell r="O89"/>
          <cell r="P89" t="str">
            <v>Jane</v>
          </cell>
          <cell r="Q89" t="str">
            <v>Rasangi</v>
          </cell>
          <cell r="R89" t="str">
            <v>Lynette</v>
          </cell>
          <cell r="S89" t="str">
            <v>Arthur</v>
          </cell>
          <cell r="T89" t="str">
            <v>Bunmi</v>
          </cell>
          <cell r="U89" t="str">
            <v>qq</v>
          </cell>
          <cell r="V89" t="str">
            <v>QQ</v>
          </cell>
          <cell r="W89" t="str">
            <v>qq</v>
          </cell>
          <cell r="X89" t="str">
            <v>qq</v>
          </cell>
          <cell r="Y89" t="str">
            <v>Kaman</v>
          </cell>
          <cell r="Z89" t="str">
            <v>V.Koo</v>
          </cell>
          <cell r="AA89"/>
          <cell r="AB89"/>
          <cell r="AC89" t="str">
            <v>S.Sturm</v>
          </cell>
          <cell r="AD89" t="str">
            <v>A.Chong</v>
          </cell>
          <cell r="AE89"/>
          <cell r="AF89" t="str">
            <v>S.Kirsa</v>
          </cell>
          <cell r="AG89" t="str">
            <v>N.Dirnbauer</v>
          </cell>
          <cell r="AH89" t="str">
            <v>Graham</v>
          </cell>
          <cell r="AI89"/>
        </row>
        <row r="90">
          <cell r="C90" t="str">
            <v>Wendy</v>
          </cell>
          <cell r="D90" t="str">
            <v>qq</v>
          </cell>
          <cell r="E90" t="str">
            <v>qq</v>
          </cell>
          <cell r="F90" t="str">
            <v>V.Hill</v>
          </cell>
          <cell r="G90" t="str">
            <v>qq</v>
          </cell>
          <cell r="H90"/>
          <cell r="I90"/>
          <cell r="J90" t="str">
            <v>Connie</v>
          </cell>
          <cell r="K90"/>
          <cell r="L90" t="str">
            <v>qq</v>
          </cell>
          <cell r="M90" t="str">
            <v>Louise</v>
          </cell>
          <cell r="N90"/>
          <cell r="O90"/>
          <cell r="P90" t="str">
            <v>Jane</v>
          </cell>
          <cell r="Q90" t="str">
            <v>Rasangi</v>
          </cell>
          <cell r="R90" t="str">
            <v>Lynette</v>
          </cell>
          <cell r="S90" t="str">
            <v>Arthur</v>
          </cell>
          <cell r="T90" t="str">
            <v>Bunmi</v>
          </cell>
          <cell r="U90" t="str">
            <v>qq</v>
          </cell>
          <cell r="V90" t="str">
            <v>C.McAvaney</v>
          </cell>
          <cell r="W90" t="str">
            <v>Erika</v>
          </cell>
          <cell r="X90" t="str">
            <v>qq</v>
          </cell>
          <cell r="Y90" t="str">
            <v>qq</v>
          </cell>
          <cell r="Z90" t="str">
            <v>V.Koo</v>
          </cell>
          <cell r="AA90"/>
          <cell r="AB90"/>
          <cell r="AC90" t="str">
            <v>S.Sturm</v>
          </cell>
          <cell r="AD90" t="str">
            <v>A.Chong</v>
          </cell>
          <cell r="AE90"/>
          <cell r="AF90" t="str">
            <v>S.Kirsa</v>
          </cell>
          <cell r="AG90" t="str">
            <v>N.Dirnbauer</v>
          </cell>
          <cell r="AH90" t="str">
            <v>Graham</v>
          </cell>
          <cell r="AI90"/>
        </row>
        <row r="91">
          <cell r="C91" t="str">
            <v>Wendy</v>
          </cell>
          <cell r="D91" t="str">
            <v>Bronwyn</v>
          </cell>
          <cell r="E91" t="str">
            <v>Stav</v>
          </cell>
          <cell r="F91" t="str">
            <v>V.Hill</v>
          </cell>
          <cell r="G91" t="str">
            <v>qq</v>
          </cell>
          <cell r="H91"/>
          <cell r="I91"/>
          <cell r="J91" t="str">
            <v>qq</v>
          </cell>
          <cell r="K91"/>
          <cell r="L91" t="str">
            <v>qq</v>
          </cell>
          <cell r="M91" t="str">
            <v>Brindha</v>
          </cell>
          <cell r="N91"/>
          <cell r="O91"/>
          <cell r="P91" t="str">
            <v>Jane</v>
          </cell>
          <cell r="Q91" t="str">
            <v>Rasangi</v>
          </cell>
          <cell r="R91" t="str">
            <v>Lynette</v>
          </cell>
          <cell r="S91" t="str">
            <v>Arthur</v>
          </cell>
          <cell r="T91" t="str">
            <v>Bunmi</v>
          </cell>
          <cell r="U91" t="str">
            <v>R.Batagol</v>
          </cell>
          <cell r="V91" t="str">
            <v>C.McAvaney</v>
          </cell>
          <cell r="W91" t="str">
            <v>Erika</v>
          </cell>
          <cell r="X91" t="str">
            <v>Huda</v>
          </cell>
          <cell r="Y91" t="str">
            <v>qq</v>
          </cell>
          <cell r="Z91" t="str">
            <v>V.Koo</v>
          </cell>
          <cell r="AA91"/>
          <cell r="AB91"/>
          <cell r="AC91" t="str">
            <v>S.Sturm</v>
          </cell>
          <cell r="AD91" t="str">
            <v>A.Chong</v>
          </cell>
          <cell r="AE91"/>
          <cell r="AF91" t="str">
            <v>S.Kirsa</v>
          </cell>
          <cell r="AG91" t="str">
            <v>N.Dirnbauer</v>
          </cell>
          <cell r="AH91" t="str">
            <v>Graham</v>
          </cell>
          <cell r="AI91"/>
        </row>
        <row r="92">
          <cell r="C92" t="str">
            <v>Tom</v>
          </cell>
          <cell r="D92" t="str">
            <v>Bronwyn</v>
          </cell>
          <cell r="E92" t="str">
            <v>qq</v>
          </cell>
          <cell r="F92" t="str">
            <v>V.Hill</v>
          </cell>
          <cell r="G92" t="str">
            <v>K.Tiong</v>
          </cell>
          <cell r="H92"/>
          <cell r="I92"/>
          <cell r="J92" t="str">
            <v>qq</v>
          </cell>
          <cell r="K92"/>
          <cell r="L92" t="str">
            <v>Marisa</v>
          </cell>
          <cell r="M92" t="str">
            <v>Brindha</v>
          </cell>
          <cell r="N92"/>
          <cell r="O92"/>
          <cell r="P92" t="str">
            <v>Jane</v>
          </cell>
          <cell r="Q92" t="str">
            <v>qq</v>
          </cell>
          <cell r="R92" t="str">
            <v>Lynette</v>
          </cell>
          <cell r="S92" t="str">
            <v>Arthur</v>
          </cell>
          <cell r="T92" t="str">
            <v>Bunmi</v>
          </cell>
          <cell r="U92" t="str">
            <v>R.Batagol</v>
          </cell>
          <cell r="V92" t="str">
            <v>C.McAvaney</v>
          </cell>
          <cell r="W92" t="str">
            <v>Erika</v>
          </cell>
          <cell r="X92" t="str">
            <v>Huda</v>
          </cell>
          <cell r="Y92" t="str">
            <v>qq</v>
          </cell>
          <cell r="Z92" t="str">
            <v>V.Koo</v>
          </cell>
          <cell r="AA92"/>
          <cell r="AB92"/>
          <cell r="AC92" t="str">
            <v>S.Sturm</v>
          </cell>
          <cell r="AD92" t="str">
            <v>A.Chong</v>
          </cell>
          <cell r="AE92"/>
          <cell r="AF92" t="str">
            <v>S.Kirsa</v>
          </cell>
          <cell r="AG92" t="str">
            <v>N.Dirnbauer</v>
          </cell>
          <cell r="AH92" t="str">
            <v>Graham</v>
          </cell>
          <cell r="AI92"/>
        </row>
        <row r="93">
          <cell r="C93" t="str">
            <v>Wendy</v>
          </cell>
          <cell r="D93" t="str">
            <v>Hayley</v>
          </cell>
          <cell r="E93" t="str">
            <v>qq</v>
          </cell>
          <cell r="F93" t="str">
            <v>V.Hill</v>
          </cell>
          <cell r="G93" t="str">
            <v>K.Tiong</v>
          </cell>
          <cell r="H93"/>
          <cell r="I93"/>
          <cell r="J93" t="str">
            <v>Connie</v>
          </cell>
          <cell r="K93"/>
          <cell r="L93" t="str">
            <v>Marisa</v>
          </cell>
          <cell r="M93" t="str">
            <v>Brindha</v>
          </cell>
          <cell r="N93"/>
          <cell r="O93"/>
          <cell r="P93" t="str">
            <v>Jane</v>
          </cell>
          <cell r="Q93" t="str">
            <v>Rasangi</v>
          </cell>
          <cell r="R93" t="str">
            <v>Lynette</v>
          </cell>
          <cell r="S93" t="str">
            <v>Arthur</v>
          </cell>
          <cell r="T93" t="str">
            <v>Bunmi</v>
          </cell>
          <cell r="U93" t="str">
            <v>qq</v>
          </cell>
          <cell r="V93" t="str">
            <v>C.McAvaney</v>
          </cell>
          <cell r="W93" t="str">
            <v>Erika</v>
          </cell>
          <cell r="X93" t="str">
            <v>qq</v>
          </cell>
          <cell r="Y93" t="str">
            <v>Kaman</v>
          </cell>
          <cell r="Z93" t="str">
            <v>V.Koo</v>
          </cell>
          <cell r="AA93"/>
          <cell r="AB93"/>
          <cell r="AC93" t="str">
            <v>S.Sturm</v>
          </cell>
          <cell r="AD93" t="str">
            <v>A.Chong</v>
          </cell>
          <cell r="AE93"/>
          <cell r="AF93" t="str">
            <v>S.Kirsa</v>
          </cell>
          <cell r="AG93" t="str">
            <v>N.Dirnbauer</v>
          </cell>
          <cell r="AH93" t="str">
            <v>Graham</v>
          </cell>
          <cell r="AI93"/>
        </row>
        <row r="94">
          <cell r="C94" t="str">
            <v>Tom</v>
          </cell>
          <cell r="D94" t="str">
            <v>Hayley</v>
          </cell>
          <cell r="E94" t="str">
            <v>qq</v>
          </cell>
          <cell r="F94" t="str">
            <v>V.Hill</v>
          </cell>
          <cell r="G94" t="str">
            <v>K.Tiong</v>
          </cell>
          <cell r="H94"/>
          <cell r="I94"/>
          <cell r="J94" t="str">
            <v>Connie</v>
          </cell>
          <cell r="K94"/>
          <cell r="L94" t="str">
            <v>Marisa</v>
          </cell>
          <cell r="M94" t="str">
            <v>Louise</v>
          </cell>
          <cell r="N94"/>
          <cell r="O94"/>
          <cell r="P94" t="str">
            <v>Jane</v>
          </cell>
          <cell r="Q94" t="str">
            <v>Rasangi</v>
          </cell>
          <cell r="R94" t="str">
            <v>Lynette</v>
          </cell>
          <cell r="S94" t="str">
            <v>Arthur</v>
          </cell>
          <cell r="T94" t="str">
            <v>Bunmi</v>
          </cell>
          <cell r="U94" t="str">
            <v>qq</v>
          </cell>
          <cell r="V94" t="str">
            <v>QQ</v>
          </cell>
          <cell r="W94" t="str">
            <v>qq</v>
          </cell>
          <cell r="X94" t="str">
            <v>qq</v>
          </cell>
          <cell r="Y94" t="str">
            <v>Kaman</v>
          </cell>
          <cell r="Z94" t="str">
            <v>V.Koo</v>
          </cell>
          <cell r="AA94"/>
          <cell r="AB94"/>
          <cell r="AC94" t="str">
            <v>S.Sturm</v>
          </cell>
          <cell r="AD94" t="str">
            <v>A.Chong</v>
          </cell>
          <cell r="AE94"/>
          <cell r="AF94" t="str">
            <v>S.Kirsa</v>
          </cell>
          <cell r="AG94" t="str">
            <v>N.Dirnbauer</v>
          </cell>
          <cell r="AH94" t="str">
            <v>Graham</v>
          </cell>
          <cell r="AI94"/>
        </row>
        <row r="95">
          <cell r="C95" t="str">
            <v>Wendy</v>
          </cell>
          <cell r="D95" t="str">
            <v>Hayley</v>
          </cell>
          <cell r="E95" t="str">
            <v>qq</v>
          </cell>
          <cell r="F95" t="str">
            <v>V.Hill</v>
          </cell>
          <cell r="G95" t="str">
            <v>qq</v>
          </cell>
          <cell r="H95"/>
          <cell r="I95"/>
          <cell r="J95" t="str">
            <v>Connie</v>
          </cell>
          <cell r="K95"/>
          <cell r="L95" t="str">
            <v>qq</v>
          </cell>
          <cell r="M95" t="str">
            <v>Louise</v>
          </cell>
          <cell r="N95"/>
          <cell r="O95"/>
          <cell r="P95" t="str">
            <v>Jane</v>
          </cell>
          <cell r="Q95" t="str">
            <v>qq</v>
          </cell>
          <cell r="R95" t="str">
            <v>Lynette</v>
          </cell>
          <cell r="S95" t="str">
            <v>Arthur</v>
          </cell>
          <cell r="T95" t="str">
            <v>Bunmi</v>
          </cell>
          <cell r="U95" t="str">
            <v>qq</v>
          </cell>
          <cell r="V95" t="str">
            <v>C.McAvaney</v>
          </cell>
          <cell r="W95" t="str">
            <v>Erika</v>
          </cell>
          <cell r="X95" t="str">
            <v>qq</v>
          </cell>
          <cell r="Y95" t="str">
            <v>Kaman</v>
          </cell>
          <cell r="Z95" t="str">
            <v>V.Koo</v>
          </cell>
          <cell r="AA95"/>
          <cell r="AB95"/>
          <cell r="AC95" t="str">
            <v>S.Sturm</v>
          </cell>
          <cell r="AD95" t="str">
            <v>A.Chong</v>
          </cell>
          <cell r="AE95"/>
          <cell r="AF95" t="str">
            <v>S.Kirsa</v>
          </cell>
          <cell r="AG95" t="str">
            <v>N.Dirnbauer</v>
          </cell>
          <cell r="AH95" t="str">
            <v>Graham</v>
          </cell>
          <cell r="AI95"/>
        </row>
        <row r="96">
          <cell r="C96" t="str">
            <v>Wendy</v>
          </cell>
          <cell r="D96" t="str">
            <v>Bronwyn</v>
          </cell>
          <cell r="E96" t="str">
            <v>Stav</v>
          </cell>
          <cell r="F96" t="str">
            <v>V.Hill</v>
          </cell>
          <cell r="G96" t="str">
            <v>qq</v>
          </cell>
          <cell r="H96"/>
          <cell r="I96"/>
          <cell r="J96" t="str">
            <v>qq</v>
          </cell>
          <cell r="K96"/>
          <cell r="L96" t="str">
            <v>qq</v>
          </cell>
          <cell r="M96" t="str">
            <v>Brindha</v>
          </cell>
          <cell r="N96"/>
          <cell r="O96"/>
          <cell r="P96" t="str">
            <v>Jane</v>
          </cell>
          <cell r="Q96" t="str">
            <v>Rasangi</v>
          </cell>
          <cell r="R96" t="str">
            <v>Lynette</v>
          </cell>
          <cell r="S96" t="str">
            <v>Arthur</v>
          </cell>
          <cell r="T96" t="str">
            <v>Bunmi</v>
          </cell>
          <cell r="U96" t="str">
            <v>R.Batagol</v>
          </cell>
          <cell r="V96" t="str">
            <v>C.McAvaney</v>
          </cell>
          <cell r="W96" t="str">
            <v>Erika</v>
          </cell>
          <cell r="X96" t="str">
            <v>Huda</v>
          </cell>
          <cell r="Y96" t="str">
            <v>qq</v>
          </cell>
          <cell r="Z96" t="str">
            <v>V.Koo</v>
          </cell>
          <cell r="AA96"/>
          <cell r="AB96"/>
          <cell r="AC96" t="str">
            <v>S.Sturm</v>
          </cell>
          <cell r="AD96" t="str">
            <v>A.Chong</v>
          </cell>
          <cell r="AE96"/>
          <cell r="AF96" t="str">
            <v>S.Kirsa</v>
          </cell>
          <cell r="AG96" t="str">
            <v>N.Dirnbauer</v>
          </cell>
          <cell r="AH96" t="str">
            <v>Graham</v>
          </cell>
          <cell r="AI96"/>
        </row>
        <row r="97">
          <cell r="C97" t="str">
            <v>Tom</v>
          </cell>
          <cell r="D97" t="str">
            <v>Bronwyn</v>
          </cell>
          <cell r="E97" t="str">
            <v>qq</v>
          </cell>
          <cell r="F97" t="str">
            <v>V.Hill</v>
          </cell>
          <cell r="G97" t="str">
            <v>qq</v>
          </cell>
          <cell r="H97"/>
          <cell r="I97"/>
          <cell r="J97" t="str">
            <v>qq</v>
          </cell>
          <cell r="K97"/>
          <cell r="L97" t="str">
            <v>Marisa</v>
          </cell>
          <cell r="M97" t="str">
            <v>Brindha</v>
          </cell>
          <cell r="N97"/>
          <cell r="O97"/>
          <cell r="P97" t="str">
            <v>Jane</v>
          </cell>
          <cell r="Q97" t="str">
            <v>QQ</v>
          </cell>
          <cell r="R97" t="str">
            <v>Lynette</v>
          </cell>
          <cell r="S97" t="str">
            <v>Arthur</v>
          </cell>
          <cell r="T97" t="str">
            <v>Bunmi</v>
          </cell>
          <cell r="U97" t="str">
            <v>R.Batagol</v>
          </cell>
          <cell r="V97" t="str">
            <v>C.McAvaney</v>
          </cell>
          <cell r="W97" t="str">
            <v>Erika</v>
          </cell>
          <cell r="X97" t="str">
            <v>Huda</v>
          </cell>
          <cell r="Y97" t="str">
            <v>qq</v>
          </cell>
          <cell r="Z97" t="str">
            <v>V.Koo</v>
          </cell>
          <cell r="AA97"/>
          <cell r="AB97"/>
          <cell r="AC97" t="str">
            <v>S.Sturm</v>
          </cell>
          <cell r="AD97" t="str">
            <v>A.Chong</v>
          </cell>
          <cell r="AE97"/>
          <cell r="AF97" t="str">
            <v>S.Kirsa</v>
          </cell>
          <cell r="AG97" t="str">
            <v>N.Dirnbauer</v>
          </cell>
          <cell r="AH97" t="str">
            <v>Graham</v>
          </cell>
          <cell r="AI97"/>
        </row>
        <row r="98">
          <cell r="C98" t="str">
            <v>Wendy</v>
          </cell>
          <cell r="D98" t="str">
            <v>Bronwyn</v>
          </cell>
          <cell r="E98" t="str">
            <v>Hayley</v>
          </cell>
          <cell r="F98" t="str">
            <v>V.Hill</v>
          </cell>
          <cell r="G98" t="str">
            <v>K.Tiong</v>
          </cell>
          <cell r="H98"/>
          <cell r="I98"/>
          <cell r="J98" t="str">
            <v>Connie</v>
          </cell>
          <cell r="K98"/>
          <cell r="L98" t="str">
            <v>Marisa</v>
          </cell>
          <cell r="M98" t="str">
            <v>Louise</v>
          </cell>
          <cell r="N98"/>
          <cell r="O98"/>
          <cell r="P98" t="str">
            <v>Jane</v>
          </cell>
          <cell r="Q98" t="str">
            <v>Rasangi</v>
          </cell>
          <cell r="R98" t="str">
            <v>Lynette</v>
          </cell>
          <cell r="S98" t="str">
            <v>Arthur</v>
          </cell>
          <cell r="T98" t="str">
            <v>Bunmi</v>
          </cell>
          <cell r="U98" t="str">
            <v>qq</v>
          </cell>
          <cell r="V98" t="str">
            <v>C.McAvaney</v>
          </cell>
          <cell r="W98" t="str">
            <v>Erika</v>
          </cell>
          <cell r="X98" t="str">
            <v>qq</v>
          </cell>
          <cell r="Y98" t="str">
            <v>Kaman</v>
          </cell>
          <cell r="Z98" t="str">
            <v>V.Koo</v>
          </cell>
          <cell r="AA98"/>
          <cell r="AB98"/>
          <cell r="AC98" t="str">
            <v>S.Sturm</v>
          </cell>
          <cell r="AD98" t="str">
            <v>A.Chong</v>
          </cell>
          <cell r="AE98"/>
          <cell r="AF98" t="str">
            <v>S.Kirsa</v>
          </cell>
          <cell r="AG98" t="str">
            <v>N.Dirnbauer</v>
          </cell>
          <cell r="AH98" t="str">
            <v>Graham</v>
          </cell>
          <cell r="AI98"/>
        </row>
        <row r="99">
          <cell r="C99" t="str">
            <v>Tom</v>
          </cell>
          <cell r="D99" t="str">
            <v>Hayley</v>
          </cell>
          <cell r="E99" t="str">
            <v>qq</v>
          </cell>
          <cell r="F99" t="str">
            <v>V.Hill</v>
          </cell>
          <cell r="G99" t="str">
            <v>K.Tiong</v>
          </cell>
          <cell r="H99"/>
          <cell r="I99"/>
          <cell r="J99" t="str">
            <v>Connie</v>
          </cell>
          <cell r="K99"/>
          <cell r="L99" t="str">
            <v>Marisa</v>
          </cell>
          <cell r="M99" t="str">
            <v>Louise</v>
          </cell>
          <cell r="N99"/>
          <cell r="O99"/>
          <cell r="P99" t="str">
            <v>Jane</v>
          </cell>
          <cell r="Q99" t="str">
            <v>Rasangi</v>
          </cell>
          <cell r="R99" t="str">
            <v>Lynette</v>
          </cell>
          <cell r="S99" t="str">
            <v>Arthur</v>
          </cell>
          <cell r="T99" t="str">
            <v>Bunmi</v>
          </cell>
          <cell r="U99" t="str">
            <v>qq</v>
          </cell>
          <cell r="V99" t="str">
            <v>QQ</v>
          </cell>
          <cell r="W99" t="str">
            <v>qq</v>
          </cell>
          <cell r="X99" t="str">
            <v>qq</v>
          </cell>
          <cell r="Y99" t="str">
            <v>Kaman</v>
          </cell>
          <cell r="Z99" t="str">
            <v>V.Koo</v>
          </cell>
          <cell r="AA99"/>
          <cell r="AB99"/>
          <cell r="AC99" t="str">
            <v>S.Sturm</v>
          </cell>
          <cell r="AD99" t="str">
            <v>A.Chong</v>
          </cell>
          <cell r="AE99"/>
          <cell r="AF99" t="str">
            <v>S.Kirsa</v>
          </cell>
          <cell r="AG99" t="str">
            <v>N.Dirnbauer</v>
          </cell>
          <cell r="AH99" t="str">
            <v>Graham</v>
          </cell>
          <cell r="AI99"/>
        </row>
        <row r="100">
          <cell r="C100" t="str">
            <v>Wendy</v>
          </cell>
          <cell r="D100" t="str">
            <v>qq</v>
          </cell>
          <cell r="E100" t="str">
            <v>qq</v>
          </cell>
          <cell r="F100" t="str">
            <v>V.Hill</v>
          </cell>
          <cell r="G100" t="str">
            <v>qq</v>
          </cell>
          <cell r="H100"/>
          <cell r="I100"/>
          <cell r="J100" t="str">
            <v>Connie</v>
          </cell>
          <cell r="K100"/>
          <cell r="L100" t="str">
            <v>qq</v>
          </cell>
          <cell r="M100" t="str">
            <v>Louise</v>
          </cell>
          <cell r="N100"/>
          <cell r="O100"/>
          <cell r="P100" t="str">
            <v>Jane</v>
          </cell>
          <cell r="Q100" t="str">
            <v>Rasangi</v>
          </cell>
          <cell r="R100" t="str">
            <v>Lynette</v>
          </cell>
          <cell r="S100" t="str">
            <v>Arthur</v>
          </cell>
          <cell r="T100" t="str">
            <v>Bunmi</v>
          </cell>
          <cell r="U100" t="str">
            <v>qq</v>
          </cell>
          <cell r="V100" t="str">
            <v>C.McAvaney</v>
          </cell>
          <cell r="W100" t="str">
            <v>Erika</v>
          </cell>
          <cell r="X100" t="str">
            <v>qq</v>
          </cell>
          <cell r="Y100" t="str">
            <v>qq</v>
          </cell>
          <cell r="Z100" t="str">
            <v>V.Koo</v>
          </cell>
          <cell r="AA100"/>
          <cell r="AB100"/>
          <cell r="AC100" t="str">
            <v>S.Sturm</v>
          </cell>
          <cell r="AD100" t="str">
            <v>A.Chong</v>
          </cell>
          <cell r="AE100"/>
          <cell r="AF100" t="str">
            <v>S.Kirsa</v>
          </cell>
          <cell r="AG100" t="str">
            <v>N.Dirnbauer</v>
          </cell>
          <cell r="AH100" t="str">
            <v>Graham</v>
          </cell>
          <cell r="AI100"/>
        </row>
        <row r="101">
          <cell r="C101" t="str">
            <v>Wendy</v>
          </cell>
          <cell r="D101" t="str">
            <v>Bronwyn</v>
          </cell>
          <cell r="E101" t="str">
            <v>Stav</v>
          </cell>
          <cell r="F101" t="str">
            <v>V.Hill</v>
          </cell>
          <cell r="G101" t="str">
            <v>qq</v>
          </cell>
          <cell r="H101"/>
          <cell r="I101"/>
          <cell r="J101" t="str">
            <v>qq</v>
          </cell>
          <cell r="K101"/>
          <cell r="L101" t="str">
            <v>qq</v>
          </cell>
          <cell r="M101" t="str">
            <v>Brindha</v>
          </cell>
          <cell r="N101"/>
          <cell r="O101"/>
          <cell r="P101" t="str">
            <v>Jane</v>
          </cell>
          <cell r="Q101" t="str">
            <v>Rasangi</v>
          </cell>
          <cell r="R101" t="str">
            <v>Lynette</v>
          </cell>
          <cell r="S101" t="str">
            <v>Arthur</v>
          </cell>
          <cell r="T101" t="str">
            <v>Bunmi</v>
          </cell>
          <cell r="U101" t="str">
            <v>R.Batagol</v>
          </cell>
          <cell r="V101" t="str">
            <v>C.McAvaney</v>
          </cell>
          <cell r="W101" t="str">
            <v>Erika</v>
          </cell>
          <cell r="X101" t="str">
            <v>Huda</v>
          </cell>
          <cell r="Y101" t="str">
            <v>qq</v>
          </cell>
          <cell r="Z101" t="str">
            <v>V.Koo</v>
          </cell>
          <cell r="AA101"/>
          <cell r="AB101"/>
          <cell r="AC101" t="str">
            <v>S.Sturm</v>
          </cell>
          <cell r="AD101" t="str">
            <v>A.Chong</v>
          </cell>
          <cell r="AE101"/>
          <cell r="AF101" t="str">
            <v>S.Kirsa</v>
          </cell>
          <cell r="AG101" t="str">
            <v>N.Dirnbauer</v>
          </cell>
          <cell r="AH101" t="str">
            <v>Graham</v>
          </cell>
          <cell r="AI101"/>
        </row>
        <row r="102">
          <cell r="C102" t="str">
            <v>Tom</v>
          </cell>
          <cell r="D102" t="str">
            <v>Bronwyn</v>
          </cell>
          <cell r="E102" t="str">
            <v>qq</v>
          </cell>
          <cell r="F102" t="str">
            <v>V.Hill</v>
          </cell>
          <cell r="G102" t="str">
            <v>K.Tiong</v>
          </cell>
          <cell r="H102"/>
          <cell r="I102"/>
          <cell r="J102" t="str">
            <v>qq</v>
          </cell>
          <cell r="K102"/>
          <cell r="L102" t="str">
            <v>Marisa</v>
          </cell>
          <cell r="M102" t="str">
            <v>Louise</v>
          </cell>
          <cell r="N102"/>
          <cell r="O102"/>
          <cell r="P102" t="str">
            <v>Jane</v>
          </cell>
          <cell r="Q102" t="str">
            <v>qq</v>
          </cell>
          <cell r="R102" t="str">
            <v>Lynette</v>
          </cell>
          <cell r="S102" t="str">
            <v>Arthur</v>
          </cell>
          <cell r="T102" t="str">
            <v>Bunmi</v>
          </cell>
          <cell r="U102" t="str">
            <v>R.Batagol</v>
          </cell>
          <cell r="V102" t="str">
            <v>C.McAvaney</v>
          </cell>
          <cell r="W102" t="str">
            <v>Erika</v>
          </cell>
          <cell r="X102" t="str">
            <v>Huda</v>
          </cell>
          <cell r="Y102" t="str">
            <v>qq</v>
          </cell>
          <cell r="Z102" t="str">
            <v>V.Koo</v>
          </cell>
          <cell r="AA102"/>
          <cell r="AB102"/>
          <cell r="AC102" t="str">
            <v>S.Sturm</v>
          </cell>
          <cell r="AD102" t="str">
            <v>A.Chong</v>
          </cell>
          <cell r="AE102"/>
          <cell r="AF102" t="str">
            <v>S.Kirsa</v>
          </cell>
          <cell r="AG102" t="str">
            <v>N.Dirnbauer</v>
          </cell>
          <cell r="AH102" t="str">
            <v>Graham</v>
          </cell>
          <cell r="AI102"/>
        </row>
        <row r="103">
          <cell r="C103" t="str">
            <v>Wendy</v>
          </cell>
          <cell r="D103" t="str">
            <v>Hayley</v>
          </cell>
          <cell r="E103" t="str">
            <v>qq</v>
          </cell>
          <cell r="F103" t="str">
            <v>V.Hill</v>
          </cell>
          <cell r="G103" t="str">
            <v>K.Tiong</v>
          </cell>
          <cell r="H103"/>
          <cell r="I103"/>
          <cell r="J103" t="str">
            <v>Connie</v>
          </cell>
          <cell r="K103"/>
          <cell r="L103" t="str">
            <v>Marisa</v>
          </cell>
          <cell r="M103" t="str">
            <v>Brindha</v>
          </cell>
          <cell r="N103"/>
          <cell r="O103"/>
          <cell r="P103" t="str">
            <v>Jane</v>
          </cell>
          <cell r="Q103" t="str">
            <v>Rasangi</v>
          </cell>
          <cell r="R103" t="str">
            <v>Lynette</v>
          </cell>
          <cell r="S103" t="str">
            <v>Arthur</v>
          </cell>
          <cell r="T103" t="str">
            <v>Bunmi</v>
          </cell>
          <cell r="U103" t="str">
            <v>qq</v>
          </cell>
          <cell r="V103" t="str">
            <v>C.McAvaney</v>
          </cell>
          <cell r="W103" t="str">
            <v>Erika</v>
          </cell>
          <cell r="X103" t="str">
            <v>qq</v>
          </cell>
          <cell r="Y103" t="str">
            <v>Kaman</v>
          </cell>
          <cell r="Z103" t="str">
            <v>V.Koo</v>
          </cell>
          <cell r="AA103"/>
          <cell r="AB103"/>
          <cell r="AC103" t="str">
            <v>S.Sturm</v>
          </cell>
          <cell r="AD103" t="str">
            <v>A.Chong</v>
          </cell>
          <cell r="AE103"/>
          <cell r="AF103" t="str">
            <v>S.Kirsa</v>
          </cell>
          <cell r="AG103" t="str">
            <v>N.Dirnbauer</v>
          </cell>
          <cell r="AH103" t="str">
            <v>Graham</v>
          </cell>
          <cell r="AI103"/>
        </row>
        <row r="104">
          <cell r="C104" t="str">
            <v>Tom</v>
          </cell>
          <cell r="D104" t="str">
            <v>Hayley</v>
          </cell>
          <cell r="E104" t="str">
            <v>qq</v>
          </cell>
          <cell r="F104" t="str">
            <v>V.Hill</v>
          </cell>
          <cell r="G104" t="str">
            <v>K.Tiong</v>
          </cell>
          <cell r="H104"/>
          <cell r="I104"/>
          <cell r="J104" t="str">
            <v>Connie</v>
          </cell>
          <cell r="K104"/>
          <cell r="L104" t="str">
            <v>Marisa</v>
          </cell>
          <cell r="M104" t="str">
            <v>Brindha</v>
          </cell>
          <cell r="N104"/>
          <cell r="O104"/>
          <cell r="P104" t="str">
            <v>Jane</v>
          </cell>
          <cell r="Q104" t="str">
            <v>Rasangi</v>
          </cell>
          <cell r="R104" t="str">
            <v>Lynette</v>
          </cell>
          <cell r="S104" t="str">
            <v>Arthur</v>
          </cell>
          <cell r="T104" t="str">
            <v>Bunmi</v>
          </cell>
          <cell r="U104" t="str">
            <v>qq</v>
          </cell>
          <cell r="V104" t="str">
            <v>QQ</v>
          </cell>
          <cell r="W104" t="str">
            <v>qq</v>
          </cell>
          <cell r="X104" t="str">
            <v>qq</v>
          </cell>
          <cell r="Y104" t="str">
            <v>Kaman</v>
          </cell>
          <cell r="Z104" t="str">
            <v>V.Koo</v>
          </cell>
          <cell r="AA104"/>
          <cell r="AB104"/>
          <cell r="AC104" t="str">
            <v>S.Sturm</v>
          </cell>
          <cell r="AD104" t="str">
            <v>A.Chong</v>
          </cell>
          <cell r="AE104"/>
          <cell r="AF104" t="str">
            <v>S.Kirsa</v>
          </cell>
          <cell r="AG104" t="str">
            <v>N.Dirnbauer</v>
          </cell>
          <cell r="AH104" t="str">
            <v>Graham</v>
          </cell>
          <cell r="AI104"/>
        </row>
        <row r="105">
          <cell r="C105" t="str">
            <v>Wendy</v>
          </cell>
          <cell r="D105" t="str">
            <v>Hayley</v>
          </cell>
          <cell r="E105" t="str">
            <v>qq</v>
          </cell>
          <cell r="F105" t="str">
            <v>V.Hill</v>
          </cell>
          <cell r="G105" t="str">
            <v>qq</v>
          </cell>
          <cell r="H105"/>
          <cell r="I105"/>
          <cell r="J105" t="str">
            <v>Connie</v>
          </cell>
          <cell r="K105"/>
          <cell r="L105" t="str">
            <v>qq</v>
          </cell>
          <cell r="M105" t="str">
            <v>Louise</v>
          </cell>
          <cell r="N105"/>
          <cell r="O105"/>
          <cell r="P105" t="str">
            <v>Jane</v>
          </cell>
          <cell r="Q105" t="str">
            <v>qq</v>
          </cell>
          <cell r="R105" t="str">
            <v>Lynette</v>
          </cell>
          <cell r="S105" t="str">
            <v>Arthur</v>
          </cell>
          <cell r="T105" t="str">
            <v>Bunmi</v>
          </cell>
          <cell r="U105" t="str">
            <v>qq</v>
          </cell>
          <cell r="V105" t="str">
            <v>C.McAvaney</v>
          </cell>
          <cell r="W105" t="str">
            <v>Erika</v>
          </cell>
          <cell r="X105" t="str">
            <v>qq</v>
          </cell>
          <cell r="Y105" t="str">
            <v>Kaman</v>
          </cell>
          <cell r="Z105" t="str">
            <v>V.Koo</v>
          </cell>
          <cell r="AA105"/>
          <cell r="AB105"/>
          <cell r="AC105" t="str">
            <v>S.Sturm</v>
          </cell>
          <cell r="AD105" t="str">
            <v>A.Chong</v>
          </cell>
          <cell r="AE105"/>
          <cell r="AF105" t="str">
            <v>S.Kirsa</v>
          </cell>
          <cell r="AG105" t="str">
            <v>N.Dirnbauer</v>
          </cell>
          <cell r="AH105" t="str">
            <v>Graham</v>
          </cell>
          <cell r="AI105"/>
        </row>
        <row r="106">
          <cell r="C106" t="str">
            <v>Wendy</v>
          </cell>
          <cell r="D106" t="str">
            <v>Bronwyn</v>
          </cell>
          <cell r="E106" t="str">
            <v>Stav</v>
          </cell>
          <cell r="F106" t="str">
            <v>V.Hill</v>
          </cell>
          <cell r="G106" t="str">
            <v>qq</v>
          </cell>
          <cell r="H106"/>
          <cell r="I106"/>
          <cell r="J106" t="str">
            <v>qq</v>
          </cell>
          <cell r="K106"/>
          <cell r="L106" t="str">
            <v>qq</v>
          </cell>
          <cell r="M106" t="str">
            <v>Brindha</v>
          </cell>
          <cell r="N106"/>
          <cell r="O106"/>
          <cell r="P106" t="str">
            <v>Jane</v>
          </cell>
          <cell r="Q106" t="str">
            <v>Rasangi</v>
          </cell>
          <cell r="R106" t="str">
            <v>Lynette</v>
          </cell>
          <cell r="S106" t="str">
            <v>Arthur</v>
          </cell>
          <cell r="T106" t="str">
            <v>Bunmi</v>
          </cell>
          <cell r="U106" t="str">
            <v>R.Batagol</v>
          </cell>
          <cell r="V106" t="str">
            <v>C.McAvaney</v>
          </cell>
          <cell r="W106" t="str">
            <v>Erika</v>
          </cell>
          <cell r="X106" t="str">
            <v>Huda</v>
          </cell>
          <cell r="Y106" t="str">
            <v>qq</v>
          </cell>
          <cell r="Z106" t="str">
            <v>V.Koo</v>
          </cell>
          <cell r="AA106"/>
          <cell r="AB106"/>
          <cell r="AC106" t="str">
            <v>S.Sturm</v>
          </cell>
          <cell r="AD106" t="str">
            <v>A.Chong</v>
          </cell>
          <cell r="AE106"/>
          <cell r="AF106" t="str">
            <v>S.Kirsa</v>
          </cell>
          <cell r="AG106" t="str">
            <v>N.Dirnbauer</v>
          </cell>
          <cell r="AH106" t="str">
            <v>Graham</v>
          </cell>
          <cell r="AI106"/>
        </row>
        <row r="107">
          <cell r="C107" t="str">
            <v>Tom</v>
          </cell>
          <cell r="D107" t="str">
            <v>Bronwyn</v>
          </cell>
          <cell r="E107" t="str">
            <v>qq</v>
          </cell>
          <cell r="F107" t="str">
            <v>V.Hill</v>
          </cell>
          <cell r="G107" t="str">
            <v>qq</v>
          </cell>
          <cell r="H107"/>
          <cell r="I107"/>
          <cell r="J107" t="str">
            <v>qq</v>
          </cell>
          <cell r="K107"/>
          <cell r="L107" t="str">
            <v>Marisa</v>
          </cell>
          <cell r="M107" t="str">
            <v>Brindha</v>
          </cell>
          <cell r="N107"/>
          <cell r="O107"/>
          <cell r="P107" t="str">
            <v>Jane</v>
          </cell>
          <cell r="Q107" t="str">
            <v>QQ</v>
          </cell>
          <cell r="R107" t="str">
            <v>Lynette</v>
          </cell>
          <cell r="S107" t="str">
            <v>Arthur</v>
          </cell>
          <cell r="T107" t="str">
            <v>Bunmi</v>
          </cell>
          <cell r="U107" t="str">
            <v>R.Batagol</v>
          </cell>
          <cell r="V107" t="str">
            <v>C.McAvaney</v>
          </cell>
          <cell r="W107" t="str">
            <v>Erika</v>
          </cell>
          <cell r="X107" t="str">
            <v>Huda</v>
          </cell>
          <cell r="Y107" t="str">
            <v>qq</v>
          </cell>
          <cell r="Z107" t="str">
            <v>V.Koo</v>
          </cell>
          <cell r="AA107"/>
          <cell r="AB107"/>
          <cell r="AC107" t="str">
            <v>S.Sturm</v>
          </cell>
          <cell r="AD107" t="str">
            <v>A.Chong</v>
          </cell>
          <cell r="AE107"/>
          <cell r="AF107" t="str">
            <v>S.Kirsa</v>
          </cell>
          <cell r="AG107" t="str">
            <v>N.Dirnbauer</v>
          </cell>
          <cell r="AH107" t="str">
            <v>Graham</v>
          </cell>
          <cell r="AI107"/>
        </row>
        <row r="108">
          <cell r="C108" t="str">
            <v>Wendy</v>
          </cell>
          <cell r="D108" t="str">
            <v>Bronwyn</v>
          </cell>
          <cell r="E108" t="str">
            <v>Hayley</v>
          </cell>
          <cell r="F108" t="str">
            <v>V.Hill</v>
          </cell>
          <cell r="G108" t="str">
            <v>K.Tiong</v>
          </cell>
          <cell r="H108"/>
          <cell r="I108"/>
          <cell r="J108" t="str">
            <v>Connie</v>
          </cell>
          <cell r="K108"/>
          <cell r="L108" t="str">
            <v>Marisa</v>
          </cell>
          <cell r="M108" t="str">
            <v>Louise</v>
          </cell>
          <cell r="N108"/>
          <cell r="O108"/>
          <cell r="P108" t="str">
            <v>Jane</v>
          </cell>
          <cell r="Q108" t="str">
            <v>Rasangi</v>
          </cell>
          <cell r="R108" t="str">
            <v>Lynette</v>
          </cell>
          <cell r="S108" t="str">
            <v>Arthur</v>
          </cell>
          <cell r="T108" t="str">
            <v>Bunmi</v>
          </cell>
          <cell r="U108" t="str">
            <v>qq</v>
          </cell>
          <cell r="V108" t="str">
            <v>C.McAvaney</v>
          </cell>
          <cell r="W108" t="str">
            <v>Erika</v>
          </cell>
          <cell r="X108" t="str">
            <v>qq</v>
          </cell>
          <cell r="Y108" t="str">
            <v>Kaman</v>
          </cell>
          <cell r="Z108" t="str">
            <v>V.Koo</v>
          </cell>
          <cell r="AA108"/>
          <cell r="AB108"/>
          <cell r="AC108" t="str">
            <v>S.Sturm</v>
          </cell>
          <cell r="AD108" t="str">
            <v>A.Chong</v>
          </cell>
          <cell r="AE108"/>
          <cell r="AF108" t="str">
            <v>S.Kirsa</v>
          </cell>
          <cell r="AG108" t="str">
            <v>N.Dirnbauer</v>
          </cell>
          <cell r="AH108" t="str">
            <v>Graham</v>
          </cell>
          <cell r="AI108"/>
        </row>
        <row r="109">
          <cell r="C109" t="str">
            <v>Tom</v>
          </cell>
          <cell r="D109" t="str">
            <v>Hayley</v>
          </cell>
          <cell r="E109" t="str">
            <v>qq</v>
          </cell>
          <cell r="F109" t="str">
            <v>V.Hill</v>
          </cell>
          <cell r="G109" t="str">
            <v>K.Tiong</v>
          </cell>
          <cell r="H109"/>
          <cell r="I109"/>
          <cell r="J109" t="str">
            <v>Connie</v>
          </cell>
          <cell r="K109"/>
          <cell r="L109" t="str">
            <v>Marisa</v>
          </cell>
          <cell r="M109" t="str">
            <v>Louise</v>
          </cell>
          <cell r="N109"/>
          <cell r="O109"/>
          <cell r="P109" t="str">
            <v>Jane</v>
          </cell>
          <cell r="Q109" t="str">
            <v>Rasangi</v>
          </cell>
          <cell r="R109" t="str">
            <v>Lynette</v>
          </cell>
          <cell r="S109" t="str">
            <v>Arthur</v>
          </cell>
          <cell r="T109" t="str">
            <v>Bunmi</v>
          </cell>
          <cell r="U109" t="str">
            <v>qq</v>
          </cell>
          <cell r="V109" t="str">
            <v>QQ</v>
          </cell>
          <cell r="W109" t="str">
            <v>qq</v>
          </cell>
          <cell r="X109" t="str">
            <v>qq</v>
          </cell>
          <cell r="Y109" t="str">
            <v>Kaman</v>
          </cell>
          <cell r="Z109" t="str">
            <v>V.Koo</v>
          </cell>
          <cell r="AA109"/>
          <cell r="AB109"/>
          <cell r="AC109" t="str">
            <v>S.Sturm</v>
          </cell>
          <cell r="AD109" t="str">
            <v>A.Chong</v>
          </cell>
          <cell r="AE109"/>
          <cell r="AF109" t="str">
            <v>S.Kirsa</v>
          </cell>
          <cell r="AG109" t="str">
            <v>N.Dirnbauer</v>
          </cell>
          <cell r="AH109" t="str">
            <v>Graham</v>
          </cell>
          <cell r="AI109"/>
        </row>
        <row r="110">
          <cell r="C110" t="str">
            <v>Wendy</v>
          </cell>
          <cell r="D110" t="str">
            <v>qq</v>
          </cell>
          <cell r="E110" t="str">
            <v>qq</v>
          </cell>
          <cell r="F110" t="str">
            <v>V.Hill</v>
          </cell>
          <cell r="G110" t="str">
            <v>qq</v>
          </cell>
          <cell r="H110"/>
          <cell r="I110"/>
          <cell r="J110" t="str">
            <v>Connie</v>
          </cell>
          <cell r="K110"/>
          <cell r="L110" t="str">
            <v>qq</v>
          </cell>
          <cell r="M110" t="str">
            <v>Louise</v>
          </cell>
          <cell r="N110"/>
          <cell r="O110"/>
          <cell r="P110" t="str">
            <v>Jane</v>
          </cell>
          <cell r="Q110" t="str">
            <v>Rasangi</v>
          </cell>
          <cell r="R110" t="str">
            <v>Lynette</v>
          </cell>
          <cell r="S110" t="str">
            <v>Arthur</v>
          </cell>
          <cell r="T110" t="str">
            <v>Bunmi</v>
          </cell>
          <cell r="U110" t="str">
            <v>qq</v>
          </cell>
          <cell r="V110" t="str">
            <v>C.McAvaney</v>
          </cell>
          <cell r="W110" t="str">
            <v>Erika</v>
          </cell>
          <cell r="X110" t="str">
            <v>qq</v>
          </cell>
          <cell r="Y110" t="str">
            <v>qq</v>
          </cell>
          <cell r="Z110" t="str">
            <v>V.Koo</v>
          </cell>
          <cell r="AA110"/>
          <cell r="AB110"/>
          <cell r="AC110" t="str">
            <v>S.Sturm</v>
          </cell>
          <cell r="AD110" t="str">
            <v>A.Chong</v>
          </cell>
          <cell r="AE110"/>
          <cell r="AF110" t="str">
            <v>S.Kirsa</v>
          </cell>
          <cell r="AG110" t="str">
            <v>N.Dirnbauer</v>
          </cell>
          <cell r="AH110" t="str">
            <v>Graham</v>
          </cell>
          <cell r="AI110"/>
        </row>
        <row r="111">
          <cell r="C111" t="str">
            <v>Wendy</v>
          </cell>
          <cell r="D111" t="str">
            <v>Bronwyn</v>
          </cell>
          <cell r="E111" t="str">
            <v>Stav</v>
          </cell>
          <cell r="F111" t="str">
            <v>V.Hill</v>
          </cell>
          <cell r="G111" t="str">
            <v>qq</v>
          </cell>
          <cell r="H111"/>
          <cell r="I111"/>
          <cell r="J111"/>
          <cell r="K111"/>
          <cell r="L111" t="str">
            <v>qq</v>
          </cell>
          <cell r="M111" t="str">
            <v>Brindha</v>
          </cell>
          <cell r="N111"/>
          <cell r="O111"/>
          <cell r="P111" t="str">
            <v>Jane</v>
          </cell>
          <cell r="Q111" t="str">
            <v>Rasangi</v>
          </cell>
          <cell r="R111" t="str">
            <v>Lynette</v>
          </cell>
          <cell r="S111" t="str">
            <v>Arthur</v>
          </cell>
          <cell r="T111" t="str">
            <v>Bunmi</v>
          </cell>
          <cell r="U111" t="str">
            <v>R.Batagol</v>
          </cell>
          <cell r="V111" t="str">
            <v>C.McAvaney</v>
          </cell>
          <cell r="W111" t="str">
            <v>Erika</v>
          </cell>
          <cell r="X111" t="str">
            <v>Huda</v>
          </cell>
          <cell r="Y111" t="str">
            <v>qq</v>
          </cell>
          <cell r="Z111" t="str">
            <v>V.Koo</v>
          </cell>
          <cell r="AA111"/>
          <cell r="AB111"/>
          <cell r="AC111" t="str">
            <v>S.Sturm</v>
          </cell>
          <cell r="AD111" t="str">
            <v>A.Chong</v>
          </cell>
          <cell r="AE111"/>
          <cell r="AF111" t="str">
            <v>S.Kirsa</v>
          </cell>
          <cell r="AG111" t="str">
            <v>N.Dirnbauer</v>
          </cell>
          <cell r="AH111" t="str">
            <v>Graham</v>
          </cell>
          <cell r="AI111"/>
        </row>
        <row r="112">
          <cell r="C112" t="str">
            <v>Tom</v>
          </cell>
          <cell r="D112" t="str">
            <v>Bronwyn</v>
          </cell>
          <cell r="E112" t="str">
            <v>qq</v>
          </cell>
          <cell r="F112" t="str">
            <v>V.Hill</v>
          </cell>
          <cell r="G112" t="str">
            <v>K.Tiong</v>
          </cell>
          <cell r="H112"/>
          <cell r="I112"/>
          <cell r="J112"/>
          <cell r="K112"/>
          <cell r="L112" t="str">
            <v>Marisa</v>
          </cell>
          <cell r="M112" t="str">
            <v>Brindha</v>
          </cell>
          <cell r="N112"/>
          <cell r="O112"/>
          <cell r="P112" t="str">
            <v>Jane</v>
          </cell>
          <cell r="Q112" t="str">
            <v>qq</v>
          </cell>
          <cell r="R112" t="str">
            <v>Lynette</v>
          </cell>
          <cell r="S112" t="str">
            <v>Arthur</v>
          </cell>
          <cell r="T112" t="str">
            <v>Bunmi</v>
          </cell>
          <cell r="U112" t="str">
            <v>R.Batagol</v>
          </cell>
          <cell r="V112" t="str">
            <v>C.McAvaney</v>
          </cell>
          <cell r="W112" t="str">
            <v>Erika</v>
          </cell>
          <cell r="X112" t="str">
            <v>Huda</v>
          </cell>
          <cell r="Y112" t="str">
            <v>qq</v>
          </cell>
          <cell r="Z112" t="str">
            <v>V.Koo</v>
          </cell>
          <cell r="AA112"/>
          <cell r="AB112"/>
          <cell r="AC112" t="str">
            <v>S.Sturm</v>
          </cell>
          <cell r="AD112" t="str">
            <v>A.Chong</v>
          </cell>
          <cell r="AE112"/>
          <cell r="AF112" t="str">
            <v>S.Kirsa</v>
          </cell>
          <cell r="AG112" t="str">
            <v>N.Dirnbauer</v>
          </cell>
          <cell r="AH112" t="str">
            <v>Graham</v>
          </cell>
          <cell r="AI112"/>
        </row>
        <row r="113">
          <cell r="C113" t="str">
            <v>Wendy</v>
          </cell>
          <cell r="D113" t="str">
            <v>Hayley</v>
          </cell>
          <cell r="E113" t="str">
            <v>qq</v>
          </cell>
          <cell r="F113" t="str">
            <v>V.Hill</v>
          </cell>
          <cell r="G113" t="str">
            <v>K.Tiong</v>
          </cell>
          <cell r="H113"/>
          <cell r="I113"/>
          <cell r="J113"/>
          <cell r="K113"/>
          <cell r="L113" t="str">
            <v>Marisa</v>
          </cell>
          <cell r="M113" t="str">
            <v>Brindha</v>
          </cell>
          <cell r="N113"/>
          <cell r="O113"/>
          <cell r="P113" t="str">
            <v>Jane</v>
          </cell>
          <cell r="Q113" t="str">
            <v>Rasangi</v>
          </cell>
          <cell r="R113" t="str">
            <v>Lynette</v>
          </cell>
          <cell r="S113" t="str">
            <v>Arthur</v>
          </cell>
          <cell r="T113" t="str">
            <v>Bunmi</v>
          </cell>
          <cell r="U113" t="str">
            <v>qq</v>
          </cell>
          <cell r="V113" t="str">
            <v>C.McAvaney</v>
          </cell>
          <cell r="W113" t="str">
            <v>Erika</v>
          </cell>
          <cell r="X113" t="str">
            <v>qq</v>
          </cell>
          <cell r="Y113" t="str">
            <v>Kaman</v>
          </cell>
          <cell r="Z113" t="str">
            <v>Paree</v>
          </cell>
          <cell r="AA113"/>
          <cell r="AB113"/>
          <cell r="AC113" t="str">
            <v>S.Sturm</v>
          </cell>
          <cell r="AD113" t="str">
            <v>A.Chong</v>
          </cell>
          <cell r="AE113"/>
          <cell r="AF113" t="str">
            <v>S.Kirsa</v>
          </cell>
          <cell r="AG113" t="str">
            <v>N.Dirnbauer</v>
          </cell>
          <cell r="AH113" t="str">
            <v>Graham</v>
          </cell>
          <cell r="AI113"/>
        </row>
        <row r="114">
          <cell r="C114" t="str">
            <v>Tom</v>
          </cell>
          <cell r="D114" t="str">
            <v>Hayley</v>
          </cell>
          <cell r="E114" t="str">
            <v>qq</v>
          </cell>
          <cell r="F114" t="str">
            <v>V.Hill</v>
          </cell>
          <cell r="G114" t="str">
            <v>K.Tiong</v>
          </cell>
          <cell r="H114"/>
          <cell r="I114"/>
          <cell r="J114"/>
          <cell r="K114"/>
          <cell r="L114" t="str">
            <v>Marisa</v>
          </cell>
          <cell r="M114" t="str">
            <v>Louise</v>
          </cell>
          <cell r="N114"/>
          <cell r="O114"/>
          <cell r="P114" t="str">
            <v>Jane</v>
          </cell>
          <cell r="Q114" t="str">
            <v>Rasangi</v>
          </cell>
          <cell r="R114" t="str">
            <v>Lynette</v>
          </cell>
          <cell r="S114" t="str">
            <v>Arthur</v>
          </cell>
          <cell r="T114" t="str">
            <v>Bunmi</v>
          </cell>
          <cell r="U114" t="str">
            <v>qq</v>
          </cell>
          <cell r="V114" t="str">
            <v>QQ</v>
          </cell>
          <cell r="W114" t="str">
            <v>qq</v>
          </cell>
          <cell r="X114" t="str">
            <v>qq</v>
          </cell>
          <cell r="Y114" t="str">
            <v>Kaman</v>
          </cell>
          <cell r="Z114" t="str">
            <v>V.Koo</v>
          </cell>
          <cell r="AA114"/>
          <cell r="AB114"/>
          <cell r="AC114" t="str">
            <v>S.Sturm</v>
          </cell>
          <cell r="AD114" t="str">
            <v>A.Chong</v>
          </cell>
          <cell r="AE114"/>
          <cell r="AF114" t="str">
            <v>S.Kirsa</v>
          </cell>
          <cell r="AG114" t="str">
            <v>N.Dirnbauer</v>
          </cell>
          <cell r="AH114" t="str">
            <v>Graham</v>
          </cell>
          <cell r="AI114"/>
        </row>
        <row r="115">
          <cell r="C115" t="str">
            <v>Wendy</v>
          </cell>
          <cell r="D115" t="str">
            <v>Hayley</v>
          </cell>
          <cell r="E115" t="str">
            <v>qq</v>
          </cell>
          <cell r="F115" t="str">
            <v>V.Hill</v>
          </cell>
          <cell r="G115" t="str">
            <v>qq</v>
          </cell>
          <cell r="H115"/>
          <cell r="I115"/>
          <cell r="J115"/>
          <cell r="K115"/>
          <cell r="L115" t="str">
            <v>qq</v>
          </cell>
          <cell r="M115" t="str">
            <v>Louise</v>
          </cell>
          <cell r="N115"/>
          <cell r="O115"/>
          <cell r="P115" t="str">
            <v>Jane</v>
          </cell>
          <cell r="Q115" t="str">
            <v>qq</v>
          </cell>
          <cell r="R115" t="str">
            <v>Lynette</v>
          </cell>
          <cell r="S115" t="str">
            <v>Arthur</v>
          </cell>
          <cell r="T115" t="str">
            <v>Bunmi</v>
          </cell>
          <cell r="U115" t="str">
            <v>qq</v>
          </cell>
          <cell r="V115" t="str">
            <v>C.McAvaney</v>
          </cell>
          <cell r="W115" t="str">
            <v>Erika</v>
          </cell>
          <cell r="X115" t="str">
            <v>qq</v>
          </cell>
          <cell r="Y115" t="str">
            <v>Kaman</v>
          </cell>
          <cell r="Z115" t="str">
            <v>V.Koo</v>
          </cell>
          <cell r="AA115"/>
          <cell r="AB115"/>
          <cell r="AC115" t="str">
            <v>S.Sturm</v>
          </cell>
          <cell r="AD115" t="str">
            <v>A.Chong</v>
          </cell>
          <cell r="AE115"/>
          <cell r="AF115" t="str">
            <v>S.Kirsa</v>
          </cell>
          <cell r="AG115" t="str">
            <v>N.Dirnbauer</v>
          </cell>
          <cell r="AH115" t="str">
            <v>Graham</v>
          </cell>
          <cell r="AI115"/>
        </row>
        <row r="116">
          <cell r="C116" t="str">
            <v>Wendy</v>
          </cell>
          <cell r="D116" t="str">
            <v>Bronwyn</v>
          </cell>
          <cell r="E116" t="str">
            <v>Stav</v>
          </cell>
          <cell r="F116" t="str">
            <v>V.Hill</v>
          </cell>
          <cell r="G116" t="str">
            <v>qq</v>
          </cell>
          <cell r="H116"/>
          <cell r="I116"/>
          <cell r="J116"/>
          <cell r="K116"/>
          <cell r="L116" t="str">
            <v>qq</v>
          </cell>
          <cell r="M116" t="str">
            <v>Brindha</v>
          </cell>
          <cell r="N116"/>
          <cell r="O116"/>
          <cell r="P116" t="str">
            <v>Jane</v>
          </cell>
          <cell r="Q116" t="str">
            <v>Rasangi</v>
          </cell>
          <cell r="R116" t="str">
            <v>Lynette</v>
          </cell>
          <cell r="S116" t="str">
            <v>Arthur</v>
          </cell>
          <cell r="T116" t="str">
            <v>Bunmi</v>
          </cell>
          <cell r="U116" t="str">
            <v>R.Batagol</v>
          </cell>
          <cell r="V116" t="str">
            <v>C.McAvaney</v>
          </cell>
          <cell r="W116" t="str">
            <v>Erika</v>
          </cell>
          <cell r="X116" t="str">
            <v>Huda</v>
          </cell>
          <cell r="Y116" t="str">
            <v>qq</v>
          </cell>
          <cell r="Z116" t="str">
            <v>V.Koo</v>
          </cell>
          <cell r="AA116"/>
          <cell r="AB116"/>
          <cell r="AC116" t="str">
            <v>S.Sturm</v>
          </cell>
          <cell r="AD116" t="str">
            <v>A.Chong</v>
          </cell>
          <cell r="AE116"/>
          <cell r="AF116" t="str">
            <v>S.Kirsa</v>
          </cell>
          <cell r="AG116" t="str">
            <v>N.Dirnbauer</v>
          </cell>
          <cell r="AH116" t="str">
            <v>Graham</v>
          </cell>
          <cell r="AI116"/>
        </row>
        <row r="117">
          <cell r="C117" t="str">
            <v>Tom</v>
          </cell>
          <cell r="D117" t="str">
            <v>Bronwyn</v>
          </cell>
          <cell r="E117" t="str">
            <v>qq</v>
          </cell>
          <cell r="F117" t="str">
            <v>V.Hill</v>
          </cell>
          <cell r="G117" t="str">
            <v>qq</v>
          </cell>
          <cell r="H117"/>
          <cell r="I117"/>
          <cell r="J117"/>
          <cell r="K117"/>
          <cell r="L117" t="str">
            <v>Marisa</v>
          </cell>
          <cell r="M117" t="str">
            <v>Brindha</v>
          </cell>
          <cell r="N117"/>
          <cell r="O117"/>
          <cell r="P117" t="str">
            <v>Jane</v>
          </cell>
          <cell r="Q117" t="str">
            <v>QQ</v>
          </cell>
          <cell r="R117" t="str">
            <v>Lynette</v>
          </cell>
          <cell r="S117" t="str">
            <v>Arthur</v>
          </cell>
          <cell r="T117" t="str">
            <v>Bunmi</v>
          </cell>
          <cell r="U117" t="str">
            <v>R.Batagol</v>
          </cell>
          <cell r="V117" t="str">
            <v>C.McAvaney</v>
          </cell>
          <cell r="W117" t="str">
            <v>Erika</v>
          </cell>
          <cell r="X117" t="str">
            <v>Huda</v>
          </cell>
          <cell r="Y117" t="str">
            <v>qq</v>
          </cell>
          <cell r="Z117" t="str">
            <v>V.Koo</v>
          </cell>
          <cell r="AA117"/>
          <cell r="AB117"/>
          <cell r="AC117" t="str">
            <v>S.Sturm</v>
          </cell>
          <cell r="AD117" t="str">
            <v>A.Chong</v>
          </cell>
          <cell r="AE117"/>
          <cell r="AF117" t="str">
            <v>S.Kirsa</v>
          </cell>
          <cell r="AG117" t="str">
            <v>N.Dirnbauer</v>
          </cell>
          <cell r="AH117" t="str">
            <v>Graham</v>
          </cell>
          <cell r="AI117"/>
        </row>
        <row r="118">
          <cell r="C118" t="str">
            <v>Wendy</v>
          </cell>
          <cell r="D118" t="str">
            <v>Bronwyn</v>
          </cell>
          <cell r="E118" t="str">
            <v>Hayley</v>
          </cell>
          <cell r="F118" t="str">
            <v>V.Hill</v>
          </cell>
          <cell r="G118" t="str">
            <v>K.Tiong</v>
          </cell>
          <cell r="H118"/>
          <cell r="I118"/>
          <cell r="J118"/>
          <cell r="K118"/>
          <cell r="L118" t="str">
            <v>Marisa</v>
          </cell>
          <cell r="M118" t="str">
            <v>Louise</v>
          </cell>
          <cell r="N118"/>
          <cell r="O118"/>
          <cell r="P118" t="str">
            <v>Jane</v>
          </cell>
          <cell r="Q118" t="str">
            <v>Rasangi</v>
          </cell>
          <cell r="R118" t="str">
            <v>Lynette</v>
          </cell>
          <cell r="S118" t="str">
            <v>Arthur</v>
          </cell>
          <cell r="T118" t="str">
            <v>Bunmi</v>
          </cell>
          <cell r="U118" t="str">
            <v>qq</v>
          </cell>
          <cell r="V118" t="str">
            <v>C.McAvaney</v>
          </cell>
          <cell r="W118" t="str">
            <v>Erika</v>
          </cell>
          <cell r="X118" t="str">
            <v>qq</v>
          </cell>
          <cell r="Y118" t="str">
            <v>Kaman</v>
          </cell>
          <cell r="Z118" t="str">
            <v>Paree</v>
          </cell>
          <cell r="AA118"/>
          <cell r="AB118"/>
          <cell r="AC118" t="str">
            <v>S.Sturm</v>
          </cell>
          <cell r="AD118" t="str">
            <v>A.Chong</v>
          </cell>
          <cell r="AE118"/>
          <cell r="AF118" t="str">
            <v>S.Kirsa</v>
          </cell>
          <cell r="AG118" t="str">
            <v>N.Dirnbauer</v>
          </cell>
          <cell r="AH118" t="str">
            <v>Graham</v>
          </cell>
          <cell r="AI118"/>
        </row>
        <row r="119">
          <cell r="C119" t="str">
            <v>Tom</v>
          </cell>
          <cell r="D119" t="str">
            <v>Hayley</v>
          </cell>
          <cell r="E119" t="str">
            <v>qq</v>
          </cell>
          <cell r="F119" t="str">
            <v>V.Hill</v>
          </cell>
          <cell r="G119" t="str">
            <v>K.Tiong</v>
          </cell>
          <cell r="H119"/>
          <cell r="I119"/>
          <cell r="J119"/>
          <cell r="K119"/>
          <cell r="L119" t="str">
            <v>Marisa</v>
          </cell>
          <cell r="M119" t="str">
            <v>Louise</v>
          </cell>
          <cell r="N119"/>
          <cell r="O119"/>
          <cell r="P119" t="str">
            <v>Jane</v>
          </cell>
          <cell r="Q119" t="str">
            <v>Rasangi</v>
          </cell>
          <cell r="R119" t="str">
            <v>Lynette</v>
          </cell>
          <cell r="S119" t="str">
            <v>Arthur</v>
          </cell>
          <cell r="T119" t="str">
            <v>Bunmi</v>
          </cell>
          <cell r="U119" t="str">
            <v>qq</v>
          </cell>
          <cell r="V119" t="str">
            <v>QQ</v>
          </cell>
          <cell r="W119" t="str">
            <v>qq</v>
          </cell>
          <cell r="X119" t="str">
            <v>qq</v>
          </cell>
          <cell r="Y119" t="str">
            <v>Kaman</v>
          </cell>
          <cell r="Z119" t="str">
            <v>V.Koo</v>
          </cell>
          <cell r="AA119"/>
          <cell r="AB119"/>
          <cell r="AC119" t="str">
            <v>S.Sturm</v>
          </cell>
          <cell r="AD119" t="str">
            <v>A.Chong</v>
          </cell>
          <cell r="AE119"/>
          <cell r="AF119" t="str">
            <v>S.Kirsa</v>
          </cell>
          <cell r="AG119" t="str">
            <v>N.Dirnbauer</v>
          </cell>
          <cell r="AH119" t="str">
            <v>Graham</v>
          </cell>
          <cell r="AI119"/>
        </row>
        <row r="120">
          <cell r="C120" t="str">
            <v>Wendy</v>
          </cell>
          <cell r="D120" t="str">
            <v>qq</v>
          </cell>
          <cell r="E120" t="str">
            <v>qq</v>
          </cell>
          <cell r="F120" t="str">
            <v>V.Hill</v>
          </cell>
          <cell r="G120" t="str">
            <v>qq</v>
          </cell>
          <cell r="H120"/>
          <cell r="I120"/>
          <cell r="J120"/>
          <cell r="K120"/>
          <cell r="L120" t="str">
            <v>qq</v>
          </cell>
          <cell r="M120" t="str">
            <v>Louise</v>
          </cell>
          <cell r="N120"/>
          <cell r="O120"/>
          <cell r="P120" t="str">
            <v>Jane</v>
          </cell>
          <cell r="Q120" t="str">
            <v>Rasangi</v>
          </cell>
          <cell r="R120" t="str">
            <v>Lynette</v>
          </cell>
          <cell r="S120" t="str">
            <v>Arthur</v>
          </cell>
          <cell r="T120" t="str">
            <v>Bunmi</v>
          </cell>
          <cell r="U120" t="str">
            <v>qq</v>
          </cell>
          <cell r="V120" t="str">
            <v>C.McAvaney</v>
          </cell>
          <cell r="W120" t="str">
            <v>Erika</v>
          </cell>
          <cell r="X120" t="str">
            <v>qq</v>
          </cell>
          <cell r="Y120" t="str">
            <v>qq</v>
          </cell>
          <cell r="Z120" t="str">
            <v>V.Koo</v>
          </cell>
          <cell r="AA120"/>
          <cell r="AB120"/>
          <cell r="AC120" t="str">
            <v>S.Sturm</v>
          </cell>
          <cell r="AD120" t="str">
            <v>A.Chong</v>
          </cell>
          <cell r="AE120"/>
          <cell r="AF120" t="str">
            <v>S.Kirsa</v>
          </cell>
          <cell r="AG120" t="str">
            <v>N.Dirnbauer</v>
          </cell>
          <cell r="AH120" t="str">
            <v>Graham</v>
          </cell>
          <cell r="AI120"/>
        </row>
        <row r="121">
          <cell r="C121" t="str">
            <v>Wendy</v>
          </cell>
          <cell r="D121" t="str">
            <v>Bronwyn</v>
          </cell>
          <cell r="E121" t="str">
            <v>Stav</v>
          </cell>
          <cell r="F121" t="str">
            <v>V.Hill</v>
          </cell>
          <cell r="G121" t="str">
            <v>qq</v>
          </cell>
          <cell r="H121"/>
          <cell r="I121"/>
          <cell r="J121"/>
          <cell r="K121"/>
          <cell r="L121" t="str">
            <v>qq</v>
          </cell>
          <cell r="M121" t="str">
            <v>Brindha</v>
          </cell>
          <cell r="N121"/>
          <cell r="O121"/>
          <cell r="P121" t="str">
            <v>Jane</v>
          </cell>
          <cell r="Q121" t="str">
            <v>Rasangi</v>
          </cell>
          <cell r="R121" t="str">
            <v>Lynette</v>
          </cell>
          <cell r="S121" t="str">
            <v>Arthur</v>
          </cell>
          <cell r="T121" t="str">
            <v>Bunmi</v>
          </cell>
          <cell r="U121" t="str">
            <v>R.Batagol</v>
          </cell>
          <cell r="V121" t="str">
            <v>C.McAvaney</v>
          </cell>
          <cell r="W121" t="str">
            <v>Erika</v>
          </cell>
          <cell r="X121" t="str">
            <v>Huda</v>
          </cell>
          <cell r="Y121" t="str">
            <v>qq</v>
          </cell>
          <cell r="Z121" t="str">
            <v>V.Koo</v>
          </cell>
          <cell r="AA121"/>
          <cell r="AB121"/>
          <cell r="AC121" t="str">
            <v>S.Sturm</v>
          </cell>
          <cell r="AD121" t="str">
            <v>A.Chong</v>
          </cell>
          <cell r="AE121"/>
          <cell r="AF121" t="str">
            <v>S.Kirsa</v>
          </cell>
          <cell r="AG121" t="str">
            <v>N.Dirnbauer</v>
          </cell>
          <cell r="AH121" t="str">
            <v>Graham</v>
          </cell>
          <cell r="AI121"/>
        </row>
        <row r="122">
          <cell r="C122" t="str">
            <v>Tom</v>
          </cell>
          <cell r="D122" t="str">
            <v>Bronwyn</v>
          </cell>
          <cell r="E122" t="str">
            <v>qq</v>
          </cell>
          <cell r="F122" t="str">
            <v>V.Hill</v>
          </cell>
          <cell r="G122" t="str">
            <v>K.Tiong</v>
          </cell>
          <cell r="H122"/>
          <cell r="I122"/>
          <cell r="J122"/>
          <cell r="K122"/>
          <cell r="L122" t="str">
            <v>Marisa</v>
          </cell>
          <cell r="M122" t="str">
            <v>Brindha</v>
          </cell>
          <cell r="N122"/>
          <cell r="O122"/>
          <cell r="P122" t="str">
            <v>Jane</v>
          </cell>
          <cell r="Q122" t="str">
            <v>qq</v>
          </cell>
          <cell r="R122" t="str">
            <v>Lynette</v>
          </cell>
          <cell r="S122" t="str">
            <v>Arthur</v>
          </cell>
          <cell r="T122" t="str">
            <v>Bunmi</v>
          </cell>
          <cell r="U122" t="str">
            <v>R.Batagol</v>
          </cell>
          <cell r="V122" t="str">
            <v>C.McAvaney</v>
          </cell>
          <cell r="W122" t="str">
            <v>Erika</v>
          </cell>
          <cell r="X122" t="str">
            <v>Huda</v>
          </cell>
          <cell r="Y122" t="str">
            <v>qq</v>
          </cell>
          <cell r="Z122" t="str">
            <v>V.Koo</v>
          </cell>
          <cell r="AA122"/>
          <cell r="AB122"/>
          <cell r="AC122" t="str">
            <v>S.Sturm</v>
          </cell>
          <cell r="AD122" t="str">
            <v>A.Chong</v>
          </cell>
          <cell r="AE122"/>
          <cell r="AF122" t="str">
            <v>S.Kirsa</v>
          </cell>
          <cell r="AG122" t="str">
            <v>N.Dirnbauer</v>
          </cell>
          <cell r="AH122" t="str">
            <v>Graham</v>
          </cell>
          <cell r="AI122"/>
        </row>
        <row r="123">
          <cell r="C123" t="str">
            <v>Wendy</v>
          </cell>
          <cell r="D123" t="str">
            <v>Hayley</v>
          </cell>
          <cell r="E123" t="str">
            <v>qq</v>
          </cell>
          <cell r="F123" t="str">
            <v>V.Hill</v>
          </cell>
          <cell r="G123" t="str">
            <v>K.Tiong</v>
          </cell>
          <cell r="H123"/>
          <cell r="I123"/>
          <cell r="J123"/>
          <cell r="K123"/>
          <cell r="L123" t="str">
            <v>Marisa</v>
          </cell>
          <cell r="M123" t="str">
            <v>Brindha</v>
          </cell>
          <cell r="N123"/>
          <cell r="O123"/>
          <cell r="P123" t="str">
            <v>Jane</v>
          </cell>
          <cell r="Q123" t="str">
            <v>Rasangi</v>
          </cell>
          <cell r="R123" t="str">
            <v>Lynette</v>
          </cell>
          <cell r="S123" t="str">
            <v>Arthur</v>
          </cell>
          <cell r="T123" t="str">
            <v>Bunmi</v>
          </cell>
          <cell r="U123" t="str">
            <v>qq</v>
          </cell>
          <cell r="V123" t="str">
            <v>C.McAvaney</v>
          </cell>
          <cell r="W123" t="str">
            <v>Erika</v>
          </cell>
          <cell r="X123" t="str">
            <v>qq</v>
          </cell>
          <cell r="Y123" t="str">
            <v>Kaman</v>
          </cell>
          <cell r="Z123" t="str">
            <v>Paree</v>
          </cell>
          <cell r="AA123"/>
          <cell r="AB123"/>
          <cell r="AC123" t="str">
            <v>S.Sturm</v>
          </cell>
          <cell r="AD123" t="str">
            <v>A.Chong</v>
          </cell>
          <cell r="AE123"/>
          <cell r="AF123" t="str">
            <v>S.Kirsa</v>
          </cell>
          <cell r="AG123" t="str">
            <v>N.Dirnbauer</v>
          </cell>
          <cell r="AH123" t="str">
            <v>Graham</v>
          </cell>
          <cell r="AI123"/>
        </row>
        <row r="124">
          <cell r="C124" t="str">
            <v>Tom</v>
          </cell>
          <cell r="D124" t="str">
            <v>Hayley</v>
          </cell>
          <cell r="E124" t="str">
            <v>qq</v>
          </cell>
          <cell r="F124" t="str">
            <v>V.Hill</v>
          </cell>
          <cell r="G124" t="str">
            <v>K.Tiong</v>
          </cell>
          <cell r="H124"/>
          <cell r="I124"/>
          <cell r="J124"/>
          <cell r="K124"/>
          <cell r="L124" t="str">
            <v>Marisa</v>
          </cell>
          <cell r="M124" t="str">
            <v>Louise</v>
          </cell>
          <cell r="N124"/>
          <cell r="O124"/>
          <cell r="P124" t="str">
            <v>Jane</v>
          </cell>
          <cell r="Q124" t="str">
            <v>Rasangi</v>
          </cell>
          <cell r="R124" t="str">
            <v>Lynette</v>
          </cell>
          <cell r="S124" t="str">
            <v>Arthur</v>
          </cell>
          <cell r="T124" t="str">
            <v>Bunmi</v>
          </cell>
          <cell r="U124" t="str">
            <v>qq</v>
          </cell>
          <cell r="V124" t="str">
            <v>QQ</v>
          </cell>
          <cell r="W124" t="str">
            <v>qq</v>
          </cell>
          <cell r="X124" t="str">
            <v>qq</v>
          </cell>
          <cell r="Y124" t="str">
            <v>Kaman</v>
          </cell>
          <cell r="Z124" t="str">
            <v>V.Koo</v>
          </cell>
          <cell r="AA124"/>
          <cell r="AB124"/>
          <cell r="AC124" t="str">
            <v>S.Sturm</v>
          </cell>
          <cell r="AD124" t="str">
            <v>A.Chong</v>
          </cell>
          <cell r="AE124"/>
          <cell r="AF124" t="str">
            <v>S.Kirsa</v>
          </cell>
          <cell r="AG124" t="str">
            <v>N.Dirnbauer</v>
          </cell>
          <cell r="AH124" t="str">
            <v>Graham</v>
          </cell>
          <cell r="AI124"/>
        </row>
        <row r="125">
          <cell r="C125" t="str">
            <v>Wendy</v>
          </cell>
          <cell r="D125" t="str">
            <v>Hayley</v>
          </cell>
          <cell r="E125" t="str">
            <v>qq</v>
          </cell>
          <cell r="F125" t="str">
            <v>V.Hill</v>
          </cell>
          <cell r="G125" t="str">
            <v>qq</v>
          </cell>
          <cell r="H125"/>
          <cell r="I125"/>
          <cell r="J125"/>
          <cell r="K125"/>
          <cell r="L125" t="str">
            <v>qq</v>
          </cell>
          <cell r="M125" t="str">
            <v>Louise</v>
          </cell>
          <cell r="N125"/>
          <cell r="O125"/>
          <cell r="P125" t="str">
            <v>Jane</v>
          </cell>
          <cell r="Q125" t="str">
            <v>qq</v>
          </cell>
          <cell r="R125" t="str">
            <v>Lynette</v>
          </cell>
          <cell r="S125" t="str">
            <v>Arthur</v>
          </cell>
          <cell r="T125" t="str">
            <v>Bunmi</v>
          </cell>
          <cell r="U125" t="str">
            <v>qq</v>
          </cell>
          <cell r="V125" t="str">
            <v>C.McAvaney</v>
          </cell>
          <cell r="W125" t="str">
            <v>Erika</v>
          </cell>
          <cell r="X125" t="str">
            <v>qq</v>
          </cell>
          <cell r="Y125" t="str">
            <v>Kaman</v>
          </cell>
          <cell r="Z125" t="str">
            <v>V.Koo</v>
          </cell>
          <cell r="AA125"/>
          <cell r="AB125"/>
          <cell r="AC125" t="str">
            <v>S.Sturm</v>
          </cell>
          <cell r="AD125" t="str">
            <v>A.Chong</v>
          </cell>
          <cell r="AE125"/>
          <cell r="AF125" t="str">
            <v>S.Kirsa</v>
          </cell>
          <cell r="AG125" t="str">
            <v>N.Dirnbauer</v>
          </cell>
          <cell r="AH125" t="str">
            <v>Graham</v>
          </cell>
          <cell r="AI125"/>
        </row>
        <row r="126">
          <cell r="C126" t="str">
            <v>Wendy</v>
          </cell>
          <cell r="D126" t="str">
            <v>Bronwyn</v>
          </cell>
          <cell r="E126" t="str">
            <v>Stav</v>
          </cell>
          <cell r="F126" t="str">
            <v>V.Hill</v>
          </cell>
          <cell r="G126" t="str">
            <v>qq</v>
          </cell>
          <cell r="H126"/>
          <cell r="I126"/>
          <cell r="J126"/>
          <cell r="K126"/>
          <cell r="L126" t="str">
            <v>qq</v>
          </cell>
          <cell r="M126" t="str">
            <v>Brindha</v>
          </cell>
          <cell r="N126"/>
          <cell r="O126"/>
          <cell r="P126" t="str">
            <v>Jane</v>
          </cell>
          <cell r="Q126" t="str">
            <v>Rasangi</v>
          </cell>
          <cell r="R126" t="str">
            <v>Lynette</v>
          </cell>
          <cell r="S126" t="str">
            <v>Arthur</v>
          </cell>
          <cell r="T126" t="str">
            <v>Bunmi</v>
          </cell>
          <cell r="U126" t="str">
            <v>R.Batagol</v>
          </cell>
          <cell r="V126" t="str">
            <v>C.McAvaney</v>
          </cell>
          <cell r="W126" t="str">
            <v>Erika</v>
          </cell>
          <cell r="X126" t="str">
            <v>Huda</v>
          </cell>
          <cell r="Y126" t="str">
            <v>qq</v>
          </cell>
          <cell r="Z126" t="str">
            <v>V.Koo</v>
          </cell>
          <cell r="AA126"/>
          <cell r="AB126"/>
          <cell r="AC126" t="str">
            <v>S.Sturm</v>
          </cell>
          <cell r="AD126" t="str">
            <v>A.Chong</v>
          </cell>
          <cell r="AE126"/>
          <cell r="AF126" t="str">
            <v>S.Kirsa</v>
          </cell>
          <cell r="AG126" t="str">
            <v>N.Dirnbauer</v>
          </cell>
          <cell r="AH126" t="str">
            <v>Graham</v>
          </cell>
          <cell r="AI126"/>
        </row>
        <row r="127">
          <cell r="C127" t="str">
            <v>Tom</v>
          </cell>
          <cell r="D127" t="str">
            <v>Bronwyn</v>
          </cell>
          <cell r="E127" t="str">
            <v>qq</v>
          </cell>
          <cell r="F127" t="str">
            <v>V.Hill</v>
          </cell>
          <cell r="G127" t="str">
            <v>qq</v>
          </cell>
          <cell r="H127"/>
          <cell r="I127"/>
          <cell r="J127"/>
          <cell r="K127"/>
          <cell r="L127" t="str">
            <v>Marisa</v>
          </cell>
          <cell r="M127" t="str">
            <v>Brindha</v>
          </cell>
          <cell r="N127"/>
          <cell r="O127"/>
          <cell r="P127" t="str">
            <v>Jane</v>
          </cell>
          <cell r="Q127" t="str">
            <v>QQ</v>
          </cell>
          <cell r="R127" t="str">
            <v>Lynette</v>
          </cell>
          <cell r="S127" t="str">
            <v>Arthur</v>
          </cell>
          <cell r="T127" t="str">
            <v>Bunmi</v>
          </cell>
          <cell r="U127" t="str">
            <v>R.Batagol</v>
          </cell>
          <cell r="V127" t="str">
            <v>C.McAvaney</v>
          </cell>
          <cell r="W127" t="str">
            <v>Erika</v>
          </cell>
          <cell r="X127" t="str">
            <v>Huda</v>
          </cell>
          <cell r="Y127" t="str">
            <v>qq</v>
          </cell>
          <cell r="Z127" t="str">
            <v>V.Koo</v>
          </cell>
          <cell r="AA127"/>
          <cell r="AB127"/>
          <cell r="AC127" t="str">
            <v>S.Sturm</v>
          </cell>
          <cell r="AD127" t="str">
            <v>A.Chong</v>
          </cell>
          <cell r="AE127"/>
          <cell r="AF127" t="str">
            <v>S.Kirsa</v>
          </cell>
          <cell r="AG127" t="str">
            <v>N.Dirnbauer</v>
          </cell>
          <cell r="AH127" t="str">
            <v>Graham</v>
          </cell>
          <cell r="AI127"/>
        </row>
        <row r="128">
          <cell r="C128" t="str">
            <v>Wendy</v>
          </cell>
          <cell r="D128" t="str">
            <v>Bronwyn</v>
          </cell>
          <cell r="E128" t="str">
            <v>Hayley</v>
          </cell>
          <cell r="F128" t="str">
            <v>V.Hill</v>
          </cell>
          <cell r="G128" t="str">
            <v>K.Tiong</v>
          </cell>
          <cell r="H128"/>
          <cell r="I128"/>
          <cell r="J128"/>
          <cell r="K128"/>
          <cell r="L128" t="str">
            <v>Marisa</v>
          </cell>
          <cell r="M128" t="str">
            <v>Louise</v>
          </cell>
          <cell r="N128"/>
          <cell r="O128"/>
          <cell r="P128" t="str">
            <v>Jane</v>
          </cell>
          <cell r="Q128" t="str">
            <v>Rasangi</v>
          </cell>
          <cell r="R128" t="str">
            <v>Lynette</v>
          </cell>
          <cell r="S128" t="str">
            <v>Arthur</v>
          </cell>
          <cell r="T128" t="str">
            <v>Bunmi</v>
          </cell>
          <cell r="U128" t="str">
            <v>qq</v>
          </cell>
          <cell r="V128" t="str">
            <v>C.McAvaney</v>
          </cell>
          <cell r="W128" t="str">
            <v>Erika</v>
          </cell>
          <cell r="X128" t="str">
            <v>qq</v>
          </cell>
          <cell r="Y128" t="str">
            <v>Kaman</v>
          </cell>
          <cell r="Z128" t="str">
            <v>Paree</v>
          </cell>
          <cell r="AA128"/>
          <cell r="AB128"/>
          <cell r="AC128" t="str">
            <v>S.Sturm</v>
          </cell>
          <cell r="AD128" t="str">
            <v>A.Chong</v>
          </cell>
          <cell r="AE128"/>
          <cell r="AF128" t="str">
            <v>S.Kirsa</v>
          </cell>
          <cell r="AG128" t="str">
            <v>N.Dirnbauer</v>
          </cell>
          <cell r="AH128" t="str">
            <v>Graham</v>
          </cell>
          <cell r="AI128"/>
        </row>
        <row r="129">
          <cell r="C129" t="str">
            <v>Tom</v>
          </cell>
          <cell r="D129" t="str">
            <v>Hayley</v>
          </cell>
          <cell r="E129" t="str">
            <v>qq</v>
          </cell>
          <cell r="F129" t="str">
            <v>V.Hill</v>
          </cell>
          <cell r="G129" t="str">
            <v>K.Tiong</v>
          </cell>
          <cell r="H129"/>
          <cell r="I129"/>
          <cell r="J129"/>
          <cell r="K129"/>
          <cell r="L129" t="str">
            <v>Marisa</v>
          </cell>
          <cell r="M129" t="str">
            <v>Louise</v>
          </cell>
          <cell r="N129"/>
          <cell r="O129"/>
          <cell r="P129" t="str">
            <v>Jane</v>
          </cell>
          <cell r="Q129" t="str">
            <v>Rasangi</v>
          </cell>
          <cell r="R129" t="str">
            <v>Lynette</v>
          </cell>
          <cell r="S129" t="str">
            <v>Arthur</v>
          </cell>
          <cell r="T129" t="str">
            <v>Bunmi</v>
          </cell>
          <cell r="U129"/>
          <cell r="V129"/>
          <cell r="W129"/>
          <cell r="X129"/>
          <cell r="Y129"/>
          <cell r="Z129" t="str">
            <v>V.Koo</v>
          </cell>
          <cell r="AA129"/>
          <cell r="AB129"/>
          <cell r="AC129" t="str">
            <v>S.Sturm</v>
          </cell>
          <cell r="AD129" t="str">
            <v>A.Chong</v>
          </cell>
          <cell r="AE129"/>
          <cell r="AF129" t="str">
            <v>S.Kirsa</v>
          </cell>
          <cell r="AG129" t="str">
            <v>N.Dirnbauer</v>
          </cell>
          <cell r="AH129" t="str">
            <v>Graham</v>
          </cell>
          <cell r="AI129"/>
        </row>
        <row r="130">
          <cell r="C130" t="str">
            <v>Wendy</v>
          </cell>
          <cell r="D130" t="str">
            <v>qq</v>
          </cell>
          <cell r="E130" t="str">
            <v>qq</v>
          </cell>
          <cell r="F130" t="str">
            <v>V.Hill</v>
          </cell>
          <cell r="G130" t="str">
            <v>qq</v>
          </cell>
          <cell r="H130"/>
          <cell r="I130"/>
          <cell r="J130"/>
          <cell r="K130"/>
          <cell r="L130" t="str">
            <v>qq</v>
          </cell>
          <cell r="M130" t="str">
            <v>Louise</v>
          </cell>
          <cell r="N130"/>
          <cell r="O130"/>
          <cell r="P130" t="str">
            <v>Jane</v>
          </cell>
          <cell r="Q130" t="str">
            <v>Rasangi</v>
          </cell>
          <cell r="R130" t="str">
            <v>Lynette</v>
          </cell>
          <cell r="S130" t="str">
            <v>Arthur</v>
          </cell>
          <cell r="T130" t="str">
            <v>Bunmi</v>
          </cell>
          <cell r="U130"/>
          <cell r="V130"/>
          <cell r="W130"/>
          <cell r="X130"/>
          <cell r="Y130"/>
          <cell r="Z130" t="str">
            <v>V.Koo</v>
          </cell>
          <cell r="AA130"/>
          <cell r="AB130"/>
          <cell r="AC130" t="str">
            <v>S.Sturm</v>
          </cell>
          <cell r="AD130" t="str">
            <v>A.Chong</v>
          </cell>
          <cell r="AE130"/>
          <cell r="AF130"/>
          <cell r="AG130" t="str">
            <v>N.Dirnbauer</v>
          </cell>
          <cell r="AH130" t="str">
            <v>Graham</v>
          </cell>
          <cell r="AI130"/>
        </row>
        <row r="131">
          <cell r="C131"/>
          <cell r="D131" t="str">
            <v>Bronwyn</v>
          </cell>
          <cell r="E131" t="str">
            <v>Stav</v>
          </cell>
          <cell r="F131" t="str">
            <v>V.Hill</v>
          </cell>
          <cell r="G131" t="str">
            <v>qq</v>
          </cell>
          <cell r="H131"/>
          <cell r="I131"/>
          <cell r="J131"/>
          <cell r="K131"/>
          <cell r="L131" t="str">
            <v>qq</v>
          </cell>
          <cell r="M131"/>
          <cell r="N131"/>
          <cell r="O131"/>
          <cell r="P131"/>
          <cell r="Q131" t="str">
            <v>Rasangi</v>
          </cell>
          <cell r="R131"/>
          <cell r="S131" t="str">
            <v>Arthur</v>
          </cell>
          <cell r="T131" t="str">
            <v>Bunmi</v>
          </cell>
          <cell r="U131"/>
          <cell r="V131"/>
          <cell r="W131"/>
          <cell r="X131"/>
          <cell r="Y131"/>
          <cell r="Z131" t="str">
            <v>V.Koo</v>
          </cell>
          <cell r="AA131"/>
          <cell r="AB131"/>
          <cell r="AC131" t="str">
            <v>S.Sturm</v>
          </cell>
          <cell r="AD131" t="str">
            <v>A.Chong</v>
          </cell>
          <cell r="AE131"/>
          <cell r="AF131"/>
          <cell r="AG131" t="str">
            <v>N.Dirnbauer</v>
          </cell>
          <cell r="AH131" t="str">
            <v>Graham</v>
          </cell>
          <cell r="AI131"/>
        </row>
        <row r="132">
          <cell r="C132"/>
          <cell r="D132" t="str">
            <v>Bronwyn</v>
          </cell>
          <cell r="E132" t="str">
            <v>qq</v>
          </cell>
          <cell r="F132" t="str">
            <v>V.Hill</v>
          </cell>
          <cell r="G132" t="str">
            <v>K.Tiong</v>
          </cell>
          <cell r="H132"/>
          <cell r="I132"/>
          <cell r="J132"/>
          <cell r="K132"/>
          <cell r="L132" t="str">
            <v>Marisa</v>
          </cell>
          <cell r="M132"/>
          <cell r="N132"/>
          <cell r="O132"/>
          <cell r="P132"/>
          <cell r="Q132" t="str">
            <v>qq</v>
          </cell>
          <cell r="R132"/>
          <cell r="S132" t="str">
            <v>Arthur</v>
          </cell>
          <cell r="T132" t="str">
            <v>Bunmi</v>
          </cell>
          <cell r="U132"/>
          <cell r="V132"/>
          <cell r="W132"/>
          <cell r="X132"/>
          <cell r="Y132"/>
          <cell r="Z132" t="str">
            <v>V.Koo</v>
          </cell>
          <cell r="AA132"/>
          <cell r="AB132"/>
          <cell r="AC132" t="str">
            <v>S.Sturm</v>
          </cell>
          <cell r="AD132" t="str">
            <v>A.Chong</v>
          </cell>
          <cell r="AE132"/>
          <cell r="AF132"/>
          <cell r="AG132" t="str">
            <v>N.Dirnbauer</v>
          </cell>
          <cell r="AH132" t="str">
            <v>Graham</v>
          </cell>
          <cell r="AI132"/>
        </row>
        <row r="133">
          <cell r="C133"/>
          <cell r="D133" t="str">
            <v>Hayley</v>
          </cell>
          <cell r="E133" t="str">
            <v>qq</v>
          </cell>
          <cell r="F133" t="str">
            <v>V.Hill</v>
          </cell>
          <cell r="G133" t="str">
            <v>K.Tiong</v>
          </cell>
          <cell r="H133"/>
          <cell r="I133"/>
          <cell r="J133"/>
          <cell r="K133"/>
          <cell r="L133" t="str">
            <v>Marisa</v>
          </cell>
          <cell r="M133"/>
          <cell r="N133"/>
          <cell r="O133"/>
          <cell r="P133"/>
          <cell r="Q133" t="str">
            <v>Rasangi</v>
          </cell>
          <cell r="R133"/>
          <cell r="S133" t="str">
            <v>Arthur</v>
          </cell>
          <cell r="T133" t="str">
            <v>Bunmi</v>
          </cell>
          <cell r="U133"/>
          <cell r="V133"/>
          <cell r="W133"/>
          <cell r="X133"/>
          <cell r="Y133"/>
          <cell r="Z133" t="str">
            <v>V.Koo</v>
          </cell>
          <cell r="AA133"/>
          <cell r="AB133"/>
          <cell r="AC133" t="str">
            <v>S.Sturm</v>
          </cell>
          <cell r="AD133" t="str">
            <v>A.Chong</v>
          </cell>
          <cell r="AE133"/>
          <cell r="AF133"/>
          <cell r="AG133" t="str">
            <v>N.Dirnbauer</v>
          </cell>
          <cell r="AH133" t="str">
            <v>Graham</v>
          </cell>
          <cell r="AI133"/>
        </row>
        <row r="134">
          <cell r="C134"/>
          <cell r="D134" t="str">
            <v>Hayley</v>
          </cell>
          <cell r="E134" t="str">
            <v>qq</v>
          </cell>
          <cell r="F134" t="str">
            <v>V.Hill</v>
          </cell>
          <cell r="G134" t="str">
            <v>K.Tiong</v>
          </cell>
          <cell r="H134"/>
          <cell r="I134"/>
          <cell r="J134"/>
          <cell r="K134"/>
          <cell r="L134" t="str">
            <v>Marisa</v>
          </cell>
          <cell r="M134"/>
          <cell r="N134"/>
          <cell r="O134"/>
          <cell r="P134"/>
          <cell r="Q134" t="str">
            <v>Rasangi</v>
          </cell>
          <cell r="R134"/>
          <cell r="S134" t="str">
            <v>Arthur</v>
          </cell>
          <cell r="T134" t="str">
            <v>Bunmi</v>
          </cell>
          <cell r="U134"/>
          <cell r="V134"/>
          <cell r="W134"/>
          <cell r="X134"/>
          <cell r="Y134"/>
          <cell r="Z134" t="str">
            <v>V.Koo</v>
          </cell>
          <cell r="AA134"/>
          <cell r="AB134"/>
          <cell r="AC134" t="str">
            <v>S.Sturm</v>
          </cell>
          <cell r="AD134" t="str">
            <v>A.Chong</v>
          </cell>
          <cell r="AE134"/>
          <cell r="AF134"/>
          <cell r="AG134" t="str">
            <v>N.Dirnbauer</v>
          </cell>
          <cell r="AH134" t="str">
            <v>Graham</v>
          </cell>
          <cell r="AI134"/>
        </row>
        <row r="135">
          <cell r="C135"/>
          <cell r="D135" t="str">
            <v>Hayley</v>
          </cell>
          <cell r="E135" t="str">
            <v>qq</v>
          </cell>
          <cell r="F135" t="str">
            <v>V.Hill</v>
          </cell>
          <cell r="G135" t="str">
            <v>qq</v>
          </cell>
          <cell r="H135"/>
          <cell r="I135"/>
          <cell r="J135"/>
          <cell r="K135"/>
          <cell r="L135" t="str">
            <v>qq</v>
          </cell>
          <cell r="M135"/>
          <cell r="N135"/>
          <cell r="O135"/>
          <cell r="P135"/>
          <cell r="Q135" t="str">
            <v>qq</v>
          </cell>
          <cell r="R135"/>
          <cell r="S135" t="str">
            <v>Arthur</v>
          </cell>
          <cell r="T135" t="str">
            <v>Bunmi</v>
          </cell>
          <cell r="U135"/>
          <cell r="V135"/>
          <cell r="W135"/>
          <cell r="X135"/>
          <cell r="Y135"/>
          <cell r="Z135" t="str">
            <v>V.Koo</v>
          </cell>
          <cell r="AA135"/>
          <cell r="AB135"/>
          <cell r="AC135" t="str">
            <v>S.Sturm</v>
          </cell>
          <cell r="AD135" t="str">
            <v>A.Chong</v>
          </cell>
          <cell r="AE135"/>
          <cell r="AF135"/>
          <cell r="AG135" t="str">
            <v>N.Dirnbauer</v>
          </cell>
          <cell r="AH135" t="str">
            <v>Graham</v>
          </cell>
          <cell r="AI135"/>
        </row>
        <row r="136">
          <cell r="C136"/>
          <cell r="D136" t="str">
            <v>Bronwyn</v>
          </cell>
          <cell r="E136" t="str">
            <v>Stav</v>
          </cell>
          <cell r="F136" t="str">
            <v>V.Hill</v>
          </cell>
          <cell r="G136" t="str">
            <v>qq</v>
          </cell>
          <cell r="H136"/>
          <cell r="I136"/>
          <cell r="J136"/>
          <cell r="K136"/>
          <cell r="L136" t="str">
            <v>qq</v>
          </cell>
          <cell r="M136"/>
          <cell r="N136"/>
          <cell r="O136"/>
          <cell r="P136"/>
          <cell r="Q136"/>
          <cell r="R136"/>
          <cell r="S136" t="str">
            <v>Arthur</v>
          </cell>
          <cell r="T136" t="str">
            <v>Bunmi</v>
          </cell>
          <cell r="U136"/>
          <cell r="V136"/>
          <cell r="W136"/>
          <cell r="X136"/>
          <cell r="Y136"/>
          <cell r="Z136"/>
          <cell r="AA136"/>
          <cell r="AB136"/>
          <cell r="AC136" t="str">
            <v>S.Sturm</v>
          </cell>
          <cell r="AD136" t="str">
            <v>A.Chong</v>
          </cell>
          <cell r="AE136"/>
          <cell r="AF136"/>
          <cell r="AG136" t="str">
            <v>N.Dirnbauer</v>
          </cell>
          <cell r="AH136" t="str">
            <v>Graham</v>
          </cell>
          <cell r="AI136"/>
        </row>
        <row r="137">
          <cell r="C137"/>
          <cell r="D137" t="str">
            <v>Bronwyn</v>
          </cell>
          <cell r="E137" t="str">
            <v>qq</v>
          </cell>
          <cell r="F137" t="str">
            <v>V.Hill</v>
          </cell>
          <cell r="G137" t="str">
            <v>qq</v>
          </cell>
          <cell r="H137"/>
          <cell r="I137"/>
          <cell r="J137"/>
          <cell r="K137"/>
          <cell r="L137" t="str">
            <v>Marisa</v>
          </cell>
          <cell r="M137"/>
          <cell r="N137"/>
          <cell r="O137"/>
          <cell r="P137"/>
          <cell r="Q137"/>
          <cell r="R137"/>
          <cell r="S137" t="str">
            <v>Arthur</v>
          </cell>
          <cell r="T137" t="str">
            <v>Bunmi</v>
          </cell>
          <cell r="U137"/>
          <cell r="V137"/>
          <cell r="W137"/>
          <cell r="X137"/>
          <cell r="Y137"/>
          <cell r="Z137"/>
          <cell r="AA137"/>
          <cell r="AB137"/>
          <cell r="AC137" t="str">
            <v>S.Sturm</v>
          </cell>
          <cell r="AD137" t="str">
            <v>A.Chong</v>
          </cell>
          <cell r="AE137"/>
          <cell r="AF137"/>
          <cell r="AG137" t="str">
            <v>N.Dirnbauer</v>
          </cell>
          <cell r="AH137" t="str">
            <v>Graham</v>
          </cell>
          <cell r="AI137"/>
        </row>
        <row r="138">
          <cell r="C138"/>
          <cell r="D138" t="str">
            <v>Bronwyn</v>
          </cell>
          <cell r="E138" t="str">
            <v>Hayley</v>
          </cell>
          <cell r="F138" t="str">
            <v>V.Hill</v>
          </cell>
          <cell r="G138" t="str">
            <v>K.Tiong</v>
          </cell>
          <cell r="H138"/>
          <cell r="I138"/>
          <cell r="J138"/>
          <cell r="K138"/>
          <cell r="L138" t="str">
            <v>Marisa</v>
          </cell>
          <cell r="M138"/>
          <cell r="N138"/>
          <cell r="O138"/>
          <cell r="P138"/>
          <cell r="Q138"/>
          <cell r="R138"/>
          <cell r="S138" t="str">
            <v>Arthur</v>
          </cell>
          <cell r="T138" t="str">
            <v>Bunmi</v>
          </cell>
          <cell r="U138"/>
          <cell r="V138"/>
          <cell r="W138"/>
          <cell r="X138"/>
          <cell r="Y138"/>
          <cell r="Z138"/>
          <cell r="AA138"/>
          <cell r="AB138"/>
          <cell r="AC138" t="str">
            <v>S.Sturm</v>
          </cell>
          <cell r="AD138" t="str">
            <v>A.Chong</v>
          </cell>
          <cell r="AE138"/>
          <cell r="AF138"/>
          <cell r="AG138" t="str">
            <v>N.Dirnbauer</v>
          </cell>
          <cell r="AH138" t="str">
            <v>Graham</v>
          </cell>
          <cell r="AI138"/>
        </row>
        <row r="139">
          <cell r="C139"/>
          <cell r="D139" t="str">
            <v>Hayley</v>
          </cell>
          <cell r="E139" t="str">
            <v>qq</v>
          </cell>
          <cell r="F139" t="str">
            <v>V.Hill</v>
          </cell>
          <cell r="G139" t="str">
            <v>K.Tiong</v>
          </cell>
          <cell r="H139"/>
          <cell r="I139"/>
          <cell r="J139"/>
          <cell r="K139"/>
          <cell r="L139" t="str">
            <v>Marisa</v>
          </cell>
          <cell r="M139"/>
          <cell r="N139"/>
          <cell r="O139"/>
          <cell r="P139"/>
          <cell r="Q139"/>
          <cell r="R139"/>
          <cell r="S139" t="str">
            <v>Arthur</v>
          </cell>
          <cell r="T139" t="str">
            <v>Bunmi</v>
          </cell>
          <cell r="U139"/>
          <cell r="V139"/>
          <cell r="W139"/>
          <cell r="X139"/>
          <cell r="Y139"/>
          <cell r="Z139"/>
          <cell r="AA139"/>
          <cell r="AB139"/>
          <cell r="AC139" t="str">
            <v>S.Sturm</v>
          </cell>
          <cell r="AD139" t="str">
            <v>A.Chong</v>
          </cell>
          <cell r="AE139"/>
          <cell r="AF139"/>
          <cell r="AG139" t="str">
            <v>N.Dirnbauer</v>
          </cell>
          <cell r="AH139" t="str">
            <v>Graham</v>
          </cell>
          <cell r="AI139"/>
        </row>
        <row r="140">
          <cell r="C140"/>
          <cell r="D140" t="str">
            <v>qq</v>
          </cell>
          <cell r="E140" t="str">
            <v>qq</v>
          </cell>
          <cell r="F140" t="str">
            <v>V.Hill</v>
          </cell>
          <cell r="G140" t="str">
            <v>qq</v>
          </cell>
          <cell r="H140"/>
          <cell r="I140"/>
          <cell r="J140"/>
          <cell r="K140"/>
          <cell r="L140" t="str">
            <v>qq</v>
          </cell>
          <cell r="M140"/>
          <cell r="N140"/>
          <cell r="O140"/>
          <cell r="P140"/>
          <cell r="Q140"/>
          <cell r="R140"/>
          <cell r="S140" t="str">
            <v>Arthur</v>
          </cell>
          <cell r="T140" t="str">
            <v>Bunmi</v>
          </cell>
          <cell r="U140"/>
          <cell r="V140"/>
          <cell r="W140"/>
          <cell r="X140"/>
          <cell r="Y140"/>
          <cell r="Z140"/>
          <cell r="AA140"/>
          <cell r="AB140"/>
          <cell r="AC140" t="str">
            <v>S.Sturm</v>
          </cell>
          <cell r="AD140" t="str">
            <v>A.Chong</v>
          </cell>
          <cell r="AE140"/>
          <cell r="AF140"/>
          <cell r="AG140" t="str">
            <v>N.Dirnbauer</v>
          </cell>
          <cell r="AH140" t="str">
            <v>Graham</v>
          </cell>
          <cell r="AI140"/>
        </row>
        <row r="141">
          <cell r="C141"/>
          <cell r="D141" t="str">
            <v>Bronwyn</v>
          </cell>
          <cell r="E141" t="str">
            <v>Stav</v>
          </cell>
          <cell r="F141" t="str">
            <v>V.Hill</v>
          </cell>
          <cell r="G141" t="str">
            <v>qq</v>
          </cell>
          <cell r="H141"/>
          <cell r="I141"/>
          <cell r="J141"/>
          <cell r="K141"/>
          <cell r="L141" t="str">
            <v>qq</v>
          </cell>
          <cell r="M141"/>
          <cell r="N141"/>
          <cell r="O141"/>
          <cell r="P141"/>
          <cell r="Q141"/>
          <cell r="R141"/>
          <cell r="S141" t="str">
            <v>Arthur</v>
          </cell>
          <cell r="T141" t="str">
            <v>Bunmi</v>
          </cell>
          <cell r="U141"/>
          <cell r="V141"/>
          <cell r="W141"/>
          <cell r="X141"/>
          <cell r="Y141"/>
          <cell r="Z141"/>
          <cell r="AA141"/>
          <cell r="AB141"/>
          <cell r="AC141" t="str">
            <v>S.Sturm</v>
          </cell>
          <cell r="AD141" t="str">
            <v>A.Chong</v>
          </cell>
          <cell r="AE141"/>
          <cell r="AF141"/>
          <cell r="AG141" t="str">
            <v>N.Dirnbauer</v>
          </cell>
          <cell r="AH141" t="str">
            <v>Graham</v>
          </cell>
          <cell r="AI141"/>
        </row>
        <row r="142">
          <cell r="C142"/>
          <cell r="D142" t="str">
            <v>Bronwyn</v>
          </cell>
          <cell r="E142" t="str">
            <v>qq</v>
          </cell>
          <cell r="F142" t="str">
            <v>V.Hill</v>
          </cell>
          <cell r="G142" t="str">
            <v>K.Tiong</v>
          </cell>
          <cell r="H142"/>
          <cell r="I142"/>
          <cell r="J142"/>
          <cell r="K142"/>
          <cell r="L142" t="str">
            <v>Marisa</v>
          </cell>
          <cell r="M142"/>
          <cell r="N142"/>
          <cell r="O142"/>
          <cell r="P142"/>
          <cell r="Q142"/>
          <cell r="R142"/>
          <cell r="S142" t="str">
            <v>Arthur</v>
          </cell>
          <cell r="T142" t="str">
            <v>Bunmi</v>
          </cell>
          <cell r="U142"/>
          <cell r="V142"/>
          <cell r="W142"/>
          <cell r="X142"/>
          <cell r="Y142"/>
          <cell r="Z142"/>
          <cell r="AA142"/>
          <cell r="AB142"/>
          <cell r="AC142" t="str">
            <v>S.Sturm</v>
          </cell>
          <cell r="AD142" t="str">
            <v>A.Chong</v>
          </cell>
          <cell r="AE142"/>
          <cell r="AF142"/>
          <cell r="AG142" t="str">
            <v>N.Dirnbauer</v>
          </cell>
          <cell r="AH142" t="str">
            <v>Graham</v>
          </cell>
          <cell r="AI142"/>
        </row>
        <row r="143">
          <cell r="C143"/>
          <cell r="D143" t="str">
            <v>Hayley</v>
          </cell>
          <cell r="E143" t="str">
            <v>qq</v>
          </cell>
          <cell r="F143" t="str">
            <v>V.Hill</v>
          </cell>
          <cell r="G143" t="str">
            <v>K.Tiong</v>
          </cell>
          <cell r="H143"/>
          <cell r="I143"/>
          <cell r="J143"/>
          <cell r="K143"/>
          <cell r="L143" t="str">
            <v>Marisa</v>
          </cell>
          <cell r="M143"/>
          <cell r="N143"/>
          <cell r="O143"/>
          <cell r="P143"/>
          <cell r="Q143"/>
          <cell r="R143"/>
          <cell r="S143" t="str">
            <v>Arthur</v>
          </cell>
          <cell r="T143" t="str">
            <v>Bunmi</v>
          </cell>
          <cell r="U143"/>
          <cell r="V143"/>
          <cell r="W143"/>
          <cell r="X143"/>
          <cell r="Y143"/>
          <cell r="Z143"/>
          <cell r="AA143"/>
          <cell r="AB143"/>
          <cell r="AC143" t="str">
            <v>S.Sturm</v>
          </cell>
          <cell r="AD143" t="str">
            <v>A.Chong</v>
          </cell>
          <cell r="AE143"/>
          <cell r="AF143"/>
          <cell r="AG143" t="str">
            <v>N.Dirnbauer</v>
          </cell>
          <cell r="AH143" t="str">
            <v>Graham</v>
          </cell>
          <cell r="AI143"/>
        </row>
        <row r="144">
          <cell r="C144"/>
          <cell r="D144" t="str">
            <v>Hayley</v>
          </cell>
          <cell r="E144" t="str">
            <v>qq</v>
          </cell>
          <cell r="F144" t="str">
            <v>V.Hill</v>
          </cell>
          <cell r="G144" t="str">
            <v>K.Tiong</v>
          </cell>
          <cell r="H144"/>
          <cell r="I144"/>
          <cell r="J144"/>
          <cell r="K144"/>
          <cell r="L144" t="str">
            <v>Marisa</v>
          </cell>
          <cell r="M144"/>
          <cell r="N144"/>
          <cell r="O144"/>
          <cell r="P144"/>
          <cell r="Q144"/>
          <cell r="R144"/>
          <cell r="S144" t="str">
            <v>Arthur</v>
          </cell>
          <cell r="T144" t="str">
            <v>Bunmi</v>
          </cell>
          <cell r="U144"/>
          <cell r="V144"/>
          <cell r="W144"/>
          <cell r="X144"/>
          <cell r="Y144"/>
          <cell r="Z144"/>
          <cell r="AA144"/>
          <cell r="AB144"/>
          <cell r="AC144" t="str">
            <v>S.Sturm</v>
          </cell>
          <cell r="AD144" t="str">
            <v>A.Chong</v>
          </cell>
          <cell r="AE144"/>
          <cell r="AF144"/>
          <cell r="AG144" t="str">
            <v>N.Dirnbauer</v>
          </cell>
          <cell r="AH144" t="str">
            <v>Graham</v>
          </cell>
          <cell r="AI144"/>
        </row>
        <row r="145">
          <cell r="C145"/>
          <cell r="D145" t="str">
            <v>Hayley</v>
          </cell>
          <cell r="E145" t="str">
            <v>qq</v>
          </cell>
          <cell r="F145" t="str">
            <v>V.Hill</v>
          </cell>
          <cell r="G145" t="str">
            <v>qq</v>
          </cell>
          <cell r="H145"/>
          <cell r="I145"/>
          <cell r="J145"/>
          <cell r="K145"/>
          <cell r="L145" t="str">
            <v>qq</v>
          </cell>
          <cell r="M145"/>
          <cell r="N145"/>
          <cell r="O145"/>
          <cell r="P145"/>
          <cell r="Q145"/>
          <cell r="R145"/>
          <cell r="S145" t="str">
            <v>Arthur</v>
          </cell>
          <cell r="T145" t="str">
            <v>Bunmi</v>
          </cell>
          <cell r="U145"/>
          <cell r="V145"/>
          <cell r="W145"/>
          <cell r="X145"/>
          <cell r="Y145"/>
          <cell r="Z145"/>
          <cell r="AA145"/>
          <cell r="AB145"/>
          <cell r="AC145" t="str">
            <v>S.Sturm</v>
          </cell>
          <cell r="AD145" t="str">
            <v>A.Chong</v>
          </cell>
          <cell r="AE145"/>
          <cell r="AF145"/>
          <cell r="AG145" t="str">
            <v>N.Dirnbauer</v>
          </cell>
          <cell r="AH145" t="str">
            <v>Graham</v>
          </cell>
          <cell r="AI145"/>
        </row>
        <row r="146">
          <cell r="C146"/>
          <cell r="D146" t="str">
            <v>Bronwyn</v>
          </cell>
          <cell r="E146" t="str">
            <v>Stav</v>
          </cell>
          <cell r="F146" t="str">
            <v>V.Hill</v>
          </cell>
          <cell r="G146" t="str">
            <v>qq</v>
          </cell>
          <cell r="H146"/>
          <cell r="I146"/>
          <cell r="J146"/>
          <cell r="K146"/>
          <cell r="L146" t="str">
            <v>qq</v>
          </cell>
          <cell r="M146"/>
          <cell r="N146"/>
          <cell r="O146"/>
          <cell r="P146"/>
          <cell r="Q146"/>
          <cell r="R146"/>
          <cell r="S146" t="str">
            <v>Arthur</v>
          </cell>
          <cell r="T146" t="str">
            <v>Bunmi</v>
          </cell>
          <cell r="U146"/>
          <cell r="V146"/>
          <cell r="W146"/>
          <cell r="X146"/>
          <cell r="Y146"/>
          <cell r="Z146"/>
          <cell r="AA146"/>
          <cell r="AB146"/>
          <cell r="AC146" t="str">
            <v>S.Sturm</v>
          </cell>
          <cell r="AD146" t="str">
            <v>A.Chong</v>
          </cell>
          <cell r="AE146"/>
          <cell r="AF146"/>
          <cell r="AG146" t="str">
            <v>N.Dirnbauer</v>
          </cell>
          <cell r="AH146" t="str">
            <v>Graham</v>
          </cell>
          <cell r="AI146"/>
        </row>
        <row r="147">
          <cell r="C147"/>
          <cell r="D147" t="str">
            <v>Bronwyn</v>
          </cell>
          <cell r="E147" t="str">
            <v>qq</v>
          </cell>
          <cell r="F147" t="str">
            <v>V.Hill</v>
          </cell>
          <cell r="G147" t="str">
            <v>qq</v>
          </cell>
          <cell r="H147"/>
          <cell r="I147"/>
          <cell r="J147"/>
          <cell r="K147"/>
          <cell r="L147" t="str">
            <v>Marisa</v>
          </cell>
          <cell r="M147"/>
          <cell r="N147"/>
          <cell r="O147"/>
          <cell r="P147"/>
          <cell r="Q147"/>
          <cell r="R147"/>
          <cell r="S147" t="str">
            <v>Arthur</v>
          </cell>
          <cell r="T147" t="str">
            <v>Bunmi</v>
          </cell>
          <cell r="U147"/>
          <cell r="V147"/>
          <cell r="W147"/>
          <cell r="X147"/>
          <cell r="Y147"/>
          <cell r="Z147"/>
          <cell r="AA147"/>
          <cell r="AB147"/>
          <cell r="AC147" t="str">
            <v>S.Sturm</v>
          </cell>
          <cell r="AD147" t="str">
            <v>A.Chong</v>
          </cell>
          <cell r="AE147"/>
          <cell r="AF147"/>
          <cell r="AG147" t="str">
            <v>N.Dirnbauer</v>
          </cell>
          <cell r="AH147" t="str">
            <v>Graham</v>
          </cell>
          <cell r="AI147"/>
        </row>
        <row r="148">
          <cell r="C148"/>
          <cell r="D148" t="str">
            <v>Bronwyn</v>
          </cell>
          <cell r="E148" t="str">
            <v>Hayley</v>
          </cell>
          <cell r="F148" t="str">
            <v>V.Hill</v>
          </cell>
          <cell r="G148" t="str">
            <v>K.Tiong</v>
          </cell>
          <cell r="H148"/>
          <cell r="I148"/>
          <cell r="J148"/>
          <cell r="K148"/>
          <cell r="L148" t="str">
            <v>Marisa</v>
          </cell>
          <cell r="M148"/>
          <cell r="N148"/>
          <cell r="O148"/>
          <cell r="P148"/>
          <cell r="Q148"/>
          <cell r="R148"/>
          <cell r="S148" t="str">
            <v>Arthur</v>
          </cell>
          <cell r="T148" t="str">
            <v>Bunmi</v>
          </cell>
          <cell r="U148"/>
          <cell r="V148"/>
          <cell r="W148"/>
          <cell r="X148"/>
          <cell r="Y148"/>
          <cell r="Z148"/>
          <cell r="AA148"/>
          <cell r="AB148"/>
          <cell r="AC148" t="str">
            <v>S.Sturm</v>
          </cell>
          <cell r="AD148" t="str">
            <v>A.Chong</v>
          </cell>
          <cell r="AE148"/>
          <cell r="AF148"/>
          <cell r="AG148" t="str">
            <v>N.Dirnbauer</v>
          </cell>
          <cell r="AH148" t="str">
            <v>Graham</v>
          </cell>
          <cell r="AI148"/>
        </row>
        <row r="149">
          <cell r="C149"/>
          <cell r="D149" t="str">
            <v>Hayley</v>
          </cell>
          <cell r="E149" t="str">
            <v>qq</v>
          </cell>
          <cell r="F149" t="str">
            <v>V.Hill</v>
          </cell>
          <cell r="G149" t="str">
            <v>K.Tiong</v>
          </cell>
          <cell r="H149"/>
          <cell r="I149"/>
          <cell r="J149"/>
          <cell r="K149"/>
          <cell r="L149" t="str">
            <v>Marisa</v>
          </cell>
          <cell r="M149"/>
          <cell r="N149"/>
          <cell r="O149"/>
          <cell r="P149"/>
          <cell r="Q149"/>
          <cell r="R149"/>
          <cell r="S149" t="str">
            <v>Arthur</v>
          </cell>
          <cell r="T149" t="str">
            <v>Bunmi</v>
          </cell>
          <cell r="U149"/>
          <cell r="V149"/>
          <cell r="W149"/>
          <cell r="X149"/>
          <cell r="Y149"/>
          <cell r="Z149"/>
          <cell r="AA149"/>
          <cell r="AB149"/>
          <cell r="AC149" t="str">
            <v>S.Sturm</v>
          </cell>
          <cell r="AD149" t="str">
            <v>A.Chong</v>
          </cell>
          <cell r="AE149"/>
          <cell r="AF149"/>
          <cell r="AG149" t="str">
            <v>N.Dirnbauer</v>
          </cell>
          <cell r="AH149" t="str">
            <v>Graham</v>
          </cell>
          <cell r="AI149"/>
        </row>
        <row r="150">
          <cell r="C150"/>
          <cell r="D150" t="str">
            <v>qq</v>
          </cell>
          <cell r="E150" t="str">
            <v>qq</v>
          </cell>
          <cell r="F150" t="str">
            <v>V.Hill</v>
          </cell>
          <cell r="G150" t="str">
            <v>qq</v>
          </cell>
          <cell r="H150"/>
          <cell r="I150"/>
          <cell r="J150"/>
          <cell r="K150"/>
          <cell r="L150" t="str">
            <v>qq</v>
          </cell>
          <cell r="M150"/>
          <cell r="N150"/>
          <cell r="O150"/>
          <cell r="P150"/>
          <cell r="Q150"/>
          <cell r="R150"/>
          <cell r="S150" t="str">
            <v>Arthur</v>
          </cell>
          <cell r="T150" t="str">
            <v>Bunmi</v>
          </cell>
          <cell r="U150"/>
          <cell r="V150"/>
          <cell r="W150"/>
          <cell r="X150"/>
          <cell r="Y150"/>
          <cell r="Z150"/>
          <cell r="AA150"/>
          <cell r="AB150"/>
          <cell r="AC150" t="str">
            <v>S.Sturm</v>
          </cell>
          <cell r="AD150" t="str">
            <v>A.Chong</v>
          </cell>
          <cell r="AE150"/>
          <cell r="AF150"/>
          <cell r="AG150" t="str">
            <v>N.Dirnbauer</v>
          </cell>
          <cell r="AH150" t="str">
            <v>Graham</v>
          </cell>
          <cell r="AI150"/>
        </row>
        <row r="151">
          <cell r="C151"/>
          <cell r="D151" t="str">
            <v>Bronwyn</v>
          </cell>
          <cell r="E151" t="str">
            <v>Stav</v>
          </cell>
          <cell r="F151" t="str">
            <v>V.Hill</v>
          </cell>
          <cell r="G151" t="str">
            <v>qq</v>
          </cell>
          <cell r="H151"/>
          <cell r="I151"/>
          <cell r="J151"/>
          <cell r="K151"/>
          <cell r="L151" t="str">
            <v>qq</v>
          </cell>
          <cell r="M151"/>
          <cell r="N151"/>
          <cell r="O151"/>
          <cell r="P151"/>
          <cell r="Q151"/>
          <cell r="R151"/>
          <cell r="S151" t="str">
            <v>Arthur</v>
          </cell>
          <cell r="T151" t="str">
            <v>Bunmi</v>
          </cell>
          <cell r="U151"/>
          <cell r="V151"/>
          <cell r="W151"/>
          <cell r="X151"/>
          <cell r="Y151"/>
          <cell r="Z151"/>
          <cell r="AA151"/>
          <cell r="AB151"/>
          <cell r="AC151" t="str">
            <v>S.Sturm</v>
          </cell>
          <cell r="AD151" t="str">
            <v>A.Chong</v>
          </cell>
          <cell r="AE151"/>
          <cell r="AF151"/>
          <cell r="AG151" t="str">
            <v>N.Dirnbauer</v>
          </cell>
          <cell r="AH151" t="str">
            <v>Graham</v>
          </cell>
          <cell r="AI151"/>
        </row>
        <row r="152">
          <cell r="C152"/>
          <cell r="D152" t="str">
            <v>Bronwyn</v>
          </cell>
          <cell r="E152" t="str">
            <v>qq</v>
          </cell>
          <cell r="F152" t="str">
            <v>V.Hill</v>
          </cell>
          <cell r="G152" t="str">
            <v>K.Tiong</v>
          </cell>
          <cell r="H152"/>
          <cell r="I152"/>
          <cell r="J152"/>
          <cell r="K152"/>
          <cell r="L152" t="str">
            <v>Marisa</v>
          </cell>
          <cell r="M152"/>
          <cell r="N152"/>
          <cell r="O152"/>
          <cell r="P152"/>
          <cell r="Q152"/>
          <cell r="R152"/>
          <cell r="S152" t="str">
            <v>Arthur</v>
          </cell>
          <cell r="T152" t="str">
            <v>Bunmi</v>
          </cell>
          <cell r="U152"/>
          <cell r="V152"/>
          <cell r="W152"/>
          <cell r="X152"/>
          <cell r="Y152"/>
          <cell r="Z152"/>
          <cell r="AA152"/>
          <cell r="AB152"/>
          <cell r="AC152" t="str">
            <v>S.Sturm</v>
          </cell>
          <cell r="AD152" t="str">
            <v>A.Chong</v>
          </cell>
          <cell r="AE152"/>
          <cell r="AF152"/>
          <cell r="AG152" t="str">
            <v>N.Dirnbauer</v>
          </cell>
          <cell r="AH152" t="str">
            <v>Graham</v>
          </cell>
          <cell r="AI152"/>
        </row>
        <row r="153">
          <cell r="C153"/>
          <cell r="D153" t="str">
            <v>Hayley</v>
          </cell>
          <cell r="E153" t="str">
            <v>qq</v>
          </cell>
          <cell r="F153" t="str">
            <v>V.Hill</v>
          </cell>
          <cell r="G153" t="str">
            <v>K.Tiong</v>
          </cell>
          <cell r="H153"/>
          <cell r="I153"/>
          <cell r="J153"/>
          <cell r="K153"/>
          <cell r="L153" t="str">
            <v>Marisa</v>
          </cell>
          <cell r="M153"/>
          <cell r="N153"/>
          <cell r="O153"/>
          <cell r="P153"/>
          <cell r="Q153"/>
          <cell r="R153"/>
          <cell r="S153" t="str">
            <v>Arthur</v>
          </cell>
          <cell r="T153" t="str">
            <v>Bunmi</v>
          </cell>
          <cell r="U153"/>
          <cell r="V153"/>
          <cell r="W153"/>
          <cell r="X153"/>
          <cell r="Y153"/>
          <cell r="Z153"/>
          <cell r="AA153"/>
          <cell r="AB153"/>
          <cell r="AC153" t="str">
            <v>S.Sturm</v>
          </cell>
          <cell r="AD153" t="str">
            <v>A.Chong</v>
          </cell>
          <cell r="AE153"/>
          <cell r="AF153"/>
          <cell r="AG153" t="str">
            <v>N.Dirnbauer</v>
          </cell>
          <cell r="AH153" t="str">
            <v>Graham</v>
          </cell>
          <cell r="AI153"/>
        </row>
        <row r="154">
          <cell r="C154"/>
          <cell r="D154" t="str">
            <v>Hayley</v>
          </cell>
          <cell r="E154" t="str">
            <v>qq</v>
          </cell>
          <cell r="F154" t="str">
            <v>V.Hill</v>
          </cell>
          <cell r="G154" t="str">
            <v>K.Tiong</v>
          </cell>
          <cell r="H154"/>
          <cell r="I154"/>
          <cell r="J154"/>
          <cell r="K154"/>
          <cell r="L154" t="str">
            <v>Marisa</v>
          </cell>
          <cell r="M154"/>
          <cell r="N154"/>
          <cell r="O154"/>
          <cell r="P154"/>
          <cell r="Q154"/>
          <cell r="R154"/>
          <cell r="S154" t="str">
            <v>Arthur</v>
          </cell>
          <cell r="T154" t="str">
            <v>Bunmi</v>
          </cell>
          <cell r="U154"/>
          <cell r="V154"/>
          <cell r="W154"/>
          <cell r="X154"/>
          <cell r="Y154"/>
          <cell r="Z154"/>
          <cell r="AA154"/>
          <cell r="AB154"/>
          <cell r="AC154" t="str">
            <v>S.Sturm</v>
          </cell>
          <cell r="AD154" t="str">
            <v>A.Chong</v>
          </cell>
          <cell r="AE154"/>
          <cell r="AF154"/>
          <cell r="AG154" t="str">
            <v>N.Dirnbauer</v>
          </cell>
          <cell r="AH154" t="str">
            <v>Graham</v>
          </cell>
          <cell r="AI154"/>
        </row>
        <row r="155">
          <cell r="C155"/>
          <cell r="D155" t="str">
            <v>Hayley</v>
          </cell>
          <cell r="E155" t="str">
            <v>qq</v>
          </cell>
          <cell r="F155" t="str">
            <v>V.Hill</v>
          </cell>
          <cell r="G155" t="str">
            <v>qq</v>
          </cell>
          <cell r="H155"/>
          <cell r="I155"/>
          <cell r="J155"/>
          <cell r="K155"/>
          <cell r="L155" t="str">
            <v>qq</v>
          </cell>
          <cell r="M155"/>
          <cell r="N155"/>
          <cell r="O155"/>
          <cell r="P155"/>
          <cell r="Q155"/>
          <cell r="R155"/>
          <cell r="S155" t="str">
            <v>Arthur</v>
          </cell>
          <cell r="T155" t="str">
            <v>Bunmi</v>
          </cell>
          <cell r="U155"/>
          <cell r="V155"/>
          <cell r="W155"/>
          <cell r="X155"/>
          <cell r="Y155"/>
          <cell r="Z155"/>
          <cell r="AA155"/>
          <cell r="AB155"/>
          <cell r="AC155" t="str">
            <v>S.Sturm</v>
          </cell>
          <cell r="AD155" t="str">
            <v>A.Chong</v>
          </cell>
          <cell r="AE155"/>
          <cell r="AF155"/>
          <cell r="AG155" t="str">
            <v>N.Dirnbauer</v>
          </cell>
          <cell r="AH155" t="str">
            <v>Graham</v>
          </cell>
          <cell r="AI155"/>
        </row>
        <row r="156">
          <cell r="C156"/>
          <cell r="D156" t="str">
            <v>Bronwyn</v>
          </cell>
          <cell r="E156" t="str">
            <v>Stav</v>
          </cell>
          <cell r="F156" t="str">
            <v>V.Hill</v>
          </cell>
          <cell r="G156" t="str">
            <v>qq</v>
          </cell>
          <cell r="H156"/>
          <cell r="I156"/>
          <cell r="J156"/>
          <cell r="K156"/>
          <cell r="L156" t="str">
            <v>qq</v>
          </cell>
          <cell r="M156"/>
          <cell r="N156"/>
          <cell r="O156"/>
          <cell r="P156"/>
          <cell r="Q156"/>
          <cell r="R156"/>
          <cell r="S156" t="str">
            <v>Arthur</v>
          </cell>
          <cell r="T156" t="str">
            <v>Bunmi</v>
          </cell>
          <cell r="U156"/>
          <cell r="V156"/>
          <cell r="W156"/>
          <cell r="X156"/>
          <cell r="Y156"/>
          <cell r="Z156"/>
          <cell r="AA156"/>
          <cell r="AB156"/>
          <cell r="AC156" t="str">
            <v>S.Sturm</v>
          </cell>
          <cell r="AD156" t="str">
            <v>A.Chong</v>
          </cell>
          <cell r="AE156"/>
          <cell r="AF156"/>
          <cell r="AG156" t="str">
            <v>N.Dirnbauer</v>
          </cell>
          <cell r="AH156" t="str">
            <v>Graham</v>
          </cell>
          <cell r="AI156"/>
        </row>
        <row r="157">
          <cell r="C157"/>
          <cell r="D157" t="str">
            <v>Bronwyn</v>
          </cell>
          <cell r="E157" t="str">
            <v>qq</v>
          </cell>
          <cell r="F157" t="str">
            <v>V.Hill</v>
          </cell>
          <cell r="G157" t="str">
            <v>qq</v>
          </cell>
          <cell r="H157"/>
          <cell r="I157"/>
          <cell r="J157"/>
          <cell r="K157"/>
          <cell r="L157" t="str">
            <v>Marisa</v>
          </cell>
          <cell r="M157"/>
          <cell r="N157"/>
          <cell r="O157"/>
          <cell r="P157"/>
          <cell r="Q157"/>
          <cell r="R157"/>
          <cell r="S157" t="str">
            <v>Arthur</v>
          </cell>
          <cell r="T157" t="str">
            <v>Bunmi</v>
          </cell>
          <cell r="U157"/>
          <cell r="V157"/>
          <cell r="W157"/>
          <cell r="X157"/>
          <cell r="Y157"/>
          <cell r="Z157"/>
          <cell r="AA157"/>
          <cell r="AB157"/>
          <cell r="AC157" t="str">
            <v>S.Sturm</v>
          </cell>
          <cell r="AD157" t="str">
            <v>A.Chong</v>
          </cell>
          <cell r="AE157"/>
          <cell r="AF157"/>
          <cell r="AG157" t="str">
            <v>N.Dirnbauer</v>
          </cell>
          <cell r="AH157" t="str">
            <v>Graham</v>
          </cell>
          <cell r="AI157"/>
        </row>
        <row r="158">
          <cell r="C158"/>
          <cell r="D158" t="str">
            <v>Bronwyn</v>
          </cell>
          <cell r="E158" t="str">
            <v>Hayley</v>
          </cell>
          <cell r="F158" t="str">
            <v>V.Hill</v>
          </cell>
          <cell r="G158" t="str">
            <v>K.Tiong</v>
          </cell>
          <cell r="H158"/>
          <cell r="I158"/>
          <cell r="J158"/>
          <cell r="K158"/>
          <cell r="L158" t="str">
            <v>Marisa</v>
          </cell>
          <cell r="M158"/>
          <cell r="N158"/>
          <cell r="O158"/>
          <cell r="P158"/>
          <cell r="Q158"/>
          <cell r="R158"/>
          <cell r="S158" t="str">
            <v>Arthur</v>
          </cell>
          <cell r="T158" t="str">
            <v>Bunmi</v>
          </cell>
          <cell r="U158"/>
          <cell r="V158"/>
          <cell r="W158"/>
          <cell r="X158"/>
          <cell r="Y158"/>
          <cell r="Z158"/>
          <cell r="AA158"/>
          <cell r="AB158"/>
          <cell r="AC158" t="str">
            <v>S.Sturm</v>
          </cell>
          <cell r="AD158" t="str">
            <v>A.Chong</v>
          </cell>
          <cell r="AE158"/>
          <cell r="AF158"/>
          <cell r="AG158" t="str">
            <v>N.Dirnbauer</v>
          </cell>
          <cell r="AH158" t="str">
            <v>Graham</v>
          </cell>
          <cell r="AI158"/>
        </row>
        <row r="159">
          <cell r="C159"/>
          <cell r="D159" t="str">
            <v>Hayley</v>
          </cell>
          <cell r="E159" t="str">
            <v>qq</v>
          </cell>
          <cell r="F159" t="str">
            <v>V.Hill</v>
          </cell>
          <cell r="G159" t="str">
            <v>K.Tiong</v>
          </cell>
          <cell r="H159"/>
          <cell r="I159"/>
          <cell r="J159"/>
          <cell r="K159"/>
          <cell r="L159" t="str">
            <v>Marisa</v>
          </cell>
          <cell r="M159"/>
          <cell r="N159"/>
          <cell r="O159"/>
          <cell r="P159"/>
          <cell r="Q159"/>
          <cell r="R159"/>
          <cell r="S159" t="str">
            <v>Arthur</v>
          </cell>
          <cell r="T159" t="str">
            <v>Bunmi</v>
          </cell>
          <cell r="U159"/>
          <cell r="V159"/>
          <cell r="W159"/>
          <cell r="X159"/>
          <cell r="Y159"/>
          <cell r="Z159"/>
          <cell r="AA159"/>
          <cell r="AB159"/>
          <cell r="AC159" t="str">
            <v>S.Sturm</v>
          </cell>
          <cell r="AD159" t="str">
            <v>A.Chong</v>
          </cell>
          <cell r="AE159"/>
          <cell r="AF159"/>
          <cell r="AG159" t="str">
            <v>N.Dirnbauer</v>
          </cell>
          <cell r="AH159" t="str">
            <v>Graham</v>
          </cell>
          <cell r="AI159"/>
        </row>
        <row r="160">
          <cell r="C160"/>
          <cell r="D160" t="str">
            <v>qq</v>
          </cell>
          <cell r="E160" t="str">
            <v>qq</v>
          </cell>
          <cell r="F160" t="str">
            <v>V.Hill</v>
          </cell>
          <cell r="G160" t="str">
            <v>qq</v>
          </cell>
          <cell r="H160"/>
          <cell r="I160"/>
          <cell r="J160"/>
          <cell r="K160"/>
          <cell r="L160" t="str">
            <v>qq</v>
          </cell>
          <cell r="M160"/>
          <cell r="N160"/>
          <cell r="O160"/>
          <cell r="P160"/>
          <cell r="Q160"/>
          <cell r="R160"/>
          <cell r="S160" t="str">
            <v>Arthur</v>
          </cell>
          <cell r="T160" t="str">
            <v>Bunmi</v>
          </cell>
          <cell r="U160"/>
          <cell r="V160"/>
          <cell r="W160"/>
          <cell r="X160"/>
          <cell r="Y160"/>
          <cell r="Z160"/>
          <cell r="AA160"/>
          <cell r="AB160"/>
          <cell r="AC160" t="str">
            <v>S.Sturm</v>
          </cell>
          <cell r="AD160" t="str">
            <v>A.Chong</v>
          </cell>
          <cell r="AE160"/>
          <cell r="AF160"/>
          <cell r="AG160" t="str">
            <v>N.Dirnbauer</v>
          </cell>
          <cell r="AH160" t="str">
            <v>Graham</v>
          </cell>
          <cell r="AI160"/>
        </row>
        <row r="161">
          <cell r="C161"/>
          <cell r="D161" t="str">
            <v>Bronwyn</v>
          </cell>
          <cell r="E161" t="str">
            <v>Stav</v>
          </cell>
          <cell r="F161" t="str">
            <v>V.Hill</v>
          </cell>
          <cell r="G161" t="str">
            <v>qq</v>
          </cell>
          <cell r="H161"/>
          <cell r="I161"/>
          <cell r="J161"/>
          <cell r="K161"/>
          <cell r="L161" t="str">
            <v>qq</v>
          </cell>
          <cell r="M161"/>
          <cell r="N161"/>
          <cell r="O161"/>
          <cell r="P161"/>
          <cell r="Q161"/>
          <cell r="R161"/>
          <cell r="S161" t="str">
            <v>Arthur</v>
          </cell>
          <cell r="T161" t="str">
            <v>Bunmi</v>
          </cell>
          <cell r="U161"/>
          <cell r="V161"/>
          <cell r="W161"/>
          <cell r="X161"/>
          <cell r="Y161"/>
          <cell r="Z161"/>
          <cell r="AA161"/>
          <cell r="AB161"/>
          <cell r="AC161" t="str">
            <v>S.Sturm</v>
          </cell>
          <cell r="AD161" t="str">
            <v>A.Chong</v>
          </cell>
          <cell r="AE161"/>
          <cell r="AF161"/>
          <cell r="AG161" t="str">
            <v>N.Dirnbauer</v>
          </cell>
          <cell r="AH161" t="str">
            <v>Graham</v>
          </cell>
          <cell r="AI161"/>
        </row>
        <row r="162">
          <cell r="C162"/>
          <cell r="D162" t="str">
            <v>Bronwyn</v>
          </cell>
          <cell r="E162" t="str">
            <v>qq</v>
          </cell>
          <cell r="F162" t="str">
            <v>V.Hill</v>
          </cell>
          <cell r="G162" t="str">
            <v>K.Tiong</v>
          </cell>
          <cell r="H162"/>
          <cell r="I162"/>
          <cell r="J162"/>
          <cell r="K162"/>
          <cell r="L162" t="str">
            <v>Marisa</v>
          </cell>
          <cell r="M162"/>
          <cell r="N162"/>
          <cell r="O162"/>
          <cell r="P162"/>
          <cell r="Q162"/>
          <cell r="R162"/>
          <cell r="S162" t="str">
            <v>Arthur</v>
          </cell>
          <cell r="T162" t="str">
            <v>Bunmi</v>
          </cell>
          <cell r="U162"/>
          <cell r="V162"/>
          <cell r="W162"/>
          <cell r="X162"/>
          <cell r="Y162"/>
          <cell r="Z162"/>
          <cell r="AA162"/>
          <cell r="AB162"/>
          <cell r="AC162" t="str">
            <v>S.Sturm</v>
          </cell>
          <cell r="AD162" t="str">
            <v>A.Chong</v>
          </cell>
          <cell r="AE162"/>
          <cell r="AF162"/>
          <cell r="AG162" t="str">
            <v>N.Dirnbauer</v>
          </cell>
          <cell r="AH162" t="str">
            <v>Graham</v>
          </cell>
          <cell r="AI162"/>
        </row>
        <row r="163">
          <cell r="C163"/>
          <cell r="D163" t="str">
            <v>Hayley</v>
          </cell>
          <cell r="E163" t="str">
            <v>qq</v>
          </cell>
          <cell r="F163" t="str">
            <v>V.Hill</v>
          </cell>
          <cell r="G163" t="str">
            <v>K.Tiong</v>
          </cell>
          <cell r="H163"/>
          <cell r="I163"/>
          <cell r="J163"/>
          <cell r="K163"/>
          <cell r="L163" t="str">
            <v>Marisa</v>
          </cell>
          <cell r="M163"/>
          <cell r="N163"/>
          <cell r="O163"/>
          <cell r="P163"/>
          <cell r="Q163"/>
          <cell r="R163"/>
          <cell r="S163" t="str">
            <v>Arthur</v>
          </cell>
          <cell r="T163" t="str">
            <v>Bunmi</v>
          </cell>
          <cell r="U163"/>
          <cell r="V163"/>
          <cell r="W163"/>
          <cell r="X163"/>
          <cell r="Y163"/>
          <cell r="Z163"/>
          <cell r="AA163"/>
          <cell r="AB163"/>
          <cell r="AC163" t="str">
            <v>S.Sturm</v>
          </cell>
          <cell r="AD163" t="str">
            <v>A.Chong</v>
          </cell>
          <cell r="AE163"/>
          <cell r="AF163"/>
          <cell r="AG163" t="str">
            <v>N.Dirnbauer</v>
          </cell>
          <cell r="AH163" t="str">
            <v>Graham</v>
          </cell>
          <cell r="AI163"/>
        </row>
        <row r="164">
          <cell r="C164"/>
          <cell r="D164" t="str">
            <v>Hayley</v>
          </cell>
          <cell r="E164" t="str">
            <v>qq</v>
          </cell>
          <cell r="F164" t="str">
            <v>V.Hill</v>
          </cell>
          <cell r="G164" t="str">
            <v>K.Tiong</v>
          </cell>
          <cell r="H164"/>
          <cell r="I164"/>
          <cell r="J164"/>
          <cell r="K164"/>
          <cell r="L164" t="str">
            <v>Marisa</v>
          </cell>
          <cell r="M164"/>
          <cell r="N164"/>
          <cell r="O164"/>
          <cell r="P164"/>
          <cell r="Q164"/>
          <cell r="R164"/>
          <cell r="S164" t="str">
            <v>Arthur</v>
          </cell>
          <cell r="T164" t="str">
            <v>Bunmi</v>
          </cell>
          <cell r="U164"/>
          <cell r="V164"/>
          <cell r="W164"/>
          <cell r="X164"/>
          <cell r="Y164"/>
          <cell r="Z164"/>
          <cell r="AA164"/>
          <cell r="AB164"/>
          <cell r="AC164" t="str">
            <v>S.Sturm</v>
          </cell>
          <cell r="AD164" t="str">
            <v>A.Chong</v>
          </cell>
          <cell r="AE164"/>
          <cell r="AF164"/>
          <cell r="AG164" t="str">
            <v>N.Dirnbauer</v>
          </cell>
          <cell r="AH164" t="str">
            <v>Graham</v>
          </cell>
          <cell r="AI164"/>
        </row>
        <row r="165">
          <cell r="C165"/>
          <cell r="D165" t="str">
            <v>Hayley</v>
          </cell>
          <cell r="E165" t="str">
            <v>qq</v>
          </cell>
          <cell r="F165" t="str">
            <v>V.Hill</v>
          </cell>
          <cell r="G165" t="str">
            <v>qq</v>
          </cell>
          <cell r="H165"/>
          <cell r="I165"/>
          <cell r="J165"/>
          <cell r="K165"/>
          <cell r="L165" t="str">
            <v>qq</v>
          </cell>
          <cell r="M165"/>
          <cell r="N165"/>
          <cell r="O165"/>
          <cell r="P165"/>
          <cell r="Q165"/>
          <cell r="R165"/>
          <cell r="S165" t="str">
            <v>Arthur</v>
          </cell>
          <cell r="T165" t="str">
            <v>Bunmi</v>
          </cell>
          <cell r="U165"/>
          <cell r="V165"/>
          <cell r="W165"/>
          <cell r="X165"/>
          <cell r="Y165"/>
          <cell r="Z165"/>
          <cell r="AA165"/>
          <cell r="AB165"/>
          <cell r="AC165" t="str">
            <v>S.Sturm</v>
          </cell>
          <cell r="AD165" t="str">
            <v>A.Chong</v>
          </cell>
          <cell r="AE165"/>
          <cell r="AF165"/>
          <cell r="AG165" t="str">
            <v>N.Dirnbauer</v>
          </cell>
          <cell r="AH165" t="str">
            <v>Graham</v>
          </cell>
          <cell r="AI165"/>
        </row>
        <row r="166">
          <cell r="C166"/>
          <cell r="D166" t="str">
            <v>Bronwyn</v>
          </cell>
          <cell r="E166" t="str">
            <v>Stav</v>
          </cell>
          <cell r="F166" t="str">
            <v>V.Hill</v>
          </cell>
          <cell r="G166" t="str">
            <v>qq</v>
          </cell>
          <cell r="H166"/>
          <cell r="I166"/>
          <cell r="J166"/>
          <cell r="K166"/>
          <cell r="L166" t="str">
            <v>qq</v>
          </cell>
          <cell r="M166"/>
          <cell r="N166"/>
          <cell r="O166"/>
          <cell r="P166"/>
          <cell r="Q166"/>
          <cell r="R166"/>
          <cell r="S166" t="str">
            <v>Arthur</v>
          </cell>
          <cell r="T166" t="str">
            <v>Bunmi</v>
          </cell>
          <cell r="U166"/>
          <cell r="V166"/>
          <cell r="W166"/>
          <cell r="X166"/>
          <cell r="Y166"/>
          <cell r="Z166"/>
          <cell r="AA166" t="str">
            <v>Idile</v>
          </cell>
          <cell r="AB166"/>
          <cell r="AC166" t="str">
            <v>S.Sturm</v>
          </cell>
          <cell r="AD166" t="str">
            <v>A.Chong</v>
          </cell>
          <cell r="AE166"/>
          <cell r="AF166"/>
          <cell r="AG166" t="str">
            <v>N.Dirnbauer</v>
          </cell>
          <cell r="AH166" t="str">
            <v>Graham</v>
          </cell>
          <cell r="AI166"/>
        </row>
        <row r="167">
          <cell r="C167"/>
          <cell r="D167" t="str">
            <v>Bronwyn</v>
          </cell>
          <cell r="E167" t="str">
            <v>qq</v>
          </cell>
          <cell r="F167" t="str">
            <v>V.Hill</v>
          </cell>
          <cell r="G167" t="str">
            <v>qq</v>
          </cell>
          <cell r="H167"/>
          <cell r="I167"/>
          <cell r="J167"/>
          <cell r="K167"/>
          <cell r="L167" t="str">
            <v>Marisa</v>
          </cell>
          <cell r="M167"/>
          <cell r="N167"/>
          <cell r="O167"/>
          <cell r="P167"/>
          <cell r="Q167"/>
          <cell r="R167"/>
          <cell r="S167" t="str">
            <v>Arthur</v>
          </cell>
          <cell r="T167" t="str">
            <v>Bunmi</v>
          </cell>
          <cell r="U167"/>
          <cell r="V167"/>
          <cell r="W167"/>
          <cell r="X167"/>
          <cell r="Y167"/>
          <cell r="Z167"/>
          <cell r="AA167"/>
          <cell r="AB167"/>
          <cell r="AC167" t="str">
            <v>S.Sturm</v>
          </cell>
          <cell r="AD167" t="str">
            <v>A.Chong</v>
          </cell>
          <cell r="AE167"/>
          <cell r="AF167"/>
          <cell r="AG167" t="str">
            <v>N.Dirnbauer</v>
          </cell>
          <cell r="AH167" t="str">
            <v>Graham</v>
          </cell>
          <cell r="AI167"/>
        </row>
        <row r="168">
          <cell r="C168"/>
          <cell r="D168" t="str">
            <v>Bronwyn</v>
          </cell>
          <cell r="E168" t="str">
            <v>Hayley</v>
          </cell>
          <cell r="F168" t="str">
            <v>V.Hill</v>
          </cell>
          <cell r="G168" t="str">
            <v>K.Tiong</v>
          </cell>
          <cell r="H168"/>
          <cell r="I168"/>
          <cell r="J168"/>
          <cell r="K168"/>
          <cell r="L168" t="str">
            <v>Marisa</v>
          </cell>
          <cell r="M168"/>
          <cell r="N168"/>
          <cell r="O168"/>
          <cell r="P168"/>
          <cell r="Q168"/>
          <cell r="R168"/>
          <cell r="S168" t="str">
            <v>Arthur</v>
          </cell>
          <cell r="T168" t="str">
            <v>Bunmi</v>
          </cell>
          <cell r="U168"/>
          <cell r="V168"/>
          <cell r="W168"/>
          <cell r="X168"/>
          <cell r="Y168"/>
          <cell r="Z168"/>
          <cell r="AA168"/>
          <cell r="AB168"/>
          <cell r="AC168" t="str">
            <v>S.Sturm</v>
          </cell>
          <cell r="AD168" t="str">
            <v>A.Chong</v>
          </cell>
          <cell r="AE168"/>
          <cell r="AF168"/>
          <cell r="AG168" t="str">
            <v>N.Dirnbauer</v>
          </cell>
          <cell r="AH168" t="str">
            <v>Graham</v>
          </cell>
          <cell r="AI168"/>
        </row>
        <row r="169">
          <cell r="C169"/>
          <cell r="D169" t="str">
            <v>Hayley</v>
          </cell>
          <cell r="E169" t="str">
            <v>qq</v>
          </cell>
          <cell r="F169" t="str">
            <v>V.Hill</v>
          </cell>
          <cell r="G169" t="str">
            <v>K.Tiong</v>
          </cell>
          <cell r="H169"/>
          <cell r="I169"/>
          <cell r="J169"/>
          <cell r="K169"/>
          <cell r="L169" t="str">
            <v>Marisa</v>
          </cell>
          <cell r="M169"/>
          <cell r="N169"/>
          <cell r="O169"/>
          <cell r="P169"/>
          <cell r="Q169"/>
          <cell r="R169"/>
          <cell r="S169" t="str">
            <v>Arthur</v>
          </cell>
          <cell r="T169" t="str">
            <v>Bunmi</v>
          </cell>
          <cell r="U169"/>
          <cell r="V169"/>
          <cell r="W169"/>
          <cell r="X169"/>
          <cell r="Y169"/>
          <cell r="Z169"/>
          <cell r="AA169"/>
          <cell r="AB169"/>
          <cell r="AC169" t="str">
            <v>S.Sturm</v>
          </cell>
          <cell r="AD169" t="str">
            <v>A.Chong</v>
          </cell>
          <cell r="AE169"/>
          <cell r="AF169"/>
          <cell r="AG169" t="str">
            <v>N.Dirnbauer</v>
          </cell>
          <cell r="AH169" t="str">
            <v>Graham</v>
          </cell>
          <cell r="AI169"/>
        </row>
        <row r="170">
          <cell r="C170"/>
          <cell r="D170" t="str">
            <v>qq</v>
          </cell>
          <cell r="E170" t="str">
            <v>qq</v>
          </cell>
          <cell r="F170" t="str">
            <v>V.Hill</v>
          </cell>
          <cell r="G170" t="str">
            <v>qq</v>
          </cell>
          <cell r="H170"/>
          <cell r="I170"/>
          <cell r="J170"/>
          <cell r="K170"/>
          <cell r="L170" t="str">
            <v>qq</v>
          </cell>
          <cell r="M170"/>
          <cell r="N170"/>
          <cell r="O170"/>
          <cell r="P170"/>
          <cell r="Q170"/>
          <cell r="R170"/>
          <cell r="S170" t="str">
            <v>Arthur</v>
          </cell>
          <cell r="T170" t="str">
            <v>Bunmi</v>
          </cell>
          <cell r="U170"/>
          <cell r="V170"/>
          <cell r="W170"/>
          <cell r="X170"/>
          <cell r="Y170"/>
          <cell r="Z170"/>
          <cell r="AA170"/>
          <cell r="AB170"/>
          <cell r="AC170" t="str">
            <v>S.Sturm</v>
          </cell>
          <cell r="AD170" t="str">
            <v>A.Chong</v>
          </cell>
          <cell r="AE170"/>
          <cell r="AF170"/>
          <cell r="AG170" t="str">
            <v>N.Dirnbauer</v>
          </cell>
          <cell r="AH170" t="str">
            <v>Graham</v>
          </cell>
          <cell r="AI170"/>
        </row>
        <row r="171">
          <cell r="C171"/>
          <cell r="D171" t="str">
            <v>Bronwyn</v>
          </cell>
          <cell r="E171" t="str">
            <v>Stav</v>
          </cell>
          <cell r="F171" t="str">
            <v>V.Hill</v>
          </cell>
          <cell r="G171" t="str">
            <v>qq</v>
          </cell>
          <cell r="H171"/>
          <cell r="I171"/>
          <cell r="J171"/>
          <cell r="K171"/>
          <cell r="L171" t="str">
            <v>qq</v>
          </cell>
          <cell r="M171"/>
          <cell r="N171"/>
          <cell r="O171"/>
          <cell r="P171"/>
          <cell r="Q171"/>
          <cell r="R171"/>
          <cell r="S171" t="str">
            <v>Arthur</v>
          </cell>
          <cell r="T171" t="str">
            <v>Bunmi</v>
          </cell>
          <cell r="U171"/>
          <cell r="V171"/>
          <cell r="W171"/>
          <cell r="X171"/>
          <cell r="Y171"/>
          <cell r="Z171"/>
          <cell r="AA171"/>
          <cell r="AB171"/>
          <cell r="AC171" t="str">
            <v>S.Sturm</v>
          </cell>
          <cell r="AD171" t="str">
            <v>A.Chong</v>
          </cell>
          <cell r="AE171"/>
          <cell r="AF171"/>
          <cell r="AG171" t="str">
            <v>N.Dirnbauer</v>
          </cell>
          <cell r="AH171" t="str">
            <v>Graham</v>
          </cell>
          <cell r="AI171"/>
        </row>
        <row r="172">
          <cell r="C172"/>
          <cell r="D172" t="str">
            <v>Bronwyn</v>
          </cell>
          <cell r="E172" t="str">
            <v>qq</v>
          </cell>
          <cell r="F172" t="str">
            <v>V.Hill</v>
          </cell>
          <cell r="G172" t="str">
            <v>K.Tiong</v>
          </cell>
          <cell r="H172"/>
          <cell r="I172"/>
          <cell r="J172"/>
          <cell r="K172"/>
          <cell r="L172" t="str">
            <v>Marisa</v>
          </cell>
          <cell r="M172"/>
          <cell r="N172"/>
          <cell r="O172"/>
          <cell r="P172"/>
          <cell r="Q172"/>
          <cell r="R172"/>
          <cell r="S172" t="str">
            <v>Arthur</v>
          </cell>
          <cell r="T172" t="str">
            <v>Bunmi</v>
          </cell>
          <cell r="U172"/>
          <cell r="V172"/>
          <cell r="W172"/>
          <cell r="X172"/>
          <cell r="Y172"/>
          <cell r="Z172"/>
          <cell r="AA172"/>
          <cell r="AB172"/>
          <cell r="AC172" t="str">
            <v>S.Sturm</v>
          </cell>
          <cell r="AD172" t="str">
            <v>A.Chong</v>
          </cell>
          <cell r="AE172"/>
          <cell r="AF172"/>
          <cell r="AG172" t="str">
            <v>N.Dirnbauer</v>
          </cell>
          <cell r="AH172" t="str">
            <v>Graham</v>
          </cell>
          <cell r="AI172"/>
        </row>
        <row r="173">
          <cell r="C173"/>
          <cell r="D173" t="str">
            <v>Hayley</v>
          </cell>
          <cell r="E173" t="str">
            <v>qq</v>
          </cell>
          <cell r="F173" t="str">
            <v>V.Hill</v>
          </cell>
          <cell r="G173" t="str">
            <v>K.Tiong</v>
          </cell>
          <cell r="H173"/>
          <cell r="I173"/>
          <cell r="J173"/>
          <cell r="K173"/>
          <cell r="L173" t="str">
            <v>Marisa</v>
          </cell>
          <cell r="M173"/>
          <cell r="N173"/>
          <cell r="O173"/>
          <cell r="P173"/>
          <cell r="Q173"/>
          <cell r="R173"/>
          <cell r="S173" t="str">
            <v>Arthur</v>
          </cell>
          <cell r="T173" t="str">
            <v>Bunmi</v>
          </cell>
          <cell r="U173"/>
          <cell r="V173"/>
          <cell r="W173"/>
          <cell r="X173"/>
          <cell r="Y173"/>
          <cell r="Z173"/>
          <cell r="AA173"/>
          <cell r="AB173"/>
          <cell r="AC173" t="str">
            <v>S.Sturm</v>
          </cell>
          <cell r="AD173" t="str">
            <v>A.Chong</v>
          </cell>
          <cell r="AE173"/>
          <cell r="AF173"/>
          <cell r="AG173" t="str">
            <v>N.Dirnbauer</v>
          </cell>
          <cell r="AH173" t="str">
            <v>Graham</v>
          </cell>
          <cell r="AI173"/>
        </row>
        <row r="174">
          <cell r="C174"/>
          <cell r="D174" t="str">
            <v>Hayley</v>
          </cell>
          <cell r="E174" t="str">
            <v>qq</v>
          </cell>
          <cell r="F174" t="str">
            <v>V.Hill</v>
          </cell>
          <cell r="G174" t="str">
            <v>K.Tiong</v>
          </cell>
          <cell r="H174"/>
          <cell r="I174"/>
          <cell r="J174"/>
          <cell r="K174"/>
          <cell r="L174" t="str">
            <v>Marisa</v>
          </cell>
          <cell r="M174"/>
          <cell r="N174"/>
          <cell r="O174"/>
          <cell r="P174"/>
          <cell r="Q174"/>
          <cell r="R174"/>
          <cell r="S174" t="str">
            <v>Arthur</v>
          </cell>
          <cell r="T174" t="str">
            <v>Bunmi</v>
          </cell>
          <cell r="U174"/>
          <cell r="V174"/>
          <cell r="W174"/>
          <cell r="X174"/>
          <cell r="Y174"/>
          <cell r="Z174"/>
          <cell r="AA174"/>
          <cell r="AB174"/>
          <cell r="AC174" t="str">
            <v>S.Sturm</v>
          </cell>
          <cell r="AD174" t="str">
            <v>A.Chong</v>
          </cell>
          <cell r="AE174"/>
          <cell r="AF174"/>
          <cell r="AG174" t="str">
            <v>N.Dirnbauer</v>
          </cell>
          <cell r="AH174" t="str">
            <v>Graham</v>
          </cell>
          <cell r="AI174"/>
        </row>
        <row r="175">
          <cell r="C175"/>
          <cell r="D175" t="str">
            <v>Hayley</v>
          </cell>
          <cell r="E175" t="str">
            <v>qq</v>
          </cell>
          <cell r="F175" t="str">
            <v>V.Hill</v>
          </cell>
          <cell r="G175" t="str">
            <v>qq</v>
          </cell>
          <cell r="H175"/>
          <cell r="I175"/>
          <cell r="J175"/>
          <cell r="K175"/>
          <cell r="L175" t="str">
            <v>qq</v>
          </cell>
          <cell r="M175"/>
          <cell r="N175"/>
          <cell r="O175"/>
          <cell r="P175"/>
          <cell r="Q175"/>
          <cell r="R175"/>
          <cell r="S175" t="str">
            <v>Arthur</v>
          </cell>
          <cell r="T175" t="str">
            <v>Bunmi</v>
          </cell>
          <cell r="U175"/>
          <cell r="V175"/>
          <cell r="W175"/>
          <cell r="X175"/>
          <cell r="Y175"/>
          <cell r="Z175"/>
          <cell r="AA175"/>
          <cell r="AB175"/>
          <cell r="AC175" t="str">
            <v>S.Sturm</v>
          </cell>
          <cell r="AD175" t="str">
            <v>A.Chong</v>
          </cell>
          <cell r="AE175"/>
          <cell r="AF175"/>
          <cell r="AG175" t="str">
            <v>N.Dirnbauer</v>
          </cell>
          <cell r="AH175" t="str">
            <v>Graham</v>
          </cell>
          <cell r="AI175"/>
        </row>
        <row r="176">
          <cell r="C176"/>
          <cell r="D176" t="str">
            <v>Bronwyn</v>
          </cell>
          <cell r="E176" t="str">
            <v>Stav</v>
          </cell>
          <cell r="F176" t="str">
            <v>V.Hill</v>
          </cell>
          <cell r="G176" t="str">
            <v>qq</v>
          </cell>
          <cell r="H176"/>
          <cell r="I176"/>
          <cell r="J176"/>
          <cell r="K176"/>
          <cell r="L176" t="str">
            <v>qq</v>
          </cell>
          <cell r="M176"/>
          <cell r="N176"/>
          <cell r="O176"/>
          <cell r="P176"/>
          <cell r="Q176"/>
          <cell r="R176"/>
          <cell r="S176" t="str">
            <v>Arthur</v>
          </cell>
          <cell r="T176" t="str">
            <v>Bunmi</v>
          </cell>
          <cell r="U176"/>
          <cell r="V176"/>
          <cell r="W176"/>
          <cell r="X176"/>
          <cell r="Y176"/>
          <cell r="Z176"/>
          <cell r="AA176" t="str">
            <v>Nha</v>
          </cell>
          <cell r="AB176"/>
          <cell r="AC176" t="str">
            <v>S.Sturm</v>
          </cell>
          <cell r="AD176" t="str">
            <v>A.Chong</v>
          </cell>
          <cell r="AE176"/>
          <cell r="AF176"/>
          <cell r="AG176" t="str">
            <v>N.Dirnbauer</v>
          </cell>
          <cell r="AH176" t="str">
            <v>Graham</v>
          </cell>
          <cell r="AI176"/>
        </row>
        <row r="177">
          <cell r="C177"/>
          <cell r="D177" t="str">
            <v>Bronwyn</v>
          </cell>
          <cell r="E177" t="str">
            <v>qq</v>
          </cell>
          <cell r="F177" t="str">
            <v>V.Hill</v>
          </cell>
          <cell r="G177" t="str">
            <v>qq</v>
          </cell>
          <cell r="H177"/>
          <cell r="I177"/>
          <cell r="J177"/>
          <cell r="K177"/>
          <cell r="L177" t="str">
            <v>Marisa</v>
          </cell>
          <cell r="M177"/>
          <cell r="N177"/>
          <cell r="O177"/>
          <cell r="P177"/>
          <cell r="Q177"/>
          <cell r="R177"/>
          <cell r="S177" t="str">
            <v>Arthur</v>
          </cell>
          <cell r="T177" t="str">
            <v>Bunmi</v>
          </cell>
          <cell r="U177"/>
          <cell r="V177"/>
          <cell r="W177"/>
          <cell r="X177"/>
          <cell r="Y177"/>
          <cell r="Z177"/>
          <cell r="AA177"/>
          <cell r="AB177"/>
          <cell r="AC177" t="str">
            <v>S.Sturm</v>
          </cell>
          <cell r="AD177" t="str">
            <v>A.Chong</v>
          </cell>
          <cell r="AE177"/>
          <cell r="AF177"/>
          <cell r="AG177" t="str">
            <v>N.Dirnbauer</v>
          </cell>
          <cell r="AH177" t="str">
            <v>Graham</v>
          </cell>
          <cell r="AI177"/>
        </row>
        <row r="178">
          <cell r="C178"/>
          <cell r="D178" t="str">
            <v>Bronwyn</v>
          </cell>
          <cell r="E178" t="str">
            <v>Hayley</v>
          </cell>
          <cell r="F178" t="str">
            <v>V.Hill</v>
          </cell>
          <cell r="G178" t="str">
            <v>K.Tiong</v>
          </cell>
          <cell r="H178"/>
          <cell r="I178"/>
          <cell r="J178"/>
          <cell r="K178"/>
          <cell r="L178" t="str">
            <v>Marisa</v>
          </cell>
          <cell r="M178"/>
          <cell r="N178"/>
          <cell r="O178"/>
          <cell r="P178"/>
          <cell r="Q178"/>
          <cell r="R178"/>
          <cell r="S178" t="str">
            <v>Arthur</v>
          </cell>
          <cell r="T178" t="str">
            <v>Bunmi</v>
          </cell>
          <cell r="U178"/>
          <cell r="V178"/>
          <cell r="W178"/>
          <cell r="X178"/>
          <cell r="Y178"/>
          <cell r="Z178"/>
          <cell r="AA178"/>
          <cell r="AB178"/>
          <cell r="AC178" t="str">
            <v>S.Sturm</v>
          </cell>
          <cell r="AD178" t="str">
            <v>A.Chong</v>
          </cell>
          <cell r="AE178"/>
          <cell r="AF178"/>
          <cell r="AG178" t="str">
            <v>N.Dirnbauer</v>
          </cell>
          <cell r="AH178" t="str">
            <v>Graham</v>
          </cell>
          <cell r="AI178"/>
        </row>
        <row r="179">
          <cell r="C179"/>
          <cell r="D179" t="str">
            <v>Hayley</v>
          </cell>
          <cell r="E179" t="str">
            <v>qq</v>
          </cell>
          <cell r="F179" t="str">
            <v>V.Hill</v>
          </cell>
          <cell r="G179" t="str">
            <v>K.Tiong</v>
          </cell>
          <cell r="H179"/>
          <cell r="I179"/>
          <cell r="J179"/>
          <cell r="K179"/>
          <cell r="L179" t="str">
            <v>Marisa</v>
          </cell>
          <cell r="M179"/>
          <cell r="N179"/>
          <cell r="O179"/>
          <cell r="P179"/>
          <cell r="Q179"/>
          <cell r="R179"/>
          <cell r="S179" t="str">
            <v>Arthur</v>
          </cell>
          <cell r="T179" t="str">
            <v>Bunmi</v>
          </cell>
          <cell r="U179"/>
          <cell r="V179"/>
          <cell r="W179"/>
          <cell r="X179"/>
          <cell r="Y179"/>
          <cell r="Z179"/>
          <cell r="AA179"/>
          <cell r="AB179"/>
          <cell r="AC179" t="str">
            <v>S.Sturm</v>
          </cell>
          <cell r="AD179" t="str">
            <v>A.Chong</v>
          </cell>
          <cell r="AE179"/>
          <cell r="AF179"/>
          <cell r="AG179" t="str">
            <v>N.Dirnbauer</v>
          </cell>
          <cell r="AH179" t="str">
            <v>Graham</v>
          </cell>
          <cell r="AI179"/>
        </row>
        <row r="180">
          <cell r="C180"/>
          <cell r="D180" t="str">
            <v>qq</v>
          </cell>
          <cell r="E180" t="str">
            <v>qq</v>
          </cell>
          <cell r="F180" t="str">
            <v>V.Hill</v>
          </cell>
          <cell r="G180" t="str">
            <v>qq</v>
          </cell>
          <cell r="H180"/>
          <cell r="I180"/>
          <cell r="J180"/>
          <cell r="K180"/>
          <cell r="L180" t="str">
            <v>qq</v>
          </cell>
          <cell r="M180"/>
          <cell r="N180"/>
          <cell r="O180"/>
          <cell r="P180"/>
          <cell r="Q180"/>
          <cell r="R180"/>
          <cell r="S180" t="str">
            <v>Arthur</v>
          </cell>
          <cell r="T180" t="str">
            <v>Bunmi</v>
          </cell>
          <cell r="U180"/>
          <cell r="V180"/>
          <cell r="W180"/>
          <cell r="X180"/>
          <cell r="Y180"/>
          <cell r="Z180"/>
          <cell r="AA180"/>
          <cell r="AB180"/>
          <cell r="AC180" t="str">
            <v>S.Sturm</v>
          </cell>
          <cell r="AD180" t="str">
            <v>A.Chong</v>
          </cell>
          <cell r="AE180"/>
          <cell r="AF180"/>
          <cell r="AG180" t="str">
            <v>N.Dirnbauer</v>
          </cell>
          <cell r="AH180" t="str">
            <v>Graham</v>
          </cell>
          <cell r="AI180"/>
        </row>
        <row r="181">
          <cell r="C181"/>
          <cell r="D181" t="str">
            <v>Bronwyn</v>
          </cell>
          <cell r="E181" t="str">
            <v>Stav</v>
          </cell>
          <cell r="F181" t="str">
            <v>V.Hill</v>
          </cell>
          <cell r="G181" t="str">
            <v>qq</v>
          </cell>
          <cell r="H181"/>
          <cell r="I181"/>
          <cell r="J181"/>
          <cell r="K181"/>
          <cell r="L181" t="str">
            <v>qq</v>
          </cell>
          <cell r="M181"/>
          <cell r="N181"/>
          <cell r="O181"/>
          <cell r="P181"/>
          <cell r="Q181"/>
          <cell r="R181"/>
          <cell r="S181" t="str">
            <v>Arthur</v>
          </cell>
          <cell r="T181" t="str">
            <v>Bunmi</v>
          </cell>
          <cell r="U181"/>
          <cell r="V181"/>
          <cell r="W181"/>
          <cell r="X181"/>
          <cell r="Y181"/>
          <cell r="Z181"/>
          <cell r="AA181"/>
          <cell r="AB181"/>
          <cell r="AC181" t="str">
            <v>S.Sturm</v>
          </cell>
          <cell r="AD181" t="str">
            <v>A.Chong</v>
          </cell>
          <cell r="AE181"/>
          <cell r="AF181"/>
          <cell r="AG181" t="str">
            <v>N.Dirnbauer</v>
          </cell>
          <cell r="AH181" t="str">
            <v>Graham</v>
          </cell>
          <cell r="AI181"/>
        </row>
        <row r="182">
          <cell r="C182"/>
          <cell r="D182" t="str">
            <v>Bronwyn</v>
          </cell>
          <cell r="E182" t="str">
            <v>qq</v>
          </cell>
          <cell r="F182" t="str">
            <v>V.Hill</v>
          </cell>
          <cell r="G182" t="str">
            <v>K.Tiong</v>
          </cell>
          <cell r="H182"/>
          <cell r="I182"/>
          <cell r="J182"/>
          <cell r="K182"/>
          <cell r="L182" t="str">
            <v>Marisa</v>
          </cell>
          <cell r="M182"/>
          <cell r="N182"/>
          <cell r="O182"/>
          <cell r="P182"/>
          <cell r="Q182"/>
          <cell r="R182"/>
          <cell r="S182" t="str">
            <v>Arthur</v>
          </cell>
          <cell r="T182" t="str">
            <v>Bunmi</v>
          </cell>
          <cell r="U182"/>
          <cell r="V182"/>
          <cell r="W182"/>
          <cell r="X182"/>
          <cell r="Y182"/>
          <cell r="Z182"/>
          <cell r="AA182"/>
          <cell r="AB182"/>
          <cell r="AC182" t="str">
            <v>S.Sturm</v>
          </cell>
          <cell r="AD182" t="str">
            <v>A.Chong</v>
          </cell>
          <cell r="AE182"/>
          <cell r="AF182"/>
          <cell r="AG182" t="str">
            <v>N.Dirnbauer</v>
          </cell>
          <cell r="AH182" t="str">
            <v>Graham</v>
          </cell>
          <cell r="AI182"/>
        </row>
        <row r="183">
          <cell r="C183"/>
          <cell r="D183" t="str">
            <v>Hayley</v>
          </cell>
          <cell r="E183" t="str">
            <v>qq</v>
          </cell>
          <cell r="F183" t="str">
            <v>V.Hill</v>
          </cell>
          <cell r="G183" t="str">
            <v>K.Tiong</v>
          </cell>
          <cell r="H183"/>
          <cell r="I183"/>
          <cell r="J183"/>
          <cell r="K183"/>
          <cell r="L183" t="str">
            <v>Marisa</v>
          </cell>
          <cell r="M183"/>
          <cell r="N183"/>
          <cell r="O183"/>
          <cell r="P183"/>
          <cell r="Q183"/>
          <cell r="R183"/>
          <cell r="S183" t="str">
            <v>Arthur</v>
          </cell>
          <cell r="T183" t="str">
            <v>Bunmi</v>
          </cell>
          <cell r="U183"/>
          <cell r="V183"/>
          <cell r="W183"/>
          <cell r="X183"/>
          <cell r="Y183"/>
          <cell r="Z183"/>
          <cell r="AA183"/>
          <cell r="AB183"/>
          <cell r="AC183" t="str">
            <v>S.Sturm</v>
          </cell>
          <cell r="AD183" t="str">
            <v>A.Chong</v>
          </cell>
          <cell r="AE183"/>
          <cell r="AF183"/>
          <cell r="AG183" t="str">
            <v>N.Dirnbauer</v>
          </cell>
          <cell r="AH183" t="str">
            <v>Graham</v>
          </cell>
          <cell r="AI183"/>
        </row>
        <row r="184">
          <cell r="C184"/>
          <cell r="D184" t="str">
            <v>Hayley</v>
          </cell>
          <cell r="E184" t="str">
            <v>qq</v>
          </cell>
          <cell r="F184" t="str">
            <v>V.Hill</v>
          </cell>
          <cell r="G184" t="str">
            <v>K.Tiong</v>
          </cell>
          <cell r="H184"/>
          <cell r="I184"/>
          <cell r="J184"/>
          <cell r="K184"/>
          <cell r="L184" t="str">
            <v>Marisa</v>
          </cell>
          <cell r="M184"/>
          <cell r="N184"/>
          <cell r="O184"/>
          <cell r="P184"/>
          <cell r="Q184"/>
          <cell r="R184"/>
          <cell r="S184" t="str">
            <v>Arthur</v>
          </cell>
          <cell r="T184" t="str">
            <v>Bunmi</v>
          </cell>
          <cell r="U184"/>
          <cell r="V184"/>
          <cell r="W184"/>
          <cell r="X184"/>
          <cell r="Y184"/>
          <cell r="Z184"/>
          <cell r="AA184"/>
          <cell r="AB184"/>
          <cell r="AC184" t="str">
            <v>S.Sturm</v>
          </cell>
          <cell r="AD184" t="str">
            <v>A.Chong</v>
          </cell>
          <cell r="AE184"/>
          <cell r="AF184"/>
          <cell r="AG184" t="str">
            <v>N.Dirnbauer</v>
          </cell>
          <cell r="AH184" t="str">
            <v>Graham</v>
          </cell>
          <cell r="AI184"/>
        </row>
        <row r="185">
          <cell r="C185"/>
          <cell r="D185" t="str">
            <v>Hayley</v>
          </cell>
          <cell r="E185" t="str">
            <v>qq</v>
          </cell>
          <cell r="F185" t="str">
            <v>V.Hill</v>
          </cell>
          <cell r="G185" t="str">
            <v>qq</v>
          </cell>
          <cell r="H185"/>
          <cell r="I185"/>
          <cell r="J185"/>
          <cell r="K185"/>
          <cell r="L185" t="str">
            <v>qq</v>
          </cell>
          <cell r="M185"/>
          <cell r="N185"/>
          <cell r="O185"/>
          <cell r="P185"/>
          <cell r="Q185"/>
          <cell r="R185"/>
          <cell r="S185" t="str">
            <v>Arthur</v>
          </cell>
          <cell r="T185" t="str">
            <v>Bunmi</v>
          </cell>
          <cell r="U185"/>
          <cell r="V185"/>
          <cell r="W185"/>
          <cell r="X185"/>
          <cell r="Y185"/>
          <cell r="Z185"/>
          <cell r="AA185"/>
          <cell r="AB185"/>
          <cell r="AC185" t="str">
            <v>S.Sturm</v>
          </cell>
          <cell r="AD185" t="str">
            <v>A.Chong</v>
          </cell>
          <cell r="AE185"/>
          <cell r="AF185"/>
          <cell r="AG185" t="str">
            <v>N.Dirnbauer</v>
          </cell>
          <cell r="AH185" t="str">
            <v>Graham</v>
          </cell>
          <cell r="AI185"/>
        </row>
        <row r="186">
          <cell r="C186"/>
          <cell r="D186" t="str">
            <v>Bronwyn</v>
          </cell>
          <cell r="E186" t="str">
            <v>Stav</v>
          </cell>
          <cell r="F186" t="str">
            <v>V.Hill</v>
          </cell>
          <cell r="G186" t="str">
            <v>qq</v>
          </cell>
          <cell r="H186"/>
          <cell r="I186"/>
          <cell r="J186"/>
          <cell r="K186"/>
          <cell r="L186" t="str">
            <v>qq</v>
          </cell>
          <cell r="M186"/>
          <cell r="N186"/>
          <cell r="O186"/>
          <cell r="P186"/>
          <cell r="Q186"/>
          <cell r="R186"/>
          <cell r="S186" t="str">
            <v>Arthur</v>
          </cell>
          <cell r="T186" t="str">
            <v>Bunmi</v>
          </cell>
          <cell r="U186"/>
          <cell r="V186"/>
          <cell r="W186"/>
          <cell r="X186"/>
          <cell r="Y186"/>
          <cell r="Z186"/>
          <cell r="AA186"/>
          <cell r="AB186"/>
          <cell r="AC186" t="str">
            <v>S.Sturm</v>
          </cell>
          <cell r="AD186" t="str">
            <v>A.Chong</v>
          </cell>
          <cell r="AE186"/>
          <cell r="AF186"/>
          <cell r="AG186" t="str">
            <v>N.Dirnbauer</v>
          </cell>
          <cell r="AH186" t="str">
            <v>Graham</v>
          </cell>
          <cell r="AI186"/>
        </row>
        <row r="187">
          <cell r="C187"/>
          <cell r="D187" t="str">
            <v>Bronwyn</v>
          </cell>
          <cell r="E187" t="str">
            <v>qq</v>
          </cell>
          <cell r="F187" t="str">
            <v>V.Hill</v>
          </cell>
          <cell r="G187" t="str">
            <v>qq</v>
          </cell>
          <cell r="H187"/>
          <cell r="I187"/>
          <cell r="J187"/>
          <cell r="K187"/>
          <cell r="L187" t="str">
            <v>Marisa</v>
          </cell>
          <cell r="M187"/>
          <cell r="N187"/>
          <cell r="O187"/>
          <cell r="P187"/>
          <cell r="Q187"/>
          <cell r="R187"/>
          <cell r="S187" t="str">
            <v>Arthur</v>
          </cell>
          <cell r="T187" t="str">
            <v>Bunmi</v>
          </cell>
          <cell r="U187"/>
          <cell r="V187"/>
          <cell r="W187"/>
          <cell r="X187"/>
          <cell r="Y187"/>
          <cell r="Z187"/>
          <cell r="AA187"/>
          <cell r="AB187"/>
          <cell r="AC187" t="str">
            <v>S.Sturm</v>
          </cell>
          <cell r="AD187" t="str">
            <v>A.Chong</v>
          </cell>
          <cell r="AE187"/>
          <cell r="AF187"/>
          <cell r="AG187" t="str">
            <v>N.Dirnbauer</v>
          </cell>
          <cell r="AH187" t="str">
            <v>Graham</v>
          </cell>
          <cell r="AI187"/>
        </row>
        <row r="188">
          <cell r="C188"/>
          <cell r="D188" t="str">
            <v>Bronwyn</v>
          </cell>
          <cell r="E188" t="str">
            <v>Hayley</v>
          </cell>
          <cell r="F188" t="str">
            <v>V.Hill</v>
          </cell>
          <cell r="G188" t="str">
            <v>K.Tiong</v>
          </cell>
          <cell r="H188"/>
          <cell r="I188"/>
          <cell r="J188"/>
          <cell r="K188"/>
          <cell r="L188" t="str">
            <v>Marisa</v>
          </cell>
          <cell r="M188"/>
          <cell r="N188"/>
          <cell r="O188"/>
          <cell r="P188"/>
          <cell r="Q188"/>
          <cell r="R188"/>
          <cell r="S188" t="str">
            <v>Arthur</v>
          </cell>
          <cell r="T188" t="str">
            <v>Bunmi</v>
          </cell>
          <cell r="U188"/>
          <cell r="V188"/>
          <cell r="W188"/>
          <cell r="X188"/>
          <cell r="Y188"/>
          <cell r="Z188"/>
          <cell r="AA188"/>
          <cell r="AB188"/>
          <cell r="AC188" t="str">
            <v>S.Sturm</v>
          </cell>
          <cell r="AD188" t="str">
            <v>A.Chong</v>
          </cell>
          <cell r="AE188"/>
          <cell r="AF188"/>
          <cell r="AG188" t="str">
            <v>N.Dirnbauer</v>
          </cell>
          <cell r="AH188" t="str">
            <v>Graham</v>
          </cell>
          <cell r="AI188"/>
        </row>
        <row r="189">
          <cell r="C189"/>
          <cell r="D189" t="str">
            <v>Hayley</v>
          </cell>
          <cell r="E189" t="str">
            <v>qq</v>
          </cell>
          <cell r="F189" t="str">
            <v>V.Hill</v>
          </cell>
          <cell r="G189" t="str">
            <v>K.Tiong</v>
          </cell>
          <cell r="H189"/>
          <cell r="I189"/>
          <cell r="J189"/>
          <cell r="K189"/>
          <cell r="L189" t="str">
            <v>Marisa</v>
          </cell>
          <cell r="M189"/>
          <cell r="N189"/>
          <cell r="O189"/>
          <cell r="P189"/>
          <cell r="Q189"/>
          <cell r="R189"/>
          <cell r="S189" t="str">
            <v>Arthur</v>
          </cell>
          <cell r="T189" t="str">
            <v>Bunmi</v>
          </cell>
          <cell r="U189"/>
          <cell r="V189"/>
          <cell r="W189"/>
          <cell r="X189"/>
          <cell r="Y189"/>
          <cell r="Z189"/>
          <cell r="AA189"/>
          <cell r="AB189"/>
          <cell r="AC189" t="str">
            <v>S.Sturm</v>
          </cell>
          <cell r="AD189" t="str">
            <v>A.Chong</v>
          </cell>
          <cell r="AE189"/>
          <cell r="AF189"/>
          <cell r="AG189" t="str">
            <v>N.Dirnbauer</v>
          </cell>
          <cell r="AH189" t="str">
            <v>Graham</v>
          </cell>
          <cell r="AI189"/>
        </row>
        <row r="190">
          <cell r="C190"/>
          <cell r="D190" t="str">
            <v>qq</v>
          </cell>
          <cell r="E190" t="str">
            <v>qq</v>
          </cell>
          <cell r="F190" t="str">
            <v>V.Hill</v>
          </cell>
          <cell r="G190" t="str">
            <v>qq</v>
          </cell>
          <cell r="H190"/>
          <cell r="I190"/>
          <cell r="J190"/>
          <cell r="K190"/>
          <cell r="L190" t="str">
            <v>qq</v>
          </cell>
          <cell r="M190"/>
          <cell r="N190"/>
          <cell r="O190"/>
          <cell r="P190"/>
          <cell r="Q190"/>
          <cell r="R190"/>
          <cell r="S190" t="str">
            <v>Arthur</v>
          </cell>
          <cell r="T190" t="str">
            <v>Bunmi</v>
          </cell>
          <cell r="U190"/>
          <cell r="V190"/>
          <cell r="W190"/>
          <cell r="X190"/>
          <cell r="Y190"/>
          <cell r="Z190"/>
          <cell r="AA190"/>
          <cell r="AB190"/>
          <cell r="AC190" t="str">
            <v>S.Sturm</v>
          </cell>
          <cell r="AD190" t="str">
            <v>A.Chong</v>
          </cell>
          <cell r="AE190"/>
          <cell r="AF190"/>
          <cell r="AG190" t="str">
            <v>N.Dirnbauer</v>
          </cell>
          <cell r="AH190" t="str">
            <v>Graham</v>
          </cell>
          <cell r="AI190"/>
        </row>
        <row r="191">
          <cell r="C191"/>
          <cell r="D191" t="str">
            <v>Bronwyn</v>
          </cell>
          <cell r="E191" t="str">
            <v>Stav</v>
          </cell>
          <cell r="F191" t="str">
            <v>V.Hill</v>
          </cell>
          <cell r="G191" t="str">
            <v>qq</v>
          </cell>
          <cell r="H191"/>
          <cell r="I191"/>
          <cell r="J191"/>
          <cell r="K191"/>
          <cell r="L191" t="str">
            <v>qq</v>
          </cell>
          <cell r="M191"/>
          <cell r="N191"/>
          <cell r="O191"/>
          <cell r="P191"/>
          <cell r="Q191"/>
          <cell r="R191"/>
          <cell r="S191" t="str">
            <v>Arthur</v>
          </cell>
          <cell r="T191" t="str">
            <v>Bunmi</v>
          </cell>
          <cell r="U191"/>
          <cell r="V191"/>
          <cell r="W191"/>
          <cell r="X191"/>
          <cell r="Y191"/>
          <cell r="Z191"/>
          <cell r="AA191"/>
          <cell r="AB191"/>
          <cell r="AC191" t="str">
            <v>S.Sturm</v>
          </cell>
          <cell r="AD191" t="str">
            <v>A.Chong</v>
          </cell>
          <cell r="AE191"/>
          <cell r="AF191"/>
          <cell r="AG191" t="str">
            <v>N.Dirnbauer</v>
          </cell>
          <cell r="AH191" t="str">
            <v>Graham</v>
          </cell>
          <cell r="AI191"/>
        </row>
        <row r="192">
          <cell r="C192"/>
          <cell r="D192" t="str">
            <v>Bronwyn</v>
          </cell>
          <cell r="E192" t="str">
            <v>qq</v>
          </cell>
          <cell r="F192" t="str">
            <v>V.Hill</v>
          </cell>
          <cell r="G192" t="str">
            <v>K.Tiong</v>
          </cell>
          <cell r="H192"/>
          <cell r="I192"/>
          <cell r="J192"/>
          <cell r="K192"/>
          <cell r="L192" t="str">
            <v>Marisa</v>
          </cell>
          <cell r="M192"/>
          <cell r="N192"/>
          <cell r="O192"/>
          <cell r="P192"/>
          <cell r="Q192"/>
          <cell r="R192"/>
          <cell r="S192" t="str">
            <v>Arthur</v>
          </cell>
          <cell r="T192" t="str">
            <v>Bunmi</v>
          </cell>
          <cell r="U192"/>
          <cell r="V192"/>
          <cell r="W192"/>
          <cell r="X192"/>
          <cell r="Y192"/>
          <cell r="Z192"/>
          <cell r="AA192"/>
          <cell r="AB192"/>
          <cell r="AC192" t="str">
            <v>S.Sturm</v>
          </cell>
          <cell r="AD192" t="str">
            <v>A.Chong</v>
          </cell>
          <cell r="AE192"/>
          <cell r="AF192"/>
          <cell r="AG192" t="str">
            <v>N.Dirnbauer</v>
          </cell>
          <cell r="AH192" t="str">
            <v>Graham</v>
          </cell>
          <cell r="AI192"/>
        </row>
        <row r="193">
          <cell r="C193"/>
          <cell r="D193" t="str">
            <v>Hayley</v>
          </cell>
          <cell r="E193" t="str">
            <v>qq</v>
          </cell>
          <cell r="F193" t="str">
            <v>V.Hill</v>
          </cell>
          <cell r="G193" t="str">
            <v>K.Tiong</v>
          </cell>
          <cell r="H193"/>
          <cell r="I193"/>
          <cell r="J193"/>
          <cell r="K193"/>
          <cell r="L193" t="str">
            <v>Marisa</v>
          </cell>
          <cell r="M193"/>
          <cell r="N193"/>
          <cell r="O193"/>
          <cell r="P193"/>
          <cell r="Q193"/>
          <cell r="R193"/>
          <cell r="S193" t="str">
            <v>Arthur</v>
          </cell>
          <cell r="T193" t="str">
            <v>Bunmi</v>
          </cell>
          <cell r="U193"/>
          <cell r="V193"/>
          <cell r="W193"/>
          <cell r="X193"/>
          <cell r="Y193"/>
          <cell r="Z193"/>
          <cell r="AA193"/>
          <cell r="AB193"/>
          <cell r="AC193" t="str">
            <v>S.Sturm</v>
          </cell>
          <cell r="AD193" t="str">
            <v>A.Chong</v>
          </cell>
          <cell r="AE193"/>
          <cell r="AF193"/>
          <cell r="AG193" t="str">
            <v>N.Dirnbauer</v>
          </cell>
          <cell r="AH193" t="str">
            <v>Graham</v>
          </cell>
          <cell r="AI193"/>
        </row>
        <row r="194">
          <cell r="C194"/>
          <cell r="D194" t="str">
            <v>Hayley</v>
          </cell>
          <cell r="E194" t="str">
            <v>qq</v>
          </cell>
          <cell r="F194" t="str">
            <v>V.Hill</v>
          </cell>
          <cell r="G194" t="str">
            <v>K.Tiong</v>
          </cell>
          <cell r="H194"/>
          <cell r="I194"/>
          <cell r="J194"/>
          <cell r="K194"/>
          <cell r="L194" t="str">
            <v>Marisa</v>
          </cell>
          <cell r="M194"/>
          <cell r="N194"/>
          <cell r="O194"/>
          <cell r="P194"/>
          <cell r="Q194"/>
          <cell r="R194"/>
          <cell r="S194" t="str">
            <v>Arthur</v>
          </cell>
          <cell r="T194" t="str">
            <v>Bunmi</v>
          </cell>
          <cell r="U194"/>
          <cell r="V194"/>
          <cell r="W194"/>
          <cell r="X194"/>
          <cell r="Y194"/>
          <cell r="Z194"/>
          <cell r="AA194"/>
          <cell r="AB194"/>
          <cell r="AC194" t="str">
            <v>S.Sturm</v>
          </cell>
          <cell r="AD194" t="str">
            <v>A.Chong</v>
          </cell>
          <cell r="AE194"/>
          <cell r="AF194"/>
          <cell r="AG194" t="str">
            <v>N.Dirnbauer</v>
          </cell>
          <cell r="AH194" t="str">
            <v>Graham</v>
          </cell>
          <cell r="AI194"/>
        </row>
        <row r="195">
          <cell r="C195"/>
          <cell r="D195" t="str">
            <v>Hayley</v>
          </cell>
          <cell r="E195" t="str">
            <v>qq</v>
          </cell>
          <cell r="F195" t="str">
            <v>V.Hill</v>
          </cell>
          <cell r="G195" t="str">
            <v>qq</v>
          </cell>
          <cell r="H195"/>
          <cell r="I195"/>
          <cell r="J195"/>
          <cell r="K195"/>
          <cell r="L195" t="str">
            <v>qq</v>
          </cell>
          <cell r="M195"/>
          <cell r="N195"/>
          <cell r="O195"/>
          <cell r="P195"/>
          <cell r="Q195"/>
          <cell r="R195"/>
          <cell r="S195" t="str">
            <v>Arthur</v>
          </cell>
          <cell r="T195" t="str">
            <v>Bunmi</v>
          </cell>
          <cell r="U195"/>
          <cell r="V195"/>
          <cell r="W195"/>
          <cell r="X195"/>
          <cell r="Y195"/>
          <cell r="Z195"/>
          <cell r="AA195"/>
          <cell r="AB195"/>
          <cell r="AC195" t="str">
            <v>S.Sturm</v>
          </cell>
          <cell r="AD195" t="str">
            <v>A.Chong</v>
          </cell>
          <cell r="AE195"/>
          <cell r="AF195"/>
          <cell r="AG195" t="str">
            <v>N.Dirnbauer</v>
          </cell>
          <cell r="AH195" t="str">
            <v>Graham</v>
          </cell>
          <cell r="AI195"/>
        </row>
        <row r="196">
          <cell r="C196"/>
          <cell r="D196" t="str">
            <v>Bronwyn</v>
          </cell>
          <cell r="E196" t="str">
            <v>Stav</v>
          </cell>
          <cell r="F196" t="str">
            <v>V.Hill</v>
          </cell>
          <cell r="G196" t="str">
            <v>qq</v>
          </cell>
          <cell r="H196"/>
          <cell r="I196"/>
          <cell r="J196"/>
          <cell r="K196"/>
          <cell r="L196" t="str">
            <v>qq</v>
          </cell>
          <cell r="M196"/>
          <cell r="N196"/>
          <cell r="O196"/>
          <cell r="P196"/>
          <cell r="Q196"/>
          <cell r="R196"/>
          <cell r="S196" t="str">
            <v>Arthur</v>
          </cell>
          <cell r="T196" t="str">
            <v>Bunmi</v>
          </cell>
          <cell r="U196"/>
          <cell r="V196"/>
          <cell r="W196"/>
          <cell r="X196"/>
          <cell r="Y196"/>
          <cell r="Z196"/>
          <cell r="AA196"/>
          <cell r="AB196"/>
          <cell r="AC196" t="str">
            <v>S.Sturm</v>
          </cell>
          <cell r="AD196" t="str">
            <v>A.Chong</v>
          </cell>
          <cell r="AE196"/>
          <cell r="AF196"/>
          <cell r="AG196" t="str">
            <v>N.Dirnbauer</v>
          </cell>
          <cell r="AH196" t="str">
            <v>Graham</v>
          </cell>
          <cell r="AI196"/>
        </row>
        <row r="197">
          <cell r="C197"/>
          <cell r="D197" t="str">
            <v>Bronwyn</v>
          </cell>
          <cell r="E197" t="str">
            <v>qq</v>
          </cell>
          <cell r="F197" t="str">
            <v>V.Hill</v>
          </cell>
          <cell r="G197" t="str">
            <v>qq</v>
          </cell>
          <cell r="H197"/>
          <cell r="I197"/>
          <cell r="J197"/>
          <cell r="K197"/>
          <cell r="L197" t="str">
            <v>Marisa</v>
          </cell>
          <cell r="M197"/>
          <cell r="N197"/>
          <cell r="O197"/>
          <cell r="P197"/>
          <cell r="Q197"/>
          <cell r="R197"/>
          <cell r="S197" t="str">
            <v>Arthur</v>
          </cell>
          <cell r="T197" t="str">
            <v>Bunmi</v>
          </cell>
          <cell r="U197"/>
          <cell r="V197"/>
          <cell r="W197"/>
          <cell r="X197"/>
          <cell r="Y197"/>
          <cell r="Z197"/>
          <cell r="AA197"/>
          <cell r="AB197"/>
          <cell r="AC197" t="str">
            <v>S.Sturm</v>
          </cell>
          <cell r="AD197" t="str">
            <v>A.Chong</v>
          </cell>
          <cell r="AE197"/>
          <cell r="AF197"/>
          <cell r="AG197" t="str">
            <v>N.Dirnbauer</v>
          </cell>
          <cell r="AH197" t="str">
            <v>Graham</v>
          </cell>
          <cell r="AI197"/>
        </row>
        <row r="198">
          <cell r="C198"/>
          <cell r="D198" t="str">
            <v>Bronwyn</v>
          </cell>
          <cell r="E198" t="str">
            <v>Hayley</v>
          </cell>
          <cell r="F198" t="str">
            <v>V.Hill</v>
          </cell>
          <cell r="G198" t="str">
            <v>K.Tiong</v>
          </cell>
          <cell r="H198"/>
          <cell r="I198"/>
          <cell r="J198"/>
          <cell r="K198"/>
          <cell r="L198" t="str">
            <v>Marisa</v>
          </cell>
          <cell r="M198"/>
          <cell r="N198"/>
          <cell r="O198"/>
          <cell r="P198"/>
          <cell r="Q198"/>
          <cell r="R198"/>
          <cell r="S198" t="str">
            <v>Arthur</v>
          </cell>
          <cell r="T198" t="str">
            <v>Bunmi</v>
          </cell>
          <cell r="U198"/>
          <cell r="V198"/>
          <cell r="W198"/>
          <cell r="X198"/>
          <cell r="Y198"/>
          <cell r="Z198"/>
          <cell r="AA198"/>
          <cell r="AB198"/>
          <cell r="AC198" t="str">
            <v>S.Sturm</v>
          </cell>
          <cell r="AD198" t="str">
            <v>A.Chong</v>
          </cell>
          <cell r="AE198"/>
          <cell r="AF198"/>
          <cell r="AG198" t="str">
            <v>N.Dirnbauer</v>
          </cell>
          <cell r="AH198" t="str">
            <v>Graham</v>
          </cell>
          <cell r="AI198"/>
        </row>
        <row r="199">
          <cell r="C199"/>
          <cell r="D199" t="str">
            <v>Hayley</v>
          </cell>
          <cell r="E199" t="str">
            <v>qq</v>
          </cell>
          <cell r="F199" t="str">
            <v>V.Hill</v>
          </cell>
          <cell r="G199" t="str">
            <v>K.Tiong</v>
          </cell>
          <cell r="H199"/>
          <cell r="I199"/>
          <cell r="J199"/>
          <cell r="K199"/>
          <cell r="L199" t="str">
            <v>Marisa</v>
          </cell>
          <cell r="M199"/>
          <cell r="N199"/>
          <cell r="O199"/>
          <cell r="P199"/>
          <cell r="Q199"/>
          <cell r="R199"/>
          <cell r="S199" t="str">
            <v>Arthur</v>
          </cell>
          <cell r="T199" t="str">
            <v>Bunmi</v>
          </cell>
          <cell r="U199"/>
          <cell r="V199"/>
          <cell r="W199"/>
          <cell r="X199"/>
          <cell r="Y199"/>
          <cell r="Z199"/>
          <cell r="AA199"/>
          <cell r="AB199"/>
          <cell r="AC199" t="str">
            <v>S.Sturm</v>
          </cell>
          <cell r="AD199" t="str">
            <v>A.Chong</v>
          </cell>
          <cell r="AE199"/>
          <cell r="AF199"/>
          <cell r="AG199" t="str">
            <v>N.Dirnbauer</v>
          </cell>
          <cell r="AH199" t="str">
            <v>Graham</v>
          </cell>
          <cell r="AI199"/>
        </row>
        <row r="200">
          <cell r="C200"/>
          <cell r="D200" t="str">
            <v>qq</v>
          </cell>
          <cell r="E200" t="str">
            <v>qq</v>
          </cell>
          <cell r="F200" t="str">
            <v>V.Hill</v>
          </cell>
          <cell r="G200" t="str">
            <v>qq</v>
          </cell>
          <cell r="H200"/>
          <cell r="I200"/>
          <cell r="J200"/>
          <cell r="K200"/>
          <cell r="L200" t="str">
            <v>qq</v>
          </cell>
          <cell r="M200"/>
          <cell r="N200"/>
          <cell r="O200"/>
          <cell r="P200"/>
          <cell r="Q200"/>
          <cell r="R200"/>
          <cell r="S200" t="str">
            <v>Arthur</v>
          </cell>
          <cell r="T200" t="str">
            <v>Bunmi</v>
          </cell>
          <cell r="U200"/>
          <cell r="V200"/>
          <cell r="W200"/>
          <cell r="X200"/>
          <cell r="Y200"/>
          <cell r="Z200"/>
          <cell r="AA200"/>
          <cell r="AB200"/>
          <cell r="AC200" t="str">
            <v>S.Sturm</v>
          </cell>
          <cell r="AD200" t="str">
            <v>A.Chong</v>
          </cell>
          <cell r="AE200"/>
          <cell r="AF200"/>
          <cell r="AG200" t="str">
            <v>N.Dirnbauer</v>
          </cell>
          <cell r="AH200" t="str">
            <v>Graham</v>
          </cell>
          <cell r="AI200"/>
        </row>
        <row r="201">
          <cell r="C201"/>
          <cell r="D201" t="str">
            <v>Bronwyn</v>
          </cell>
          <cell r="E201" t="str">
            <v>Stav</v>
          </cell>
          <cell r="F201" t="str">
            <v>V.Hill</v>
          </cell>
          <cell r="G201" t="str">
            <v>qq</v>
          </cell>
          <cell r="H201"/>
          <cell r="I201"/>
          <cell r="J201"/>
          <cell r="K201"/>
          <cell r="L201" t="str">
            <v>qq</v>
          </cell>
          <cell r="M201"/>
          <cell r="N201"/>
          <cell r="O201"/>
          <cell r="P201"/>
          <cell r="Q201"/>
          <cell r="R201"/>
          <cell r="S201" t="str">
            <v>Arthur</v>
          </cell>
          <cell r="T201" t="str">
            <v>Bunmi</v>
          </cell>
          <cell r="U201"/>
          <cell r="V201"/>
          <cell r="W201"/>
          <cell r="X201"/>
          <cell r="Y201"/>
          <cell r="Z201"/>
          <cell r="AA201"/>
          <cell r="AB201"/>
          <cell r="AC201" t="str">
            <v>S.Sturm</v>
          </cell>
          <cell r="AD201" t="str">
            <v>A.Chong</v>
          </cell>
          <cell r="AE201"/>
          <cell r="AF201"/>
          <cell r="AG201" t="str">
            <v>N.Dirnbauer</v>
          </cell>
          <cell r="AH201" t="str">
            <v>Graham</v>
          </cell>
          <cell r="AI201"/>
        </row>
        <row r="202">
          <cell r="C202"/>
          <cell r="D202" t="str">
            <v>Bronwyn</v>
          </cell>
          <cell r="E202" t="str">
            <v>qq</v>
          </cell>
          <cell r="F202" t="str">
            <v>V.Hill</v>
          </cell>
          <cell r="G202" t="str">
            <v>K.Tiong</v>
          </cell>
          <cell r="H202"/>
          <cell r="I202"/>
          <cell r="J202"/>
          <cell r="K202"/>
          <cell r="L202" t="str">
            <v>Marisa</v>
          </cell>
          <cell r="M202"/>
          <cell r="N202"/>
          <cell r="O202"/>
          <cell r="P202"/>
          <cell r="Q202"/>
          <cell r="R202"/>
          <cell r="S202" t="str">
            <v>Arthur</v>
          </cell>
          <cell r="T202" t="str">
            <v>Bunmi</v>
          </cell>
          <cell r="U202"/>
          <cell r="V202"/>
          <cell r="W202"/>
          <cell r="X202"/>
          <cell r="Y202"/>
          <cell r="Z202"/>
          <cell r="AA202"/>
          <cell r="AB202"/>
          <cell r="AC202" t="str">
            <v>S.Sturm</v>
          </cell>
          <cell r="AD202" t="str">
            <v>A.Chong</v>
          </cell>
          <cell r="AE202"/>
          <cell r="AF202"/>
          <cell r="AG202" t="str">
            <v>N.Dirnbauer</v>
          </cell>
          <cell r="AH202" t="str">
            <v>Graham</v>
          </cell>
          <cell r="AI202"/>
        </row>
        <row r="203">
          <cell r="C203"/>
          <cell r="D203" t="str">
            <v>Hayley</v>
          </cell>
          <cell r="E203" t="str">
            <v>qq</v>
          </cell>
          <cell r="F203" t="str">
            <v>V.Hill</v>
          </cell>
          <cell r="G203" t="str">
            <v>K.Tiong</v>
          </cell>
          <cell r="H203"/>
          <cell r="I203"/>
          <cell r="J203"/>
          <cell r="K203"/>
          <cell r="L203" t="str">
            <v>Marisa</v>
          </cell>
          <cell r="M203"/>
          <cell r="N203"/>
          <cell r="O203"/>
          <cell r="P203"/>
          <cell r="Q203"/>
          <cell r="R203"/>
          <cell r="S203" t="str">
            <v>Arthur</v>
          </cell>
          <cell r="T203" t="str">
            <v>Bunmi</v>
          </cell>
          <cell r="U203"/>
          <cell r="V203"/>
          <cell r="W203"/>
          <cell r="X203"/>
          <cell r="Y203"/>
          <cell r="Z203"/>
          <cell r="AA203"/>
          <cell r="AB203"/>
          <cell r="AC203" t="str">
            <v>S.Sturm</v>
          </cell>
          <cell r="AD203" t="str">
            <v>A.Chong</v>
          </cell>
          <cell r="AE203"/>
          <cell r="AF203"/>
          <cell r="AG203" t="str">
            <v>N.Dirnbauer</v>
          </cell>
          <cell r="AH203" t="str">
            <v>Graham</v>
          </cell>
          <cell r="AI203"/>
        </row>
        <row r="204">
          <cell r="C204"/>
          <cell r="D204" t="str">
            <v>Hayley</v>
          </cell>
          <cell r="E204" t="str">
            <v>qq</v>
          </cell>
          <cell r="F204" t="str">
            <v>V.Hill</v>
          </cell>
          <cell r="G204" t="str">
            <v>K.Tiong</v>
          </cell>
          <cell r="H204"/>
          <cell r="I204"/>
          <cell r="J204"/>
          <cell r="K204"/>
          <cell r="L204" t="str">
            <v>Marisa</v>
          </cell>
          <cell r="M204"/>
          <cell r="N204"/>
          <cell r="O204"/>
          <cell r="P204"/>
          <cell r="Q204"/>
          <cell r="R204"/>
          <cell r="S204" t="str">
            <v>Arthur</v>
          </cell>
          <cell r="T204" t="str">
            <v>Bunmi</v>
          </cell>
          <cell r="U204"/>
          <cell r="V204"/>
          <cell r="W204"/>
          <cell r="X204"/>
          <cell r="Y204"/>
          <cell r="Z204"/>
          <cell r="AA204"/>
          <cell r="AB204"/>
          <cell r="AC204" t="str">
            <v>S.Sturm</v>
          </cell>
          <cell r="AD204" t="str">
            <v>A.Chong</v>
          </cell>
          <cell r="AE204"/>
          <cell r="AF204"/>
          <cell r="AG204" t="str">
            <v>N.Dirnbauer</v>
          </cell>
          <cell r="AH204" t="str">
            <v>Graham</v>
          </cell>
          <cell r="AI204"/>
        </row>
        <row r="205">
          <cell r="C205"/>
          <cell r="D205" t="str">
            <v>Hayley</v>
          </cell>
          <cell r="E205" t="str">
            <v>qq</v>
          </cell>
          <cell r="F205" t="str">
            <v>V.Hill</v>
          </cell>
          <cell r="G205" t="str">
            <v>qq</v>
          </cell>
          <cell r="H205"/>
          <cell r="I205"/>
          <cell r="J205"/>
          <cell r="K205"/>
          <cell r="L205" t="str">
            <v>qq</v>
          </cell>
          <cell r="M205"/>
          <cell r="N205"/>
          <cell r="O205"/>
          <cell r="P205"/>
          <cell r="Q205"/>
          <cell r="R205"/>
          <cell r="S205" t="str">
            <v>Arthur</v>
          </cell>
          <cell r="T205" t="str">
            <v>Bunmi</v>
          </cell>
          <cell r="U205"/>
          <cell r="V205"/>
          <cell r="W205"/>
          <cell r="X205"/>
          <cell r="Y205"/>
          <cell r="Z205"/>
          <cell r="AA205"/>
          <cell r="AB205"/>
          <cell r="AC205" t="str">
            <v>S.Sturm</v>
          </cell>
          <cell r="AD205" t="str">
            <v>A.Chong</v>
          </cell>
          <cell r="AE205"/>
          <cell r="AF205"/>
          <cell r="AG205" t="str">
            <v>N.Dirnbauer</v>
          </cell>
          <cell r="AH205" t="str">
            <v>Graham</v>
          </cell>
          <cell r="AI205"/>
        </row>
        <row r="206">
          <cell r="C206"/>
          <cell r="D206" t="str">
            <v>Bronwyn</v>
          </cell>
          <cell r="E206" t="str">
            <v>Stav</v>
          </cell>
          <cell r="F206" t="str">
            <v>V.Hill</v>
          </cell>
          <cell r="G206" t="str">
            <v>qq</v>
          </cell>
          <cell r="H206"/>
          <cell r="I206"/>
          <cell r="J206"/>
          <cell r="K206"/>
          <cell r="L206" t="str">
            <v>qq</v>
          </cell>
          <cell r="M206"/>
          <cell r="N206"/>
          <cell r="O206"/>
          <cell r="P206"/>
          <cell r="Q206"/>
          <cell r="R206"/>
          <cell r="S206" t="str">
            <v>Arthur</v>
          </cell>
          <cell r="T206" t="str">
            <v>Bunmi</v>
          </cell>
          <cell r="U206"/>
          <cell r="V206"/>
          <cell r="W206"/>
          <cell r="X206"/>
          <cell r="Y206"/>
          <cell r="Z206"/>
          <cell r="AA206" t="str">
            <v>Edward, Jesslyn</v>
          </cell>
          <cell r="AB206"/>
          <cell r="AC206" t="str">
            <v>S.Sturm</v>
          </cell>
          <cell r="AD206" t="str">
            <v>A.Chong</v>
          </cell>
          <cell r="AE206"/>
          <cell r="AF206"/>
          <cell r="AG206" t="str">
            <v>N.Dirnbauer</v>
          </cell>
          <cell r="AH206" t="str">
            <v>Graham</v>
          </cell>
          <cell r="AI206"/>
        </row>
        <row r="207">
          <cell r="C207"/>
          <cell r="D207" t="str">
            <v>Bronwyn</v>
          </cell>
          <cell r="E207" t="str">
            <v>qq</v>
          </cell>
          <cell r="F207" t="str">
            <v>V.Hill</v>
          </cell>
          <cell r="G207" t="str">
            <v>qq</v>
          </cell>
          <cell r="H207"/>
          <cell r="I207"/>
          <cell r="J207"/>
          <cell r="K207"/>
          <cell r="L207" t="str">
            <v>Marisa</v>
          </cell>
          <cell r="M207"/>
          <cell r="N207"/>
          <cell r="O207"/>
          <cell r="P207"/>
          <cell r="Q207"/>
          <cell r="R207"/>
          <cell r="S207" t="str">
            <v>Arthur</v>
          </cell>
          <cell r="T207" t="str">
            <v>Bunmi</v>
          </cell>
          <cell r="U207"/>
          <cell r="V207"/>
          <cell r="W207"/>
          <cell r="X207"/>
          <cell r="Y207"/>
          <cell r="Z207"/>
          <cell r="AA207"/>
          <cell r="AB207"/>
          <cell r="AC207" t="str">
            <v>S.Sturm</v>
          </cell>
          <cell r="AD207" t="str">
            <v>A.Chong</v>
          </cell>
          <cell r="AE207"/>
          <cell r="AF207"/>
          <cell r="AG207" t="str">
            <v>N.Dirnbauer</v>
          </cell>
          <cell r="AH207" t="str">
            <v>Graham</v>
          </cell>
          <cell r="AI207"/>
        </row>
        <row r="208">
          <cell r="C208"/>
          <cell r="D208" t="str">
            <v>Bronwyn</v>
          </cell>
          <cell r="E208" t="str">
            <v>Hayley</v>
          </cell>
          <cell r="F208" t="str">
            <v>V.Hill</v>
          </cell>
          <cell r="G208" t="str">
            <v>K.Tiong</v>
          </cell>
          <cell r="H208"/>
          <cell r="I208"/>
          <cell r="J208"/>
          <cell r="K208"/>
          <cell r="L208" t="str">
            <v>Marisa</v>
          </cell>
          <cell r="M208"/>
          <cell r="N208"/>
          <cell r="O208"/>
          <cell r="P208"/>
          <cell r="Q208"/>
          <cell r="R208"/>
          <cell r="S208" t="str">
            <v>Arthur</v>
          </cell>
          <cell r="T208" t="str">
            <v>Bunmi</v>
          </cell>
          <cell r="U208"/>
          <cell r="V208"/>
          <cell r="W208"/>
          <cell r="X208"/>
          <cell r="Y208"/>
          <cell r="Z208"/>
          <cell r="AA208"/>
          <cell r="AB208"/>
          <cell r="AC208" t="str">
            <v>S.Sturm</v>
          </cell>
          <cell r="AD208" t="str">
            <v>A.Chong</v>
          </cell>
          <cell r="AE208"/>
          <cell r="AF208"/>
          <cell r="AG208" t="str">
            <v>N.Dirnbauer</v>
          </cell>
          <cell r="AH208" t="str">
            <v>Graham</v>
          </cell>
          <cell r="AI208"/>
        </row>
        <row r="209">
          <cell r="C209"/>
          <cell r="D209" t="str">
            <v>Hayley</v>
          </cell>
          <cell r="E209" t="str">
            <v>qq</v>
          </cell>
          <cell r="F209" t="str">
            <v>V.Hill</v>
          </cell>
          <cell r="G209" t="str">
            <v>K.Tiong</v>
          </cell>
          <cell r="H209"/>
          <cell r="I209"/>
          <cell r="J209"/>
          <cell r="K209"/>
          <cell r="L209" t="str">
            <v>Marisa</v>
          </cell>
          <cell r="M209"/>
          <cell r="N209"/>
          <cell r="O209"/>
          <cell r="P209"/>
          <cell r="Q209"/>
          <cell r="R209"/>
          <cell r="S209" t="str">
            <v>Arthur</v>
          </cell>
          <cell r="T209" t="str">
            <v>Bunmi</v>
          </cell>
          <cell r="U209"/>
          <cell r="V209"/>
          <cell r="W209"/>
          <cell r="X209"/>
          <cell r="Y209"/>
          <cell r="Z209"/>
          <cell r="AA209"/>
          <cell r="AB209"/>
          <cell r="AC209" t="str">
            <v>S.Sturm</v>
          </cell>
          <cell r="AD209" t="str">
            <v>A.Chong</v>
          </cell>
          <cell r="AE209"/>
          <cell r="AF209"/>
          <cell r="AG209" t="str">
            <v>N.Dirnbauer</v>
          </cell>
          <cell r="AH209" t="str">
            <v>Graham</v>
          </cell>
          <cell r="AI209"/>
        </row>
        <row r="210">
          <cell r="C210"/>
          <cell r="D210" t="str">
            <v>qq</v>
          </cell>
          <cell r="E210" t="str">
            <v>qq</v>
          </cell>
          <cell r="F210" t="str">
            <v>V.Hill</v>
          </cell>
          <cell r="G210" t="str">
            <v>qq</v>
          </cell>
          <cell r="H210"/>
          <cell r="I210"/>
          <cell r="J210"/>
          <cell r="K210"/>
          <cell r="L210" t="str">
            <v>qq</v>
          </cell>
          <cell r="M210"/>
          <cell r="N210"/>
          <cell r="O210"/>
          <cell r="P210"/>
          <cell r="Q210"/>
          <cell r="R210"/>
          <cell r="S210" t="str">
            <v>Arthur</v>
          </cell>
          <cell r="T210" t="str">
            <v>Bunmi</v>
          </cell>
          <cell r="U210"/>
          <cell r="V210"/>
          <cell r="W210"/>
          <cell r="X210"/>
          <cell r="Y210"/>
          <cell r="Z210"/>
          <cell r="AA210" t="str">
            <v>Lauren</v>
          </cell>
          <cell r="AB210"/>
          <cell r="AC210" t="str">
            <v>S.Sturm</v>
          </cell>
          <cell r="AD210" t="str">
            <v>A.Chong</v>
          </cell>
          <cell r="AE210"/>
          <cell r="AF210"/>
          <cell r="AG210" t="str">
            <v>N.Dirnbauer</v>
          </cell>
          <cell r="AH210" t="str">
            <v>Graham</v>
          </cell>
          <cell r="AI210"/>
        </row>
        <row r="211">
          <cell r="C211"/>
          <cell r="D211" t="str">
            <v>Bronwyn</v>
          </cell>
          <cell r="E211" t="str">
            <v>Stav</v>
          </cell>
          <cell r="F211" t="str">
            <v>V.Hill</v>
          </cell>
          <cell r="G211" t="str">
            <v>qq</v>
          </cell>
          <cell r="H211"/>
          <cell r="I211"/>
          <cell r="J211"/>
          <cell r="K211"/>
          <cell r="L211" t="str">
            <v>qq</v>
          </cell>
          <cell r="M211"/>
          <cell r="N211"/>
          <cell r="O211"/>
          <cell r="P211"/>
          <cell r="Q211"/>
          <cell r="R211"/>
          <cell r="S211" t="str">
            <v>Arthur</v>
          </cell>
          <cell r="T211" t="str">
            <v>Bunmi</v>
          </cell>
          <cell r="U211"/>
          <cell r="V211"/>
          <cell r="W211"/>
          <cell r="X211"/>
          <cell r="Y211"/>
          <cell r="Z211"/>
          <cell r="AA211"/>
          <cell r="AB211"/>
          <cell r="AC211" t="str">
            <v>S.Sturm</v>
          </cell>
          <cell r="AD211" t="str">
            <v>A.Chong</v>
          </cell>
          <cell r="AE211"/>
          <cell r="AF211"/>
          <cell r="AG211" t="str">
            <v>N.Dirnbauer</v>
          </cell>
          <cell r="AH211" t="str">
            <v>Graham</v>
          </cell>
          <cell r="AI211"/>
        </row>
        <row r="212">
          <cell r="C212"/>
          <cell r="D212" t="str">
            <v>Bronwyn</v>
          </cell>
          <cell r="E212" t="str">
            <v>qq</v>
          </cell>
          <cell r="F212" t="str">
            <v>V.Hill</v>
          </cell>
          <cell r="G212" t="str">
            <v>K.Tiong</v>
          </cell>
          <cell r="H212"/>
          <cell r="I212"/>
          <cell r="J212"/>
          <cell r="K212"/>
          <cell r="L212" t="str">
            <v>Marisa</v>
          </cell>
          <cell r="M212"/>
          <cell r="N212"/>
          <cell r="O212"/>
          <cell r="P212"/>
          <cell r="Q212"/>
          <cell r="R212"/>
          <cell r="S212" t="str">
            <v>Arthur</v>
          </cell>
          <cell r="T212" t="str">
            <v>Bunmi</v>
          </cell>
          <cell r="U212"/>
          <cell r="V212"/>
          <cell r="W212"/>
          <cell r="X212"/>
          <cell r="Y212"/>
          <cell r="Z212"/>
          <cell r="AA212"/>
          <cell r="AB212"/>
          <cell r="AC212" t="str">
            <v>S.Sturm</v>
          </cell>
          <cell r="AD212" t="str">
            <v>A.Chong</v>
          </cell>
          <cell r="AE212"/>
          <cell r="AF212"/>
          <cell r="AG212" t="str">
            <v>N.Dirnbauer</v>
          </cell>
          <cell r="AH212" t="str">
            <v>Graham</v>
          </cell>
          <cell r="AI212"/>
        </row>
        <row r="213">
          <cell r="C213"/>
          <cell r="D213" t="str">
            <v>Hayley</v>
          </cell>
          <cell r="E213" t="str">
            <v>qq</v>
          </cell>
          <cell r="F213" t="str">
            <v>V.Hill</v>
          </cell>
          <cell r="G213" t="str">
            <v>K.Tiong</v>
          </cell>
          <cell r="H213"/>
          <cell r="I213"/>
          <cell r="J213"/>
          <cell r="K213"/>
          <cell r="L213" t="str">
            <v>Marisa</v>
          </cell>
          <cell r="M213"/>
          <cell r="N213"/>
          <cell r="O213"/>
          <cell r="P213"/>
          <cell r="Q213"/>
          <cell r="R213"/>
          <cell r="S213" t="str">
            <v>Arthur</v>
          </cell>
          <cell r="T213" t="str">
            <v>Bunmi</v>
          </cell>
          <cell r="U213"/>
          <cell r="V213"/>
          <cell r="W213"/>
          <cell r="X213"/>
          <cell r="Y213"/>
          <cell r="Z213"/>
          <cell r="AA213"/>
          <cell r="AB213"/>
          <cell r="AC213" t="str">
            <v>S.Sturm</v>
          </cell>
          <cell r="AD213" t="str">
            <v>A.Chong</v>
          </cell>
          <cell r="AE213"/>
          <cell r="AF213"/>
          <cell r="AG213" t="str">
            <v>N.Dirnbauer</v>
          </cell>
          <cell r="AH213" t="str">
            <v>Graham</v>
          </cell>
          <cell r="AI213"/>
        </row>
        <row r="214">
          <cell r="C214"/>
          <cell r="D214" t="str">
            <v>Hayley</v>
          </cell>
          <cell r="E214" t="str">
            <v>qq</v>
          </cell>
          <cell r="F214" t="str">
            <v>V.Hill</v>
          </cell>
          <cell r="G214" t="str">
            <v>K.Tiong</v>
          </cell>
          <cell r="H214"/>
          <cell r="I214"/>
          <cell r="J214"/>
          <cell r="K214"/>
          <cell r="L214" t="str">
            <v>Marisa</v>
          </cell>
          <cell r="M214"/>
          <cell r="N214"/>
          <cell r="O214"/>
          <cell r="P214"/>
          <cell r="Q214"/>
          <cell r="R214"/>
          <cell r="S214" t="str">
            <v>Arthur</v>
          </cell>
          <cell r="T214" t="str">
            <v>Bunmi</v>
          </cell>
          <cell r="U214"/>
          <cell r="V214"/>
          <cell r="W214"/>
          <cell r="X214"/>
          <cell r="Y214"/>
          <cell r="Z214"/>
          <cell r="AA214"/>
          <cell r="AB214"/>
          <cell r="AC214" t="str">
            <v>S.Sturm</v>
          </cell>
          <cell r="AD214" t="str">
            <v>A.Chong</v>
          </cell>
          <cell r="AE214"/>
          <cell r="AF214"/>
          <cell r="AG214" t="str">
            <v>N.Dirnbauer</v>
          </cell>
          <cell r="AH214" t="str">
            <v>Graham</v>
          </cell>
          <cell r="AI214"/>
        </row>
        <row r="215">
          <cell r="C215"/>
          <cell r="D215" t="str">
            <v>Hayley</v>
          </cell>
          <cell r="E215" t="str">
            <v>qq</v>
          </cell>
          <cell r="F215" t="str">
            <v>V.Hill</v>
          </cell>
          <cell r="G215" t="str">
            <v>qq</v>
          </cell>
          <cell r="H215"/>
          <cell r="I215"/>
          <cell r="J215"/>
          <cell r="K215"/>
          <cell r="L215" t="str">
            <v>qq</v>
          </cell>
          <cell r="M215"/>
          <cell r="N215"/>
          <cell r="O215"/>
          <cell r="P215"/>
          <cell r="Q215"/>
          <cell r="R215"/>
          <cell r="S215" t="str">
            <v>Arthur</v>
          </cell>
          <cell r="T215" t="str">
            <v>Bunmi</v>
          </cell>
          <cell r="U215"/>
          <cell r="V215"/>
          <cell r="W215"/>
          <cell r="X215"/>
          <cell r="Y215"/>
          <cell r="Z215"/>
          <cell r="AA215"/>
          <cell r="AB215"/>
          <cell r="AC215" t="str">
            <v>S.Sturm</v>
          </cell>
          <cell r="AD215" t="str">
            <v>A.Chong</v>
          </cell>
          <cell r="AE215"/>
          <cell r="AF215"/>
          <cell r="AG215" t="str">
            <v>N.Dirnbauer</v>
          </cell>
          <cell r="AH215" t="str">
            <v>Graham</v>
          </cell>
          <cell r="AI215"/>
        </row>
        <row r="216">
          <cell r="C216"/>
          <cell r="D216" t="str">
            <v>Bronwyn</v>
          </cell>
          <cell r="E216" t="str">
            <v>Stav</v>
          </cell>
          <cell r="F216" t="str">
            <v>V.Hill</v>
          </cell>
          <cell r="G216" t="str">
            <v>qq</v>
          </cell>
          <cell r="H216"/>
          <cell r="I216"/>
          <cell r="J216"/>
          <cell r="K216"/>
          <cell r="L216" t="str">
            <v>qq</v>
          </cell>
          <cell r="M216"/>
          <cell r="N216"/>
          <cell r="O216"/>
          <cell r="P216"/>
          <cell r="Q216"/>
          <cell r="R216"/>
          <cell r="S216" t="str">
            <v>Arthur</v>
          </cell>
          <cell r="T216" t="str">
            <v>Bunmi</v>
          </cell>
          <cell r="U216"/>
          <cell r="V216"/>
          <cell r="W216"/>
          <cell r="X216"/>
          <cell r="Y216"/>
          <cell r="Z216"/>
          <cell r="AA216" t="str">
            <v>Vivien</v>
          </cell>
          <cell r="AB216"/>
          <cell r="AC216" t="str">
            <v>S.Sturm</v>
          </cell>
          <cell r="AD216" t="str">
            <v>A.Chong</v>
          </cell>
          <cell r="AE216"/>
          <cell r="AF216"/>
          <cell r="AG216" t="str">
            <v>N.Dirnbauer</v>
          </cell>
          <cell r="AH216" t="str">
            <v>Graham</v>
          </cell>
          <cell r="AI216"/>
        </row>
        <row r="217">
          <cell r="C217"/>
          <cell r="D217" t="str">
            <v>Bronwyn</v>
          </cell>
          <cell r="E217" t="str">
            <v>qq</v>
          </cell>
          <cell r="F217" t="str">
            <v>V.Hill</v>
          </cell>
          <cell r="G217" t="str">
            <v>qq</v>
          </cell>
          <cell r="H217"/>
          <cell r="I217"/>
          <cell r="J217"/>
          <cell r="K217"/>
          <cell r="L217" t="str">
            <v>Marisa</v>
          </cell>
          <cell r="M217"/>
          <cell r="N217"/>
          <cell r="O217"/>
          <cell r="P217"/>
          <cell r="Q217"/>
          <cell r="R217"/>
          <cell r="S217" t="str">
            <v>Arthur</v>
          </cell>
          <cell r="T217" t="str">
            <v>Bunmi</v>
          </cell>
          <cell r="U217"/>
          <cell r="V217"/>
          <cell r="W217"/>
          <cell r="X217"/>
          <cell r="Y217"/>
          <cell r="Z217"/>
          <cell r="AA217"/>
          <cell r="AB217"/>
          <cell r="AC217" t="str">
            <v>S.Sturm</v>
          </cell>
          <cell r="AD217" t="str">
            <v>A.Chong</v>
          </cell>
          <cell r="AE217"/>
          <cell r="AF217"/>
          <cell r="AG217" t="str">
            <v>N.Dirnbauer</v>
          </cell>
          <cell r="AH217" t="str">
            <v>Graham</v>
          </cell>
          <cell r="AI217"/>
        </row>
        <row r="218">
          <cell r="C218"/>
          <cell r="D218" t="str">
            <v>Bronwyn</v>
          </cell>
          <cell r="E218" t="str">
            <v>Hayley</v>
          </cell>
          <cell r="F218" t="str">
            <v>V.Hill</v>
          </cell>
          <cell r="G218" t="str">
            <v>K.Tiong</v>
          </cell>
          <cell r="H218"/>
          <cell r="I218"/>
          <cell r="J218"/>
          <cell r="K218"/>
          <cell r="L218" t="str">
            <v>Marisa</v>
          </cell>
          <cell r="M218"/>
          <cell r="N218"/>
          <cell r="O218"/>
          <cell r="P218"/>
          <cell r="Q218"/>
          <cell r="R218"/>
          <cell r="S218" t="str">
            <v>Arthur</v>
          </cell>
          <cell r="T218" t="str">
            <v>Bunmi</v>
          </cell>
          <cell r="U218"/>
          <cell r="V218"/>
          <cell r="W218"/>
          <cell r="X218"/>
          <cell r="Y218"/>
          <cell r="Z218"/>
          <cell r="AA218"/>
          <cell r="AB218"/>
          <cell r="AC218" t="str">
            <v>S.Sturm</v>
          </cell>
          <cell r="AD218" t="str">
            <v>A.Chong</v>
          </cell>
          <cell r="AE218"/>
          <cell r="AF218"/>
          <cell r="AG218" t="str">
            <v>N.Dirnbauer</v>
          </cell>
          <cell r="AH218" t="str">
            <v>Graham</v>
          </cell>
          <cell r="AI218"/>
        </row>
        <row r="219">
          <cell r="C219"/>
          <cell r="D219" t="str">
            <v>Hayley</v>
          </cell>
          <cell r="E219" t="str">
            <v>qq</v>
          </cell>
          <cell r="F219" t="str">
            <v>V.Hill</v>
          </cell>
          <cell r="G219" t="str">
            <v>K.Tiong</v>
          </cell>
          <cell r="H219"/>
          <cell r="I219"/>
          <cell r="J219"/>
          <cell r="K219"/>
          <cell r="L219" t="str">
            <v>Marisa</v>
          </cell>
          <cell r="M219"/>
          <cell r="N219"/>
          <cell r="O219"/>
          <cell r="P219"/>
          <cell r="Q219"/>
          <cell r="R219"/>
          <cell r="S219" t="str">
            <v>Arthur</v>
          </cell>
          <cell r="T219" t="str">
            <v>Bunmi</v>
          </cell>
          <cell r="U219"/>
          <cell r="V219"/>
          <cell r="W219"/>
          <cell r="X219"/>
          <cell r="Y219"/>
          <cell r="Z219"/>
          <cell r="AA219"/>
          <cell r="AB219"/>
          <cell r="AC219" t="str">
            <v>S.Sturm</v>
          </cell>
          <cell r="AD219" t="str">
            <v>A.Chong</v>
          </cell>
          <cell r="AE219"/>
          <cell r="AF219"/>
          <cell r="AG219" t="str">
            <v>N.Dirnbauer</v>
          </cell>
          <cell r="AH219" t="str">
            <v>Graham</v>
          </cell>
          <cell r="AI219"/>
        </row>
        <row r="220">
          <cell r="C220"/>
          <cell r="D220" t="str">
            <v>qq</v>
          </cell>
          <cell r="E220" t="str">
            <v>qq</v>
          </cell>
          <cell r="F220" t="str">
            <v>V.Hill</v>
          </cell>
          <cell r="G220" t="str">
            <v>qq</v>
          </cell>
          <cell r="H220"/>
          <cell r="I220"/>
          <cell r="J220"/>
          <cell r="K220"/>
          <cell r="L220" t="str">
            <v>qq</v>
          </cell>
          <cell r="M220"/>
          <cell r="N220"/>
          <cell r="O220"/>
          <cell r="P220"/>
          <cell r="Q220"/>
          <cell r="R220"/>
          <cell r="S220" t="str">
            <v>Arthur</v>
          </cell>
          <cell r="T220" t="str">
            <v>Bunmi</v>
          </cell>
          <cell r="U220"/>
          <cell r="V220"/>
          <cell r="W220"/>
          <cell r="X220"/>
          <cell r="Y220"/>
          <cell r="Z220"/>
          <cell r="AA220"/>
          <cell r="AB220"/>
          <cell r="AC220" t="str">
            <v>S.Sturm</v>
          </cell>
          <cell r="AD220" t="str">
            <v>A.Chong</v>
          </cell>
          <cell r="AE220"/>
          <cell r="AF220"/>
          <cell r="AG220" t="str">
            <v>N.Dirnbauer</v>
          </cell>
          <cell r="AH220" t="str">
            <v>Graham</v>
          </cell>
          <cell r="AI220"/>
        </row>
        <row r="221">
          <cell r="C221"/>
          <cell r="D221" t="str">
            <v>Bronwyn</v>
          </cell>
          <cell r="E221" t="str">
            <v>Stav</v>
          </cell>
          <cell r="F221" t="str">
            <v>V.Hill</v>
          </cell>
          <cell r="G221" t="str">
            <v>qq</v>
          </cell>
          <cell r="H221"/>
          <cell r="I221"/>
          <cell r="J221"/>
          <cell r="K221"/>
          <cell r="L221" t="str">
            <v>qq</v>
          </cell>
          <cell r="M221"/>
          <cell r="N221"/>
          <cell r="O221"/>
          <cell r="P221"/>
          <cell r="Q221"/>
          <cell r="R221"/>
          <cell r="S221" t="str">
            <v>Arthur</v>
          </cell>
          <cell r="T221" t="str">
            <v>Bunmi</v>
          </cell>
          <cell r="U221"/>
          <cell r="V221"/>
          <cell r="W221"/>
          <cell r="X221"/>
          <cell r="Y221"/>
          <cell r="Z221"/>
          <cell r="AA221" t="str">
            <v>Jonathan, Thao</v>
          </cell>
          <cell r="AB221"/>
          <cell r="AC221" t="str">
            <v>S.Sturm</v>
          </cell>
          <cell r="AD221" t="str">
            <v>A.Chong</v>
          </cell>
          <cell r="AE221"/>
          <cell r="AF221"/>
          <cell r="AG221" t="str">
            <v>N.Dirnbauer</v>
          </cell>
          <cell r="AH221" t="str">
            <v>Graham</v>
          </cell>
          <cell r="AI221"/>
        </row>
        <row r="222">
          <cell r="C222"/>
          <cell r="D222" t="str">
            <v>Bronwyn</v>
          </cell>
          <cell r="E222" t="str">
            <v>qq</v>
          </cell>
          <cell r="F222" t="str">
            <v>V.Hill</v>
          </cell>
          <cell r="G222" t="str">
            <v>K.Tiong</v>
          </cell>
          <cell r="H222"/>
          <cell r="I222"/>
          <cell r="J222"/>
          <cell r="K222"/>
          <cell r="L222" t="str">
            <v>Marisa</v>
          </cell>
          <cell r="M222"/>
          <cell r="N222"/>
          <cell r="O222"/>
          <cell r="P222"/>
          <cell r="Q222"/>
          <cell r="R222"/>
          <cell r="S222" t="str">
            <v>Arthur</v>
          </cell>
          <cell r="T222" t="str">
            <v>Bunmi</v>
          </cell>
          <cell r="U222"/>
          <cell r="V222"/>
          <cell r="W222"/>
          <cell r="X222"/>
          <cell r="Y222"/>
          <cell r="Z222"/>
          <cell r="AA222"/>
          <cell r="AB222"/>
          <cell r="AC222" t="str">
            <v>S.Sturm</v>
          </cell>
          <cell r="AD222" t="str">
            <v>A.Chong</v>
          </cell>
          <cell r="AE222"/>
          <cell r="AF222"/>
          <cell r="AG222" t="str">
            <v>N.Dirnbauer</v>
          </cell>
          <cell r="AH222" t="str">
            <v>Graham</v>
          </cell>
          <cell r="AI222"/>
        </row>
        <row r="223">
          <cell r="C223"/>
          <cell r="D223" t="str">
            <v>Hayley</v>
          </cell>
          <cell r="E223" t="str">
            <v>qq</v>
          </cell>
          <cell r="F223" t="str">
            <v>V.Hill</v>
          </cell>
          <cell r="G223" t="str">
            <v>K.Tiong</v>
          </cell>
          <cell r="H223"/>
          <cell r="I223"/>
          <cell r="J223"/>
          <cell r="K223"/>
          <cell r="L223" t="str">
            <v>Marisa</v>
          </cell>
          <cell r="M223"/>
          <cell r="N223"/>
          <cell r="O223"/>
          <cell r="P223"/>
          <cell r="Q223"/>
          <cell r="R223"/>
          <cell r="S223" t="str">
            <v>Arthur</v>
          </cell>
          <cell r="T223" t="str">
            <v>Bunmi</v>
          </cell>
          <cell r="U223"/>
          <cell r="V223"/>
          <cell r="W223"/>
          <cell r="X223"/>
          <cell r="Y223"/>
          <cell r="Z223"/>
          <cell r="AA223"/>
          <cell r="AB223"/>
          <cell r="AC223" t="str">
            <v>S.Sturm</v>
          </cell>
          <cell r="AD223" t="str">
            <v>A.Chong</v>
          </cell>
          <cell r="AE223"/>
          <cell r="AF223"/>
          <cell r="AG223" t="str">
            <v>N.Dirnbauer</v>
          </cell>
          <cell r="AH223" t="str">
            <v>Graham</v>
          </cell>
          <cell r="AI223"/>
        </row>
        <row r="224">
          <cell r="C224"/>
          <cell r="D224" t="str">
            <v>Hayley</v>
          </cell>
          <cell r="E224" t="str">
            <v>qq</v>
          </cell>
          <cell r="F224" t="str">
            <v>V.Hill</v>
          </cell>
          <cell r="G224" t="str">
            <v>K.Tiong</v>
          </cell>
          <cell r="H224"/>
          <cell r="I224"/>
          <cell r="J224"/>
          <cell r="K224"/>
          <cell r="L224" t="str">
            <v>Marisa</v>
          </cell>
          <cell r="M224"/>
          <cell r="N224"/>
          <cell r="O224"/>
          <cell r="P224"/>
          <cell r="Q224"/>
          <cell r="R224"/>
          <cell r="S224" t="str">
            <v>Arthur</v>
          </cell>
          <cell r="T224" t="str">
            <v>Bunmi</v>
          </cell>
          <cell r="U224"/>
          <cell r="V224"/>
          <cell r="W224"/>
          <cell r="X224"/>
          <cell r="Y224"/>
          <cell r="Z224"/>
          <cell r="AA224"/>
          <cell r="AB224"/>
          <cell r="AC224" t="str">
            <v>S.Sturm</v>
          </cell>
          <cell r="AD224" t="str">
            <v>A.Chong</v>
          </cell>
          <cell r="AE224"/>
          <cell r="AF224"/>
          <cell r="AG224" t="str">
            <v>N.Dirnbauer</v>
          </cell>
          <cell r="AH224" t="str">
            <v>Graham</v>
          </cell>
          <cell r="AI224"/>
        </row>
        <row r="225">
          <cell r="C225"/>
          <cell r="D225" t="str">
            <v>Hayley</v>
          </cell>
          <cell r="E225" t="str">
            <v>qq</v>
          </cell>
          <cell r="F225" t="str">
            <v>V.Hill</v>
          </cell>
          <cell r="G225" t="str">
            <v>qq</v>
          </cell>
          <cell r="H225"/>
          <cell r="I225"/>
          <cell r="J225"/>
          <cell r="K225"/>
          <cell r="L225" t="str">
            <v>qq</v>
          </cell>
          <cell r="M225"/>
          <cell r="N225"/>
          <cell r="O225"/>
          <cell r="P225"/>
          <cell r="Q225"/>
          <cell r="R225"/>
          <cell r="S225" t="str">
            <v>Arthur</v>
          </cell>
          <cell r="T225" t="str">
            <v>Bunmi</v>
          </cell>
          <cell r="U225"/>
          <cell r="V225"/>
          <cell r="W225"/>
          <cell r="X225"/>
          <cell r="Y225"/>
          <cell r="Z225"/>
          <cell r="AA225"/>
          <cell r="AB225"/>
          <cell r="AC225" t="str">
            <v>S.Sturm</v>
          </cell>
          <cell r="AD225" t="str">
            <v>A.Chong</v>
          </cell>
          <cell r="AE225"/>
          <cell r="AF225"/>
          <cell r="AG225" t="str">
            <v>N.Dirnbauer</v>
          </cell>
          <cell r="AH225" t="str">
            <v>Graham</v>
          </cell>
          <cell r="AI225"/>
        </row>
        <row r="226">
          <cell r="C226"/>
          <cell r="D226" t="str">
            <v>Bronwyn</v>
          </cell>
          <cell r="E226" t="str">
            <v>Stav</v>
          </cell>
          <cell r="F226" t="str">
            <v>V.Hill</v>
          </cell>
          <cell r="G226" t="str">
            <v>qq</v>
          </cell>
          <cell r="H226"/>
          <cell r="I226"/>
          <cell r="J226"/>
          <cell r="K226"/>
          <cell r="L226" t="str">
            <v>qq</v>
          </cell>
          <cell r="M226"/>
          <cell r="N226"/>
          <cell r="O226"/>
          <cell r="P226"/>
          <cell r="Q226"/>
          <cell r="R226"/>
          <cell r="S226" t="str">
            <v>Arthur</v>
          </cell>
          <cell r="T226" t="str">
            <v>Bunmi</v>
          </cell>
          <cell r="U226"/>
          <cell r="V226"/>
          <cell r="W226"/>
          <cell r="X226"/>
          <cell r="Y226"/>
          <cell r="Z226"/>
          <cell r="AA226"/>
          <cell r="AB226"/>
          <cell r="AC226" t="str">
            <v>S.Sturm</v>
          </cell>
          <cell r="AD226" t="str">
            <v>A.Chong</v>
          </cell>
          <cell r="AE226"/>
          <cell r="AF226"/>
          <cell r="AG226" t="str">
            <v>N.Dirnbauer</v>
          </cell>
          <cell r="AH226" t="str">
            <v>Graham</v>
          </cell>
          <cell r="AI226"/>
        </row>
        <row r="227">
          <cell r="C227"/>
          <cell r="D227" t="str">
            <v>Bronwyn</v>
          </cell>
          <cell r="E227" t="str">
            <v>qq</v>
          </cell>
          <cell r="F227" t="str">
            <v>V.Hill</v>
          </cell>
          <cell r="G227" t="str">
            <v>qq</v>
          </cell>
          <cell r="H227"/>
          <cell r="I227"/>
          <cell r="J227"/>
          <cell r="K227"/>
          <cell r="L227" t="str">
            <v>Marisa</v>
          </cell>
          <cell r="M227"/>
          <cell r="N227"/>
          <cell r="O227"/>
          <cell r="P227"/>
          <cell r="Q227"/>
          <cell r="R227"/>
          <cell r="S227" t="str">
            <v>Arthur</v>
          </cell>
          <cell r="T227" t="str">
            <v>Bunmi</v>
          </cell>
          <cell r="U227"/>
          <cell r="V227"/>
          <cell r="W227"/>
          <cell r="X227"/>
          <cell r="Y227"/>
          <cell r="Z227"/>
          <cell r="AA227"/>
          <cell r="AB227"/>
          <cell r="AC227" t="str">
            <v>S.Sturm</v>
          </cell>
          <cell r="AD227" t="str">
            <v>A.Chong</v>
          </cell>
          <cell r="AE227"/>
          <cell r="AF227"/>
          <cell r="AG227" t="str">
            <v>N.Dirnbauer</v>
          </cell>
          <cell r="AH227" t="str">
            <v>Graham</v>
          </cell>
          <cell r="AI227"/>
        </row>
        <row r="228">
          <cell r="C228"/>
          <cell r="D228" t="str">
            <v>Bronwyn</v>
          </cell>
          <cell r="E228" t="str">
            <v>Hayley</v>
          </cell>
          <cell r="F228" t="str">
            <v>V.Hill</v>
          </cell>
          <cell r="G228" t="str">
            <v>K.Tiong</v>
          </cell>
          <cell r="H228"/>
          <cell r="I228"/>
          <cell r="J228"/>
          <cell r="K228"/>
          <cell r="L228" t="str">
            <v>Marisa</v>
          </cell>
          <cell r="M228"/>
          <cell r="N228"/>
          <cell r="O228"/>
          <cell r="P228"/>
          <cell r="Q228"/>
          <cell r="R228"/>
          <cell r="S228" t="str">
            <v>Arthur</v>
          </cell>
          <cell r="T228" t="str">
            <v>Bunmi</v>
          </cell>
          <cell r="U228"/>
          <cell r="V228"/>
          <cell r="W228"/>
          <cell r="X228"/>
          <cell r="Y228"/>
          <cell r="Z228"/>
          <cell r="AA228"/>
          <cell r="AB228"/>
          <cell r="AC228" t="str">
            <v>S.Sturm</v>
          </cell>
          <cell r="AD228" t="str">
            <v>A.Chong</v>
          </cell>
          <cell r="AE228"/>
          <cell r="AF228"/>
          <cell r="AG228" t="str">
            <v>N.Dirnbauer</v>
          </cell>
          <cell r="AH228" t="str">
            <v>Graham</v>
          </cell>
          <cell r="AI228"/>
        </row>
        <row r="229">
          <cell r="C229"/>
          <cell r="D229" t="str">
            <v>Hayley</v>
          </cell>
          <cell r="E229" t="str">
            <v>qq</v>
          </cell>
          <cell r="F229" t="str">
            <v>V.Hill</v>
          </cell>
          <cell r="G229" t="str">
            <v>K.Tiong</v>
          </cell>
          <cell r="H229"/>
          <cell r="I229"/>
          <cell r="J229"/>
          <cell r="K229"/>
          <cell r="L229" t="str">
            <v>Marisa</v>
          </cell>
          <cell r="M229"/>
          <cell r="N229"/>
          <cell r="O229"/>
          <cell r="P229"/>
          <cell r="Q229"/>
          <cell r="R229"/>
          <cell r="S229" t="str">
            <v>Arthur</v>
          </cell>
          <cell r="T229" t="str">
            <v>Bunmi</v>
          </cell>
          <cell r="U229"/>
          <cell r="V229"/>
          <cell r="W229"/>
          <cell r="X229"/>
          <cell r="Y229"/>
          <cell r="Z229"/>
          <cell r="AA229"/>
          <cell r="AB229"/>
          <cell r="AC229" t="str">
            <v>S.Sturm</v>
          </cell>
          <cell r="AD229" t="str">
            <v>A.Chong</v>
          </cell>
          <cell r="AE229"/>
          <cell r="AF229"/>
          <cell r="AG229" t="str">
            <v>N.Dirnbauer</v>
          </cell>
          <cell r="AH229" t="str">
            <v>Graham</v>
          </cell>
          <cell r="AI229"/>
        </row>
        <row r="230">
          <cell r="C230"/>
          <cell r="D230" t="str">
            <v>qq</v>
          </cell>
          <cell r="E230" t="str">
            <v>qq</v>
          </cell>
          <cell r="F230" t="str">
            <v>V.Hill</v>
          </cell>
          <cell r="G230" t="str">
            <v>qq</v>
          </cell>
          <cell r="H230"/>
          <cell r="I230"/>
          <cell r="J230"/>
          <cell r="K230"/>
          <cell r="L230" t="str">
            <v>qq</v>
          </cell>
          <cell r="M230"/>
          <cell r="N230"/>
          <cell r="O230"/>
          <cell r="P230"/>
          <cell r="Q230"/>
          <cell r="R230"/>
          <cell r="S230" t="str">
            <v>Arthur</v>
          </cell>
          <cell r="T230" t="str">
            <v>Bunmi</v>
          </cell>
          <cell r="U230"/>
          <cell r="V230"/>
          <cell r="W230"/>
          <cell r="X230"/>
          <cell r="Y230"/>
          <cell r="Z230"/>
          <cell r="AA230"/>
          <cell r="AB230"/>
          <cell r="AC230" t="str">
            <v>S.Sturm</v>
          </cell>
          <cell r="AD230" t="str">
            <v>A.Chong</v>
          </cell>
          <cell r="AE230"/>
          <cell r="AF230"/>
          <cell r="AG230" t="str">
            <v>N.Dirnbauer</v>
          </cell>
          <cell r="AH230" t="str">
            <v>Graham</v>
          </cell>
          <cell r="AI230"/>
        </row>
        <row r="231">
          <cell r="C231"/>
          <cell r="D231" t="str">
            <v>Bronwyn</v>
          </cell>
          <cell r="E231" t="str">
            <v>Stav</v>
          </cell>
          <cell r="F231" t="str">
            <v>V.Hill</v>
          </cell>
          <cell r="G231" t="str">
            <v>qq</v>
          </cell>
          <cell r="H231"/>
          <cell r="I231"/>
          <cell r="J231"/>
          <cell r="K231"/>
          <cell r="L231" t="str">
            <v>qq</v>
          </cell>
          <cell r="M231"/>
          <cell r="N231"/>
          <cell r="O231"/>
          <cell r="P231"/>
          <cell r="Q231"/>
          <cell r="R231"/>
          <cell r="S231" t="str">
            <v>Arthur</v>
          </cell>
          <cell r="T231" t="str">
            <v>Bunmi</v>
          </cell>
          <cell r="U231"/>
          <cell r="V231"/>
          <cell r="W231"/>
          <cell r="X231"/>
          <cell r="Y231"/>
          <cell r="Z231"/>
          <cell r="AA231"/>
          <cell r="AB231"/>
          <cell r="AC231" t="str">
            <v>S.Sturm</v>
          </cell>
          <cell r="AD231" t="str">
            <v>A.Chong</v>
          </cell>
          <cell r="AE231"/>
          <cell r="AF231"/>
          <cell r="AG231" t="str">
            <v>N.Dirnbauer</v>
          </cell>
          <cell r="AH231" t="str">
            <v>Graham</v>
          </cell>
          <cell r="AI231"/>
        </row>
        <row r="232">
          <cell r="C232"/>
          <cell r="D232" t="str">
            <v>Bronwyn</v>
          </cell>
          <cell r="E232" t="str">
            <v>qq</v>
          </cell>
          <cell r="F232" t="str">
            <v>V.Hill</v>
          </cell>
          <cell r="G232" t="str">
            <v>K.Tiong</v>
          </cell>
          <cell r="H232"/>
          <cell r="I232"/>
          <cell r="J232"/>
          <cell r="K232"/>
          <cell r="L232" t="str">
            <v>Marisa</v>
          </cell>
          <cell r="M232"/>
          <cell r="N232"/>
          <cell r="O232"/>
          <cell r="P232"/>
          <cell r="Q232"/>
          <cell r="R232"/>
          <cell r="S232" t="str">
            <v>Arthur</v>
          </cell>
          <cell r="T232" t="str">
            <v>Bunmi</v>
          </cell>
          <cell r="U232"/>
          <cell r="V232"/>
          <cell r="W232"/>
          <cell r="X232"/>
          <cell r="Y232"/>
          <cell r="Z232"/>
          <cell r="AA232"/>
          <cell r="AB232"/>
          <cell r="AC232" t="str">
            <v>S.Sturm</v>
          </cell>
          <cell r="AD232" t="str">
            <v>A.Chong</v>
          </cell>
          <cell r="AE232"/>
          <cell r="AF232"/>
          <cell r="AG232" t="str">
            <v>N.Dirnbauer</v>
          </cell>
          <cell r="AH232" t="str">
            <v>Graham</v>
          </cell>
          <cell r="AI232"/>
        </row>
        <row r="233">
          <cell r="C233"/>
          <cell r="D233" t="str">
            <v>Hayley</v>
          </cell>
          <cell r="E233" t="str">
            <v>qq</v>
          </cell>
          <cell r="F233" t="str">
            <v>V.Hill</v>
          </cell>
          <cell r="G233" t="str">
            <v>K.Tiong</v>
          </cell>
          <cell r="H233"/>
          <cell r="I233"/>
          <cell r="J233"/>
          <cell r="K233"/>
          <cell r="L233" t="str">
            <v>Marisa</v>
          </cell>
          <cell r="M233"/>
          <cell r="N233"/>
          <cell r="O233"/>
          <cell r="P233"/>
          <cell r="Q233"/>
          <cell r="R233"/>
          <cell r="S233" t="str">
            <v>Arthur</v>
          </cell>
          <cell r="T233" t="str">
            <v>Bunmi</v>
          </cell>
          <cell r="U233"/>
          <cell r="V233"/>
          <cell r="W233"/>
          <cell r="X233"/>
          <cell r="Y233"/>
          <cell r="Z233"/>
          <cell r="AA233"/>
          <cell r="AB233"/>
          <cell r="AC233" t="str">
            <v>S.Sturm</v>
          </cell>
          <cell r="AD233" t="str">
            <v>A.Chong</v>
          </cell>
          <cell r="AE233"/>
          <cell r="AF233"/>
          <cell r="AG233" t="str">
            <v>N.Dirnbauer</v>
          </cell>
          <cell r="AH233" t="str">
            <v>Graham</v>
          </cell>
          <cell r="AI233"/>
        </row>
        <row r="234">
          <cell r="C234"/>
          <cell r="D234" t="str">
            <v>Hayley</v>
          </cell>
          <cell r="E234" t="str">
            <v>qq</v>
          </cell>
          <cell r="F234" t="str">
            <v>V.Hill</v>
          </cell>
          <cell r="G234" t="str">
            <v>K.Tiong</v>
          </cell>
          <cell r="H234"/>
          <cell r="I234"/>
          <cell r="J234"/>
          <cell r="K234"/>
          <cell r="L234" t="str">
            <v>Marisa</v>
          </cell>
          <cell r="M234"/>
          <cell r="N234"/>
          <cell r="O234"/>
          <cell r="P234"/>
          <cell r="Q234"/>
          <cell r="R234"/>
          <cell r="S234" t="str">
            <v>Arthur</v>
          </cell>
          <cell r="T234" t="str">
            <v>Bunmi</v>
          </cell>
          <cell r="U234"/>
          <cell r="V234"/>
          <cell r="W234"/>
          <cell r="X234"/>
          <cell r="Y234"/>
          <cell r="Z234"/>
          <cell r="AA234"/>
          <cell r="AB234"/>
          <cell r="AC234" t="str">
            <v>S.Sturm</v>
          </cell>
          <cell r="AD234" t="str">
            <v>A.Chong</v>
          </cell>
          <cell r="AE234"/>
          <cell r="AF234"/>
          <cell r="AG234" t="str">
            <v>N.Dirnbauer</v>
          </cell>
          <cell r="AH234" t="str">
            <v>Graham</v>
          </cell>
          <cell r="AI234"/>
        </row>
        <row r="235">
          <cell r="C235"/>
          <cell r="D235" t="str">
            <v>Hayley</v>
          </cell>
          <cell r="E235" t="str">
            <v>qq</v>
          </cell>
          <cell r="F235" t="str">
            <v>V.Hill</v>
          </cell>
          <cell r="G235" t="str">
            <v>qq</v>
          </cell>
          <cell r="H235"/>
          <cell r="I235"/>
          <cell r="J235"/>
          <cell r="K235"/>
          <cell r="L235" t="str">
            <v>qq</v>
          </cell>
          <cell r="M235"/>
          <cell r="N235"/>
          <cell r="O235"/>
          <cell r="P235"/>
          <cell r="Q235"/>
          <cell r="R235"/>
          <cell r="S235" t="str">
            <v>Arthur</v>
          </cell>
          <cell r="T235" t="str">
            <v>Bunmi</v>
          </cell>
          <cell r="U235"/>
          <cell r="V235"/>
          <cell r="W235"/>
          <cell r="X235"/>
          <cell r="Y235"/>
          <cell r="Z235"/>
          <cell r="AA235"/>
          <cell r="AB235"/>
          <cell r="AC235" t="str">
            <v>S.Sturm</v>
          </cell>
          <cell r="AD235" t="str">
            <v>A.Chong</v>
          </cell>
          <cell r="AE235"/>
          <cell r="AF235"/>
          <cell r="AG235" t="str">
            <v>N.Dirnbauer</v>
          </cell>
          <cell r="AH235" t="str">
            <v>Graham</v>
          </cell>
          <cell r="AI235"/>
        </row>
        <row r="236">
          <cell r="C236"/>
          <cell r="D236" t="str">
            <v>Bronwyn</v>
          </cell>
          <cell r="E236" t="str">
            <v>Stav</v>
          </cell>
          <cell r="F236" t="str">
            <v>V.Hill</v>
          </cell>
          <cell r="G236" t="str">
            <v>qq</v>
          </cell>
          <cell r="H236"/>
          <cell r="I236"/>
          <cell r="J236"/>
          <cell r="K236"/>
          <cell r="L236" t="str">
            <v>qq</v>
          </cell>
          <cell r="M236"/>
          <cell r="N236"/>
          <cell r="O236"/>
          <cell r="P236"/>
          <cell r="Q236"/>
          <cell r="R236"/>
          <cell r="S236" t="str">
            <v>Arthur</v>
          </cell>
          <cell r="T236" t="str">
            <v>Bunmi</v>
          </cell>
          <cell r="U236"/>
          <cell r="V236"/>
          <cell r="W236"/>
          <cell r="X236"/>
          <cell r="Y236"/>
          <cell r="Z236"/>
          <cell r="AA236"/>
          <cell r="AB236"/>
          <cell r="AC236" t="str">
            <v>S.Sturm</v>
          </cell>
          <cell r="AD236" t="str">
            <v>A.Chong</v>
          </cell>
          <cell r="AE236"/>
          <cell r="AF236"/>
          <cell r="AG236" t="str">
            <v>N.Dirnbauer</v>
          </cell>
          <cell r="AH236" t="str">
            <v>Graham</v>
          </cell>
          <cell r="AI236"/>
        </row>
        <row r="237">
          <cell r="C237"/>
          <cell r="D237" t="str">
            <v>Bronwyn</v>
          </cell>
          <cell r="E237" t="str">
            <v>qq</v>
          </cell>
          <cell r="F237" t="str">
            <v>V.Hill</v>
          </cell>
          <cell r="G237" t="str">
            <v>qq</v>
          </cell>
          <cell r="H237"/>
          <cell r="I237"/>
          <cell r="J237"/>
          <cell r="K237"/>
          <cell r="L237" t="str">
            <v>Marisa</v>
          </cell>
          <cell r="M237"/>
          <cell r="N237"/>
          <cell r="O237"/>
          <cell r="P237"/>
          <cell r="Q237"/>
          <cell r="R237"/>
          <cell r="S237" t="str">
            <v>Arthur</v>
          </cell>
          <cell r="T237" t="str">
            <v>Bunmi</v>
          </cell>
          <cell r="U237"/>
          <cell r="V237"/>
          <cell r="W237"/>
          <cell r="X237"/>
          <cell r="Y237"/>
          <cell r="Z237"/>
          <cell r="AA237"/>
          <cell r="AB237"/>
          <cell r="AC237" t="str">
            <v>S.Sturm</v>
          </cell>
          <cell r="AD237" t="str">
            <v>A.Chong</v>
          </cell>
          <cell r="AE237"/>
          <cell r="AF237"/>
          <cell r="AG237" t="str">
            <v>N.Dirnbauer</v>
          </cell>
          <cell r="AH237" t="str">
            <v>Graham</v>
          </cell>
          <cell r="AI237"/>
        </row>
        <row r="238">
          <cell r="C238"/>
          <cell r="D238" t="str">
            <v>Bronwyn</v>
          </cell>
          <cell r="E238" t="str">
            <v>Hayley</v>
          </cell>
          <cell r="F238" t="str">
            <v>V.Hill</v>
          </cell>
          <cell r="G238" t="str">
            <v>K.Tiong</v>
          </cell>
          <cell r="H238"/>
          <cell r="I238"/>
          <cell r="J238"/>
          <cell r="K238"/>
          <cell r="L238" t="str">
            <v>Marisa</v>
          </cell>
          <cell r="M238"/>
          <cell r="N238"/>
          <cell r="O238"/>
          <cell r="P238"/>
          <cell r="Q238"/>
          <cell r="R238"/>
          <cell r="S238" t="str">
            <v>Arthur</v>
          </cell>
          <cell r="T238" t="str">
            <v>Bunmi</v>
          </cell>
          <cell r="U238"/>
          <cell r="V238"/>
          <cell r="W238"/>
          <cell r="X238"/>
          <cell r="Y238"/>
          <cell r="Z238"/>
          <cell r="AA238"/>
          <cell r="AB238"/>
          <cell r="AC238" t="str">
            <v>S.Sturm</v>
          </cell>
          <cell r="AD238" t="str">
            <v>A.Chong</v>
          </cell>
          <cell r="AE238"/>
          <cell r="AF238"/>
          <cell r="AG238" t="str">
            <v>N.Dirnbauer</v>
          </cell>
          <cell r="AH238" t="str">
            <v>Graham</v>
          </cell>
          <cell r="AI238"/>
        </row>
        <row r="239">
          <cell r="C239"/>
          <cell r="D239" t="str">
            <v>Hayley</v>
          </cell>
          <cell r="E239" t="str">
            <v>qq</v>
          </cell>
          <cell r="F239" t="str">
            <v>V.Hill</v>
          </cell>
          <cell r="G239" t="str">
            <v>K.Tiong</v>
          </cell>
          <cell r="H239"/>
          <cell r="I239"/>
          <cell r="J239"/>
          <cell r="K239"/>
          <cell r="L239" t="str">
            <v>Marisa</v>
          </cell>
          <cell r="M239"/>
          <cell r="N239"/>
          <cell r="O239"/>
          <cell r="P239"/>
          <cell r="Q239"/>
          <cell r="R239"/>
          <cell r="S239" t="str">
            <v>Arthur</v>
          </cell>
          <cell r="T239" t="str">
            <v>Bunmi</v>
          </cell>
          <cell r="U239"/>
          <cell r="V239"/>
          <cell r="W239"/>
          <cell r="X239"/>
          <cell r="Y239"/>
          <cell r="Z239"/>
          <cell r="AA239"/>
          <cell r="AB239"/>
          <cell r="AC239" t="str">
            <v>S.Sturm</v>
          </cell>
          <cell r="AD239" t="str">
            <v>A.Chong</v>
          </cell>
          <cell r="AE239"/>
          <cell r="AF239"/>
          <cell r="AG239" t="str">
            <v>N.Dirnbauer</v>
          </cell>
          <cell r="AH239" t="str">
            <v>Graham</v>
          </cell>
          <cell r="AI239"/>
        </row>
        <row r="240">
          <cell r="C240"/>
          <cell r="D240" t="str">
            <v>qq</v>
          </cell>
          <cell r="E240" t="str">
            <v>qq</v>
          </cell>
          <cell r="F240" t="str">
            <v>V.Hill</v>
          </cell>
          <cell r="G240" t="str">
            <v>qq</v>
          </cell>
          <cell r="H240"/>
          <cell r="I240"/>
          <cell r="J240"/>
          <cell r="K240"/>
          <cell r="L240" t="str">
            <v>qq</v>
          </cell>
          <cell r="M240"/>
          <cell r="N240"/>
          <cell r="O240"/>
          <cell r="P240"/>
          <cell r="Q240"/>
          <cell r="R240"/>
          <cell r="S240" t="str">
            <v>Arthur</v>
          </cell>
          <cell r="T240" t="str">
            <v>Bunmi</v>
          </cell>
          <cell r="U240"/>
          <cell r="V240"/>
          <cell r="W240"/>
          <cell r="X240"/>
          <cell r="Y240"/>
          <cell r="Z240"/>
          <cell r="AA240"/>
          <cell r="AB240"/>
          <cell r="AC240" t="str">
            <v>S.Sturm</v>
          </cell>
          <cell r="AD240" t="str">
            <v>A.Chong</v>
          </cell>
          <cell r="AE240"/>
          <cell r="AF240"/>
          <cell r="AG240" t="str">
            <v>N.Dirnbauer</v>
          </cell>
          <cell r="AH240" t="str">
            <v>Graham</v>
          </cell>
          <cell r="AI240"/>
        </row>
        <row r="241">
          <cell r="C241"/>
          <cell r="D241" t="str">
            <v>Bronwyn</v>
          </cell>
          <cell r="E241" t="str">
            <v>Stav</v>
          </cell>
          <cell r="F241" t="str">
            <v>V.Hill</v>
          </cell>
          <cell r="G241" t="str">
            <v>qq</v>
          </cell>
          <cell r="H241"/>
          <cell r="I241"/>
          <cell r="J241"/>
          <cell r="K241"/>
          <cell r="L241" t="str">
            <v>qq</v>
          </cell>
          <cell r="M241"/>
          <cell r="N241"/>
          <cell r="O241"/>
          <cell r="P241"/>
          <cell r="Q241"/>
          <cell r="R241"/>
          <cell r="S241" t="str">
            <v>Arthur</v>
          </cell>
          <cell r="T241" t="str">
            <v>Bunmi</v>
          </cell>
          <cell r="U241"/>
          <cell r="V241"/>
          <cell r="W241"/>
          <cell r="X241"/>
          <cell r="Y241"/>
          <cell r="Z241"/>
          <cell r="AA241" t="str">
            <v>Roshny, Ana</v>
          </cell>
          <cell r="AB241"/>
          <cell r="AC241" t="str">
            <v>S.Sturm</v>
          </cell>
          <cell r="AD241" t="str">
            <v>A.Chong</v>
          </cell>
          <cell r="AE241"/>
          <cell r="AF241"/>
          <cell r="AG241" t="str">
            <v>N.Dirnbauer</v>
          </cell>
          <cell r="AH241" t="str">
            <v>Graham</v>
          </cell>
          <cell r="AI241"/>
        </row>
        <row r="242">
          <cell r="C242"/>
          <cell r="D242" t="str">
            <v>Bronwyn</v>
          </cell>
          <cell r="E242" t="str">
            <v>qq</v>
          </cell>
          <cell r="F242" t="str">
            <v>V.Hill</v>
          </cell>
          <cell r="G242" t="str">
            <v>K.Tiong</v>
          </cell>
          <cell r="H242"/>
          <cell r="I242"/>
          <cell r="J242"/>
          <cell r="K242"/>
          <cell r="L242" t="str">
            <v>Marisa</v>
          </cell>
          <cell r="M242"/>
          <cell r="N242"/>
          <cell r="O242"/>
          <cell r="P242"/>
          <cell r="Q242"/>
          <cell r="R242"/>
          <cell r="S242" t="str">
            <v>Arthur</v>
          </cell>
          <cell r="T242" t="str">
            <v>Bunmi</v>
          </cell>
          <cell r="U242"/>
          <cell r="V242"/>
          <cell r="W242"/>
          <cell r="X242"/>
          <cell r="Y242"/>
          <cell r="Z242"/>
          <cell r="AA242"/>
          <cell r="AB242"/>
          <cell r="AC242" t="str">
            <v>S.Sturm</v>
          </cell>
          <cell r="AD242" t="str">
            <v>A.Chong</v>
          </cell>
          <cell r="AE242"/>
          <cell r="AF242"/>
          <cell r="AG242" t="str">
            <v>N.Dirnbauer</v>
          </cell>
          <cell r="AH242" t="str">
            <v>Graham</v>
          </cell>
          <cell r="AI242"/>
        </row>
        <row r="243">
          <cell r="C243"/>
          <cell r="D243" t="str">
            <v>Hayley</v>
          </cell>
          <cell r="E243" t="str">
            <v>qq</v>
          </cell>
          <cell r="F243" t="str">
            <v>V.Hill</v>
          </cell>
          <cell r="G243" t="str">
            <v>K.Tiong</v>
          </cell>
          <cell r="H243"/>
          <cell r="I243"/>
          <cell r="J243"/>
          <cell r="K243"/>
          <cell r="L243" t="str">
            <v>Marisa</v>
          </cell>
          <cell r="M243"/>
          <cell r="N243"/>
          <cell r="O243"/>
          <cell r="P243"/>
          <cell r="Q243"/>
          <cell r="R243"/>
          <cell r="S243" t="str">
            <v>Arthur</v>
          </cell>
          <cell r="T243" t="str">
            <v>Bunmi</v>
          </cell>
          <cell r="U243"/>
          <cell r="V243"/>
          <cell r="W243"/>
          <cell r="X243"/>
          <cell r="Y243"/>
          <cell r="Z243"/>
          <cell r="AA243"/>
          <cell r="AB243"/>
          <cell r="AC243" t="str">
            <v>S.Sturm</v>
          </cell>
          <cell r="AD243" t="str">
            <v>A.Chong</v>
          </cell>
          <cell r="AE243"/>
          <cell r="AF243"/>
          <cell r="AG243" t="str">
            <v>N.Dirnbauer</v>
          </cell>
          <cell r="AH243" t="str">
            <v>Graham</v>
          </cell>
          <cell r="AI243"/>
        </row>
        <row r="244">
          <cell r="C244"/>
          <cell r="D244" t="str">
            <v>Hayley</v>
          </cell>
          <cell r="E244" t="str">
            <v>qq</v>
          </cell>
          <cell r="F244" t="str">
            <v>V.Hill</v>
          </cell>
          <cell r="G244" t="str">
            <v>K.Tiong</v>
          </cell>
          <cell r="H244"/>
          <cell r="I244"/>
          <cell r="J244"/>
          <cell r="K244"/>
          <cell r="L244" t="str">
            <v>Marisa</v>
          </cell>
          <cell r="M244"/>
          <cell r="N244"/>
          <cell r="O244"/>
          <cell r="P244"/>
          <cell r="Q244"/>
          <cell r="R244"/>
          <cell r="S244" t="str">
            <v>Arthur</v>
          </cell>
          <cell r="T244" t="str">
            <v>Bunmi</v>
          </cell>
          <cell r="U244"/>
          <cell r="V244"/>
          <cell r="W244"/>
          <cell r="X244"/>
          <cell r="Y244"/>
          <cell r="Z244"/>
          <cell r="AA244"/>
          <cell r="AB244"/>
          <cell r="AC244" t="str">
            <v>S.Sturm</v>
          </cell>
          <cell r="AD244" t="str">
            <v>A.Chong</v>
          </cell>
          <cell r="AE244"/>
          <cell r="AF244"/>
          <cell r="AG244" t="str">
            <v>N.Dirnbauer</v>
          </cell>
          <cell r="AH244" t="str">
            <v>Graham</v>
          </cell>
          <cell r="AI244"/>
        </row>
        <row r="245">
          <cell r="C245"/>
          <cell r="D245" t="str">
            <v>Hayley</v>
          </cell>
          <cell r="E245" t="str">
            <v>qq</v>
          </cell>
          <cell r="F245" t="str">
            <v>V.Hill</v>
          </cell>
          <cell r="G245" t="str">
            <v>qq</v>
          </cell>
          <cell r="H245"/>
          <cell r="I245"/>
          <cell r="J245"/>
          <cell r="K245"/>
          <cell r="L245" t="str">
            <v>qq</v>
          </cell>
          <cell r="M245"/>
          <cell r="N245"/>
          <cell r="O245"/>
          <cell r="P245"/>
          <cell r="Q245"/>
          <cell r="R245"/>
          <cell r="S245" t="str">
            <v>Arthur</v>
          </cell>
          <cell r="T245" t="str">
            <v>Bunmi</v>
          </cell>
          <cell r="U245"/>
          <cell r="V245"/>
          <cell r="W245"/>
          <cell r="X245"/>
          <cell r="Y245"/>
          <cell r="Z245"/>
          <cell r="AA245"/>
          <cell r="AB245"/>
          <cell r="AC245" t="str">
            <v>S.Sturm</v>
          </cell>
          <cell r="AD245" t="str">
            <v>A.Chong</v>
          </cell>
          <cell r="AE245"/>
          <cell r="AF245"/>
          <cell r="AG245" t="str">
            <v>N.Dirnbauer</v>
          </cell>
          <cell r="AH245" t="str">
            <v>Graham</v>
          </cell>
          <cell r="AI245"/>
        </row>
        <row r="246">
          <cell r="C246"/>
          <cell r="D246" t="str">
            <v>Bronwyn</v>
          </cell>
          <cell r="E246" t="str">
            <v>Stav</v>
          </cell>
          <cell r="F246" t="str">
            <v>V.Hill</v>
          </cell>
          <cell r="G246" t="str">
            <v>qq</v>
          </cell>
          <cell r="H246"/>
          <cell r="I246"/>
          <cell r="J246"/>
          <cell r="K246"/>
          <cell r="L246" t="str">
            <v>qq</v>
          </cell>
          <cell r="M246"/>
          <cell r="N246"/>
          <cell r="O246"/>
          <cell r="P246"/>
          <cell r="Q246"/>
          <cell r="R246"/>
          <cell r="S246" t="str">
            <v>Arthur</v>
          </cell>
          <cell r="T246" t="str">
            <v>Bunmi</v>
          </cell>
          <cell r="U246"/>
          <cell r="V246"/>
          <cell r="W246"/>
          <cell r="X246"/>
          <cell r="Y246"/>
          <cell r="Z246"/>
          <cell r="AA246" t="str">
            <v>Tinh</v>
          </cell>
          <cell r="AB246"/>
          <cell r="AC246" t="str">
            <v>S.Sturm</v>
          </cell>
          <cell r="AD246" t="str">
            <v>A.Chong</v>
          </cell>
          <cell r="AE246"/>
          <cell r="AF246"/>
          <cell r="AG246" t="str">
            <v>N.Dirnbauer</v>
          </cell>
          <cell r="AH246" t="str">
            <v>Graham</v>
          </cell>
          <cell r="AI246"/>
        </row>
        <row r="247">
          <cell r="C247"/>
          <cell r="D247" t="str">
            <v>Bronwyn</v>
          </cell>
          <cell r="E247" t="str">
            <v>qq</v>
          </cell>
          <cell r="F247" t="str">
            <v>V.Hill</v>
          </cell>
          <cell r="G247" t="str">
            <v>qq</v>
          </cell>
          <cell r="H247"/>
          <cell r="I247"/>
          <cell r="J247"/>
          <cell r="K247"/>
          <cell r="L247" t="str">
            <v>Marisa</v>
          </cell>
          <cell r="M247"/>
          <cell r="N247"/>
          <cell r="O247"/>
          <cell r="P247"/>
          <cell r="Q247"/>
          <cell r="R247"/>
          <cell r="S247" t="str">
            <v>Arthur</v>
          </cell>
          <cell r="T247" t="str">
            <v>Bunmi</v>
          </cell>
          <cell r="U247"/>
          <cell r="V247"/>
          <cell r="W247"/>
          <cell r="X247"/>
          <cell r="Y247"/>
          <cell r="Z247"/>
          <cell r="AA247"/>
          <cell r="AB247"/>
          <cell r="AC247" t="str">
            <v>S.Sturm</v>
          </cell>
          <cell r="AD247" t="str">
            <v>A.Chong</v>
          </cell>
          <cell r="AE247"/>
          <cell r="AF247"/>
          <cell r="AG247" t="str">
            <v>N.Dirnbauer</v>
          </cell>
          <cell r="AH247" t="str">
            <v>Graham</v>
          </cell>
          <cell r="AI247"/>
        </row>
        <row r="248">
          <cell r="C248"/>
          <cell r="D248" t="str">
            <v>Bronwyn</v>
          </cell>
          <cell r="E248" t="str">
            <v>Hayley</v>
          </cell>
          <cell r="F248" t="str">
            <v>V.Hill</v>
          </cell>
          <cell r="G248" t="str">
            <v>K.Tiong</v>
          </cell>
          <cell r="H248"/>
          <cell r="I248"/>
          <cell r="J248"/>
          <cell r="K248"/>
          <cell r="L248" t="str">
            <v>Marisa</v>
          </cell>
          <cell r="M248"/>
          <cell r="N248"/>
          <cell r="O248"/>
          <cell r="P248"/>
          <cell r="Q248"/>
          <cell r="R248"/>
          <cell r="S248" t="str">
            <v>Arthur</v>
          </cell>
          <cell r="T248" t="str">
            <v>Bunmi</v>
          </cell>
          <cell r="U248"/>
          <cell r="V248"/>
          <cell r="W248"/>
          <cell r="X248"/>
          <cell r="Y248"/>
          <cell r="Z248"/>
          <cell r="AA248"/>
          <cell r="AB248"/>
          <cell r="AC248" t="str">
            <v>S.Sturm</v>
          </cell>
          <cell r="AD248" t="str">
            <v>A.Chong</v>
          </cell>
          <cell r="AE248"/>
          <cell r="AF248"/>
          <cell r="AG248" t="str">
            <v>N.Dirnbauer</v>
          </cell>
          <cell r="AH248" t="str">
            <v>Graham</v>
          </cell>
          <cell r="AI248"/>
        </row>
        <row r="249">
          <cell r="C249"/>
          <cell r="D249" t="str">
            <v>Hayley</v>
          </cell>
          <cell r="E249" t="str">
            <v>qq</v>
          </cell>
          <cell r="F249" t="str">
            <v>V.Hill</v>
          </cell>
          <cell r="G249" t="str">
            <v>K.Tiong</v>
          </cell>
          <cell r="H249"/>
          <cell r="I249"/>
          <cell r="J249"/>
          <cell r="K249"/>
          <cell r="L249" t="str">
            <v>Marisa</v>
          </cell>
          <cell r="M249"/>
          <cell r="N249"/>
          <cell r="O249"/>
          <cell r="P249"/>
          <cell r="Q249"/>
          <cell r="R249"/>
          <cell r="S249" t="str">
            <v>Arthur</v>
          </cell>
          <cell r="T249" t="str">
            <v>Bunmi</v>
          </cell>
          <cell r="U249"/>
          <cell r="V249"/>
          <cell r="W249"/>
          <cell r="X249"/>
          <cell r="Y249"/>
          <cell r="Z249"/>
          <cell r="AA249"/>
          <cell r="AB249"/>
          <cell r="AC249" t="str">
            <v>S.Sturm</v>
          </cell>
          <cell r="AD249" t="str">
            <v>A.Chong</v>
          </cell>
          <cell r="AE249"/>
          <cell r="AF249"/>
          <cell r="AG249" t="str">
            <v>N.Dirnbauer</v>
          </cell>
          <cell r="AH249" t="str">
            <v>Graham</v>
          </cell>
          <cell r="AI249"/>
        </row>
        <row r="250">
          <cell r="C250"/>
          <cell r="D250" t="str">
            <v>qq</v>
          </cell>
          <cell r="E250" t="str">
            <v>qq</v>
          </cell>
          <cell r="F250" t="str">
            <v>V.Hill</v>
          </cell>
          <cell r="G250" t="str">
            <v>qq</v>
          </cell>
          <cell r="H250"/>
          <cell r="I250"/>
          <cell r="J250"/>
          <cell r="K250"/>
          <cell r="L250" t="str">
            <v>qq</v>
          </cell>
          <cell r="M250"/>
          <cell r="N250"/>
          <cell r="O250"/>
          <cell r="P250"/>
          <cell r="Q250"/>
          <cell r="R250"/>
          <cell r="S250" t="str">
            <v>Arthur</v>
          </cell>
          <cell r="T250" t="str">
            <v>Bunmi</v>
          </cell>
          <cell r="U250"/>
          <cell r="V250"/>
          <cell r="W250"/>
          <cell r="X250"/>
          <cell r="Y250"/>
          <cell r="Z250"/>
          <cell r="AA250"/>
          <cell r="AB250"/>
          <cell r="AC250" t="str">
            <v>S.Sturm</v>
          </cell>
          <cell r="AD250" t="str">
            <v>A.Chong</v>
          </cell>
          <cell r="AE250"/>
          <cell r="AF250"/>
          <cell r="AG250" t="str">
            <v>N.Dirnbauer</v>
          </cell>
          <cell r="AH250" t="str">
            <v>Graham</v>
          </cell>
          <cell r="AI250"/>
        </row>
        <row r="251">
          <cell r="C251"/>
          <cell r="D251" t="str">
            <v>Bronwyn</v>
          </cell>
          <cell r="E251" t="str">
            <v>Stav</v>
          </cell>
          <cell r="F251" t="str">
            <v>V.Hill</v>
          </cell>
          <cell r="G251" t="str">
            <v>qq</v>
          </cell>
          <cell r="H251"/>
          <cell r="I251"/>
          <cell r="J251"/>
          <cell r="K251"/>
          <cell r="L251" t="str">
            <v>qq</v>
          </cell>
          <cell r="M251"/>
          <cell r="N251"/>
          <cell r="O251"/>
          <cell r="P251"/>
          <cell r="Q251"/>
          <cell r="R251"/>
          <cell r="S251" t="str">
            <v>Arthur</v>
          </cell>
          <cell r="T251" t="str">
            <v>Bunmi</v>
          </cell>
          <cell r="U251"/>
          <cell r="V251"/>
          <cell r="W251"/>
          <cell r="X251"/>
          <cell r="Y251"/>
          <cell r="Z251"/>
          <cell r="AA251"/>
          <cell r="AB251"/>
          <cell r="AC251" t="str">
            <v>S.Sturm</v>
          </cell>
          <cell r="AD251" t="str">
            <v>A.Chong</v>
          </cell>
          <cell r="AE251"/>
          <cell r="AF251"/>
          <cell r="AG251" t="str">
            <v>N.Dirnbauer</v>
          </cell>
          <cell r="AH251" t="str">
            <v>Graham</v>
          </cell>
          <cell r="AI251"/>
        </row>
        <row r="252">
          <cell r="C252"/>
          <cell r="D252" t="str">
            <v>Bronwyn</v>
          </cell>
          <cell r="E252" t="str">
            <v>qq</v>
          </cell>
          <cell r="F252" t="str">
            <v>V.Hill</v>
          </cell>
          <cell r="G252" t="str">
            <v>K.Tiong</v>
          </cell>
          <cell r="H252"/>
          <cell r="I252"/>
          <cell r="J252"/>
          <cell r="K252"/>
          <cell r="L252" t="str">
            <v>Marisa</v>
          </cell>
          <cell r="M252"/>
          <cell r="N252"/>
          <cell r="O252"/>
          <cell r="P252"/>
          <cell r="Q252"/>
          <cell r="R252"/>
          <cell r="S252" t="str">
            <v>Arthur</v>
          </cell>
          <cell r="T252" t="str">
            <v>Bunmi</v>
          </cell>
          <cell r="U252"/>
          <cell r="V252"/>
          <cell r="W252"/>
          <cell r="X252"/>
          <cell r="Y252"/>
          <cell r="Z252"/>
          <cell r="AA252"/>
          <cell r="AB252"/>
          <cell r="AC252" t="str">
            <v>S.Sturm</v>
          </cell>
          <cell r="AD252" t="str">
            <v>A.Chong</v>
          </cell>
          <cell r="AE252"/>
          <cell r="AF252"/>
          <cell r="AG252" t="str">
            <v>N.Dirnbauer</v>
          </cell>
          <cell r="AH252" t="str">
            <v>Graham</v>
          </cell>
          <cell r="AI252"/>
        </row>
        <row r="253">
          <cell r="C253"/>
          <cell r="D253" t="str">
            <v>Hayley</v>
          </cell>
          <cell r="E253" t="str">
            <v>qq</v>
          </cell>
          <cell r="F253" t="str">
            <v>V.Hill</v>
          </cell>
          <cell r="G253" t="str">
            <v>K.Tiong</v>
          </cell>
          <cell r="H253"/>
          <cell r="I253"/>
          <cell r="J253"/>
          <cell r="K253"/>
          <cell r="L253" t="str">
            <v>Marisa</v>
          </cell>
          <cell r="M253"/>
          <cell r="N253"/>
          <cell r="O253"/>
          <cell r="P253"/>
          <cell r="Q253"/>
          <cell r="R253"/>
          <cell r="S253" t="str">
            <v>Arthur</v>
          </cell>
          <cell r="T253" t="str">
            <v>Bunmi</v>
          </cell>
          <cell r="U253"/>
          <cell r="V253"/>
          <cell r="W253"/>
          <cell r="X253"/>
          <cell r="Y253"/>
          <cell r="Z253"/>
          <cell r="AA253"/>
          <cell r="AB253"/>
          <cell r="AC253" t="str">
            <v>S.Sturm</v>
          </cell>
          <cell r="AD253" t="str">
            <v>A.Chong</v>
          </cell>
          <cell r="AE253"/>
          <cell r="AF253"/>
          <cell r="AG253" t="str">
            <v>N.Dirnbauer</v>
          </cell>
          <cell r="AH253" t="str">
            <v>Graham</v>
          </cell>
          <cell r="AI253"/>
        </row>
        <row r="254">
          <cell r="C254"/>
          <cell r="D254" t="str">
            <v>Hayley</v>
          </cell>
          <cell r="E254" t="str">
            <v>qq</v>
          </cell>
          <cell r="F254" t="str">
            <v>V.Hill</v>
          </cell>
          <cell r="G254" t="str">
            <v>K.Tiong</v>
          </cell>
          <cell r="H254"/>
          <cell r="I254"/>
          <cell r="J254"/>
          <cell r="K254"/>
          <cell r="L254" t="str">
            <v>Marisa</v>
          </cell>
          <cell r="M254"/>
          <cell r="N254"/>
          <cell r="O254"/>
          <cell r="P254"/>
          <cell r="Q254"/>
          <cell r="R254"/>
          <cell r="S254" t="str">
            <v>Arthur</v>
          </cell>
          <cell r="T254" t="str">
            <v>Bunmi</v>
          </cell>
          <cell r="U254"/>
          <cell r="V254"/>
          <cell r="W254"/>
          <cell r="X254"/>
          <cell r="Y254"/>
          <cell r="Z254"/>
          <cell r="AA254"/>
          <cell r="AB254"/>
          <cell r="AC254" t="str">
            <v>S.Sturm</v>
          </cell>
          <cell r="AD254" t="str">
            <v>A.Chong</v>
          </cell>
          <cell r="AE254"/>
          <cell r="AF254"/>
          <cell r="AG254" t="str">
            <v>N.Dirnbauer</v>
          </cell>
          <cell r="AH254" t="str">
            <v>Graham</v>
          </cell>
          <cell r="AI254"/>
        </row>
        <row r="255">
          <cell r="C255"/>
          <cell r="D255" t="str">
            <v>Hayley</v>
          </cell>
          <cell r="E255" t="str">
            <v>qq</v>
          </cell>
          <cell r="F255" t="str">
            <v>V.Hill</v>
          </cell>
          <cell r="G255" t="str">
            <v>qq</v>
          </cell>
          <cell r="H255"/>
          <cell r="I255"/>
          <cell r="J255"/>
          <cell r="K255"/>
          <cell r="L255" t="str">
            <v>qq</v>
          </cell>
          <cell r="M255"/>
          <cell r="N255"/>
          <cell r="O255"/>
          <cell r="P255"/>
          <cell r="Q255"/>
          <cell r="R255"/>
          <cell r="S255" t="str">
            <v>Arthur</v>
          </cell>
          <cell r="T255" t="str">
            <v>Bunmi</v>
          </cell>
          <cell r="U255"/>
          <cell r="V255"/>
          <cell r="W255"/>
          <cell r="X255"/>
          <cell r="Y255"/>
          <cell r="Z255"/>
          <cell r="AA255"/>
          <cell r="AB255"/>
          <cell r="AC255" t="str">
            <v>S.Sturm</v>
          </cell>
          <cell r="AD255" t="str">
            <v>A.Chong</v>
          </cell>
          <cell r="AE255"/>
          <cell r="AF255"/>
          <cell r="AG255" t="str">
            <v>N.Dirnbauer</v>
          </cell>
          <cell r="AH255" t="str">
            <v>Graham</v>
          </cell>
          <cell r="AI255"/>
        </row>
        <row r="256">
          <cell r="C256"/>
          <cell r="D256" t="str">
            <v>Bronwyn</v>
          </cell>
          <cell r="E256" t="str">
            <v>Stav</v>
          </cell>
          <cell r="F256" t="str">
            <v>V.Hill</v>
          </cell>
          <cell r="G256" t="str">
            <v>qq</v>
          </cell>
          <cell r="H256"/>
          <cell r="I256"/>
          <cell r="J256"/>
          <cell r="K256"/>
          <cell r="L256" t="str">
            <v>qq</v>
          </cell>
          <cell r="M256"/>
          <cell r="N256"/>
          <cell r="O256"/>
          <cell r="P256"/>
          <cell r="Q256"/>
          <cell r="R256"/>
          <cell r="S256" t="str">
            <v>Arthur</v>
          </cell>
          <cell r="T256" t="str">
            <v>Bunmi</v>
          </cell>
          <cell r="U256"/>
          <cell r="V256"/>
          <cell r="W256"/>
          <cell r="X256"/>
          <cell r="Y256"/>
          <cell r="Z256"/>
          <cell r="AA256"/>
          <cell r="AB256"/>
          <cell r="AC256" t="str">
            <v>S.Sturm</v>
          </cell>
          <cell r="AD256" t="str">
            <v>A.Chong</v>
          </cell>
          <cell r="AE256"/>
          <cell r="AF256"/>
          <cell r="AG256" t="str">
            <v>N.Dirnbauer</v>
          </cell>
          <cell r="AH256" t="str">
            <v>Graham</v>
          </cell>
          <cell r="AI256"/>
        </row>
        <row r="257">
          <cell r="C257"/>
          <cell r="D257" t="str">
            <v>Bronwyn</v>
          </cell>
          <cell r="E257" t="str">
            <v>qq</v>
          </cell>
          <cell r="F257" t="str">
            <v>V.Hill</v>
          </cell>
          <cell r="G257" t="str">
            <v>qq</v>
          </cell>
          <cell r="H257"/>
          <cell r="I257"/>
          <cell r="J257"/>
          <cell r="K257"/>
          <cell r="L257" t="str">
            <v>Marisa</v>
          </cell>
          <cell r="M257"/>
          <cell r="N257"/>
          <cell r="O257"/>
          <cell r="P257"/>
          <cell r="Q257"/>
          <cell r="R257"/>
          <cell r="S257" t="str">
            <v>Arthur</v>
          </cell>
          <cell r="T257" t="str">
            <v>Bunmi</v>
          </cell>
          <cell r="U257"/>
          <cell r="V257"/>
          <cell r="W257"/>
          <cell r="X257"/>
          <cell r="Y257"/>
          <cell r="Z257"/>
          <cell r="AA257"/>
          <cell r="AB257"/>
          <cell r="AC257" t="str">
            <v>S.Sturm</v>
          </cell>
          <cell r="AD257" t="str">
            <v>A.Chong</v>
          </cell>
          <cell r="AE257"/>
          <cell r="AF257"/>
          <cell r="AG257" t="str">
            <v>N.Dirnbauer</v>
          </cell>
          <cell r="AH257" t="str">
            <v>Graham</v>
          </cell>
          <cell r="AI257"/>
        </row>
        <row r="258">
          <cell r="C258"/>
          <cell r="D258" t="str">
            <v>Bronwyn</v>
          </cell>
          <cell r="E258" t="str">
            <v>Hayley</v>
          </cell>
          <cell r="F258" t="str">
            <v>V.Hill</v>
          </cell>
          <cell r="G258" t="str">
            <v>K.Tiong</v>
          </cell>
          <cell r="H258"/>
          <cell r="I258"/>
          <cell r="J258"/>
          <cell r="K258"/>
          <cell r="L258" t="str">
            <v>Marisa</v>
          </cell>
          <cell r="M258"/>
          <cell r="N258"/>
          <cell r="O258"/>
          <cell r="P258"/>
          <cell r="Q258"/>
          <cell r="R258"/>
          <cell r="S258" t="str">
            <v>Arthur</v>
          </cell>
          <cell r="T258" t="str">
            <v>Bunmi</v>
          </cell>
          <cell r="U258"/>
          <cell r="V258"/>
          <cell r="W258"/>
          <cell r="X258"/>
          <cell r="Y258"/>
          <cell r="Z258"/>
          <cell r="AA258"/>
          <cell r="AB258"/>
          <cell r="AC258" t="str">
            <v>S.Sturm</v>
          </cell>
          <cell r="AD258" t="str">
            <v>A.Chong</v>
          </cell>
          <cell r="AE258"/>
          <cell r="AF258"/>
          <cell r="AG258" t="str">
            <v>N.Dirnbauer</v>
          </cell>
          <cell r="AH258" t="str">
            <v>Graham</v>
          </cell>
          <cell r="AI258"/>
          <cell r="AJ258"/>
        </row>
        <row r="259">
          <cell r="C259"/>
          <cell r="D259" t="str">
            <v>Hayley</v>
          </cell>
          <cell r="E259" t="str">
            <v>qq</v>
          </cell>
          <cell r="F259" t="str">
            <v>V.Hill</v>
          </cell>
          <cell r="G259" t="str">
            <v>K.Tiong</v>
          </cell>
          <cell r="H259"/>
          <cell r="I259"/>
          <cell r="J259"/>
          <cell r="K259"/>
          <cell r="L259" t="str">
            <v>Marisa</v>
          </cell>
          <cell r="M259"/>
          <cell r="N259"/>
          <cell r="O259"/>
          <cell r="P259"/>
          <cell r="Q259"/>
          <cell r="R259"/>
          <cell r="S259" t="str">
            <v>Arthur</v>
          </cell>
          <cell r="T259" t="str">
            <v>Bunmi</v>
          </cell>
          <cell r="U259"/>
          <cell r="V259"/>
          <cell r="W259"/>
          <cell r="X259"/>
          <cell r="Y259"/>
          <cell r="Z259"/>
          <cell r="AA259"/>
          <cell r="AB259"/>
          <cell r="AC259" t="str">
            <v>S.Sturm</v>
          </cell>
          <cell r="AD259" t="str">
            <v>A.Chong</v>
          </cell>
          <cell r="AE259"/>
          <cell r="AF259"/>
          <cell r="AG259" t="str">
            <v>N.Dirnbauer</v>
          </cell>
          <cell r="AH259" t="str">
            <v>Graham</v>
          </cell>
          <cell r="AI259"/>
        </row>
        <row r="260">
          <cell r="C260"/>
          <cell r="D260" t="str">
            <v>qq</v>
          </cell>
          <cell r="E260" t="str">
            <v>qq</v>
          </cell>
          <cell r="F260" t="str">
            <v>V.Hill</v>
          </cell>
          <cell r="G260" t="str">
            <v>qq</v>
          </cell>
          <cell r="H260"/>
          <cell r="I260"/>
          <cell r="J260"/>
          <cell r="K260"/>
          <cell r="L260" t="str">
            <v>qq</v>
          </cell>
          <cell r="M260"/>
          <cell r="N260"/>
          <cell r="O260"/>
          <cell r="P260"/>
          <cell r="Q260"/>
          <cell r="R260"/>
          <cell r="S260" t="str">
            <v>Arthur</v>
          </cell>
          <cell r="T260" t="str">
            <v>Bunmi</v>
          </cell>
          <cell r="U260"/>
          <cell r="V260"/>
          <cell r="W260"/>
          <cell r="X260"/>
          <cell r="Y260"/>
          <cell r="Z260"/>
          <cell r="AA260"/>
          <cell r="AB260"/>
          <cell r="AC260" t="str">
            <v>S.Sturm</v>
          </cell>
          <cell r="AD260" t="str">
            <v>A.Chong</v>
          </cell>
          <cell r="AE260"/>
          <cell r="AF260"/>
          <cell r="AG260" t="str">
            <v>N.Dirnbauer</v>
          </cell>
          <cell r="AH260" t="str">
            <v>Graham</v>
          </cell>
          <cell r="AI260"/>
        </row>
        <row r="261">
          <cell r="C261"/>
          <cell r="D261" t="str">
            <v>Bronwyn</v>
          </cell>
          <cell r="E261" t="str">
            <v>Stav</v>
          </cell>
          <cell r="F261" t="str">
            <v>V.Hill</v>
          </cell>
          <cell r="G261" t="str">
            <v>qq</v>
          </cell>
          <cell r="H261"/>
          <cell r="I261"/>
          <cell r="J261"/>
          <cell r="K261"/>
          <cell r="L261" t="str">
            <v>qq</v>
          </cell>
          <cell r="M261"/>
          <cell r="N261"/>
          <cell r="O261"/>
          <cell r="P261"/>
          <cell r="Q261"/>
          <cell r="R261"/>
          <cell r="S261" t="str">
            <v>Arthur</v>
          </cell>
          <cell r="T261" t="str">
            <v>Bunmi</v>
          </cell>
          <cell r="U261"/>
          <cell r="V261"/>
          <cell r="W261"/>
          <cell r="X261"/>
          <cell r="Y261"/>
          <cell r="Z261"/>
          <cell r="AA261"/>
          <cell r="AB261"/>
          <cell r="AC261" t="str">
            <v>S.Sturm</v>
          </cell>
          <cell r="AD261" t="str">
            <v>A.Chong</v>
          </cell>
          <cell r="AE261"/>
          <cell r="AF261"/>
          <cell r="AG261" t="str">
            <v>N.Dirnbauer</v>
          </cell>
          <cell r="AH261" t="str">
            <v>Graham</v>
          </cell>
          <cell r="AI261"/>
        </row>
        <row r="262">
          <cell r="C262"/>
          <cell r="D262" t="str">
            <v>Bronwyn</v>
          </cell>
          <cell r="E262" t="str">
            <v>qq</v>
          </cell>
          <cell r="F262" t="str">
            <v>V.Hill</v>
          </cell>
          <cell r="G262" t="str">
            <v>K.Tiong</v>
          </cell>
          <cell r="H262"/>
          <cell r="I262"/>
          <cell r="J262"/>
          <cell r="K262"/>
          <cell r="L262" t="str">
            <v>Marisa</v>
          </cell>
          <cell r="M262"/>
          <cell r="N262"/>
          <cell r="O262"/>
          <cell r="P262"/>
          <cell r="Q262"/>
          <cell r="R262"/>
          <cell r="S262" t="str">
            <v>Arthur</v>
          </cell>
          <cell r="T262" t="str">
            <v>Bunmi</v>
          </cell>
          <cell r="U262"/>
          <cell r="V262"/>
          <cell r="W262"/>
          <cell r="X262"/>
          <cell r="Y262"/>
          <cell r="Z262"/>
          <cell r="AA262"/>
          <cell r="AB262"/>
          <cell r="AC262" t="str">
            <v>S.Sturm</v>
          </cell>
          <cell r="AD262" t="str">
            <v>A.Chong</v>
          </cell>
          <cell r="AE262"/>
          <cell r="AF262"/>
          <cell r="AG262" t="str">
            <v>N.Dirnbauer</v>
          </cell>
          <cell r="AH262" t="str">
            <v>Graham</v>
          </cell>
          <cell r="AI262"/>
        </row>
      </sheetData>
      <sheetData sheetId="1">
        <row r="1">
          <cell r="C1"/>
          <cell r="D1"/>
        </row>
        <row r="2">
          <cell r="C2">
            <v>2017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>31 NORTH</v>
          </cell>
          <cell r="D1" t="str">
            <v>31 SOUTH</v>
          </cell>
          <cell r="E1" t="str">
            <v>51 NORTH &amp; SOUTH</v>
          </cell>
          <cell r="F1" t="str">
            <v>BAU</v>
          </cell>
          <cell r="G1" t="str">
            <v>BAU</v>
          </cell>
          <cell r="H1" t="str">
            <v>BAU/PBS training</v>
          </cell>
          <cell r="I1" t="str">
            <v>e-PRESCRIBING LEAD</v>
          </cell>
          <cell r="J1" t="str">
            <v>SIR JOHN MONASH</v>
          </cell>
          <cell r="K1" t="str">
            <v>MHTRP MANAGER</v>
          </cell>
          <cell r="L1" t="str">
            <v>MHTRP</v>
          </cell>
          <cell r="M1" t="str">
            <v>MHTRP</v>
          </cell>
          <cell r="N1" t="str">
            <v>MHTRP</v>
          </cell>
          <cell r="O1" t="str">
            <v>MHTRP TECH</v>
          </cell>
          <cell r="P1" t="str">
            <v>MHTP training</v>
          </cell>
          <cell r="Q1" t="str">
            <v>[PHARMACY ROLE]</v>
          </cell>
          <cell r="R1" t="str">
            <v>[PHARMACY ROLE]</v>
          </cell>
          <cell r="S1" t="str">
            <v>[PHARMACY ROLE]</v>
          </cell>
          <cell r="T1" t="str">
            <v>[PHARMACY ROLE]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</row>
        <row r="3">
          <cell r="C3" t="str">
            <v>Mark</v>
          </cell>
          <cell r="D3" t="str">
            <v>J.Yang</v>
          </cell>
          <cell r="E3" t="str">
            <v>closed</v>
          </cell>
          <cell r="F3" t="str">
            <v>MichaelL</v>
          </cell>
          <cell r="G3" t="str">
            <v>qq</v>
          </cell>
          <cell r="H3"/>
          <cell r="I3" t="str">
            <v>J.Hunter</v>
          </cell>
          <cell r="J3" t="str">
            <v>qq</v>
          </cell>
          <cell r="K3" t="str">
            <v>Helen</v>
          </cell>
          <cell r="L3" t="str">
            <v>C.Vosk</v>
          </cell>
          <cell r="M3" t="str">
            <v>Renise</v>
          </cell>
          <cell r="N3" t="str">
            <v>Sandra</v>
          </cell>
          <cell r="O3" t="str">
            <v>V.Shen</v>
          </cell>
          <cell r="P3"/>
          <cell r="Q3"/>
          <cell r="R3"/>
          <cell r="S3"/>
          <cell r="T3"/>
        </row>
        <row r="4">
          <cell r="C4" t="str">
            <v>Mark</v>
          </cell>
          <cell r="D4" t="str">
            <v>J.Yang/Mohammed</v>
          </cell>
          <cell r="E4" t="str">
            <v>closed</v>
          </cell>
          <cell r="F4" t="str">
            <v>MichaelL</v>
          </cell>
          <cell r="G4" t="str">
            <v>qq</v>
          </cell>
          <cell r="H4"/>
          <cell r="I4" t="str">
            <v>J.Hunter</v>
          </cell>
          <cell r="J4" t="str">
            <v>qq</v>
          </cell>
          <cell r="K4" t="str">
            <v>Helen</v>
          </cell>
          <cell r="L4" t="str">
            <v>C.Vosk</v>
          </cell>
          <cell r="M4" t="str">
            <v>Renise</v>
          </cell>
          <cell r="N4" t="str">
            <v>Sandra</v>
          </cell>
          <cell r="O4" t="str">
            <v>Dalia</v>
          </cell>
          <cell r="P4"/>
          <cell r="Q4"/>
          <cell r="R4"/>
          <cell r="S4"/>
          <cell r="T4"/>
        </row>
        <row r="5">
          <cell r="C5" t="str">
            <v>Mark</v>
          </cell>
          <cell r="D5" t="str">
            <v>V.Mai</v>
          </cell>
          <cell r="E5" t="str">
            <v>closed</v>
          </cell>
          <cell r="F5" t="str">
            <v>MichaelL</v>
          </cell>
          <cell r="G5" t="str">
            <v>qq</v>
          </cell>
          <cell r="H5"/>
          <cell r="I5" t="str">
            <v>J.Hunter</v>
          </cell>
          <cell r="J5" t="str">
            <v>qq</v>
          </cell>
          <cell r="K5" t="str">
            <v>Helen</v>
          </cell>
          <cell r="L5" t="str">
            <v>C.Vosk</v>
          </cell>
          <cell r="M5" t="str">
            <v>Renise</v>
          </cell>
          <cell r="N5" t="str">
            <v>Sandra</v>
          </cell>
          <cell r="O5" t="str">
            <v>Dalia</v>
          </cell>
          <cell r="P5"/>
          <cell r="Q5"/>
          <cell r="R5"/>
          <cell r="S5"/>
          <cell r="T5"/>
        </row>
        <row r="6">
          <cell r="C6" t="str">
            <v>Mark</v>
          </cell>
          <cell r="D6" t="str">
            <v>M.Lu</v>
          </cell>
          <cell r="E6" t="str">
            <v>J.Yang</v>
          </cell>
          <cell r="F6" t="str">
            <v>MichaelL</v>
          </cell>
          <cell r="G6" t="str">
            <v>Meng</v>
          </cell>
          <cell r="H6"/>
          <cell r="I6" t="str">
            <v>J.Hunter</v>
          </cell>
          <cell r="J6" t="str">
            <v>qq</v>
          </cell>
          <cell r="K6" t="str">
            <v>Helen</v>
          </cell>
          <cell r="L6" t="str">
            <v>C.Vosk</v>
          </cell>
          <cell r="M6" t="str">
            <v>V.Shen</v>
          </cell>
          <cell r="N6" t="str">
            <v>Sandra</v>
          </cell>
          <cell r="O6" t="str">
            <v>Dalia</v>
          </cell>
          <cell r="P6"/>
          <cell r="Q6"/>
          <cell r="R6"/>
          <cell r="S6"/>
          <cell r="T6"/>
        </row>
        <row r="7">
          <cell r="C7" t="str">
            <v>Mark</v>
          </cell>
          <cell r="D7" t="str">
            <v>M.Lu</v>
          </cell>
          <cell r="E7" t="str">
            <v>J.Yang</v>
          </cell>
          <cell r="F7" t="str">
            <v>MichaelL</v>
          </cell>
          <cell r="G7" t="str">
            <v>qq</v>
          </cell>
          <cell r="H7"/>
          <cell r="I7" t="str">
            <v>J.Hunter</v>
          </cell>
          <cell r="J7" t="str">
            <v>Vivienne</v>
          </cell>
          <cell r="K7" t="str">
            <v>Helen</v>
          </cell>
          <cell r="L7" t="str">
            <v>C.Vosk</v>
          </cell>
          <cell r="M7" t="str">
            <v>Monique</v>
          </cell>
          <cell r="N7" t="str">
            <v>Sandra</v>
          </cell>
          <cell r="O7" t="str">
            <v>Dalia</v>
          </cell>
          <cell r="P7"/>
          <cell r="Q7"/>
          <cell r="R7"/>
          <cell r="S7"/>
          <cell r="T7"/>
        </row>
        <row r="8">
          <cell r="C8" t="str">
            <v>Mark</v>
          </cell>
          <cell r="D8" t="str">
            <v>M.Lu</v>
          </cell>
          <cell r="E8" t="str">
            <v>J.Yang</v>
          </cell>
          <cell r="F8" t="str">
            <v>MichaelL</v>
          </cell>
          <cell r="G8" t="str">
            <v>qq</v>
          </cell>
          <cell r="H8"/>
          <cell r="I8" t="str">
            <v>J.Hunter</v>
          </cell>
          <cell r="J8" t="str">
            <v>qq</v>
          </cell>
          <cell r="K8" t="str">
            <v>Helen</v>
          </cell>
          <cell r="L8" t="str">
            <v>C.Vosk</v>
          </cell>
          <cell r="M8" t="str">
            <v>Monique</v>
          </cell>
          <cell r="N8" t="str">
            <v>Sandra</v>
          </cell>
          <cell r="O8" t="str">
            <v>Dalia</v>
          </cell>
          <cell r="P8"/>
          <cell r="Q8"/>
          <cell r="R8"/>
          <cell r="S8"/>
          <cell r="T8"/>
        </row>
        <row r="9">
          <cell r="C9" t="str">
            <v>Mark</v>
          </cell>
          <cell r="D9" t="str">
            <v>V.Shen</v>
          </cell>
          <cell r="E9" t="str">
            <v>J.Yang</v>
          </cell>
          <cell r="F9" t="str">
            <v>MichaelL</v>
          </cell>
          <cell r="G9" t="str">
            <v>qq</v>
          </cell>
          <cell r="H9"/>
          <cell r="I9" t="str">
            <v>J.Hunter</v>
          </cell>
          <cell r="J9" t="str">
            <v>qq</v>
          </cell>
          <cell r="K9" t="str">
            <v>Helen</v>
          </cell>
          <cell r="L9" t="str">
            <v>C.Vosk</v>
          </cell>
          <cell r="M9" t="str">
            <v>Vivienne</v>
          </cell>
          <cell r="N9" t="str">
            <v>Sandra</v>
          </cell>
          <cell r="O9" t="str">
            <v>Dalia</v>
          </cell>
          <cell r="P9"/>
          <cell r="Q9"/>
          <cell r="R9"/>
          <cell r="S9"/>
          <cell r="T9"/>
        </row>
        <row r="10">
          <cell r="C10" t="str">
            <v>Mark</v>
          </cell>
          <cell r="D10" t="str">
            <v>Mohammed</v>
          </cell>
          <cell r="E10" t="str">
            <v>J.Yang</v>
          </cell>
          <cell r="F10" t="str">
            <v>MichaelL</v>
          </cell>
          <cell r="G10" t="str">
            <v>qq</v>
          </cell>
          <cell r="H10"/>
          <cell r="I10" t="str">
            <v>J.Hunter</v>
          </cell>
          <cell r="J10" t="str">
            <v>qq</v>
          </cell>
          <cell r="K10" t="str">
            <v>Helen</v>
          </cell>
          <cell r="L10" t="str">
            <v>C.Vosk</v>
          </cell>
          <cell r="M10" t="str">
            <v>V.Shen</v>
          </cell>
          <cell r="N10" t="str">
            <v>Sandra</v>
          </cell>
          <cell r="O10" t="str">
            <v>Dalia</v>
          </cell>
          <cell r="P10"/>
          <cell r="Q10"/>
          <cell r="R10"/>
          <cell r="S10"/>
          <cell r="T10"/>
        </row>
        <row r="11">
          <cell r="C11" t="str">
            <v>Mark</v>
          </cell>
          <cell r="D11" t="str">
            <v>A.Tran</v>
          </cell>
          <cell r="E11" t="str">
            <v xml:space="preserve">J.Yang  </v>
          </cell>
          <cell r="F11" t="str">
            <v>qq</v>
          </cell>
          <cell r="G11" t="str">
            <v>qq</v>
          </cell>
          <cell r="H11"/>
          <cell r="I11" t="str">
            <v>J.Hunter</v>
          </cell>
          <cell r="J11" t="str">
            <v>qq</v>
          </cell>
          <cell r="K11" t="str">
            <v>Helen</v>
          </cell>
          <cell r="L11" t="str">
            <v>K.Tiong</v>
          </cell>
          <cell r="M11" t="str">
            <v>V.Shen</v>
          </cell>
          <cell r="N11" t="str">
            <v>Sandra</v>
          </cell>
          <cell r="O11" t="str">
            <v>Dalia</v>
          </cell>
          <cell r="P11"/>
          <cell r="Q11"/>
          <cell r="R11"/>
          <cell r="S11"/>
          <cell r="T11"/>
        </row>
        <row r="12">
          <cell r="C12" t="str">
            <v>Mark</v>
          </cell>
          <cell r="D12" t="str">
            <v>A.Tran</v>
          </cell>
          <cell r="E12" t="str">
            <v>J.Yang</v>
          </cell>
          <cell r="F12" t="str">
            <v>qq</v>
          </cell>
          <cell r="G12" t="str">
            <v>qq</v>
          </cell>
          <cell r="H12"/>
          <cell r="I12" t="str">
            <v>J.Hunter</v>
          </cell>
          <cell r="J12" t="str">
            <v>Vivienne</v>
          </cell>
          <cell r="K12" t="str">
            <v>Helen</v>
          </cell>
          <cell r="L12" t="str">
            <v>C.Vosk</v>
          </cell>
          <cell r="M12" t="str">
            <v>Monique</v>
          </cell>
          <cell r="N12" t="str">
            <v>Sandra</v>
          </cell>
          <cell r="O12" t="str">
            <v>Dalia</v>
          </cell>
          <cell r="P12"/>
          <cell r="Q12"/>
          <cell r="R12"/>
          <cell r="S12"/>
          <cell r="T12"/>
        </row>
        <row r="13">
          <cell r="C13" t="str">
            <v>Mark</v>
          </cell>
          <cell r="D13" t="str">
            <v>A.Tran</v>
          </cell>
          <cell r="E13" t="str">
            <v>J.Yang</v>
          </cell>
          <cell r="F13" t="str">
            <v>qq</v>
          </cell>
          <cell r="G13" t="str">
            <v>qq</v>
          </cell>
          <cell r="H13"/>
          <cell r="I13" t="str">
            <v>J.Hunter</v>
          </cell>
          <cell r="J13" t="str">
            <v>qq</v>
          </cell>
          <cell r="K13" t="str">
            <v>Helen</v>
          </cell>
          <cell r="L13" t="str">
            <v>C.Vosk</v>
          </cell>
          <cell r="M13" t="str">
            <v>Monique</v>
          </cell>
          <cell r="N13" t="str">
            <v>Sandra</v>
          </cell>
          <cell r="O13" t="str">
            <v>Dalia</v>
          </cell>
          <cell r="P13"/>
          <cell r="Q13"/>
          <cell r="R13"/>
          <cell r="S13"/>
          <cell r="T13"/>
        </row>
        <row r="14">
          <cell r="C14" t="str">
            <v>Mark</v>
          </cell>
          <cell r="D14" t="str">
            <v>A.Tran</v>
          </cell>
          <cell r="E14" t="str">
            <v>J.Yang</v>
          </cell>
          <cell r="F14" t="str">
            <v>qq</v>
          </cell>
          <cell r="G14" t="str">
            <v>qq</v>
          </cell>
          <cell r="H14"/>
          <cell r="I14" t="str">
            <v>J.Hunter</v>
          </cell>
          <cell r="J14" t="str">
            <v>qq</v>
          </cell>
          <cell r="K14" t="str">
            <v>Helen</v>
          </cell>
          <cell r="L14" t="str">
            <v>C.Vosk</v>
          </cell>
          <cell r="M14" t="str">
            <v>Vivienne</v>
          </cell>
          <cell r="N14" t="str">
            <v>Sandra</v>
          </cell>
          <cell r="O14" t="str">
            <v>Dalia</v>
          </cell>
          <cell r="P14"/>
          <cell r="Q14"/>
          <cell r="R14"/>
          <cell r="S14"/>
          <cell r="T14"/>
        </row>
        <row r="15">
          <cell r="C15" t="str">
            <v>Mark</v>
          </cell>
          <cell r="D15" t="str">
            <v>M.Lu</v>
          </cell>
          <cell r="E15" t="str">
            <v>J.Yang</v>
          </cell>
          <cell r="F15" t="str">
            <v>MichaelL</v>
          </cell>
          <cell r="G15" t="str">
            <v>qq</v>
          </cell>
          <cell r="H15"/>
          <cell r="I15" t="str">
            <v>J.Hunter</v>
          </cell>
          <cell r="J15" t="str">
            <v>qq</v>
          </cell>
          <cell r="K15" t="str">
            <v>K.Tiong</v>
          </cell>
          <cell r="L15" t="str">
            <v>C.Vosk</v>
          </cell>
          <cell r="M15" t="str">
            <v>V.Shen</v>
          </cell>
          <cell r="N15" t="str">
            <v>Sandra</v>
          </cell>
          <cell r="O15" t="str">
            <v>Dalia</v>
          </cell>
          <cell r="P15"/>
          <cell r="Q15"/>
          <cell r="R15"/>
          <cell r="S15"/>
          <cell r="T15"/>
        </row>
        <row r="16">
          <cell r="C16" t="str">
            <v>Mark</v>
          </cell>
          <cell r="D16" t="str">
            <v>M.Lu</v>
          </cell>
          <cell r="E16" t="str">
            <v>J.Yang (ClinCAT)</v>
          </cell>
          <cell r="F16" t="str">
            <v>MichaelL</v>
          </cell>
          <cell r="G16" t="str">
            <v>blank</v>
          </cell>
          <cell r="H16"/>
          <cell r="I16" t="str">
            <v>J.Hunter</v>
          </cell>
          <cell r="J16" t="str">
            <v>qq</v>
          </cell>
          <cell r="K16" t="str">
            <v>Helen</v>
          </cell>
          <cell r="L16" t="str">
            <v>C.Vosk</v>
          </cell>
          <cell r="M16" t="str">
            <v>Renise</v>
          </cell>
          <cell r="N16" t="str">
            <v>K.Tiong</v>
          </cell>
          <cell r="O16" t="str">
            <v>Dalia</v>
          </cell>
          <cell r="P16"/>
          <cell r="Q16"/>
          <cell r="R16"/>
          <cell r="S16"/>
          <cell r="T16"/>
        </row>
        <row r="17">
          <cell r="C17" t="str">
            <v>Mark</v>
          </cell>
          <cell r="D17" t="str">
            <v>M.Lu</v>
          </cell>
          <cell r="E17" t="str">
            <v>J.Yang</v>
          </cell>
          <cell r="F17" t="str">
            <v>MichaelL</v>
          </cell>
          <cell r="G17" t="str">
            <v>blank</v>
          </cell>
          <cell r="H17"/>
          <cell r="I17" t="str">
            <v>J.Hunter</v>
          </cell>
          <cell r="J17" t="str">
            <v>Vivienne</v>
          </cell>
          <cell r="K17" t="str">
            <v>Helen</v>
          </cell>
          <cell r="L17" t="str">
            <v>C.Vosk</v>
          </cell>
          <cell r="M17" t="str">
            <v>Renise</v>
          </cell>
          <cell r="N17" t="str">
            <v>Monique</v>
          </cell>
          <cell r="O17" t="str">
            <v>Dalia</v>
          </cell>
          <cell r="P17"/>
          <cell r="Q17"/>
          <cell r="R17"/>
          <cell r="S17"/>
          <cell r="T17"/>
        </row>
        <row r="18">
          <cell r="C18" t="str">
            <v>Mark</v>
          </cell>
          <cell r="D18" t="str">
            <v>M.Lu</v>
          </cell>
          <cell r="E18" t="str">
            <v>J.Yang</v>
          </cell>
          <cell r="F18" t="str">
            <v>MichaelL</v>
          </cell>
          <cell r="G18" t="str">
            <v>blank</v>
          </cell>
          <cell r="H18"/>
          <cell r="I18" t="str">
            <v>J.Hunter</v>
          </cell>
          <cell r="J18" t="str">
            <v>qq</v>
          </cell>
          <cell r="K18" t="str">
            <v>Helen</v>
          </cell>
          <cell r="L18" t="str">
            <v>C.Vosk</v>
          </cell>
          <cell r="M18" t="str">
            <v>Renise</v>
          </cell>
          <cell r="N18" t="str">
            <v>Monique</v>
          </cell>
          <cell r="O18" t="str">
            <v>Dalia</v>
          </cell>
          <cell r="P18"/>
          <cell r="Q18"/>
          <cell r="R18"/>
          <cell r="S18"/>
          <cell r="T18"/>
        </row>
        <row r="19">
          <cell r="C19" t="str">
            <v>Mark</v>
          </cell>
          <cell r="D19" t="str">
            <v>M.Lu</v>
          </cell>
          <cell r="E19" t="str">
            <v>J.Yang</v>
          </cell>
          <cell r="F19" t="str">
            <v>MichaelL</v>
          </cell>
          <cell r="G19" t="str">
            <v>blank</v>
          </cell>
          <cell r="H19"/>
          <cell r="I19" t="str">
            <v>J.Hunter</v>
          </cell>
          <cell r="J19" t="str">
            <v>qq</v>
          </cell>
          <cell r="K19" t="str">
            <v>Helen</v>
          </cell>
          <cell r="L19" t="str">
            <v>C.Vosk</v>
          </cell>
          <cell r="M19" t="str">
            <v>Renise</v>
          </cell>
          <cell r="N19" t="str">
            <v>Vivienne</v>
          </cell>
          <cell r="O19" t="str">
            <v>K.Tiong</v>
          </cell>
          <cell r="P19"/>
          <cell r="Q19"/>
          <cell r="R19"/>
          <cell r="S19"/>
          <cell r="T19"/>
        </row>
        <row r="20">
          <cell r="C20" t="str">
            <v>Mark</v>
          </cell>
          <cell r="D20" t="str">
            <v>M.Lu</v>
          </cell>
          <cell r="E20" t="str">
            <v>qq</v>
          </cell>
          <cell r="F20" t="str">
            <v>MichaelL</v>
          </cell>
          <cell r="G20" t="str">
            <v>blank</v>
          </cell>
          <cell r="H20"/>
          <cell r="I20" t="str">
            <v>J.Hunter</v>
          </cell>
          <cell r="J20" t="str">
            <v>qq</v>
          </cell>
          <cell r="K20" t="str">
            <v>Helen</v>
          </cell>
          <cell r="L20" t="str">
            <v>C.Vosk</v>
          </cell>
          <cell r="M20" t="str">
            <v>Renise</v>
          </cell>
          <cell r="N20" t="str">
            <v>K.Tiong</v>
          </cell>
          <cell r="O20" t="str">
            <v>Dalia</v>
          </cell>
          <cell r="P20"/>
          <cell r="Q20"/>
          <cell r="R20"/>
          <cell r="S20"/>
          <cell r="T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qq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</row>
        <row r="22">
          <cell r="C22" t="str">
            <v>Mark</v>
          </cell>
          <cell r="D22" t="str">
            <v>M.Lu</v>
          </cell>
          <cell r="E22" t="str">
            <v>J.Yang</v>
          </cell>
          <cell r="F22" t="str">
            <v>qq</v>
          </cell>
          <cell r="G22" t="str">
            <v>blank</v>
          </cell>
          <cell r="H22"/>
          <cell r="I22" t="str">
            <v>J.Hunter</v>
          </cell>
          <cell r="J22" t="str">
            <v>Monique</v>
          </cell>
          <cell r="K22" t="str">
            <v>Helen</v>
          </cell>
          <cell r="L22" t="str">
            <v>C.Vosk</v>
          </cell>
          <cell r="M22" t="str">
            <v>Renise</v>
          </cell>
          <cell r="N22" t="str">
            <v>Phuong</v>
          </cell>
          <cell r="O22" t="str">
            <v>Dalia</v>
          </cell>
          <cell r="P22"/>
          <cell r="Q22"/>
          <cell r="R22"/>
          <cell r="S22"/>
          <cell r="T22"/>
        </row>
        <row r="23">
          <cell r="C23" t="str">
            <v>A.Tran</v>
          </cell>
          <cell r="D23" t="str">
            <v>M.Lu</v>
          </cell>
          <cell r="E23" t="str">
            <v>J.Yang</v>
          </cell>
          <cell r="F23" t="str">
            <v>MichaelL</v>
          </cell>
          <cell r="G23" t="str">
            <v>blank</v>
          </cell>
          <cell r="H23"/>
          <cell r="I23" t="str">
            <v>J.Hunter</v>
          </cell>
          <cell r="J23" t="str">
            <v>qq</v>
          </cell>
          <cell r="K23" t="str">
            <v>Helen</v>
          </cell>
          <cell r="L23" t="str">
            <v>Monique</v>
          </cell>
          <cell r="M23" t="str">
            <v>Renise</v>
          </cell>
          <cell r="N23" t="str">
            <v>Sandra</v>
          </cell>
          <cell r="O23" t="str">
            <v>Dalia</v>
          </cell>
          <cell r="P23"/>
          <cell r="Q23"/>
          <cell r="R23"/>
          <cell r="S23"/>
          <cell r="T23"/>
        </row>
        <row r="24">
          <cell r="C24" t="str">
            <v>Mark</v>
          </cell>
          <cell r="D24" t="str">
            <v>M.Lu</v>
          </cell>
          <cell r="E24" t="str">
            <v>J.Yang</v>
          </cell>
          <cell r="F24" t="str">
            <v>MichaelL</v>
          </cell>
          <cell r="G24" t="str">
            <v>blank</v>
          </cell>
          <cell r="H24"/>
          <cell r="I24" t="str">
            <v>J.Hunter</v>
          </cell>
          <cell r="J24" t="str">
            <v>qq</v>
          </cell>
          <cell r="K24" t="str">
            <v>Helen</v>
          </cell>
          <cell r="L24" t="str">
            <v>C.Vosk</v>
          </cell>
          <cell r="M24" t="str">
            <v>Renise</v>
          </cell>
          <cell r="N24" t="str">
            <v>Sandra</v>
          </cell>
          <cell r="O24" t="str">
            <v>Dalia</v>
          </cell>
          <cell r="P24"/>
          <cell r="Q24"/>
          <cell r="R24"/>
          <cell r="S24"/>
          <cell r="T24"/>
        </row>
        <row r="25">
          <cell r="C25" t="str">
            <v>Mark</v>
          </cell>
          <cell r="D25" t="str">
            <v>M.Lu</v>
          </cell>
          <cell r="E25" t="str">
            <v>J.Yang</v>
          </cell>
          <cell r="F25" t="str">
            <v>MichaelL</v>
          </cell>
          <cell r="G25" t="str">
            <v>blank</v>
          </cell>
          <cell r="H25"/>
          <cell r="I25" t="str">
            <v>J.Hunter</v>
          </cell>
          <cell r="J25" t="str">
            <v>qq</v>
          </cell>
          <cell r="K25" t="str">
            <v>Helen</v>
          </cell>
          <cell r="L25" t="str">
            <v>C.Vosk</v>
          </cell>
          <cell r="M25" t="str">
            <v>Renise</v>
          </cell>
          <cell r="N25" t="str">
            <v>Sandra</v>
          </cell>
          <cell r="O25" t="str">
            <v>Dalia</v>
          </cell>
          <cell r="P25"/>
          <cell r="Q25"/>
          <cell r="R25"/>
          <cell r="S25"/>
          <cell r="T25"/>
        </row>
        <row r="26">
          <cell r="C26" t="str">
            <v>Mark</v>
          </cell>
          <cell r="D26" t="str">
            <v>M.Lu</v>
          </cell>
          <cell r="E26" t="str">
            <v>J.Yang</v>
          </cell>
          <cell r="F26" t="str">
            <v>MichaelL</v>
          </cell>
          <cell r="G26" t="str">
            <v>blank</v>
          </cell>
          <cell r="H26"/>
          <cell r="I26" t="str">
            <v>J.Hunter</v>
          </cell>
          <cell r="J26" t="str">
            <v>qq</v>
          </cell>
          <cell r="K26" t="str">
            <v>Helen</v>
          </cell>
          <cell r="L26" t="str">
            <v>C.Vosk</v>
          </cell>
          <cell r="M26" t="str">
            <v>Renise</v>
          </cell>
          <cell r="N26" t="str">
            <v>Sandra</v>
          </cell>
          <cell r="O26" t="str">
            <v>Dalia</v>
          </cell>
          <cell r="P26"/>
          <cell r="Q26"/>
          <cell r="R26"/>
          <cell r="S26"/>
          <cell r="T26"/>
        </row>
        <row r="27">
          <cell r="C27" t="str">
            <v>Mark</v>
          </cell>
          <cell r="D27" t="str">
            <v>M.Lu</v>
          </cell>
          <cell r="E27" t="str">
            <v>J.Yang</v>
          </cell>
          <cell r="F27" t="str">
            <v>MichaelL</v>
          </cell>
          <cell r="G27" t="str">
            <v>blank</v>
          </cell>
          <cell r="H27"/>
          <cell r="I27" t="str">
            <v>J.Hunter</v>
          </cell>
          <cell r="J27" t="str">
            <v>Monique</v>
          </cell>
          <cell r="K27" t="str">
            <v>Helen</v>
          </cell>
          <cell r="L27" t="str">
            <v>C.Vosk</v>
          </cell>
          <cell r="M27" t="str">
            <v>Renise</v>
          </cell>
          <cell r="N27" t="str">
            <v>Sandra</v>
          </cell>
          <cell r="O27" t="str">
            <v>Dalia</v>
          </cell>
          <cell r="P27"/>
          <cell r="Q27"/>
          <cell r="R27"/>
          <cell r="S27"/>
          <cell r="T27"/>
        </row>
        <row r="28">
          <cell r="C28" t="str">
            <v>Mark</v>
          </cell>
          <cell r="D28" t="str">
            <v>A.Tran</v>
          </cell>
          <cell r="E28" t="str">
            <v>J.Yang</v>
          </cell>
          <cell r="F28" t="str">
            <v>MichaelL</v>
          </cell>
          <cell r="G28" t="str">
            <v>blank</v>
          </cell>
          <cell r="H28"/>
          <cell r="I28" t="str">
            <v>J.Hunter</v>
          </cell>
          <cell r="J28" t="str">
            <v>qq</v>
          </cell>
          <cell r="K28" t="str">
            <v>Helen</v>
          </cell>
          <cell r="L28" t="str">
            <v>C.Vosk</v>
          </cell>
          <cell r="M28" t="str">
            <v>Renise</v>
          </cell>
          <cell r="N28" t="str">
            <v>Sandra</v>
          </cell>
          <cell r="O28" t="str">
            <v>Dalia</v>
          </cell>
          <cell r="P28"/>
          <cell r="Q28"/>
          <cell r="R28"/>
          <cell r="S28"/>
          <cell r="T28"/>
        </row>
        <row r="29">
          <cell r="C29" t="str">
            <v>Mark</v>
          </cell>
          <cell r="D29" t="str">
            <v>M.Lu</v>
          </cell>
          <cell r="E29" t="str">
            <v>J.Yang</v>
          </cell>
          <cell r="F29" t="str">
            <v>MichaelL</v>
          </cell>
          <cell r="G29" t="str">
            <v>blank</v>
          </cell>
          <cell r="H29"/>
          <cell r="I29" t="str">
            <v>J.Hunter</v>
          </cell>
          <cell r="J29" t="str">
            <v>qq</v>
          </cell>
          <cell r="K29" t="str">
            <v>Helen</v>
          </cell>
          <cell r="L29" t="str">
            <v>C.Vosk</v>
          </cell>
          <cell r="M29" t="str">
            <v>Renise</v>
          </cell>
          <cell r="N29" t="str">
            <v>Sandra</v>
          </cell>
          <cell r="O29" t="str">
            <v>Dalia</v>
          </cell>
          <cell r="P29"/>
          <cell r="Q29"/>
          <cell r="R29"/>
          <cell r="S29"/>
          <cell r="T29"/>
        </row>
        <row r="30">
          <cell r="C30" t="str">
            <v>Mark</v>
          </cell>
          <cell r="D30" t="str">
            <v>M.Lu</v>
          </cell>
          <cell r="E30" t="str">
            <v>J.Yang</v>
          </cell>
          <cell r="F30" t="str">
            <v>MichaelL</v>
          </cell>
          <cell r="G30" t="str">
            <v>blank</v>
          </cell>
          <cell r="H30"/>
          <cell r="I30" t="str">
            <v>J.Hunter</v>
          </cell>
          <cell r="J30" t="str">
            <v>qq</v>
          </cell>
          <cell r="K30" t="str">
            <v>Helen</v>
          </cell>
          <cell r="L30" t="str">
            <v>C.Vosk</v>
          </cell>
          <cell r="M30" t="str">
            <v>Renise</v>
          </cell>
          <cell r="N30" t="str">
            <v>Sandra</v>
          </cell>
          <cell r="O30" t="str">
            <v>Dalia</v>
          </cell>
          <cell r="P30"/>
          <cell r="Q30"/>
          <cell r="R30"/>
          <cell r="S30"/>
          <cell r="T30"/>
        </row>
        <row r="31">
          <cell r="C31" t="str">
            <v>Mark</v>
          </cell>
          <cell r="D31" t="str">
            <v>M.Lu</v>
          </cell>
          <cell r="E31" t="str">
            <v>J.Yang</v>
          </cell>
          <cell r="F31" t="str">
            <v>MichaelL</v>
          </cell>
          <cell r="G31" t="str">
            <v>blank</v>
          </cell>
          <cell r="H31"/>
          <cell r="I31" t="str">
            <v>J.Hunter</v>
          </cell>
          <cell r="J31" t="str">
            <v>qq</v>
          </cell>
          <cell r="K31" t="str">
            <v>Helen</v>
          </cell>
          <cell r="L31" t="str">
            <v>C.Vosk</v>
          </cell>
          <cell r="M31" t="str">
            <v>Renise</v>
          </cell>
          <cell r="N31" t="str">
            <v>Sandra</v>
          </cell>
          <cell r="O31" t="str">
            <v>Dalia</v>
          </cell>
          <cell r="P31"/>
          <cell r="Q31"/>
          <cell r="R31"/>
          <cell r="S31"/>
          <cell r="T31"/>
        </row>
        <row r="32">
          <cell r="C32" t="str">
            <v>Mark</v>
          </cell>
          <cell r="D32" t="str">
            <v>M.Lu</v>
          </cell>
          <cell r="E32" t="str">
            <v>J.Yang</v>
          </cell>
          <cell r="F32" t="str">
            <v>MichaelL</v>
          </cell>
          <cell r="G32" t="str">
            <v>blank</v>
          </cell>
          <cell r="H32"/>
          <cell r="I32" t="str">
            <v>J.Hunter</v>
          </cell>
          <cell r="J32" t="str">
            <v>Monique</v>
          </cell>
          <cell r="K32" t="str">
            <v xml:space="preserve"> Helen</v>
          </cell>
          <cell r="L32" t="str">
            <v>C.Vosk</v>
          </cell>
          <cell r="M32" t="str">
            <v>Renise</v>
          </cell>
          <cell r="N32" t="str">
            <v>Sandra</v>
          </cell>
          <cell r="O32" t="str">
            <v>Dalia</v>
          </cell>
          <cell r="P32"/>
          <cell r="Q32"/>
          <cell r="R32"/>
          <cell r="S32"/>
          <cell r="T32"/>
        </row>
        <row r="33">
          <cell r="C33" t="str">
            <v>Mark</v>
          </cell>
          <cell r="D33" t="str">
            <v>M.Lu</v>
          </cell>
          <cell r="E33" t="str">
            <v>A.Tran</v>
          </cell>
          <cell r="F33" t="str">
            <v>MichaelL</v>
          </cell>
          <cell r="G33" t="str">
            <v>blank</v>
          </cell>
          <cell r="H33"/>
          <cell r="I33" t="str">
            <v>J.Hunter</v>
          </cell>
          <cell r="J33" t="str">
            <v>qq</v>
          </cell>
          <cell r="K33" t="str">
            <v>Helen</v>
          </cell>
          <cell r="L33" t="str">
            <v>C.Vosk</v>
          </cell>
          <cell r="M33" t="str">
            <v>Monique</v>
          </cell>
          <cell r="N33" t="str">
            <v>Sandra</v>
          </cell>
          <cell r="O33" t="str">
            <v>Dalia</v>
          </cell>
          <cell r="P33"/>
          <cell r="Q33"/>
          <cell r="R33"/>
          <cell r="S33"/>
          <cell r="T33"/>
        </row>
        <row r="34">
          <cell r="C34" t="str">
            <v>Mark</v>
          </cell>
          <cell r="D34" t="str">
            <v>M.Lu</v>
          </cell>
          <cell r="E34" t="str">
            <v>J.Yang</v>
          </cell>
          <cell r="F34" t="str">
            <v>MichaelL</v>
          </cell>
          <cell r="G34" t="str">
            <v>blank</v>
          </cell>
          <cell r="H34"/>
          <cell r="I34" t="str">
            <v>J.Hunter</v>
          </cell>
          <cell r="J34" t="str">
            <v>qq</v>
          </cell>
          <cell r="K34" t="str">
            <v>Helen</v>
          </cell>
          <cell r="L34" t="str">
            <v>C.Vosk</v>
          </cell>
          <cell r="M34" t="str">
            <v>Renise</v>
          </cell>
          <cell r="N34" t="str">
            <v>Sandra</v>
          </cell>
          <cell r="O34" t="str">
            <v>Dalia</v>
          </cell>
          <cell r="P34"/>
          <cell r="Q34"/>
          <cell r="R34"/>
          <cell r="S34"/>
          <cell r="T34"/>
        </row>
        <row r="35">
          <cell r="C35" t="str">
            <v>A.Tran</v>
          </cell>
          <cell r="D35" t="str">
            <v>M.Lu</v>
          </cell>
          <cell r="E35" t="str">
            <v>J.Yang</v>
          </cell>
          <cell r="F35" t="str">
            <v>MichaelL</v>
          </cell>
          <cell r="G35" t="str">
            <v>blank</v>
          </cell>
          <cell r="H35"/>
          <cell r="I35" t="str">
            <v>J.Hunter</v>
          </cell>
          <cell r="J35" t="str">
            <v>qq</v>
          </cell>
          <cell r="K35" t="str">
            <v>Helen</v>
          </cell>
          <cell r="L35" t="str">
            <v>C.Vosk</v>
          </cell>
          <cell r="M35" t="str">
            <v>Renise</v>
          </cell>
          <cell r="N35" t="str">
            <v>Sandra</v>
          </cell>
          <cell r="O35" t="str">
            <v>Dalia</v>
          </cell>
          <cell r="P35"/>
          <cell r="Q35"/>
          <cell r="R35"/>
          <cell r="S35"/>
          <cell r="T35"/>
        </row>
        <row r="36">
          <cell r="C36" t="str">
            <v>Mark</v>
          </cell>
          <cell r="D36" t="str">
            <v>M.Lu</v>
          </cell>
          <cell r="E36" t="str">
            <v>Mohammed</v>
          </cell>
          <cell r="F36" t="str">
            <v>qq</v>
          </cell>
          <cell r="G36" t="str">
            <v>qq</v>
          </cell>
          <cell r="H36" t="str">
            <v>qq</v>
          </cell>
          <cell r="I36" t="str">
            <v>J.Hunter</v>
          </cell>
          <cell r="J36" t="str">
            <v>qq</v>
          </cell>
          <cell r="K36" t="str">
            <v>Helen</v>
          </cell>
          <cell r="L36" t="str">
            <v>C.Vosk</v>
          </cell>
          <cell r="M36" t="str">
            <v>Renise</v>
          </cell>
          <cell r="N36" t="str">
            <v>Sandra</v>
          </cell>
          <cell r="O36" t="str">
            <v>Dalia</v>
          </cell>
          <cell r="P36"/>
          <cell r="Q36"/>
          <cell r="R36"/>
          <cell r="S36"/>
          <cell r="T36"/>
        </row>
        <row r="37">
          <cell r="C37" t="str">
            <v>Mark</v>
          </cell>
          <cell r="D37" t="str">
            <v>M.Lu</v>
          </cell>
          <cell r="E37" t="str">
            <v>Mohammed</v>
          </cell>
          <cell r="F37" t="str">
            <v>MichaelL</v>
          </cell>
          <cell r="G37" t="str">
            <v>qq</v>
          </cell>
          <cell r="H37" t="str">
            <v>Lucky</v>
          </cell>
          <cell r="I37" t="str">
            <v>J.Hunter</v>
          </cell>
          <cell r="J37" t="str">
            <v>Monique</v>
          </cell>
          <cell r="K37" t="str">
            <v>Helen</v>
          </cell>
          <cell r="L37" t="str">
            <v>C.Vosk</v>
          </cell>
          <cell r="M37" t="str">
            <v>Renise</v>
          </cell>
          <cell r="N37" t="str">
            <v>Sandra</v>
          </cell>
          <cell r="O37" t="str">
            <v>Dalia</v>
          </cell>
          <cell r="P37"/>
          <cell r="Q37"/>
          <cell r="R37"/>
          <cell r="S37"/>
          <cell r="T37"/>
        </row>
        <row r="38">
          <cell r="C38" t="str">
            <v>Mark</v>
          </cell>
          <cell r="D38" t="str">
            <v>M.Lu</v>
          </cell>
          <cell r="E38" t="str">
            <v>Mohammed</v>
          </cell>
          <cell r="F38" t="str">
            <v>MichaelL</v>
          </cell>
          <cell r="G38" t="str">
            <v>qq</v>
          </cell>
          <cell r="H38" t="str">
            <v>qq</v>
          </cell>
          <cell r="I38" t="str">
            <v>J.Hunter</v>
          </cell>
          <cell r="J38" t="str">
            <v>qq</v>
          </cell>
          <cell r="K38" t="str">
            <v>Helen / Monique</v>
          </cell>
          <cell r="L38" t="str">
            <v>C.Vosk</v>
          </cell>
          <cell r="M38" t="str">
            <v>Renise</v>
          </cell>
          <cell r="N38" t="str">
            <v>Sandra</v>
          </cell>
          <cell r="O38" t="str">
            <v>Dalia</v>
          </cell>
          <cell r="P38"/>
          <cell r="Q38"/>
          <cell r="R38"/>
          <cell r="S38"/>
          <cell r="T38"/>
        </row>
        <row r="39">
          <cell r="C39" t="str">
            <v>Mark</v>
          </cell>
          <cell r="D39" t="str">
            <v>M.Lu</v>
          </cell>
          <cell r="E39" t="str">
            <v>Mohammed</v>
          </cell>
          <cell r="F39" t="str">
            <v>MichaelL</v>
          </cell>
          <cell r="G39" t="str">
            <v>qq</v>
          </cell>
          <cell r="H39" t="str">
            <v>qq</v>
          </cell>
          <cell r="I39" t="str">
            <v>J.Hunter</v>
          </cell>
          <cell r="J39" t="str">
            <v>qq</v>
          </cell>
          <cell r="K39" t="str">
            <v>Helen</v>
          </cell>
          <cell r="L39" t="str">
            <v>C.Vosk</v>
          </cell>
          <cell r="M39" t="str">
            <v>Renise</v>
          </cell>
          <cell r="N39" t="str">
            <v>Sandra</v>
          </cell>
          <cell r="O39" t="str">
            <v>Dalia</v>
          </cell>
          <cell r="P39"/>
          <cell r="Q39"/>
          <cell r="R39"/>
          <cell r="S39"/>
          <cell r="T39"/>
        </row>
        <row r="40">
          <cell r="C40" t="str">
            <v>Mark</v>
          </cell>
          <cell r="D40" t="str">
            <v>M.Lu</v>
          </cell>
          <cell r="E40" t="str">
            <v>Mohammed</v>
          </cell>
          <cell r="F40" t="str">
            <v>MichaelL</v>
          </cell>
          <cell r="G40" t="str">
            <v>qq</v>
          </cell>
          <cell r="H40" t="str">
            <v>Lucky</v>
          </cell>
          <cell r="I40" t="str">
            <v>J.Hunter</v>
          </cell>
          <cell r="J40" t="str">
            <v>qq</v>
          </cell>
          <cell r="K40" t="str">
            <v>Helen</v>
          </cell>
          <cell r="L40" t="str">
            <v>C.Vosk</v>
          </cell>
          <cell r="M40" t="str">
            <v>Renise</v>
          </cell>
          <cell r="N40" t="str">
            <v>Sandra</v>
          </cell>
          <cell r="O40" t="str">
            <v>Phuong</v>
          </cell>
          <cell r="P40"/>
          <cell r="Q40"/>
          <cell r="R40"/>
          <cell r="S40"/>
          <cell r="T40"/>
        </row>
        <row r="41">
          <cell r="C41" t="str">
            <v>Mark</v>
          </cell>
          <cell r="D41" t="str">
            <v>Mohammed</v>
          </cell>
          <cell r="E41" t="str">
            <v>J.Yang</v>
          </cell>
          <cell r="F41" t="str">
            <v>MichaelL</v>
          </cell>
          <cell r="G41" t="str">
            <v>qq</v>
          </cell>
          <cell r="H41" t="str">
            <v>Lucky</v>
          </cell>
          <cell r="I41" t="str">
            <v>J.Hunter</v>
          </cell>
          <cell r="J41" t="str">
            <v>qq</v>
          </cell>
          <cell r="K41" t="str">
            <v>Helen</v>
          </cell>
          <cell r="L41" t="str">
            <v>C.Vosk</v>
          </cell>
          <cell r="M41" t="str">
            <v>Renise</v>
          </cell>
          <cell r="N41" t="str">
            <v>Sandra</v>
          </cell>
          <cell r="O41" t="str">
            <v>Dalia</v>
          </cell>
          <cell r="P41" t="str">
            <v>Sam</v>
          </cell>
          <cell r="Q41"/>
          <cell r="R41"/>
          <cell r="S41"/>
          <cell r="T41"/>
        </row>
        <row r="42">
          <cell r="C42" t="str">
            <v>Mark/A.Truong</v>
          </cell>
          <cell r="D42" t="str">
            <v>Mohammed</v>
          </cell>
          <cell r="E42" t="str">
            <v>J.Yang</v>
          </cell>
          <cell r="F42" t="str">
            <v>MichaelL</v>
          </cell>
          <cell r="G42" t="str">
            <v>qq</v>
          </cell>
          <cell r="H42" t="str">
            <v>Lucky</v>
          </cell>
          <cell r="I42" t="str">
            <v>J.Hunter</v>
          </cell>
          <cell r="J42" t="str">
            <v>Vivienne</v>
          </cell>
          <cell r="K42" t="str">
            <v>Helen</v>
          </cell>
          <cell r="L42" t="str">
            <v>Monique</v>
          </cell>
          <cell r="M42" t="str">
            <v>Renise</v>
          </cell>
          <cell r="N42" t="str">
            <v>Sandra</v>
          </cell>
          <cell r="O42" t="str">
            <v>Dalia</v>
          </cell>
          <cell r="P42" t="str">
            <v>qq</v>
          </cell>
          <cell r="Q42"/>
          <cell r="R42"/>
          <cell r="S42"/>
          <cell r="T42"/>
        </row>
        <row r="43">
          <cell r="C43" t="str">
            <v>Mark</v>
          </cell>
          <cell r="D43" t="str">
            <v>M.Lu</v>
          </cell>
          <cell r="E43" t="str">
            <v>J.Yang</v>
          </cell>
          <cell r="F43" t="str">
            <v>MichaelL</v>
          </cell>
          <cell r="G43" t="str">
            <v>qq</v>
          </cell>
          <cell r="H43" t="str">
            <v>Lucky</v>
          </cell>
          <cell r="I43" t="str">
            <v>J.Hunter</v>
          </cell>
          <cell r="J43" t="str">
            <v>qq</v>
          </cell>
          <cell r="K43" t="str">
            <v>Monique</v>
          </cell>
          <cell r="L43" t="str">
            <v>C.Vosk</v>
          </cell>
          <cell r="M43" t="str">
            <v>Renise</v>
          </cell>
          <cell r="N43" t="str">
            <v>Sandra</v>
          </cell>
          <cell r="O43" t="str">
            <v>Dalia</v>
          </cell>
          <cell r="P43" t="str">
            <v>qq</v>
          </cell>
          <cell r="Q43"/>
          <cell r="R43"/>
          <cell r="S43"/>
          <cell r="T43"/>
        </row>
        <row r="44">
          <cell r="C44" t="str">
            <v>Mark</v>
          </cell>
          <cell r="D44" t="str">
            <v>M.Lu/Tatyana</v>
          </cell>
          <cell r="E44" t="str">
            <v>J.Yang</v>
          </cell>
          <cell r="F44" t="str">
            <v>MichaelL</v>
          </cell>
          <cell r="G44" t="str">
            <v>qq</v>
          </cell>
          <cell r="H44" t="str">
            <v>Lucky</v>
          </cell>
          <cell r="I44" t="str">
            <v>J.Hunter</v>
          </cell>
          <cell r="J44" t="str">
            <v>qq</v>
          </cell>
          <cell r="K44" t="str">
            <v>Helen</v>
          </cell>
          <cell r="L44" t="str">
            <v>C.Vosk</v>
          </cell>
          <cell r="M44" t="str">
            <v>Renise</v>
          </cell>
          <cell r="N44" t="str">
            <v>Vivienne</v>
          </cell>
          <cell r="O44" t="str">
            <v>Dalia</v>
          </cell>
          <cell r="P44" t="str">
            <v>qq</v>
          </cell>
          <cell r="Q44"/>
          <cell r="R44"/>
          <cell r="S44"/>
          <cell r="T44"/>
        </row>
        <row r="45">
          <cell r="C45" t="str">
            <v>Mark</v>
          </cell>
          <cell r="D45" t="str">
            <v>M.Lu</v>
          </cell>
          <cell r="E45" t="str">
            <v>J.Yang</v>
          </cell>
          <cell r="F45" t="str">
            <v>MichaelL</v>
          </cell>
          <cell r="G45" t="str">
            <v>qq</v>
          </cell>
          <cell r="H45" t="str">
            <v>Lucky</v>
          </cell>
          <cell r="I45" t="str">
            <v>J.Hunter</v>
          </cell>
          <cell r="J45" t="str">
            <v>qq</v>
          </cell>
          <cell r="K45" t="str">
            <v>Helen</v>
          </cell>
          <cell r="L45" t="str">
            <v>C.Vosk</v>
          </cell>
          <cell r="M45" t="str">
            <v>Renise</v>
          </cell>
          <cell r="N45" t="str">
            <v>Sandra</v>
          </cell>
          <cell r="O45" t="str">
            <v>Dalia</v>
          </cell>
          <cell r="P45" t="str">
            <v>qq</v>
          </cell>
          <cell r="Q45"/>
          <cell r="R45"/>
          <cell r="S45"/>
          <cell r="T45"/>
        </row>
        <row r="46">
          <cell r="C46" t="str">
            <v>Mark</v>
          </cell>
          <cell r="D46" t="str">
            <v>M.Lu</v>
          </cell>
          <cell r="E46" t="str">
            <v>J.Yang</v>
          </cell>
          <cell r="F46" t="str">
            <v>MichaelL</v>
          </cell>
          <cell r="G46" t="str">
            <v>Lucky</v>
          </cell>
          <cell r="H46"/>
          <cell r="I46" t="str">
            <v>J.Hunter</v>
          </cell>
          <cell r="J46" t="str">
            <v>qq</v>
          </cell>
          <cell r="K46" t="str">
            <v>Helen</v>
          </cell>
          <cell r="L46" t="str">
            <v>C.Vosk</v>
          </cell>
          <cell r="M46" t="str">
            <v>Renise</v>
          </cell>
          <cell r="N46" t="str">
            <v>Sandra</v>
          </cell>
          <cell r="O46" t="str">
            <v>Monique</v>
          </cell>
          <cell r="P46" t="str">
            <v>qq</v>
          </cell>
          <cell r="Q46"/>
          <cell r="R46"/>
          <cell r="S46"/>
          <cell r="T46"/>
        </row>
        <row r="47">
          <cell r="C47" t="str">
            <v>Mark</v>
          </cell>
          <cell r="D47" t="str">
            <v>J.Yang</v>
          </cell>
          <cell r="E47" t="str">
            <v>J.Yang</v>
          </cell>
          <cell r="F47" t="str">
            <v>MichaelL</v>
          </cell>
          <cell r="G47" t="str">
            <v>Lucky &gt;1.15pm</v>
          </cell>
          <cell r="H47"/>
          <cell r="I47" t="str">
            <v>J.Hunter</v>
          </cell>
          <cell r="J47" t="str">
            <v>qq</v>
          </cell>
          <cell r="K47" t="str">
            <v>Helen</v>
          </cell>
          <cell r="L47" t="str">
            <v>C.Vosk</v>
          </cell>
          <cell r="M47" t="str">
            <v>Renise</v>
          </cell>
          <cell r="N47" t="str">
            <v>Sandra</v>
          </cell>
          <cell r="O47" t="str">
            <v>Monique</v>
          </cell>
          <cell r="P47" t="str">
            <v>qq</v>
          </cell>
          <cell r="Q47"/>
          <cell r="R47"/>
          <cell r="S47"/>
          <cell r="T47"/>
        </row>
        <row r="48">
          <cell r="C48" t="str">
            <v>Mark / A.Truong</v>
          </cell>
          <cell r="D48" t="str">
            <v>M.Lu</v>
          </cell>
          <cell r="E48" t="str">
            <v>J.Yang</v>
          </cell>
          <cell r="F48" t="str">
            <v>MichaelL</v>
          </cell>
          <cell r="G48" t="str">
            <v>Lucky</v>
          </cell>
          <cell r="H48"/>
          <cell r="I48" t="str">
            <v>J.Hunter</v>
          </cell>
          <cell r="J48" t="str">
            <v>qq</v>
          </cell>
          <cell r="K48" t="str">
            <v>Helen</v>
          </cell>
          <cell r="L48" t="str">
            <v>C.Vosk</v>
          </cell>
          <cell r="M48" t="str">
            <v>Monique</v>
          </cell>
          <cell r="N48" t="str">
            <v>Sandra</v>
          </cell>
          <cell r="O48" t="str">
            <v>Dalia</v>
          </cell>
          <cell r="P48" t="str">
            <v>qq</v>
          </cell>
          <cell r="Q48"/>
          <cell r="R48"/>
          <cell r="S48"/>
          <cell r="T48"/>
        </row>
        <row r="49">
          <cell r="C49" t="str">
            <v>Mark</v>
          </cell>
          <cell r="D49" t="str">
            <v>M.Lu</v>
          </cell>
          <cell r="E49" t="str">
            <v>J.Yang</v>
          </cell>
          <cell r="F49" t="str">
            <v>MichaelL</v>
          </cell>
          <cell r="G49" t="str">
            <v>Lucky</v>
          </cell>
          <cell r="H49"/>
          <cell r="I49" t="str">
            <v>J.Hunter</v>
          </cell>
          <cell r="J49" t="str">
            <v>qq</v>
          </cell>
          <cell r="K49" t="str">
            <v>Helen</v>
          </cell>
          <cell r="L49" t="str">
            <v>C.Vosk</v>
          </cell>
          <cell r="M49" t="str">
            <v>Renise &lt;1pm</v>
          </cell>
          <cell r="N49" t="str">
            <v>Sandra</v>
          </cell>
          <cell r="O49" t="str">
            <v>Dalia</v>
          </cell>
          <cell r="P49" t="str">
            <v>Sam</v>
          </cell>
          <cell r="Q49"/>
          <cell r="R49"/>
          <cell r="S49"/>
          <cell r="T49"/>
        </row>
        <row r="50">
          <cell r="C50" t="str">
            <v>A.Tran</v>
          </cell>
          <cell r="D50" t="str">
            <v>M.Lu</v>
          </cell>
          <cell r="E50" t="str">
            <v>J.Yang</v>
          </cell>
          <cell r="F50" t="str">
            <v>MichaelL</v>
          </cell>
          <cell r="G50" t="str">
            <v>qq</v>
          </cell>
          <cell r="H50"/>
          <cell r="I50" t="str">
            <v>J.Hunter</v>
          </cell>
          <cell r="J50" t="str">
            <v>qq</v>
          </cell>
          <cell r="K50" t="str">
            <v>Helen</v>
          </cell>
          <cell r="L50" t="str">
            <v>Monique (8.30-2.30)</v>
          </cell>
          <cell r="M50" t="str">
            <v>Renise</v>
          </cell>
          <cell r="N50" t="str">
            <v>Sandra</v>
          </cell>
          <cell r="O50" t="str">
            <v>Dalia</v>
          </cell>
          <cell r="P50" t="str">
            <v>qq</v>
          </cell>
          <cell r="Q50"/>
          <cell r="R50"/>
          <cell r="S50"/>
          <cell r="T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</row>
        <row r="52">
          <cell r="C52" t="str">
            <v>Mohammed</v>
          </cell>
          <cell r="D52" t="str">
            <v>M.Lu</v>
          </cell>
          <cell r="E52" t="str">
            <v>M.Lu</v>
          </cell>
          <cell r="F52" t="str">
            <v>blank</v>
          </cell>
          <cell r="G52" t="str">
            <v>Lucky</v>
          </cell>
          <cell r="H52"/>
          <cell r="I52" t="str">
            <v>J.Hunter</v>
          </cell>
          <cell r="J52" t="str">
            <v>Monique</v>
          </cell>
          <cell r="K52" t="str">
            <v>Helen</v>
          </cell>
          <cell r="L52" t="str">
            <v>blank</v>
          </cell>
          <cell r="M52" t="str">
            <v>Renise</v>
          </cell>
          <cell r="N52" t="str">
            <v>Sandra</v>
          </cell>
          <cell r="O52" t="str">
            <v>Dalia</v>
          </cell>
          <cell r="P52"/>
          <cell r="Q52"/>
          <cell r="R52"/>
          <cell r="S52"/>
          <cell r="T52"/>
        </row>
        <row r="53">
          <cell r="C53" t="str">
            <v>Mohammed</v>
          </cell>
          <cell r="D53" t="str">
            <v>J.Yang</v>
          </cell>
          <cell r="E53" t="str">
            <v>J.Yang</v>
          </cell>
          <cell r="F53" t="str">
            <v>MichaelL</v>
          </cell>
          <cell r="G53" t="str">
            <v>Lucky</v>
          </cell>
          <cell r="H53"/>
          <cell r="I53" t="str">
            <v>J.Hunter</v>
          </cell>
          <cell r="J53" t="str">
            <v>qq</v>
          </cell>
          <cell r="K53" t="str">
            <v>Helen</v>
          </cell>
          <cell r="L53" t="str">
            <v>Monique</v>
          </cell>
          <cell r="M53" t="str">
            <v>Renise</v>
          </cell>
          <cell r="N53" t="str">
            <v>Sandra</v>
          </cell>
          <cell r="O53" t="str">
            <v>Dalia</v>
          </cell>
          <cell r="P53"/>
          <cell r="Q53"/>
          <cell r="R53"/>
          <cell r="S53"/>
          <cell r="T53"/>
        </row>
        <row r="54">
          <cell r="C54" t="str">
            <v>Mohammed</v>
          </cell>
          <cell r="D54" t="str">
            <v>M.Lu</v>
          </cell>
          <cell r="E54" t="str">
            <v>J.Yang</v>
          </cell>
          <cell r="F54" t="str">
            <v>MichaelL</v>
          </cell>
          <cell r="G54" t="str">
            <v>Lucky</v>
          </cell>
          <cell r="H54"/>
          <cell r="I54" t="str">
            <v>J.Hunter</v>
          </cell>
          <cell r="J54" t="str">
            <v>qq</v>
          </cell>
          <cell r="K54" t="str">
            <v>Helen</v>
          </cell>
          <cell r="L54" t="str">
            <v>C.Vosk</v>
          </cell>
          <cell r="M54" t="str">
            <v>Renise</v>
          </cell>
          <cell r="N54" t="str">
            <v>Sandra</v>
          </cell>
          <cell r="O54" t="str">
            <v>Dalia</v>
          </cell>
          <cell r="P54"/>
          <cell r="Q54"/>
          <cell r="R54"/>
          <cell r="S54"/>
          <cell r="T54"/>
        </row>
        <row r="55">
          <cell r="C55" t="str">
            <v>Mohammed</v>
          </cell>
          <cell r="D55" t="str">
            <v>M.Lu</v>
          </cell>
          <cell r="E55" t="str">
            <v>J.Yang</v>
          </cell>
          <cell r="F55" t="str">
            <v>qq</v>
          </cell>
          <cell r="G55" t="str">
            <v>Lucky</v>
          </cell>
          <cell r="H55"/>
          <cell r="I55" t="str">
            <v>J.Hunter</v>
          </cell>
          <cell r="J55" t="str">
            <v>qq</v>
          </cell>
          <cell r="K55" t="str">
            <v>Helen</v>
          </cell>
          <cell r="L55" t="str">
            <v>C.Vosk</v>
          </cell>
          <cell r="M55" t="str">
            <v>Renise</v>
          </cell>
          <cell r="N55" t="str">
            <v>Sandra</v>
          </cell>
          <cell r="O55" t="str">
            <v>Dalia</v>
          </cell>
          <cell r="P55"/>
          <cell r="Q55"/>
          <cell r="R55"/>
          <cell r="S55"/>
          <cell r="T55"/>
        </row>
        <row r="56">
          <cell r="C56" t="str">
            <v>Mohammed</v>
          </cell>
          <cell r="D56" t="str">
            <v>M.Lu</v>
          </cell>
          <cell r="E56" t="str">
            <v>J.Yang</v>
          </cell>
          <cell r="F56" t="str">
            <v>MichaelL</v>
          </cell>
          <cell r="G56" t="str">
            <v>Lucky</v>
          </cell>
          <cell r="H56"/>
          <cell r="I56" t="str">
            <v>J.Hunter</v>
          </cell>
          <cell r="J56" t="str">
            <v>qq</v>
          </cell>
          <cell r="K56" t="str">
            <v>blank</v>
          </cell>
          <cell r="L56" t="str">
            <v>C.Vosk</v>
          </cell>
          <cell r="M56" t="str">
            <v>Renise</v>
          </cell>
          <cell r="N56" t="str">
            <v>Sandra</v>
          </cell>
          <cell r="O56" t="str">
            <v>Dalia</v>
          </cell>
          <cell r="P56"/>
          <cell r="Q56"/>
          <cell r="R56"/>
          <cell r="S56"/>
          <cell r="T56"/>
        </row>
        <row r="57">
          <cell r="C57" t="str">
            <v>Mohammed</v>
          </cell>
          <cell r="D57" t="str">
            <v>M.Lu</v>
          </cell>
          <cell r="E57" t="str">
            <v>J.Yang</v>
          </cell>
          <cell r="F57" t="str">
            <v>MichaelL</v>
          </cell>
          <cell r="G57" t="str">
            <v>Lucky &gt;1.15pm</v>
          </cell>
          <cell r="H57"/>
          <cell r="I57" t="str">
            <v>J.Hunter</v>
          </cell>
          <cell r="J57" t="str">
            <v>Vivienne</v>
          </cell>
          <cell r="K57" t="str">
            <v>Monique</v>
          </cell>
          <cell r="L57" t="str">
            <v>C.Vosk</v>
          </cell>
          <cell r="M57" t="str">
            <v>Renise</v>
          </cell>
          <cell r="N57" t="str">
            <v>Sandra</v>
          </cell>
          <cell r="O57" t="str">
            <v>Dalia</v>
          </cell>
          <cell r="P57"/>
          <cell r="Q57"/>
          <cell r="R57"/>
          <cell r="S57"/>
          <cell r="T57"/>
        </row>
        <row r="58">
          <cell r="C58" t="str">
            <v>Mohammed</v>
          </cell>
          <cell r="D58" t="str">
            <v>M.Lu</v>
          </cell>
          <cell r="E58" t="str">
            <v>J.Yang</v>
          </cell>
          <cell r="F58" t="str">
            <v>MichaelL</v>
          </cell>
          <cell r="G58" t="str">
            <v>Lucky</v>
          </cell>
          <cell r="H58"/>
          <cell r="I58" t="str">
            <v>J.Hunter</v>
          </cell>
          <cell r="J58" t="str">
            <v>qq</v>
          </cell>
          <cell r="K58" t="str">
            <v>Monique</v>
          </cell>
          <cell r="L58" t="str">
            <v>C.Vosk</v>
          </cell>
          <cell r="M58" t="str">
            <v>Renise</v>
          </cell>
          <cell r="N58" t="str">
            <v>Sandra</v>
          </cell>
          <cell r="O58" t="str">
            <v>Dalia</v>
          </cell>
          <cell r="P58"/>
          <cell r="Q58"/>
          <cell r="R58"/>
          <cell r="S58"/>
          <cell r="T58"/>
        </row>
        <row r="59">
          <cell r="C59" t="str">
            <v>Mohammed</v>
          </cell>
          <cell r="D59" t="str">
            <v>M.Lu</v>
          </cell>
          <cell r="E59" t="str">
            <v>J.Yang</v>
          </cell>
          <cell r="F59" t="str">
            <v>MichaelL</v>
          </cell>
          <cell r="G59" t="str">
            <v>Lucky</v>
          </cell>
          <cell r="H59"/>
          <cell r="I59" t="str">
            <v>J.Hunter</v>
          </cell>
          <cell r="J59" t="str">
            <v>qq</v>
          </cell>
          <cell r="K59" t="str">
            <v>Phuong</v>
          </cell>
          <cell r="L59" t="str">
            <v>C.Vosk</v>
          </cell>
          <cell r="M59" t="str">
            <v>Renise</v>
          </cell>
          <cell r="N59" t="str">
            <v>Sandra</v>
          </cell>
          <cell r="O59" t="str">
            <v xml:space="preserve"> Vivienne</v>
          </cell>
          <cell r="P59"/>
          <cell r="Q59"/>
          <cell r="R59"/>
          <cell r="S59"/>
          <cell r="T59"/>
        </row>
        <row r="60">
          <cell r="C60" t="str">
            <v>Mohammed</v>
          </cell>
          <cell r="D60" t="str">
            <v>M.Lu</v>
          </cell>
          <cell r="E60" t="str">
            <v>J.Yang</v>
          </cell>
          <cell r="F60" t="str">
            <v>MichaelL</v>
          </cell>
          <cell r="G60" t="str">
            <v>Lucky</v>
          </cell>
          <cell r="H60"/>
          <cell r="I60" t="str">
            <v>J.Hunter</v>
          </cell>
          <cell r="J60" t="str">
            <v>qq</v>
          </cell>
          <cell r="K60" t="str">
            <v>Phuong</v>
          </cell>
          <cell r="L60" t="str">
            <v>C.Vosk</v>
          </cell>
          <cell r="M60" t="str">
            <v>Renise</v>
          </cell>
          <cell r="N60" t="str">
            <v>Sandra</v>
          </cell>
          <cell r="O60" t="str">
            <v>Dalia</v>
          </cell>
          <cell r="P60"/>
          <cell r="Q60"/>
          <cell r="R60"/>
          <cell r="S60"/>
          <cell r="T60"/>
        </row>
        <row r="61">
          <cell r="C61" t="str">
            <v>Mohammed</v>
          </cell>
          <cell r="D61" t="str">
            <v>M.Lu</v>
          </cell>
          <cell r="E61" t="str">
            <v>J.Yang</v>
          </cell>
          <cell r="F61" t="str">
            <v>MichaelL</v>
          </cell>
          <cell r="G61" t="str">
            <v>Lucky</v>
          </cell>
          <cell r="H61"/>
          <cell r="I61" t="str">
            <v>J.Hunter</v>
          </cell>
          <cell r="J61" t="str">
            <v>qq</v>
          </cell>
          <cell r="K61" t="str">
            <v>Helen</v>
          </cell>
          <cell r="L61" t="str">
            <v>C.Vosk</v>
          </cell>
          <cell r="M61" t="str">
            <v>Renise</v>
          </cell>
          <cell r="N61" t="str">
            <v>Sandra</v>
          </cell>
          <cell r="O61" t="str">
            <v>Dalia</v>
          </cell>
          <cell r="P61"/>
          <cell r="Q61"/>
          <cell r="R61"/>
          <cell r="S61"/>
          <cell r="T61"/>
        </row>
        <row r="62">
          <cell r="C62" t="str">
            <v>Mohammed</v>
          </cell>
          <cell r="D62" t="str">
            <v>M.Lu</v>
          </cell>
          <cell r="E62" t="str">
            <v>J.Yang</v>
          </cell>
          <cell r="F62" t="str">
            <v>MichaelL</v>
          </cell>
          <cell r="G62" t="str">
            <v>Lucky &gt;1.15pm</v>
          </cell>
          <cell r="H62"/>
          <cell r="I62" t="str">
            <v>J.Hunter</v>
          </cell>
          <cell r="J62" t="str">
            <v>Vivienne</v>
          </cell>
          <cell r="K62" t="str">
            <v>Helen</v>
          </cell>
          <cell r="L62" t="str">
            <v>C.Vosk</v>
          </cell>
          <cell r="M62" t="str">
            <v>Renise</v>
          </cell>
          <cell r="N62" t="str">
            <v>Sandra</v>
          </cell>
          <cell r="O62" t="str">
            <v>Dalia</v>
          </cell>
          <cell r="P62"/>
          <cell r="Q62"/>
          <cell r="R62"/>
          <cell r="S62"/>
          <cell r="T62"/>
        </row>
        <row r="63">
          <cell r="C63" t="str">
            <v>Mohammed</v>
          </cell>
          <cell r="D63" t="str">
            <v>M.Lu</v>
          </cell>
          <cell r="E63" t="str">
            <v>J.Yang</v>
          </cell>
          <cell r="F63" t="str">
            <v>MichaelL</v>
          </cell>
          <cell r="G63" t="str">
            <v>Lucky</v>
          </cell>
          <cell r="H63"/>
          <cell r="I63" t="str">
            <v>J.Hunter</v>
          </cell>
          <cell r="J63" t="str">
            <v>qq</v>
          </cell>
          <cell r="K63" t="str">
            <v>Helen</v>
          </cell>
          <cell r="L63" t="str">
            <v>C.Vosk</v>
          </cell>
          <cell r="M63" t="str">
            <v>Renise</v>
          </cell>
          <cell r="N63" t="str">
            <v>Sandra</v>
          </cell>
          <cell r="O63" t="str">
            <v>Dalia</v>
          </cell>
          <cell r="P63"/>
          <cell r="Q63"/>
          <cell r="R63"/>
          <cell r="S63"/>
          <cell r="T63"/>
        </row>
        <row r="64">
          <cell r="C64" t="str">
            <v>Mohammed</v>
          </cell>
          <cell r="D64" t="str">
            <v>M.Lu</v>
          </cell>
          <cell r="E64" t="str">
            <v>J.Yang</v>
          </cell>
          <cell r="F64" t="str">
            <v>MichaelL</v>
          </cell>
          <cell r="G64" t="str">
            <v>Lucky</v>
          </cell>
          <cell r="H64"/>
          <cell r="I64" t="str">
            <v>J.Hunter</v>
          </cell>
          <cell r="J64" t="str">
            <v>qq</v>
          </cell>
          <cell r="K64" t="str">
            <v>Helen</v>
          </cell>
          <cell r="L64" t="str">
            <v>C.Vosk</v>
          </cell>
          <cell r="M64" t="str">
            <v>Renise</v>
          </cell>
          <cell r="N64" t="str">
            <v>Sandra</v>
          </cell>
          <cell r="O64" t="str">
            <v>Dalia</v>
          </cell>
          <cell r="P64"/>
          <cell r="Q64"/>
          <cell r="R64"/>
          <cell r="S64"/>
          <cell r="T64"/>
        </row>
        <row r="65">
          <cell r="C65" t="str">
            <v>Mohammed</v>
          </cell>
          <cell r="D65" t="str">
            <v>M.Lu</v>
          </cell>
          <cell r="E65" t="str">
            <v>J.Yang</v>
          </cell>
          <cell r="F65" t="str">
            <v>MichaelL</v>
          </cell>
          <cell r="G65" t="str">
            <v>Lucky</v>
          </cell>
          <cell r="H65"/>
          <cell r="I65" t="str">
            <v>J.Hunter</v>
          </cell>
          <cell r="J65" t="str">
            <v>qq</v>
          </cell>
          <cell r="K65" t="str">
            <v>Helen</v>
          </cell>
          <cell r="L65" t="str">
            <v>C.Vosk</v>
          </cell>
          <cell r="M65" t="str">
            <v>Renise</v>
          </cell>
          <cell r="N65" t="str">
            <v>Sandra</v>
          </cell>
          <cell r="O65" t="str">
            <v>Dalia</v>
          </cell>
          <cell r="P65"/>
          <cell r="Q65"/>
          <cell r="R65"/>
          <cell r="S65"/>
          <cell r="T65"/>
        </row>
        <row r="66">
          <cell r="C66" t="str">
            <v>Mohammed</v>
          </cell>
          <cell r="D66" t="str">
            <v>M.Lu</v>
          </cell>
          <cell r="E66" t="str">
            <v>J.Yang</v>
          </cell>
          <cell r="F66" t="str">
            <v>MichaelL</v>
          </cell>
          <cell r="G66" t="str">
            <v>Lucky</v>
          </cell>
          <cell r="H66"/>
          <cell r="I66" t="str">
            <v>J.Hunter</v>
          </cell>
          <cell r="J66" t="str">
            <v>qq</v>
          </cell>
          <cell r="K66" t="str">
            <v>Helen</v>
          </cell>
          <cell r="L66" t="str">
            <v>C.Vosk</v>
          </cell>
          <cell r="M66" t="str">
            <v>Renise</v>
          </cell>
          <cell r="N66" t="str">
            <v>Sandra</v>
          </cell>
          <cell r="O66" t="str">
            <v>Dalia</v>
          </cell>
          <cell r="P66"/>
          <cell r="Q66"/>
          <cell r="R66"/>
          <cell r="S66"/>
          <cell r="T66"/>
        </row>
        <row r="67">
          <cell r="C67" t="str">
            <v>Mohammed</v>
          </cell>
          <cell r="D67" t="str">
            <v>M.Lu</v>
          </cell>
          <cell r="E67" t="str">
            <v>J.Yang</v>
          </cell>
          <cell r="F67" t="str">
            <v>MichaelL</v>
          </cell>
          <cell r="G67" t="str">
            <v>Lucky</v>
          </cell>
          <cell r="H67"/>
          <cell r="I67" t="str">
            <v>J.Hunter</v>
          </cell>
          <cell r="J67" t="str">
            <v>Vivienne</v>
          </cell>
          <cell r="K67" t="str">
            <v>Helen</v>
          </cell>
          <cell r="L67" t="str">
            <v>C.Vosk</v>
          </cell>
          <cell r="M67" t="str">
            <v>Renise</v>
          </cell>
          <cell r="N67" t="str">
            <v>Monique</v>
          </cell>
          <cell r="O67" t="str">
            <v>Dalia</v>
          </cell>
          <cell r="P67"/>
          <cell r="Q67"/>
          <cell r="R67"/>
          <cell r="S67"/>
          <cell r="T67"/>
        </row>
        <row r="68">
          <cell r="C68" t="str">
            <v>Mohammed</v>
          </cell>
          <cell r="D68" t="str">
            <v>M.Lu</v>
          </cell>
          <cell r="E68" t="str">
            <v>J.Yang</v>
          </cell>
          <cell r="F68" t="str">
            <v>MichaelL</v>
          </cell>
          <cell r="G68" t="str">
            <v>Lucky</v>
          </cell>
          <cell r="H68"/>
          <cell r="I68" t="str">
            <v>J.Hunter</v>
          </cell>
          <cell r="J68" t="str">
            <v>qq</v>
          </cell>
          <cell r="K68" t="str">
            <v>Helen</v>
          </cell>
          <cell r="L68" t="str">
            <v>C.Vosk</v>
          </cell>
          <cell r="M68" t="str">
            <v>Monique</v>
          </cell>
          <cell r="N68" t="str">
            <v>Sandra</v>
          </cell>
          <cell r="O68" t="str">
            <v>Dalia</v>
          </cell>
          <cell r="P68"/>
          <cell r="Q68"/>
          <cell r="R68"/>
          <cell r="S68"/>
          <cell r="T68"/>
        </row>
        <row r="69">
          <cell r="C69" t="str">
            <v>Mohammed</v>
          </cell>
          <cell r="D69" t="str">
            <v>M.Lu</v>
          </cell>
          <cell r="E69" t="str">
            <v>J.Yang</v>
          </cell>
          <cell r="F69" t="str">
            <v>MichaelL</v>
          </cell>
          <cell r="G69" t="str">
            <v>Lucky</v>
          </cell>
          <cell r="H69"/>
          <cell r="I69" t="str">
            <v>J.Hunter</v>
          </cell>
          <cell r="J69" t="str">
            <v>qq</v>
          </cell>
          <cell r="K69" t="str">
            <v>Helen</v>
          </cell>
          <cell r="L69" t="str">
            <v>C.Vosk</v>
          </cell>
          <cell r="M69" t="str">
            <v>Renise</v>
          </cell>
          <cell r="N69" t="str">
            <v>Sandra</v>
          </cell>
          <cell r="O69" t="str">
            <v>Dalia</v>
          </cell>
          <cell r="P69"/>
          <cell r="Q69"/>
          <cell r="R69"/>
          <cell r="S69"/>
          <cell r="T69"/>
        </row>
        <row r="70">
          <cell r="C70" t="str">
            <v>Mohammed</v>
          </cell>
          <cell r="D70" t="str">
            <v>M.Lu</v>
          </cell>
          <cell r="E70" t="str">
            <v>J.Yang</v>
          </cell>
          <cell r="F70" t="str">
            <v>MichaelL</v>
          </cell>
          <cell r="G70" t="str">
            <v>Lucky</v>
          </cell>
          <cell r="H70"/>
          <cell r="I70" t="str">
            <v>J.Hunter</v>
          </cell>
          <cell r="J70" t="str">
            <v>qq</v>
          </cell>
          <cell r="K70" t="str">
            <v>Helen</v>
          </cell>
          <cell r="L70" t="str">
            <v>C.Vosk</v>
          </cell>
          <cell r="M70" t="str">
            <v>Renise</v>
          </cell>
          <cell r="N70" t="str">
            <v>Sandra</v>
          </cell>
          <cell r="O70" t="str">
            <v>Dalia</v>
          </cell>
          <cell r="P70"/>
          <cell r="Q70"/>
          <cell r="R70"/>
          <cell r="S70"/>
          <cell r="T70"/>
        </row>
        <row r="71">
          <cell r="C71" t="str">
            <v>Mark</v>
          </cell>
          <cell r="D71" t="str">
            <v>M.Lu</v>
          </cell>
          <cell r="E71" t="str">
            <v>J.Yang</v>
          </cell>
          <cell r="F71" t="str">
            <v>MichaelL</v>
          </cell>
          <cell r="G71" t="str">
            <v>Lucky</v>
          </cell>
          <cell r="H71"/>
          <cell r="I71" t="str">
            <v>J.Hunter</v>
          </cell>
          <cell r="J71" t="str">
            <v>qq</v>
          </cell>
          <cell r="K71" t="str">
            <v>Helen</v>
          </cell>
          <cell r="L71" t="str">
            <v>C.Vosk</v>
          </cell>
          <cell r="M71" t="str">
            <v>Renise</v>
          </cell>
          <cell r="N71" t="str">
            <v>Sandra</v>
          </cell>
          <cell r="O71" t="str">
            <v>Dalia</v>
          </cell>
          <cell r="P71"/>
          <cell r="Q71"/>
          <cell r="R71"/>
          <cell r="S71"/>
          <cell r="T71"/>
        </row>
        <row r="72">
          <cell r="C72" t="str">
            <v>Mark</v>
          </cell>
          <cell r="D72" t="str">
            <v>M.Lu</v>
          </cell>
          <cell r="E72" t="str">
            <v>A.Tran</v>
          </cell>
          <cell r="F72" t="str">
            <v>MichaelL</v>
          </cell>
          <cell r="G72" t="str">
            <v>Lucky</v>
          </cell>
          <cell r="H72"/>
          <cell r="I72" t="str">
            <v>J.Hunter</v>
          </cell>
          <cell r="J72" t="str">
            <v>Vivienne</v>
          </cell>
          <cell r="K72" t="str">
            <v>Helen</v>
          </cell>
          <cell r="L72" t="str">
            <v>Monique</v>
          </cell>
          <cell r="M72" t="str">
            <v>Renise</v>
          </cell>
          <cell r="N72" t="str">
            <v>Sandra</v>
          </cell>
          <cell r="O72" t="str">
            <v>Dalia</v>
          </cell>
          <cell r="P72"/>
          <cell r="Q72"/>
          <cell r="R72"/>
          <cell r="S72"/>
          <cell r="T72"/>
        </row>
        <row r="73">
          <cell r="C73" t="str">
            <v>Mark</v>
          </cell>
          <cell r="D73" t="str">
            <v>A.Tran</v>
          </cell>
          <cell r="E73" t="str">
            <v>J.Yang</v>
          </cell>
          <cell r="F73" t="str">
            <v>MichaelL</v>
          </cell>
          <cell r="G73" t="str">
            <v>Lucky</v>
          </cell>
          <cell r="H73"/>
          <cell r="I73" t="str">
            <v>J.Hunter</v>
          </cell>
          <cell r="J73" t="str">
            <v>qq</v>
          </cell>
          <cell r="K73" t="str">
            <v>Monique</v>
          </cell>
          <cell r="L73" t="str">
            <v>C.Vosk</v>
          </cell>
          <cell r="M73" t="str">
            <v>Renise</v>
          </cell>
          <cell r="N73" t="str">
            <v>Sandra</v>
          </cell>
          <cell r="O73" t="str">
            <v>Dalia</v>
          </cell>
          <cell r="P73"/>
          <cell r="Q73"/>
          <cell r="R73"/>
          <cell r="S73"/>
          <cell r="T73"/>
        </row>
        <row r="74">
          <cell r="C74" t="str">
            <v>Mark</v>
          </cell>
          <cell r="D74" t="str">
            <v>M.Lu</v>
          </cell>
          <cell r="E74" t="str">
            <v>J.Yang</v>
          </cell>
          <cell r="F74" t="str">
            <v>MichaelL</v>
          </cell>
          <cell r="G74" t="str">
            <v>Lucky</v>
          </cell>
          <cell r="H74"/>
          <cell r="I74" t="str">
            <v>J.Hunter</v>
          </cell>
          <cell r="J74" t="str">
            <v>qq</v>
          </cell>
          <cell r="K74" t="str">
            <v>Helen</v>
          </cell>
          <cell r="L74" t="str">
            <v>C.Vosk</v>
          </cell>
          <cell r="M74" t="str">
            <v>Renise</v>
          </cell>
          <cell r="N74" t="str">
            <v>Sandra</v>
          </cell>
          <cell r="O74" t="str">
            <v>Dalia</v>
          </cell>
          <cell r="P74"/>
          <cell r="Q74"/>
          <cell r="R74"/>
          <cell r="S74"/>
          <cell r="T74"/>
        </row>
        <row r="75">
          <cell r="C75" t="str">
            <v>Mark</v>
          </cell>
          <cell r="D75" t="str">
            <v>M.Lu</v>
          </cell>
          <cell r="E75" t="str">
            <v>J.Yang</v>
          </cell>
          <cell r="F75" t="str">
            <v>MichaelL</v>
          </cell>
          <cell r="G75" t="str">
            <v>Lucky</v>
          </cell>
          <cell r="H75"/>
          <cell r="I75" t="str">
            <v>J.Hunter</v>
          </cell>
          <cell r="J75" t="str">
            <v>qq</v>
          </cell>
          <cell r="K75" t="str">
            <v>Helen</v>
          </cell>
          <cell r="L75" t="str">
            <v>C.Vosk</v>
          </cell>
          <cell r="M75" t="str">
            <v>Renise</v>
          </cell>
          <cell r="N75" t="str">
            <v>Sandra</v>
          </cell>
          <cell r="O75" t="str">
            <v>Dalia</v>
          </cell>
          <cell r="P75"/>
          <cell r="Q75"/>
          <cell r="R75"/>
          <cell r="S75"/>
          <cell r="T75"/>
        </row>
        <row r="76">
          <cell r="C76" t="str">
            <v>Mark</v>
          </cell>
          <cell r="D76" t="str">
            <v>M.Lu</v>
          </cell>
          <cell r="E76" t="str">
            <v>J.Yang</v>
          </cell>
          <cell r="F76" t="str">
            <v>MichaelL</v>
          </cell>
          <cell r="G76" t="str">
            <v>Lucky</v>
          </cell>
          <cell r="H76"/>
          <cell r="I76" t="str">
            <v>J.Hunter</v>
          </cell>
          <cell r="J76" t="str">
            <v>qq</v>
          </cell>
          <cell r="K76" t="str">
            <v>Helen</v>
          </cell>
          <cell r="L76" t="str">
            <v>C.Vosk</v>
          </cell>
          <cell r="M76" t="str">
            <v>Renise</v>
          </cell>
          <cell r="N76" t="str">
            <v>Sandra</v>
          </cell>
          <cell r="O76" t="str">
            <v>Dalia</v>
          </cell>
          <cell r="P76"/>
          <cell r="Q76"/>
          <cell r="R76"/>
          <cell r="S76"/>
          <cell r="T76"/>
        </row>
        <row r="77">
          <cell r="C77" t="str">
            <v>Mark</v>
          </cell>
          <cell r="D77" t="str">
            <v>M.Lu</v>
          </cell>
          <cell r="E77" t="str">
            <v>J.Yang</v>
          </cell>
          <cell r="F77" t="str">
            <v>MichaelL</v>
          </cell>
          <cell r="G77" t="str">
            <v>Lucky</v>
          </cell>
          <cell r="H77"/>
          <cell r="I77" t="str">
            <v>J.Hunter</v>
          </cell>
          <cell r="J77" t="str">
            <v>Vivienne</v>
          </cell>
          <cell r="K77" t="str">
            <v>Helen</v>
          </cell>
          <cell r="L77" t="str">
            <v>C.Vosk</v>
          </cell>
          <cell r="M77" t="str">
            <v>Renise</v>
          </cell>
          <cell r="N77" t="str">
            <v>Sandra</v>
          </cell>
          <cell r="O77" t="str">
            <v>Dalia</v>
          </cell>
          <cell r="P77"/>
          <cell r="Q77"/>
          <cell r="R77"/>
          <cell r="S77"/>
          <cell r="T77"/>
        </row>
        <row r="78">
          <cell r="C78" t="str">
            <v>Mark</v>
          </cell>
          <cell r="D78" t="str">
            <v>M.Lu</v>
          </cell>
          <cell r="E78" t="str">
            <v>J.Yang</v>
          </cell>
          <cell r="F78" t="str">
            <v>MichaelL</v>
          </cell>
          <cell r="G78" t="str">
            <v>Lucky</v>
          </cell>
          <cell r="H78"/>
          <cell r="I78" t="str">
            <v>J.Hunter</v>
          </cell>
          <cell r="J78" t="str">
            <v>qq</v>
          </cell>
          <cell r="K78" t="str">
            <v>Helen</v>
          </cell>
          <cell r="L78" t="str">
            <v>C.Vosk</v>
          </cell>
          <cell r="M78" t="str">
            <v>Renise</v>
          </cell>
          <cell r="N78" t="str">
            <v>Sandra</v>
          </cell>
          <cell r="O78" t="str">
            <v xml:space="preserve"> Monique</v>
          </cell>
          <cell r="P78"/>
          <cell r="Q78"/>
          <cell r="R78"/>
          <cell r="S78"/>
          <cell r="T78"/>
        </row>
        <row r="79">
          <cell r="C79" t="str">
            <v>Mark</v>
          </cell>
          <cell r="D79" t="str">
            <v>M.Lu</v>
          </cell>
          <cell r="E79" t="str">
            <v>J.Yang</v>
          </cell>
          <cell r="F79" t="str">
            <v>MichaelL</v>
          </cell>
          <cell r="G79" t="str">
            <v>qq</v>
          </cell>
          <cell r="H79"/>
          <cell r="I79" t="str">
            <v>J.Hunter</v>
          </cell>
          <cell r="J79" t="str">
            <v>qq</v>
          </cell>
          <cell r="K79" t="str">
            <v>Helen</v>
          </cell>
          <cell r="L79" t="str">
            <v>C.Vosk</v>
          </cell>
          <cell r="M79" t="str">
            <v>Renise</v>
          </cell>
          <cell r="N79" t="str">
            <v>Sandra</v>
          </cell>
          <cell r="O79" t="str">
            <v>Dalia</v>
          </cell>
          <cell r="P79"/>
          <cell r="Q79"/>
          <cell r="R79"/>
          <cell r="S79"/>
          <cell r="T79"/>
        </row>
        <row r="80">
          <cell r="C80" t="str">
            <v>Mark</v>
          </cell>
          <cell r="D80" t="str">
            <v>M.Lu</v>
          </cell>
          <cell r="E80" t="str">
            <v>J.Yang</v>
          </cell>
          <cell r="F80" t="str">
            <v>MichaelL</v>
          </cell>
          <cell r="G80" t="str">
            <v>Lucky</v>
          </cell>
          <cell r="H80"/>
          <cell r="I80" t="str">
            <v>J.Hunter</v>
          </cell>
          <cell r="J80" t="str">
            <v>qq</v>
          </cell>
          <cell r="K80" t="str">
            <v>Helen</v>
          </cell>
          <cell r="L80" t="str">
            <v>C.Vosk</v>
          </cell>
          <cell r="M80" t="str">
            <v>Renise</v>
          </cell>
          <cell r="N80" t="str">
            <v>Sandra</v>
          </cell>
          <cell r="O80" t="str">
            <v>Dalia</v>
          </cell>
          <cell r="P80"/>
          <cell r="Q80"/>
          <cell r="R80"/>
          <cell r="S80"/>
          <cell r="T80"/>
        </row>
        <row r="81">
          <cell r="C81" t="str">
            <v>Mark</v>
          </cell>
          <cell r="D81" t="str">
            <v>M.Lu</v>
          </cell>
          <cell r="E81" t="str">
            <v>J.Yang</v>
          </cell>
          <cell r="F81" t="str">
            <v>MichaelL</v>
          </cell>
          <cell r="G81" t="str">
            <v>Lucky</v>
          </cell>
          <cell r="H81"/>
          <cell r="I81" t="str">
            <v>J.Hunter</v>
          </cell>
          <cell r="J81" t="str">
            <v>qq</v>
          </cell>
          <cell r="K81" t="str">
            <v>blank</v>
          </cell>
          <cell r="L81" t="str">
            <v>C.Vosk</v>
          </cell>
          <cell r="M81" t="str">
            <v>Renise</v>
          </cell>
          <cell r="N81" t="str">
            <v>Sandra</v>
          </cell>
          <cell r="O81" t="str">
            <v>Dalia</v>
          </cell>
          <cell r="P81"/>
          <cell r="Q81"/>
          <cell r="R81"/>
          <cell r="S81"/>
          <cell r="T81"/>
        </row>
        <row r="82">
          <cell r="C82" t="str">
            <v>Mark</v>
          </cell>
          <cell r="D82" t="str">
            <v>M.Lu</v>
          </cell>
          <cell r="E82" t="str">
            <v>J.Yang</v>
          </cell>
          <cell r="F82" t="str">
            <v>MichaelL</v>
          </cell>
          <cell r="G82" t="str">
            <v>Lucky</v>
          </cell>
          <cell r="H82"/>
          <cell r="I82" t="str">
            <v>J.Hunter</v>
          </cell>
          <cell r="J82" t="str">
            <v>Vivienne</v>
          </cell>
          <cell r="K82" t="str">
            <v>blank</v>
          </cell>
          <cell r="L82" t="str">
            <v>C.Vosk</v>
          </cell>
          <cell r="M82" t="str">
            <v>Renise</v>
          </cell>
          <cell r="N82" t="str">
            <v>Sandra</v>
          </cell>
          <cell r="O82" t="str">
            <v>Dalia</v>
          </cell>
          <cell r="P82"/>
          <cell r="Q82"/>
          <cell r="R82"/>
          <cell r="S82"/>
          <cell r="T82"/>
        </row>
        <row r="83">
          <cell r="C83" t="str">
            <v>A.Tran</v>
          </cell>
          <cell r="D83" t="str">
            <v>M.Lu</v>
          </cell>
          <cell r="E83" t="str">
            <v>J.Yang</v>
          </cell>
          <cell r="F83" t="str">
            <v>MichaelL</v>
          </cell>
          <cell r="G83" t="str">
            <v>Lucky</v>
          </cell>
          <cell r="H83"/>
          <cell r="I83" t="str">
            <v>J.Hunter</v>
          </cell>
          <cell r="J83" t="str">
            <v>qq</v>
          </cell>
          <cell r="K83" t="str">
            <v>blank</v>
          </cell>
          <cell r="L83" t="str">
            <v>C.Vosk</v>
          </cell>
          <cell r="M83" t="str">
            <v>Renise</v>
          </cell>
          <cell r="N83" t="str">
            <v>Sandra</v>
          </cell>
          <cell r="O83" t="str">
            <v>Dalia</v>
          </cell>
          <cell r="P83"/>
          <cell r="Q83"/>
          <cell r="R83"/>
          <cell r="S83"/>
          <cell r="T83"/>
        </row>
        <row r="84">
          <cell r="C84" t="str">
            <v>Mark</v>
          </cell>
          <cell r="D84" t="str">
            <v>M.Lu</v>
          </cell>
          <cell r="E84" t="str">
            <v>J.Yang</v>
          </cell>
          <cell r="F84" t="str">
            <v>MichaelL</v>
          </cell>
          <cell r="G84" t="str">
            <v>Lucky</v>
          </cell>
          <cell r="H84"/>
          <cell r="I84" t="str">
            <v>J.Hunter</v>
          </cell>
          <cell r="J84" t="str">
            <v>qq</v>
          </cell>
          <cell r="K84" t="str">
            <v>blank</v>
          </cell>
          <cell r="L84" t="str">
            <v>C.Vosk</v>
          </cell>
          <cell r="M84" t="str">
            <v>Renise</v>
          </cell>
          <cell r="N84" t="str">
            <v>Sandra</v>
          </cell>
          <cell r="O84" t="str">
            <v>Dalia</v>
          </cell>
          <cell r="P84"/>
          <cell r="Q84"/>
          <cell r="R84"/>
          <cell r="S84"/>
          <cell r="T84"/>
        </row>
        <row r="85">
          <cell r="C85" t="str">
            <v>Mark</v>
          </cell>
          <cell r="D85" t="str">
            <v>M.Lu</v>
          </cell>
          <cell r="E85" t="str">
            <v>J.Yang</v>
          </cell>
          <cell r="F85" t="str">
            <v>MichaelL</v>
          </cell>
          <cell r="G85" t="str">
            <v>Lucky</v>
          </cell>
          <cell r="H85"/>
          <cell r="I85" t="str">
            <v>J.Hunter</v>
          </cell>
          <cell r="J85" t="str">
            <v>qq</v>
          </cell>
          <cell r="K85" t="str">
            <v>blank</v>
          </cell>
          <cell r="L85" t="str">
            <v>C.Vosk</v>
          </cell>
          <cell r="M85" t="str">
            <v>Renise</v>
          </cell>
          <cell r="N85" t="str">
            <v>Sandra</v>
          </cell>
          <cell r="O85" t="str">
            <v>Dalia</v>
          </cell>
          <cell r="P85"/>
          <cell r="Q85"/>
          <cell r="R85"/>
          <cell r="S85"/>
          <cell r="T85"/>
        </row>
        <row r="86">
          <cell r="C86" t="str">
            <v>Mark</v>
          </cell>
          <cell r="D86" t="str">
            <v>M.Lu</v>
          </cell>
          <cell r="E86" t="str">
            <v>J.Yang</v>
          </cell>
          <cell r="F86" t="str">
            <v>qq</v>
          </cell>
          <cell r="G86" t="str">
            <v>Lucky</v>
          </cell>
          <cell r="H86"/>
          <cell r="I86" t="str">
            <v>J.Hunter</v>
          </cell>
          <cell r="J86" t="str">
            <v>qq</v>
          </cell>
          <cell r="K86" t="str">
            <v>blank</v>
          </cell>
          <cell r="L86" t="str">
            <v>C.Vosk</v>
          </cell>
          <cell r="M86" t="str">
            <v>Renise</v>
          </cell>
          <cell r="N86" t="str">
            <v>Sandra</v>
          </cell>
          <cell r="O86" t="str">
            <v>Dalia</v>
          </cell>
          <cell r="P86"/>
          <cell r="Q86"/>
          <cell r="R86"/>
          <cell r="S86"/>
          <cell r="T86"/>
        </row>
        <row r="87">
          <cell r="C87" t="str">
            <v>Mark</v>
          </cell>
          <cell r="D87" t="str">
            <v>M.Lu</v>
          </cell>
          <cell r="E87" t="str">
            <v>J.Yang</v>
          </cell>
          <cell r="F87" t="str">
            <v>MichaelL</v>
          </cell>
          <cell r="G87" t="str">
            <v>Lucky</v>
          </cell>
          <cell r="H87"/>
          <cell r="I87" t="str">
            <v>J.Hunter</v>
          </cell>
          <cell r="J87" t="str">
            <v>Vivienne</v>
          </cell>
          <cell r="K87" t="str">
            <v>blank</v>
          </cell>
          <cell r="L87" t="str">
            <v>C.Vosk</v>
          </cell>
          <cell r="M87" t="str">
            <v>Renise</v>
          </cell>
          <cell r="N87" t="str">
            <v>Sandra</v>
          </cell>
          <cell r="O87" t="str">
            <v>Dalia</v>
          </cell>
          <cell r="P87"/>
          <cell r="Q87"/>
          <cell r="R87"/>
          <cell r="S87"/>
          <cell r="T87"/>
        </row>
        <row r="88">
          <cell r="C88" t="str">
            <v>Mark</v>
          </cell>
          <cell r="D88" t="str">
            <v>M.Lu</v>
          </cell>
          <cell r="E88" t="str">
            <v>J.Yang</v>
          </cell>
          <cell r="F88" t="str">
            <v>MichaelL</v>
          </cell>
          <cell r="G88" t="str">
            <v>Lucky</v>
          </cell>
          <cell r="H88"/>
          <cell r="I88" t="str">
            <v>J.Hunter</v>
          </cell>
          <cell r="J88" t="str">
            <v>qq</v>
          </cell>
          <cell r="K88" t="str">
            <v>blank</v>
          </cell>
          <cell r="L88" t="str">
            <v>C.Vosk</v>
          </cell>
          <cell r="M88" t="str">
            <v>Renise</v>
          </cell>
          <cell r="N88" t="str">
            <v>Sandra</v>
          </cell>
          <cell r="O88" t="str">
            <v xml:space="preserve"> Monique</v>
          </cell>
          <cell r="P88"/>
          <cell r="Q88"/>
          <cell r="R88"/>
          <cell r="S88"/>
          <cell r="T88"/>
        </row>
        <row r="89">
          <cell r="C89" t="str">
            <v>Mark</v>
          </cell>
          <cell r="D89" t="str">
            <v>M.Lu</v>
          </cell>
          <cell r="E89" t="str">
            <v>J.Yang</v>
          </cell>
          <cell r="F89" t="str">
            <v>MichaelL</v>
          </cell>
          <cell r="G89" t="str">
            <v>Lucky</v>
          </cell>
          <cell r="H89"/>
          <cell r="I89" t="str">
            <v>J.Hunter</v>
          </cell>
          <cell r="J89" t="str">
            <v>qq</v>
          </cell>
          <cell r="K89" t="str">
            <v>blank</v>
          </cell>
          <cell r="L89" t="str">
            <v>C.Vosk</v>
          </cell>
          <cell r="M89" t="str">
            <v>Renise</v>
          </cell>
          <cell r="N89" t="str">
            <v>Sandra</v>
          </cell>
          <cell r="O89" t="str">
            <v>Dalia</v>
          </cell>
          <cell r="P89"/>
          <cell r="Q89"/>
          <cell r="R89"/>
          <cell r="S89"/>
          <cell r="T89"/>
        </row>
        <row r="90">
          <cell r="C90" t="str">
            <v>Mark</v>
          </cell>
          <cell r="D90" t="str">
            <v>M.Lu</v>
          </cell>
          <cell r="E90" t="str">
            <v>J.Yang</v>
          </cell>
          <cell r="F90" t="str">
            <v>MichaelL</v>
          </cell>
          <cell r="G90" t="str">
            <v>Lucky</v>
          </cell>
          <cell r="H90"/>
          <cell r="I90" t="str">
            <v>J.Hunter</v>
          </cell>
          <cell r="J90" t="str">
            <v>qq</v>
          </cell>
          <cell r="K90" t="str">
            <v>blank</v>
          </cell>
          <cell r="L90" t="str">
            <v>C.Vosk</v>
          </cell>
          <cell r="M90" t="str">
            <v>Renise</v>
          </cell>
          <cell r="N90" t="str">
            <v>Sandra</v>
          </cell>
          <cell r="O90" t="str">
            <v>Dalia</v>
          </cell>
          <cell r="P90"/>
          <cell r="Q90"/>
          <cell r="R90"/>
          <cell r="S90"/>
          <cell r="T90"/>
        </row>
        <row r="91">
          <cell r="C91" t="str">
            <v>Mark</v>
          </cell>
          <cell r="D91" t="str">
            <v>M.Lu</v>
          </cell>
          <cell r="E91" t="str">
            <v>J.Yang</v>
          </cell>
          <cell r="F91" t="str">
            <v>MichaelL</v>
          </cell>
          <cell r="G91" t="str">
            <v>qq</v>
          </cell>
          <cell r="H91"/>
          <cell r="I91" t="str">
            <v>J.Hunter</v>
          </cell>
          <cell r="J91" t="str">
            <v>qq</v>
          </cell>
          <cell r="K91" t="str">
            <v>blank</v>
          </cell>
          <cell r="L91" t="str">
            <v>C.Vosk</v>
          </cell>
          <cell r="M91" t="str">
            <v>Renise</v>
          </cell>
          <cell r="N91" t="str">
            <v>Sandra</v>
          </cell>
          <cell r="O91" t="str">
            <v>Dalia</v>
          </cell>
          <cell r="P91"/>
          <cell r="Q91"/>
          <cell r="R91"/>
          <cell r="S91"/>
          <cell r="T91"/>
        </row>
        <row r="92">
          <cell r="C92" t="str">
            <v>Mark</v>
          </cell>
          <cell r="D92" t="str">
            <v>M.Lu</v>
          </cell>
          <cell r="E92" t="str">
            <v>A.Tran</v>
          </cell>
          <cell r="F92" t="str">
            <v>MichaelL</v>
          </cell>
          <cell r="G92" t="str">
            <v>Lucky</v>
          </cell>
          <cell r="H92"/>
          <cell r="I92" t="str">
            <v>J.Hunter</v>
          </cell>
          <cell r="J92" t="str">
            <v>Vivienne</v>
          </cell>
          <cell r="K92" t="str">
            <v>blank</v>
          </cell>
          <cell r="L92" t="str">
            <v>C.Vosk</v>
          </cell>
          <cell r="M92" t="str">
            <v>Renise</v>
          </cell>
          <cell r="N92" t="str">
            <v>Sandra</v>
          </cell>
          <cell r="O92" t="str">
            <v>Dalia</v>
          </cell>
          <cell r="P92"/>
          <cell r="Q92"/>
          <cell r="R92"/>
          <cell r="S92"/>
          <cell r="T92"/>
        </row>
        <row r="93">
          <cell r="C93" t="str">
            <v>Mark</v>
          </cell>
          <cell r="D93" t="str">
            <v>A.Tran</v>
          </cell>
          <cell r="E93" t="str">
            <v>J.Yang</v>
          </cell>
          <cell r="F93" t="str">
            <v>MichaelL</v>
          </cell>
          <cell r="G93" t="str">
            <v>Lucky</v>
          </cell>
          <cell r="H93"/>
          <cell r="I93" t="str">
            <v>J.Hunter</v>
          </cell>
          <cell r="J93" t="str">
            <v>qq</v>
          </cell>
          <cell r="K93" t="str">
            <v>blank</v>
          </cell>
          <cell r="L93" t="str">
            <v>C.Vosk</v>
          </cell>
          <cell r="M93" t="str">
            <v>Renise</v>
          </cell>
          <cell r="N93" t="str">
            <v>Sandra</v>
          </cell>
          <cell r="O93" t="str">
            <v>Dalia</v>
          </cell>
          <cell r="P93"/>
          <cell r="Q93"/>
          <cell r="R93"/>
          <cell r="S93"/>
          <cell r="T93"/>
        </row>
        <row r="94">
          <cell r="C94" t="str">
            <v>Mark</v>
          </cell>
          <cell r="D94" t="str">
            <v>M.Lu</v>
          </cell>
          <cell r="E94" t="str">
            <v>J.Yang</v>
          </cell>
          <cell r="F94" t="str">
            <v>MichaelL</v>
          </cell>
          <cell r="G94" t="str">
            <v>Lucky</v>
          </cell>
          <cell r="H94"/>
          <cell r="I94" t="str">
            <v>J.Hunter</v>
          </cell>
          <cell r="J94" t="str">
            <v>qq</v>
          </cell>
          <cell r="K94" t="str">
            <v>blank</v>
          </cell>
          <cell r="L94" t="str">
            <v>C.Vosk</v>
          </cell>
          <cell r="M94" t="str">
            <v>Renise</v>
          </cell>
          <cell r="N94" t="str">
            <v>Sandra</v>
          </cell>
          <cell r="O94" t="str">
            <v>Dalia</v>
          </cell>
          <cell r="P94"/>
          <cell r="Q94"/>
          <cell r="R94"/>
          <cell r="S94"/>
          <cell r="T94"/>
        </row>
        <row r="95">
          <cell r="C95" t="str">
            <v>Mark</v>
          </cell>
          <cell r="D95" t="str">
            <v>M.Lu</v>
          </cell>
          <cell r="E95" t="str">
            <v>J.Yang</v>
          </cell>
          <cell r="F95" t="str">
            <v>MichaelL</v>
          </cell>
          <cell r="G95" t="str">
            <v>Lucky</v>
          </cell>
          <cell r="H95"/>
          <cell r="I95" t="str">
            <v>J.Hunter</v>
          </cell>
          <cell r="J95" t="str">
            <v>qq</v>
          </cell>
          <cell r="K95" t="str">
            <v>blank</v>
          </cell>
          <cell r="L95" t="str">
            <v>C.Vosk</v>
          </cell>
          <cell r="M95" t="str">
            <v>Renise</v>
          </cell>
          <cell r="N95" t="str">
            <v>Sandra</v>
          </cell>
          <cell r="O95" t="str">
            <v>Dalia</v>
          </cell>
          <cell r="P95"/>
          <cell r="Q95"/>
          <cell r="R95"/>
          <cell r="S95"/>
          <cell r="T95"/>
        </row>
        <row r="96">
          <cell r="C96" t="str">
            <v>Mark</v>
          </cell>
          <cell r="D96" t="str">
            <v>M.Lu</v>
          </cell>
          <cell r="E96" t="str">
            <v>J.Yang</v>
          </cell>
          <cell r="F96" t="str">
            <v>MichaelL</v>
          </cell>
          <cell r="G96" t="str">
            <v>Lucky</v>
          </cell>
          <cell r="H96"/>
          <cell r="I96" t="str">
            <v>J.Hunter</v>
          </cell>
          <cell r="J96" t="str">
            <v>qq</v>
          </cell>
          <cell r="K96" t="str">
            <v>blank</v>
          </cell>
          <cell r="L96" t="str">
            <v>C.Vosk</v>
          </cell>
          <cell r="M96" t="str">
            <v>Renise</v>
          </cell>
          <cell r="N96" t="str">
            <v>Sandra</v>
          </cell>
          <cell r="O96" t="str">
            <v>Dalia</v>
          </cell>
          <cell r="P96"/>
          <cell r="Q96"/>
          <cell r="R96"/>
          <cell r="S96"/>
          <cell r="T96"/>
        </row>
        <row r="97">
          <cell r="C97" t="str">
            <v>Mark</v>
          </cell>
          <cell r="D97" t="str">
            <v>M.Lu</v>
          </cell>
          <cell r="E97" t="str">
            <v>J.Yang</v>
          </cell>
          <cell r="F97" t="str">
            <v>MichaelL</v>
          </cell>
          <cell r="G97" t="str">
            <v>Lucky</v>
          </cell>
          <cell r="H97"/>
          <cell r="I97" t="str">
            <v>J.Hunter</v>
          </cell>
          <cell r="J97" t="str">
            <v>Vivienne</v>
          </cell>
          <cell r="K97" t="str">
            <v>blank</v>
          </cell>
          <cell r="L97" t="str">
            <v>C.Vosk</v>
          </cell>
          <cell r="M97" t="str">
            <v>Renise</v>
          </cell>
          <cell r="N97" t="str">
            <v>Sandra</v>
          </cell>
          <cell r="O97" t="str">
            <v>Dalia</v>
          </cell>
          <cell r="P97"/>
          <cell r="Q97"/>
          <cell r="R97"/>
          <cell r="S97"/>
          <cell r="T97"/>
        </row>
        <row r="98">
          <cell r="C98" t="str">
            <v>A.Tran</v>
          </cell>
          <cell r="D98" t="str">
            <v>M.Lu</v>
          </cell>
          <cell r="E98" t="str">
            <v>J.Yang</v>
          </cell>
          <cell r="F98" t="str">
            <v>MichaelL</v>
          </cell>
          <cell r="G98" t="str">
            <v>Lucky</v>
          </cell>
          <cell r="H98"/>
          <cell r="I98" t="str">
            <v>J.Hunter</v>
          </cell>
          <cell r="J98" t="str">
            <v>qq</v>
          </cell>
          <cell r="K98" t="str">
            <v>blank</v>
          </cell>
          <cell r="L98" t="str">
            <v>C.Vosk</v>
          </cell>
          <cell r="M98" t="str">
            <v>Renise</v>
          </cell>
          <cell r="N98" t="str">
            <v>Sandra</v>
          </cell>
          <cell r="O98" t="str">
            <v>Dalia</v>
          </cell>
          <cell r="P98"/>
          <cell r="Q98"/>
          <cell r="R98"/>
          <cell r="S98"/>
          <cell r="T98"/>
        </row>
        <row r="99">
          <cell r="C99" t="str">
            <v>Mark</v>
          </cell>
          <cell r="D99" t="str">
            <v>M.Lu</v>
          </cell>
          <cell r="E99" t="str">
            <v>J.Yang</v>
          </cell>
          <cell r="F99" t="str">
            <v>MichaelL</v>
          </cell>
          <cell r="G99" t="str">
            <v>Lucky</v>
          </cell>
          <cell r="H99"/>
          <cell r="I99" t="str">
            <v>J.Hunter</v>
          </cell>
          <cell r="J99" t="str">
            <v>qq</v>
          </cell>
          <cell r="K99" t="str">
            <v>blank</v>
          </cell>
          <cell r="L99" t="str">
            <v>C.Vosk</v>
          </cell>
          <cell r="M99" t="str">
            <v>Renise</v>
          </cell>
          <cell r="N99" t="str">
            <v>Sandra</v>
          </cell>
          <cell r="O99" t="str">
            <v>Dalia</v>
          </cell>
          <cell r="P99"/>
          <cell r="Q99"/>
          <cell r="R99"/>
          <cell r="S99"/>
          <cell r="T99"/>
        </row>
        <row r="100">
          <cell r="C100" t="str">
            <v>Mark</v>
          </cell>
          <cell r="D100" t="str">
            <v>M.Lu</v>
          </cell>
          <cell r="E100" t="str">
            <v>J.Yang</v>
          </cell>
          <cell r="F100" t="str">
            <v>MichaelL</v>
          </cell>
          <cell r="G100" t="str">
            <v>Lucky</v>
          </cell>
          <cell r="H100"/>
          <cell r="I100" t="str">
            <v>J.Hunter</v>
          </cell>
          <cell r="J100" t="str">
            <v>qq</v>
          </cell>
          <cell r="K100" t="str">
            <v>blank</v>
          </cell>
          <cell r="L100" t="str">
            <v>C.Vosk</v>
          </cell>
          <cell r="M100" t="str">
            <v>Renise</v>
          </cell>
          <cell r="N100" t="str">
            <v>Sandra</v>
          </cell>
          <cell r="O100" t="str">
            <v>Dalia</v>
          </cell>
          <cell r="P100"/>
          <cell r="Q100"/>
          <cell r="R100"/>
          <cell r="S100"/>
          <cell r="T100"/>
        </row>
        <row r="101">
          <cell r="C101" t="str">
            <v>Mark</v>
          </cell>
          <cell r="D101" t="str">
            <v>M.Lu</v>
          </cell>
          <cell r="E101" t="str">
            <v>J.Yang</v>
          </cell>
          <cell r="F101" t="str">
            <v>MichaelL</v>
          </cell>
          <cell r="G101" t="str">
            <v>Lucky</v>
          </cell>
          <cell r="H101"/>
          <cell r="I101" t="str">
            <v>J.Hunter</v>
          </cell>
          <cell r="J101" t="str">
            <v>qq</v>
          </cell>
          <cell r="K101" t="str">
            <v>Helen</v>
          </cell>
          <cell r="L101" t="str">
            <v>C.Vosk</v>
          </cell>
          <cell r="M101" t="str">
            <v>Renise</v>
          </cell>
          <cell r="N101" t="str">
            <v>Sandra</v>
          </cell>
          <cell r="O101" t="str">
            <v>Dalia</v>
          </cell>
          <cell r="P101"/>
          <cell r="Q101"/>
          <cell r="R101"/>
          <cell r="S101"/>
          <cell r="T101"/>
        </row>
        <row r="102">
          <cell r="C102" t="str">
            <v>Mark</v>
          </cell>
          <cell r="D102" t="str">
            <v>M.Lu</v>
          </cell>
          <cell r="E102" t="str">
            <v>J.Yang</v>
          </cell>
          <cell r="F102" t="str">
            <v>MichaelL</v>
          </cell>
          <cell r="G102" t="str">
            <v>Lucky</v>
          </cell>
          <cell r="H102"/>
          <cell r="I102" t="str">
            <v>J.Hunter</v>
          </cell>
          <cell r="J102" t="str">
            <v>Vivienne</v>
          </cell>
          <cell r="K102" t="str">
            <v>Helen</v>
          </cell>
          <cell r="L102" t="str">
            <v>C.Vosk</v>
          </cell>
          <cell r="M102" t="str">
            <v>Renise</v>
          </cell>
          <cell r="N102" t="str">
            <v>Monique</v>
          </cell>
          <cell r="O102" t="str">
            <v>Dalia</v>
          </cell>
          <cell r="P102"/>
          <cell r="Q102"/>
          <cell r="R102"/>
          <cell r="S102"/>
          <cell r="T102"/>
        </row>
        <row r="103">
          <cell r="C103" t="str">
            <v>Mark</v>
          </cell>
          <cell r="D103" t="str">
            <v>M.Lu</v>
          </cell>
          <cell r="E103" t="str">
            <v>J.Yang</v>
          </cell>
          <cell r="F103" t="str">
            <v>MichaelL</v>
          </cell>
          <cell r="G103" t="str">
            <v>Lucky</v>
          </cell>
          <cell r="H103"/>
          <cell r="I103" t="str">
            <v>J.Hunter</v>
          </cell>
          <cell r="J103" t="str">
            <v>qq</v>
          </cell>
          <cell r="K103" t="str">
            <v>Helen</v>
          </cell>
          <cell r="L103" t="str">
            <v>Monique</v>
          </cell>
          <cell r="M103" t="str">
            <v>Renise</v>
          </cell>
          <cell r="N103" t="str">
            <v>Sandra</v>
          </cell>
          <cell r="O103" t="str">
            <v>Dalia</v>
          </cell>
          <cell r="P103"/>
          <cell r="Q103"/>
          <cell r="R103"/>
          <cell r="S103"/>
          <cell r="T103"/>
        </row>
        <row r="104">
          <cell r="C104" t="str">
            <v>Mark</v>
          </cell>
          <cell r="D104" t="str">
            <v>M.Lu</v>
          </cell>
          <cell r="E104" t="str">
            <v>J.Yang</v>
          </cell>
          <cell r="F104" t="str">
            <v>MichaelL</v>
          </cell>
          <cell r="G104" t="str">
            <v>Lucky</v>
          </cell>
          <cell r="H104"/>
          <cell r="I104" t="str">
            <v>J.Hunter</v>
          </cell>
          <cell r="J104" t="str">
            <v>qq</v>
          </cell>
          <cell r="K104" t="str">
            <v>Helen</v>
          </cell>
          <cell r="L104" t="str">
            <v>C.Vosk</v>
          </cell>
          <cell r="M104" t="str">
            <v>Renise</v>
          </cell>
          <cell r="N104" t="str">
            <v>Sandra</v>
          </cell>
          <cell r="O104" t="str">
            <v>Dalia</v>
          </cell>
          <cell r="P104"/>
          <cell r="Q104"/>
          <cell r="R104"/>
          <cell r="S104"/>
          <cell r="T104"/>
        </row>
        <row r="105">
          <cell r="C105" t="str">
            <v>Mark</v>
          </cell>
          <cell r="D105" t="str">
            <v>M.Lu</v>
          </cell>
          <cell r="E105" t="str">
            <v>J.Yang</v>
          </cell>
          <cell r="F105" t="str">
            <v>qq</v>
          </cell>
          <cell r="G105" t="str">
            <v>Lucky</v>
          </cell>
          <cell r="H105"/>
          <cell r="I105" t="str">
            <v>J.Hunter</v>
          </cell>
          <cell r="J105" t="str">
            <v>qq</v>
          </cell>
          <cell r="K105" t="str">
            <v>Helen</v>
          </cell>
          <cell r="L105" t="str">
            <v>C.Vosk</v>
          </cell>
          <cell r="M105" t="str">
            <v>Renise</v>
          </cell>
          <cell r="N105" t="str">
            <v>Sandra</v>
          </cell>
          <cell r="O105" t="str">
            <v>Dalia</v>
          </cell>
          <cell r="P105"/>
          <cell r="Q105"/>
          <cell r="R105"/>
          <cell r="S105"/>
          <cell r="T105"/>
        </row>
        <row r="106">
          <cell r="C106" t="str">
            <v>Mark</v>
          </cell>
          <cell r="D106" t="str">
            <v>M.Lu</v>
          </cell>
          <cell r="E106" t="str">
            <v>J.Yang</v>
          </cell>
          <cell r="F106" t="str">
            <v>MichaelL</v>
          </cell>
          <cell r="G106" t="str">
            <v>Lucky</v>
          </cell>
          <cell r="H106"/>
          <cell r="I106" t="str">
            <v>J.Hunter</v>
          </cell>
          <cell r="J106" t="str">
            <v>qq</v>
          </cell>
          <cell r="K106" t="str">
            <v>Helen</v>
          </cell>
          <cell r="L106" t="str">
            <v>C.Vosk</v>
          </cell>
          <cell r="M106" t="str">
            <v>Renise</v>
          </cell>
          <cell r="N106" t="str">
            <v>Sandra</v>
          </cell>
          <cell r="O106" t="str">
            <v>Dalia</v>
          </cell>
          <cell r="P106"/>
          <cell r="Q106"/>
          <cell r="R106"/>
          <cell r="S106"/>
          <cell r="T106"/>
        </row>
        <row r="107">
          <cell r="C107" t="str">
            <v>Mark</v>
          </cell>
          <cell r="D107" t="str">
            <v>M.Lu</v>
          </cell>
          <cell r="E107" t="str">
            <v>J.Yang</v>
          </cell>
          <cell r="F107" t="str">
            <v>MichaelL</v>
          </cell>
          <cell r="G107" t="str">
            <v>Lucky</v>
          </cell>
          <cell r="H107"/>
          <cell r="I107" t="str">
            <v>J.Hunter</v>
          </cell>
          <cell r="J107" t="str">
            <v>Vivienne</v>
          </cell>
          <cell r="K107" t="str">
            <v>Helen</v>
          </cell>
          <cell r="L107" t="str">
            <v>C.Vosk</v>
          </cell>
          <cell r="M107" t="str">
            <v>Renise</v>
          </cell>
          <cell r="N107" t="str">
            <v>Sandra</v>
          </cell>
          <cell r="O107" t="str">
            <v>Dalia</v>
          </cell>
          <cell r="P107"/>
          <cell r="Q107"/>
          <cell r="R107"/>
          <cell r="S107"/>
          <cell r="T107"/>
        </row>
        <row r="108">
          <cell r="C108" t="str">
            <v>Mark</v>
          </cell>
          <cell r="D108" t="str">
            <v>M.Lu</v>
          </cell>
          <cell r="E108" t="str">
            <v>J.Yang</v>
          </cell>
          <cell r="F108" t="str">
            <v>MichaelL</v>
          </cell>
          <cell r="G108" t="str">
            <v>Lucky</v>
          </cell>
          <cell r="H108"/>
          <cell r="I108" t="str">
            <v>J.Hunter</v>
          </cell>
          <cell r="J108" t="str">
            <v>qq</v>
          </cell>
          <cell r="K108" t="str">
            <v>Helen</v>
          </cell>
          <cell r="L108" t="str">
            <v>C.Vosk</v>
          </cell>
          <cell r="M108" t="str">
            <v>Renise</v>
          </cell>
          <cell r="N108" t="str">
            <v>Sandra</v>
          </cell>
          <cell r="O108" t="str">
            <v>Dalia</v>
          </cell>
          <cell r="P108"/>
          <cell r="Q108"/>
          <cell r="R108"/>
          <cell r="S108"/>
          <cell r="T108"/>
        </row>
        <row r="109">
          <cell r="C109" t="str">
            <v>Mark</v>
          </cell>
          <cell r="D109" t="str">
            <v>M.Lu</v>
          </cell>
          <cell r="E109" t="str">
            <v>J.Yang</v>
          </cell>
          <cell r="F109" t="str">
            <v>MichaelL</v>
          </cell>
          <cell r="G109" t="str">
            <v>Lucky</v>
          </cell>
          <cell r="H109"/>
          <cell r="I109" t="str">
            <v>J.Hunter</v>
          </cell>
          <cell r="J109" t="str">
            <v>qq</v>
          </cell>
          <cell r="K109" t="str">
            <v>Helen</v>
          </cell>
          <cell r="L109" t="str">
            <v>C.Vosk</v>
          </cell>
          <cell r="M109" t="str">
            <v>Vivienne</v>
          </cell>
          <cell r="N109" t="str">
            <v>Sandra</v>
          </cell>
          <cell r="O109" t="str">
            <v>Dalia</v>
          </cell>
          <cell r="P109"/>
          <cell r="Q109"/>
          <cell r="R109"/>
          <cell r="S109"/>
          <cell r="T109"/>
        </row>
        <row r="110">
          <cell r="C110" t="str">
            <v>Mark</v>
          </cell>
          <cell r="D110" t="str">
            <v>M.Lu</v>
          </cell>
          <cell r="E110" t="str">
            <v>J.Yang</v>
          </cell>
          <cell r="F110" t="str">
            <v>MichaelL</v>
          </cell>
          <cell r="G110" t="str">
            <v>Lucky</v>
          </cell>
          <cell r="H110"/>
          <cell r="I110" t="str">
            <v>J.Hunter</v>
          </cell>
          <cell r="J110" t="str">
            <v>qq</v>
          </cell>
          <cell r="K110" t="str">
            <v>Helen</v>
          </cell>
          <cell r="L110" t="str">
            <v>C.Vosk</v>
          </cell>
          <cell r="M110" t="str">
            <v>Renise</v>
          </cell>
          <cell r="N110" t="str">
            <v>Sandra</v>
          </cell>
          <cell r="O110" t="str">
            <v>Dalia</v>
          </cell>
          <cell r="P110"/>
          <cell r="Q110"/>
          <cell r="R110"/>
          <cell r="S110"/>
          <cell r="T110"/>
        </row>
        <row r="111">
          <cell r="C111" t="str">
            <v>Mark</v>
          </cell>
          <cell r="D111" t="str">
            <v>M.Lu</v>
          </cell>
          <cell r="E111" t="str">
            <v>J.Yang</v>
          </cell>
          <cell r="F111" t="str">
            <v>MichaelL</v>
          </cell>
          <cell r="G111" t="str">
            <v>Lucky</v>
          </cell>
          <cell r="H111"/>
          <cell r="I111" t="str">
            <v>J.Hunter</v>
          </cell>
          <cell r="J111" t="str">
            <v>qq</v>
          </cell>
          <cell r="K111" t="str">
            <v>Helen</v>
          </cell>
          <cell r="L111" t="str">
            <v>C.Vosk</v>
          </cell>
          <cell r="M111" t="str">
            <v>Renise</v>
          </cell>
          <cell r="N111" t="str">
            <v>Sandra</v>
          </cell>
          <cell r="O111" t="str">
            <v>Dalia</v>
          </cell>
          <cell r="P111"/>
          <cell r="Q111"/>
          <cell r="R111"/>
          <cell r="S111"/>
          <cell r="T111"/>
        </row>
        <row r="112">
          <cell r="C112" t="str">
            <v>Mark</v>
          </cell>
          <cell r="D112" t="str">
            <v>A.Tran</v>
          </cell>
          <cell r="E112" t="str">
            <v>J.Yang</v>
          </cell>
          <cell r="F112" t="str">
            <v>MichaelL</v>
          </cell>
          <cell r="G112" t="str">
            <v>Lucky</v>
          </cell>
          <cell r="H112"/>
          <cell r="I112" t="str">
            <v>J.Hunter</v>
          </cell>
          <cell r="J112" t="str">
            <v>Vivienne</v>
          </cell>
          <cell r="K112" t="str">
            <v>Helen</v>
          </cell>
          <cell r="L112" t="str">
            <v>C.Vosk</v>
          </cell>
          <cell r="M112" t="str">
            <v>Renise</v>
          </cell>
          <cell r="N112" t="str">
            <v>Sandra</v>
          </cell>
          <cell r="O112" t="str">
            <v>Dalia</v>
          </cell>
          <cell r="P112"/>
          <cell r="Q112"/>
          <cell r="R112"/>
          <cell r="S112"/>
          <cell r="T112"/>
        </row>
        <row r="113">
          <cell r="C113" t="str">
            <v>Mark</v>
          </cell>
          <cell r="D113" t="str">
            <v>M.Lu</v>
          </cell>
          <cell r="E113" t="str">
            <v>A.Tran</v>
          </cell>
          <cell r="F113" t="str">
            <v>MichaelL</v>
          </cell>
          <cell r="G113" t="str">
            <v>Lucky</v>
          </cell>
          <cell r="H113"/>
          <cell r="I113" t="str">
            <v>J.Hunter</v>
          </cell>
          <cell r="J113" t="str">
            <v>qq</v>
          </cell>
          <cell r="K113" t="str">
            <v>Helen</v>
          </cell>
          <cell r="L113" t="str">
            <v>C.Vosk</v>
          </cell>
          <cell r="M113" t="str">
            <v>Renise</v>
          </cell>
          <cell r="N113" t="str">
            <v>Sandra</v>
          </cell>
          <cell r="O113" t="str">
            <v>Dalia</v>
          </cell>
          <cell r="P113"/>
          <cell r="Q113"/>
          <cell r="R113"/>
          <cell r="S113"/>
          <cell r="T113"/>
        </row>
        <row r="114">
          <cell r="C114" t="str">
            <v>Mark</v>
          </cell>
          <cell r="D114" t="str">
            <v>M.Lu</v>
          </cell>
          <cell r="E114" t="str">
            <v>J.Yang</v>
          </cell>
          <cell r="F114" t="str">
            <v>MichaelL</v>
          </cell>
          <cell r="G114" t="str">
            <v>Lucky</v>
          </cell>
          <cell r="H114"/>
          <cell r="I114" t="str">
            <v>J.Hunter</v>
          </cell>
          <cell r="J114" t="str">
            <v>qq</v>
          </cell>
          <cell r="K114" t="str">
            <v>Helen</v>
          </cell>
          <cell r="L114" t="str">
            <v>C.Vosk</v>
          </cell>
          <cell r="M114" t="str">
            <v>Renise</v>
          </cell>
          <cell r="N114" t="str">
            <v>Vivienne</v>
          </cell>
          <cell r="O114" t="str">
            <v>Dalia</v>
          </cell>
          <cell r="P114"/>
          <cell r="Q114"/>
          <cell r="R114"/>
          <cell r="S114"/>
          <cell r="T114"/>
        </row>
        <row r="115">
          <cell r="C115" t="str">
            <v>Mark</v>
          </cell>
          <cell r="D115" t="str">
            <v>M.Lu</v>
          </cell>
          <cell r="E115" t="str">
            <v>J.Yang</v>
          </cell>
          <cell r="F115" t="str">
            <v>MichaelL</v>
          </cell>
          <cell r="G115" t="str">
            <v>qq</v>
          </cell>
          <cell r="H115"/>
          <cell r="I115" t="str">
            <v>J.Hunter</v>
          </cell>
          <cell r="J115" t="str">
            <v>qq</v>
          </cell>
          <cell r="K115" t="str">
            <v>Helen</v>
          </cell>
          <cell r="L115" t="str">
            <v>C.Vosk</v>
          </cell>
          <cell r="M115" t="str">
            <v>Renise</v>
          </cell>
          <cell r="N115" t="str">
            <v>Sandra</v>
          </cell>
          <cell r="O115" t="str">
            <v>Dalia</v>
          </cell>
          <cell r="P115"/>
          <cell r="Q115"/>
          <cell r="R115"/>
          <cell r="S115"/>
          <cell r="T115"/>
        </row>
        <row r="116">
          <cell r="C116" t="str">
            <v>Mark</v>
          </cell>
          <cell r="D116" t="str">
            <v>M.Lu</v>
          </cell>
          <cell r="E116" t="str">
            <v>J.Yang</v>
          </cell>
          <cell r="F116" t="str">
            <v>MichaelL</v>
          </cell>
          <cell r="G116" t="str">
            <v>Lucky</v>
          </cell>
          <cell r="H116"/>
          <cell r="I116" t="str">
            <v>J.Hunter</v>
          </cell>
          <cell r="J116" t="str">
            <v>qq</v>
          </cell>
          <cell r="K116" t="str">
            <v>Helen</v>
          </cell>
          <cell r="L116" t="str">
            <v>C.Vosk</v>
          </cell>
          <cell r="M116" t="str">
            <v>Renise</v>
          </cell>
          <cell r="N116" t="str">
            <v>Sandra</v>
          </cell>
          <cell r="O116" t="str">
            <v>Dalia</v>
          </cell>
          <cell r="P116"/>
          <cell r="Q116"/>
          <cell r="R116"/>
          <cell r="S116"/>
          <cell r="T116"/>
        </row>
        <row r="117">
          <cell r="C117" t="str">
            <v>Mark</v>
          </cell>
          <cell r="D117" t="str">
            <v>M.Lu</v>
          </cell>
          <cell r="E117" t="str">
            <v>J.Yang</v>
          </cell>
          <cell r="F117" t="str">
            <v>MichaelL</v>
          </cell>
          <cell r="G117" t="str">
            <v>Lucky</v>
          </cell>
          <cell r="H117"/>
          <cell r="I117" t="str">
            <v>J.Hunter</v>
          </cell>
          <cell r="J117" t="str">
            <v>Vivienne</v>
          </cell>
          <cell r="K117" t="str">
            <v>blank</v>
          </cell>
          <cell r="L117" t="str">
            <v>C.Vosk</v>
          </cell>
          <cell r="M117" t="str">
            <v>Renise</v>
          </cell>
          <cell r="N117" t="str">
            <v>Sandra</v>
          </cell>
          <cell r="O117" t="str">
            <v xml:space="preserve"> blank</v>
          </cell>
          <cell r="P117"/>
          <cell r="Q117"/>
          <cell r="R117"/>
          <cell r="S117"/>
          <cell r="T117"/>
        </row>
        <row r="118">
          <cell r="C118" t="str">
            <v>Mark</v>
          </cell>
          <cell r="D118" t="str">
            <v>M.Lu</v>
          </cell>
          <cell r="E118" t="str">
            <v>J.Yang</v>
          </cell>
          <cell r="F118" t="str">
            <v>MichaelL</v>
          </cell>
          <cell r="G118" t="str">
            <v>Lucky</v>
          </cell>
          <cell r="H118"/>
          <cell r="I118" t="str">
            <v>J.Hunter</v>
          </cell>
          <cell r="J118" t="str">
            <v>qq</v>
          </cell>
          <cell r="K118" t="str">
            <v>Helen</v>
          </cell>
          <cell r="L118" t="str">
            <v>C.Vosk</v>
          </cell>
          <cell r="M118" t="str">
            <v>Renise</v>
          </cell>
          <cell r="N118" t="str">
            <v>Sandra</v>
          </cell>
          <cell r="O118" t="str">
            <v>Dalia</v>
          </cell>
          <cell r="P118"/>
          <cell r="Q118"/>
          <cell r="R118"/>
          <cell r="S118"/>
          <cell r="T118"/>
        </row>
        <row r="119">
          <cell r="C119" t="str">
            <v>Mark</v>
          </cell>
          <cell r="D119" t="str">
            <v>M.Lu</v>
          </cell>
          <cell r="E119" t="str">
            <v>J.Yang</v>
          </cell>
          <cell r="F119" t="str">
            <v>MichaelL</v>
          </cell>
          <cell r="G119" t="str">
            <v>Lucky</v>
          </cell>
          <cell r="H119"/>
          <cell r="I119" t="str">
            <v>J.Hunter</v>
          </cell>
          <cell r="J119" t="str">
            <v>qq</v>
          </cell>
          <cell r="K119" t="str">
            <v>Helen</v>
          </cell>
          <cell r="L119" t="str">
            <v>C.Vosk</v>
          </cell>
          <cell r="M119" t="str">
            <v>Vivienne</v>
          </cell>
          <cell r="N119" t="str">
            <v>Sandra</v>
          </cell>
          <cell r="O119" t="str">
            <v>Dalia</v>
          </cell>
          <cell r="P119"/>
          <cell r="Q119"/>
          <cell r="R119"/>
          <cell r="S119"/>
          <cell r="T119"/>
        </row>
        <row r="120">
          <cell r="C120" t="str">
            <v>Mark</v>
          </cell>
          <cell r="D120" t="str">
            <v>M.Lu</v>
          </cell>
          <cell r="E120" t="str">
            <v>J.Yang</v>
          </cell>
          <cell r="F120" t="str">
            <v>MichaelL</v>
          </cell>
          <cell r="G120" t="str">
            <v>Lucky</v>
          </cell>
          <cell r="H120"/>
          <cell r="I120" t="str">
            <v>J.Hunter</v>
          </cell>
          <cell r="J120" t="str">
            <v>qq</v>
          </cell>
          <cell r="K120" t="str">
            <v>Helen</v>
          </cell>
          <cell r="L120" t="str">
            <v>C.Vosk</v>
          </cell>
          <cell r="M120" t="str">
            <v>Renise</v>
          </cell>
          <cell r="N120" t="str">
            <v>Sandra</v>
          </cell>
          <cell r="O120" t="str">
            <v>Dalia</v>
          </cell>
          <cell r="P120"/>
          <cell r="Q120"/>
          <cell r="R120"/>
          <cell r="S120"/>
          <cell r="T120"/>
        </row>
        <row r="121">
          <cell r="C121" t="str">
            <v>Mark</v>
          </cell>
          <cell r="D121" t="str">
            <v>M.Lu</v>
          </cell>
          <cell r="E121" t="str">
            <v>J.Yang</v>
          </cell>
          <cell r="F121" t="str">
            <v>qq</v>
          </cell>
          <cell r="G121" t="str">
            <v>Lucky</v>
          </cell>
          <cell r="H121"/>
          <cell r="I121" t="str">
            <v>J.Hunter</v>
          </cell>
          <cell r="J121" t="str">
            <v>qq</v>
          </cell>
          <cell r="K121" t="str">
            <v>Helen</v>
          </cell>
          <cell r="L121" t="str">
            <v>C.Vosk</v>
          </cell>
          <cell r="M121" t="str">
            <v>Renise</v>
          </cell>
          <cell r="N121" t="str">
            <v>Sandra</v>
          </cell>
          <cell r="O121" t="str">
            <v>Dalia</v>
          </cell>
          <cell r="P121"/>
          <cell r="Q121"/>
          <cell r="R121"/>
          <cell r="S121"/>
          <cell r="T121"/>
        </row>
        <row r="122">
          <cell r="C122" t="str">
            <v>Mark</v>
          </cell>
          <cell r="D122" t="str">
            <v>M.Lu</v>
          </cell>
          <cell r="E122" t="str">
            <v>J.Yang</v>
          </cell>
          <cell r="F122" t="str">
            <v>MichaelL</v>
          </cell>
          <cell r="G122" t="str">
            <v>Lucky</v>
          </cell>
          <cell r="H122"/>
          <cell r="I122" t="str">
            <v>J.Hunter</v>
          </cell>
          <cell r="J122" t="str">
            <v>Vivienne</v>
          </cell>
          <cell r="K122" t="str">
            <v>Helen</v>
          </cell>
          <cell r="L122" t="str">
            <v>C.Vosk</v>
          </cell>
          <cell r="M122" t="str">
            <v>Renise</v>
          </cell>
          <cell r="N122" t="str">
            <v>Sandra</v>
          </cell>
          <cell r="O122" t="str">
            <v>Dalia</v>
          </cell>
          <cell r="P122"/>
          <cell r="Q122"/>
          <cell r="R122"/>
          <cell r="S122"/>
          <cell r="T122"/>
        </row>
        <row r="123">
          <cell r="C123" t="str">
            <v>Mark</v>
          </cell>
          <cell r="D123" t="str">
            <v>M.Lu</v>
          </cell>
          <cell r="E123" t="str">
            <v>J.Yang</v>
          </cell>
          <cell r="F123" t="str">
            <v>MichaelL</v>
          </cell>
          <cell r="G123" t="str">
            <v>Lucky</v>
          </cell>
          <cell r="H123"/>
          <cell r="I123" t="str">
            <v>J.Hunter</v>
          </cell>
          <cell r="J123" t="str">
            <v>qq</v>
          </cell>
          <cell r="K123" t="str">
            <v>Helen</v>
          </cell>
          <cell r="L123" t="str">
            <v>C.Vosk</v>
          </cell>
          <cell r="M123" t="str">
            <v>Renise</v>
          </cell>
          <cell r="N123" t="str">
            <v>Sandra</v>
          </cell>
          <cell r="O123" t="str">
            <v>Dalia</v>
          </cell>
          <cell r="P123"/>
          <cell r="Q123"/>
          <cell r="R123"/>
          <cell r="S123"/>
          <cell r="T123"/>
        </row>
        <row r="124">
          <cell r="C124" t="str">
            <v>Mark</v>
          </cell>
          <cell r="D124" t="str">
            <v>M.Lu</v>
          </cell>
          <cell r="E124" t="str">
            <v>J.Yang</v>
          </cell>
          <cell r="F124" t="str">
            <v>MichaelL</v>
          </cell>
          <cell r="G124" t="str">
            <v>Lucky</v>
          </cell>
          <cell r="H124"/>
          <cell r="I124" t="str">
            <v>J.Hunter</v>
          </cell>
          <cell r="J124" t="str">
            <v>qq</v>
          </cell>
          <cell r="K124" t="str">
            <v>Helen</v>
          </cell>
          <cell r="L124" t="str">
            <v>Vivienne</v>
          </cell>
          <cell r="M124" t="str">
            <v>Renise</v>
          </cell>
          <cell r="N124" t="str">
            <v>Sandra</v>
          </cell>
          <cell r="O124" t="str">
            <v>Dalia</v>
          </cell>
          <cell r="P124"/>
          <cell r="Q124"/>
          <cell r="R124"/>
          <cell r="S124"/>
          <cell r="T124"/>
        </row>
        <row r="125">
          <cell r="C125" t="str">
            <v>A.Tran</v>
          </cell>
          <cell r="D125" t="str">
            <v>M.Lu</v>
          </cell>
          <cell r="E125" t="str">
            <v>J.Yang</v>
          </cell>
          <cell r="F125" t="str">
            <v>MichaelL</v>
          </cell>
          <cell r="G125" t="str">
            <v>Lucky</v>
          </cell>
          <cell r="H125"/>
          <cell r="I125" t="str">
            <v>J.Hunter</v>
          </cell>
          <cell r="J125" t="str">
            <v>qq</v>
          </cell>
          <cell r="K125" t="str">
            <v>Helen</v>
          </cell>
          <cell r="L125" t="str">
            <v>C.Vosk</v>
          </cell>
          <cell r="M125" t="str">
            <v>Renise</v>
          </cell>
          <cell r="N125" t="str">
            <v>Sandra</v>
          </cell>
          <cell r="O125" t="str">
            <v>Dalia</v>
          </cell>
          <cell r="P125"/>
          <cell r="Q125"/>
          <cell r="R125"/>
          <cell r="S125"/>
          <cell r="T125"/>
        </row>
        <row r="126">
          <cell r="C126" t="str">
            <v>Mark</v>
          </cell>
          <cell r="D126" t="str">
            <v>M.Lu</v>
          </cell>
          <cell r="E126" t="str">
            <v>J.Yang</v>
          </cell>
          <cell r="F126" t="str">
            <v>MichaelL</v>
          </cell>
          <cell r="G126" t="str">
            <v>Lucky</v>
          </cell>
          <cell r="H126"/>
          <cell r="I126" t="str">
            <v>J.Hunter</v>
          </cell>
          <cell r="J126" t="str">
            <v>qq</v>
          </cell>
          <cell r="K126" t="str">
            <v>Helen</v>
          </cell>
          <cell r="L126" t="str">
            <v>C.Vosk</v>
          </cell>
          <cell r="M126" t="str">
            <v>Renise</v>
          </cell>
          <cell r="N126" t="str">
            <v>Sandra</v>
          </cell>
          <cell r="O126" t="str">
            <v>Dalia</v>
          </cell>
          <cell r="P126"/>
          <cell r="Q126"/>
          <cell r="R126"/>
          <cell r="S126"/>
          <cell r="T126"/>
        </row>
        <row r="127">
          <cell r="C127" t="str">
            <v>Mark</v>
          </cell>
          <cell r="D127" t="str">
            <v>M.Lu</v>
          </cell>
          <cell r="E127" t="str">
            <v>J.Yang</v>
          </cell>
          <cell r="F127" t="str">
            <v>MichaelL</v>
          </cell>
          <cell r="G127" t="str">
            <v>Lucky</v>
          </cell>
          <cell r="H127"/>
          <cell r="I127" t="str">
            <v>J.Hunter</v>
          </cell>
          <cell r="J127" t="str">
            <v>Vivienne</v>
          </cell>
          <cell r="K127" t="str">
            <v>Helen</v>
          </cell>
          <cell r="L127" t="str">
            <v>C.Vosk</v>
          </cell>
          <cell r="M127" t="str">
            <v>Renise</v>
          </cell>
          <cell r="N127" t="str">
            <v>Sandra</v>
          </cell>
          <cell r="O127" t="str">
            <v>Dalia</v>
          </cell>
          <cell r="P127"/>
          <cell r="Q127"/>
          <cell r="R127"/>
          <cell r="S127"/>
          <cell r="T127"/>
        </row>
        <row r="128">
          <cell r="C128" t="str">
            <v>Mark</v>
          </cell>
          <cell r="D128" t="str">
            <v>M.Lu</v>
          </cell>
          <cell r="E128" t="str">
            <v>J.Yang</v>
          </cell>
          <cell r="F128" t="str">
            <v>MichaelL</v>
          </cell>
          <cell r="G128" t="str">
            <v>Lucky</v>
          </cell>
          <cell r="H128"/>
          <cell r="I128" t="str">
            <v>J.Hunter</v>
          </cell>
          <cell r="J128" t="str">
            <v>qq</v>
          </cell>
          <cell r="K128" t="str">
            <v>Helen</v>
          </cell>
          <cell r="L128" t="str">
            <v>C.Vosk</v>
          </cell>
          <cell r="M128" t="str">
            <v>Renise</v>
          </cell>
          <cell r="N128" t="str">
            <v>Sandra</v>
          </cell>
          <cell r="O128" t="str">
            <v>Dalia</v>
          </cell>
          <cell r="P128"/>
          <cell r="Q128"/>
          <cell r="R128"/>
          <cell r="S128"/>
          <cell r="T128"/>
        </row>
        <row r="129">
          <cell r="C129" t="str">
            <v>Mark</v>
          </cell>
          <cell r="D129" t="str">
            <v>M.Lu</v>
          </cell>
          <cell r="E129" t="str">
            <v>J.Yang</v>
          </cell>
          <cell r="F129" t="str">
            <v>MichaelL</v>
          </cell>
          <cell r="G129" t="str">
            <v>Lucky</v>
          </cell>
          <cell r="H129"/>
          <cell r="I129" t="str">
            <v>J.Hunter</v>
          </cell>
          <cell r="J129" t="str">
            <v>qq</v>
          </cell>
          <cell r="K129" t="str">
            <v>Vivienne</v>
          </cell>
          <cell r="L129" t="str">
            <v>C.Vosk</v>
          </cell>
          <cell r="M129" t="str">
            <v>Renise</v>
          </cell>
          <cell r="N129" t="str">
            <v>Sandra</v>
          </cell>
          <cell r="O129" t="str">
            <v>Dalia</v>
          </cell>
          <cell r="P129"/>
          <cell r="Q129"/>
          <cell r="R129"/>
          <cell r="S129"/>
          <cell r="T129"/>
        </row>
        <row r="130">
          <cell r="C130" t="str">
            <v>Mark</v>
          </cell>
          <cell r="D130" t="str">
            <v>M.Lu</v>
          </cell>
          <cell r="E130" t="str">
            <v>J.Yang</v>
          </cell>
          <cell r="F130" t="str">
            <v>MichaelL</v>
          </cell>
          <cell r="G130" t="str">
            <v>Lucky</v>
          </cell>
          <cell r="H130"/>
          <cell r="I130" t="str">
            <v>J.Hunter</v>
          </cell>
          <cell r="J130" t="str">
            <v>qq</v>
          </cell>
          <cell r="K130" t="str">
            <v>Helen</v>
          </cell>
          <cell r="L130" t="str">
            <v>C.Vosk</v>
          </cell>
          <cell r="M130" t="str">
            <v>Renise</v>
          </cell>
          <cell r="N130" t="str">
            <v>Sandra</v>
          </cell>
          <cell r="O130" t="str">
            <v>Dalia</v>
          </cell>
          <cell r="P130"/>
          <cell r="Q130"/>
          <cell r="R130"/>
          <cell r="S130"/>
          <cell r="T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</row>
        <row r="196"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</row>
        <row r="197"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</row>
        <row r="198"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</row>
        <row r="199"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</row>
        <row r="203"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</row>
        <row r="204"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</row>
        <row r="205"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</row>
        <row r="206"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</row>
        <row r="207"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</row>
        <row r="208"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</row>
        <row r="209"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</row>
        <row r="210"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</row>
        <row r="211"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</row>
        <row r="212"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</row>
        <row r="213"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</row>
        <row r="214"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</row>
        <row r="215"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</row>
        <row r="216"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</row>
        <row r="217"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</row>
        <row r="218"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</row>
        <row r="219"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</row>
        <row r="220"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</row>
        <row r="221"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</row>
        <row r="222"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</row>
        <row r="223"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</row>
        <row r="224"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</row>
        <row r="225"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</row>
        <row r="226"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</row>
        <row r="227"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</row>
        <row r="228"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</row>
        <row r="229"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</row>
        <row r="230"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</row>
        <row r="231"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</row>
        <row r="232"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</row>
        <row r="233"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</row>
        <row r="234"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</row>
        <row r="235"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</row>
        <row r="236"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</row>
        <row r="237"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</row>
        <row r="238"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</row>
        <row r="239"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</row>
        <row r="240"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</row>
        <row r="241"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</row>
        <row r="242"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</row>
        <row r="243"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</row>
        <row r="244"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</row>
        <row r="245"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</row>
        <row r="246"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</row>
        <row r="247"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</row>
        <row r="248"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</row>
        <row r="249"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</row>
        <row r="250"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</row>
        <row r="251"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</row>
        <row r="252">
          <cell r="C252" t="str">
            <v>Mark</v>
          </cell>
          <cell r="D252" t="str">
            <v>V.Mai</v>
          </cell>
          <cell r="E252" t="str">
            <v>Paree</v>
          </cell>
          <cell r="F252" t="str">
            <v>qq</v>
          </cell>
          <cell r="G252" t="str">
            <v>K.Yeoh</v>
          </cell>
          <cell r="H252"/>
          <cell r="I252" t="str">
            <v>J.Hunter</v>
          </cell>
          <cell r="J252" t="str">
            <v>qq</v>
          </cell>
          <cell r="K252" t="str">
            <v>Helen</v>
          </cell>
          <cell r="L252" t="str">
            <v>C.Vosk</v>
          </cell>
          <cell r="M252" t="str">
            <v>Renise</v>
          </cell>
          <cell r="N252" t="str">
            <v>Sandra</v>
          </cell>
          <cell r="O252" t="str">
            <v>Dalia</v>
          </cell>
          <cell r="P252"/>
          <cell r="Q252"/>
          <cell r="R252"/>
          <cell r="S252"/>
          <cell r="T252"/>
        </row>
        <row r="253">
          <cell r="C253" t="str">
            <v>Mark</v>
          </cell>
          <cell r="D253" t="str">
            <v>V.Mai</v>
          </cell>
          <cell r="E253" t="str">
            <v>Paree</v>
          </cell>
          <cell r="F253" t="str">
            <v>Michael</v>
          </cell>
          <cell r="G253" t="str">
            <v>K.Yeoh</v>
          </cell>
          <cell r="H253"/>
          <cell r="I253" t="str">
            <v>J.Hunter</v>
          </cell>
          <cell r="J253" t="str">
            <v>Vivienne</v>
          </cell>
          <cell r="K253" t="str">
            <v>Helen</v>
          </cell>
          <cell r="L253" t="str">
            <v>C.Vosk</v>
          </cell>
          <cell r="M253" t="str">
            <v>Renise</v>
          </cell>
          <cell r="N253" t="str">
            <v>Sandra</v>
          </cell>
          <cell r="O253" t="str">
            <v>Dalia</v>
          </cell>
          <cell r="P253"/>
          <cell r="Q253"/>
          <cell r="R253"/>
          <cell r="S253"/>
          <cell r="T253"/>
        </row>
        <row r="254">
          <cell r="C254" t="str">
            <v>Mark</v>
          </cell>
          <cell r="D254" t="str">
            <v>V.Mai</v>
          </cell>
          <cell r="E254" t="str">
            <v>Paree</v>
          </cell>
          <cell r="F254" t="str">
            <v>Michael</v>
          </cell>
          <cell r="G254" t="str">
            <v>K.Yeoh</v>
          </cell>
          <cell r="H254"/>
          <cell r="I254" t="str">
            <v>J.Hunter</v>
          </cell>
          <cell r="J254" t="str">
            <v>qq</v>
          </cell>
          <cell r="K254" t="str">
            <v>Monique</v>
          </cell>
          <cell r="L254" t="str">
            <v>C.Vosk</v>
          </cell>
          <cell r="M254" t="str">
            <v>Renise</v>
          </cell>
          <cell r="N254" t="str">
            <v>Sandra</v>
          </cell>
          <cell r="O254" t="str">
            <v>Dalia</v>
          </cell>
          <cell r="P254"/>
          <cell r="Q254"/>
          <cell r="R254"/>
          <cell r="S254"/>
          <cell r="T254"/>
        </row>
        <row r="255">
          <cell r="C255" t="str">
            <v>Mark</v>
          </cell>
          <cell r="D255" t="str">
            <v>V.Shen</v>
          </cell>
          <cell r="E255" t="str">
            <v>Paree</v>
          </cell>
          <cell r="F255" t="str">
            <v>Michael</v>
          </cell>
          <cell r="G255" t="str">
            <v>K.Yeoh</v>
          </cell>
          <cell r="H255"/>
          <cell r="I255" t="str">
            <v>J.Hunter</v>
          </cell>
          <cell r="J255" t="str">
            <v>qq</v>
          </cell>
          <cell r="K255" t="str">
            <v>Helen</v>
          </cell>
          <cell r="L255" t="str">
            <v>C.Vosk</v>
          </cell>
          <cell r="M255" t="str">
            <v>Renise</v>
          </cell>
          <cell r="N255" t="str">
            <v>Sandra</v>
          </cell>
          <cell r="O255" t="str">
            <v>Dalia</v>
          </cell>
          <cell r="P255"/>
          <cell r="Q255"/>
          <cell r="R255"/>
          <cell r="S255"/>
          <cell r="T255"/>
        </row>
        <row r="256">
          <cell r="C256" t="str">
            <v>Mark</v>
          </cell>
          <cell r="D256" t="str">
            <v>V.Mai</v>
          </cell>
          <cell r="E256" t="str">
            <v>Paree &lt;11.30/Sneha&gt;11.30</v>
          </cell>
          <cell r="F256" t="str">
            <v>MichaelL</v>
          </cell>
          <cell r="G256" t="str">
            <v>K.Yeoh</v>
          </cell>
          <cell r="H256"/>
          <cell r="I256" t="str">
            <v>J.Hunter</v>
          </cell>
          <cell r="J256" t="str">
            <v>qq</v>
          </cell>
          <cell r="K256" t="str">
            <v>Helen</v>
          </cell>
          <cell r="L256" t="str">
            <v>C.Vosk</v>
          </cell>
          <cell r="M256" t="str">
            <v>Renise</v>
          </cell>
          <cell r="N256" t="str">
            <v>Sandra</v>
          </cell>
          <cell r="O256" t="str">
            <v>Dalia</v>
          </cell>
          <cell r="P256"/>
          <cell r="Q256"/>
          <cell r="R256"/>
          <cell r="S256"/>
          <cell r="T256"/>
        </row>
        <row r="257">
          <cell r="C257" t="str">
            <v>Mark</v>
          </cell>
          <cell r="D257" t="str">
            <v>V.Mai</v>
          </cell>
          <cell r="E257" t="str">
            <v>V.Shen</v>
          </cell>
          <cell r="F257" t="str">
            <v>MichaelL</v>
          </cell>
          <cell r="G257" t="str">
            <v>qq</v>
          </cell>
          <cell r="H257"/>
          <cell r="I257" t="str">
            <v>J.Hunter</v>
          </cell>
          <cell r="J257" t="str">
            <v>qq</v>
          </cell>
          <cell r="K257" t="str">
            <v>Helen</v>
          </cell>
          <cell r="L257" t="str">
            <v>C.Vosk</v>
          </cell>
          <cell r="M257" t="str">
            <v>Renise</v>
          </cell>
          <cell r="N257" t="str">
            <v>Sandra</v>
          </cell>
          <cell r="O257" t="str">
            <v>Dalia</v>
          </cell>
          <cell r="P257"/>
          <cell r="Q257"/>
          <cell r="R257"/>
          <cell r="S257"/>
          <cell r="T257"/>
        </row>
        <row r="258">
          <cell r="C258" t="str">
            <v>PUBLIC HOLIDAY</v>
          </cell>
          <cell r="D258" t="str">
            <v>PUBLIC HOLIDAY</v>
          </cell>
          <cell r="E258" t="str">
            <v>PUBLIC HOLIDAY</v>
          </cell>
          <cell r="F258" t="str">
            <v>PUBLIC HOLIDAY</v>
          </cell>
          <cell r="G258" t="str">
            <v>PUBLIC HOLIDAY</v>
          </cell>
          <cell r="H258" t="str">
            <v>PUBLIC HOLIDAY</v>
          </cell>
          <cell r="I258" t="str">
            <v>PUBLIC HOLIDAY</v>
          </cell>
          <cell r="J258" t="str">
            <v>PUBLIC HOLIDAY</v>
          </cell>
          <cell r="K258" t="str">
            <v>PUBLIC HOLIDAY</v>
          </cell>
          <cell r="L258" t="str">
            <v>PUBLIC HOLIDAY</v>
          </cell>
          <cell r="M258" t="str">
            <v>PUBLIC HOLIDAY</v>
          </cell>
          <cell r="N258" t="str">
            <v>PUBLIC HOLIDAY</v>
          </cell>
          <cell r="O258" t="str">
            <v>PUBLIC HOLIDAY</v>
          </cell>
          <cell r="P258" t="str">
            <v>PUBLIC HOLIDAY</v>
          </cell>
          <cell r="Q258" t="str">
            <v>PUBLIC HOLIDAY</v>
          </cell>
          <cell r="R258" t="str">
            <v>PUBLIC HOLIDAY</v>
          </cell>
          <cell r="S258" t="str">
            <v>PUBLIC HOLIDAY</v>
          </cell>
          <cell r="T258" t="str">
            <v>PUBLIC HOLIDAY</v>
          </cell>
        </row>
        <row r="259">
          <cell r="C259" t="str">
            <v>PUBLIC HOLIDAY</v>
          </cell>
          <cell r="D259" t="str">
            <v>PUBLIC HOLIDAY</v>
          </cell>
          <cell r="E259" t="str">
            <v>PUBLIC HOLIDAY</v>
          </cell>
          <cell r="F259" t="str">
            <v>PUBLIC HOLIDAY</v>
          </cell>
          <cell r="G259" t="str">
            <v>PUBLIC HOLIDAY</v>
          </cell>
          <cell r="H259" t="str">
            <v>PUBLIC HOLIDAY</v>
          </cell>
          <cell r="I259" t="str">
            <v>PUBLIC HOLIDAY</v>
          </cell>
          <cell r="J259" t="str">
            <v>PUBLIC HOLIDAY</v>
          </cell>
          <cell r="K259" t="str">
            <v>PUBLIC HOLIDAY</v>
          </cell>
          <cell r="L259" t="str">
            <v>PUBLIC HOLIDAY</v>
          </cell>
          <cell r="M259" t="str">
            <v>PUBLIC HOLIDAY</v>
          </cell>
          <cell r="N259" t="str">
            <v>PUBLIC HOLIDAY</v>
          </cell>
          <cell r="O259" t="str">
            <v>PUBLIC HOLIDAY</v>
          </cell>
          <cell r="P259" t="str">
            <v>PUBLIC HOLIDAY</v>
          </cell>
          <cell r="Q259" t="str">
            <v>PUBLIC HOLIDAY</v>
          </cell>
          <cell r="R259" t="str">
            <v>PUBLIC HOLIDAY</v>
          </cell>
          <cell r="S259" t="str">
            <v>PUBLIC HOLIDAY</v>
          </cell>
          <cell r="T259" t="str">
            <v>PUBLIC HOLIDAY</v>
          </cell>
        </row>
        <row r="260">
          <cell r="C260" t="str">
            <v>Mark</v>
          </cell>
          <cell r="D260" t="str">
            <v>V.Mai</v>
          </cell>
          <cell r="E260" t="str">
            <v>closed</v>
          </cell>
          <cell r="F260" t="str">
            <v>MichaelL</v>
          </cell>
          <cell r="G260" t="str">
            <v>qq</v>
          </cell>
          <cell r="H260"/>
          <cell r="I260" t="str">
            <v>J.Hunter</v>
          </cell>
          <cell r="J260" t="str">
            <v>qq</v>
          </cell>
          <cell r="K260" t="str">
            <v>Helen</v>
          </cell>
          <cell r="L260" t="str">
            <v>C.Vosk</v>
          </cell>
          <cell r="M260" t="str">
            <v>Renise</v>
          </cell>
          <cell r="N260" t="str">
            <v>Sandra</v>
          </cell>
          <cell r="O260" t="str">
            <v>Dalia</v>
          </cell>
          <cell r="P260"/>
          <cell r="Q260"/>
          <cell r="R260"/>
          <cell r="S260"/>
          <cell r="T260"/>
        </row>
        <row r="261">
          <cell r="C261" t="str">
            <v>Mark</v>
          </cell>
          <cell r="D261" t="str">
            <v>V.Mai</v>
          </cell>
          <cell r="E261" t="str">
            <v>closed</v>
          </cell>
          <cell r="F261" t="str">
            <v>MichaelL</v>
          </cell>
          <cell r="G261" t="str">
            <v>qq</v>
          </cell>
          <cell r="H261"/>
          <cell r="I261" t="str">
            <v>J.Hunter</v>
          </cell>
          <cell r="J261" t="str">
            <v>qq</v>
          </cell>
          <cell r="K261" t="str">
            <v>Helen</v>
          </cell>
          <cell r="L261" t="str">
            <v>C.Vosk</v>
          </cell>
          <cell r="M261" t="str">
            <v>Renise</v>
          </cell>
          <cell r="N261" t="str">
            <v>Sandra</v>
          </cell>
          <cell r="O261" t="str">
            <v>Dalia</v>
          </cell>
          <cell r="P261"/>
          <cell r="Q261"/>
          <cell r="R261"/>
          <cell r="S261"/>
          <cell r="T261"/>
        </row>
        <row r="262">
          <cell r="C262" t="str">
            <v>Mark</v>
          </cell>
          <cell r="D262" t="str">
            <v>J.Yang</v>
          </cell>
          <cell r="E262" t="str">
            <v>closed</v>
          </cell>
          <cell r="F262" t="str">
            <v>MichaelL</v>
          </cell>
          <cell r="G262" t="str">
            <v>qq</v>
          </cell>
          <cell r="H262"/>
          <cell r="I262" t="str">
            <v>J.Hunter</v>
          </cell>
          <cell r="J262" t="str">
            <v>qq</v>
          </cell>
          <cell r="K262" t="str">
            <v>Helen</v>
          </cell>
          <cell r="L262" t="str">
            <v>C.Vosk</v>
          </cell>
          <cell r="M262" t="str">
            <v>Renise</v>
          </cell>
          <cell r="N262" t="str">
            <v>Sandra</v>
          </cell>
          <cell r="O262" t="str">
            <v>Dalia</v>
          </cell>
          <cell r="P262"/>
          <cell r="Q262"/>
          <cell r="R262"/>
          <cell r="S262"/>
          <cell r="T262"/>
        </row>
      </sheetData>
      <sheetData sheetId="1">
        <row r="1">
          <cell r="C1"/>
          <cell r="D1"/>
        </row>
        <row r="2">
          <cell r="C2">
            <v>2017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>Nest MONASH NEWBORN</v>
          </cell>
          <cell r="D1" t="str">
            <v>4A Canopy</v>
          </cell>
          <cell r="E1" t="str">
            <v>3A Forest</v>
          </cell>
          <cell r="F1" t="str">
            <v>4C Reef Cancer Centre</v>
          </cell>
          <cell r="G1" t="str">
            <v xml:space="preserve">MN SUPPORT </v>
          </cell>
          <cell r="H1" t="str">
            <v>PICU / AVIARY</v>
          </cell>
          <cell r="I1" t="str">
            <v>INTERN 1</v>
          </cell>
          <cell r="J1" t="str">
            <v>MCH DISPENSARY MANAGER</v>
          </cell>
          <cell r="K1" t="str">
            <v>MCH DISPENSARY</v>
          </cell>
          <cell r="L1" t="str">
            <v>MCH ASEPTIC SUITE</v>
          </cell>
          <cell r="M1" t="str">
            <v>Associate Deputy Director</v>
          </cell>
          <cell r="N1" t="str">
            <v>INTERN 2</v>
          </cell>
          <cell r="O1" t="str">
            <v>MCH DISP TRAINING</v>
          </cell>
          <cell r="P1" t="str">
            <v>Support</v>
          </cell>
          <cell r="Q1" t="str">
            <v>StEP Student</v>
          </cell>
          <cell r="R1" t="str">
            <v>Smart Pumps</v>
          </cell>
          <cell r="S1" t="str">
            <v>EMR meetings</v>
          </cell>
          <cell r="T1" t="str">
            <v>French Student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</row>
        <row r="3">
          <cell r="C3" t="str">
            <v>Christine</v>
          </cell>
          <cell r="D3" t="str">
            <v>Sneha</v>
          </cell>
          <cell r="E3" t="str">
            <v>Georgia</v>
          </cell>
          <cell r="F3" t="str">
            <v>J.Drummond</v>
          </cell>
          <cell r="G3" t="str">
            <v>Angelica</v>
          </cell>
          <cell r="H3" t="str">
            <v>E.Hu</v>
          </cell>
          <cell r="I3" t="str">
            <v>Nha</v>
          </cell>
          <cell r="J3" t="str">
            <v>Vineeth</v>
          </cell>
          <cell r="K3" t="str">
            <v>Janki</v>
          </cell>
          <cell r="P3" t="str">
            <v>Nadi (4A)</v>
          </cell>
        </row>
        <row r="4">
          <cell r="C4" t="str">
            <v>Christine</v>
          </cell>
          <cell r="D4" t="str">
            <v>Sneha</v>
          </cell>
          <cell r="E4" t="str">
            <v>Georgia</v>
          </cell>
          <cell r="F4" t="str">
            <v>L.Janson</v>
          </cell>
          <cell r="G4" t="str">
            <v>Angelica</v>
          </cell>
          <cell r="H4" t="str">
            <v>Kelly (&lt;3 pm)</v>
          </cell>
          <cell r="I4" t="str">
            <v>Nha</v>
          </cell>
          <cell r="J4" t="str">
            <v>Vineeth</v>
          </cell>
          <cell r="K4" t="str">
            <v>Janki</v>
          </cell>
          <cell r="P4" t="str">
            <v>Nadi (4A)</v>
          </cell>
        </row>
        <row r="5">
          <cell r="C5" t="str">
            <v>Christine</v>
          </cell>
          <cell r="D5" t="str">
            <v>Sherine</v>
          </cell>
          <cell r="E5" t="str">
            <v>Georgia</v>
          </cell>
          <cell r="F5" t="str">
            <v>J.Drummond</v>
          </cell>
          <cell r="G5" t="str">
            <v>Angelica</v>
          </cell>
          <cell r="H5" t="str">
            <v>Emma</v>
          </cell>
          <cell r="I5" t="str">
            <v>Nha</v>
          </cell>
          <cell r="J5" t="str">
            <v>Vineeth</v>
          </cell>
          <cell r="K5" t="str">
            <v>Janki</v>
          </cell>
          <cell r="P5" t="str">
            <v>Nadi (4A)</v>
          </cell>
        </row>
        <row r="6">
          <cell r="C6" t="str">
            <v>Christine</v>
          </cell>
          <cell r="D6" t="str">
            <v>Sherine</v>
          </cell>
          <cell r="E6" t="str">
            <v>Nadi</v>
          </cell>
          <cell r="F6" t="str">
            <v>J.Drummond</v>
          </cell>
          <cell r="G6" t="str">
            <v>Angelica</v>
          </cell>
          <cell r="H6" t="str">
            <v>Emma</v>
          </cell>
          <cell r="I6" t="str">
            <v>Tinh</v>
          </cell>
          <cell r="J6" t="str">
            <v>Vineeth</v>
          </cell>
          <cell r="K6" t="str">
            <v>A.Alex</v>
          </cell>
          <cell r="N6" t="str">
            <v>Lauren</v>
          </cell>
          <cell r="Q6" t="str">
            <v>Student 3A</v>
          </cell>
        </row>
        <row r="7">
          <cell r="C7" t="str">
            <v>Christine</v>
          </cell>
          <cell r="D7" t="str">
            <v>Sherine</v>
          </cell>
          <cell r="E7" t="str">
            <v>Nadi</v>
          </cell>
          <cell r="F7" t="str">
            <v>J.Drummond</v>
          </cell>
          <cell r="G7" t="str">
            <v>Angelica</v>
          </cell>
          <cell r="H7" t="str">
            <v>E.Hu</v>
          </cell>
          <cell r="I7" t="str">
            <v>Tinh</v>
          </cell>
          <cell r="J7" t="str">
            <v>Vineeth</v>
          </cell>
          <cell r="K7" t="str">
            <v>A.Alex</v>
          </cell>
          <cell r="N7" t="str">
            <v>Lauren</v>
          </cell>
          <cell r="Q7" t="str">
            <v>Student 3A</v>
          </cell>
        </row>
        <row r="8">
          <cell r="C8" t="str">
            <v>Christine</v>
          </cell>
          <cell r="D8" t="str">
            <v>Emma</v>
          </cell>
          <cell r="E8" t="str">
            <v>Sherine</v>
          </cell>
          <cell r="F8" t="str">
            <v>J.Drummond</v>
          </cell>
          <cell r="G8" t="str">
            <v>Angelica</v>
          </cell>
          <cell r="H8" t="str">
            <v>E.Hu</v>
          </cell>
          <cell r="I8" t="str">
            <v>qq</v>
          </cell>
          <cell r="J8" t="str">
            <v>Vineeth</v>
          </cell>
          <cell r="K8" t="str">
            <v>A.Alex</v>
          </cell>
          <cell r="N8" t="str">
            <v>qq</v>
          </cell>
          <cell r="Q8" t="str">
            <v>Student 3A</v>
          </cell>
        </row>
        <row r="9">
          <cell r="C9" t="str">
            <v>Christine</v>
          </cell>
          <cell r="D9" t="str">
            <v>Sherine</v>
          </cell>
          <cell r="E9" t="str">
            <v>Nadi</v>
          </cell>
          <cell r="F9" t="str">
            <v>J.Drummond</v>
          </cell>
          <cell r="G9" t="str">
            <v>Angelica</v>
          </cell>
          <cell r="H9" t="str">
            <v>Emma</v>
          </cell>
          <cell r="I9" t="str">
            <v>Tinh</v>
          </cell>
          <cell r="J9" t="str">
            <v>Vineeth</v>
          </cell>
          <cell r="K9" t="str">
            <v>A.Alex</v>
          </cell>
          <cell r="N9" t="str">
            <v>Lauren</v>
          </cell>
          <cell r="Q9" t="str">
            <v>Student 3A</v>
          </cell>
          <cell r="S9" t="str">
            <v>L.Janson</v>
          </cell>
        </row>
        <row r="10">
          <cell r="C10" t="str">
            <v>Christine</v>
          </cell>
          <cell r="D10" t="str">
            <v>L.Janson</v>
          </cell>
          <cell r="E10" t="str">
            <v>Sherine</v>
          </cell>
          <cell r="F10" t="str">
            <v>J.Drummond</v>
          </cell>
          <cell r="G10" t="str">
            <v>Angelica</v>
          </cell>
          <cell r="H10" t="str">
            <v>Huda</v>
          </cell>
          <cell r="I10" t="str">
            <v>Tinh</v>
          </cell>
          <cell r="J10" t="str">
            <v>Vineeth</v>
          </cell>
          <cell r="K10" t="str">
            <v>Nadi</v>
          </cell>
          <cell r="N10" t="str">
            <v>Lauren</v>
          </cell>
          <cell r="Q10" t="str">
            <v>Student 3A</v>
          </cell>
        </row>
        <row r="11">
          <cell r="C11" t="str">
            <v>Christine</v>
          </cell>
          <cell r="D11" t="str">
            <v>Sherine</v>
          </cell>
          <cell r="E11" t="str">
            <v>Nadi</v>
          </cell>
          <cell r="F11" t="str">
            <v>J.Drummond</v>
          </cell>
          <cell r="G11" t="str">
            <v>Angelica</v>
          </cell>
          <cell r="H11" t="str">
            <v>Huda</v>
          </cell>
          <cell r="I11" t="str">
            <v>Ana</v>
          </cell>
          <cell r="J11" t="str">
            <v>Vineeth</v>
          </cell>
          <cell r="K11" t="str">
            <v>Eugene</v>
          </cell>
          <cell r="Q11" t="str">
            <v>Student 4A</v>
          </cell>
        </row>
        <row r="12">
          <cell r="C12" t="str">
            <v>Christine</v>
          </cell>
          <cell r="D12" t="str">
            <v>Emma</v>
          </cell>
          <cell r="E12" t="str">
            <v>Sherine</v>
          </cell>
          <cell r="F12" t="str">
            <v>J.Drummond</v>
          </cell>
          <cell r="G12" t="str">
            <v>Angelica</v>
          </cell>
          <cell r="H12" t="str">
            <v>E.Hu</v>
          </cell>
          <cell r="I12" t="str">
            <v>Ana</v>
          </cell>
          <cell r="J12" t="str">
            <v>Vineeth</v>
          </cell>
          <cell r="K12" t="str">
            <v>Nadi</v>
          </cell>
          <cell r="Q12" t="str">
            <v>Student 4A</v>
          </cell>
          <cell r="R12" t="str">
            <v>Emma meeting 9:30 am</v>
          </cell>
        </row>
        <row r="13">
          <cell r="C13" t="str">
            <v>Christine</v>
          </cell>
          <cell r="D13" t="str">
            <v>Sherine</v>
          </cell>
          <cell r="E13" t="str">
            <v>Nadi</v>
          </cell>
          <cell r="F13" t="str">
            <v>J.Drummond</v>
          </cell>
          <cell r="G13" t="str">
            <v>Megan</v>
          </cell>
          <cell r="H13" t="str">
            <v>E.Hu</v>
          </cell>
          <cell r="I13" t="str">
            <v>Ana</v>
          </cell>
          <cell r="J13" t="str">
            <v>Vineeth</v>
          </cell>
          <cell r="K13" t="str">
            <v>Angelica</v>
          </cell>
          <cell r="Q13" t="str">
            <v>Student 4A</v>
          </cell>
          <cell r="R13" t="str">
            <v>Emma meeting 11 am</v>
          </cell>
        </row>
        <row r="14">
          <cell r="C14" t="str">
            <v>Christine</v>
          </cell>
          <cell r="D14" t="str">
            <v>Sherine</v>
          </cell>
          <cell r="E14" t="str">
            <v>Nadi</v>
          </cell>
          <cell r="F14" t="str">
            <v>J.Drummond</v>
          </cell>
          <cell r="G14" t="str">
            <v>Megan</v>
          </cell>
          <cell r="H14" t="str">
            <v>Huda</v>
          </cell>
          <cell r="I14" t="str">
            <v>Ana</v>
          </cell>
          <cell r="J14" t="str">
            <v>Vineeth</v>
          </cell>
          <cell r="K14" t="str">
            <v>Angelica</v>
          </cell>
          <cell r="Q14" t="str">
            <v>Student 4A</v>
          </cell>
          <cell r="R14" t="str">
            <v>Emma</v>
          </cell>
        </row>
        <row r="15">
          <cell r="C15" t="str">
            <v>Christine</v>
          </cell>
          <cell r="D15" t="str">
            <v>Sherine</v>
          </cell>
          <cell r="E15" t="str">
            <v>Nadi</v>
          </cell>
          <cell r="F15" t="str">
            <v>J.Drummond</v>
          </cell>
          <cell r="G15" t="str">
            <v>Megan</v>
          </cell>
          <cell r="H15" t="str">
            <v>Emma</v>
          </cell>
          <cell r="I15" t="str">
            <v>Ana</v>
          </cell>
          <cell r="J15" t="str">
            <v>Vineeth</v>
          </cell>
          <cell r="K15" t="str">
            <v>Janki</v>
          </cell>
          <cell r="Q15" t="str">
            <v>Student 4A</v>
          </cell>
          <cell r="R15" t="str">
            <v>Emma</v>
          </cell>
        </row>
        <row r="16">
          <cell r="C16" t="str">
            <v>Christine</v>
          </cell>
          <cell r="D16" t="str">
            <v>Sherine</v>
          </cell>
          <cell r="E16" t="str">
            <v>Nadi</v>
          </cell>
          <cell r="F16" t="str">
            <v>J.Drummond</v>
          </cell>
          <cell r="G16" t="str">
            <v>Megan</v>
          </cell>
          <cell r="H16" t="str">
            <v>Diana</v>
          </cell>
          <cell r="I16" t="str">
            <v>Roshny</v>
          </cell>
          <cell r="J16" t="str">
            <v>Vineeth</v>
          </cell>
          <cell r="K16" t="str">
            <v>Janki</v>
          </cell>
        </row>
        <row r="17">
          <cell r="C17" t="str">
            <v>Christine</v>
          </cell>
          <cell r="D17" t="str">
            <v>Sherine</v>
          </cell>
          <cell r="E17" t="str">
            <v>Nadi</v>
          </cell>
          <cell r="F17" t="str">
            <v>J.Drummond</v>
          </cell>
          <cell r="G17" t="str">
            <v>Megan</v>
          </cell>
          <cell r="H17" t="str">
            <v>Diana</v>
          </cell>
          <cell r="I17" t="str">
            <v>Roshny</v>
          </cell>
          <cell r="J17" t="str">
            <v>Vineeth</v>
          </cell>
          <cell r="K17" t="str">
            <v>G.Wang</v>
          </cell>
        </row>
        <row r="18">
          <cell r="C18" t="str">
            <v>Christine</v>
          </cell>
          <cell r="D18" t="str">
            <v>Sherine</v>
          </cell>
          <cell r="E18" t="str">
            <v>Nadi</v>
          </cell>
          <cell r="F18" t="str">
            <v>J.Drummond</v>
          </cell>
          <cell r="G18" t="str">
            <v>Megan</v>
          </cell>
          <cell r="H18" t="str">
            <v>Kelly</v>
          </cell>
          <cell r="I18" t="str">
            <v>Roshny</v>
          </cell>
          <cell r="J18" t="str">
            <v>Vineeth</v>
          </cell>
          <cell r="K18" t="str">
            <v>Meng</v>
          </cell>
        </row>
        <row r="19">
          <cell r="C19" t="str">
            <v>Christine</v>
          </cell>
          <cell r="D19" t="str">
            <v>Sherine</v>
          </cell>
          <cell r="E19" t="str">
            <v>Nadi</v>
          </cell>
          <cell r="F19" t="str">
            <v>J.Drummond</v>
          </cell>
          <cell r="G19" t="str">
            <v>Megan</v>
          </cell>
          <cell r="H19" t="str">
            <v>Diana</v>
          </cell>
          <cell r="I19" t="str">
            <v>Roshny</v>
          </cell>
          <cell r="J19" t="str">
            <v>Vineeth</v>
          </cell>
          <cell r="K19" t="str">
            <v>Meng</v>
          </cell>
        </row>
        <row r="20">
          <cell r="C20" t="str">
            <v>Christine</v>
          </cell>
          <cell r="D20" t="str">
            <v>Sherine</v>
          </cell>
          <cell r="E20" t="str">
            <v>Nadi</v>
          </cell>
          <cell r="F20" t="str">
            <v>J.Drummond</v>
          </cell>
          <cell r="G20" t="str">
            <v>Phuong</v>
          </cell>
          <cell r="H20" t="str">
            <v>Diana</v>
          </cell>
          <cell r="I20" t="str">
            <v>Roshny</v>
          </cell>
          <cell r="J20" t="str">
            <v>Vineeth</v>
          </cell>
          <cell r="K20" t="str">
            <v>Janki</v>
          </cell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S21" t="str">
            <v>Public Holiday</v>
          </cell>
          <cell r="T21" t="str">
            <v>Public Holiday</v>
          </cell>
        </row>
        <row r="22">
          <cell r="C22" t="str">
            <v>E.Hu</v>
          </cell>
          <cell r="D22" t="str">
            <v>Angelica</v>
          </cell>
          <cell r="E22" t="str">
            <v>Nadi</v>
          </cell>
          <cell r="F22" t="str">
            <v>J.Drummond</v>
          </cell>
          <cell r="G22" t="str">
            <v>Megan</v>
          </cell>
          <cell r="H22" t="str">
            <v>Diana</v>
          </cell>
          <cell r="I22" t="str">
            <v>Roshny (4C)</v>
          </cell>
          <cell r="J22" t="str">
            <v>Vineeth</v>
          </cell>
          <cell r="K22" t="str">
            <v>April</v>
          </cell>
          <cell r="L22" t="str">
            <v>qq</v>
          </cell>
        </row>
        <row r="23">
          <cell r="C23" t="str">
            <v>Christine</v>
          </cell>
          <cell r="D23" t="str">
            <v>Angelica</v>
          </cell>
          <cell r="E23" t="str">
            <v>Nadi</v>
          </cell>
          <cell r="F23" t="str">
            <v>J.Drummond</v>
          </cell>
          <cell r="G23" t="str">
            <v>E.Hu</v>
          </cell>
          <cell r="H23" t="str">
            <v>Diana</v>
          </cell>
          <cell r="I23" t="str">
            <v>Roshny (4C)</v>
          </cell>
          <cell r="J23" t="str">
            <v>Vineeth</v>
          </cell>
          <cell r="K23" t="str">
            <v>April</v>
          </cell>
          <cell r="L23" t="str">
            <v>qq</v>
          </cell>
        </row>
        <row r="24">
          <cell r="C24" t="str">
            <v>Christine</v>
          </cell>
          <cell r="D24" t="str">
            <v>L.Janson</v>
          </cell>
          <cell r="E24" t="str">
            <v>Angelica</v>
          </cell>
          <cell r="F24" t="str">
            <v>J.Drummond</v>
          </cell>
          <cell r="G24" t="str">
            <v>Phuong</v>
          </cell>
          <cell r="H24" t="str">
            <v>Megan</v>
          </cell>
          <cell r="I24" t="str">
            <v>Roshny (NICU)</v>
          </cell>
          <cell r="J24" t="str">
            <v>Vineeth</v>
          </cell>
          <cell r="K24" t="str">
            <v>April</v>
          </cell>
          <cell r="L24" t="str">
            <v>qq</v>
          </cell>
        </row>
        <row r="25">
          <cell r="C25" t="str">
            <v>Christine</v>
          </cell>
          <cell r="D25" t="str">
            <v>Angelica</v>
          </cell>
          <cell r="E25" t="str">
            <v>Nadi</v>
          </cell>
          <cell r="F25" t="str">
            <v>J.Drummond</v>
          </cell>
          <cell r="G25" t="str">
            <v>Megan</v>
          </cell>
          <cell r="H25" t="str">
            <v>Emma</v>
          </cell>
          <cell r="I25" t="str">
            <v>Roshny (NICU)</v>
          </cell>
          <cell r="J25" t="str">
            <v>Janki</v>
          </cell>
          <cell r="K25" t="str">
            <v>Eugene</v>
          </cell>
          <cell r="L25" t="str">
            <v>G.Lau</v>
          </cell>
        </row>
        <row r="26">
          <cell r="C26" t="str">
            <v>Christine</v>
          </cell>
          <cell r="D26" t="str">
            <v>J.Do</v>
          </cell>
          <cell r="E26" t="str">
            <v>Nadi</v>
          </cell>
          <cell r="F26" t="str">
            <v>L.Janson</v>
          </cell>
          <cell r="G26" t="str">
            <v>Megan</v>
          </cell>
          <cell r="H26" t="str">
            <v>J.Drummond</v>
          </cell>
          <cell r="I26" t="str">
            <v>Roshny (LS - 3A)</v>
          </cell>
          <cell r="J26" t="str">
            <v>Vineeth</v>
          </cell>
          <cell r="K26" t="str">
            <v>Eugene</v>
          </cell>
        </row>
        <row r="27">
          <cell r="C27" t="str">
            <v>Christine</v>
          </cell>
          <cell r="D27" t="str">
            <v>J.Do</v>
          </cell>
          <cell r="E27" t="str">
            <v>Nadi</v>
          </cell>
          <cell r="F27" t="str">
            <v>J.Drummond</v>
          </cell>
          <cell r="G27" t="str">
            <v>Megan</v>
          </cell>
          <cell r="H27" t="str">
            <v>E.Hu</v>
          </cell>
          <cell r="I27" t="str">
            <v>Roshny (LS - 3A)</v>
          </cell>
          <cell r="J27" t="str">
            <v>Vineeth</v>
          </cell>
          <cell r="K27" t="str">
            <v>Karishma</v>
          </cell>
        </row>
        <row r="28">
          <cell r="C28" t="str">
            <v>Christine</v>
          </cell>
          <cell r="D28" t="str">
            <v>Meng</v>
          </cell>
          <cell r="E28" t="str">
            <v>Nadi</v>
          </cell>
          <cell r="F28" t="str">
            <v>J.Drummond</v>
          </cell>
          <cell r="G28" t="str">
            <v>E.Hu</v>
          </cell>
          <cell r="H28" t="str">
            <v>Emma</v>
          </cell>
          <cell r="I28" t="str">
            <v>Roshny (LS - 4A)</v>
          </cell>
          <cell r="J28" t="str">
            <v>Vineeth</v>
          </cell>
          <cell r="K28" t="str">
            <v>Meghana</v>
          </cell>
        </row>
        <row r="29">
          <cell r="C29" t="str">
            <v>Christine</v>
          </cell>
          <cell r="D29" t="str">
            <v>J.Do</v>
          </cell>
          <cell r="E29" t="str">
            <v>Nadi</v>
          </cell>
          <cell r="F29" t="str">
            <v>J.Drummond</v>
          </cell>
          <cell r="G29" t="str">
            <v>Megan</v>
          </cell>
          <cell r="H29" t="str">
            <v>Diana</v>
          </cell>
          <cell r="I29" t="str">
            <v>Roshny (LS - 4A)</v>
          </cell>
          <cell r="J29" t="str">
            <v>Vineeth</v>
          </cell>
          <cell r="K29" t="str">
            <v>G.Lau</v>
          </cell>
        </row>
        <row r="30">
          <cell r="C30" t="str">
            <v>Christine</v>
          </cell>
          <cell r="D30" t="str">
            <v>J.Do</v>
          </cell>
          <cell r="E30" t="str">
            <v>Nadi</v>
          </cell>
          <cell r="F30" t="str">
            <v>J.Drummond</v>
          </cell>
          <cell r="G30" t="str">
            <v>Megan</v>
          </cell>
          <cell r="H30" t="str">
            <v>Emma</v>
          </cell>
          <cell r="I30" t="str">
            <v>Roshny (LS - PICU/Aviary)</v>
          </cell>
          <cell r="J30" t="str">
            <v>Vineeth</v>
          </cell>
          <cell r="K30" t="str">
            <v>Eugene</v>
          </cell>
        </row>
        <row r="31">
          <cell r="C31" t="str">
            <v>Vineeth&lt;11.30/Christine&gt;11.30</v>
          </cell>
          <cell r="D31" t="str">
            <v>Sherine</v>
          </cell>
          <cell r="E31" t="str">
            <v>Nadi</v>
          </cell>
          <cell r="F31" t="str">
            <v>L.Janson&lt;11.30/J.Drummond&gt;11.30</v>
          </cell>
          <cell r="G31" t="str">
            <v>J.Do</v>
          </cell>
          <cell r="H31" t="str">
            <v>K.Chin</v>
          </cell>
          <cell r="I31" t="str">
            <v>qq</v>
          </cell>
          <cell r="J31" t="str">
            <v>J.Drummond&lt;11.30/Vineeth&gt;11.30</v>
          </cell>
          <cell r="K31" t="str">
            <v>Janki</v>
          </cell>
          <cell r="L31" t="str">
            <v>qq</v>
          </cell>
          <cell r="M31" t="str">
            <v>qq</v>
          </cell>
          <cell r="R31" t="str">
            <v>Megan/L.Janson&gt;11.30</v>
          </cell>
        </row>
        <row r="32">
          <cell r="C32" t="str">
            <v>Megan</v>
          </cell>
          <cell r="D32" t="str">
            <v>Sherine</v>
          </cell>
          <cell r="E32" t="str">
            <v>Nadi</v>
          </cell>
          <cell r="F32" t="str">
            <v>J.Drummond</v>
          </cell>
          <cell r="G32" t="str">
            <v>E.Hu</v>
          </cell>
          <cell r="H32" t="str">
            <v>K.Chin</v>
          </cell>
          <cell r="I32" t="str">
            <v>qq</v>
          </cell>
          <cell r="J32" t="str">
            <v>Vineeth</v>
          </cell>
          <cell r="K32" t="str">
            <v>April</v>
          </cell>
          <cell r="L32" t="str">
            <v>qq</v>
          </cell>
          <cell r="M32" t="str">
            <v>qq</v>
          </cell>
          <cell r="Q32" t="str">
            <v>Michelle (4A)</v>
          </cell>
          <cell r="R32" t="str">
            <v>L.Janson 1.30-3pm</v>
          </cell>
        </row>
        <row r="33">
          <cell r="C33" t="str">
            <v>Megan</v>
          </cell>
          <cell r="D33" t="str">
            <v>Sherine</v>
          </cell>
          <cell r="E33" t="str">
            <v>Nadi</v>
          </cell>
          <cell r="F33" t="str">
            <v>E.Hu</v>
          </cell>
          <cell r="G33" t="str">
            <v>J.Do</v>
          </cell>
          <cell r="H33" t="str">
            <v>K.Chin</v>
          </cell>
          <cell r="I33" t="str">
            <v>Jesslyn</v>
          </cell>
          <cell r="J33" t="str">
            <v>Vineeth</v>
          </cell>
          <cell r="K33" t="str">
            <v>Meng</v>
          </cell>
          <cell r="L33" t="str">
            <v>qq</v>
          </cell>
          <cell r="M33" t="str">
            <v>qq</v>
          </cell>
          <cell r="Q33" t="str">
            <v>Michelle (4A)</v>
          </cell>
          <cell r="R33" t="str">
            <v>qq</v>
          </cell>
        </row>
        <row r="34">
          <cell r="C34" t="str">
            <v>K.Chin</v>
          </cell>
          <cell r="D34" t="str">
            <v>Sherine</v>
          </cell>
          <cell r="E34" t="str">
            <v>Nadi</v>
          </cell>
          <cell r="F34" t="str">
            <v>L.Janson</v>
          </cell>
          <cell r="G34" t="str">
            <v>J.Do</v>
          </cell>
          <cell r="H34" t="str">
            <v>J.Drummond</v>
          </cell>
          <cell r="I34" t="str">
            <v>Jesslyn</v>
          </cell>
          <cell r="J34" t="str">
            <v>Vineeth</v>
          </cell>
          <cell r="K34" t="str">
            <v>Meng</v>
          </cell>
          <cell r="L34" t="str">
            <v>qq</v>
          </cell>
          <cell r="M34" t="str">
            <v>qq</v>
          </cell>
          <cell r="Q34" t="str">
            <v>Michelle (4A)</v>
          </cell>
          <cell r="R34" t="str">
            <v>Megan</v>
          </cell>
        </row>
        <row r="35">
          <cell r="C35" t="str">
            <v>Megan</v>
          </cell>
          <cell r="D35" t="str">
            <v>Sherine</v>
          </cell>
          <cell r="E35" t="str">
            <v>Nadi</v>
          </cell>
          <cell r="F35" t="str">
            <v>J.Drummond</v>
          </cell>
          <cell r="G35" t="str">
            <v>J.Do</v>
          </cell>
          <cell r="H35" t="str">
            <v>K.Chin</v>
          </cell>
          <cell r="I35" t="str">
            <v>Jesslyn</v>
          </cell>
          <cell r="J35" t="str">
            <v>Meng</v>
          </cell>
          <cell r="K35" t="str">
            <v>Meghana</v>
          </cell>
          <cell r="L35" t="str">
            <v>qq</v>
          </cell>
          <cell r="M35" t="str">
            <v>qq</v>
          </cell>
          <cell r="Q35" t="str">
            <v>Michelle (4A)</v>
          </cell>
          <cell r="R35" t="str">
            <v>qq</v>
          </cell>
        </row>
        <row r="36">
          <cell r="C36" t="str">
            <v>Christine</v>
          </cell>
          <cell r="D36" t="str">
            <v>L.Janson</v>
          </cell>
          <cell r="E36" t="str">
            <v>Sherine</v>
          </cell>
          <cell r="F36" t="str">
            <v>J.Drummond</v>
          </cell>
          <cell r="G36" t="str">
            <v>Megan</v>
          </cell>
          <cell r="H36" t="str">
            <v>K.Chin</v>
          </cell>
          <cell r="I36" t="str">
            <v>qq</v>
          </cell>
          <cell r="J36" t="str">
            <v>V.Shen</v>
          </cell>
          <cell r="K36" t="str">
            <v>Brodie</v>
          </cell>
          <cell r="L36" t="str">
            <v>qq</v>
          </cell>
          <cell r="Q36" t="str">
            <v>Kenny (3A)</v>
          </cell>
        </row>
        <row r="37">
          <cell r="C37" t="str">
            <v>Christine</v>
          </cell>
          <cell r="D37" t="str">
            <v>Tanya</v>
          </cell>
          <cell r="E37" t="str">
            <v>Sherine</v>
          </cell>
          <cell r="F37" t="str">
            <v>J.Drummond</v>
          </cell>
          <cell r="G37" t="str">
            <v>Megan</v>
          </cell>
          <cell r="H37" t="str">
            <v>K.Chin</v>
          </cell>
          <cell r="I37" t="str">
            <v>Jesslyn</v>
          </cell>
          <cell r="J37" t="str">
            <v>E.Hu</v>
          </cell>
          <cell r="K37" t="str">
            <v>Nadi</v>
          </cell>
          <cell r="L37" t="str">
            <v>qq</v>
          </cell>
          <cell r="Q37" t="str">
            <v>Kenny (3A)</v>
          </cell>
        </row>
        <row r="38">
          <cell r="C38" t="str">
            <v>Christine</v>
          </cell>
          <cell r="D38" t="str">
            <v>Tanya</v>
          </cell>
          <cell r="E38" t="str">
            <v>Sherine</v>
          </cell>
          <cell r="F38" t="str">
            <v>J.Drummond</v>
          </cell>
          <cell r="G38" t="str">
            <v>Megan</v>
          </cell>
          <cell r="H38" t="str">
            <v>K.Chin</v>
          </cell>
          <cell r="I38" t="str">
            <v>Jesslyn</v>
          </cell>
          <cell r="J38" t="str">
            <v>V.Shen</v>
          </cell>
          <cell r="K38" t="str">
            <v>E.Hu</v>
          </cell>
          <cell r="L38" t="str">
            <v>qq</v>
          </cell>
          <cell r="Q38" t="str">
            <v>Kenny (3A)</v>
          </cell>
        </row>
        <row r="39">
          <cell r="C39" t="str">
            <v>Christine</v>
          </cell>
          <cell r="D39" t="str">
            <v>Sherine</v>
          </cell>
          <cell r="E39" t="str">
            <v>Nadi</v>
          </cell>
          <cell r="F39" t="str">
            <v>L.Janson</v>
          </cell>
          <cell r="G39" t="str">
            <v>Megan</v>
          </cell>
          <cell r="H39" t="str">
            <v>Brodie</v>
          </cell>
          <cell r="I39" t="str">
            <v>Jesslyn</v>
          </cell>
          <cell r="J39" t="str">
            <v>Janki</v>
          </cell>
          <cell r="K39" t="str">
            <v>Meng</v>
          </cell>
          <cell r="L39" t="str">
            <v>qq</v>
          </cell>
          <cell r="Q39" t="str">
            <v>Kenny (3A)</v>
          </cell>
        </row>
        <row r="40">
          <cell r="C40" t="str">
            <v>Christine</v>
          </cell>
          <cell r="D40" t="str">
            <v>Tanya</v>
          </cell>
          <cell r="E40" t="str">
            <v>Sherine</v>
          </cell>
          <cell r="F40" t="str">
            <v>J.Drummond</v>
          </cell>
          <cell r="G40" t="str">
            <v>Megan</v>
          </cell>
          <cell r="H40" t="str">
            <v>Brodie</v>
          </cell>
          <cell r="I40" t="str">
            <v>Jesslyn</v>
          </cell>
          <cell r="J40" t="str">
            <v>V.Shen</v>
          </cell>
          <cell r="K40" t="str">
            <v>Meng</v>
          </cell>
          <cell r="L40" t="str">
            <v>qq</v>
          </cell>
          <cell r="Q40" t="str">
            <v>qq</v>
          </cell>
        </row>
        <row r="41">
          <cell r="C41" t="str">
            <v>Christine</v>
          </cell>
          <cell r="D41" t="str">
            <v>L.Janson</v>
          </cell>
          <cell r="E41" t="str">
            <v>Sherine</v>
          </cell>
          <cell r="F41" t="str">
            <v>J.Drummond</v>
          </cell>
          <cell r="G41" t="str">
            <v>Megan</v>
          </cell>
          <cell r="H41" t="str">
            <v>K.Chin</v>
          </cell>
          <cell r="I41" t="str">
            <v>qq</v>
          </cell>
          <cell r="J41" t="str">
            <v>Brodie</v>
          </cell>
          <cell r="K41" t="str">
            <v>Meng</v>
          </cell>
          <cell r="L41" t="str">
            <v>qq</v>
          </cell>
          <cell r="M41" t="str">
            <v>qq</v>
          </cell>
          <cell r="Q41" t="str">
            <v>Jenny (3A)</v>
          </cell>
        </row>
        <row r="42">
          <cell r="C42" t="str">
            <v>Christine</v>
          </cell>
          <cell r="D42" t="str">
            <v>L.Janson</v>
          </cell>
          <cell r="E42" t="str">
            <v>Sherine</v>
          </cell>
          <cell r="F42" t="str">
            <v>J.Drummond</v>
          </cell>
          <cell r="G42" t="str">
            <v>Megan</v>
          </cell>
          <cell r="H42" t="str">
            <v>E.Hu</v>
          </cell>
          <cell r="I42" t="str">
            <v>V.Le</v>
          </cell>
          <cell r="J42" t="str">
            <v>Meng</v>
          </cell>
          <cell r="K42" t="str">
            <v>Nadi</v>
          </cell>
          <cell r="L42" t="str">
            <v>qq</v>
          </cell>
          <cell r="M42" t="str">
            <v>qq</v>
          </cell>
          <cell r="Q42" t="str">
            <v>Jenny (3A)</v>
          </cell>
        </row>
        <row r="43">
          <cell r="C43" t="str">
            <v>Christine</v>
          </cell>
          <cell r="D43" t="str">
            <v>Tanya</v>
          </cell>
          <cell r="E43" t="str">
            <v>Nadi</v>
          </cell>
          <cell r="F43" t="str">
            <v>J.Drummond</v>
          </cell>
          <cell r="G43" t="str">
            <v>Megan</v>
          </cell>
          <cell r="H43" t="str">
            <v>K.Chin</v>
          </cell>
          <cell r="I43" t="str">
            <v>V.Le</v>
          </cell>
          <cell r="J43" t="str">
            <v>E.Hu</v>
          </cell>
          <cell r="K43" t="str">
            <v>Meng</v>
          </cell>
          <cell r="L43" t="str">
            <v>qq</v>
          </cell>
          <cell r="M43" t="str">
            <v>qq</v>
          </cell>
          <cell r="Q43" t="str">
            <v>Jenny (3A)</v>
          </cell>
        </row>
        <row r="44">
          <cell r="C44" t="str">
            <v>Brodie</v>
          </cell>
          <cell r="D44" t="str">
            <v>L.Janson</v>
          </cell>
          <cell r="E44" t="str">
            <v>Sherine</v>
          </cell>
          <cell r="F44" t="str">
            <v>J.Drummond</v>
          </cell>
          <cell r="G44" t="str">
            <v>Megan</v>
          </cell>
          <cell r="H44" t="str">
            <v>K.Chin</v>
          </cell>
          <cell r="I44" t="str">
            <v>V.Le</v>
          </cell>
          <cell r="J44" t="str">
            <v>Meng</v>
          </cell>
          <cell r="K44" t="str">
            <v>Nadi</v>
          </cell>
          <cell r="L44" t="str">
            <v>qq</v>
          </cell>
          <cell r="M44" t="str">
            <v>qq</v>
          </cell>
          <cell r="Q44" t="str">
            <v>Jenny (3A)</v>
          </cell>
        </row>
        <row r="45">
          <cell r="C45" t="str">
            <v>Christine</v>
          </cell>
          <cell r="D45" t="str">
            <v>Tanya</v>
          </cell>
          <cell r="E45" t="str">
            <v>Sherine</v>
          </cell>
          <cell r="F45" t="str">
            <v>J.Drummond</v>
          </cell>
          <cell r="G45" t="str">
            <v>Megan</v>
          </cell>
          <cell r="H45" t="str">
            <v>Brodie</v>
          </cell>
          <cell r="I45" t="str">
            <v>qq</v>
          </cell>
          <cell r="J45" t="str">
            <v>Meng</v>
          </cell>
          <cell r="K45" t="str">
            <v>Nadi</v>
          </cell>
          <cell r="L45" t="str">
            <v>qq</v>
          </cell>
          <cell r="M45" t="str">
            <v>qq</v>
          </cell>
          <cell r="Q45" t="str">
            <v>qq</v>
          </cell>
        </row>
        <row r="46">
          <cell r="C46" t="str">
            <v>Christine</v>
          </cell>
          <cell r="D46" t="str">
            <v>Sherine</v>
          </cell>
          <cell r="E46" t="str">
            <v>Brodie</v>
          </cell>
          <cell r="F46" t="str">
            <v>L.Janson</v>
          </cell>
          <cell r="G46" t="str">
            <v>Megan</v>
          </cell>
          <cell r="H46" t="str">
            <v>K.Chin</v>
          </cell>
          <cell r="I46" t="str">
            <v>V.Le (NICU)</v>
          </cell>
          <cell r="J46" t="str">
            <v>Vineeth</v>
          </cell>
          <cell r="K46" t="str">
            <v>Meghana</v>
          </cell>
          <cell r="L46" t="str">
            <v>qq</v>
          </cell>
          <cell r="M46" t="str">
            <v>qq</v>
          </cell>
          <cell r="O46" t="str">
            <v>QQ</v>
          </cell>
        </row>
        <row r="47">
          <cell r="C47" t="str">
            <v>Christine</v>
          </cell>
          <cell r="D47" t="str">
            <v>Sherine</v>
          </cell>
          <cell r="E47" t="str">
            <v>Tatyana</v>
          </cell>
          <cell r="F47" t="str">
            <v>Tanya</v>
          </cell>
          <cell r="G47" t="str">
            <v>E.Hu</v>
          </cell>
          <cell r="H47" t="str">
            <v>K.Chin</v>
          </cell>
          <cell r="I47" t="str">
            <v>V.Le (PICU/Aviary)</v>
          </cell>
          <cell r="J47" t="str">
            <v>Vineeth</v>
          </cell>
          <cell r="K47" t="str">
            <v>Meghana</v>
          </cell>
          <cell r="L47" t="str">
            <v>qq</v>
          </cell>
          <cell r="M47" t="str">
            <v>qq</v>
          </cell>
          <cell r="O47" t="str">
            <v>QQ</v>
          </cell>
          <cell r="Q47" t="str">
            <v>Anne (3A)</v>
          </cell>
        </row>
        <row r="48">
          <cell r="C48" t="str">
            <v>Christine</v>
          </cell>
          <cell r="D48" t="str">
            <v>Sherine</v>
          </cell>
          <cell r="E48" t="str">
            <v>Tatyana</v>
          </cell>
          <cell r="F48" t="str">
            <v>Tanya</v>
          </cell>
          <cell r="G48" t="str">
            <v>E.Hu</v>
          </cell>
          <cell r="H48" t="str">
            <v>K.Chin</v>
          </cell>
          <cell r="I48" t="str">
            <v>V.Le (PICU/Aviary)</v>
          </cell>
          <cell r="J48" t="str">
            <v>Vineeth</v>
          </cell>
          <cell r="K48" t="str">
            <v>&lt;11am Meng / &gt;11am Megan</v>
          </cell>
          <cell r="L48" t="str">
            <v>qq</v>
          </cell>
          <cell r="M48" t="str">
            <v>qq</v>
          </cell>
          <cell r="O48" t="str">
            <v>QQ</v>
          </cell>
          <cell r="Q48" t="str">
            <v>Anne (3A)</v>
          </cell>
          <cell r="S48" t="str">
            <v>Megan (8.45-10.45)</v>
          </cell>
        </row>
        <row r="49">
          <cell r="C49" t="str">
            <v>Christine</v>
          </cell>
          <cell r="D49" t="str">
            <v>Sherine</v>
          </cell>
          <cell r="E49" t="str">
            <v>Brodie</v>
          </cell>
          <cell r="F49" t="str">
            <v>L.Janson</v>
          </cell>
          <cell r="G49" t="str">
            <v>Megan</v>
          </cell>
          <cell r="H49" t="str">
            <v>K.Chin</v>
          </cell>
          <cell r="I49" t="str">
            <v>V.Le (4A)</v>
          </cell>
          <cell r="J49" t="str">
            <v>Vineeth</v>
          </cell>
          <cell r="K49" t="str">
            <v>Meng</v>
          </cell>
          <cell r="L49" t="str">
            <v>qq</v>
          </cell>
          <cell r="M49" t="str">
            <v>qq</v>
          </cell>
          <cell r="O49" t="str">
            <v>Alison</v>
          </cell>
          <cell r="Q49" t="str">
            <v>Anne (3A)</v>
          </cell>
        </row>
        <row r="50">
          <cell r="C50" t="str">
            <v>Christine</v>
          </cell>
          <cell r="D50" t="str">
            <v>Sherine</v>
          </cell>
          <cell r="E50" t="str">
            <v>Brodie</v>
          </cell>
          <cell r="F50" t="str">
            <v>L.Janson</v>
          </cell>
          <cell r="G50" t="str">
            <v>Megan</v>
          </cell>
          <cell r="H50" t="str">
            <v>K.Chin</v>
          </cell>
          <cell r="I50" t="str">
            <v>V.Le (4A)</v>
          </cell>
          <cell r="J50" t="str">
            <v>Vineeth</v>
          </cell>
          <cell r="K50" t="str">
            <v>Meng</v>
          </cell>
          <cell r="L50" t="str">
            <v>qq</v>
          </cell>
          <cell r="M50" t="str">
            <v>qq</v>
          </cell>
          <cell r="O50" t="str">
            <v>qq</v>
          </cell>
          <cell r="Q50" t="str">
            <v>Anne (3A)</v>
          </cell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</row>
        <row r="52">
          <cell r="C52" t="str">
            <v>Christine</v>
          </cell>
          <cell r="D52" t="str">
            <v>Sherine</v>
          </cell>
          <cell r="E52" t="str">
            <v>E.Hu</v>
          </cell>
          <cell r="F52" t="str">
            <v>L.Janson</v>
          </cell>
          <cell r="G52" t="str">
            <v>Megan</v>
          </cell>
          <cell r="H52" t="str">
            <v>K.Chin</v>
          </cell>
          <cell r="I52" t="str">
            <v>Thao (4C)</v>
          </cell>
          <cell r="J52" t="str">
            <v>Vineeth</v>
          </cell>
          <cell r="K52" t="str">
            <v>Meghana</v>
          </cell>
          <cell r="Q52" t="str">
            <v>Wendy (PICU/Aviary)</v>
          </cell>
        </row>
        <row r="53">
          <cell r="C53" t="str">
            <v>Christine</v>
          </cell>
          <cell r="D53" t="str">
            <v>Sherine</v>
          </cell>
          <cell r="E53" t="str">
            <v>E.Hu</v>
          </cell>
          <cell r="F53" t="str">
            <v>Tanya</v>
          </cell>
          <cell r="G53" t="str">
            <v>Megan</v>
          </cell>
          <cell r="H53" t="str">
            <v>K.Chin</v>
          </cell>
          <cell r="I53" t="str">
            <v>Thao (4C)</v>
          </cell>
          <cell r="J53" t="str">
            <v>Vineeth</v>
          </cell>
          <cell r="K53" t="str">
            <v>Meghana</v>
          </cell>
          <cell r="Q53" t="str">
            <v>Wendy (PICU/Aviary)</v>
          </cell>
        </row>
        <row r="54">
          <cell r="C54" t="str">
            <v>Brodie</v>
          </cell>
          <cell r="D54" t="str">
            <v>Sherine</v>
          </cell>
          <cell r="E54" t="str">
            <v>Nadi</v>
          </cell>
          <cell r="F54" t="str">
            <v>L.Janson</v>
          </cell>
          <cell r="G54" t="str">
            <v>Megan</v>
          </cell>
          <cell r="H54" t="str">
            <v>K.Chin</v>
          </cell>
          <cell r="I54" t="str">
            <v>Thao (NICU)</v>
          </cell>
          <cell r="J54" t="str">
            <v>Vineeth</v>
          </cell>
          <cell r="K54" t="str">
            <v>Eugene</v>
          </cell>
          <cell r="Q54" t="str">
            <v>Wendy (PICU/Aviary)</v>
          </cell>
        </row>
        <row r="55">
          <cell r="C55" t="str">
            <v>Christine</v>
          </cell>
          <cell r="D55" t="str">
            <v>Sherine</v>
          </cell>
          <cell r="E55" t="str">
            <v>Nadi</v>
          </cell>
          <cell r="F55" t="str">
            <v>Tanya</v>
          </cell>
          <cell r="G55" t="str">
            <v>Megan</v>
          </cell>
          <cell r="H55" t="str">
            <v>K.Chin</v>
          </cell>
          <cell r="I55" t="str">
            <v>Thao  (NICU)</v>
          </cell>
          <cell r="J55" t="str">
            <v>Vineeth</v>
          </cell>
          <cell r="K55" t="str">
            <v>Meghana</v>
          </cell>
          <cell r="Q55" t="str">
            <v>Wendy (PICU/Aviary)</v>
          </cell>
        </row>
        <row r="56">
          <cell r="C56" t="str">
            <v>Christine</v>
          </cell>
          <cell r="D56" t="str">
            <v>Sherine</v>
          </cell>
          <cell r="E56" t="str">
            <v>Nadi</v>
          </cell>
          <cell r="F56" t="str">
            <v>L.Janson</v>
          </cell>
          <cell r="G56" t="str">
            <v>Megan</v>
          </cell>
          <cell r="H56" t="str">
            <v>K.Chin</v>
          </cell>
          <cell r="I56" t="str">
            <v>Thao (PICU/Aviary)</v>
          </cell>
          <cell r="J56" t="str">
            <v>Vineeth</v>
          </cell>
          <cell r="K56" t="str">
            <v>Brodie</v>
          </cell>
          <cell r="O56" t="str">
            <v>qq</v>
          </cell>
          <cell r="Q56" t="str">
            <v>Carina (3A)</v>
          </cell>
        </row>
        <row r="57">
          <cell r="C57" t="str">
            <v>Christine</v>
          </cell>
          <cell r="D57" t="str">
            <v>Sherine</v>
          </cell>
          <cell r="E57" t="str">
            <v>Nadi</v>
          </cell>
          <cell r="F57" t="str">
            <v>Tanya</v>
          </cell>
          <cell r="G57" t="str">
            <v>Megan</v>
          </cell>
          <cell r="H57" t="str">
            <v>E.Hu</v>
          </cell>
          <cell r="I57" t="str">
            <v>Thao (PICU/Aviary)</v>
          </cell>
          <cell r="J57" t="str">
            <v>Vineeth</v>
          </cell>
          <cell r="K57" t="str">
            <v>Alison??</v>
          </cell>
          <cell r="O57" t="str">
            <v>&lt;12.45pm Lucky</v>
          </cell>
          <cell r="Q57" t="str">
            <v>Carina (3A)</v>
          </cell>
        </row>
        <row r="58">
          <cell r="C58" t="str">
            <v>Christine</v>
          </cell>
          <cell r="D58" t="str">
            <v>Sherine</v>
          </cell>
          <cell r="E58" t="str">
            <v>Nadi</v>
          </cell>
          <cell r="F58" t="str">
            <v>Tanya</v>
          </cell>
          <cell r="G58" t="str">
            <v>Megan</v>
          </cell>
          <cell r="H58" t="str">
            <v>K.Chin</v>
          </cell>
          <cell r="I58" t="str">
            <v>Thao (4A)</v>
          </cell>
          <cell r="J58" t="str">
            <v>Vineeth</v>
          </cell>
          <cell r="K58" t="str">
            <v>E.Hu</v>
          </cell>
          <cell r="O58" t="str">
            <v>qq</v>
          </cell>
          <cell r="Q58" t="str">
            <v>Carina (3A)</v>
          </cell>
        </row>
        <row r="59">
          <cell r="C59" t="str">
            <v>Christine</v>
          </cell>
          <cell r="D59" t="str">
            <v>Sherine</v>
          </cell>
          <cell r="E59" t="str">
            <v>Nadi</v>
          </cell>
          <cell r="F59" t="str">
            <v>L.Janson</v>
          </cell>
          <cell r="G59" t="str">
            <v>Megan</v>
          </cell>
          <cell r="H59" t="str">
            <v>K.Chin</v>
          </cell>
          <cell r="I59" t="str">
            <v>Thao (4A)</v>
          </cell>
          <cell r="J59" t="str">
            <v>Brodie</v>
          </cell>
          <cell r="K59" t="str">
            <v>Meng</v>
          </cell>
          <cell r="O59" t="str">
            <v>qq</v>
          </cell>
          <cell r="Q59" t="str">
            <v>Carina (3A)</v>
          </cell>
        </row>
        <row r="60">
          <cell r="C60" t="str">
            <v>Christine</v>
          </cell>
          <cell r="D60" t="str">
            <v>Sherine</v>
          </cell>
          <cell r="E60" t="str">
            <v>Nadi</v>
          </cell>
          <cell r="F60" t="str">
            <v>Tanya</v>
          </cell>
          <cell r="G60" t="str">
            <v>Megan</v>
          </cell>
          <cell r="H60" t="str">
            <v>K.Chin</v>
          </cell>
          <cell r="I60" t="str">
            <v>Thao (Disp)</v>
          </cell>
          <cell r="J60" t="str">
            <v>Vineeth</v>
          </cell>
          <cell r="K60" t="str">
            <v>Brodie</v>
          </cell>
          <cell r="O60" t="str">
            <v>qq</v>
          </cell>
          <cell r="Q60" t="str">
            <v>Carina (3A)</v>
          </cell>
        </row>
        <row r="61">
          <cell r="C61" t="str">
            <v>Christine</v>
          </cell>
          <cell r="D61" t="str">
            <v>Sherine</v>
          </cell>
          <cell r="E61" t="str">
            <v>Nadi</v>
          </cell>
          <cell r="F61" t="str">
            <v>L.Janson</v>
          </cell>
          <cell r="G61" t="str">
            <v>Megan</v>
          </cell>
          <cell r="H61" t="str">
            <v>K.Chin</v>
          </cell>
          <cell r="I61" t="str">
            <v>qq</v>
          </cell>
          <cell r="J61" t="str">
            <v>Vineeth</v>
          </cell>
          <cell r="K61" t="str">
            <v>Brodie</v>
          </cell>
          <cell r="O61" t="str">
            <v>qq</v>
          </cell>
        </row>
        <row r="62">
          <cell r="C62" t="str">
            <v>Christine</v>
          </cell>
          <cell r="D62" t="str">
            <v>Sherine</v>
          </cell>
          <cell r="E62" t="str">
            <v>Nadi</v>
          </cell>
          <cell r="F62" t="str">
            <v>L.Janson</v>
          </cell>
          <cell r="G62" t="str">
            <v>Megan</v>
          </cell>
          <cell r="H62" t="str">
            <v>K.Chin</v>
          </cell>
          <cell r="I62" t="str">
            <v>Lauren (4C)</v>
          </cell>
          <cell r="J62" t="str">
            <v>Vineeth</v>
          </cell>
          <cell r="K62" t="str">
            <v>E.Hu</v>
          </cell>
          <cell r="O62" t="str">
            <v>&lt;12.45pm Lucky</v>
          </cell>
        </row>
        <row r="63">
          <cell r="C63" t="str">
            <v>Christine</v>
          </cell>
          <cell r="D63" t="str">
            <v>Sherine</v>
          </cell>
          <cell r="E63" t="str">
            <v>Nadi</v>
          </cell>
          <cell r="F63" t="str">
            <v>blank</v>
          </cell>
          <cell r="G63" t="str">
            <v>Megan</v>
          </cell>
          <cell r="H63" t="str">
            <v>K.Chin</v>
          </cell>
          <cell r="I63" t="str">
            <v>Lauren (Disp)</v>
          </cell>
          <cell r="J63" t="str">
            <v>Vineeth</v>
          </cell>
          <cell r="K63" t="str">
            <v>Meng</v>
          </cell>
          <cell r="O63" t="str">
            <v>qq</v>
          </cell>
        </row>
        <row r="64">
          <cell r="C64" t="str">
            <v>Brodie</v>
          </cell>
          <cell r="D64" t="str">
            <v>Sherine</v>
          </cell>
          <cell r="E64" t="str">
            <v>Nadi</v>
          </cell>
          <cell r="F64" t="str">
            <v>L.Janson</v>
          </cell>
          <cell r="G64" t="str">
            <v>Megan</v>
          </cell>
          <cell r="H64" t="str">
            <v>K.Chin</v>
          </cell>
          <cell r="I64" t="str">
            <v>Lauren (NICU)</v>
          </cell>
          <cell r="J64" t="str">
            <v>Vineeth</v>
          </cell>
          <cell r="K64" t="str">
            <v>Meng</v>
          </cell>
          <cell r="O64" t="str">
            <v>qq</v>
          </cell>
        </row>
        <row r="65">
          <cell r="C65" t="str">
            <v>Megan</v>
          </cell>
          <cell r="D65" t="str">
            <v>Sherine</v>
          </cell>
          <cell r="E65" t="str">
            <v>Nadi</v>
          </cell>
          <cell r="F65" t="str">
            <v>blank</v>
          </cell>
          <cell r="G65" t="str">
            <v>Angelica</v>
          </cell>
          <cell r="H65" t="str">
            <v>K.Chin</v>
          </cell>
          <cell r="I65" t="str">
            <v>Lauren (NICU)</v>
          </cell>
          <cell r="J65" t="str">
            <v>Vineeth</v>
          </cell>
          <cell r="K65" t="str">
            <v>Janki</v>
          </cell>
          <cell r="O65" t="str">
            <v>qq</v>
          </cell>
        </row>
        <row r="66">
          <cell r="C66" t="str">
            <v>Christine</v>
          </cell>
          <cell r="D66" t="str">
            <v>L.Janson</v>
          </cell>
          <cell r="E66" t="str">
            <v>Sherine</v>
          </cell>
          <cell r="F66" t="str">
            <v>J.Drummond</v>
          </cell>
          <cell r="G66" t="str">
            <v>Megan</v>
          </cell>
          <cell r="H66" t="str">
            <v>K.Chin</v>
          </cell>
          <cell r="I66" t="str">
            <v>Lauren (PICU/Aviary)</v>
          </cell>
          <cell r="J66" t="str">
            <v>Vineeth</v>
          </cell>
          <cell r="K66" t="str">
            <v>Brodie</v>
          </cell>
        </row>
        <row r="67">
          <cell r="C67" t="str">
            <v>Christine</v>
          </cell>
          <cell r="D67" t="str">
            <v>Sherine</v>
          </cell>
          <cell r="E67" t="str">
            <v>Nadi</v>
          </cell>
          <cell r="F67" t="str">
            <v>J.Drummond</v>
          </cell>
          <cell r="G67" t="str">
            <v>blank</v>
          </cell>
          <cell r="H67" t="str">
            <v>K.Chin</v>
          </cell>
          <cell r="I67" t="str">
            <v>Lauren (PICU/Aviary)</v>
          </cell>
          <cell r="J67" t="str">
            <v>Vineeth</v>
          </cell>
          <cell r="K67" t="str">
            <v>blank</v>
          </cell>
        </row>
        <row r="68">
          <cell r="C68" t="str">
            <v>Christine</v>
          </cell>
          <cell r="D68" t="str">
            <v>Sherine</v>
          </cell>
          <cell r="E68" t="str">
            <v>Nadi</v>
          </cell>
          <cell r="F68" t="str">
            <v>J.Drummond</v>
          </cell>
          <cell r="G68" t="str">
            <v>Megan</v>
          </cell>
          <cell r="H68" t="str">
            <v>K.Chin</v>
          </cell>
          <cell r="I68" t="str">
            <v>Lauren (4A)</v>
          </cell>
          <cell r="J68" t="str">
            <v>Vineeth</v>
          </cell>
          <cell r="K68" t="str">
            <v>Meng</v>
          </cell>
        </row>
        <row r="69">
          <cell r="C69" t="str">
            <v>Christine</v>
          </cell>
          <cell r="D69" t="str">
            <v>L.Janson</v>
          </cell>
          <cell r="E69" t="str">
            <v>Sherine</v>
          </cell>
          <cell r="F69" t="str">
            <v>J.Drummond</v>
          </cell>
          <cell r="G69" t="str">
            <v>Megan</v>
          </cell>
          <cell r="H69" t="str">
            <v>K.Chin</v>
          </cell>
          <cell r="I69" t="str">
            <v>Lauren (3A)</v>
          </cell>
          <cell r="J69" t="str">
            <v>Vineeth</v>
          </cell>
          <cell r="K69" t="str">
            <v>Brodie</v>
          </cell>
        </row>
        <row r="70">
          <cell r="C70" t="str">
            <v>Megan</v>
          </cell>
          <cell r="D70" t="str">
            <v>Sherine</v>
          </cell>
          <cell r="E70" t="str">
            <v>Nadi</v>
          </cell>
          <cell r="F70" t="str">
            <v>J.Drummond</v>
          </cell>
          <cell r="G70" t="str">
            <v>Brodie</v>
          </cell>
          <cell r="H70" t="str">
            <v>K.Chin</v>
          </cell>
          <cell r="I70" t="str">
            <v>Lauren (3A)</v>
          </cell>
          <cell r="J70" t="str">
            <v>Vineeth</v>
          </cell>
          <cell r="K70" t="str">
            <v>Meng</v>
          </cell>
        </row>
        <row r="71">
          <cell r="C71" t="str">
            <v>Christine</v>
          </cell>
          <cell r="D71" t="str">
            <v>Sherine</v>
          </cell>
          <cell r="E71" t="str">
            <v>Nadi</v>
          </cell>
          <cell r="F71" t="str">
            <v>J.Drummond</v>
          </cell>
          <cell r="G71" t="str">
            <v>Megan</v>
          </cell>
          <cell r="H71" t="str">
            <v>K.Chin</v>
          </cell>
          <cell r="I71" t="str">
            <v>Idile Hassan (4C)</v>
          </cell>
          <cell r="J71" t="str">
            <v>Vineeth</v>
          </cell>
          <cell r="K71" t="str">
            <v>blank</v>
          </cell>
        </row>
        <row r="72">
          <cell r="C72" t="str">
            <v>Christine</v>
          </cell>
          <cell r="D72" t="str">
            <v>Sherine</v>
          </cell>
          <cell r="E72" t="str">
            <v>Nadi</v>
          </cell>
          <cell r="F72" t="str">
            <v>J.Drummond</v>
          </cell>
          <cell r="G72" t="str">
            <v>Megan</v>
          </cell>
          <cell r="H72" t="str">
            <v>K.Chin</v>
          </cell>
          <cell r="I72" t="str">
            <v>Idile Hassan (4C)</v>
          </cell>
          <cell r="J72" t="str">
            <v>Vineeth</v>
          </cell>
          <cell r="K72" t="str">
            <v>E.Hu</v>
          </cell>
        </row>
        <row r="73">
          <cell r="C73" t="str">
            <v>Christine</v>
          </cell>
          <cell r="D73" t="str">
            <v>Tanya</v>
          </cell>
          <cell r="E73" t="str">
            <v>Nadi</v>
          </cell>
          <cell r="F73" t="str">
            <v>J.Drummond</v>
          </cell>
          <cell r="G73" t="str">
            <v>Megan</v>
          </cell>
          <cell r="H73" t="str">
            <v>K.Chin</v>
          </cell>
          <cell r="I73" t="str">
            <v>Idile Hassan (Disp)</v>
          </cell>
          <cell r="J73" t="str">
            <v>Vineeth</v>
          </cell>
          <cell r="K73" t="str">
            <v>E.Hu</v>
          </cell>
        </row>
        <row r="74">
          <cell r="C74" t="str">
            <v>Christine</v>
          </cell>
          <cell r="D74" t="str">
            <v>Sherine</v>
          </cell>
          <cell r="E74" t="str">
            <v>Nadi</v>
          </cell>
          <cell r="F74" t="str">
            <v>J.Drummond</v>
          </cell>
          <cell r="G74" t="str">
            <v>Megan</v>
          </cell>
          <cell r="H74" t="str">
            <v>K.Chin</v>
          </cell>
          <cell r="I74" t="str">
            <v>Idile Hassan (NICU)</v>
          </cell>
          <cell r="J74" t="str">
            <v>Vineeth</v>
          </cell>
          <cell r="K74" t="str">
            <v>Brodie</v>
          </cell>
        </row>
        <row r="75">
          <cell r="C75" t="str">
            <v>Christine</v>
          </cell>
          <cell r="D75" t="str">
            <v>Sherine</v>
          </cell>
          <cell r="E75" t="str">
            <v>Nadi</v>
          </cell>
          <cell r="F75" t="str">
            <v>Tanya</v>
          </cell>
          <cell r="G75" t="str">
            <v>Megan</v>
          </cell>
          <cell r="H75" t="str">
            <v>K.Chin</v>
          </cell>
          <cell r="I75" t="str">
            <v>Idile Hassan (NICU)</v>
          </cell>
          <cell r="J75" t="str">
            <v>Vineeth</v>
          </cell>
          <cell r="K75" t="str">
            <v>Brodie</v>
          </cell>
        </row>
        <row r="76">
          <cell r="C76" t="str">
            <v>Christine</v>
          </cell>
          <cell r="D76" t="str">
            <v>Sherine</v>
          </cell>
          <cell r="E76" t="str">
            <v>Nadi</v>
          </cell>
          <cell r="F76" t="str">
            <v>J.Drummond</v>
          </cell>
          <cell r="G76" t="str">
            <v>Megan</v>
          </cell>
          <cell r="H76" t="str">
            <v>Brodie</v>
          </cell>
          <cell r="I76" t="str">
            <v>Idile Hassan (PICU/Aviary)</v>
          </cell>
          <cell r="J76" t="str">
            <v>blank</v>
          </cell>
          <cell r="K76" t="str">
            <v>blank</v>
          </cell>
        </row>
        <row r="77">
          <cell r="C77" t="str">
            <v>Christine</v>
          </cell>
          <cell r="D77" t="str">
            <v>Sherine</v>
          </cell>
          <cell r="E77" t="str">
            <v>Nadi</v>
          </cell>
          <cell r="F77" t="str">
            <v>J.Drummond</v>
          </cell>
          <cell r="G77" t="str">
            <v>blank</v>
          </cell>
          <cell r="H77" t="str">
            <v>E.Hu</v>
          </cell>
          <cell r="I77" t="str">
            <v>Idile Hassan (PICU/Aviary)</v>
          </cell>
          <cell r="J77" t="str">
            <v>blank</v>
          </cell>
          <cell r="K77" t="str">
            <v>blank</v>
          </cell>
        </row>
        <row r="78">
          <cell r="C78" t="str">
            <v>Christine</v>
          </cell>
          <cell r="D78" t="str">
            <v>Tanya</v>
          </cell>
          <cell r="E78" t="str">
            <v>Sherine</v>
          </cell>
          <cell r="F78" t="str">
            <v>J.Drummond</v>
          </cell>
          <cell r="G78" t="str">
            <v>blank</v>
          </cell>
          <cell r="H78" t="str">
            <v>E.Hu</v>
          </cell>
          <cell r="I78" t="str">
            <v>Idile Hassan (4A)</v>
          </cell>
          <cell r="J78" t="str">
            <v>blank</v>
          </cell>
          <cell r="K78" t="str">
            <v>Nadi</v>
          </cell>
        </row>
        <row r="79">
          <cell r="C79" t="str">
            <v>Christine</v>
          </cell>
          <cell r="D79" t="str">
            <v>Sherine</v>
          </cell>
          <cell r="E79" t="str">
            <v>Nadi</v>
          </cell>
          <cell r="F79" t="str">
            <v>J.Drummond</v>
          </cell>
          <cell r="G79" t="str">
            <v>blank</v>
          </cell>
          <cell r="H79" t="str">
            <v>Brodie</v>
          </cell>
          <cell r="I79" t="str">
            <v>Idile Hassan (3A)</v>
          </cell>
          <cell r="J79" t="str">
            <v>blank</v>
          </cell>
          <cell r="K79" t="str">
            <v>blank</v>
          </cell>
        </row>
        <row r="80">
          <cell r="C80" t="str">
            <v>Public Holiday</v>
          </cell>
          <cell r="D80" t="str">
            <v>Public Holiday</v>
          </cell>
          <cell r="E80" t="str">
            <v>Public Holiday</v>
          </cell>
          <cell r="F80" t="str">
            <v>Public Holiday</v>
          </cell>
          <cell r="G80" t="str">
            <v>Public Holiday</v>
          </cell>
          <cell r="H80" t="str">
            <v>Public Holiday</v>
          </cell>
          <cell r="I80" t="str">
            <v>Public Holiday</v>
          </cell>
          <cell r="J80" t="str">
            <v>Public Holiday</v>
          </cell>
          <cell r="K80" t="str">
            <v>Public Holiday</v>
          </cell>
          <cell r="L80" t="str">
            <v>Public Holiday</v>
          </cell>
          <cell r="M80" t="str">
            <v>Public Holiday</v>
          </cell>
          <cell r="N80" t="str">
            <v>Public Holiday</v>
          </cell>
          <cell r="O80" t="str">
            <v>Public Holiday</v>
          </cell>
          <cell r="P80" t="str">
            <v>Public Holiday</v>
          </cell>
          <cell r="Q80" t="str">
            <v>Public Holiday</v>
          </cell>
          <cell r="R80" t="str">
            <v>Public Holiday</v>
          </cell>
          <cell r="S80" t="str">
            <v>Public Holiday</v>
          </cell>
          <cell r="T80" t="str">
            <v>Public Holiday</v>
          </cell>
        </row>
        <row r="81">
          <cell r="C81" t="str">
            <v>Public Holiday</v>
          </cell>
          <cell r="D81" t="str">
            <v>Public Holiday</v>
          </cell>
          <cell r="E81" t="str">
            <v>Public Holiday</v>
          </cell>
          <cell r="F81" t="str">
            <v>Public Holiday</v>
          </cell>
          <cell r="G81" t="str">
            <v>Public Holiday</v>
          </cell>
          <cell r="H81" t="str">
            <v>Public Holiday</v>
          </cell>
          <cell r="I81" t="str">
            <v>Public Holiday</v>
          </cell>
          <cell r="J81" t="str">
            <v>Public Holiday</v>
          </cell>
          <cell r="K81" t="str">
            <v>Public Holiday</v>
          </cell>
          <cell r="L81" t="str">
            <v>Public Holiday</v>
          </cell>
          <cell r="M81" t="str">
            <v>Public Holiday</v>
          </cell>
          <cell r="N81" t="str">
            <v>Public Holiday</v>
          </cell>
          <cell r="O81" t="str">
            <v>Public Holiday</v>
          </cell>
          <cell r="P81" t="str">
            <v>Public Holiday</v>
          </cell>
          <cell r="Q81" t="str">
            <v>Public Holiday</v>
          </cell>
          <cell r="R81" t="str">
            <v>Public Holiday</v>
          </cell>
          <cell r="S81" t="str">
            <v>Public Holiday</v>
          </cell>
          <cell r="T81" t="str">
            <v>Public Holiday</v>
          </cell>
        </row>
        <row r="82">
          <cell r="C82" t="str">
            <v>Christine</v>
          </cell>
          <cell r="D82" t="str">
            <v>Tanya</v>
          </cell>
          <cell r="E82" t="str">
            <v>Sherine</v>
          </cell>
          <cell r="F82" t="str">
            <v>J.Drummond</v>
          </cell>
          <cell r="G82" t="str">
            <v>Megan</v>
          </cell>
          <cell r="H82" t="str">
            <v>K.Chin</v>
          </cell>
          <cell r="J82" t="str">
            <v>E.Hu</v>
          </cell>
          <cell r="K82" t="str">
            <v>blank</v>
          </cell>
        </row>
        <row r="83">
          <cell r="C83" t="str">
            <v>Christine</v>
          </cell>
          <cell r="D83" t="str">
            <v>Sherine</v>
          </cell>
          <cell r="E83" t="str">
            <v>Nadi</v>
          </cell>
          <cell r="F83" t="str">
            <v>Tanya</v>
          </cell>
          <cell r="G83" t="str">
            <v>Megan</v>
          </cell>
          <cell r="H83" t="str">
            <v>K.Chin</v>
          </cell>
          <cell r="J83" t="str">
            <v>Vineeth</v>
          </cell>
          <cell r="K83" t="str">
            <v>E.Hu</v>
          </cell>
        </row>
        <row r="84">
          <cell r="C84" t="str">
            <v>Public Holiday</v>
          </cell>
          <cell r="D84" t="str">
            <v>Public Holiday</v>
          </cell>
          <cell r="E84" t="str">
            <v>Public Holiday</v>
          </cell>
          <cell r="F84" t="str">
            <v>Public Holiday</v>
          </cell>
          <cell r="G84" t="str">
            <v>Public Holiday</v>
          </cell>
          <cell r="H84" t="str">
            <v>Public Holiday</v>
          </cell>
          <cell r="I84" t="str">
            <v>Public Holiday</v>
          </cell>
          <cell r="J84" t="str">
            <v>Public Holiday</v>
          </cell>
          <cell r="K84" t="str">
            <v>Public Holiday</v>
          </cell>
          <cell r="L84" t="str">
            <v>Public Holiday</v>
          </cell>
          <cell r="M84" t="str">
            <v>Public Holiday</v>
          </cell>
          <cell r="N84" t="str">
            <v>Public Holiday</v>
          </cell>
          <cell r="O84" t="str">
            <v>Public Holiday</v>
          </cell>
          <cell r="P84" t="str">
            <v>Public Holiday</v>
          </cell>
          <cell r="Q84" t="str">
            <v>Public Holiday</v>
          </cell>
          <cell r="R84" t="str">
            <v>Public Holiday</v>
          </cell>
          <cell r="S84" t="str">
            <v>Public Holiday</v>
          </cell>
          <cell r="T84" t="str">
            <v>Public Holiday</v>
          </cell>
        </row>
        <row r="85">
          <cell r="C85" t="str">
            <v>Christine</v>
          </cell>
          <cell r="D85" t="str">
            <v>Tanya</v>
          </cell>
          <cell r="E85" t="str">
            <v>Sherine</v>
          </cell>
          <cell r="F85" t="str">
            <v>J.Drummond</v>
          </cell>
          <cell r="G85" t="str">
            <v>Megan</v>
          </cell>
          <cell r="H85" t="str">
            <v>K.Chin</v>
          </cell>
          <cell r="J85" t="str">
            <v>Vineeth</v>
          </cell>
          <cell r="K85" t="str">
            <v>Brodie</v>
          </cell>
        </row>
        <row r="86">
          <cell r="I86" t="str">
            <v>Tinh Nguyen</v>
          </cell>
        </row>
        <row r="87">
          <cell r="I87" t="str">
            <v>Tinh Nguyen</v>
          </cell>
        </row>
        <row r="88">
          <cell r="I88" t="str">
            <v>Tinh Nguyen</v>
          </cell>
        </row>
        <row r="89">
          <cell r="I89" t="str">
            <v>Tinh Nguyen</v>
          </cell>
        </row>
        <row r="90">
          <cell r="I90" t="str">
            <v>Tinh Nguyen</v>
          </cell>
        </row>
        <row r="91">
          <cell r="I91" t="str">
            <v>Tinh Nguyen</v>
          </cell>
        </row>
        <row r="92">
          <cell r="I92" t="str">
            <v>Tinh Nguyen</v>
          </cell>
        </row>
        <row r="93">
          <cell r="I93" t="str">
            <v>Tinh Nguyen</v>
          </cell>
        </row>
        <row r="94">
          <cell r="I94" t="str">
            <v>Tinh Nguyen</v>
          </cell>
        </row>
        <row r="95">
          <cell r="I95" t="str">
            <v>Tinh Nguyen</v>
          </cell>
        </row>
        <row r="96">
          <cell r="I96" t="str">
            <v>Nha Nguyen</v>
          </cell>
        </row>
        <row r="97">
          <cell r="I97" t="str">
            <v>Nha Nguyen</v>
          </cell>
        </row>
        <row r="98">
          <cell r="I98" t="str">
            <v>Nha Nguyen</v>
          </cell>
        </row>
        <row r="99">
          <cell r="I99" t="str">
            <v>Nha Nguyen</v>
          </cell>
        </row>
        <row r="100">
          <cell r="I100" t="str">
            <v>Nha Nguyen</v>
          </cell>
        </row>
        <row r="101">
          <cell r="I101" t="str">
            <v>Nha Nguyen</v>
          </cell>
        </row>
        <row r="102">
          <cell r="I102" t="str">
            <v>Nha Nguyen</v>
          </cell>
        </row>
        <row r="103">
          <cell r="I103" t="str">
            <v>Nha Nguyen</v>
          </cell>
        </row>
        <row r="104">
          <cell r="I104" t="str">
            <v>Nha Nguyen</v>
          </cell>
        </row>
        <row r="105">
          <cell r="I105" t="str">
            <v>Nha Nguyen</v>
          </cell>
        </row>
        <row r="106">
          <cell r="I106" t="str">
            <v>Edward Chua</v>
          </cell>
        </row>
        <row r="107">
          <cell r="I107" t="str">
            <v>Edward Chua</v>
          </cell>
        </row>
        <row r="108">
          <cell r="I108" t="str">
            <v>Edward Chua</v>
          </cell>
        </row>
        <row r="109">
          <cell r="I109" t="str">
            <v>Edward Chua</v>
          </cell>
        </row>
        <row r="110">
          <cell r="I110" t="str">
            <v>Edward Chua</v>
          </cell>
        </row>
        <row r="111">
          <cell r="I111" t="str">
            <v>Edward Chua</v>
          </cell>
        </row>
        <row r="112">
          <cell r="I112" t="str">
            <v>Edward Chua</v>
          </cell>
        </row>
        <row r="113">
          <cell r="I113" t="str">
            <v>Edward Chua</v>
          </cell>
        </row>
        <row r="114">
          <cell r="I114" t="str">
            <v>Edward Chua</v>
          </cell>
        </row>
        <row r="115">
          <cell r="I115" t="str">
            <v>Edward Chua</v>
          </cell>
        </row>
        <row r="116">
          <cell r="C116" t="str">
            <v>Public Holiday</v>
          </cell>
          <cell r="D116" t="str">
            <v>Public Holiday</v>
          </cell>
          <cell r="E116" t="str">
            <v>Public Holiday</v>
          </cell>
          <cell r="F116" t="str">
            <v>Public Holiday</v>
          </cell>
          <cell r="G116" t="str">
            <v>Public Holiday</v>
          </cell>
          <cell r="H116" t="str">
            <v>Public Holiday</v>
          </cell>
          <cell r="I116" t="str">
            <v>Public Holiday</v>
          </cell>
          <cell r="J116" t="str">
            <v>Public Holiday</v>
          </cell>
          <cell r="K116" t="str">
            <v>Public Holiday</v>
          </cell>
          <cell r="L116" t="str">
            <v>Public Holiday</v>
          </cell>
          <cell r="M116" t="str">
            <v>Public Holiday</v>
          </cell>
          <cell r="N116" t="str">
            <v>Public Holiday</v>
          </cell>
          <cell r="O116" t="str">
            <v>Public Holiday</v>
          </cell>
          <cell r="P116" t="str">
            <v>Public Holiday</v>
          </cell>
          <cell r="Q116" t="str">
            <v>Public Holiday</v>
          </cell>
          <cell r="R116" t="str">
            <v>Public Holiday</v>
          </cell>
          <cell r="S116" t="str">
            <v>Public Holiday</v>
          </cell>
        </row>
        <row r="117">
          <cell r="I117" t="str">
            <v>Jonathan Chew</v>
          </cell>
        </row>
        <row r="118">
          <cell r="I118" t="str">
            <v>Jonathan Chew</v>
          </cell>
        </row>
        <row r="119">
          <cell r="I119" t="str">
            <v>Jonathan Chew</v>
          </cell>
        </row>
        <row r="120">
          <cell r="I120" t="str">
            <v>Jonathan Chew</v>
          </cell>
        </row>
        <row r="121">
          <cell r="I121" t="str">
            <v>Jonathan Chew</v>
          </cell>
        </row>
        <row r="122">
          <cell r="I122" t="str">
            <v>Jonathan Chew</v>
          </cell>
        </row>
        <row r="123">
          <cell r="I123" t="str">
            <v>Jonathan Chew</v>
          </cell>
        </row>
        <row r="124">
          <cell r="I124" t="str">
            <v>Jonathan Chew</v>
          </cell>
        </row>
        <row r="125">
          <cell r="I125" t="str">
            <v>Jonathan Chew</v>
          </cell>
        </row>
        <row r="242">
          <cell r="C242" t="str">
            <v>Christine</v>
          </cell>
          <cell r="D242" t="str">
            <v>Megan</v>
          </cell>
          <cell r="E242" t="str">
            <v>Georgia</v>
          </cell>
          <cell r="F242" t="str">
            <v>L.Janson</v>
          </cell>
          <cell r="G242" t="str">
            <v>Angelica</v>
          </cell>
          <cell r="H242" t="str">
            <v>K.Chin</v>
          </cell>
          <cell r="I242" t="str">
            <v>Edward/Jesslyn</v>
          </cell>
          <cell r="J242" t="str">
            <v>Vineeth</v>
          </cell>
          <cell r="K242" t="str">
            <v>J.Drummond</v>
          </cell>
          <cell r="L242" t="str">
            <v>qq</v>
          </cell>
          <cell r="M242" t="str">
            <v>qq</v>
          </cell>
          <cell r="Q242" t="str">
            <v>Madhushi (3A)</v>
          </cell>
          <cell r="R242" t="str">
            <v>Sherine Tan (4A)</v>
          </cell>
        </row>
        <row r="243">
          <cell r="C243" t="str">
            <v>Christine</v>
          </cell>
          <cell r="D243" t="str">
            <v>Megan</v>
          </cell>
          <cell r="E243" t="str">
            <v>Georgia</v>
          </cell>
          <cell r="F243" t="str">
            <v>J.Drummond</v>
          </cell>
          <cell r="G243" t="str">
            <v>Angelica</v>
          </cell>
          <cell r="H243" t="str">
            <v>K.Chin</v>
          </cell>
          <cell r="I243" t="str">
            <v>Edward/Jesslyn</v>
          </cell>
          <cell r="J243" t="str">
            <v>Vineeth</v>
          </cell>
          <cell r="K243" t="str">
            <v>E.Hu (&gt;11am)</v>
          </cell>
          <cell r="L243" t="str">
            <v>qq</v>
          </cell>
          <cell r="M243" t="str">
            <v>qq</v>
          </cell>
          <cell r="Q243" t="str">
            <v>Madhushi (3A)</v>
          </cell>
          <cell r="R243" t="str">
            <v>Sherine Tan (4A)</v>
          </cell>
        </row>
        <row r="244">
          <cell r="C244" t="str">
            <v>Christine</v>
          </cell>
          <cell r="D244" t="str">
            <v>Megan</v>
          </cell>
          <cell r="E244" t="str">
            <v>Georgia</v>
          </cell>
          <cell r="F244" t="str">
            <v>J.Drummond</v>
          </cell>
          <cell r="G244" t="str">
            <v>Angelica</v>
          </cell>
          <cell r="H244" t="str">
            <v>K.Chin</v>
          </cell>
          <cell r="I244" t="str">
            <v>Edward/Jesslyn</v>
          </cell>
          <cell r="J244" t="str">
            <v>Vineeth</v>
          </cell>
          <cell r="K244" t="str">
            <v>E.Hu</v>
          </cell>
          <cell r="L244" t="str">
            <v>qq</v>
          </cell>
          <cell r="M244" t="str">
            <v>qq</v>
          </cell>
          <cell r="Q244" t="str">
            <v>Madhushi (3A)</v>
          </cell>
          <cell r="R244" t="str">
            <v>Sherine Tan (4C)</v>
          </cell>
        </row>
        <row r="245">
          <cell r="C245" t="str">
            <v>Christine</v>
          </cell>
          <cell r="D245" t="str">
            <v>Megan</v>
          </cell>
          <cell r="E245" t="str">
            <v>Georgia</v>
          </cell>
          <cell r="F245" t="str">
            <v>L.Janson</v>
          </cell>
          <cell r="G245" t="str">
            <v>Angelica</v>
          </cell>
          <cell r="H245" t="str">
            <v>K.Chin</v>
          </cell>
          <cell r="I245" t="str">
            <v>Edward/Jesslyn</v>
          </cell>
          <cell r="J245" t="str">
            <v>Vineeth</v>
          </cell>
          <cell r="K245" t="str">
            <v>Janki</v>
          </cell>
          <cell r="L245" t="str">
            <v>qq</v>
          </cell>
          <cell r="M245" t="str">
            <v>qq</v>
          </cell>
          <cell r="Q245" t="str">
            <v>Madhushi (3A)</v>
          </cell>
          <cell r="R245" t="str">
            <v>Sherine Tan (PICU/Aviary)</v>
          </cell>
        </row>
        <row r="246">
          <cell r="C246" t="str">
            <v>K.Chin</v>
          </cell>
          <cell r="D246" t="str">
            <v>Megan</v>
          </cell>
          <cell r="E246" t="str">
            <v>Georgia</v>
          </cell>
          <cell r="F246" t="str">
            <v>J.Drummond</v>
          </cell>
          <cell r="G246" t="str">
            <v>Angelica</v>
          </cell>
          <cell r="H246" t="str">
            <v>Diana</v>
          </cell>
          <cell r="I246" t="str">
            <v>Edward/Jesslyn</v>
          </cell>
          <cell r="J246" t="str">
            <v>Vineeth</v>
          </cell>
          <cell r="K246" t="str">
            <v>Janki</v>
          </cell>
          <cell r="L246" t="str">
            <v>qq</v>
          </cell>
          <cell r="M246" t="str">
            <v>qq</v>
          </cell>
          <cell r="Q246" t="str">
            <v>Madhushi (3A)</v>
          </cell>
          <cell r="R246" t="str">
            <v>Sherine Tan (PICU/Aviary)</v>
          </cell>
        </row>
        <row r="247">
          <cell r="C247" t="str">
            <v>Christine</v>
          </cell>
          <cell r="D247" t="str">
            <v>J.Drummond</v>
          </cell>
          <cell r="E247" t="str">
            <v>Georgia</v>
          </cell>
          <cell r="F247" t="str">
            <v>L.Janson</v>
          </cell>
          <cell r="G247" t="str">
            <v>Angelica</v>
          </cell>
          <cell r="H247" t="str">
            <v>K.Chin</v>
          </cell>
          <cell r="I247" t="str">
            <v>V.Le</v>
          </cell>
          <cell r="J247" t="str">
            <v>Vineeth</v>
          </cell>
          <cell r="K247" t="str">
            <v>V.Shen</v>
          </cell>
          <cell r="L247" t="str">
            <v>qq</v>
          </cell>
          <cell r="M247" t="str">
            <v>qq</v>
          </cell>
          <cell r="R247" t="str">
            <v>Sherine Tan (4C)</v>
          </cell>
        </row>
        <row r="248">
          <cell r="C248" t="str">
            <v>Christine</v>
          </cell>
          <cell r="D248" t="str">
            <v>Megan</v>
          </cell>
          <cell r="E248" t="str">
            <v>Georgia</v>
          </cell>
          <cell r="F248" t="str">
            <v>J.Drummond</v>
          </cell>
          <cell r="G248" t="str">
            <v>Angelica</v>
          </cell>
          <cell r="H248" t="str">
            <v>K.Chin</v>
          </cell>
          <cell r="I248" t="str">
            <v>V.Le</v>
          </cell>
          <cell r="J248" t="str">
            <v>Vineeth</v>
          </cell>
          <cell r="K248" t="str">
            <v>E.Hu</v>
          </cell>
          <cell r="L248" t="str">
            <v>qq</v>
          </cell>
          <cell r="M248" t="str">
            <v>qq</v>
          </cell>
          <cell r="R248" t="str">
            <v>Sherine Tan (NICU)</v>
          </cell>
        </row>
        <row r="249">
          <cell r="C249" t="str">
            <v>Christine</v>
          </cell>
          <cell r="D249" t="str">
            <v>Megan</v>
          </cell>
          <cell r="E249" t="str">
            <v>Georgia</v>
          </cell>
          <cell r="F249" t="str">
            <v>J.Drummond</v>
          </cell>
          <cell r="G249" t="str">
            <v>E.Hu</v>
          </cell>
          <cell r="H249" t="str">
            <v>K.Chin</v>
          </cell>
          <cell r="I249" t="str">
            <v>V.Le</v>
          </cell>
          <cell r="J249" t="str">
            <v>Vineeth</v>
          </cell>
          <cell r="K249" t="str">
            <v>V.Shen</v>
          </cell>
          <cell r="L249" t="str">
            <v>qq</v>
          </cell>
          <cell r="M249" t="str">
            <v>qq</v>
          </cell>
          <cell r="R249" t="str">
            <v>Sherine Tan (NICU)</v>
          </cell>
        </row>
        <row r="250">
          <cell r="C250" t="str">
            <v>Christine</v>
          </cell>
          <cell r="D250" t="str">
            <v>Megan</v>
          </cell>
          <cell r="E250" t="str">
            <v>J.Drummond</v>
          </cell>
          <cell r="F250" t="str">
            <v>L.Janson</v>
          </cell>
          <cell r="G250" t="str">
            <v>Angelica</v>
          </cell>
          <cell r="H250" t="str">
            <v>Huda</v>
          </cell>
          <cell r="I250" t="str">
            <v>V.Le</v>
          </cell>
          <cell r="J250" t="str">
            <v>K.Tiong</v>
          </cell>
          <cell r="K250" t="str">
            <v>A.Alex</v>
          </cell>
          <cell r="L250" t="str">
            <v>qq</v>
          </cell>
          <cell r="M250" t="str">
            <v>qq</v>
          </cell>
          <cell r="R250" t="str">
            <v>Sherine Tan (NICU)</v>
          </cell>
        </row>
        <row r="251">
          <cell r="C251" t="str">
            <v>Christine</v>
          </cell>
          <cell r="D251" t="str">
            <v>Megan</v>
          </cell>
          <cell r="E251" t="str">
            <v>Georgia</v>
          </cell>
          <cell r="F251" t="str">
            <v>J.Drummond</v>
          </cell>
          <cell r="G251" t="str">
            <v>Angelica</v>
          </cell>
          <cell r="H251" t="str">
            <v>Huda</v>
          </cell>
          <cell r="I251" t="str">
            <v>V.Le</v>
          </cell>
          <cell r="J251" t="str">
            <v>Vineeth</v>
          </cell>
          <cell r="K251" t="str">
            <v>K.Tiong</v>
          </cell>
          <cell r="L251" t="str">
            <v>qq</v>
          </cell>
          <cell r="M251" t="str">
            <v>qq</v>
          </cell>
          <cell r="R251" t="str">
            <v>Sherine Tan (NICU)</v>
          </cell>
        </row>
        <row r="252">
          <cell r="C252" t="str">
            <v>Christine</v>
          </cell>
          <cell r="D252" t="str">
            <v>Megan</v>
          </cell>
          <cell r="E252" t="str">
            <v>J.Drummond</v>
          </cell>
          <cell r="F252" t="str">
            <v>L.Janson</v>
          </cell>
          <cell r="G252" t="str">
            <v>Angelica</v>
          </cell>
          <cell r="H252" t="str">
            <v>K.Chin</v>
          </cell>
          <cell r="I252" t="str">
            <v>Jonathan</v>
          </cell>
          <cell r="J252" t="str">
            <v>Vineeth</v>
          </cell>
          <cell r="K252" t="str">
            <v>A.Alex</v>
          </cell>
          <cell r="L252" t="str">
            <v>Nadi</v>
          </cell>
          <cell r="M252" t="str">
            <v>qq</v>
          </cell>
        </row>
        <row r="253">
          <cell r="C253" t="str">
            <v>Christine</v>
          </cell>
          <cell r="D253" t="str">
            <v>Megan</v>
          </cell>
          <cell r="E253" t="str">
            <v>Georgia</v>
          </cell>
          <cell r="F253" t="str">
            <v>J.Drummond</v>
          </cell>
          <cell r="G253" t="str">
            <v>Angelica</v>
          </cell>
          <cell r="H253" t="str">
            <v>K.Chin</v>
          </cell>
          <cell r="I253" t="str">
            <v>Jonathan</v>
          </cell>
          <cell r="J253" t="str">
            <v>Vineeth</v>
          </cell>
          <cell r="K253" t="str">
            <v>E.Hu</v>
          </cell>
          <cell r="L253" t="str">
            <v>qq</v>
          </cell>
          <cell r="M253" t="str">
            <v>qq</v>
          </cell>
        </row>
        <row r="254">
          <cell r="C254" t="str">
            <v>Christine</v>
          </cell>
          <cell r="D254" t="str">
            <v>Megan</v>
          </cell>
          <cell r="E254" t="str">
            <v>Georgia</v>
          </cell>
          <cell r="F254" t="str">
            <v>J.Drummond</v>
          </cell>
          <cell r="G254" t="str">
            <v>Angelica</v>
          </cell>
          <cell r="H254" t="str">
            <v>K.Chin</v>
          </cell>
          <cell r="I254" t="str">
            <v>Jonathan</v>
          </cell>
          <cell r="J254" t="str">
            <v>Vineeth</v>
          </cell>
          <cell r="K254" t="str">
            <v>E.Hu</v>
          </cell>
          <cell r="L254" t="str">
            <v>qq</v>
          </cell>
          <cell r="M254" t="str">
            <v>qq</v>
          </cell>
        </row>
        <row r="255">
          <cell r="C255" t="str">
            <v>Christine</v>
          </cell>
          <cell r="D255" t="str">
            <v>Megan</v>
          </cell>
          <cell r="E255" t="str">
            <v>Georgia</v>
          </cell>
          <cell r="F255" t="str">
            <v>L.Janson</v>
          </cell>
          <cell r="G255" t="str">
            <v>Angelica</v>
          </cell>
          <cell r="H255" t="str">
            <v>K.Chin</v>
          </cell>
          <cell r="I255" t="str">
            <v>Jonathan</v>
          </cell>
          <cell r="J255" t="str">
            <v>Vineeth</v>
          </cell>
          <cell r="K255" t="str">
            <v>J.Drummond</v>
          </cell>
          <cell r="L255" t="str">
            <v>qq</v>
          </cell>
          <cell r="M255" t="str">
            <v>qq</v>
          </cell>
        </row>
        <row r="256">
          <cell r="C256" t="str">
            <v>Christine</v>
          </cell>
          <cell r="D256" t="str">
            <v>Megan</v>
          </cell>
          <cell r="E256" t="str">
            <v>Georgia</v>
          </cell>
          <cell r="F256" t="str">
            <v>J.Drummond</v>
          </cell>
          <cell r="G256" t="str">
            <v>Angelica</v>
          </cell>
          <cell r="H256" t="str">
            <v>K.Chin</v>
          </cell>
          <cell r="I256" t="str">
            <v>Jonathan</v>
          </cell>
          <cell r="J256" t="str">
            <v>Vineeth</v>
          </cell>
          <cell r="K256" t="str">
            <v>A.Alex</v>
          </cell>
          <cell r="L256" t="str">
            <v>qq</v>
          </cell>
          <cell r="M256" t="str">
            <v>qq</v>
          </cell>
        </row>
        <row r="257">
          <cell r="C257" t="str">
            <v>Christine</v>
          </cell>
          <cell r="D257" t="str">
            <v>Sherine</v>
          </cell>
          <cell r="E257" t="str">
            <v>Georgia</v>
          </cell>
          <cell r="F257" t="str">
            <v>J.Drummond</v>
          </cell>
          <cell r="G257" t="str">
            <v>Angelica</v>
          </cell>
          <cell r="H257" t="str">
            <v>K.Chin</v>
          </cell>
          <cell r="I257" t="str">
            <v>Khoa (LS)</v>
          </cell>
          <cell r="J257" t="str">
            <v>Vineeth</v>
          </cell>
          <cell r="K257" t="str">
            <v>Janki</v>
          </cell>
          <cell r="L257" t="str">
            <v>qq</v>
          </cell>
          <cell r="M257" t="str">
            <v>qq</v>
          </cell>
          <cell r="N257" t="str">
            <v>Thao</v>
          </cell>
          <cell r="O257" t="str">
            <v>Idile</v>
          </cell>
        </row>
        <row r="258">
          <cell r="C258" t="str">
            <v>Public Holiday</v>
          </cell>
          <cell r="D258" t="str">
            <v>Public Holiday</v>
          </cell>
          <cell r="E258" t="str">
            <v>Public Holiday</v>
          </cell>
          <cell r="F258" t="str">
            <v>Public Holiday</v>
          </cell>
          <cell r="G258" t="str">
            <v>Public Holiday</v>
          </cell>
          <cell r="H258" t="str">
            <v>Public Holiday</v>
          </cell>
          <cell r="I258" t="str">
            <v>Public Holiday</v>
          </cell>
          <cell r="J258" t="str">
            <v>Public Holiday</v>
          </cell>
          <cell r="K258" t="str">
            <v>Public Holiday</v>
          </cell>
          <cell r="L258" t="str">
            <v>qq</v>
          </cell>
          <cell r="M258" t="str">
            <v>Public Holiday</v>
          </cell>
          <cell r="N258" t="str">
            <v>Public Holiday</v>
          </cell>
          <cell r="O258" t="str">
            <v>Public Holiday</v>
          </cell>
          <cell r="P258" t="str">
            <v>Public Holiday</v>
          </cell>
          <cell r="Q258" t="str">
            <v>Public Holiday</v>
          </cell>
          <cell r="R258" t="str">
            <v>Public Holiday</v>
          </cell>
          <cell r="S258" t="str">
            <v>Public Holiday</v>
          </cell>
          <cell r="T258" t="str">
            <v>Public Holiday</v>
          </cell>
        </row>
        <row r="259">
          <cell r="C259" t="str">
            <v>Public Holiday</v>
          </cell>
          <cell r="D259" t="str">
            <v>Public Holiday</v>
          </cell>
          <cell r="E259" t="str">
            <v>Public Holiday</v>
          </cell>
          <cell r="F259" t="str">
            <v>Public Holiday</v>
          </cell>
          <cell r="G259" t="str">
            <v>Public Holiday</v>
          </cell>
          <cell r="H259" t="str">
            <v>Public Holiday</v>
          </cell>
          <cell r="I259" t="str">
            <v>Public Holiday</v>
          </cell>
          <cell r="J259" t="str">
            <v>Public Holiday</v>
          </cell>
          <cell r="K259" t="str">
            <v>Public Holiday</v>
          </cell>
          <cell r="L259" t="str">
            <v>Public Holiday</v>
          </cell>
          <cell r="M259" t="str">
            <v>Public Holiday</v>
          </cell>
          <cell r="N259" t="str">
            <v>Public Holiday</v>
          </cell>
          <cell r="O259" t="str">
            <v>Public Holiday</v>
          </cell>
          <cell r="P259" t="str">
            <v>Public Holiday</v>
          </cell>
          <cell r="Q259" t="str">
            <v>Public Holiday</v>
          </cell>
          <cell r="R259" t="str">
            <v>Public Holiday</v>
          </cell>
          <cell r="S259" t="str">
            <v>Public Holiday</v>
          </cell>
          <cell r="T259" t="str">
            <v>Public Holiday</v>
          </cell>
        </row>
        <row r="260">
          <cell r="C260" t="str">
            <v>Christine</v>
          </cell>
          <cell r="D260" t="str">
            <v>J.Drummond/ Megan&gt;11.30</v>
          </cell>
          <cell r="E260" t="str">
            <v>Georgia</v>
          </cell>
          <cell r="F260" t="str">
            <v>L.Janson</v>
          </cell>
          <cell r="G260" t="str">
            <v>Angelica</v>
          </cell>
          <cell r="H260" t="str">
            <v>J.Drummond</v>
          </cell>
          <cell r="I260" t="str">
            <v>Khoa</v>
          </cell>
          <cell r="J260" t="str">
            <v>V.Shen</v>
          </cell>
          <cell r="K260" t="str">
            <v>Janki</v>
          </cell>
          <cell r="L260" t="str">
            <v>qq</v>
          </cell>
          <cell r="M260" t="str">
            <v>qq</v>
          </cell>
          <cell r="N260" t="str">
            <v>Thao</v>
          </cell>
          <cell r="O260" t="str">
            <v>Idile</v>
          </cell>
        </row>
        <row r="261">
          <cell r="C261" t="str">
            <v>Christine</v>
          </cell>
          <cell r="D261" t="str">
            <v>Sherine</v>
          </cell>
          <cell r="E261" t="str">
            <v>Georgia</v>
          </cell>
          <cell r="F261" t="str">
            <v>J.Drummond</v>
          </cell>
          <cell r="G261" t="str">
            <v>Angelica</v>
          </cell>
          <cell r="H261" t="str">
            <v>Diana</v>
          </cell>
          <cell r="I261" t="str">
            <v>Khoa</v>
          </cell>
          <cell r="J261" t="str">
            <v>Vineeth</v>
          </cell>
          <cell r="K261" t="str">
            <v>Janki</v>
          </cell>
          <cell r="L261" t="str">
            <v>qq</v>
          </cell>
          <cell r="M261" t="str">
            <v>qq</v>
          </cell>
          <cell r="N261" t="str">
            <v>Thao</v>
          </cell>
          <cell r="O261" t="str">
            <v>Idile</v>
          </cell>
        </row>
        <row r="262">
          <cell r="C262" t="str">
            <v>Christine</v>
          </cell>
          <cell r="D262" t="str">
            <v>Megan/Nadi</v>
          </cell>
          <cell r="E262" t="str">
            <v>Sherine</v>
          </cell>
          <cell r="F262" t="str">
            <v>L.Janson</v>
          </cell>
          <cell r="G262" t="str">
            <v>Angelica</v>
          </cell>
          <cell r="H262" t="str">
            <v>J.Drummond</v>
          </cell>
          <cell r="I262" t="str">
            <v>Nha</v>
          </cell>
          <cell r="J262" t="str">
            <v>Vineeth</v>
          </cell>
          <cell r="K262" t="str">
            <v>K.Tiong</v>
          </cell>
          <cell r="P262" t="str">
            <v>qq</v>
          </cell>
        </row>
      </sheetData>
      <sheetData sheetId="1"/>
      <sheetData sheetId="2">
        <row r="2">
          <cell r="C2">
            <v>2017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7_xx Calendar"/>
      <sheetName val="Daily Roster"/>
      <sheetName val="Sheet1"/>
    </sheetNames>
    <sheetDataSet>
      <sheetData sheetId="0">
        <row r="1">
          <cell r="D1" t="str">
            <v>January</v>
          </cell>
        </row>
        <row r="2">
          <cell r="C2" t="str">
            <v>MONDAY</v>
          </cell>
        </row>
      </sheetData>
      <sheetData sheetId="1">
        <row r="1">
          <cell r="C1" t="str">
            <v>DISPENSARY</v>
          </cell>
          <cell r="D1" t="str">
            <v>CRITICAL CARE / HOMR</v>
          </cell>
          <cell r="E1" t="str">
            <v>DIGESTIVE / NEPHROLOGY</v>
          </cell>
          <cell r="F1" t="str">
            <v>GENERAL MEDICINE</v>
          </cell>
          <cell r="G1" t="str">
            <v>SPECIAL MEDICINE / JESSIE Mc</v>
          </cell>
          <cell r="H1" t="str">
            <v>BAU</v>
          </cell>
          <cell r="I1" t="str">
            <v>ASEPTIC / MED INFO / MHTRP / INPATS</v>
          </cell>
          <cell r="J1" t="str">
            <v>DEPARTMENT SUPPORT</v>
          </cell>
          <cell r="K1" t="str">
            <v>DEPARTMENT SUPPORT.</v>
          </cell>
          <cell r="L1" t="str">
            <v>MCH / MOORABBIN</v>
          </cell>
          <cell r="M1" t="str">
            <v>BOOKED ADO1</v>
          </cell>
          <cell r="N1" t="str">
            <v>BOOKED ADO2</v>
          </cell>
          <cell r="O1" t="str">
            <v>TIL PCIST</v>
          </cell>
          <cell r="P1" t="str">
            <v>TIL PCIST GEN MED</v>
          </cell>
          <cell r="Q1" t="str">
            <v>INTERN 1 ADO</v>
          </cell>
          <cell r="R1" t="str">
            <v>INTERN 2 ADO</v>
          </cell>
          <cell r="S1" t="str">
            <v>INTERN TIL1</v>
          </cell>
          <cell r="T1" t="str">
            <v>INTERN TIL2</v>
          </cell>
          <cell r="U1" t="str">
            <v>INTERN TIL3</v>
          </cell>
          <cell r="V1" t="str">
            <v>INTERN TIL4</v>
          </cell>
          <cell r="W1" t="str">
            <v>INTERN TIL5</v>
          </cell>
          <cell r="X1" t="str">
            <v>INTERN TIL6</v>
          </cell>
          <cell r="Y1" t="str">
            <v>ANNUAL LEAVE 1</v>
          </cell>
          <cell r="Z1" t="str">
            <v>ANNUAL LEAVE 2</v>
          </cell>
          <cell r="AA1" t="str">
            <v>ANNUAL LEAVE 3</v>
          </cell>
          <cell r="AB1" t="str">
            <v>ANNUAL LEAVE 4</v>
          </cell>
          <cell r="AC1" t="str">
            <v>ANNUAL LEAVE 5</v>
          </cell>
          <cell r="AD1" t="str">
            <v>ANNUAL LEAVE 6</v>
          </cell>
          <cell r="AE1" t="str">
            <v>ANNUAL LEAVE 7</v>
          </cell>
          <cell r="AF1" t="str">
            <v>ANNUAL LEAVE 8</v>
          </cell>
          <cell r="AG1" t="str">
            <v>ANNUAL LEAVE 9</v>
          </cell>
          <cell r="AH1" t="str">
            <v>ANNUAL LEAVE 10</v>
          </cell>
          <cell r="AI1" t="str">
            <v>ANNUAL LEAVE 11</v>
          </cell>
          <cell r="AJ1" t="str">
            <v>ANNUAL LEAVE 12</v>
          </cell>
          <cell r="AK1" t="str">
            <v>ANNUAL LEAVE 13</v>
          </cell>
          <cell r="AL1" t="str">
            <v>ANNUAL LEAVE 14</v>
          </cell>
          <cell r="AM1" t="str">
            <v>ANNUAL LEAVE 15</v>
          </cell>
          <cell r="AN1" t="str">
            <v>ANNUAL LEAVE 16</v>
          </cell>
          <cell r="AO1" t="str">
            <v>ANNUAL LEAVE 17</v>
          </cell>
          <cell r="AP1" t="str">
            <v>ANNUAL LEAVE 18</v>
          </cell>
          <cell r="AQ1" t="str">
            <v>ANNUAL LEAVE 19</v>
          </cell>
          <cell r="AR1" t="str">
            <v>ANNUAL LEAVE 20</v>
          </cell>
          <cell r="AS1" t="str">
            <v>ANNUAL LEAVE 21</v>
          </cell>
          <cell r="AT1" t="str">
            <v>ANNUAL LEAVE INTERN</v>
          </cell>
          <cell r="AU1" t="str">
            <v>LONG SERVICE LEAVE CLAY / MMB</v>
          </cell>
          <cell r="AV1" t="str">
            <v>LONG SERVICE LEAVE</v>
          </cell>
          <cell r="AW1" t="str">
            <v>LONG SERVICE LEAVE ALL SITES</v>
          </cell>
          <cell r="AX1" t="str">
            <v>COMPASSIONATE LEAVE</v>
          </cell>
          <cell r="AY1" t="str">
            <v>SICK LEAVE</v>
          </cell>
          <cell r="AZ1" t="str">
            <v>ROSTERED SICK / CARERS LEAVE</v>
          </cell>
          <cell r="BA1" t="str">
            <v>CORPORATE INDUCTION</v>
          </cell>
          <cell r="BB1" t="str">
            <v>CONFERENCE LEAVE</v>
          </cell>
          <cell r="BC1" t="str">
            <v>CONFERENCE LEAVE</v>
          </cell>
          <cell r="BD1" t="str">
            <v>EMR</v>
          </cell>
          <cell r="BE1" t="str">
            <v>EXAM</v>
          </cell>
          <cell r="BF1" t="str">
            <v>OTHER</v>
          </cell>
          <cell r="BG1"/>
          <cell r="BH1"/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qq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  <cell r="U2" t="str">
            <v>Public holiday</v>
          </cell>
          <cell r="V2" t="str">
            <v>Public holiday</v>
          </cell>
          <cell r="W2" t="str">
            <v>Public holiday</v>
          </cell>
          <cell r="X2" t="str">
            <v>Public holiday</v>
          </cell>
          <cell r="Y2" t="str">
            <v>Public holiday</v>
          </cell>
          <cell r="Z2" t="str">
            <v>Public holiday</v>
          </cell>
          <cell r="AA2" t="str">
            <v>Public holiday</v>
          </cell>
          <cell r="AB2" t="str">
            <v>Public holiday</v>
          </cell>
          <cell r="AC2" t="str">
            <v>Public holiday</v>
          </cell>
          <cell r="AD2" t="str">
            <v>Public holiday</v>
          </cell>
          <cell r="AE2" t="str">
            <v>Public holiday</v>
          </cell>
          <cell r="AF2" t="str">
            <v>Public holiday</v>
          </cell>
          <cell r="AG2" t="str">
            <v>Public holiday</v>
          </cell>
          <cell r="AH2" t="str">
            <v>Public holiday</v>
          </cell>
          <cell r="AI2" t="str">
            <v>Public holiday</v>
          </cell>
          <cell r="AJ2" t="str">
            <v>Public holiday</v>
          </cell>
          <cell r="AK2" t="str">
            <v>Public holiday</v>
          </cell>
          <cell r="AL2" t="str">
            <v>Public holiday</v>
          </cell>
          <cell r="AM2" t="str">
            <v>Public holiday</v>
          </cell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</row>
        <row r="3">
          <cell r="C3" t="str">
            <v>qq</v>
          </cell>
          <cell r="D3" t="str">
            <v>Huda</v>
          </cell>
          <cell r="E3" t="str">
            <v>V.Koo</v>
          </cell>
          <cell r="F3" t="str">
            <v>Ashleigh</v>
          </cell>
          <cell r="G3" t="str">
            <v>G.Lau</v>
          </cell>
          <cell r="H3"/>
          <cell r="I3" t="str">
            <v>Dalia</v>
          </cell>
          <cell r="J3" t="str">
            <v>Khoa</v>
          </cell>
          <cell r="K3" t="str">
            <v>qq</v>
          </cell>
          <cell r="L3" t="str">
            <v>Edward/Jesslyn</v>
          </cell>
          <cell r="M3" t="str">
            <v>Monique</v>
          </cell>
          <cell r="N3" t="str">
            <v>Jasmine</v>
          </cell>
          <cell r="O3" t="str">
            <v>Arthur</v>
          </cell>
          <cell r="P3" t="str">
            <v>qq</v>
          </cell>
          <cell r="Q3" t="str">
            <v>Jonathan</v>
          </cell>
          <cell r="R3" t="str">
            <v>qq</v>
          </cell>
          <cell r="S3" t="str">
            <v>Edward</v>
          </cell>
          <cell r="T3" t="str">
            <v>Jesslyn</v>
          </cell>
          <cell r="U3" t="str">
            <v>QQ</v>
          </cell>
          <cell r="V3" t="str">
            <v>qq</v>
          </cell>
          <cell r="W3" t="str">
            <v>qq</v>
          </cell>
          <cell r="X3" t="str">
            <v>qq</v>
          </cell>
          <cell r="Y3" t="str">
            <v>Phuong</v>
          </cell>
          <cell r="Z3" t="str">
            <v>Arthur</v>
          </cell>
          <cell r="AA3" t="str">
            <v>qq</v>
          </cell>
          <cell r="AB3" t="str">
            <v>qq</v>
          </cell>
          <cell r="AC3" t="str">
            <v>qq</v>
          </cell>
          <cell r="AD3" t="str">
            <v>qq</v>
          </cell>
          <cell r="AE3" t="str">
            <v>Megan</v>
          </cell>
          <cell r="AF3" t="str">
            <v>Stuart</v>
          </cell>
          <cell r="AG3" t="str">
            <v>Jasmine</v>
          </cell>
          <cell r="AH3" t="str">
            <v>Monique</v>
          </cell>
          <cell r="AI3" t="str">
            <v>Marisa</v>
          </cell>
          <cell r="AJ3" t="str">
            <v>Silvana</v>
          </cell>
          <cell r="AK3" t="str">
            <v>A.Chong</v>
          </cell>
          <cell r="AL3" t="str">
            <v>K.Yeoh</v>
          </cell>
          <cell r="AM3" t="str">
            <v>Phil</v>
          </cell>
          <cell r="AN3" t="str">
            <v>T.Vo</v>
          </cell>
          <cell r="AO3" t="str">
            <v>qq</v>
          </cell>
          <cell r="AP3" t="str">
            <v>qq</v>
          </cell>
          <cell r="AQ3" t="str">
            <v>qq</v>
          </cell>
          <cell r="AR3" t="str">
            <v>qq</v>
          </cell>
          <cell r="AS3" t="str">
            <v>qq</v>
          </cell>
          <cell r="AT3" t="str">
            <v>qq</v>
          </cell>
          <cell r="AU3" t="str">
            <v>K.Chin</v>
          </cell>
          <cell r="AV3">
            <v>0</v>
          </cell>
          <cell r="AW3" t="str">
            <v>qq</v>
          </cell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</row>
        <row r="4">
          <cell r="C4" t="str">
            <v>V.Mai</v>
          </cell>
          <cell r="D4" t="str">
            <v>J.Drummond</v>
          </cell>
          <cell r="E4" t="str">
            <v>qq</v>
          </cell>
          <cell r="F4" t="str">
            <v>qq</v>
          </cell>
          <cell r="G4" t="str">
            <v>qq</v>
          </cell>
          <cell r="H4"/>
          <cell r="I4" t="str">
            <v>qq</v>
          </cell>
          <cell r="J4" t="str">
            <v>qq</v>
          </cell>
          <cell r="K4" t="str">
            <v>Stuart</v>
          </cell>
          <cell r="L4" t="str">
            <v>qq</v>
          </cell>
          <cell r="M4" t="str">
            <v>Megan</v>
          </cell>
          <cell r="N4" t="str">
            <v>Jasmine</v>
          </cell>
          <cell r="O4" t="str">
            <v>Arthur</v>
          </cell>
          <cell r="P4" t="str">
            <v>qq</v>
          </cell>
          <cell r="Q4" t="str">
            <v>qq</v>
          </cell>
          <cell r="R4" t="str">
            <v>qq</v>
          </cell>
          <cell r="S4" t="str">
            <v>qq</v>
          </cell>
          <cell r="T4" t="str">
            <v>qq</v>
          </cell>
          <cell r="U4" t="str">
            <v>QQ</v>
          </cell>
          <cell r="V4" t="str">
            <v>qq</v>
          </cell>
          <cell r="W4" t="str">
            <v>qq</v>
          </cell>
          <cell r="X4" t="str">
            <v>qq</v>
          </cell>
          <cell r="Y4" t="str">
            <v>Phuong</v>
          </cell>
          <cell r="Z4" t="str">
            <v>Arthur</v>
          </cell>
          <cell r="AA4" t="str">
            <v>K.Tiong</v>
          </cell>
          <cell r="AB4" t="str">
            <v>S.Sturm</v>
          </cell>
          <cell r="AC4" t="str">
            <v>qq</v>
          </cell>
          <cell r="AD4" t="str">
            <v>qq</v>
          </cell>
          <cell r="AE4" t="str">
            <v>Megan</v>
          </cell>
          <cell r="AF4" t="str">
            <v>qq</v>
          </cell>
          <cell r="AG4" t="str">
            <v>Jasmine</v>
          </cell>
          <cell r="AH4" t="str">
            <v>qq</v>
          </cell>
          <cell r="AI4" t="str">
            <v>Marisa</v>
          </cell>
          <cell r="AJ4" t="str">
            <v>Silvana</v>
          </cell>
          <cell r="AK4" t="str">
            <v>A.Chong</v>
          </cell>
          <cell r="AL4" t="str">
            <v>K.Yeoh</v>
          </cell>
          <cell r="AM4" t="str">
            <v>Phil</v>
          </cell>
          <cell r="AN4" t="str">
            <v>T.Vo</v>
          </cell>
          <cell r="AO4" t="str">
            <v>qq</v>
          </cell>
          <cell r="AP4" t="str">
            <v>qq</v>
          </cell>
          <cell r="AQ4" t="str">
            <v>qq</v>
          </cell>
          <cell r="AR4" t="str">
            <v>qq</v>
          </cell>
          <cell r="AS4" t="str">
            <v>qq</v>
          </cell>
          <cell r="AT4" t="str">
            <v>qq</v>
          </cell>
          <cell r="AU4" t="str">
            <v>K.Chin</v>
          </cell>
          <cell r="AV4">
            <v>0</v>
          </cell>
          <cell r="AW4" t="str">
            <v>qq</v>
          </cell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</row>
        <row r="5">
          <cell r="C5" t="str">
            <v>Sophia</v>
          </cell>
          <cell r="D5" t="str">
            <v>Nicholas</v>
          </cell>
          <cell r="E5" t="str">
            <v>JenNguyen</v>
          </cell>
          <cell r="F5" t="str">
            <v>Meng</v>
          </cell>
          <cell r="G5" t="str">
            <v>Taylor</v>
          </cell>
          <cell r="H5" t="str">
            <v>K.Tiong</v>
          </cell>
          <cell r="I5" t="str">
            <v>qq</v>
          </cell>
          <cell r="J5" t="str">
            <v>qq</v>
          </cell>
          <cell r="K5" t="str">
            <v>Stuart</v>
          </cell>
          <cell r="L5" t="str">
            <v>qq</v>
          </cell>
          <cell r="M5" t="str">
            <v>qq</v>
          </cell>
          <cell r="N5" t="str">
            <v>Jasmine</v>
          </cell>
          <cell r="O5" t="str">
            <v>Arthur</v>
          </cell>
          <cell r="P5" t="str">
            <v>qq</v>
          </cell>
          <cell r="Q5" t="str">
            <v>Thao</v>
          </cell>
          <cell r="R5" t="str">
            <v>qq</v>
          </cell>
          <cell r="S5" t="str">
            <v>qq</v>
          </cell>
          <cell r="T5" t="str">
            <v>qq</v>
          </cell>
          <cell r="U5" t="str">
            <v>QQ</v>
          </cell>
          <cell r="V5" t="str">
            <v>qq</v>
          </cell>
          <cell r="W5" t="str">
            <v>qq</v>
          </cell>
          <cell r="X5" t="str">
            <v>qq</v>
          </cell>
          <cell r="Y5" t="str">
            <v>Phuong</v>
          </cell>
          <cell r="Z5" t="str">
            <v>Arthur</v>
          </cell>
          <cell r="AA5" t="str">
            <v>Natalie</v>
          </cell>
          <cell r="AB5" t="str">
            <v>qq</v>
          </cell>
          <cell r="AC5" t="str">
            <v>qq</v>
          </cell>
          <cell r="AD5" t="str">
            <v>qq</v>
          </cell>
          <cell r="AE5" t="str">
            <v>Megan</v>
          </cell>
          <cell r="AF5" t="str">
            <v>qq</v>
          </cell>
          <cell r="AG5" t="str">
            <v>Jasmine</v>
          </cell>
          <cell r="AH5" t="str">
            <v>qq</v>
          </cell>
          <cell r="AI5" t="str">
            <v>qq</v>
          </cell>
          <cell r="AJ5" t="str">
            <v>qq</v>
          </cell>
          <cell r="AK5" t="str">
            <v>A.Chong</v>
          </cell>
          <cell r="AL5" t="str">
            <v>K.Yeoh</v>
          </cell>
          <cell r="AM5" t="str">
            <v>qq</v>
          </cell>
          <cell r="AN5" t="str">
            <v>T.Vo</v>
          </cell>
          <cell r="AO5" t="str">
            <v>qq</v>
          </cell>
          <cell r="AP5" t="str">
            <v>qq</v>
          </cell>
          <cell r="AQ5" t="str">
            <v>qq</v>
          </cell>
          <cell r="AR5" t="str">
            <v>qq</v>
          </cell>
          <cell r="AS5" t="str">
            <v>qq</v>
          </cell>
          <cell r="AT5" t="str">
            <v>qq</v>
          </cell>
          <cell r="AU5" t="str">
            <v>K.Chin</v>
          </cell>
          <cell r="AV5">
            <v>0</v>
          </cell>
          <cell r="AW5" t="str">
            <v>qq</v>
          </cell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</row>
        <row r="6">
          <cell r="C6" t="str">
            <v>Stuart</v>
          </cell>
          <cell r="D6" t="str">
            <v>Georgia</v>
          </cell>
          <cell r="E6" t="str">
            <v>Stuart</v>
          </cell>
          <cell r="F6">
            <v>0</v>
          </cell>
          <cell r="G6" t="str">
            <v>Bianca</v>
          </cell>
          <cell r="H6">
            <v>0</v>
          </cell>
          <cell r="I6">
            <v>0</v>
          </cell>
          <cell r="J6">
            <v>0</v>
          </cell>
          <cell r="K6" t="str">
            <v>Edward</v>
          </cell>
          <cell r="L6" t="str">
            <v>Jonathan</v>
          </cell>
          <cell r="M6" t="str">
            <v>qq</v>
          </cell>
          <cell r="N6">
            <v>0</v>
          </cell>
          <cell r="O6" t="str">
            <v>Phuong</v>
          </cell>
          <cell r="P6" t="str">
            <v>qq</v>
          </cell>
          <cell r="Q6" t="str">
            <v>qq</v>
          </cell>
          <cell r="R6" t="str">
            <v>qq</v>
          </cell>
          <cell r="S6" t="str">
            <v>Edward</v>
          </cell>
          <cell r="T6" t="str">
            <v>Jonathan</v>
          </cell>
          <cell r="U6" t="str">
            <v>QQ</v>
          </cell>
          <cell r="V6" t="str">
            <v>qq</v>
          </cell>
          <cell r="W6" t="str">
            <v>qq</v>
          </cell>
          <cell r="X6" t="str">
            <v>qq</v>
          </cell>
          <cell r="Y6" t="str">
            <v>Phuong</v>
          </cell>
          <cell r="Z6" t="str">
            <v>Arthur</v>
          </cell>
          <cell r="AA6" t="str">
            <v>Natalie</v>
          </cell>
          <cell r="AB6" t="str">
            <v>M.Phung</v>
          </cell>
          <cell r="AC6" t="str">
            <v>Renise</v>
          </cell>
          <cell r="AD6" t="str">
            <v>K.Noble</v>
          </cell>
          <cell r="AE6" t="str">
            <v>Megan</v>
          </cell>
          <cell r="AF6" t="str">
            <v>Stuart</v>
          </cell>
          <cell r="AG6" t="str">
            <v>qq</v>
          </cell>
          <cell r="AH6" t="str">
            <v>qq</v>
          </cell>
          <cell r="AI6" t="str">
            <v>qq</v>
          </cell>
          <cell r="AJ6" t="str">
            <v>qq</v>
          </cell>
          <cell r="AK6" t="str">
            <v>A.Chong</v>
          </cell>
          <cell r="AL6" t="str">
            <v>qq</v>
          </cell>
          <cell r="AM6" t="str">
            <v>qq</v>
          </cell>
          <cell r="AN6" t="str">
            <v>qq</v>
          </cell>
          <cell r="AO6" t="str">
            <v>N.Dirnbauer</v>
          </cell>
          <cell r="AP6" t="str">
            <v>Shirley</v>
          </cell>
          <cell r="AQ6" t="str">
            <v>qq</v>
          </cell>
          <cell r="AR6" t="str">
            <v>qq</v>
          </cell>
          <cell r="AS6" t="str">
            <v>qq</v>
          </cell>
          <cell r="AT6" t="str">
            <v>qq</v>
          </cell>
          <cell r="AU6" t="str">
            <v>K.Chin</v>
          </cell>
          <cell r="AV6">
            <v>0</v>
          </cell>
          <cell r="AW6" t="str">
            <v>Diana</v>
          </cell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  <cell r="G7" t="str">
            <v>qq</v>
          </cell>
          <cell r="H7">
            <v>0</v>
          </cell>
          <cell r="I7">
            <v>0</v>
          </cell>
          <cell r="J7" t="str">
            <v>V.Le</v>
          </cell>
          <cell r="K7" t="str">
            <v>Jesslyn</v>
          </cell>
          <cell r="L7" t="str">
            <v>Idile</v>
          </cell>
          <cell r="M7">
            <v>0</v>
          </cell>
          <cell r="N7">
            <v>0</v>
          </cell>
          <cell r="O7" t="str">
            <v>Phuong</v>
          </cell>
          <cell r="P7" t="str">
            <v>qq</v>
          </cell>
          <cell r="Q7" t="str">
            <v>V.Le</v>
          </cell>
          <cell r="R7" t="str">
            <v>qq</v>
          </cell>
          <cell r="S7" t="str">
            <v>Jesslyn</v>
          </cell>
          <cell r="T7" t="str">
            <v>Idile</v>
          </cell>
          <cell r="U7" t="str">
            <v>QQ</v>
          </cell>
          <cell r="V7" t="str">
            <v>qq</v>
          </cell>
          <cell r="W7" t="str">
            <v>qq</v>
          </cell>
          <cell r="X7" t="str">
            <v>qq</v>
          </cell>
          <cell r="Y7" t="str">
            <v>Phuong</v>
          </cell>
          <cell r="Z7" t="str">
            <v>Arthur</v>
          </cell>
          <cell r="AA7" t="str">
            <v>qq</v>
          </cell>
          <cell r="AB7" t="str">
            <v>M.Phung</v>
          </cell>
          <cell r="AC7" t="str">
            <v>Renise</v>
          </cell>
          <cell r="AD7" t="str">
            <v>qq</v>
          </cell>
          <cell r="AE7" t="str">
            <v>Megan</v>
          </cell>
          <cell r="AF7" t="str">
            <v>Stuart</v>
          </cell>
          <cell r="AG7" t="str">
            <v>qq</v>
          </cell>
          <cell r="AH7" t="str">
            <v>Maryanne</v>
          </cell>
          <cell r="AI7" t="str">
            <v>qq</v>
          </cell>
          <cell r="AJ7" t="str">
            <v>qq</v>
          </cell>
          <cell r="AK7" t="str">
            <v>A.Chong</v>
          </cell>
          <cell r="AL7" t="str">
            <v>qq</v>
          </cell>
          <cell r="AM7" t="str">
            <v>qq</v>
          </cell>
          <cell r="AN7" t="str">
            <v>qq</v>
          </cell>
          <cell r="AO7" t="str">
            <v>N.Dirnbauer</v>
          </cell>
          <cell r="AP7" t="str">
            <v>qq</v>
          </cell>
          <cell r="AQ7" t="str">
            <v>qq</v>
          </cell>
          <cell r="AR7" t="str">
            <v>qq</v>
          </cell>
          <cell r="AS7" t="str">
            <v>qq</v>
          </cell>
          <cell r="AT7" t="str">
            <v>qq</v>
          </cell>
          <cell r="AU7" t="str">
            <v>K.Chin</v>
          </cell>
          <cell r="AV7">
            <v>0</v>
          </cell>
          <cell r="AW7" t="str">
            <v>Diana</v>
          </cell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</row>
        <row r="8">
          <cell r="C8" t="str">
            <v>J.Hughes</v>
          </cell>
          <cell r="D8" t="str">
            <v>S.McPhee</v>
          </cell>
          <cell r="E8" t="str">
            <v>J.Hughes</v>
          </cell>
          <cell r="F8" t="str">
            <v>Carmen</v>
          </cell>
          <cell r="G8" t="str">
            <v>qq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 t="str">
            <v>Phuong</v>
          </cell>
          <cell r="P8" t="str">
            <v>qq</v>
          </cell>
          <cell r="Q8" t="str">
            <v xml:space="preserve">All interns (MONASH UNI - orient) </v>
          </cell>
          <cell r="R8" t="str">
            <v>qq</v>
          </cell>
          <cell r="S8" t="str">
            <v>qq</v>
          </cell>
          <cell r="T8" t="str">
            <v>qq</v>
          </cell>
          <cell r="U8" t="str">
            <v>QQ</v>
          </cell>
          <cell r="V8" t="str">
            <v>qq</v>
          </cell>
          <cell r="W8" t="str">
            <v>qq</v>
          </cell>
          <cell r="X8" t="str">
            <v>qq</v>
          </cell>
          <cell r="Y8" t="str">
            <v>Phuong</v>
          </cell>
          <cell r="Z8" t="str">
            <v>Arthur</v>
          </cell>
          <cell r="AA8" t="str">
            <v>Silvana</v>
          </cell>
          <cell r="AB8" t="str">
            <v>M.Phung</v>
          </cell>
          <cell r="AC8" t="str">
            <v>Renise</v>
          </cell>
          <cell r="AD8" t="str">
            <v>qq</v>
          </cell>
          <cell r="AE8" t="str">
            <v>Megan</v>
          </cell>
          <cell r="AF8" t="str">
            <v>G.Wang</v>
          </cell>
          <cell r="AG8" t="str">
            <v>Jasmine</v>
          </cell>
          <cell r="AH8" t="str">
            <v>Maryanne</v>
          </cell>
          <cell r="AI8" t="str">
            <v>qq</v>
          </cell>
          <cell r="AJ8" t="str">
            <v>qq</v>
          </cell>
          <cell r="AK8" t="str">
            <v>A.Chong</v>
          </cell>
          <cell r="AL8" t="str">
            <v>qq</v>
          </cell>
          <cell r="AM8" t="str">
            <v>qq</v>
          </cell>
          <cell r="AN8" t="str">
            <v>qq</v>
          </cell>
          <cell r="AO8" t="str">
            <v>N.Dirnbauer</v>
          </cell>
          <cell r="AP8" t="str">
            <v>qq</v>
          </cell>
          <cell r="AQ8" t="str">
            <v>qq</v>
          </cell>
          <cell r="AR8" t="str">
            <v>qq</v>
          </cell>
          <cell r="AS8" t="str">
            <v>qq</v>
          </cell>
          <cell r="AT8" t="str">
            <v>qq</v>
          </cell>
          <cell r="AU8" t="str">
            <v>K.Chin</v>
          </cell>
          <cell r="AV8">
            <v>0</v>
          </cell>
          <cell r="AW8" t="str">
            <v>Diana</v>
          </cell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</row>
        <row r="9">
          <cell r="C9">
            <v>0</v>
          </cell>
          <cell r="D9">
            <v>0</v>
          </cell>
          <cell r="E9">
            <v>0</v>
          </cell>
          <cell r="F9" t="str">
            <v>Mohammed</v>
          </cell>
          <cell r="G9" t="str">
            <v>M.Lu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 t="str">
            <v>A.Tran</v>
          </cell>
          <cell r="M9">
            <v>0</v>
          </cell>
          <cell r="N9" t="str">
            <v>G.Wang</v>
          </cell>
          <cell r="O9" t="str">
            <v>Phuong</v>
          </cell>
          <cell r="P9" t="str">
            <v>qq</v>
          </cell>
          <cell r="Q9" t="str">
            <v>All interns (Competency am)</v>
          </cell>
          <cell r="R9" t="str">
            <v>qq</v>
          </cell>
          <cell r="S9" t="str">
            <v>qq</v>
          </cell>
          <cell r="T9" t="str">
            <v>qq</v>
          </cell>
          <cell r="U9" t="str">
            <v>QQ</v>
          </cell>
          <cell r="V9" t="str">
            <v>qq</v>
          </cell>
          <cell r="W9" t="str">
            <v>qq</v>
          </cell>
          <cell r="X9" t="str">
            <v>qq</v>
          </cell>
          <cell r="Y9" t="str">
            <v>Phuong</v>
          </cell>
          <cell r="Z9" t="str">
            <v>Arthur</v>
          </cell>
          <cell r="AA9" t="str">
            <v>Silvana</v>
          </cell>
          <cell r="AB9" t="str">
            <v>M.Phung</v>
          </cell>
          <cell r="AC9" t="str">
            <v>Renise</v>
          </cell>
          <cell r="AD9" t="str">
            <v>K.Noble</v>
          </cell>
          <cell r="AE9" t="str">
            <v>Megan</v>
          </cell>
          <cell r="AF9" t="str">
            <v>G.Wang</v>
          </cell>
          <cell r="AG9" t="str">
            <v>Jasmine</v>
          </cell>
          <cell r="AH9" t="str">
            <v>Maryanne</v>
          </cell>
          <cell r="AI9" t="str">
            <v>qq</v>
          </cell>
          <cell r="AJ9" t="str">
            <v>qq</v>
          </cell>
          <cell r="AK9" t="str">
            <v>A.Chong</v>
          </cell>
          <cell r="AL9" t="str">
            <v>qq</v>
          </cell>
          <cell r="AM9" t="str">
            <v>qq</v>
          </cell>
          <cell r="AN9" t="str">
            <v>qq</v>
          </cell>
          <cell r="AO9" t="str">
            <v>N.Dirnbauer</v>
          </cell>
          <cell r="AP9" t="str">
            <v>qq</v>
          </cell>
          <cell r="AQ9" t="str">
            <v>qq</v>
          </cell>
          <cell r="AR9" t="str">
            <v>qq</v>
          </cell>
          <cell r="AS9" t="str">
            <v>qq</v>
          </cell>
          <cell r="AT9" t="str">
            <v>qq</v>
          </cell>
          <cell r="AU9" t="str">
            <v>K.Chin</v>
          </cell>
          <cell r="AV9">
            <v>0</v>
          </cell>
          <cell r="AW9" t="str">
            <v>Diana</v>
          </cell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</row>
        <row r="10">
          <cell r="C10" t="str">
            <v>L.Jedwab</v>
          </cell>
          <cell r="D10">
            <v>0</v>
          </cell>
          <cell r="E10" t="str">
            <v>L.Jedwab</v>
          </cell>
          <cell r="F10">
            <v>0</v>
          </cell>
          <cell r="G10" t="str">
            <v>M.Lu</v>
          </cell>
          <cell r="H10">
            <v>0</v>
          </cell>
          <cell r="I10">
            <v>0</v>
          </cell>
          <cell r="J10" t="str">
            <v>Jesslyn</v>
          </cell>
          <cell r="K10">
            <v>0</v>
          </cell>
          <cell r="L10" t="str">
            <v>A.Tran</v>
          </cell>
          <cell r="M10">
            <v>0</v>
          </cell>
          <cell r="N10" t="str">
            <v>Ashleigh</v>
          </cell>
          <cell r="O10" t="str">
            <v>Phuong</v>
          </cell>
          <cell r="P10" t="str">
            <v>qq</v>
          </cell>
          <cell r="Q10" t="str">
            <v>Jesslyn</v>
          </cell>
          <cell r="R10" t="str">
            <v>qq</v>
          </cell>
          <cell r="S10" t="str">
            <v>qq</v>
          </cell>
          <cell r="T10" t="str">
            <v>qq</v>
          </cell>
          <cell r="U10" t="str">
            <v>QQ</v>
          </cell>
          <cell r="V10" t="str">
            <v>qq</v>
          </cell>
          <cell r="W10" t="str">
            <v>qq</v>
          </cell>
          <cell r="X10" t="str">
            <v>qq</v>
          </cell>
          <cell r="Y10" t="str">
            <v>Phuong</v>
          </cell>
          <cell r="Z10" t="str">
            <v>Arthur</v>
          </cell>
          <cell r="AA10" t="str">
            <v>qq</v>
          </cell>
          <cell r="AB10" t="str">
            <v>M.Phung</v>
          </cell>
          <cell r="AC10" t="str">
            <v>Renise</v>
          </cell>
          <cell r="AD10" t="str">
            <v>K.Noble</v>
          </cell>
          <cell r="AE10" t="str">
            <v>Megan</v>
          </cell>
          <cell r="AF10" t="str">
            <v>A.Alex</v>
          </cell>
          <cell r="AG10" t="str">
            <v>Jasmine</v>
          </cell>
          <cell r="AH10" t="str">
            <v>Maryanne</v>
          </cell>
          <cell r="AI10" t="str">
            <v>qq</v>
          </cell>
          <cell r="AJ10" t="str">
            <v>qq</v>
          </cell>
          <cell r="AK10" t="str">
            <v>A.Chong</v>
          </cell>
          <cell r="AL10" t="str">
            <v>qq</v>
          </cell>
          <cell r="AM10" t="str">
            <v>qq</v>
          </cell>
          <cell r="AN10" t="str">
            <v>qq</v>
          </cell>
          <cell r="AO10" t="str">
            <v>N.Dirnbauer</v>
          </cell>
          <cell r="AP10" t="str">
            <v>qq</v>
          </cell>
          <cell r="AQ10" t="str">
            <v>qq</v>
          </cell>
          <cell r="AR10" t="str">
            <v>Wendy</v>
          </cell>
          <cell r="AS10" t="str">
            <v>qq</v>
          </cell>
          <cell r="AT10" t="str">
            <v>qq</v>
          </cell>
          <cell r="AU10" t="str">
            <v>K.Chin</v>
          </cell>
          <cell r="AV10">
            <v>0</v>
          </cell>
          <cell r="AW10" t="str">
            <v>Diana</v>
          </cell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</row>
        <row r="11">
          <cell r="C11" t="str">
            <v>Nelson</v>
          </cell>
          <cell r="D11" t="str">
            <v>Emma</v>
          </cell>
          <cell r="E11">
            <v>0</v>
          </cell>
          <cell r="F11">
            <v>0</v>
          </cell>
          <cell r="G11" t="str">
            <v>Lois</v>
          </cell>
          <cell r="H11">
            <v>0</v>
          </cell>
          <cell r="I11" t="str">
            <v>G.Lau</v>
          </cell>
          <cell r="J11">
            <v>0</v>
          </cell>
          <cell r="K11" t="str">
            <v>V.Le</v>
          </cell>
          <cell r="L11" t="str">
            <v>Edward</v>
          </cell>
          <cell r="M11" t="str">
            <v>Stav</v>
          </cell>
          <cell r="N11" t="str">
            <v>A.Alex</v>
          </cell>
          <cell r="O11" t="str">
            <v>Shirley</v>
          </cell>
          <cell r="P11" t="str">
            <v>qq</v>
          </cell>
          <cell r="Q11">
            <v>0</v>
          </cell>
          <cell r="R11" t="str">
            <v>qq</v>
          </cell>
          <cell r="S11" t="str">
            <v>V.Le</v>
          </cell>
          <cell r="T11" t="str">
            <v>Edward</v>
          </cell>
          <cell r="U11" t="str">
            <v>QQ</v>
          </cell>
          <cell r="V11" t="str">
            <v>qq</v>
          </cell>
          <cell r="W11" t="str">
            <v>qq</v>
          </cell>
          <cell r="X11" t="str">
            <v>qq</v>
          </cell>
          <cell r="Y11" t="str">
            <v>qq</v>
          </cell>
          <cell r="Z11" t="str">
            <v>Arthur</v>
          </cell>
          <cell r="AA11" t="str">
            <v>qq</v>
          </cell>
          <cell r="AB11" t="str">
            <v>M.Phung</v>
          </cell>
          <cell r="AC11" t="str">
            <v>Renise</v>
          </cell>
          <cell r="AD11" t="str">
            <v>K.Noble</v>
          </cell>
          <cell r="AE11" t="str">
            <v>Megan</v>
          </cell>
          <cell r="AF11" t="str">
            <v>A.Alex</v>
          </cell>
          <cell r="AG11" t="str">
            <v>qq</v>
          </cell>
          <cell r="AH11" t="str">
            <v>Maryanne</v>
          </cell>
          <cell r="AI11" t="str">
            <v>qq</v>
          </cell>
          <cell r="AJ11" t="str">
            <v>Stav</v>
          </cell>
          <cell r="AK11" t="str">
            <v>A.Chong</v>
          </cell>
          <cell r="AL11" t="str">
            <v>C.McAvaney</v>
          </cell>
          <cell r="AM11" t="str">
            <v>qq</v>
          </cell>
          <cell r="AN11" t="str">
            <v>qq</v>
          </cell>
          <cell r="AO11" t="str">
            <v>N.Dirnbauer</v>
          </cell>
          <cell r="AP11" t="str">
            <v>S.Rajendra</v>
          </cell>
          <cell r="AQ11" t="str">
            <v>qq</v>
          </cell>
          <cell r="AR11" t="str">
            <v>Wendy</v>
          </cell>
          <cell r="AS11" t="str">
            <v>Shirley</v>
          </cell>
          <cell r="AT11" t="str">
            <v>qq</v>
          </cell>
          <cell r="AU11" t="str">
            <v>K.Chin</v>
          </cell>
          <cell r="AV11">
            <v>0</v>
          </cell>
          <cell r="AW11" t="str">
            <v>Diana</v>
          </cell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</row>
        <row r="12">
          <cell r="C12" t="str">
            <v/>
          </cell>
          <cell r="D12" t="str">
            <v>K.Fildes</v>
          </cell>
          <cell r="E12" t="str">
            <v>John</v>
          </cell>
          <cell r="F12">
            <v>0</v>
          </cell>
          <cell r="G12" t="str">
            <v>Lois</v>
          </cell>
          <cell r="H12">
            <v>0</v>
          </cell>
          <cell r="I12">
            <v>0</v>
          </cell>
          <cell r="J12" t="str">
            <v>Edward</v>
          </cell>
          <cell r="K12" t="str">
            <v>Jesslyn</v>
          </cell>
          <cell r="L12" t="str">
            <v>Idile</v>
          </cell>
          <cell r="M12" t="str">
            <v>Erin</v>
          </cell>
          <cell r="N12" t="str">
            <v>A.Alex</v>
          </cell>
          <cell r="O12" t="str">
            <v>Megan</v>
          </cell>
          <cell r="P12" t="str">
            <v>qq</v>
          </cell>
          <cell r="Q12" t="str">
            <v>Edward</v>
          </cell>
          <cell r="R12" t="str">
            <v>qq</v>
          </cell>
          <cell r="S12" t="str">
            <v>Thao</v>
          </cell>
          <cell r="T12" t="str">
            <v>Idile</v>
          </cell>
          <cell r="U12" t="str">
            <v>QQ</v>
          </cell>
          <cell r="V12" t="str">
            <v>qq</v>
          </cell>
          <cell r="W12" t="str">
            <v>qq</v>
          </cell>
          <cell r="X12" t="str">
            <v>qq</v>
          </cell>
          <cell r="Y12" t="str">
            <v>qq</v>
          </cell>
          <cell r="Z12" t="str">
            <v>Arthur</v>
          </cell>
          <cell r="AA12" t="str">
            <v>qq</v>
          </cell>
          <cell r="AB12" t="str">
            <v>M.Phung</v>
          </cell>
          <cell r="AC12" t="str">
            <v>Renise</v>
          </cell>
          <cell r="AD12" t="str">
            <v>qq</v>
          </cell>
          <cell r="AE12" t="str">
            <v>Megan</v>
          </cell>
          <cell r="AF12" t="str">
            <v>A.Alex</v>
          </cell>
          <cell r="AG12" t="str">
            <v>qq</v>
          </cell>
          <cell r="AH12" t="str">
            <v>Maryanne</v>
          </cell>
          <cell r="AI12" t="str">
            <v>qq</v>
          </cell>
          <cell r="AJ12" t="str">
            <v>qq</v>
          </cell>
          <cell r="AK12" t="str">
            <v>qq</v>
          </cell>
          <cell r="AL12" t="str">
            <v>C.McAvaney</v>
          </cell>
          <cell r="AM12" t="str">
            <v>qq</v>
          </cell>
          <cell r="AN12" t="str">
            <v>qq</v>
          </cell>
          <cell r="AO12" t="str">
            <v>N.Dirnbauer</v>
          </cell>
          <cell r="AP12" t="str">
            <v>S.Rajendra</v>
          </cell>
          <cell r="AQ12" t="str">
            <v>E.Hu</v>
          </cell>
          <cell r="AR12" t="str">
            <v>Wendy</v>
          </cell>
          <cell r="AS12" t="str">
            <v>qq</v>
          </cell>
          <cell r="AT12" t="str">
            <v>qq</v>
          </cell>
          <cell r="AU12" t="str">
            <v>K.Chin</v>
          </cell>
          <cell r="AV12">
            <v>0</v>
          </cell>
          <cell r="AW12" t="str">
            <v>Diana</v>
          </cell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</row>
        <row r="13">
          <cell r="C13" t="str">
            <v>Patrick</v>
          </cell>
          <cell r="D13"/>
          <cell r="E13" t="str">
            <v>April</v>
          </cell>
          <cell r="F13">
            <v>0</v>
          </cell>
          <cell r="G13" t="str">
            <v>qq</v>
          </cell>
          <cell r="H13">
            <v>0</v>
          </cell>
          <cell r="I13" t="str">
            <v>Robert</v>
          </cell>
          <cell r="J13">
            <v>0</v>
          </cell>
          <cell r="K13">
            <v>0</v>
          </cell>
          <cell r="L13">
            <v>0</v>
          </cell>
          <cell r="M13" t="str">
            <v>Erin</v>
          </cell>
          <cell r="N13" t="str">
            <v>A.Alex</v>
          </cell>
          <cell r="O13" t="str">
            <v>Jasmine</v>
          </cell>
          <cell r="P13" t="str">
            <v>qq</v>
          </cell>
          <cell r="Q13">
            <v>0</v>
          </cell>
          <cell r="R13" t="str">
            <v>qq</v>
          </cell>
          <cell r="S13" t="str">
            <v>qq</v>
          </cell>
          <cell r="T13" t="str">
            <v>qq</v>
          </cell>
          <cell r="U13" t="str">
            <v>QQ</v>
          </cell>
          <cell r="V13" t="str">
            <v>qq</v>
          </cell>
          <cell r="W13" t="str">
            <v>qq</v>
          </cell>
          <cell r="X13" t="str">
            <v>qq</v>
          </cell>
          <cell r="Y13" t="str">
            <v>qq</v>
          </cell>
          <cell r="Z13" t="str">
            <v>Arthur</v>
          </cell>
          <cell r="AA13" t="str">
            <v>qq</v>
          </cell>
          <cell r="AB13" t="str">
            <v>M.Phung</v>
          </cell>
          <cell r="AC13" t="str">
            <v>Renise</v>
          </cell>
          <cell r="AD13" t="str">
            <v>qq</v>
          </cell>
          <cell r="AE13" t="str">
            <v>qq</v>
          </cell>
          <cell r="AF13" t="str">
            <v>A.Alex</v>
          </cell>
          <cell r="AG13" t="str">
            <v>Jasmine</v>
          </cell>
          <cell r="AH13" t="str">
            <v>Maryanne</v>
          </cell>
          <cell r="AI13" t="str">
            <v>qq</v>
          </cell>
          <cell r="AJ13" t="str">
            <v>qq</v>
          </cell>
          <cell r="AK13" t="str">
            <v>qq</v>
          </cell>
          <cell r="AL13" t="str">
            <v>C.McAvaney</v>
          </cell>
          <cell r="AM13" t="str">
            <v>qq</v>
          </cell>
          <cell r="AN13" t="str">
            <v>Kelly</v>
          </cell>
          <cell r="AO13" t="str">
            <v>N.Dirnbauer</v>
          </cell>
          <cell r="AP13" t="str">
            <v>S.Rajendra</v>
          </cell>
          <cell r="AQ13" t="str">
            <v>E.Hu</v>
          </cell>
          <cell r="AR13" t="str">
            <v>Wendy</v>
          </cell>
          <cell r="AS13" t="str">
            <v>qq</v>
          </cell>
          <cell r="AT13" t="str">
            <v>qq</v>
          </cell>
          <cell r="AU13" t="str">
            <v>K.Chin</v>
          </cell>
          <cell r="AV13">
            <v>0</v>
          </cell>
          <cell r="AW13" t="str">
            <v>Diana</v>
          </cell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</row>
        <row r="14">
          <cell r="C14">
            <v>0</v>
          </cell>
          <cell r="D14">
            <v>0</v>
          </cell>
          <cell r="E14"/>
          <cell r="F14">
            <v>0</v>
          </cell>
          <cell r="G14" t="str">
            <v>Paree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str">
            <v>Lisa</v>
          </cell>
          <cell r="N14" t="str">
            <v>A.Alex</v>
          </cell>
          <cell r="O14" t="str">
            <v>Jasmine</v>
          </cell>
          <cell r="P14" t="str">
            <v>qq</v>
          </cell>
          <cell r="Q14" t="str">
            <v>qq</v>
          </cell>
          <cell r="R14" t="str">
            <v>qq</v>
          </cell>
          <cell r="S14" t="str">
            <v>qq</v>
          </cell>
          <cell r="T14" t="str">
            <v>qq</v>
          </cell>
          <cell r="U14" t="str">
            <v>QQ</v>
          </cell>
          <cell r="V14" t="str">
            <v>qq</v>
          </cell>
          <cell r="W14" t="str">
            <v>qq</v>
          </cell>
          <cell r="X14" t="str">
            <v>qq</v>
          </cell>
          <cell r="Y14" t="str">
            <v>qq</v>
          </cell>
          <cell r="Z14" t="str">
            <v>Arthur</v>
          </cell>
          <cell r="AA14" t="str">
            <v>qq</v>
          </cell>
          <cell r="AB14" t="str">
            <v>M.Phung</v>
          </cell>
          <cell r="AC14" t="str">
            <v>Renise</v>
          </cell>
          <cell r="AD14" t="str">
            <v>K.Noble</v>
          </cell>
          <cell r="AE14" t="str">
            <v>qq</v>
          </cell>
          <cell r="AF14" t="str">
            <v>A.Alex</v>
          </cell>
          <cell r="AG14" t="str">
            <v>Jasmine</v>
          </cell>
          <cell r="AH14" t="str">
            <v>Maryanne</v>
          </cell>
          <cell r="AI14" t="str">
            <v>qq</v>
          </cell>
          <cell r="AJ14" t="str">
            <v>qq</v>
          </cell>
          <cell r="AK14" t="str">
            <v>qq</v>
          </cell>
          <cell r="AL14" t="str">
            <v>qq</v>
          </cell>
          <cell r="AM14" t="str">
            <v>qq</v>
          </cell>
          <cell r="AN14" t="str">
            <v>Kelly</v>
          </cell>
          <cell r="AO14" t="str">
            <v>N.Dirnbauer</v>
          </cell>
          <cell r="AP14" t="str">
            <v>qq</v>
          </cell>
          <cell r="AQ14" t="str">
            <v>qq</v>
          </cell>
          <cell r="AR14" t="str">
            <v>L.Janson</v>
          </cell>
          <cell r="AS14" t="str">
            <v>qq</v>
          </cell>
          <cell r="AT14" t="str">
            <v>qq</v>
          </cell>
          <cell r="AU14" t="str">
            <v>K.Chin</v>
          </cell>
          <cell r="AV14">
            <v>0</v>
          </cell>
          <cell r="AW14" t="str">
            <v>Diana</v>
          </cell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</row>
        <row r="15">
          <cell r="C15" t="str">
            <v>Angelica</v>
          </cell>
          <cell r="D15" t="str">
            <v>Helen</v>
          </cell>
          <cell r="E15"/>
          <cell r="F15">
            <v>0</v>
          </cell>
          <cell r="G15" t="str">
            <v>Paree</v>
          </cell>
          <cell r="H15">
            <v>0</v>
          </cell>
          <cell r="I15"/>
          <cell r="J15">
            <v>0</v>
          </cell>
          <cell r="K15">
            <v>0</v>
          </cell>
          <cell r="L15">
            <v>0</v>
          </cell>
          <cell r="M15" t="str">
            <v>Stav</v>
          </cell>
          <cell r="N15" t="str">
            <v>A.Alex</v>
          </cell>
          <cell r="O15" t="str">
            <v>Jasmine</v>
          </cell>
          <cell r="P15" t="str">
            <v>qq</v>
          </cell>
          <cell r="Q15">
            <v>0</v>
          </cell>
          <cell r="R15" t="str">
            <v>qq</v>
          </cell>
          <cell r="S15" t="str">
            <v>qq</v>
          </cell>
          <cell r="T15" t="str">
            <v>qq</v>
          </cell>
          <cell r="U15" t="str">
            <v>QQ</v>
          </cell>
          <cell r="V15" t="str">
            <v>qq</v>
          </cell>
          <cell r="W15" t="str">
            <v>qq</v>
          </cell>
          <cell r="X15" t="str">
            <v>qq</v>
          </cell>
          <cell r="Y15" t="str">
            <v>qq</v>
          </cell>
          <cell r="Z15" t="str">
            <v>Arthur</v>
          </cell>
          <cell r="AA15" t="str">
            <v>qq</v>
          </cell>
          <cell r="AB15" t="str">
            <v>M.Phung</v>
          </cell>
          <cell r="AC15" t="str">
            <v>Renise</v>
          </cell>
          <cell r="AD15" t="str">
            <v>K.Noble</v>
          </cell>
          <cell r="AE15" t="str">
            <v>qq</v>
          </cell>
          <cell r="AF15" t="str">
            <v>A.Alex</v>
          </cell>
          <cell r="AG15" t="str">
            <v>Jasmine</v>
          </cell>
          <cell r="AH15" t="str">
            <v>Maryanne</v>
          </cell>
          <cell r="AI15" t="str">
            <v>qq</v>
          </cell>
          <cell r="AJ15" t="str">
            <v>Stav</v>
          </cell>
          <cell r="AK15" t="str">
            <v>qq</v>
          </cell>
          <cell r="AL15" t="str">
            <v>C.McAvaney</v>
          </cell>
          <cell r="AM15" t="str">
            <v>qq</v>
          </cell>
          <cell r="AN15" t="str">
            <v>qq</v>
          </cell>
          <cell r="AO15" t="str">
            <v>N.Dirnbauer</v>
          </cell>
          <cell r="AP15" t="str">
            <v>S.Rajendra</v>
          </cell>
          <cell r="AQ15" t="str">
            <v>qq</v>
          </cell>
          <cell r="AR15" t="str">
            <v>qq</v>
          </cell>
          <cell r="AS15" t="str">
            <v>qq</v>
          </cell>
          <cell r="AT15" t="str">
            <v>qq</v>
          </cell>
          <cell r="AU15" t="str">
            <v>K.Chin</v>
          </cell>
          <cell r="AV15">
            <v>0</v>
          </cell>
          <cell r="AW15" t="str">
            <v>Diana</v>
          </cell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</row>
        <row r="16">
          <cell r="C16" t="str">
            <v>qq</v>
          </cell>
          <cell r="D16" t="str">
            <v>qq</v>
          </cell>
          <cell r="E16" t="str">
            <v>QQ</v>
          </cell>
          <cell r="F16" t="str">
            <v>qq</v>
          </cell>
          <cell r="G16" t="str">
            <v>Sam</v>
          </cell>
          <cell r="H16">
            <v>0</v>
          </cell>
          <cell r="I16" t="str">
            <v>Daisy</v>
          </cell>
          <cell r="J16">
            <v>0</v>
          </cell>
          <cell r="K16">
            <v>0</v>
          </cell>
          <cell r="L16">
            <v>0</v>
          </cell>
          <cell r="M16" t="str">
            <v>Taylor</v>
          </cell>
          <cell r="N16">
            <v>0</v>
          </cell>
          <cell r="O16" t="str">
            <v>qq</v>
          </cell>
          <cell r="P16" t="str">
            <v>qq</v>
          </cell>
          <cell r="Q16">
            <v>0</v>
          </cell>
          <cell r="R16" t="str">
            <v>qq</v>
          </cell>
          <cell r="S16" t="str">
            <v>Thao</v>
          </cell>
          <cell r="T16" t="str">
            <v>Jonathan</v>
          </cell>
          <cell r="U16" t="str">
            <v>QQ</v>
          </cell>
          <cell r="V16" t="str">
            <v>qq</v>
          </cell>
          <cell r="W16" t="str">
            <v>qq</v>
          </cell>
          <cell r="X16" t="str">
            <v>qq</v>
          </cell>
          <cell r="Y16" t="str">
            <v>S.McPhee</v>
          </cell>
          <cell r="Z16" t="str">
            <v>Arthur</v>
          </cell>
          <cell r="AA16" t="str">
            <v>S.Sturm</v>
          </cell>
          <cell r="AB16" t="str">
            <v>M.Phung</v>
          </cell>
          <cell r="AC16" t="str">
            <v>N.Dirnbauer</v>
          </cell>
          <cell r="AD16" t="str">
            <v>Berenice</v>
          </cell>
          <cell r="AE16" t="str">
            <v>Sandra</v>
          </cell>
          <cell r="AF16" t="str">
            <v>qq</v>
          </cell>
          <cell r="AG16" t="str">
            <v>Sylvia</v>
          </cell>
          <cell r="AH16" t="str">
            <v>qq</v>
          </cell>
          <cell r="AI16" t="str">
            <v>qq</v>
          </cell>
          <cell r="AJ16" t="str">
            <v>qq</v>
          </cell>
          <cell r="AK16" t="str">
            <v>Stephanie</v>
          </cell>
          <cell r="AL16" t="str">
            <v>C.McAvaney</v>
          </cell>
          <cell r="AM16" t="str">
            <v>qq</v>
          </cell>
          <cell r="AN16" t="str">
            <v>qq</v>
          </cell>
          <cell r="AO16" t="str">
            <v>Maia</v>
          </cell>
          <cell r="AP16" t="str">
            <v>S.Rajendra</v>
          </cell>
          <cell r="AQ16" t="str">
            <v>qq</v>
          </cell>
          <cell r="AR16" t="str">
            <v>L.Janson</v>
          </cell>
          <cell r="AS16" t="str">
            <v>Shirley</v>
          </cell>
          <cell r="AT16" t="str">
            <v>qq</v>
          </cell>
          <cell r="AU16" t="str">
            <v>K.Chin</v>
          </cell>
          <cell r="AV16">
            <v>0</v>
          </cell>
          <cell r="AW16" t="str">
            <v>M.Tang</v>
          </cell>
          <cell r="AX16"/>
          <cell r="AY16" t="str">
            <v>qq</v>
          </cell>
          <cell r="AZ16" t="str">
            <v>A.Ho</v>
          </cell>
          <cell r="BA16"/>
          <cell r="BB16"/>
          <cell r="BC16"/>
          <cell r="BD16"/>
          <cell r="BE16"/>
          <cell r="BF16"/>
          <cell r="BG16"/>
          <cell r="BH16"/>
        </row>
        <row r="17">
          <cell r="C17" t="str">
            <v>qq</v>
          </cell>
          <cell r="D17" t="str">
            <v>qq</v>
          </cell>
          <cell r="E17" t="str">
            <v>D.Dunning</v>
          </cell>
          <cell r="F17" t="str">
            <v>qq</v>
          </cell>
          <cell r="G17" t="str">
            <v>qq</v>
          </cell>
          <cell r="H17">
            <v>0</v>
          </cell>
          <cell r="I17" t="str">
            <v xml:space="preserve"> </v>
          </cell>
          <cell r="J17">
            <v>0</v>
          </cell>
          <cell r="K17">
            <v>0</v>
          </cell>
          <cell r="L17">
            <v>0</v>
          </cell>
          <cell r="M17" t="str">
            <v>qq</v>
          </cell>
          <cell r="N17">
            <v>0</v>
          </cell>
          <cell r="O17" t="str">
            <v>qq</v>
          </cell>
          <cell r="P17" t="str">
            <v>qq</v>
          </cell>
          <cell r="Q17">
            <v>0</v>
          </cell>
          <cell r="R17" t="str">
            <v>qq</v>
          </cell>
          <cell r="S17" t="str">
            <v>Jesslyn</v>
          </cell>
          <cell r="T17" t="str">
            <v>V.Le</v>
          </cell>
          <cell r="U17" t="str">
            <v>QQ</v>
          </cell>
          <cell r="V17" t="str">
            <v>qq</v>
          </cell>
          <cell r="W17" t="str">
            <v>qq</v>
          </cell>
          <cell r="X17" t="str">
            <v>qq</v>
          </cell>
          <cell r="Y17" t="str">
            <v>S.McPhee</v>
          </cell>
          <cell r="Z17" t="str">
            <v>Arthur</v>
          </cell>
          <cell r="AA17" t="str">
            <v>S.Sturm</v>
          </cell>
          <cell r="AB17" t="str">
            <v>M.Phung</v>
          </cell>
          <cell r="AC17" t="str">
            <v>N.Dirnbauer</v>
          </cell>
          <cell r="AD17" t="str">
            <v>Berenice</v>
          </cell>
          <cell r="AE17" t="str">
            <v>Sandra</v>
          </cell>
          <cell r="AF17" t="str">
            <v>qq</v>
          </cell>
          <cell r="AG17" t="str">
            <v>Sylvia</v>
          </cell>
          <cell r="AH17" t="str">
            <v>qq</v>
          </cell>
          <cell r="AI17" t="str">
            <v>qq</v>
          </cell>
          <cell r="AJ17" t="str">
            <v>qq</v>
          </cell>
          <cell r="AK17" t="str">
            <v>Stephanie</v>
          </cell>
          <cell r="AL17" t="str">
            <v>C.McAvaney</v>
          </cell>
          <cell r="AM17" t="str">
            <v>qq</v>
          </cell>
          <cell r="AN17" t="str">
            <v>qq</v>
          </cell>
          <cell r="AO17" t="str">
            <v>Maia</v>
          </cell>
          <cell r="AP17" t="str">
            <v>qq</v>
          </cell>
          <cell r="AQ17" t="str">
            <v>E.Hu</v>
          </cell>
          <cell r="AR17" t="str">
            <v>qq</v>
          </cell>
          <cell r="AS17" t="str">
            <v>qq</v>
          </cell>
          <cell r="AT17" t="str">
            <v>qq</v>
          </cell>
          <cell r="AU17" t="str">
            <v>K.Chin</v>
          </cell>
          <cell r="AV17">
            <v>0</v>
          </cell>
          <cell r="AW17">
            <v>0</v>
          </cell>
          <cell r="AX17"/>
          <cell r="AY17" t="str">
            <v>qq</v>
          </cell>
          <cell r="AZ17" t="str">
            <v>A.Ho</v>
          </cell>
          <cell r="BA17"/>
          <cell r="BB17"/>
          <cell r="BC17"/>
          <cell r="BD17"/>
          <cell r="BE17"/>
          <cell r="BF17"/>
          <cell r="BG17"/>
          <cell r="BH17"/>
        </row>
        <row r="18">
          <cell r="C18" t="str">
            <v>qq</v>
          </cell>
          <cell r="D18" t="str">
            <v>Huda</v>
          </cell>
          <cell r="E18" t="str">
            <v>Janki</v>
          </cell>
          <cell r="F18" t="str">
            <v>qq</v>
          </cell>
          <cell r="G18" t="str">
            <v>qq</v>
          </cell>
          <cell r="H18">
            <v>0</v>
          </cell>
          <cell r="I18" t="str">
            <v>Adil</v>
          </cell>
          <cell r="J18">
            <v>0</v>
          </cell>
          <cell r="K18">
            <v>0</v>
          </cell>
          <cell r="L18">
            <v>0</v>
          </cell>
          <cell r="M18" t="str">
            <v>qq</v>
          </cell>
          <cell r="N18">
            <v>0</v>
          </cell>
          <cell r="O18" t="str">
            <v>qq</v>
          </cell>
          <cell r="P18" t="str">
            <v>qq</v>
          </cell>
          <cell r="Q18">
            <v>0</v>
          </cell>
          <cell r="R18" t="str">
            <v>qq</v>
          </cell>
          <cell r="S18" t="str">
            <v>qq</v>
          </cell>
          <cell r="T18" t="str">
            <v>qq</v>
          </cell>
          <cell r="U18" t="str">
            <v>QQ</v>
          </cell>
          <cell r="V18" t="str">
            <v>qq</v>
          </cell>
          <cell r="W18" t="str">
            <v>qq</v>
          </cell>
          <cell r="X18" t="str">
            <v>qq</v>
          </cell>
          <cell r="Y18" t="str">
            <v>S.McPhee</v>
          </cell>
          <cell r="Z18" t="str">
            <v>Arthur</v>
          </cell>
          <cell r="AA18" t="str">
            <v>S.Sturm</v>
          </cell>
          <cell r="AB18" t="str">
            <v>M.Phung</v>
          </cell>
          <cell r="AC18" t="str">
            <v>N.Dirnbauer</v>
          </cell>
          <cell r="AD18" t="str">
            <v>Berenice</v>
          </cell>
          <cell r="AE18" t="str">
            <v>Sandra</v>
          </cell>
          <cell r="AF18" t="str">
            <v>qq</v>
          </cell>
          <cell r="AG18" t="str">
            <v>Sylvia</v>
          </cell>
          <cell r="AH18" t="str">
            <v>qq</v>
          </cell>
          <cell r="AI18" t="str">
            <v>Jasmine</v>
          </cell>
          <cell r="AJ18" t="str">
            <v>qq</v>
          </cell>
          <cell r="AK18" t="str">
            <v>Stephanie</v>
          </cell>
          <cell r="AL18" t="str">
            <v>C.McAvaney</v>
          </cell>
          <cell r="AM18" t="str">
            <v>qq</v>
          </cell>
          <cell r="AN18" t="str">
            <v>qq</v>
          </cell>
          <cell r="AO18" t="str">
            <v>qq</v>
          </cell>
          <cell r="AP18" t="str">
            <v>qq</v>
          </cell>
          <cell r="AQ18" t="str">
            <v>E.Hu</v>
          </cell>
          <cell r="AR18" t="str">
            <v>qq</v>
          </cell>
          <cell r="AS18" t="str">
            <v>qq</v>
          </cell>
          <cell r="AT18" t="str">
            <v>qq</v>
          </cell>
          <cell r="AU18" t="str">
            <v>K.Chin</v>
          </cell>
          <cell r="AV18" t="str">
            <v>Patrick</v>
          </cell>
          <cell r="AW18" t="str">
            <v>M.Tang</v>
          </cell>
          <cell r="AX18"/>
          <cell r="AY18" t="str">
            <v>qq</v>
          </cell>
          <cell r="AZ18" t="str">
            <v>A.Ho</v>
          </cell>
          <cell r="BA18"/>
          <cell r="BB18"/>
          <cell r="BC18"/>
          <cell r="BD18"/>
          <cell r="BE18"/>
          <cell r="BF18"/>
          <cell r="BG18"/>
          <cell r="BH18"/>
        </row>
        <row r="19">
          <cell r="C19" t="str">
            <v>qq</v>
          </cell>
          <cell r="D19" t="str">
            <v>Amelia</v>
          </cell>
          <cell r="E19" t="str">
            <v>A.Alex</v>
          </cell>
          <cell r="F19" t="str">
            <v>qq</v>
          </cell>
          <cell r="G19" t="str">
            <v>qq</v>
          </cell>
          <cell r="H19">
            <v>0</v>
          </cell>
          <cell r="I19" t="str">
            <v>Rodney</v>
          </cell>
          <cell r="J19">
            <v>0</v>
          </cell>
          <cell r="K19">
            <v>0</v>
          </cell>
          <cell r="L19" t="str">
            <v>V.Shen</v>
          </cell>
          <cell r="M19" t="str">
            <v>Dalia</v>
          </cell>
          <cell r="N19">
            <v>0</v>
          </cell>
          <cell r="O19" t="str">
            <v>A.Tey $</v>
          </cell>
          <cell r="P19" t="str">
            <v>qq</v>
          </cell>
          <cell r="Q19" t="str">
            <v>qq</v>
          </cell>
          <cell r="R19" t="str">
            <v>qq</v>
          </cell>
          <cell r="S19" t="str">
            <v>qq</v>
          </cell>
          <cell r="T19" t="str">
            <v>qq</v>
          </cell>
          <cell r="U19" t="str">
            <v>QQ</v>
          </cell>
          <cell r="V19" t="str">
            <v>qq</v>
          </cell>
          <cell r="W19" t="str">
            <v>qq</v>
          </cell>
          <cell r="X19" t="str">
            <v>qq</v>
          </cell>
          <cell r="Y19" t="str">
            <v>S.McPhee</v>
          </cell>
          <cell r="Z19" t="str">
            <v>Arthur</v>
          </cell>
          <cell r="AA19" t="str">
            <v>S.Sturm</v>
          </cell>
          <cell r="AB19" t="str">
            <v>M.Phung</v>
          </cell>
          <cell r="AC19" t="str">
            <v>N.Dirnbauer</v>
          </cell>
          <cell r="AD19" t="str">
            <v>Berenice</v>
          </cell>
          <cell r="AE19" t="str">
            <v>Sandra</v>
          </cell>
          <cell r="AF19" t="str">
            <v>qq</v>
          </cell>
          <cell r="AG19" t="str">
            <v>Sylvia</v>
          </cell>
          <cell r="AH19" t="str">
            <v>qq</v>
          </cell>
          <cell r="AI19" t="str">
            <v>Jasmine</v>
          </cell>
          <cell r="AJ19" t="str">
            <v>qq</v>
          </cell>
          <cell r="AK19" t="str">
            <v>Stephanie</v>
          </cell>
          <cell r="AL19" t="str">
            <v>qq</v>
          </cell>
          <cell r="AM19" t="str">
            <v>qq</v>
          </cell>
          <cell r="AN19" t="str">
            <v>qq</v>
          </cell>
          <cell r="AO19" t="str">
            <v>Maia</v>
          </cell>
          <cell r="AP19" t="str">
            <v>qq</v>
          </cell>
          <cell r="AQ19" t="str">
            <v>qq</v>
          </cell>
          <cell r="AR19" t="str">
            <v>L.Janson</v>
          </cell>
          <cell r="AS19" t="str">
            <v>qq</v>
          </cell>
          <cell r="AT19" t="str">
            <v>qq</v>
          </cell>
          <cell r="AU19" t="str">
            <v>K.Chin</v>
          </cell>
          <cell r="AV19" t="str">
            <v>Patrick</v>
          </cell>
          <cell r="AW19" t="str">
            <v>M.Tang</v>
          </cell>
          <cell r="AX19"/>
          <cell r="AY19" t="str">
            <v>Phuong</v>
          </cell>
          <cell r="AZ19" t="str">
            <v>A.Ho</v>
          </cell>
          <cell r="BA19"/>
          <cell r="BB19"/>
          <cell r="BC19"/>
          <cell r="BD19"/>
          <cell r="BE19"/>
          <cell r="BF19"/>
          <cell r="BG19"/>
          <cell r="BH19"/>
        </row>
        <row r="20">
          <cell r="C20" t="str">
            <v>Mohammed</v>
          </cell>
          <cell r="D20" t="str">
            <v>T.Vo</v>
          </cell>
          <cell r="E20">
            <v>0</v>
          </cell>
          <cell r="F20" t="str">
            <v>qq</v>
          </cell>
          <cell r="G20" t="str">
            <v>J.Yang</v>
          </cell>
          <cell r="H20">
            <v>0</v>
          </cell>
          <cell r="I20" t="str">
            <v xml:space="preserve"> </v>
          </cell>
          <cell r="J20">
            <v>0</v>
          </cell>
          <cell r="K20">
            <v>0</v>
          </cell>
          <cell r="L20">
            <v>0</v>
          </cell>
          <cell r="M20" t="str">
            <v>qq</v>
          </cell>
          <cell r="N20">
            <v>0</v>
          </cell>
          <cell r="O20" t="str">
            <v>Megan</v>
          </cell>
          <cell r="P20" t="str">
            <v>qq</v>
          </cell>
          <cell r="Q20">
            <v>0</v>
          </cell>
          <cell r="R20" t="str">
            <v>qq</v>
          </cell>
          <cell r="S20" t="str">
            <v>qq</v>
          </cell>
          <cell r="T20" t="str">
            <v>qq</v>
          </cell>
          <cell r="U20" t="str">
            <v>QQ</v>
          </cell>
          <cell r="V20" t="str">
            <v>qq</v>
          </cell>
          <cell r="W20" t="str">
            <v>qq</v>
          </cell>
          <cell r="X20" t="str">
            <v>qq</v>
          </cell>
          <cell r="Y20" t="str">
            <v>S.McPhee</v>
          </cell>
          <cell r="Z20" t="str">
            <v>Arthur</v>
          </cell>
          <cell r="AA20" t="str">
            <v>S.Sturm</v>
          </cell>
          <cell r="AB20" t="str">
            <v>M.Phung</v>
          </cell>
          <cell r="AC20" t="str">
            <v>N.Dirnbauer</v>
          </cell>
          <cell r="AD20" t="str">
            <v>Berenice</v>
          </cell>
          <cell r="AE20" t="str">
            <v>Sandra</v>
          </cell>
          <cell r="AF20" t="str">
            <v>L.Jedwab</v>
          </cell>
          <cell r="AG20" t="str">
            <v>Sylvia</v>
          </cell>
          <cell r="AH20" t="str">
            <v>qq</v>
          </cell>
          <cell r="AI20" t="str">
            <v>Jasmine</v>
          </cell>
          <cell r="AJ20" t="str">
            <v>qq</v>
          </cell>
          <cell r="AK20" t="str">
            <v>Stephanie</v>
          </cell>
          <cell r="AL20" t="str">
            <v>C.McAvaney</v>
          </cell>
          <cell r="AM20" t="str">
            <v>qq</v>
          </cell>
          <cell r="AN20" t="str">
            <v>qq</v>
          </cell>
          <cell r="AO20" t="str">
            <v>qq</v>
          </cell>
          <cell r="AP20" t="str">
            <v>qq</v>
          </cell>
          <cell r="AQ20" t="str">
            <v>qq</v>
          </cell>
          <cell r="AR20" t="str">
            <v>qq</v>
          </cell>
          <cell r="AS20" t="str">
            <v>qq</v>
          </cell>
          <cell r="AT20" t="str">
            <v>qq</v>
          </cell>
          <cell r="AU20" t="str">
            <v>K.Chin</v>
          </cell>
          <cell r="AV20">
            <v>0</v>
          </cell>
          <cell r="AW20" t="str">
            <v>M.Tang</v>
          </cell>
          <cell r="AX20"/>
          <cell r="AY20" t="str">
            <v>qq</v>
          </cell>
          <cell r="AZ20" t="str">
            <v>A.Ho</v>
          </cell>
          <cell r="BA20"/>
          <cell r="BB20"/>
          <cell r="BC20"/>
          <cell r="BD20"/>
          <cell r="BE20"/>
          <cell r="BF20"/>
          <cell r="BG20"/>
          <cell r="BH20"/>
        </row>
        <row r="21">
          <cell r="C21" t="str">
            <v>qq</v>
          </cell>
          <cell r="D21" t="str">
            <v>public holiday</v>
          </cell>
          <cell r="E21" t="str">
            <v>qq</v>
          </cell>
          <cell r="F21" t="str">
            <v>qq</v>
          </cell>
          <cell r="G21" t="str">
            <v>qq</v>
          </cell>
          <cell r="H21">
            <v>0</v>
          </cell>
          <cell r="I21" t="str">
            <v>qq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 t="str">
            <v>qq</v>
          </cell>
          <cell r="P21" t="str">
            <v>qq</v>
          </cell>
          <cell r="Q21" t="str">
            <v>qq</v>
          </cell>
          <cell r="R21" t="str">
            <v>qq</v>
          </cell>
          <cell r="S21" t="str">
            <v>qq</v>
          </cell>
          <cell r="T21" t="str">
            <v>qq</v>
          </cell>
          <cell r="U21" t="str">
            <v>QQ</v>
          </cell>
          <cell r="V21" t="str">
            <v>qq</v>
          </cell>
          <cell r="W21" t="str">
            <v>qq</v>
          </cell>
          <cell r="X21" t="str">
            <v>qq</v>
          </cell>
          <cell r="Y21" t="str">
            <v>qq</v>
          </cell>
          <cell r="Z21" t="str">
            <v>Arthur</v>
          </cell>
          <cell r="AA21" t="str">
            <v>S.Sturm</v>
          </cell>
          <cell r="AB21" t="str">
            <v>M.Tang</v>
          </cell>
          <cell r="AC21" t="str">
            <v>Alla</v>
          </cell>
          <cell r="AD21" t="str">
            <v>qq</v>
          </cell>
          <cell r="AE21" t="str">
            <v>qq</v>
          </cell>
          <cell r="AF21" t="str">
            <v>Sherine</v>
          </cell>
          <cell r="AG21" t="str">
            <v>Sylvia</v>
          </cell>
          <cell r="AH21" t="str">
            <v>qq</v>
          </cell>
          <cell r="AI21" t="str">
            <v>qq</v>
          </cell>
          <cell r="AJ21" t="str">
            <v>qq</v>
          </cell>
          <cell r="AK21" t="str">
            <v>qq</v>
          </cell>
          <cell r="AL21" t="str">
            <v>qq</v>
          </cell>
          <cell r="AM21" t="str">
            <v>qq</v>
          </cell>
          <cell r="AN21" t="str">
            <v>D.Dunning</v>
          </cell>
          <cell r="AO21" t="str">
            <v>Huda</v>
          </cell>
          <cell r="AP21" t="str">
            <v>qq</v>
          </cell>
          <cell r="AQ21" t="str">
            <v>qq</v>
          </cell>
          <cell r="AR21" t="str">
            <v>qq</v>
          </cell>
          <cell r="AS21" t="str">
            <v>Shirley</v>
          </cell>
          <cell r="AT21" t="str">
            <v>qq</v>
          </cell>
          <cell r="AU21" t="str">
            <v>K.Chin</v>
          </cell>
          <cell r="AV21">
            <v>0</v>
          </cell>
          <cell r="AW21">
            <v>0</v>
          </cell>
          <cell r="AX21"/>
          <cell r="AY21"/>
          <cell r="AZ21" t="str">
            <v>A.Ho</v>
          </cell>
          <cell r="BA21"/>
          <cell r="BB21"/>
          <cell r="BC21"/>
          <cell r="BD21" t="str">
            <v>qq</v>
          </cell>
          <cell r="BE21"/>
          <cell r="BF21"/>
          <cell r="BG21"/>
          <cell r="BH21"/>
        </row>
        <row r="22">
          <cell r="C22" t="str">
            <v>qq</v>
          </cell>
          <cell r="D22" t="str">
            <v>Therese</v>
          </cell>
          <cell r="E22">
            <v>0</v>
          </cell>
          <cell r="F22" t="str">
            <v>qq</v>
          </cell>
          <cell r="G22" t="str">
            <v>qq</v>
          </cell>
          <cell r="H22" t="str">
            <v>Michael</v>
          </cell>
          <cell r="I22" t="str">
            <v>Sandra</v>
          </cell>
          <cell r="J22">
            <v>0</v>
          </cell>
          <cell r="K22">
            <v>0</v>
          </cell>
          <cell r="L22" t="str">
            <v>Christine</v>
          </cell>
          <cell r="M22" t="str">
            <v>Robbie</v>
          </cell>
          <cell r="N22">
            <v>0</v>
          </cell>
          <cell r="O22" t="str">
            <v>qq</v>
          </cell>
          <cell r="P22" t="str">
            <v>qq</v>
          </cell>
          <cell r="Q22" t="str">
            <v>Jonathan</v>
          </cell>
          <cell r="R22" t="str">
            <v>qq</v>
          </cell>
          <cell r="S22" t="str">
            <v>Lauren</v>
          </cell>
          <cell r="T22" t="str">
            <v>Ana</v>
          </cell>
          <cell r="U22" t="str">
            <v>Idile</v>
          </cell>
          <cell r="V22" t="str">
            <v>qq</v>
          </cell>
          <cell r="W22" t="str">
            <v>qq</v>
          </cell>
          <cell r="X22" t="str">
            <v>qq</v>
          </cell>
          <cell r="Y22" t="str">
            <v>qq</v>
          </cell>
          <cell r="Z22" t="str">
            <v>Arthur</v>
          </cell>
          <cell r="AA22" t="str">
            <v>S.Sturm</v>
          </cell>
          <cell r="AB22" t="str">
            <v>qq</v>
          </cell>
          <cell r="AC22" t="str">
            <v>Alla</v>
          </cell>
          <cell r="AD22" t="str">
            <v>qq</v>
          </cell>
          <cell r="AE22" t="str">
            <v>qq</v>
          </cell>
          <cell r="AF22" t="str">
            <v>Sherine</v>
          </cell>
          <cell r="AG22" t="str">
            <v>Sylvia</v>
          </cell>
          <cell r="AH22" t="str">
            <v>qq</v>
          </cell>
          <cell r="AI22" t="str">
            <v>qq</v>
          </cell>
          <cell r="AJ22" t="str">
            <v>Vivienne</v>
          </cell>
          <cell r="AK22" t="str">
            <v>qq</v>
          </cell>
          <cell r="AL22" t="str">
            <v>qq</v>
          </cell>
          <cell r="AM22" t="str">
            <v>qq</v>
          </cell>
          <cell r="AN22" t="str">
            <v>D.Dunning</v>
          </cell>
          <cell r="AO22" t="str">
            <v>Huda</v>
          </cell>
          <cell r="AP22" t="str">
            <v>qq</v>
          </cell>
          <cell r="AQ22" t="str">
            <v>qq</v>
          </cell>
          <cell r="AR22" t="str">
            <v>qq</v>
          </cell>
          <cell r="AS22" t="str">
            <v>qq</v>
          </cell>
          <cell r="AT22" t="str">
            <v>qq</v>
          </cell>
          <cell r="AU22" t="str">
            <v>K.Chin</v>
          </cell>
          <cell r="AV22">
            <v>0</v>
          </cell>
          <cell r="AW22">
            <v>0</v>
          </cell>
          <cell r="AX22"/>
          <cell r="AY22"/>
          <cell r="AZ22" t="str">
            <v>A.Ho</v>
          </cell>
          <cell r="BA22"/>
          <cell r="BB22"/>
          <cell r="BC22"/>
          <cell r="BD22" t="str">
            <v>qq</v>
          </cell>
          <cell r="BE22"/>
          <cell r="BF22"/>
          <cell r="BG22"/>
          <cell r="BH22"/>
        </row>
        <row r="23">
          <cell r="C23" t="str">
            <v>qq</v>
          </cell>
          <cell r="D23" t="str">
            <v>qq</v>
          </cell>
          <cell r="E23">
            <v>0</v>
          </cell>
          <cell r="F23" t="str">
            <v>Angela</v>
          </cell>
          <cell r="G23" t="str">
            <v>Mark</v>
          </cell>
          <cell r="H23">
            <v>0</v>
          </cell>
          <cell r="I23" t="str">
            <v>C.Vosk</v>
          </cell>
          <cell r="J23" t="str">
            <v>Emma</v>
          </cell>
          <cell r="K23">
            <v>0</v>
          </cell>
          <cell r="L23" t="str">
            <v>Megan</v>
          </cell>
          <cell r="M23">
            <v>0</v>
          </cell>
          <cell r="N23">
            <v>0</v>
          </cell>
          <cell r="O23" t="str">
            <v>qq</v>
          </cell>
          <cell r="P23" t="str">
            <v>qq</v>
          </cell>
          <cell r="Q23" t="str">
            <v>Jesslyn</v>
          </cell>
          <cell r="R23" t="str">
            <v>qq</v>
          </cell>
          <cell r="S23" t="str">
            <v>Edward</v>
          </cell>
          <cell r="T23" t="str">
            <v>Tinh</v>
          </cell>
          <cell r="U23" t="str">
            <v>QQ</v>
          </cell>
          <cell r="V23" t="str">
            <v>Jonathan</v>
          </cell>
          <cell r="W23" t="str">
            <v>qq</v>
          </cell>
          <cell r="X23" t="str">
            <v>qq</v>
          </cell>
          <cell r="Y23" t="str">
            <v>qq</v>
          </cell>
          <cell r="Z23" t="str">
            <v>Arthur</v>
          </cell>
          <cell r="AA23" t="str">
            <v>S.Sturm</v>
          </cell>
          <cell r="AB23" t="str">
            <v>M.Tang</v>
          </cell>
          <cell r="AC23" t="str">
            <v>qq</v>
          </cell>
          <cell r="AD23" t="str">
            <v>qq</v>
          </cell>
          <cell r="AE23" t="str">
            <v>qq</v>
          </cell>
          <cell r="AF23" t="str">
            <v>Sherine</v>
          </cell>
          <cell r="AG23" t="str">
            <v>Sylvia</v>
          </cell>
          <cell r="AH23" t="str">
            <v>M.Hanna</v>
          </cell>
          <cell r="AI23" t="str">
            <v>Jasmine</v>
          </cell>
          <cell r="AJ23" t="str">
            <v>qq</v>
          </cell>
          <cell r="AK23" t="str">
            <v>qq</v>
          </cell>
          <cell r="AL23" t="str">
            <v>qq</v>
          </cell>
          <cell r="AM23" t="str">
            <v>Kelly</v>
          </cell>
          <cell r="AN23" t="str">
            <v>D.Dunning</v>
          </cell>
          <cell r="AO23" t="str">
            <v>Huda</v>
          </cell>
          <cell r="AP23" t="str">
            <v>qq</v>
          </cell>
          <cell r="AQ23" t="str">
            <v>qq</v>
          </cell>
          <cell r="AR23" t="str">
            <v>qq</v>
          </cell>
          <cell r="AS23" t="str">
            <v>qq</v>
          </cell>
          <cell r="AT23" t="str">
            <v>qq</v>
          </cell>
          <cell r="AU23" t="str">
            <v>K.Chin</v>
          </cell>
          <cell r="AV23">
            <v>0</v>
          </cell>
          <cell r="AW23">
            <v>0</v>
          </cell>
          <cell r="AX23"/>
          <cell r="AY23"/>
          <cell r="AZ23" t="str">
            <v>A.Ho</v>
          </cell>
          <cell r="BA23"/>
          <cell r="BB23"/>
          <cell r="BC23"/>
          <cell r="BD23"/>
          <cell r="BE23"/>
          <cell r="BF23"/>
          <cell r="BG23"/>
          <cell r="BH23"/>
        </row>
        <row r="24">
          <cell r="C24" t="str">
            <v>A.Alex</v>
          </cell>
          <cell r="D24" t="str">
            <v>&lt;12pm T.Vo</v>
          </cell>
          <cell r="E24">
            <v>0</v>
          </cell>
          <cell r="F24" t="str">
            <v>Carmen</v>
          </cell>
          <cell r="G24" t="str">
            <v>Victoria</v>
          </cell>
          <cell r="H24">
            <v>0</v>
          </cell>
          <cell r="I24" t="str">
            <v>qq</v>
          </cell>
          <cell r="J24">
            <v>0</v>
          </cell>
          <cell r="K24">
            <v>0</v>
          </cell>
          <cell r="L24" t="str">
            <v>Nadi</v>
          </cell>
          <cell r="M24">
            <v>0</v>
          </cell>
          <cell r="N24">
            <v>0</v>
          </cell>
          <cell r="O24" t="str">
            <v>Diana</v>
          </cell>
          <cell r="P24" t="str">
            <v>qq</v>
          </cell>
          <cell r="Q24" t="str">
            <v>qq</v>
          </cell>
          <cell r="R24" t="str">
            <v>qq</v>
          </cell>
          <cell r="S24" t="str">
            <v>qq</v>
          </cell>
          <cell r="T24" t="str">
            <v>qq</v>
          </cell>
          <cell r="U24" t="str">
            <v>QQ</v>
          </cell>
          <cell r="V24" t="str">
            <v>qq</v>
          </cell>
          <cell r="W24" t="str">
            <v>qq</v>
          </cell>
          <cell r="X24" t="str">
            <v>qq</v>
          </cell>
          <cell r="Y24" t="str">
            <v>qq</v>
          </cell>
          <cell r="Z24" t="str">
            <v>Arthur</v>
          </cell>
          <cell r="AA24" t="str">
            <v>S.Sturm</v>
          </cell>
          <cell r="AB24" t="str">
            <v>M.Tang</v>
          </cell>
          <cell r="AC24" t="str">
            <v>Alla</v>
          </cell>
          <cell r="AD24" t="str">
            <v>qq</v>
          </cell>
          <cell r="AE24" t="str">
            <v>Silvana</v>
          </cell>
          <cell r="AF24" t="str">
            <v>Sherine</v>
          </cell>
          <cell r="AG24" t="str">
            <v>Sylvia</v>
          </cell>
          <cell r="AH24" t="str">
            <v>qq</v>
          </cell>
          <cell r="AI24" t="str">
            <v>Jasmine</v>
          </cell>
          <cell r="AJ24" t="str">
            <v>Vivienne</v>
          </cell>
          <cell r="AK24" t="str">
            <v>qq</v>
          </cell>
          <cell r="AL24" t="str">
            <v>qq</v>
          </cell>
          <cell r="AM24" t="str">
            <v>Kelly</v>
          </cell>
          <cell r="AN24" t="str">
            <v>D.Dunning</v>
          </cell>
          <cell r="AO24" t="str">
            <v>Huda</v>
          </cell>
          <cell r="AP24" t="str">
            <v>qq</v>
          </cell>
          <cell r="AQ24" t="str">
            <v>qq</v>
          </cell>
          <cell r="AR24" t="str">
            <v>qq</v>
          </cell>
          <cell r="AS24" t="str">
            <v>qq</v>
          </cell>
          <cell r="AT24" t="str">
            <v>qq</v>
          </cell>
          <cell r="AU24" t="str">
            <v>K.Chin</v>
          </cell>
          <cell r="AV24">
            <v>0</v>
          </cell>
          <cell r="AW24">
            <v>0</v>
          </cell>
          <cell r="AX24"/>
          <cell r="AY24"/>
          <cell r="AZ24" t="str">
            <v>A.Ho</v>
          </cell>
          <cell r="BA24"/>
          <cell r="BB24"/>
          <cell r="BC24"/>
          <cell r="BD24"/>
          <cell r="BE24"/>
          <cell r="BF24"/>
          <cell r="BG24"/>
          <cell r="BH24"/>
        </row>
        <row r="25">
          <cell r="C25" t="str">
            <v>Mohammed</v>
          </cell>
          <cell r="D25" t="str">
            <v>qq</v>
          </cell>
          <cell r="E25">
            <v>0</v>
          </cell>
          <cell r="F25" t="str">
            <v>qq</v>
          </cell>
          <cell r="G25" t="str">
            <v>QQ</v>
          </cell>
          <cell r="H25">
            <v>0</v>
          </cell>
          <cell r="I25" t="str">
            <v>qq</v>
          </cell>
          <cell r="J25" t="str">
            <v>Madonna</v>
          </cell>
          <cell r="K25">
            <v>0</v>
          </cell>
          <cell r="L25" t="str">
            <v>Vineeth</v>
          </cell>
          <cell r="M25">
            <v>0</v>
          </cell>
          <cell r="N25">
            <v>0</v>
          </cell>
          <cell r="O25" t="str">
            <v>Diana</v>
          </cell>
          <cell r="P25" t="str">
            <v>qq</v>
          </cell>
          <cell r="Q25" t="str">
            <v>Thao</v>
          </cell>
          <cell r="R25" t="str">
            <v>qq</v>
          </cell>
          <cell r="S25" t="str">
            <v>qq</v>
          </cell>
          <cell r="T25" t="str">
            <v>qq</v>
          </cell>
          <cell r="U25" t="str">
            <v>QQ</v>
          </cell>
          <cell r="V25" t="str">
            <v>qq</v>
          </cell>
          <cell r="W25" t="str">
            <v>qq</v>
          </cell>
          <cell r="X25" t="str">
            <v>qq</v>
          </cell>
          <cell r="Y25" t="str">
            <v>qq</v>
          </cell>
          <cell r="Z25" t="str">
            <v>Arthur</v>
          </cell>
          <cell r="AA25" t="str">
            <v>S.Sturm</v>
          </cell>
          <cell r="AB25" t="str">
            <v>M.Tang</v>
          </cell>
          <cell r="AC25" t="str">
            <v>qq</v>
          </cell>
          <cell r="AD25" t="str">
            <v>qq</v>
          </cell>
          <cell r="AE25" t="str">
            <v>Lois</v>
          </cell>
          <cell r="AF25" t="str">
            <v>Sherine</v>
          </cell>
          <cell r="AG25" t="str">
            <v>Sylvia</v>
          </cell>
          <cell r="AH25" t="str">
            <v>M.Hanna</v>
          </cell>
          <cell r="AI25" t="str">
            <v>Jasmine</v>
          </cell>
          <cell r="AJ25" t="str">
            <v>qq</v>
          </cell>
          <cell r="AK25" t="str">
            <v>qq</v>
          </cell>
          <cell r="AL25" t="str">
            <v>qq</v>
          </cell>
          <cell r="AM25" t="str">
            <v>qq</v>
          </cell>
          <cell r="AN25" t="str">
            <v>D.Dunning</v>
          </cell>
          <cell r="AO25" t="str">
            <v>Huda</v>
          </cell>
          <cell r="AP25" t="str">
            <v>qq</v>
          </cell>
          <cell r="AQ25" t="str">
            <v>qq</v>
          </cell>
          <cell r="AR25" t="str">
            <v>qq</v>
          </cell>
          <cell r="AS25" t="str">
            <v>qq</v>
          </cell>
          <cell r="AT25" t="str">
            <v>qq</v>
          </cell>
          <cell r="AU25" t="str">
            <v>K.Chin</v>
          </cell>
          <cell r="AV25">
            <v>0</v>
          </cell>
          <cell r="AW25">
            <v>0</v>
          </cell>
          <cell r="AX25"/>
          <cell r="AY25"/>
          <cell r="AZ25" t="str">
            <v>A.Ho</v>
          </cell>
          <cell r="BA25"/>
          <cell r="BB25"/>
          <cell r="BC25"/>
          <cell r="BD25"/>
          <cell r="BE25"/>
          <cell r="BF25"/>
          <cell r="BG25"/>
          <cell r="BH25"/>
        </row>
        <row r="26">
          <cell r="C26" t="str">
            <v>qq</v>
          </cell>
          <cell r="D26" t="str">
            <v>V.Mai</v>
          </cell>
          <cell r="E26" t="str">
            <v>John</v>
          </cell>
          <cell r="F26" t="str">
            <v>Jasenka</v>
          </cell>
          <cell r="G26" t="str">
            <v>qq</v>
          </cell>
          <cell r="H26">
            <v>0</v>
          </cell>
          <cell r="I26" t="str">
            <v>Taylor</v>
          </cell>
          <cell r="J26" t="str">
            <v>Jane</v>
          </cell>
          <cell r="K26">
            <v>0</v>
          </cell>
          <cell r="L26" t="str">
            <v>qq</v>
          </cell>
          <cell r="M26" t="str">
            <v>qq</v>
          </cell>
          <cell r="N26" t="str">
            <v>qq</v>
          </cell>
          <cell r="O26" t="str">
            <v>qq</v>
          </cell>
          <cell r="P26" t="str">
            <v>qq</v>
          </cell>
          <cell r="Q26" t="str">
            <v>Edward</v>
          </cell>
          <cell r="R26" t="str">
            <v>qq</v>
          </cell>
          <cell r="S26" t="str">
            <v>Thao</v>
          </cell>
          <cell r="T26" t="str">
            <v>Lauren</v>
          </cell>
          <cell r="U26" t="str">
            <v>Idile</v>
          </cell>
          <cell r="V26" t="str">
            <v>qq</v>
          </cell>
          <cell r="W26" t="str">
            <v>qq</v>
          </cell>
          <cell r="X26" t="str">
            <v>qq</v>
          </cell>
          <cell r="Y26" t="str">
            <v>Phuong</v>
          </cell>
          <cell r="Z26" t="str">
            <v>qq</v>
          </cell>
          <cell r="AA26" t="str">
            <v>qq</v>
          </cell>
          <cell r="AB26" t="str">
            <v>qq</v>
          </cell>
          <cell r="AC26" t="str">
            <v>Alla</v>
          </cell>
          <cell r="AD26" t="str">
            <v>qq</v>
          </cell>
          <cell r="AE26" t="str">
            <v>Lois</v>
          </cell>
          <cell r="AF26" t="str">
            <v>Sherine</v>
          </cell>
          <cell r="AG26" t="str">
            <v>qq</v>
          </cell>
          <cell r="AH26" t="str">
            <v>qq</v>
          </cell>
          <cell r="AI26" t="str">
            <v>K.Tiong</v>
          </cell>
          <cell r="AJ26" t="str">
            <v>qq</v>
          </cell>
          <cell r="AK26" t="str">
            <v>qq</v>
          </cell>
          <cell r="AL26" t="str">
            <v>Amelia</v>
          </cell>
          <cell r="AM26" t="str">
            <v>qq</v>
          </cell>
          <cell r="AN26" t="str">
            <v>qq</v>
          </cell>
          <cell r="AO26" t="str">
            <v>Huda</v>
          </cell>
          <cell r="AP26" t="str">
            <v>A.Tey</v>
          </cell>
          <cell r="AQ26" t="str">
            <v>Daisy</v>
          </cell>
          <cell r="AR26" t="str">
            <v>qq</v>
          </cell>
          <cell r="AS26" t="str">
            <v>Shirley</v>
          </cell>
          <cell r="AT26" t="str">
            <v>qq</v>
          </cell>
          <cell r="AU26" t="str">
            <v>Leekin</v>
          </cell>
          <cell r="AV26">
            <v>0</v>
          </cell>
          <cell r="AW26" t="str">
            <v>K.Chin</v>
          </cell>
          <cell r="AX26"/>
          <cell r="AY26"/>
          <cell r="AZ26" t="str">
            <v>A.Ho</v>
          </cell>
          <cell r="BA26"/>
          <cell r="BB26"/>
          <cell r="BC26"/>
          <cell r="BD26" t="str">
            <v>qq</v>
          </cell>
          <cell r="BE26"/>
          <cell r="BF26"/>
          <cell r="BG26"/>
          <cell r="BH26"/>
        </row>
        <row r="27">
          <cell r="C27" t="str">
            <v>qq</v>
          </cell>
          <cell r="D27" t="str">
            <v>qq</v>
          </cell>
          <cell r="E27" t="str">
            <v>qq</v>
          </cell>
          <cell r="F27" t="str">
            <v>qq</v>
          </cell>
          <cell r="G27" t="str">
            <v>qq</v>
          </cell>
          <cell r="H27">
            <v>0</v>
          </cell>
          <cell r="I27" t="str">
            <v>qq</v>
          </cell>
          <cell r="J27" t="str">
            <v>qq</v>
          </cell>
          <cell r="K27">
            <v>0</v>
          </cell>
          <cell r="L27" t="str">
            <v>Emma</v>
          </cell>
          <cell r="M27" t="str">
            <v>qq</v>
          </cell>
          <cell r="N27" t="str">
            <v>qq</v>
          </cell>
          <cell r="O27" t="str">
            <v>qq</v>
          </cell>
          <cell r="P27" t="str">
            <v>Jasenka</v>
          </cell>
          <cell r="Q27" t="str">
            <v>V.Le</v>
          </cell>
          <cell r="R27" t="str">
            <v>qq</v>
          </cell>
          <cell r="S27" t="str">
            <v>Jesslyn</v>
          </cell>
          <cell r="T27" t="str">
            <v>Tinh</v>
          </cell>
          <cell r="U27" t="str">
            <v>QQ</v>
          </cell>
          <cell r="V27" t="str">
            <v>Jonathan</v>
          </cell>
          <cell r="W27" t="str">
            <v>qq</v>
          </cell>
          <cell r="X27" t="str">
            <v>qq</v>
          </cell>
          <cell r="Y27" t="str">
            <v>Phuong</v>
          </cell>
          <cell r="Z27" t="str">
            <v>qq</v>
          </cell>
          <cell r="AA27" t="str">
            <v>qq</v>
          </cell>
          <cell r="AB27" t="str">
            <v>qq</v>
          </cell>
          <cell r="AC27" t="str">
            <v>Alla</v>
          </cell>
          <cell r="AD27" t="str">
            <v>qq</v>
          </cell>
          <cell r="AE27" t="str">
            <v>Lois</v>
          </cell>
          <cell r="AF27" t="str">
            <v>Sherine</v>
          </cell>
          <cell r="AG27" t="str">
            <v>qq</v>
          </cell>
          <cell r="AH27" t="str">
            <v>qq</v>
          </cell>
          <cell r="AI27" t="str">
            <v>K.Tiong</v>
          </cell>
          <cell r="AJ27" t="str">
            <v>Vivienne</v>
          </cell>
          <cell r="AK27" t="str">
            <v>qq</v>
          </cell>
          <cell r="AL27" t="str">
            <v>Amelia</v>
          </cell>
          <cell r="AM27" t="str">
            <v>qq</v>
          </cell>
          <cell r="AN27" t="str">
            <v>qq</v>
          </cell>
          <cell r="AO27" t="str">
            <v>Huda</v>
          </cell>
          <cell r="AP27" t="str">
            <v>A.Tey</v>
          </cell>
          <cell r="AQ27" t="str">
            <v>Daisy</v>
          </cell>
          <cell r="AR27" t="str">
            <v>qq</v>
          </cell>
          <cell r="AS27" t="str">
            <v>qq</v>
          </cell>
          <cell r="AT27" t="str">
            <v>qq</v>
          </cell>
          <cell r="AU27" t="str">
            <v>Leekin</v>
          </cell>
          <cell r="AV27">
            <v>0</v>
          </cell>
          <cell r="AW27" t="str">
            <v>K.Chin</v>
          </cell>
          <cell r="AX27"/>
          <cell r="AY27"/>
          <cell r="AZ27" t="str">
            <v>A.Ho</v>
          </cell>
          <cell r="BA27"/>
          <cell r="BB27"/>
          <cell r="BC27"/>
          <cell r="BD27" t="str">
            <v>qq</v>
          </cell>
          <cell r="BE27"/>
          <cell r="BF27"/>
          <cell r="BG27"/>
          <cell r="BH27"/>
        </row>
        <row r="28">
          <cell r="C28" t="str">
            <v>qq</v>
          </cell>
          <cell r="D28" t="str">
            <v>Sophia</v>
          </cell>
          <cell r="E28" t="str">
            <v>qq</v>
          </cell>
          <cell r="F28" t="str">
            <v>J.Do</v>
          </cell>
          <cell r="G28" t="str">
            <v>M.Lu</v>
          </cell>
          <cell r="H28">
            <v>0</v>
          </cell>
          <cell r="I28" t="str">
            <v>Daisy</v>
          </cell>
          <cell r="J28" t="str">
            <v>qq</v>
          </cell>
          <cell r="K28">
            <v>0</v>
          </cell>
          <cell r="L28" t="str">
            <v>V.Shen</v>
          </cell>
          <cell r="M28" t="str">
            <v>Bianca</v>
          </cell>
          <cell r="N28" t="str">
            <v>qq</v>
          </cell>
          <cell r="O28" t="str">
            <v>qq</v>
          </cell>
          <cell r="P28" t="str">
            <v>qq</v>
          </cell>
          <cell r="Q28" t="str">
            <v>Lauren</v>
          </cell>
          <cell r="R28" t="str">
            <v>qq</v>
          </cell>
          <cell r="S28" t="str">
            <v>qq</v>
          </cell>
          <cell r="T28" t="str">
            <v>qq</v>
          </cell>
          <cell r="U28" t="str">
            <v>QQ</v>
          </cell>
          <cell r="V28" t="str">
            <v>qq</v>
          </cell>
          <cell r="W28" t="str">
            <v>qq</v>
          </cell>
          <cell r="X28" t="str">
            <v>qq</v>
          </cell>
          <cell r="Y28" t="str">
            <v>Phuong</v>
          </cell>
          <cell r="Z28" t="str">
            <v>qq</v>
          </cell>
          <cell r="AA28" t="str">
            <v>qq</v>
          </cell>
          <cell r="AB28" t="str">
            <v>qq</v>
          </cell>
          <cell r="AC28" t="str">
            <v>qq</v>
          </cell>
          <cell r="AD28" t="str">
            <v>qq</v>
          </cell>
          <cell r="AE28" t="str">
            <v>Lois</v>
          </cell>
          <cell r="AF28" t="str">
            <v>Sherine</v>
          </cell>
          <cell r="AG28" t="str">
            <v>qq</v>
          </cell>
          <cell r="AH28" t="str">
            <v>qq</v>
          </cell>
          <cell r="AI28" t="str">
            <v>K.Tiong</v>
          </cell>
          <cell r="AJ28" t="str">
            <v>qq</v>
          </cell>
          <cell r="AK28" t="str">
            <v>qq</v>
          </cell>
          <cell r="AL28" t="str">
            <v>Amelia</v>
          </cell>
          <cell r="AM28" t="str">
            <v>qq</v>
          </cell>
          <cell r="AN28" t="str">
            <v>qq</v>
          </cell>
          <cell r="AO28" t="str">
            <v>Huda</v>
          </cell>
          <cell r="AP28" t="str">
            <v>qq</v>
          </cell>
          <cell r="AQ28" t="str">
            <v>qq</v>
          </cell>
          <cell r="AR28" t="str">
            <v>qq</v>
          </cell>
          <cell r="AS28" t="str">
            <v>qq</v>
          </cell>
          <cell r="AT28" t="str">
            <v>qq</v>
          </cell>
          <cell r="AU28" t="str">
            <v>Leekin</v>
          </cell>
          <cell r="AV28">
            <v>0</v>
          </cell>
          <cell r="AW28" t="str">
            <v>K.Chin</v>
          </cell>
          <cell r="AX28"/>
          <cell r="AY28"/>
          <cell r="AZ28" t="str">
            <v>A.Ho</v>
          </cell>
          <cell r="BA28"/>
          <cell r="BB28"/>
          <cell r="BC28"/>
          <cell r="BD28" t="str">
            <v>qq</v>
          </cell>
          <cell r="BE28"/>
          <cell r="BF28"/>
          <cell r="BG28"/>
          <cell r="BH28"/>
        </row>
        <row r="29">
          <cell r="C29" t="str">
            <v>A.Chen</v>
          </cell>
          <cell r="D29" t="str">
            <v>Aseel</v>
          </cell>
          <cell r="E29" t="str">
            <v>K.Fildes</v>
          </cell>
          <cell r="F29" t="str">
            <v>qq</v>
          </cell>
          <cell r="G29" t="str">
            <v>Paree</v>
          </cell>
          <cell r="H29">
            <v>0</v>
          </cell>
          <cell r="I29" t="str">
            <v>qq</v>
          </cell>
          <cell r="J29" t="str">
            <v>qq</v>
          </cell>
          <cell r="K29">
            <v>0</v>
          </cell>
          <cell r="L29" t="str">
            <v>qq</v>
          </cell>
          <cell r="M29" t="str">
            <v>T.Le</v>
          </cell>
          <cell r="N29" t="str">
            <v>Clark</v>
          </cell>
          <cell r="O29" t="str">
            <v>qq</v>
          </cell>
          <cell r="P29" t="str">
            <v>S.McPhee</v>
          </cell>
          <cell r="Q29" t="str">
            <v>qq</v>
          </cell>
          <cell r="R29" t="str">
            <v>qq</v>
          </cell>
          <cell r="S29" t="str">
            <v>qq</v>
          </cell>
          <cell r="T29" t="str">
            <v>qq</v>
          </cell>
          <cell r="U29" t="str">
            <v>QQ</v>
          </cell>
          <cell r="V29" t="str">
            <v>qq</v>
          </cell>
          <cell r="W29" t="str">
            <v>qq</v>
          </cell>
          <cell r="X29" t="str">
            <v>qq</v>
          </cell>
          <cell r="Y29" t="str">
            <v>Phuong</v>
          </cell>
          <cell r="Z29" t="str">
            <v>qq</v>
          </cell>
          <cell r="AA29" t="str">
            <v>qq</v>
          </cell>
          <cell r="AB29" t="str">
            <v>qq</v>
          </cell>
          <cell r="AC29" t="str">
            <v>Alla</v>
          </cell>
          <cell r="AD29" t="str">
            <v>qq</v>
          </cell>
          <cell r="AE29" t="str">
            <v>Lois</v>
          </cell>
          <cell r="AF29" t="str">
            <v>Sherine</v>
          </cell>
          <cell r="AG29" t="str">
            <v>qq</v>
          </cell>
          <cell r="AH29" t="str">
            <v>qq</v>
          </cell>
          <cell r="AI29" t="str">
            <v>K.Tiong</v>
          </cell>
          <cell r="AJ29" t="str">
            <v>Vivienne</v>
          </cell>
          <cell r="AK29" t="str">
            <v>qq</v>
          </cell>
          <cell r="AL29" t="str">
            <v>Amelia</v>
          </cell>
          <cell r="AM29" t="str">
            <v>qq</v>
          </cell>
          <cell r="AN29" t="str">
            <v>qq</v>
          </cell>
          <cell r="AO29" t="str">
            <v>Huda</v>
          </cell>
          <cell r="AP29" t="str">
            <v>qq</v>
          </cell>
          <cell r="AQ29" t="str">
            <v>qq</v>
          </cell>
          <cell r="AR29" t="str">
            <v>qq</v>
          </cell>
          <cell r="AS29" t="str">
            <v>qq</v>
          </cell>
          <cell r="AT29" t="str">
            <v>qq</v>
          </cell>
          <cell r="AU29" t="str">
            <v>Leekin</v>
          </cell>
          <cell r="AV29">
            <v>0</v>
          </cell>
          <cell r="AW29" t="str">
            <v>K.Chin</v>
          </cell>
          <cell r="AX29"/>
          <cell r="AY29"/>
          <cell r="AZ29" t="str">
            <v>A.Ho</v>
          </cell>
          <cell r="BA29"/>
          <cell r="BB29"/>
          <cell r="BC29"/>
          <cell r="BD29" t="str">
            <v>Lisa</v>
          </cell>
          <cell r="BE29"/>
          <cell r="BF29"/>
          <cell r="BG29"/>
          <cell r="BH29"/>
        </row>
        <row r="30">
          <cell r="C30" t="str">
            <v>qq</v>
          </cell>
          <cell r="D30" t="str">
            <v>Nicholas</v>
          </cell>
          <cell r="E30" t="str">
            <v>J.Hughes</v>
          </cell>
          <cell r="F30" t="str">
            <v>Karishma</v>
          </cell>
          <cell r="G30" t="str">
            <v>qq</v>
          </cell>
          <cell r="H30">
            <v>0</v>
          </cell>
          <cell r="I30" t="str">
            <v>G.Lau</v>
          </cell>
          <cell r="J30" t="str">
            <v>qq</v>
          </cell>
          <cell r="K30">
            <v>0</v>
          </cell>
          <cell r="L30" t="str">
            <v>qq</v>
          </cell>
          <cell r="M30" t="str">
            <v>Kosta</v>
          </cell>
          <cell r="N30" t="str">
            <v>qq</v>
          </cell>
          <cell r="O30" t="str">
            <v>Clark</v>
          </cell>
          <cell r="P30" t="str">
            <v>qq</v>
          </cell>
          <cell r="Q30" t="str">
            <v>Idile</v>
          </cell>
          <cell r="R30" t="str">
            <v>Tinh</v>
          </cell>
          <cell r="S30" t="str">
            <v>qq</v>
          </cell>
          <cell r="T30" t="str">
            <v>qq</v>
          </cell>
          <cell r="U30" t="str">
            <v>QQ</v>
          </cell>
          <cell r="V30" t="str">
            <v>qq</v>
          </cell>
          <cell r="W30" t="str">
            <v>qq</v>
          </cell>
          <cell r="X30" t="str">
            <v>qq</v>
          </cell>
          <cell r="Y30" t="str">
            <v>Phuong</v>
          </cell>
          <cell r="Z30" t="str">
            <v>qq</v>
          </cell>
          <cell r="AA30" t="str">
            <v>qq</v>
          </cell>
          <cell r="AB30" t="str">
            <v>qq</v>
          </cell>
          <cell r="AC30" t="str">
            <v>qq</v>
          </cell>
          <cell r="AD30" t="str">
            <v>qq</v>
          </cell>
          <cell r="AE30" t="str">
            <v>Lois</v>
          </cell>
          <cell r="AF30" t="str">
            <v>Sherine</v>
          </cell>
          <cell r="AG30" t="str">
            <v>qq</v>
          </cell>
          <cell r="AH30" t="str">
            <v>qq</v>
          </cell>
          <cell r="AI30" t="str">
            <v>K.Tiong</v>
          </cell>
          <cell r="AJ30" t="str">
            <v>qq</v>
          </cell>
          <cell r="AK30" t="str">
            <v>qq</v>
          </cell>
          <cell r="AL30" t="str">
            <v>Amelia</v>
          </cell>
          <cell r="AM30" t="str">
            <v>qq</v>
          </cell>
          <cell r="AN30" t="str">
            <v>qq</v>
          </cell>
          <cell r="AO30" t="str">
            <v>Huda</v>
          </cell>
          <cell r="AP30" t="str">
            <v>qq</v>
          </cell>
          <cell r="AQ30" t="str">
            <v>qq</v>
          </cell>
          <cell r="AR30" t="str">
            <v>qq</v>
          </cell>
          <cell r="AS30" t="str">
            <v>qq</v>
          </cell>
          <cell r="AT30" t="str">
            <v>qq</v>
          </cell>
          <cell r="AU30" t="str">
            <v>Leekin</v>
          </cell>
          <cell r="AV30">
            <v>0</v>
          </cell>
          <cell r="AW30" t="str">
            <v>K.Chin</v>
          </cell>
          <cell r="AX30"/>
          <cell r="AY30"/>
          <cell r="AZ30" t="str">
            <v>A.Ho</v>
          </cell>
          <cell r="BA30"/>
          <cell r="BB30"/>
          <cell r="BC30"/>
          <cell r="BD30" t="str">
            <v>qq</v>
          </cell>
          <cell r="BE30"/>
          <cell r="BF30"/>
          <cell r="BG30"/>
          <cell r="BH30"/>
        </row>
        <row r="31">
          <cell r="C31" t="str">
            <v>qq</v>
          </cell>
          <cell r="D31" t="str">
            <v>M.Phung</v>
          </cell>
          <cell r="E31" t="str">
            <v>qq</v>
          </cell>
          <cell r="F31" t="str">
            <v>qq</v>
          </cell>
          <cell r="G31" t="str">
            <v>A.Tran</v>
          </cell>
          <cell r="H31">
            <v>0</v>
          </cell>
          <cell r="I31" t="str">
            <v>qq</v>
          </cell>
          <cell r="J31" t="str">
            <v>Jane</v>
          </cell>
          <cell r="K31">
            <v>0</v>
          </cell>
          <cell r="L31" t="str">
            <v>qq</v>
          </cell>
          <cell r="M31" t="str">
            <v>Alison</v>
          </cell>
          <cell r="N31">
            <v>0</v>
          </cell>
          <cell r="O31" t="str">
            <v>qq</v>
          </cell>
          <cell r="P31" t="str">
            <v>qq</v>
          </cell>
          <cell r="Q31" t="str">
            <v>All interns (study leave)</v>
          </cell>
          <cell r="R31" t="str">
            <v>qq</v>
          </cell>
          <cell r="S31" t="str">
            <v>qq</v>
          </cell>
          <cell r="T31" t="str">
            <v>qq</v>
          </cell>
          <cell r="U31" t="str">
            <v>QQ</v>
          </cell>
          <cell r="V31" t="str">
            <v>qq</v>
          </cell>
          <cell r="W31" t="str">
            <v>qq</v>
          </cell>
          <cell r="X31" t="str">
            <v>qq</v>
          </cell>
          <cell r="Y31" t="str">
            <v>Phuong</v>
          </cell>
          <cell r="Z31" t="str">
            <v>qq</v>
          </cell>
          <cell r="AA31" t="str">
            <v>qq</v>
          </cell>
          <cell r="AB31" t="str">
            <v>qq</v>
          </cell>
          <cell r="AC31" t="str">
            <v>qq</v>
          </cell>
          <cell r="AD31">
            <v>0</v>
          </cell>
          <cell r="AE31" t="str">
            <v>Lois</v>
          </cell>
          <cell r="AF31" t="str">
            <v>qq</v>
          </cell>
          <cell r="AG31" t="str">
            <v>Angela</v>
          </cell>
          <cell r="AH31" t="str">
            <v>Robert</v>
          </cell>
          <cell r="AI31" t="str">
            <v>K.Tiong</v>
          </cell>
          <cell r="AJ31" t="str">
            <v>Nelson</v>
          </cell>
          <cell r="AK31" t="str">
            <v>Berenice</v>
          </cell>
          <cell r="AL31" t="str">
            <v>qq</v>
          </cell>
          <cell r="AM31" t="str">
            <v>Karishma</v>
          </cell>
          <cell r="AN31" t="str">
            <v>qq</v>
          </cell>
          <cell r="AO31" t="str">
            <v>Huda</v>
          </cell>
          <cell r="AP31" t="str">
            <v>qq</v>
          </cell>
          <cell r="AQ31" t="str">
            <v>qq</v>
          </cell>
          <cell r="AR31" t="str">
            <v>qq</v>
          </cell>
          <cell r="AS31" t="str">
            <v>Shirley</v>
          </cell>
          <cell r="AT31" t="str">
            <v>qq</v>
          </cell>
          <cell r="AU31" t="str">
            <v>Leekin</v>
          </cell>
          <cell r="AV31">
            <v>0</v>
          </cell>
          <cell r="AW31" t="str">
            <v>A.Tey</v>
          </cell>
          <cell r="AX31"/>
          <cell r="AY31"/>
          <cell r="AZ31" t="str">
            <v>A.Ho</v>
          </cell>
          <cell r="BA31"/>
          <cell r="BB31" t="str">
            <v>qq</v>
          </cell>
          <cell r="BC31"/>
          <cell r="BD31"/>
          <cell r="BE31"/>
          <cell r="BF31"/>
          <cell r="BG31"/>
          <cell r="BH31"/>
        </row>
        <row r="32">
          <cell r="C32" t="str">
            <v>qq</v>
          </cell>
          <cell r="D32" t="str">
            <v>qq</v>
          </cell>
          <cell r="E32" t="str">
            <v>qq</v>
          </cell>
          <cell r="F32" t="str">
            <v>qq</v>
          </cell>
          <cell r="G32" t="str">
            <v>qq</v>
          </cell>
          <cell r="H32">
            <v>0</v>
          </cell>
          <cell r="I32" t="str">
            <v>qq</v>
          </cell>
          <cell r="J32" t="str">
            <v>qq</v>
          </cell>
          <cell r="K32">
            <v>0</v>
          </cell>
          <cell r="L32" t="str">
            <v>Meng</v>
          </cell>
          <cell r="M32" t="str">
            <v>qq</v>
          </cell>
          <cell r="N32">
            <v>0</v>
          </cell>
          <cell r="O32" t="str">
            <v>qq</v>
          </cell>
          <cell r="P32" t="str">
            <v>J.Do</v>
          </cell>
          <cell r="Q32" t="str">
            <v>All interns (study leave)</v>
          </cell>
          <cell r="R32" t="str">
            <v>qq</v>
          </cell>
          <cell r="S32" t="str">
            <v>qq</v>
          </cell>
          <cell r="T32" t="str">
            <v>qq</v>
          </cell>
          <cell r="U32" t="str">
            <v>QQ</v>
          </cell>
          <cell r="V32" t="str">
            <v>qq</v>
          </cell>
          <cell r="W32" t="str">
            <v>qq</v>
          </cell>
          <cell r="X32" t="str">
            <v>qq</v>
          </cell>
          <cell r="Y32" t="str">
            <v>Phuong</v>
          </cell>
          <cell r="Z32" t="str">
            <v>Fiona</v>
          </cell>
          <cell r="AA32" t="str">
            <v>qq</v>
          </cell>
          <cell r="AB32" t="str">
            <v>qq</v>
          </cell>
          <cell r="AC32" t="str">
            <v>qq</v>
          </cell>
          <cell r="AD32">
            <v>0</v>
          </cell>
          <cell r="AE32" t="str">
            <v>Lois</v>
          </cell>
          <cell r="AF32" t="str">
            <v>qq</v>
          </cell>
          <cell r="AG32" t="str">
            <v>Angela</v>
          </cell>
          <cell r="AH32" t="str">
            <v>Robert</v>
          </cell>
          <cell r="AI32" t="str">
            <v>K.Tiong</v>
          </cell>
          <cell r="AJ32" t="str">
            <v>Vivienne</v>
          </cell>
          <cell r="AK32" t="str">
            <v>Berenice</v>
          </cell>
          <cell r="AL32" t="str">
            <v>qq</v>
          </cell>
          <cell r="AM32" t="str">
            <v>Karishma</v>
          </cell>
          <cell r="AN32" t="str">
            <v>qq</v>
          </cell>
          <cell r="AO32" t="str">
            <v>Huda</v>
          </cell>
          <cell r="AP32" t="str">
            <v>qq</v>
          </cell>
          <cell r="AQ32" t="str">
            <v>qq</v>
          </cell>
          <cell r="AR32" t="str">
            <v>qq</v>
          </cell>
          <cell r="AS32" t="str">
            <v>qq</v>
          </cell>
          <cell r="AT32" t="str">
            <v>qq</v>
          </cell>
          <cell r="AU32" t="str">
            <v>Leekin</v>
          </cell>
          <cell r="AV32">
            <v>0</v>
          </cell>
          <cell r="AW32" t="str">
            <v>A.Tey</v>
          </cell>
          <cell r="AX32"/>
          <cell r="AY32"/>
          <cell r="AZ32" t="str">
            <v>A.Ho</v>
          </cell>
          <cell r="BA32"/>
          <cell r="BB32" t="str">
            <v>Alison</v>
          </cell>
          <cell r="BC32"/>
          <cell r="BD32"/>
          <cell r="BE32"/>
          <cell r="BF32"/>
          <cell r="BG32"/>
          <cell r="BH32"/>
        </row>
        <row r="33">
          <cell r="C33" t="str">
            <v>Patrick</v>
          </cell>
          <cell r="D33" t="str">
            <v>Therese</v>
          </cell>
          <cell r="E33" t="str">
            <v>Stuart</v>
          </cell>
          <cell r="F33" t="str">
            <v>qq</v>
          </cell>
          <cell r="G33" t="str">
            <v>Sam</v>
          </cell>
          <cell r="H33">
            <v>0</v>
          </cell>
          <cell r="I33" t="str">
            <v>Renise</v>
          </cell>
          <cell r="J33" t="str">
            <v>qq</v>
          </cell>
          <cell r="K33">
            <v>0</v>
          </cell>
          <cell r="L33" t="str">
            <v>qq</v>
          </cell>
          <cell r="M33" t="str">
            <v>J.Yang</v>
          </cell>
          <cell r="N33">
            <v>0</v>
          </cell>
          <cell r="O33" t="str">
            <v>qq</v>
          </cell>
          <cell r="P33" t="str">
            <v>qq</v>
          </cell>
          <cell r="Q33">
            <v>0</v>
          </cell>
          <cell r="R33" t="str">
            <v>qq</v>
          </cell>
          <cell r="S33" t="str">
            <v>Ana</v>
          </cell>
          <cell r="T33" t="str">
            <v>Nha</v>
          </cell>
          <cell r="U33" t="str">
            <v>Idile</v>
          </cell>
          <cell r="V33" t="str">
            <v>Roshny</v>
          </cell>
          <cell r="W33" t="str">
            <v>V.Le</v>
          </cell>
          <cell r="X33" t="str">
            <v>Jonathan</v>
          </cell>
          <cell r="Y33" t="str">
            <v>Phuong</v>
          </cell>
          <cell r="Z33" t="str">
            <v>qq</v>
          </cell>
          <cell r="AA33" t="str">
            <v>qq</v>
          </cell>
          <cell r="AB33" t="str">
            <v>qq</v>
          </cell>
          <cell r="AC33" t="str">
            <v>qq</v>
          </cell>
          <cell r="AD33">
            <v>0</v>
          </cell>
          <cell r="AE33" t="str">
            <v>Lois</v>
          </cell>
          <cell r="AF33" t="str">
            <v>qq</v>
          </cell>
          <cell r="AG33" t="str">
            <v>Angela</v>
          </cell>
          <cell r="AH33" t="str">
            <v>Robert</v>
          </cell>
          <cell r="AI33" t="str">
            <v>K.Tiong</v>
          </cell>
          <cell r="AJ33" t="str">
            <v>qq</v>
          </cell>
          <cell r="AK33" t="str">
            <v>Berenice</v>
          </cell>
          <cell r="AL33" t="str">
            <v>qq</v>
          </cell>
          <cell r="AM33" t="str">
            <v>Karishma</v>
          </cell>
          <cell r="AN33" t="str">
            <v>qq</v>
          </cell>
          <cell r="AO33" t="str">
            <v>Huda</v>
          </cell>
          <cell r="AP33" t="str">
            <v>qq</v>
          </cell>
          <cell r="AQ33" t="str">
            <v>qq</v>
          </cell>
          <cell r="AR33" t="str">
            <v>qq</v>
          </cell>
          <cell r="AS33" t="str">
            <v>qq</v>
          </cell>
          <cell r="AT33" t="str">
            <v>qq</v>
          </cell>
          <cell r="AU33" t="str">
            <v>Leekin</v>
          </cell>
          <cell r="AV33">
            <v>0</v>
          </cell>
          <cell r="AW33">
            <v>0</v>
          </cell>
          <cell r="AX33"/>
          <cell r="AY33"/>
          <cell r="AZ33" t="str">
            <v>A.Ho</v>
          </cell>
          <cell r="BA33"/>
          <cell r="BB33" t="str">
            <v>qq</v>
          </cell>
          <cell r="BC33" t="str">
            <v>J.Drummond</v>
          </cell>
          <cell r="BD33"/>
          <cell r="BE33" t="str">
            <v>Alison</v>
          </cell>
          <cell r="BF33"/>
          <cell r="BG33"/>
          <cell r="BH33"/>
        </row>
        <row r="34">
          <cell r="C34" t="str">
            <v>Janki</v>
          </cell>
          <cell r="D34" t="str">
            <v>qq</v>
          </cell>
          <cell r="E34" t="str">
            <v>qq</v>
          </cell>
          <cell r="F34" t="str">
            <v>qq</v>
          </cell>
          <cell r="G34" t="str">
            <v>qq</v>
          </cell>
          <cell r="H34">
            <v>0</v>
          </cell>
          <cell r="I34" t="str">
            <v>Rodney</v>
          </cell>
          <cell r="J34" t="str">
            <v>qq</v>
          </cell>
          <cell r="K34">
            <v>0</v>
          </cell>
          <cell r="L34" t="str">
            <v>qq</v>
          </cell>
          <cell r="M34" t="str">
            <v>qq</v>
          </cell>
          <cell r="N34">
            <v>0</v>
          </cell>
          <cell r="O34" t="str">
            <v>Sam</v>
          </cell>
          <cell r="P34" t="str">
            <v>Tatyana</v>
          </cell>
          <cell r="Q34" t="str">
            <v>qq</v>
          </cell>
          <cell r="R34" t="str">
            <v>qq</v>
          </cell>
          <cell r="S34" t="str">
            <v>qq</v>
          </cell>
          <cell r="T34" t="str">
            <v>qq</v>
          </cell>
          <cell r="U34" t="str">
            <v>QQ</v>
          </cell>
          <cell r="V34" t="str">
            <v>qq</v>
          </cell>
          <cell r="W34" t="str">
            <v>qq</v>
          </cell>
          <cell r="X34" t="str">
            <v>qq</v>
          </cell>
          <cell r="Y34" t="str">
            <v>Phuong</v>
          </cell>
          <cell r="Z34" t="str">
            <v>qq</v>
          </cell>
          <cell r="AA34" t="str">
            <v>qq</v>
          </cell>
          <cell r="AB34" t="str">
            <v>qq</v>
          </cell>
          <cell r="AC34" t="str">
            <v>qq</v>
          </cell>
          <cell r="AD34">
            <v>0</v>
          </cell>
          <cell r="AE34" t="str">
            <v>Lois</v>
          </cell>
          <cell r="AF34" t="str">
            <v>qq</v>
          </cell>
          <cell r="AG34" t="str">
            <v>Angela</v>
          </cell>
          <cell r="AH34" t="str">
            <v>Robert</v>
          </cell>
          <cell r="AI34" t="str">
            <v>K.Tiong</v>
          </cell>
          <cell r="AJ34" t="str">
            <v>Vivienne</v>
          </cell>
          <cell r="AK34" t="str">
            <v>Berenice</v>
          </cell>
          <cell r="AL34" t="str">
            <v>qq</v>
          </cell>
          <cell r="AM34" t="str">
            <v>Karishma</v>
          </cell>
          <cell r="AN34" t="str">
            <v>qq</v>
          </cell>
          <cell r="AO34" t="str">
            <v>Huda</v>
          </cell>
          <cell r="AP34" t="str">
            <v>qq</v>
          </cell>
          <cell r="AQ34" t="str">
            <v>qq</v>
          </cell>
          <cell r="AR34" t="str">
            <v>qq</v>
          </cell>
          <cell r="AS34" t="str">
            <v>qq</v>
          </cell>
          <cell r="AT34" t="str">
            <v>qq</v>
          </cell>
          <cell r="AU34" t="str">
            <v>Leekin</v>
          </cell>
          <cell r="AV34">
            <v>0</v>
          </cell>
          <cell r="AW34">
            <v>0</v>
          </cell>
          <cell r="AX34"/>
          <cell r="AY34"/>
          <cell r="AZ34" t="str">
            <v>A.Ho</v>
          </cell>
          <cell r="BA34"/>
          <cell r="BB34" t="str">
            <v>qq</v>
          </cell>
          <cell r="BC34"/>
          <cell r="BD34"/>
          <cell r="BE34"/>
          <cell r="BF34"/>
          <cell r="BG34"/>
          <cell r="BH34"/>
        </row>
        <row r="35">
          <cell r="C35" t="str">
            <v>qq</v>
          </cell>
          <cell r="D35" t="str">
            <v>qq</v>
          </cell>
          <cell r="E35" t="str">
            <v>L.Jedwab</v>
          </cell>
          <cell r="F35" t="str">
            <v>Sylvia</v>
          </cell>
          <cell r="G35" t="str">
            <v>Mark</v>
          </cell>
          <cell r="H35">
            <v>0</v>
          </cell>
          <cell r="I35" t="str">
            <v>qq</v>
          </cell>
          <cell r="J35" t="str">
            <v>qq</v>
          </cell>
          <cell r="K35">
            <v>0</v>
          </cell>
          <cell r="L35" t="str">
            <v>Vineeth</v>
          </cell>
          <cell r="M35" t="str">
            <v>Brindha</v>
          </cell>
          <cell r="N35">
            <v>0</v>
          </cell>
          <cell r="O35" t="str">
            <v>Sam</v>
          </cell>
          <cell r="P35" t="str">
            <v>qq</v>
          </cell>
          <cell r="Q35" t="str">
            <v>Roshny</v>
          </cell>
          <cell r="R35" t="str">
            <v>Ana</v>
          </cell>
          <cell r="S35" t="str">
            <v>qq</v>
          </cell>
          <cell r="T35" t="str">
            <v>qq</v>
          </cell>
          <cell r="U35" t="str">
            <v>QQ</v>
          </cell>
          <cell r="V35" t="str">
            <v>qq</v>
          </cell>
          <cell r="W35" t="str">
            <v>qq</v>
          </cell>
          <cell r="X35" t="str">
            <v>qq</v>
          </cell>
          <cell r="Y35" t="str">
            <v>Phuong</v>
          </cell>
          <cell r="Z35" t="str">
            <v>qq</v>
          </cell>
          <cell r="AA35" t="str">
            <v>qq</v>
          </cell>
          <cell r="AB35" t="str">
            <v>qq</v>
          </cell>
          <cell r="AC35" t="str">
            <v>qq</v>
          </cell>
          <cell r="AD35">
            <v>0</v>
          </cell>
          <cell r="AE35" t="str">
            <v>Lois</v>
          </cell>
          <cell r="AF35" t="str">
            <v>qq</v>
          </cell>
          <cell r="AG35" t="str">
            <v>Angela</v>
          </cell>
          <cell r="AH35" t="str">
            <v>Robert</v>
          </cell>
          <cell r="AI35" t="str">
            <v>K.Tiong</v>
          </cell>
          <cell r="AJ35" t="str">
            <v>qq</v>
          </cell>
          <cell r="AK35" t="str">
            <v>Berenice</v>
          </cell>
          <cell r="AL35" t="str">
            <v>qq</v>
          </cell>
          <cell r="AM35" t="str">
            <v>Karishma</v>
          </cell>
          <cell r="AN35" t="str">
            <v>qq</v>
          </cell>
          <cell r="AO35" t="str">
            <v>Huda</v>
          </cell>
          <cell r="AP35" t="str">
            <v>qq</v>
          </cell>
          <cell r="AQ35" t="str">
            <v>qq</v>
          </cell>
          <cell r="AR35" t="str">
            <v>qq</v>
          </cell>
          <cell r="AS35" t="str">
            <v>qq</v>
          </cell>
          <cell r="AT35" t="str">
            <v>qq</v>
          </cell>
          <cell r="AU35" t="str">
            <v>Leekin</v>
          </cell>
          <cell r="AV35">
            <v>0</v>
          </cell>
          <cell r="AW35" t="str">
            <v>A.Tey</v>
          </cell>
          <cell r="AX35"/>
          <cell r="AY35"/>
          <cell r="AZ35" t="str">
            <v>A.Ho</v>
          </cell>
          <cell r="BA35"/>
          <cell r="BB35" t="str">
            <v>qq</v>
          </cell>
          <cell r="BC35"/>
          <cell r="BD35"/>
          <cell r="BE35"/>
          <cell r="BF35"/>
          <cell r="BG35"/>
          <cell r="BH35"/>
        </row>
        <row r="36">
          <cell r="C36" t="str">
            <v>qq</v>
          </cell>
          <cell r="D36" t="str">
            <v>Kosta</v>
          </cell>
          <cell r="E36">
            <v>0</v>
          </cell>
          <cell r="F36" t="str">
            <v>qq</v>
          </cell>
          <cell r="G36" t="str">
            <v>Victoria</v>
          </cell>
          <cell r="H36" t="str">
            <v>MichaelL</v>
          </cell>
          <cell r="I36" t="str">
            <v>Phuong</v>
          </cell>
          <cell r="J36" t="str">
            <v>Arthur</v>
          </cell>
          <cell r="K36">
            <v>0</v>
          </cell>
          <cell r="L36" t="str">
            <v>Nadi</v>
          </cell>
          <cell r="M36">
            <v>0</v>
          </cell>
          <cell r="N36">
            <v>0</v>
          </cell>
          <cell r="O36" t="str">
            <v>qq</v>
          </cell>
          <cell r="P36" t="str">
            <v>qq</v>
          </cell>
          <cell r="Q36">
            <v>0</v>
          </cell>
          <cell r="R36" t="str">
            <v>qq</v>
          </cell>
          <cell r="S36" t="str">
            <v>Lauren</v>
          </cell>
          <cell r="T36" t="str">
            <v>Jesslyn</v>
          </cell>
          <cell r="U36" t="str">
            <v>Edward</v>
          </cell>
          <cell r="V36" t="str">
            <v>qq</v>
          </cell>
          <cell r="W36" t="str">
            <v>qq</v>
          </cell>
          <cell r="X36" t="str">
            <v>qq</v>
          </cell>
          <cell r="Y36" t="str">
            <v>qq</v>
          </cell>
          <cell r="Z36" t="str">
            <v>qq</v>
          </cell>
          <cell r="AA36" t="str">
            <v>Vineeth</v>
          </cell>
          <cell r="AB36" t="str">
            <v>S.McPhee</v>
          </cell>
          <cell r="AC36" t="str">
            <v>April</v>
          </cell>
          <cell r="AD36">
            <v>0</v>
          </cell>
          <cell r="AE36" t="str">
            <v>qq</v>
          </cell>
          <cell r="AF36" t="str">
            <v>M.Tang</v>
          </cell>
          <cell r="AG36" t="str">
            <v>V.Hill</v>
          </cell>
          <cell r="AH36" t="str">
            <v>Robert</v>
          </cell>
          <cell r="AI36" t="str">
            <v>qq</v>
          </cell>
          <cell r="AJ36" t="str">
            <v>qq</v>
          </cell>
          <cell r="AK36" t="str">
            <v>qq</v>
          </cell>
          <cell r="AL36" t="str">
            <v>L.Jedwab</v>
          </cell>
          <cell r="AM36" t="str">
            <v>Karishma</v>
          </cell>
          <cell r="AN36" t="str">
            <v>qq</v>
          </cell>
          <cell r="AO36" t="str">
            <v>Huda</v>
          </cell>
          <cell r="AP36" t="str">
            <v>qq</v>
          </cell>
          <cell r="AQ36" t="str">
            <v>qq</v>
          </cell>
          <cell r="AR36" t="str">
            <v>qq</v>
          </cell>
          <cell r="AS36" t="str">
            <v>Shirley</v>
          </cell>
          <cell r="AT36" t="str">
            <v>qq</v>
          </cell>
          <cell r="AU36" t="str">
            <v>Leekin</v>
          </cell>
          <cell r="AV36">
            <v>0</v>
          </cell>
          <cell r="AW36" t="str">
            <v>Diana</v>
          </cell>
          <cell r="AX36"/>
          <cell r="AY36"/>
          <cell r="AZ36" t="str">
            <v>A.Ho</v>
          </cell>
          <cell r="BA36"/>
          <cell r="BB36"/>
          <cell r="BC36"/>
          <cell r="BD36"/>
          <cell r="BE36"/>
          <cell r="BF36"/>
          <cell r="BG36"/>
          <cell r="BH36"/>
        </row>
        <row r="37">
          <cell r="C37" t="str">
            <v>S.Thevalingam</v>
          </cell>
          <cell r="D37" t="str">
            <v>Kosta</v>
          </cell>
          <cell r="E37">
            <v>0</v>
          </cell>
          <cell r="F37" t="str">
            <v>qq</v>
          </cell>
          <cell r="G37" t="str">
            <v>qq</v>
          </cell>
          <cell r="H37">
            <v>0</v>
          </cell>
          <cell r="I37" t="str">
            <v>qq</v>
          </cell>
          <cell r="J37" t="str">
            <v>qq</v>
          </cell>
          <cell r="K37">
            <v>0</v>
          </cell>
          <cell r="L37" t="str">
            <v>qq</v>
          </cell>
          <cell r="M37">
            <v>0</v>
          </cell>
          <cell r="N37">
            <v>0</v>
          </cell>
          <cell r="O37" t="str">
            <v>qq</v>
          </cell>
          <cell r="P37" t="str">
            <v>J.Parkinson</v>
          </cell>
          <cell r="Q37">
            <v>0</v>
          </cell>
          <cell r="R37" t="str">
            <v>qq</v>
          </cell>
          <cell r="S37" t="str">
            <v>Nha</v>
          </cell>
          <cell r="T37" t="str">
            <v>Tinh</v>
          </cell>
          <cell r="U37" t="str">
            <v>QQ</v>
          </cell>
          <cell r="V37" t="str">
            <v>Idile</v>
          </cell>
          <cell r="W37" t="str">
            <v>qq</v>
          </cell>
          <cell r="X37" t="str">
            <v>qq</v>
          </cell>
          <cell r="Y37" t="str">
            <v>qq</v>
          </cell>
          <cell r="Z37" t="str">
            <v>Fiona</v>
          </cell>
          <cell r="AA37" t="str">
            <v>Vineeth</v>
          </cell>
          <cell r="AB37" t="str">
            <v>S.McPhee</v>
          </cell>
          <cell r="AC37" t="str">
            <v>April</v>
          </cell>
          <cell r="AD37">
            <v>0</v>
          </cell>
          <cell r="AE37" t="str">
            <v>qq</v>
          </cell>
          <cell r="AF37" t="str">
            <v>qq</v>
          </cell>
          <cell r="AG37" t="str">
            <v>V.Hill</v>
          </cell>
          <cell r="AH37" t="str">
            <v>Robert</v>
          </cell>
          <cell r="AI37" t="str">
            <v>qq</v>
          </cell>
          <cell r="AJ37" t="str">
            <v>Vivienne</v>
          </cell>
          <cell r="AK37" t="str">
            <v>qq</v>
          </cell>
          <cell r="AL37" t="str">
            <v>qq</v>
          </cell>
          <cell r="AM37" t="str">
            <v>Karishma</v>
          </cell>
          <cell r="AN37" t="str">
            <v>qq</v>
          </cell>
          <cell r="AO37" t="str">
            <v>Huda</v>
          </cell>
          <cell r="AP37" t="str">
            <v>qq</v>
          </cell>
          <cell r="AQ37" t="str">
            <v>qq</v>
          </cell>
          <cell r="AR37" t="str">
            <v>qq</v>
          </cell>
          <cell r="AS37" t="str">
            <v>qq</v>
          </cell>
          <cell r="AT37" t="str">
            <v>qq</v>
          </cell>
          <cell r="AU37" t="str">
            <v>Leekin</v>
          </cell>
          <cell r="AV37">
            <v>0</v>
          </cell>
          <cell r="AW37" t="str">
            <v>Diana</v>
          </cell>
          <cell r="AX37"/>
          <cell r="AY37"/>
          <cell r="AZ37" t="str">
            <v>A.Ho</v>
          </cell>
          <cell r="BA37"/>
          <cell r="BB37"/>
          <cell r="BC37"/>
          <cell r="BD37"/>
          <cell r="BE37"/>
          <cell r="BF37"/>
          <cell r="BG37"/>
          <cell r="BH37"/>
        </row>
        <row r="38">
          <cell r="C38" t="str">
            <v>qq</v>
          </cell>
          <cell r="D38" t="str">
            <v>V.Mai</v>
          </cell>
          <cell r="E38" t="str">
            <v>A.Alex, April</v>
          </cell>
          <cell r="F38" t="str">
            <v>Stephanie</v>
          </cell>
          <cell r="G38" t="str">
            <v>A.Tran</v>
          </cell>
          <cell r="H38">
            <v>0</v>
          </cell>
          <cell r="I38" t="str">
            <v>qq</v>
          </cell>
          <cell r="J38" t="str">
            <v>qq</v>
          </cell>
          <cell r="K38">
            <v>0</v>
          </cell>
          <cell r="L38" t="str">
            <v>qq</v>
          </cell>
          <cell r="M38">
            <v>0</v>
          </cell>
          <cell r="N38">
            <v>0</v>
          </cell>
          <cell r="O38" t="str">
            <v>qq</v>
          </cell>
          <cell r="P38" t="str">
            <v>qq</v>
          </cell>
          <cell r="Q38" t="str">
            <v>Nha</v>
          </cell>
          <cell r="R38" t="str">
            <v>qq</v>
          </cell>
          <cell r="S38" t="str">
            <v>qq</v>
          </cell>
          <cell r="T38" t="str">
            <v>qq</v>
          </cell>
          <cell r="U38" t="str">
            <v>QQ</v>
          </cell>
          <cell r="V38" t="str">
            <v>qq</v>
          </cell>
          <cell r="W38" t="str">
            <v>qq</v>
          </cell>
          <cell r="X38" t="str">
            <v>qq</v>
          </cell>
          <cell r="Y38" t="str">
            <v>qq</v>
          </cell>
          <cell r="Z38" t="str">
            <v>Fiona</v>
          </cell>
          <cell r="AA38" t="str">
            <v>Vineeth</v>
          </cell>
          <cell r="AB38" t="str">
            <v>S.McPhee</v>
          </cell>
          <cell r="AC38" t="str">
            <v>M.Hanna</v>
          </cell>
          <cell r="AD38">
            <v>0</v>
          </cell>
          <cell r="AE38" t="str">
            <v>qq</v>
          </cell>
          <cell r="AF38" t="str">
            <v>M.Tang</v>
          </cell>
          <cell r="AG38" t="str">
            <v>V.Hill</v>
          </cell>
          <cell r="AH38" t="str">
            <v>Robert</v>
          </cell>
          <cell r="AI38" t="str">
            <v>qq</v>
          </cell>
          <cell r="AJ38" t="str">
            <v>qq</v>
          </cell>
          <cell r="AK38" t="str">
            <v>qq</v>
          </cell>
          <cell r="AL38" t="str">
            <v>qq</v>
          </cell>
          <cell r="AM38" t="str">
            <v>Karishma</v>
          </cell>
          <cell r="AN38" t="str">
            <v>qq</v>
          </cell>
          <cell r="AO38" t="str">
            <v>Huda</v>
          </cell>
          <cell r="AP38" t="str">
            <v>qq</v>
          </cell>
          <cell r="AQ38" t="str">
            <v>qq</v>
          </cell>
          <cell r="AR38" t="str">
            <v>qq</v>
          </cell>
          <cell r="AS38" t="str">
            <v>qq</v>
          </cell>
          <cell r="AT38" t="str">
            <v>qq</v>
          </cell>
          <cell r="AU38" t="str">
            <v>Leekin</v>
          </cell>
          <cell r="AV38">
            <v>0</v>
          </cell>
          <cell r="AW38" t="str">
            <v>Diana</v>
          </cell>
          <cell r="AX38"/>
          <cell r="AY38"/>
          <cell r="AZ38" t="str">
            <v>A.Ho</v>
          </cell>
          <cell r="BA38"/>
          <cell r="BB38" t="str">
            <v>G.Wang</v>
          </cell>
          <cell r="BC38"/>
          <cell r="BD38"/>
          <cell r="BE38"/>
          <cell r="BF38"/>
          <cell r="BG38"/>
          <cell r="BH38"/>
        </row>
        <row r="39">
          <cell r="C39" t="str">
            <v>A.Truong</v>
          </cell>
          <cell r="D39" t="str">
            <v>qq</v>
          </cell>
          <cell r="E39">
            <v>0</v>
          </cell>
          <cell r="F39" t="str">
            <v>Tatyana</v>
          </cell>
          <cell r="G39" t="str">
            <v>NO ADO</v>
          </cell>
          <cell r="H39">
            <v>0</v>
          </cell>
          <cell r="I39" t="str">
            <v>qq</v>
          </cell>
          <cell r="J39" t="str">
            <v>qq</v>
          </cell>
          <cell r="K39">
            <v>0</v>
          </cell>
          <cell r="L39" t="str">
            <v>J.Drummond</v>
          </cell>
          <cell r="M39">
            <v>0</v>
          </cell>
          <cell r="N39">
            <v>0</v>
          </cell>
          <cell r="O39" t="str">
            <v>K.Chin</v>
          </cell>
          <cell r="P39">
            <v>0</v>
          </cell>
          <cell r="Q39" t="str">
            <v>qq</v>
          </cell>
          <cell r="R39" t="str">
            <v>qq</v>
          </cell>
          <cell r="S39" t="str">
            <v>qq</v>
          </cell>
          <cell r="T39" t="str">
            <v>qq</v>
          </cell>
          <cell r="U39" t="str">
            <v>QQ</v>
          </cell>
          <cell r="V39" t="str">
            <v>qq</v>
          </cell>
          <cell r="W39" t="str">
            <v>qq</v>
          </cell>
          <cell r="X39" t="str">
            <v>qq</v>
          </cell>
          <cell r="Y39" t="str">
            <v>qq</v>
          </cell>
          <cell r="Z39" t="str">
            <v>qq</v>
          </cell>
          <cell r="AA39" t="str">
            <v>Vineeth</v>
          </cell>
          <cell r="AB39" t="str">
            <v>S.McPhee</v>
          </cell>
          <cell r="AC39" t="str">
            <v>Li-Ling&gt;1pm</v>
          </cell>
          <cell r="AD39">
            <v>0</v>
          </cell>
          <cell r="AE39" t="str">
            <v>qq</v>
          </cell>
          <cell r="AF39" t="str">
            <v>M.Tang</v>
          </cell>
          <cell r="AG39" t="str">
            <v>V.Hill</v>
          </cell>
          <cell r="AH39" t="str">
            <v>Robert</v>
          </cell>
          <cell r="AI39" t="str">
            <v>qq</v>
          </cell>
          <cell r="AJ39" t="str">
            <v>Vivienne</v>
          </cell>
          <cell r="AK39" t="str">
            <v>qq</v>
          </cell>
          <cell r="AL39" t="str">
            <v>qq</v>
          </cell>
          <cell r="AM39" t="str">
            <v>Karishma</v>
          </cell>
          <cell r="AN39" t="str">
            <v>qq</v>
          </cell>
          <cell r="AO39" t="str">
            <v>Huda</v>
          </cell>
          <cell r="AP39" t="str">
            <v>qq</v>
          </cell>
          <cell r="AQ39" t="str">
            <v>qq</v>
          </cell>
          <cell r="AR39" t="str">
            <v>qq</v>
          </cell>
          <cell r="AS39" t="str">
            <v>qq</v>
          </cell>
          <cell r="AT39" t="str">
            <v>qq</v>
          </cell>
          <cell r="AU39" t="str">
            <v>Leekin</v>
          </cell>
          <cell r="AV39">
            <v>0</v>
          </cell>
          <cell r="AW39" t="str">
            <v>Diana</v>
          </cell>
          <cell r="AX39"/>
          <cell r="AY39" t="str">
            <v>Phuong</v>
          </cell>
          <cell r="AZ39" t="str">
            <v>A.Ho</v>
          </cell>
          <cell r="BA39"/>
          <cell r="BB39" t="str">
            <v>Stephanie, V.Koo</v>
          </cell>
          <cell r="BC39" t="str">
            <v>Amelia, Noor, Tatyana</v>
          </cell>
          <cell r="BD39"/>
          <cell r="BE39"/>
          <cell r="BF39"/>
          <cell r="BG39"/>
          <cell r="BH39"/>
        </row>
        <row r="40">
          <cell r="C40" t="str">
            <v>qq</v>
          </cell>
          <cell r="D40" t="str">
            <v>qq</v>
          </cell>
          <cell r="E40">
            <v>0</v>
          </cell>
          <cell r="F40" t="str">
            <v>Stephanie</v>
          </cell>
          <cell r="G40" t="str">
            <v>NO ADO</v>
          </cell>
          <cell r="H40">
            <v>0</v>
          </cell>
          <cell r="I40" t="str">
            <v>Dalia</v>
          </cell>
          <cell r="J40" t="str">
            <v>qq</v>
          </cell>
          <cell r="K40">
            <v>0</v>
          </cell>
          <cell r="L40" t="str">
            <v>Obaid</v>
          </cell>
          <cell r="M40" t="str">
            <v>Tatyana</v>
          </cell>
          <cell r="N40">
            <v>0</v>
          </cell>
          <cell r="O40" t="str">
            <v>K.Chin</v>
          </cell>
          <cell r="P40" t="str">
            <v>qq</v>
          </cell>
          <cell r="Q40">
            <v>0</v>
          </cell>
          <cell r="R40" t="str">
            <v>qq</v>
          </cell>
          <cell r="S40" t="str">
            <v>qq</v>
          </cell>
          <cell r="T40" t="str">
            <v>qq</v>
          </cell>
          <cell r="U40" t="str">
            <v>QQ</v>
          </cell>
          <cell r="V40" t="str">
            <v>qq</v>
          </cell>
          <cell r="W40" t="str">
            <v>qq</v>
          </cell>
          <cell r="X40" t="str">
            <v>qq</v>
          </cell>
          <cell r="Y40" t="str">
            <v>qq</v>
          </cell>
          <cell r="Z40" t="str">
            <v>Fiona</v>
          </cell>
          <cell r="AA40" t="str">
            <v>Vineeth</v>
          </cell>
          <cell r="AB40" t="str">
            <v>S.McPhee</v>
          </cell>
          <cell r="AC40" t="str">
            <v>M.Hanna</v>
          </cell>
          <cell r="AD40">
            <v>0</v>
          </cell>
          <cell r="AE40" t="str">
            <v>qq</v>
          </cell>
          <cell r="AF40" t="str">
            <v>M.Tang</v>
          </cell>
          <cell r="AG40" t="str">
            <v>V.Hill</v>
          </cell>
          <cell r="AH40" t="str">
            <v>Robert</v>
          </cell>
          <cell r="AI40" t="str">
            <v>qq</v>
          </cell>
          <cell r="AJ40" t="str">
            <v>qq</v>
          </cell>
          <cell r="AK40" t="str">
            <v>qq</v>
          </cell>
          <cell r="AL40" t="str">
            <v>qq</v>
          </cell>
          <cell r="AM40" t="str">
            <v>Karishma</v>
          </cell>
          <cell r="AN40" t="str">
            <v>qq</v>
          </cell>
          <cell r="AO40" t="str">
            <v>Huda</v>
          </cell>
          <cell r="AP40" t="str">
            <v>qq</v>
          </cell>
          <cell r="AQ40" t="str">
            <v>qq</v>
          </cell>
          <cell r="AR40" t="str">
            <v>qq</v>
          </cell>
          <cell r="AS40" t="str">
            <v>qq</v>
          </cell>
          <cell r="AT40" t="str">
            <v>qq</v>
          </cell>
          <cell r="AU40" t="str">
            <v>Leekin</v>
          </cell>
          <cell r="AV40">
            <v>0</v>
          </cell>
          <cell r="AW40" t="str">
            <v>Diana</v>
          </cell>
          <cell r="AX40"/>
          <cell r="AY40"/>
          <cell r="AZ40" t="str">
            <v>A.Ho</v>
          </cell>
          <cell r="BA40" t="str">
            <v>S.Thevalingam (Dandenong)</v>
          </cell>
          <cell r="BB40" t="str">
            <v>Stephanie, V.Koo</v>
          </cell>
          <cell r="BC40" t="str">
            <v>Amelia, Noor, Tatyana</v>
          </cell>
          <cell r="BD40"/>
          <cell r="BE40"/>
          <cell r="BF40"/>
          <cell r="BG40"/>
          <cell r="BH40"/>
        </row>
        <row r="41">
          <cell r="C41" t="str">
            <v>qq</v>
          </cell>
          <cell r="D41" t="str">
            <v>Amelia</v>
          </cell>
          <cell r="E41" t="str">
            <v>D.Dunning</v>
          </cell>
          <cell r="F41" t="str">
            <v>Angelica</v>
          </cell>
          <cell r="G41" t="str">
            <v>qq</v>
          </cell>
          <cell r="H41">
            <v>0</v>
          </cell>
          <cell r="I41" t="str">
            <v>qq</v>
          </cell>
          <cell r="J41" t="str">
            <v>Huda</v>
          </cell>
          <cell r="K41" t="str">
            <v>Lynette</v>
          </cell>
          <cell r="L41" t="str">
            <v>qq</v>
          </cell>
          <cell r="M41">
            <v>0</v>
          </cell>
          <cell r="N41">
            <v>0</v>
          </cell>
          <cell r="O41" t="str">
            <v>qq</v>
          </cell>
          <cell r="P41" t="str">
            <v>qq</v>
          </cell>
          <cell r="Q41" t="str">
            <v>Jesslyn</v>
          </cell>
          <cell r="R41" t="str">
            <v>qq</v>
          </cell>
          <cell r="S41" t="str">
            <v>Tinh</v>
          </cell>
          <cell r="T41" t="str">
            <v>V.Le</v>
          </cell>
          <cell r="U41" t="str">
            <v>Jonathan</v>
          </cell>
          <cell r="V41" t="str">
            <v>qq</v>
          </cell>
          <cell r="W41" t="str">
            <v>qq</v>
          </cell>
          <cell r="X41" t="str">
            <v>qq</v>
          </cell>
          <cell r="Y41" t="str">
            <v>qq</v>
          </cell>
          <cell r="Z41" t="str">
            <v>qq</v>
          </cell>
          <cell r="AA41" t="str">
            <v>Vineeth</v>
          </cell>
          <cell r="AB41" t="str">
            <v>S.McPhee</v>
          </cell>
          <cell r="AC41" t="str">
            <v>qq</v>
          </cell>
          <cell r="AD41">
            <v>0</v>
          </cell>
          <cell r="AE41" t="str">
            <v>Obaid</v>
          </cell>
          <cell r="AF41" t="str">
            <v>M.Tang</v>
          </cell>
          <cell r="AG41">
            <v>0</v>
          </cell>
          <cell r="AH41" t="str">
            <v>Robert</v>
          </cell>
          <cell r="AI41" t="str">
            <v>qq</v>
          </cell>
          <cell r="AJ41" t="str">
            <v>qq</v>
          </cell>
          <cell r="AK41" t="str">
            <v>Leekin</v>
          </cell>
          <cell r="AL41" t="str">
            <v>V.Hill</v>
          </cell>
          <cell r="AM41" t="str">
            <v>qq</v>
          </cell>
          <cell r="AN41" t="str">
            <v>qq</v>
          </cell>
          <cell r="AO41" t="str">
            <v>qq</v>
          </cell>
          <cell r="AP41" t="str">
            <v>qq</v>
          </cell>
          <cell r="AQ41" t="str">
            <v>qq</v>
          </cell>
          <cell r="AR41" t="str">
            <v>qq</v>
          </cell>
          <cell r="AS41" t="str">
            <v>Shirley</v>
          </cell>
          <cell r="AT41" t="str">
            <v>qq</v>
          </cell>
          <cell r="AU41" t="str">
            <v>S.Sturm</v>
          </cell>
          <cell r="AV41">
            <v>0</v>
          </cell>
          <cell r="AW41">
            <v>0</v>
          </cell>
          <cell r="AX41"/>
          <cell r="AY41" t="str">
            <v>qq</v>
          </cell>
          <cell r="AZ41" t="str">
            <v>A.Ho</v>
          </cell>
          <cell r="BA41"/>
          <cell r="BB41"/>
          <cell r="BC41"/>
          <cell r="BD41"/>
          <cell r="BE41"/>
          <cell r="BF41"/>
          <cell r="BG41"/>
          <cell r="BH41"/>
        </row>
        <row r="42">
          <cell r="C42" t="str">
            <v>qq</v>
          </cell>
          <cell r="D42" t="str">
            <v>qq</v>
          </cell>
          <cell r="E42" t="str">
            <v>qq</v>
          </cell>
          <cell r="F42" t="str">
            <v>qq</v>
          </cell>
          <cell r="G42" t="str">
            <v>qq</v>
          </cell>
          <cell r="H42">
            <v>0</v>
          </cell>
          <cell r="I42" t="str">
            <v>C.Vosk</v>
          </cell>
          <cell r="J42" t="str">
            <v>Tom</v>
          </cell>
          <cell r="K42" t="str">
            <v>qq</v>
          </cell>
          <cell r="L42" t="str">
            <v>K.Chin</v>
          </cell>
          <cell r="M42">
            <v>0</v>
          </cell>
          <cell r="N42">
            <v>0</v>
          </cell>
          <cell r="O42" t="str">
            <v>qq</v>
          </cell>
          <cell r="P42" t="str">
            <v>Jasenka</v>
          </cell>
          <cell r="Q42" t="str">
            <v>Idile</v>
          </cell>
          <cell r="R42" t="str">
            <v>qq</v>
          </cell>
          <cell r="S42" t="str">
            <v>Roshny</v>
          </cell>
          <cell r="T42" t="str">
            <v>Thao</v>
          </cell>
          <cell r="U42" t="str">
            <v>QQ</v>
          </cell>
          <cell r="V42" t="str">
            <v>Edward</v>
          </cell>
          <cell r="W42" t="str">
            <v>qq</v>
          </cell>
          <cell r="X42" t="str">
            <v>qq</v>
          </cell>
          <cell r="Y42" t="str">
            <v>qq</v>
          </cell>
          <cell r="Z42" t="str">
            <v>Fiona</v>
          </cell>
          <cell r="AA42" t="str">
            <v>Vineeth</v>
          </cell>
          <cell r="AB42" t="str">
            <v>S.McPhee</v>
          </cell>
          <cell r="AC42" t="str">
            <v>qq</v>
          </cell>
          <cell r="AD42">
            <v>0</v>
          </cell>
          <cell r="AE42" t="str">
            <v>Obaid</v>
          </cell>
          <cell r="AF42" t="str">
            <v>qq</v>
          </cell>
          <cell r="AG42">
            <v>0</v>
          </cell>
          <cell r="AH42" t="str">
            <v>Robert</v>
          </cell>
          <cell r="AI42" t="str">
            <v>A.Tey</v>
          </cell>
          <cell r="AJ42" t="str">
            <v>qq</v>
          </cell>
          <cell r="AK42" t="str">
            <v>Leekin</v>
          </cell>
          <cell r="AL42" t="str">
            <v>V.Hill</v>
          </cell>
          <cell r="AM42" t="str">
            <v>qq</v>
          </cell>
          <cell r="AN42" t="str">
            <v>qq</v>
          </cell>
          <cell r="AO42" t="str">
            <v>qq</v>
          </cell>
          <cell r="AP42" t="str">
            <v>qq</v>
          </cell>
          <cell r="AQ42" t="str">
            <v>qq</v>
          </cell>
          <cell r="AR42" t="str">
            <v>qq</v>
          </cell>
          <cell r="AS42" t="str">
            <v>qq</v>
          </cell>
          <cell r="AT42" t="str">
            <v>qq</v>
          </cell>
          <cell r="AU42" t="str">
            <v>S.Sturm</v>
          </cell>
          <cell r="AV42">
            <v>0</v>
          </cell>
          <cell r="AW42">
            <v>0</v>
          </cell>
          <cell r="AX42"/>
          <cell r="AY42" t="str">
            <v>qq</v>
          </cell>
          <cell r="AZ42" t="str">
            <v>A.Ho</v>
          </cell>
          <cell r="BA42"/>
          <cell r="BB42"/>
          <cell r="BC42"/>
          <cell r="BD42"/>
          <cell r="BE42"/>
          <cell r="BF42"/>
          <cell r="BG42"/>
          <cell r="BH42"/>
        </row>
        <row r="43">
          <cell r="C43" t="str">
            <v>qq</v>
          </cell>
          <cell r="D43" t="str">
            <v>Nicholas</v>
          </cell>
          <cell r="E43" t="str">
            <v>qq</v>
          </cell>
          <cell r="F43" t="str">
            <v>qq</v>
          </cell>
          <cell r="G43" t="str">
            <v>T.Le</v>
          </cell>
          <cell r="H43">
            <v>0</v>
          </cell>
          <cell r="I43" t="str">
            <v>Helen</v>
          </cell>
          <cell r="J43" t="str">
            <v>qq</v>
          </cell>
          <cell r="K43" t="str">
            <v>qq</v>
          </cell>
          <cell r="L43" t="str">
            <v>Sherine</v>
          </cell>
          <cell r="M43">
            <v>0</v>
          </cell>
          <cell r="N43">
            <v>0</v>
          </cell>
          <cell r="O43" t="str">
            <v>qq</v>
          </cell>
          <cell r="P43" t="str">
            <v>qq</v>
          </cell>
          <cell r="Q43" t="str">
            <v>Thao</v>
          </cell>
          <cell r="R43" t="str">
            <v>qq</v>
          </cell>
          <cell r="S43" t="str">
            <v>qq</v>
          </cell>
          <cell r="T43" t="str">
            <v>qq</v>
          </cell>
          <cell r="U43" t="str">
            <v>QQ</v>
          </cell>
          <cell r="V43" t="str">
            <v>qq</v>
          </cell>
          <cell r="W43" t="str">
            <v>qq</v>
          </cell>
          <cell r="X43" t="str">
            <v>qq</v>
          </cell>
          <cell r="Y43" t="str">
            <v>qq</v>
          </cell>
          <cell r="Z43" t="str">
            <v>Fiona</v>
          </cell>
          <cell r="AA43" t="str">
            <v>Vineeth</v>
          </cell>
          <cell r="AB43" t="str">
            <v>S.McPhee</v>
          </cell>
          <cell r="AC43" t="str">
            <v>M.Hanna</v>
          </cell>
          <cell r="AD43">
            <v>0</v>
          </cell>
          <cell r="AE43" t="str">
            <v>Obaid</v>
          </cell>
          <cell r="AF43" t="str">
            <v>M.Tang</v>
          </cell>
          <cell r="AG43">
            <v>0</v>
          </cell>
          <cell r="AH43" t="str">
            <v>Robert</v>
          </cell>
          <cell r="AI43" t="str">
            <v>qq</v>
          </cell>
          <cell r="AJ43" t="str">
            <v>qq</v>
          </cell>
          <cell r="AK43" t="str">
            <v>Leekin</v>
          </cell>
          <cell r="AL43" t="str">
            <v>V.Hill</v>
          </cell>
          <cell r="AM43" t="str">
            <v>qq</v>
          </cell>
          <cell r="AN43" t="str">
            <v>qq</v>
          </cell>
          <cell r="AO43" t="str">
            <v>qq</v>
          </cell>
          <cell r="AP43" t="str">
            <v>qq</v>
          </cell>
          <cell r="AQ43" t="str">
            <v>qq</v>
          </cell>
          <cell r="AR43" t="str">
            <v>qq</v>
          </cell>
          <cell r="AS43" t="str">
            <v>qq</v>
          </cell>
          <cell r="AT43" t="str">
            <v>qq</v>
          </cell>
          <cell r="AU43" t="str">
            <v>S.Sturm</v>
          </cell>
          <cell r="AV43">
            <v>0</v>
          </cell>
          <cell r="AW43">
            <v>0</v>
          </cell>
          <cell r="AX43"/>
          <cell r="AY43" t="str">
            <v>Adil</v>
          </cell>
          <cell r="AZ43" t="str">
            <v>A.Ho</v>
          </cell>
          <cell r="BA43"/>
          <cell r="BB43"/>
          <cell r="BC43"/>
          <cell r="BD43"/>
          <cell r="BE43"/>
          <cell r="BF43"/>
          <cell r="BG43"/>
          <cell r="BH43"/>
        </row>
        <row r="44">
          <cell r="C44" t="str">
            <v>Janki</v>
          </cell>
          <cell r="D44" t="str">
            <v>qq</v>
          </cell>
          <cell r="E44" t="str">
            <v>QQ</v>
          </cell>
          <cell r="F44" t="str">
            <v>qq</v>
          </cell>
          <cell r="G44" t="str">
            <v>Robbie</v>
          </cell>
          <cell r="H44">
            <v>0</v>
          </cell>
          <cell r="I44" t="str">
            <v>Sandra</v>
          </cell>
          <cell r="J44" t="str">
            <v>qq</v>
          </cell>
          <cell r="K44" t="str">
            <v>qq</v>
          </cell>
          <cell r="L44" t="str">
            <v>Christine</v>
          </cell>
          <cell r="M44">
            <v>0</v>
          </cell>
          <cell r="N44">
            <v>0</v>
          </cell>
          <cell r="O44" t="str">
            <v>K.Chin $</v>
          </cell>
          <cell r="P44" t="str">
            <v>J.Do</v>
          </cell>
          <cell r="Q44" t="str">
            <v>qq</v>
          </cell>
          <cell r="R44" t="str">
            <v>qq</v>
          </cell>
          <cell r="S44" t="str">
            <v>qq</v>
          </cell>
          <cell r="T44" t="str">
            <v>qq</v>
          </cell>
          <cell r="U44" t="str">
            <v>QQ</v>
          </cell>
          <cell r="V44" t="str">
            <v>qq</v>
          </cell>
          <cell r="W44" t="str">
            <v>qq</v>
          </cell>
          <cell r="X44" t="str">
            <v>qq</v>
          </cell>
          <cell r="Y44" t="str">
            <v>qq</v>
          </cell>
          <cell r="Z44" t="str">
            <v>qq</v>
          </cell>
          <cell r="AA44" t="str">
            <v>Vineeth</v>
          </cell>
          <cell r="AB44" t="str">
            <v>S.McPhee</v>
          </cell>
          <cell r="AC44" t="str">
            <v>qq</v>
          </cell>
          <cell r="AD44">
            <v>0</v>
          </cell>
          <cell r="AE44" t="str">
            <v>Obaid</v>
          </cell>
          <cell r="AF44" t="str">
            <v>M.Tang</v>
          </cell>
          <cell r="AG44">
            <v>0</v>
          </cell>
          <cell r="AH44" t="str">
            <v>Robert</v>
          </cell>
          <cell r="AI44" t="str">
            <v>qq</v>
          </cell>
          <cell r="AJ44" t="str">
            <v>qq</v>
          </cell>
          <cell r="AK44" t="str">
            <v>Leekin</v>
          </cell>
          <cell r="AL44" t="str">
            <v>V.Hill</v>
          </cell>
          <cell r="AM44" t="str">
            <v>qq</v>
          </cell>
          <cell r="AN44" t="str">
            <v>qq</v>
          </cell>
          <cell r="AO44" t="str">
            <v>qq</v>
          </cell>
          <cell r="AP44" t="str">
            <v>qq</v>
          </cell>
          <cell r="AQ44" t="str">
            <v>qq</v>
          </cell>
          <cell r="AR44" t="str">
            <v>qq</v>
          </cell>
          <cell r="AS44" t="str">
            <v>qq</v>
          </cell>
          <cell r="AT44" t="str">
            <v>qq</v>
          </cell>
          <cell r="AU44" t="str">
            <v>S.Sturm</v>
          </cell>
          <cell r="AV44">
            <v>0</v>
          </cell>
          <cell r="AW44">
            <v>0</v>
          </cell>
          <cell r="AX44"/>
          <cell r="AY44" t="str">
            <v>Adil</v>
          </cell>
          <cell r="AZ44" t="str">
            <v>A.Ho</v>
          </cell>
          <cell r="BA44"/>
          <cell r="BB44"/>
          <cell r="BC44"/>
          <cell r="BD44"/>
          <cell r="BE44"/>
          <cell r="BF44"/>
          <cell r="BG44"/>
          <cell r="BH44"/>
        </row>
        <row r="45">
          <cell r="C45" t="str">
            <v>qq</v>
          </cell>
          <cell r="D45" t="str">
            <v>Therese</v>
          </cell>
          <cell r="E45" t="str">
            <v>qq</v>
          </cell>
          <cell r="F45" t="str">
            <v>J.Do</v>
          </cell>
          <cell r="G45" t="str">
            <v>qq</v>
          </cell>
          <cell r="H45">
            <v>0</v>
          </cell>
          <cell r="I45" t="str">
            <v>qq</v>
          </cell>
          <cell r="J45" t="str">
            <v>qq</v>
          </cell>
          <cell r="K45" t="str">
            <v>Arthur</v>
          </cell>
          <cell r="L45" t="str">
            <v>qq</v>
          </cell>
          <cell r="M45">
            <v>0</v>
          </cell>
          <cell r="N45">
            <v>0</v>
          </cell>
          <cell r="O45" t="str">
            <v>K.Chin</v>
          </cell>
          <cell r="P45" t="str">
            <v>qq</v>
          </cell>
          <cell r="Q45" t="str">
            <v>V.Le</v>
          </cell>
          <cell r="R45" t="str">
            <v>qq</v>
          </cell>
          <cell r="S45" t="str">
            <v>qq</v>
          </cell>
          <cell r="T45" t="str">
            <v>qq</v>
          </cell>
          <cell r="U45" t="str">
            <v>QQ</v>
          </cell>
          <cell r="V45" t="str">
            <v>qq</v>
          </cell>
          <cell r="W45" t="str">
            <v>qq</v>
          </cell>
          <cell r="X45" t="str">
            <v>qq</v>
          </cell>
          <cell r="Y45" t="str">
            <v>qq</v>
          </cell>
          <cell r="Z45" t="str">
            <v>Fiona</v>
          </cell>
          <cell r="AA45" t="str">
            <v>Vineeth</v>
          </cell>
          <cell r="AB45" t="str">
            <v>S.McPhee</v>
          </cell>
          <cell r="AC45" t="str">
            <v>M.Hanna</v>
          </cell>
          <cell r="AD45">
            <v>0</v>
          </cell>
          <cell r="AE45" t="str">
            <v>Obaid</v>
          </cell>
          <cell r="AF45" t="str">
            <v>M.Tang</v>
          </cell>
          <cell r="AG45">
            <v>0</v>
          </cell>
          <cell r="AH45" t="str">
            <v>Robert</v>
          </cell>
          <cell r="AI45" t="str">
            <v>A.Tey</v>
          </cell>
          <cell r="AJ45" t="str">
            <v>qq</v>
          </cell>
          <cell r="AK45" t="str">
            <v>Leekin</v>
          </cell>
          <cell r="AL45" t="str">
            <v>V.Hill</v>
          </cell>
          <cell r="AM45" t="str">
            <v>qq</v>
          </cell>
          <cell r="AN45" t="str">
            <v>qq</v>
          </cell>
          <cell r="AO45" t="str">
            <v>qq</v>
          </cell>
          <cell r="AP45" t="str">
            <v>qq</v>
          </cell>
          <cell r="AQ45" t="str">
            <v>qq</v>
          </cell>
          <cell r="AR45" t="str">
            <v>qq</v>
          </cell>
          <cell r="AS45" t="str">
            <v>qq</v>
          </cell>
          <cell r="AT45" t="str">
            <v>qq</v>
          </cell>
          <cell r="AU45" t="str">
            <v>S.Sturm</v>
          </cell>
          <cell r="AV45">
            <v>0</v>
          </cell>
          <cell r="AW45">
            <v>0</v>
          </cell>
          <cell r="AX45"/>
          <cell r="AY45" t="str">
            <v>Adil</v>
          </cell>
          <cell r="AZ45" t="str">
            <v>A.Ho</v>
          </cell>
          <cell r="BA45"/>
          <cell r="BB45"/>
          <cell r="BC45"/>
          <cell r="BD45"/>
          <cell r="BE45"/>
          <cell r="BF45"/>
          <cell r="BG45"/>
          <cell r="BH45"/>
        </row>
        <row r="46">
          <cell r="C46" t="str">
            <v>Leekin</v>
          </cell>
          <cell r="D46" t="str">
            <v>M.Phung</v>
          </cell>
          <cell r="E46" t="str">
            <v>QQ</v>
          </cell>
          <cell r="F46" t="str">
            <v>Tatyana</v>
          </cell>
          <cell r="G46" t="str">
            <v>Bianca</v>
          </cell>
          <cell r="H46">
            <v>0</v>
          </cell>
          <cell r="I46" t="str">
            <v>Robert</v>
          </cell>
          <cell r="J46" t="str">
            <v>qq</v>
          </cell>
          <cell r="K46" t="str">
            <v>qq</v>
          </cell>
          <cell r="L46" t="str">
            <v>qq</v>
          </cell>
          <cell r="M46" t="str">
            <v>J.Kao</v>
          </cell>
          <cell r="N46">
            <v>0</v>
          </cell>
          <cell r="O46" t="str">
            <v>qq</v>
          </cell>
          <cell r="P46">
            <v>0</v>
          </cell>
          <cell r="Q46">
            <v>0</v>
          </cell>
          <cell r="R46" t="str">
            <v>qq</v>
          </cell>
          <cell r="S46" t="str">
            <v>Nha</v>
          </cell>
          <cell r="T46" t="str">
            <v>Tinh</v>
          </cell>
          <cell r="U46" t="str">
            <v>Jonathan</v>
          </cell>
          <cell r="V46" t="str">
            <v>qq</v>
          </cell>
          <cell r="W46" t="str">
            <v>qq</v>
          </cell>
          <cell r="X46" t="str">
            <v>qq</v>
          </cell>
          <cell r="Y46" t="str">
            <v>V.Hill</v>
          </cell>
          <cell r="Z46" t="str">
            <v>qq</v>
          </cell>
          <cell r="AA46" t="str">
            <v>Dalia</v>
          </cell>
          <cell r="AB46" t="str">
            <v>Janki</v>
          </cell>
          <cell r="AC46" t="str">
            <v>Shirley</v>
          </cell>
          <cell r="AD46" t="str">
            <v>qq</v>
          </cell>
          <cell r="AE46" t="str">
            <v>Obaid</v>
          </cell>
          <cell r="AF46" t="str">
            <v>qq</v>
          </cell>
          <cell r="AG46" t="str">
            <v>qq</v>
          </cell>
          <cell r="AH46" t="str">
            <v>qq</v>
          </cell>
          <cell r="AI46" t="str">
            <v>A.Tey</v>
          </cell>
          <cell r="AJ46" t="str">
            <v>Therese</v>
          </cell>
          <cell r="AK46" t="str">
            <v>qq</v>
          </cell>
          <cell r="AL46" t="str">
            <v>qq</v>
          </cell>
          <cell r="AM46" t="str">
            <v>qq</v>
          </cell>
          <cell r="AN46" t="str">
            <v>J.Drummond</v>
          </cell>
          <cell r="AO46" t="str">
            <v>J.Do</v>
          </cell>
          <cell r="AP46" t="str">
            <v>L.Jedwab</v>
          </cell>
          <cell r="AQ46" t="str">
            <v>qq</v>
          </cell>
          <cell r="AR46" t="str">
            <v>qq</v>
          </cell>
          <cell r="AS46" t="str">
            <v>qq</v>
          </cell>
          <cell r="AT46" t="str">
            <v>qq</v>
          </cell>
          <cell r="AU46" t="str">
            <v>qq</v>
          </cell>
          <cell r="AV46">
            <v>0</v>
          </cell>
          <cell r="AW46" t="str">
            <v>S.Rajendra</v>
          </cell>
          <cell r="AX46"/>
          <cell r="AY46" t="str">
            <v>Adil</v>
          </cell>
          <cell r="AZ46" t="str">
            <v>A.Ho</v>
          </cell>
          <cell r="BA46"/>
          <cell r="BB46"/>
          <cell r="BC46"/>
          <cell r="BD46"/>
          <cell r="BE46"/>
          <cell r="BF46"/>
          <cell r="BG46"/>
          <cell r="BH46"/>
        </row>
        <row r="47">
          <cell r="C47" t="str">
            <v>qq</v>
          </cell>
          <cell r="D47" t="str">
            <v>qq</v>
          </cell>
          <cell r="E47" t="str">
            <v>QQ</v>
          </cell>
          <cell r="F47" t="str">
            <v>qq</v>
          </cell>
          <cell r="G47" t="str">
            <v>qq</v>
          </cell>
          <cell r="H47">
            <v>0</v>
          </cell>
          <cell r="I47" t="str">
            <v>qq</v>
          </cell>
          <cell r="J47">
            <v>0</v>
          </cell>
          <cell r="K47">
            <v>0</v>
          </cell>
          <cell r="L47" t="str">
            <v>Megan</v>
          </cell>
          <cell r="M47" t="str">
            <v>Berenice</v>
          </cell>
          <cell r="N47">
            <v>0</v>
          </cell>
          <cell r="O47" t="str">
            <v>qq</v>
          </cell>
          <cell r="P47" t="str">
            <v>Jasenka</v>
          </cell>
          <cell r="Q47" t="str">
            <v>Jonathan</v>
          </cell>
          <cell r="R47" t="str">
            <v>qq</v>
          </cell>
          <cell r="S47" t="str">
            <v>Ana</v>
          </cell>
          <cell r="T47" t="str">
            <v>Lauren</v>
          </cell>
          <cell r="U47" t="str">
            <v>QQ</v>
          </cell>
          <cell r="V47" t="str">
            <v>Edward</v>
          </cell>
          <cell r="W47" t="str">
            <v>qq</v>
          </cell>
          <cell r="X47" t="str">
            <v>qq</v>
          </cell>
          <cell r="Y47" t="str">
            <v>V.Hill</v>
          </cell>
          <cell r="Z47" t="str">
            <v>qq</v>
          </cell>
          <cell r="AA47" t="str">
            <v>Dalia</v>
          </cell>
          <cell r="AB47" t="str">
            <v>Janki</v>
          </cell>
          <cell r="AC47" t="str">
            <v>qq</v>
          </cell>
          <cell r="AD47" t="str">
            <v>qq</v>
          </cell>
          <cell r="AE47" t="str">
            <v>Obaid</v>
          </cell>
          <cell r="AF47" t="str">
            <v>qq</v>
          </cell>
          <cell r="AG47" t="str">
            <v>qq</v>
          </cell>
          <cell r="AH47" t="str">
            <v>qq</v>
          </cell>
          <cell r="AI47" t="str">
            <v>A.Tey</v>
          </cell>
          <cell r="AJ47" t="str">
            <v>Therese</v>
          </cell>
          <cell r="AK47" t="str">
            <v>qq</v>
          </cell>
          <cell r="AL47" t="str">
            <v>qq</v>
          </cell>
          <cell r="AM47" t="str">
            <v>qq</v>
          </cell>
          <cell r="AN47" t="str">
            <v>J.Drummond</v>
          </cell>
          <cell r="AO47" t="str">
            <v>J.Do</v>
          </cell>
          <cell r="AP47" t="str">
            <v>L.Jedwab</v>
          </cell>
          <cell r="AQ47" t="str">
            <v>qq</v>
          </cell>
          <cell r="AR47" t="str">
            <v>qq</v>
          </cell>
          <cell r="AS47" t="str">
            <v>qq</v>
          </cell>
          <cell r="AT47" t="str">
            <v>qq</v>
          </cell>
          <cell r="AU47" t="str">
            <v>Vivienne</v>
          </cell>
          <cell r="AV47">
            <v>0</v>
          </cell>
          <cell r="AW47" t="str">
            <v>S.Rajendra</v>
          </cell>
          <cell r="AX47"/>
          <cell r="AY47" t="str">
            <v>Adil</v>
          </cell>
          <cell r="AZ47" t="str">
            <v>A.Ho</v>
          </cell>
          <cell r="BA47"/>
          <cell r="BB47"/>
          <cell r="BC47"/>
          <cell r="BD47"/>
          <cell r="BE47"/>
          <cell r="BF47"/>
          <cell r="BG47"/>
          <cell r="BH47"/>
        </row>
        <row r="48">
          <cell r="C48" t="str">
            <v>qq</v>
          </cell>
          <cell r="D48" t="str">
            <v>Kosta</v>
          </cell>
          <cell r="E48" t="str">
            <v>QQ</v>
          </cell>
          <cell r="F48" t="str">
            <v>Carmen</v>
          </cell>
          <cell r="G48" t="str">
            <v>Victoria</v>
          </cell>
          <cell r="H48">
            <v>0</v>
          </cell>
          <cell r="I48" t="str">
            <v>Renise</v>
          </cell>
          <cell r="J48">
            <v>0</v>
          </cell>
          <cell r="K48">
            <v>0</v>
          </cell>
          <cell r="L48" t="str">
            <v>qq</v>
          </cell>
          <cell r="M48" t="str">
            <v>Alison</v>
          </cell>
          <cell r="N48">
            <v>0</v>
          </cell>
          <cell r="O48" t="str">
            <v>qq</v>
          </cell>
          <cell r="P48" t="str">
            <v>qq</v>
          </cell>
          <cell r="Q48" t="str">
            <v>Edward</v>
          </cell>
          <cell r="R48" t="str">
            <v>qq</v>
          </cell>
          <cell r="S48" t="str">
            <v>qq</v>
          </cell>
          <cell r="T48" t="str">
            <v>qq</v>
          </cell>
          <cell r="U48" t="str">
            <v>QQ</v>
          </cell>
          <cell r="V48" t="str">
            <v>qq</v>
          </cell>
          <cell r="W48" t="str">
            <v>qq</v>
          </cell>
          <cell r="X48" t="str">
            <v>qq</v>
          </cell>
          <cell r="Y48" t="str">
            <v>V.Hill</v>
          </cell>
          <cell r="Z48" t="str">
            <v>A.Ho</v>
          </cell>
          <cell r="AA48" t="str">
            <v>qq</v>
          </cell>
          <cell r="AB48" t="str">
            <v>Janki</v>
          </cell>
          <cell r="AC48" t="str">
            <v>M.Hanna</v>
          </cell>
          <cell r="AD48" t="str">
            <v>qq</v>
          </cell>
          <cell r="AE48" t="str">
            <v>Obaid</v>
          </cell>
          <cell r="AF48" t="str">
            <v>qq</v>
          </cell>
          <cell r="AG48" t="str">
            <v>Kelly</v>
          </cell>
          <cell r="AH48" t="str">
            <v>qq</v>
          </cell>
          <cell r="AI48" t="str">
            <v>qq</v>
          </cell>
          <cell r="AJ48" t="str">
            <v>Therese</v>
          </cell>
          <cell r="AK48" t="str">
            <v>qq</v>
          </cell>
          <cell r="AL48" t="str">
            <v>qq</v>
          </cell>
          <cell r="AM48" t="str">
            <v>qq</v>
          </cell>
          <cell r="AN48" t="str">
            <v>J.Drummond</v>
          </cell>
          <cell r="AO48" t="str">
            <v>J.Do</v>
          </cell>
          <cell r="AP48" t="str">
            <v>L.Jedwab</v>
          </cell>
          <cell r="AQ48" t="str">
            <v>qq</v>
          </cell>
          <cell r="AR48" t="str">
            <v>qq</v>
          </cell>
          <cell r="AS48" t="str">
            <v>qq</v>
          </cell>
          <cell r="AT48" t="str">
            <v>qq</v>
          </cell>
          <cell r="AU48" t="str">
            <v>qq</v>
          </cell>
          <cell r="AV48">
            <v>0</v>
          </cell>
          <cell r="AW48" t="str">
            <v>qq</v>
          </cell>
          <cell r="AX48"/>
          <cell r="AY48" t="str">
            <v>Adil</v>
          </cell>
          <cell r="AZ48"/>
          <cell r="BA48"/>
          <cell r="BB48"/>
          <cell r="BC48"/>
          <cell r="BD48"/>
          <cell r="BE48"/>
          <cell r="BF48"/>
          <cell r="BG48"/>
          <cell r="BH48"/>
        </row>
        <row r="49">
          <cell r="C49" t="str">
            <v>Clark</v>
          </cell>
          <cell r="D49" t="str">
            <v>qq</v>
          </cell>
          <cell r="E49" t="str">
            <v>Eugene</v>
          </cell>
          <cell r="F49" t="str">
            <v>Angela</v>
          </cell>
          <cell r="G49" t="str">
            <v>Paree</v>
          </cell>
          <cell r="H49">
            <v>0</v>
          </cell>
          <cell r="I49" t="str">
            <v>G.Lau</v>
          </cell>
          <cell r="J49">
            <v>0</v>
          </cell>
          <cell r="K49">
            <v>0</v>
          </cell>
          <cell r="L49" t="str">
            <v>qq</v>
          </cell>
          <cell r="M49" t="str">
            <v>G.Wang</v>
          </cell>
          <cell r="N49">
            <v>0</v>
          </cell>
          <cell r="O49" t="str">
            <v>A.Chong</v>
          </cell>
          <cell r="P49" t="str">
            <v>J.Do</v>
          </cell>
          <cell r="Q49" t="str">
            <v>qq</v>
          </cell>
          <cell r="R49" t="str">
            <v>qq</v>
          </cell>
          <cell r="S49" t="str">
            <v>qq</v>
          </cell>
          <cell r="T49" t="str">
            <v>qq</v>
          </cell>
          <cell r="U49" t="str">
            <v>QQ</v>
          </cell>
          <cell r="V49" t="str">
            <v>qq</v>
          </cell>
          <cell r="W49" t="str">
            <v>qq</v>
          </cell>
          <cell r="X49" t="str">
            <v>qq</v>
          </cell>
          <cell r="Y49" t="str">
            <v>V.Hill</v>
          </cell>
          <cell r="Z49" t="str">
            <v>A.Ho</v>
          </cell>
          <cell r="AA49" t="str">
            <v>qq</v>
          </cell>
          <cell r="AB49" t="str">
            <v>Janki</v>
          </cell>
          <cell r="AC49" t="str">
            <v>qq</v>
          </cell>
          <cell r="AD49" t="str">
            <v>qq</v>
          </cell>
          <cell r="AE49" t="str">
            <v>Obaid</v>
          </cell>
          <cell r="AF49" t="str">
            <v>qq</v>
          </cell>
          <cell r="AG49" t="str">
            <v>Kelly</v>
          </cell>
          <cell r="AH49" t="str">
            <v>qq</v>
          </cell>
          <cell r="AI49" t="str">
            <v>qq</v>
          </cell>
          <cell r="AJ49" t="str">
            <v>Therese</v>
          </cell>
          <cell r="AK49" t="str">
            <v>qq</v>
          </cell>
          <cell r="AL49" t="str">
            <v>qq</v>
          </cell>
          <cell r="AM49" t="str">
            <v>qq</v>
          </cell>
          <cell r="AN49" t="str">
            <v>J.Drummond</v>
          </cell>
          <cell r="AO49" t="str">
            <v>J.Do</v>
          </cell>
          <cell r="AP49" t="str">
            <v>L.Jedwab</v>
          </cell>
          <cell r="AQ49" t="str">
            <v>qq</v>
          </cell>
          <cell r="AR49" t="str">
            <v>qq</v>
          </cell>
          <cell r="AS49" t="str">
            <v>qq</v>
          </cell>
          <cell r="AT49" t="str">
            <v>qq</v>
          </cell>
          <cell r="AU49" t="str">
            <v>Vivienne</v>
          </cell>
          <cell r="AV49">
            <v>0</v>
          </cell>
          <cell r="AW49" t="str">
            <v>S.Rajendra</v>
          </cell>
          <cell r="AX49"/>
          <cell r="AY49" t="str">
            <v>Adil</v>
          </cell>
          <cell r="AZ49" t="str">
            <v>Renise&gt;1pm</v>
          </cell>
          <cell r="BA49"/>
          <cell r="BB49"/>
          <cell r="BC49"/>
          <cell r="BD49"/>
          <cell r="BE49"/>
          <cell r="BF49"/>
          <cell r="BG49"/>
          <cell r="BH49"/>
        </row>
        <row r="50">
          <cell r="C50" t="str">
            <v>qq</v>
          </cell>
          <cell r="D50" t="str">
            <v>T.Vo</v>
          </cell>
          <cell r="E50" t="str">
            <v>QQ</v>
          </cell>
          <cell r="F50" t="str">
            <v>Angelica</v>
          </cell>
          <cell r="G50" t="str">
            <v>Mark</v>
          </cell>
          <cell r="H50" t="str">
            <v>Lucky</v>
          </cell>
          <cell r="I50" t="str">
            <v>Angelene</v>
          </cell>
          <cell r="J50">
            <v>0</v>
          </cell>
          <cell r="K50">
            <v>0</v>
          </cell>
          <cell r="L50" t="str">
            <v>qq</v>
          </cell>
          <cell r="M50" t="str">
            <v>qq</v>
          </cell>
          <cell r="N50">
            <v>0</v>
          </cell>
          <cell r="O50" t="str">
            <v>A.Chong</v>
          </cell>
          <cell r="P50" t="str">
            <v>qq</v>
          </cell>
          <cell r="Q50" t="str">
            <v>Ana</v>
          </cell>
          <cell r="R50" t="str">
            <v>qq</v>
          </cell>
          <cell r="S50" t="str">
            <v>qq</v>
          </cell>
          <cell r="T50" t="str">
            <v>qq</v>
          </cell>
          <cell r="U50" t="str">
            <v>QQ</v>
          </cell>
          <cell r="V50" t="str">
            <v>qq</v>
          </cell>
          <cell r="W50" t="str">
            <v>qq</v>
          </cell>
          <cell r="X50" t="str">
            <v>qq</v>
          </cell>
          <cell r="Y50" t="str">
            <v>C.Vosk</v>
          </cell>
          <cell r="Z50" t="str">
            <v>A.Ho</v>
          </cell>
          <cell r="AA50" t="str">
            <v>V.Hill</v>
          </cell>
          <cell r="AB50" t="str">
            <v>Janki</v>
          </cell>
          <cell r="AC50" t="str">
            <v>M.Hanna</v>
          </cell>
          <cell r="AD50" t="str">
            <v>qq</v>
          </cell>
          <cell r="AE50" t="str">
            <v>Obaid</v>
          </cell>
          <cell r="AF50" t="str">
            <v>qq</v>
          </cell>
          <cell r="AG50" t="str">
            <v>qq</v>
          </cell>
          <cell r="AH50" t="str">
            <v>qq</v>
          </cell>
          <cell r="AI50" t="str">
            <v>A.Tey</v>
          </cell>
          <cell r="AJ50" t="str">
            <v>Therese</v>
          </cell>
          <cell r="AK50" t="str">
            <v>qq</v>
          </cell>
          <cell r="AL50" t="str">
            <v>qq</v>
          </cell>
          <cell r="AM50" t="str">
            <v>qq</v>
          </cell>
          <cell r="AN50" t="str">
            <v>J.Drummond</v>
          </cell>
          <cell r="AO50" t="str">
            <v>J.Do</v>
          </cell>
          <cell r="AP50" t="str">
            <v>L.Jedwab</v>
          </cell>
          <cell r="AQ50" t="str">
            <v>qq</v>
          </cell>
          <cell r="AR50" t="str">
            <v>qq</v>
          </cell>
          <cell r="AS50" t="str">
            <v>qq</v>
          </cell>
          <cell r="AT50" t="str">
            <v>qq</v>
          </cell>
          <cell r="AU50" t="str">
            <v>qq</v>
          </cell>
          <cell r="AV50">
            <v>0</v>
          </cell>
          <cell r="AW50" t="str">
            <v>S.Rajendra</v>
          </cell>
          <cell r="AX50"/>
          <cell r="AY50" t="str">
            <v>Adil</v>
          </cell>
          <cell r="AZ50"/>
          <cell r="BA50"/>
          <cell r="BB50"/>
          <cell r="BC50"/>
          <cell r="BD50"/>
          <cell r="BE50"/>
          <cell r="BF50"/>
          <cell r="BG50"/>
          <cell r="BH50"/>
        </row>
        <row r="51">
          <cell r="C51" t="str">
            <v>qq</v>
          </cell>
          <cell r="D51" t="str">
            <v>Public holiday</v>
          </cell>
          <cell r="E51" t="str">
            <v>public holiday</v>
          </cell>
          <cell r="F51" t="str">
            <v>qq</v>
          </cell>
          <cell r="G51" t="str">
            <v>Public Holiday</v>
          </cell>
          <cell r="H51">
            <v>0</v>
          </cell>
          <cell r="I51" t="str">
            <v>qq</v>
          </cell>
          <cell r="J51">
            <v>0</v>
          </cell>
          <cell r="K51">
            <v>0</v>
          </cell>
          <cell r="L51" t="str">
            <v>Public Holiday</v>
          </cell>
          <cell r="M51">
            <v>0</v>
          </cell>
          <cell r="N51">
            <v>0</v>
          </cell>
          <cell r="O51" t="str">
            <v>qq</v>
          </cell>
          <cell r="P51" t="str">
            <v>qq</v>
          </cell>
          <cell r="Q51" t="str">
            <v>qq</v>
          </cell>
          <cell r="R51" t="str">
            <v>qq</v>
          </cell>
          <cell r="S51" t="str">
            <v>qq</v>
          </cell>
          <cell r="T51" t="str">
            <v>qq</v>
          </cell>
          <cell r="U51" t="str">
            <v>QQ</v>
          </cell>
          <cell r="V51" t="str">
            <v>qq</v>
          </cell>
          <cell r="W51" t="str">
            <v>qq</v>
          </cell>
          <cell r="X51" t="str">
            <v>qq</v>
          </cell>
          <cell r="Y51" t="str">
            <v>qq</v>
          </cell>
          <cell r="Z51" t="str">
            <v>qq</v>
          </cell>
          <cell r="AA51" t="str">
            <v>qq</v>
          </cell>
          <cell r="AB51" t="str">
            <v>qq</v>
          </cell>
          <cell r="AC51" t="str">
            <v>qq</v>
          </cell>
          <cell r="AD51" t="str">
            <v>qq</v>
          </cell>
          <cell r="AE51" t="str">
            <v>qq</v>
          </cell>
          <cell r="AF51" t="str">
            <v>qq</v>
          </cell>
          <cell r="AG51" t="str">
            <v>qq</v>
          </cell>
          <cell r="AH51" t="str">
            <v>qq</v>
          </cell>
          <cell r="AI51" t="str">
            <v>qq</v>
          </cell>
          <cell r="AJ51" t="str">
            <v>qq</v>
          </cell>
          <cell r="AK51" t="str">
            <v>qq</v>
          </cell>
          <cell r="AL51" t="str">
            <v>qq</v>
          </cell>
          <cell r="AM51" t="str">
            <v>qq</v>
          </cell>
          <cell r="AN51" t="str">
            <v>qq</v>
          </cell>
          <cell r="AO51" t="str">
            <v>qq</v>
          </cell>
          <cell r="AP51" t="str">
            <v>qq</v>
          </cell>
          <cell r="AQ51" t="str">
            <v>qq</v>
          </cell>
          <cell r="AR51" t="str">
            <v>qq</v>
          </cell>
          <cell r="AS51" t="str">
            <v>qq</v>
          </cell>
          <cell r="AT51" t="str">
            <v>qq</v>
          </cell>
          <cell r="AU51">
            <v>0</v>
          </cell>
          <cell r="AV51">
            <v>0</v>
          </cell>
          <cell r="AW51" t="str">
            <v>S.Rajendra</v>
          </cell>
          <cell r="AX51"/>
          <cell r="AY51" t="str">
            <v>Adil</v>
          </cell>
          <cell r="AZ51" t="str">
            <v>A.Ho</v>
          </cell>
          <cell r="BA51"/>
          <cell r="BB51"/>
          <cell r="BC51"/>
          <cell r="BD51"/>
          <cell r="BE51"/>
          <cell r="BF51"/>
          <cell r="BG51"/>
          <cell r="BH51"/>
        </row>
        <row r="52">
          <cell r="C52" t="str">
            <v>qq</v>
          </cell>
          <cell r="D52" t="str">
            <v>qq</v>
          </cell>
          <cell r="E52" t="str">
            <v>J.Hughes</v>
          </cell>
          <cell r="F52" t="str">
            <v>S.McPhee</v>
          </cell>
          <cell r="G52" t="str">
            <v>J.Yang</v>
          </cell>
          <cell r="H52">
            <v>0</v>
          </cell>
          <cell r="I52" t="str">
            <v>qq</v>
          </cell>
          <cell r="J52">
            <v>0</v>
          </cell>
          <cell r="K52">
            <v>0</v>
          </cell>
          <cell r="L52" t="str">
            <v>qq</v>
          </cell>
          <cell r="M52">
            <v>0</v>
          </cell>
          <cell r="N52">
            <v>0</v>
          </cell>
          <cell r="O52" t="str">
            <v>qq</v>
          </cell>
          <cell r="P52" t="str">
            <v>Karishma</v>
          </cell>
          <cell r="Q52" t="str">
            <v>Tinh</v>
          </cell>
          <cell r="R52" t="str">
            <v>qq</v>
          </cell>
          <cell r="S52" t="str">
            <v>Jesslyn</v>
          </cell>
          <cell r="T52" t="str">
            <v>Thao</v>
          </cell>
          <cell r="U52" t="str">
            <v>Idile</v>
          </cell>
          <cell r="V52" t="str">
            <v>qq</v>
          </cell>
          <cell r="W52" t="str">
            <v>qq</v>
          </cell>
          <cell r="X52" t="str">
            <v>qq</v>
          </cell>
          <cell r="Y52" t="str">
            <v>C.Vosk</v>
          </cell>
          <cell r="Z52" t="str">
            <v>Nadi</v>
          </cell>
          <cell r="AA52" t="str">
            <v>A.Chong</v>
          </cell>
          <cell r="AB52" t="str">
            <v>qq</v>
          </cell>
          <cell r="AC52" t="str">
            <v>qq</v>
          </cell>
          <cell r="AD52" t="str">
            <v>V.Mai</v>
          </cell>
          <cell r="AE52" t="str">
            <v>Obaid</v>
          </cell>
          <cell r="AF52" t="str">
            <v>Mark</v>
          </cell>
          <cell r="AG52" t="str">
            <v>qq</v>
          </cell>
          <cell r="AH52" t="str">
            <v>qq</v>
          </cell>
          <cell r="AI52" t="str">
            <v>qq</v>
          </cell>
          <cell r="AJ52" t="str">
            <v>Therese</v>
          </cell>
          <cell r="AK52" t="str">
            <v>qq</v>
          </cell>
          <cell r="AL52" t="str">
            <v>Shirley</v>
          </cell>
          <cell r="AM52" t="str">
            <v>Vivienne</v>
          </cell>
          <cell r="AN52" t="str">
            <v>J.Drummond</v>
          </cell>
          <cell r="AO52" t="str">
            <v>Winnie</v>
          </cell>
          <cell r="AP52" t="str">
            <v>qq</v>
          </cell>
          <cell r="AQ52" t="str">
            <v>qq</v>
          </cell>
          <cell r="AR52" t="str">
            <v>qq</v>
          </cell>
          <cell r="AS52" t="str">
            <v>qq</v>
          </cell>
          <cell r="AT52" t="str">
            <v>qq</v>
          </cell>
          <cell r="AU52">
            <v>0</v>
          </cell>
          <cell r="AV52">
            <v>0</v>
          </cell>
          <cell r="AW52" t="str">
            <v>S.Rajendra</v>
          </cell>
          <cell r="AX52"/>
          <cell r="AY52" t="str">
            <v>Adil</v>
          </cell>
          <cell r="AZ52" t="str">
            <v>A.Ho</v>
          </cell>
          <cell r="BA52"/>
          <cell r="BB52"/>
          <cell r="BC52"/>
          <cell r="BD52"/>
          <cell r="BE52"/>
          <cell r="BF52"/>
          <cell r="BG52"/>
          <cell r="BH52"/>
        </row>
        <row r="53">
          <cell r="C53" t="str">
            <v>qq</v>
          </cell>
          <cell r="D53" t="str">
            <v>qq</v>
          </cell>
          <cell r="E53" t="str">
            <v>qq</v>
          </cell>
          <cell r="F53" t="str">
            <v>qq</v>
          </cell>
          <cell r="G53" t="str">
            <v>M.Lu</v>
          </cell>
          <cell r="H53">
            <v>0</v>
          </cell>
          <cell r="I53" t="str">
            <v>qq</v>
          </cell>
          <cell r="J53">
            <v>0</v>
          </cell>
          <cell r="K53">
            <v>0</v>
          </cell>
          <cell r="L53" t="str">
            <v>Nadi</v>
          </cell>
          <cell r="M53">
            <v>0</v>
          </cell>
          <cell r="N53">
            <v>0</v>
          </cell>
          <cell r="O53" t="str">
            <v>qq</v>
          </cell>
          <cell r="P53" t="str">
            <v>qq</v>
          </cell>
          <cell r="Q53" t="str">
            <v>Roshny</v>
          </cell>
          <cell r="R53" t="str">
            <v>qq</v>
          </cell>
          <cell r="S53" t="str">
            <v>Jonathan</v>
          </cell>
          <cell r="T53" t="str">
            <v>V.Le</v>
          </cell>
          <cell r="U53" t="str">
            <v>QQ</v>
          </cell>
          <cell r="V53" t="str">
            <v>Edward</v>
          </cell>
          <cell r="W53" t="str">
            <v>qq</v>
          </cell>
          <cell r="X53" t="str">
            <v>qq</v>
          </cell>
          <cell r="Y53" t="str">
            <v>C.Vosk</v>
          </cell>
          <cell r="Z53" t="str">
            <v>A.Truong</v>
          </cell>
          <cell r="AA53" t="str">
            <v>A.Chong</v>
          </cell>
          <cell r="AB53" t="str">
            <v>qq</v>
          </cell>
          <cell r="AC53" t="str">
            <v>M.Hanna</v>
          </cell>
          <cell r="AD53" t="str">
            <v>V.Mai</v>
          </cell>
          <cell r="AE53" t="str">
            <v>Obaid</v>
          </cell>
          <cell r="AF53" t="str">
            <v>Mark</v>
          </cell>
          <cell r="AG53" t="str">
            <v>Kelly</v>
          </cell>
          <cell r="AH53" t="str">
            <v>Stella</v>
          </cell>
          <cell r="AI53" t="str">
            <v>qq</v>
          </cell>
          <cell r="AJ53" t="str">
            <v>Therese</v>
          </cell>
          <cell r="AK53" t="str">
            <v>qq</v>
          </cell>
          <cell r="AL53" t="str">
            <v>J.Hughes</v>
          </cell>
          <cell r="AM53" t="str">
            <v>qq</v>
          </cell>
          <cell r="AN53" t="str">
            <v>J.Drummond</v>
          </cell>
          <cell r="AO53" t="str">
            <v>Winnie</v>
          </cell>
          <cell r="AP53" t="str">
            <v>qq</v>
          </cell>
          <cell r="AQ53" t="str">
            <v>qq</v>
          </cell>
          <cell r="AR53" t="str">
            <v>qq</v>
          </cell>
          <cell r="AS53" t="str">
            <v>qq</v>
          </cell>
          <cell r="AT53" t="str">
            <v>qq</v>
          </cell>
          <cell r="AU53">
            <v>0</v>
          </cell>
          <cell r="AV53">
            <v>0</v>
          </cell>
          <cell r="AW53">
            <v>0</v>
          </cell>
          <cell r="AX53"/>
          <cell r="AY53"/>
          <cell r="AZ53" t="str">
            <v>A.Ho</v>
          </cell>
          <cell r="BA53"/>
          <cell r="BB53"/>
          <cell r="BC53"/>
          <cell r="BD53"/>
          <cell r="BE53"/>
          <cell r="BF53"/>
          <cell r="BG53"/>
          <cell r="BH53"/>
        </row>
        <row r="54">
          <cell r="C54" t="str">
            <v>qq</v>
          </cell>
          <cell r="D54" t="str">
            <v>qq</v>
          </cell>
          <cell r="E54" t="str">
            <v>L.Jedwab</v>
          </cell>
          <cell r="F54" t="str">
            <v>qq</v>
          </cell>
          <cell r="G54" t="str">
            <v>Sam</v>
          </cell>
          <cell r="H54">
            <v>0</v>
          </cell>
          <cell r="I54" t="str">
            <v>G.Wang</v>
          </cell>
          <cell r="J54">
            <v>0</v>
          </cell>
          <cell r="K54">
            <v>0</v>
          </cell>
          <cell r="L54" t="str">
            <v>Christine</v>
          </cell>
          <cell r="M54">
            <v>0</v>
          </cell>
          <cell r="N54">
            <v>0</v>
          </cell>
          <cell r="O54" t="str">
            <v>Huda</v>
          </cell>
          <cell r="P54" t="str">
            <v>Jasenka</v>
          </cell>
          <cell r="Q54" t="str">
            <v>qq</v>
          </cell>
          <cell r="R54" t="str">
            <v>qq</v>
          </cell>
          <cell r="S54" t="str">
            <v>qq</v>
          </cell>
          <cell r="T54" t="str">
            <v>qq</v>
          </cell>
          <cell r="U54" t="str">
            <v>QQ</v>
          </cell>
          <cell r="V54" t="str">
            <v>qq</v>
          </cell>
          <cell r="W54" t="str">
            <v>qq</v>
          </cell>
          <cell r="X54" t="str">
            <v>qq</v>
          </cell>
          <cell r="Y54" t="str">
            <v>qq</v>
          </cell>
          <cell r="Z54" t="str">
            <v>A.Truong</v>
          </cell>
          <cell r="AA54" t="str">
            <v>A.Chong</v>
          </cell>
          <cell r="AB54" t="str">
            <v>qq</v>
          </cell>
          <cell r="AC54" t="str">
            <v>qq</v>
          </cell>
          <cell r="AD54" t="str">
            <v>V.Mai</v>
          </cell>
          <cell r="AE54" t="str">
            <v>Obaid</v>
          </cell>
          <cell r="AF54" t="str">
            <v>Mark</v>
          </cell>
          <cell r="AG54" t="str">
            <v>Kelly</v>
          </cell>
          <cell r="AH54" t="str">
            <v>Shirley</v>
          </cell>
          <cell r="AI54" t="str">
            <v>qq</v>
          </cell>
          <cell r="AJ54" t="str">
            <v>Therese</v>
          </cell>
          <cell r="AK54" t="str">
            <v>qq</v>
          </cell>
          <cell r="AL54" t="str">
            <v>Nadi</v>
          </cell>
          <cell r="AM54" t="str">
            <v>Vivienne</v>
          </cell>
          <cell r="AN54" t="str">
            <v>J.Drummond</v>
          </cell>
          <cell r="AO54" t="str">
            <v>Winnie</v>
          </cell>
          <cell r="AP54" t="str">
            <v>qq</v>
          </cell>
          <cell r="AQ54" t="str">
            <v>qq</v>
          </cell>
          <cell r="AR54" t="str">
            <v>qq</v>
          </cell>
          <cell r="AS54" t="str">
            <v>qq</v>
          </cell>
          <cell r="AT54" t="str">
            <v>qq</v>
          </cell>
          <cell r="AU54">
            <v>0</v>
          </cell>
          <cell r="AV54">
            <v>0</v>
          </cell>
          <cell r="AW54" t="str">
            <v>S.Rajendra</v>
          </cell>
          <cell r="AX54"/>
          <cell r="AY54"/>
          <cell r="AZ54" t="str">
            <v>A.Ho</v>
          </cell>
          <cell r="BA54"/>
          <cell r="BB54"/>
          <cell r="BC54"/>
          <cell r="BD54"/>
          <cell r="BE54"/>
          <cell r="BF54"/>
          <cell r="BG54"/>
          <cell r="BH54"/>
        </row>
        <row r="55">
          <cell r="C55" t="str">
            <v>qq</v>
          </cell>
          <cell r="D55" t="str">
            <v>Aseel &gt;12:30</v>
          </cell>
          <cell r="E55" t="str">
            <v>D.Dunning</v>
          </cell>
          <cell r="F55" t="str">
            <v>qq</v>
          </cell>
          <cell r="G55" t="str">
            <v>qq</v>
          </cell>
          <cell r="H55" t="str">
            <v>MichaelL</v>
          </cell>
          <cell r="I55" t="str">
            <v>Diana</v>
          </cell>
          <cell r="J55">
            <v>0</v>
          </cell>
          <cell r="K55">
            <v>0</v>
          </cell>
          <cell r="L55" t="str">
            <v>qq</v>
          </cell>
          <cell r="M55">
            <v>0</v>
          </cell>
          <cell r="N55">
            <v>0</v>
          </cell>
          <cell r="O55" t="str">
            <v>Huda</v>
          </cell>
          <cell r="P55">
            <v>0</v>
          </cell>
          <cell r="Q55">
            <v>0</v>
          </cell>
          <cell r="R55" t="str">
            <v>qq</v>
          </cell>
          <cell r="S55" t="str">
            <v>qq</v>
          </cell>
          <cell r="T55" t="str">
            <v>qq</v>
          </cell>
          <cell r="U55" t="str">
            <v>QQ</v>
          </cell>
          <cell r="V55" t="str">
            <v>qq</v>
          </cell>
          <cell r="W55" t="str">
            <v>qq</v>
          </cell>
          <cell r="X55" t="str">
            <v>qq</v>
          </cell>
          <cell r="Y55" t="str">
            <v>qq</v>
          </cell>
          <cell r="Z55" t="str">
            <v>A.Truong</v>
          </cell>
          <cell r="AA55" t="str">
            <v>A.Chong</v>
          </cell>
          <cell r="AB55" t="str">
            <v>qq</v>
          </cell>
          <cell r="AC55" t="str">
            <v>M.Hanna</v>
          </cell>
          <cell r="AD55" t="str">
            <v>V.Mai</v>
          </cell>
          <cell r="AE55" t="str">
            <v>Obaid</v>
          </cell>
          <cell r="AF55" t="str">
            <v>Mark</v>
          </cell>
          <cell r="AG55" t="str">
            <v>Shirley</v>
          </cell>
          <cell r="AH55" t="str">
            <v>Stella</v>
          </cell>
          <cell r="AI55" t="str">
            <v>qq</v>
          </cell>
          <cell r="AJ55" t="str">
            <v>Therese</v>
          </cell>
          <cell r="AK55" t="str">
            <v>qq</v>
          </cell>
          <cell r="AL55" t="str">
            <v>qq</v>
          </cell>
          <cell r="AM55" t="str">
            <v>qq</v>
          </cell>
          <cell r="AN55" t="str">
            <v>J.Drummond</v>
          </cell>
          <cell r="AO55" t="str">
            <v>Winnie</v>
          </cell>
          <cell r="AP55" t="str">
            <v>qq</v>
          </cell>
          <cell r="AQ55" t="str">
            <v>qq</v>
          </cell>
          <cell r="AR55" t="str">
            <v>qq</v>
          </cell>
          <cell r="AS55" t="str">
            <v>qq</v>
          </cell>
          <cell r="AT55" t="str">
            <v>qq</v>
          </cell>
          <cell r="AU55">
            <v>0</v>
          </cell>
          <cell r="AV55">
            <v>0</v>
          </cell>
          <cell r="AW55" t="str">
            <v>S.Rajendra</v>
          </cell>
          <cell r="AX55"/>
          <cell r="AY55"/>
          <cell r="AZ55" t="str">
            <v>A.Ho</v>
          </cell>
          <cell r="BA55"/>
          <cell r="BB55"/>
          <cell r="BC55"/>
          <cell r="BD55"/>
          <cell r="BE55"/>
          <cell r="BF55"/>
          <cell r="BG55"/>
          <cell r="BH55"/>
        </row>
        <row r="56">
          <cell r="C56" t="str">
            <v>Phuong</v>
          </cell>
          <cell r="D56" t="str">
            <v>qq</v>
          </cell>
          <cell r="E56" t="str">
            <v>qq</v>
          </cell>
          <cell r="F56" t="str">
            <v>Karishma</v>
          </cell>
          <cell r="G56" t="str">
            <v>Robbie</v>
          </cell>
          <cell r="H56">
            <v>0</v>
          </cell>
          <cell r="I56" t="str">
            <v>qq</v>
          </cell>
          <cell r="J56">
            <v>0</v>
          </cell>
          <cell r="K56">
            <v>0</v>
          </cell>
          <cell r="L56" t="str">
            <v>qq</v>
          </cell>
          <cell r="M56">
            <v>0</v>
          </cell>
          <cell r="N56">
            <v>0</v>
          </cell>
          <cell r="O56" t="str">
            <v>qq</v>
          </cell>
          <cell r="P56" t="str">
            <v>qq</v>
          </cell>
          <cell r="Q56" t="str">
            <v>Lauren</v>
          </cell>
          <cell r="R56" t="str">
            <v>qq</v>
          </cell>
          <cell r="S56" t="str">
            <v>Ana</v>
          </cell>
          <cell r="T56" t="str">
            <v>Nha</v>
          </cell>
          <cell r="U56" t="str">
            <v>Jesslyn</v>
          </cell>
          <cell r="V56" t="str">
            <v>qq</v>
          </cell>
          <cell r="W56" t="str">
            <v>qq</v>
          </cell>
          <cell r="X56" t="str">
            <v>qq</v>
          </cell>
          <cell r="Y56">
            <v>0</v>
          </cell>
          <cell r="Z56" t="str">
            <v>A.Truong</v>
          </cell>
          <cell r="AA56" t="str">
            <v>A.Chong</v>
          </cell>
          <cell r="AB56" t="str">
            <v>qq</v>
          </cell>
          <cell r="AC56" t="str">
            <v>Shirley</v>
          </cell>
          <cell r="AD56" t="str">
            <v>V.Mai</v>
          </cell>
          <cell r="AE56" t="str">
            <v>Obaid</v>
          </cell>
          <cell r="AF56" t="str">
            <v>Mark</v>
          </cell>
          <cell r="AG56" t="str">
            <v>qq</v>
          </cell>
          <cell r="AH56" t="str">
            <v>Stella</v>
          </cell>
          <cell r="AI56" t="str">
            <v>Anish</v>
          </cell>
          <cell r="AJ56" t="str">
            <v>Therese</v>
          </cell>
          <cell r="AK56" t="str">
            <v>Aseel</v>
          </cell>
          <cell r="AL56" t="str">
            <v>Paree</v>
          </cell>
          <cell r="AM56" t="str">
            <v>qq</v>
          </cell>
          <cell r="AN56" t="str">
            <v>J.Drummond</v>
          </cell>
          <cell r="AO56" t="str">
            <v>Winnie</v>
          </cell>
          <cell r="AP56" t="str">
            <v>qq</v>
          </cell>
          <cell r="AQ56" t="str">
            <v>qq</v>
          </cell>
          <cell r="AR56" t="str">
            <v>Jane</v>
          </cell>
          <cell r="AS56" t="str">
            <v>qq</v>
          </cell>
          <cell r="AT56" t="str">
            <v>qq</v>
          </cell>
          <cell r="AU56" t="str">
            <v>Helen</v>
          </cell>
          <cell r="AV56">
            <v>0</v>
          </cell>
          <cell r="AW56" t="str">
            <v>S.Rajendra</v>
          </cell>
          <cell r="AX56"/>
          <cell r="AY56"/>
          <cell r="AZ56" t="str">
            <v>A.Ho</v>
          </cell>
          <cell r="BA56"/>
          <cell r="BB56"/>
          <cell r="BC56"/>
          <cell r="BD56"/>
          <cell r="BE56"/>
          <cell r="BF56"/>
          <cell r="BG56"/>
          <cell r="BH56"/>
        </row>
        <row r="57">
          <cell r="C57" t="str">
            <v>qq</v>
          </cell>
          <cell r="D57" t="str">
            <v>qq</v>
          </cell>
          <cell r="E57" t="str">
            <v>John</v>
          </cell>
          <cell r="F57" t="str">
            <v>qq</v>
          </cell>
          <cell r="G57" t="str">
            <v>A.Tran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str">
            <v>K.Chin</v>
          </cell>
          <cell r="M57">
            <v>0</v>
          </cell>
          <cell r="N57">
            <v>0</v>
          </cell>
          <cell r="O57" t="str">
            <v>qq</v>
          </cell>
          <cell r="P57" t="str">
            <v>J.Parkinson</v>
          </cell>
          <cell r="Q57">
            <v>0</v>
          </cell>
          <cell r="R57" t="str">
            <v>qq</v>
          </cell>
          <cell r="S57" t="str">
            <v>Tinh</v>
          </cell>
          <cell r="T57" t="str">
            <v>Idile</v>
          </cell>
          <cell r="U57" t="str">
            <v>QQ</v>
          </cell>
          <cell r="V57" t="str">
            <v>Roshny</v>
          </cell>
          <cell r="W57" t="str">
            <v>qq</v>
          </cell>
          <cell r="X57" t="str">
            <v>qq</v>
          </cell>
          <cell r="Y57">
            <v>0</v>
          </cell>
          <cell r="Z57" t="str">
            <v>A.Truong</v>
          </cell>
          <cell r="AA57" t="str">
            <v>A.Chong</v>
          </cell>
          <cell r="AB57" t="str">
            <v>qq</v>
          </cell>
          <cell r="AC57" t="str">
            <v>qq</v>
          </cell>
          <cell r="AD57" t="str">
            <v>V.Mai</v>
          </cell>
          <cell r="AE57" t="str">
            <v>Obaid</v>
          </cell>
          <cell r="AF57" t="str">
            <v>Mark</v>
          </cell>
          <cell r="AG57" t="str">
            <v>qq</v>
          </cell>
          <cell r="AH57" t="str">
            <v>qq</v>
          </cell>
          <cell r="AI57" t="str">
            <v>Anish</v>
          </cell>
          <cell r="AJ57" t="str">
            <v>Therese</v>
          </cell>
          <cell r="AK57" t="str">
            <v>Aseel</v>
          </cell>
          <cell r="AL57" t="str">
            <v>Paree</v>
          </cell>
          <cell r="AM57" t="str">
            <v>qq</v>
          </cell>
          <cell r="AN57" t="str">
            <v>J.Drummond</v>
          </cell>
          <cell r="AO57" t="str">
            <v>Winnie</v>
          </cell>
          <cell r="AP57" t="str">
            <v>qq</v>
          </cell>
          <cell r="AQ57" t="str">
            <v>qq</v>
          </cell>
          <cell r="AR57" t="str">
            <v>Jane</v>
          </cell>
          <cell r="AS57" t="str">
            <v>qq</v>
          </cell>
          <cell r="AT57" t="str">
            <v>qq</v>
          </cell>
          <cell r="AU57" t="str">
            <v>Helen</v>
          </cell>
          <cell r="AV57">
            <v>0</v>
          </cell>
          <cell r="AW57" t="str">
            <v>S.Rajendra</v>
          </cell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</row>
        <row r="58">
          <cell r="C58" t="str">
            <v>qq</v>
          </cell>
          <cell r="D58" t="str">
            <v>Sophia</v>
          </cell>
          <cell r="E58" t="str">
            <v>Janki</v>
          </cell>
          <cell r="F58" t="str">
            <v>qq</v>
          </cell>
          <cell r="G58" t="str">
            <v>T.Le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 t="str">
            <v>AndrewL</v>
          </cell>
          <cell r="M58">
            <v>0</v>
          </cell>
          <cell r="N58">
            <v>0</v>
          </cell>
          <cell r="O58" t="str">
            <v>qq</v>
          </cell>
          <cell r="P58">
            <v>0</v>
          </cell>
          <cell r="Q58" t="str">
            <v>Nha</v>
          </cell>
          <cell r="R58" t="str">
            <v>qq</v>
          </cell>
          <cell r="S58" t="str">
            <v>qq</v>
          </cell>
          <cell r="T58" t="str">
            <v>qq</v>
          </cell>
          <cell r="U58" t="str">
            <v>QQ</v>
          </cell>
          <cell r="V58" t="str">
            <v>qq</v>
          </cell>
          <cell r="W58" t="str">
            <v>qq</v>
          </cell>
          <cell r="X58" t="str">
            <v>qq</v>
          </cell>
          <cell r="Y58">
            <v>0</v>
          </cell>
          <cell r="Z58" t="str">
            <v>qq</v>
          </cell>
          <cell r="AA58" t="str">
            <v>A.Chong</v>
          </cell>
          <cell r="AB58" t="str">
            <v>qq</v>
          </cell>
          <cell r="AC58" t="str">
            <v>qq</v>
          </cell>
          <cell r="AD58" t="str">
            <v>V.Mai</v>
          </cell>
          <cell r="AE58" t="str">
            <v>Obaid</v>
          </cell>
          <cell r="AF58" t="str">
            <v>Mark</v>
          </cell>
          <cell r="AG58" t="str">
            <v>Kelly</v>
          </cell>
          <cell r="AH58" t="str">
            <v>Stella</v>
          </cell>
          <cell r="AI58" t="str">
            <v>Anish</v>
          </cell>
          <cell r="AJ58" t="str">
            <v>Therese</v>
          </cell>
          <cell r="AK58" t="str">
            <v>Aseel</v>
          </cell>
          <cell r="AL58" t="str">
            <v>Paree</v>
          </cell>
          <cell r="AM58" t="str">
            <v>qq</v>
          </cell>
          <cell r="AN58" t="str">
            <v>J.Drummond</v>
          </cell>
          <cell r="AO58" t="str">
            <v>Winnie</v>
          </cell>
          <cell r="AP58" t="str">
            <v>qq</v>
          </cell>
          <cell r="AQ58" t="str">
            <v>qq</v>
          </cell>
          <cell r="AR58" t="str">
            <v>Jane</v>
          </cell>
          <cell r="AS58" t="str">
            <v>qq</v>
          </cell>
          <cell r="AT58" t="str">
            <v>qq</v>
          </cell>
          <cell r="AU58" t="str">
            <v>Helen</v>
          </cell>
          <cell r="AV58">
            <v>0</v>
          </cell>
          <cell r="AW58">
            <v>0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</row>
        <row r="59">
          <cell r="C59" t="str">
            <v>qq</v>
          </cell>
          <cell r="D59" t="str">
            <v>qq</v>
          </cell>
          <cell r="E59" t="str">
            <v>April</v>
          </cell>
          <cell r="F59" t="str">
            <v>qq</v>
          </cell>
          <cell r="G59" t="str">
            <v>qq</v>
          </cell>
          <cell r="H59">
            <v>0</v>
          </cell>
          <cell r="I59" t="str">
            <v>Dalia</v>
          </cell>
          <cell r="J59">
            <v>0</v>
          </cell>
          <cell r="K59">
            <v>0</v>
          </cell>
          <cell r="L59" t="str">
            <v>Vineeth</v>
          </cell>
          <cell r="M59">
            <v>0</v>
          </cell>
          <cell r="N59">
            <v>0</v>
          </cell>
          <cell r="O59" t="str">
            <v>Lois</v>
          </cell>
          <cell r="P59" t="str">
            <v>Karishma</v>
          </cell>
          <cell r="Q59" t="str">
            <v>qq</v>
          </cell>
          <cell r="R59" t="str">
            <v>qq</v>
          </cell>
          <cell r="S59" t="str">
            <v>qq</v>
          </cell>
          <cell r="T59" t="str">
            <v>qq</v>
          </cell>
          <cell r="U59" t="str">
            <v>QQ</v>
          </cell>
          <cell r="V59" t="str">
            <v>qq</v>
          </cell>
          <cell r="W59" t="str">
            <v>qq</v>
          </cell>
          <cell r="X59" t="str">
            <v>qq</v>
          </cell>
          <cell r="Y59">
            <v>0</v>
          </cell>
          <cell r="Z59" t="str">
            <v>qq</v>
          </cell>
          <cell r="AA59" t="str">
            <v>A.Chong</v>
          </cell>
          <cell r="AB59" t="str">
            <v>qq</v>
          </cell>
          <cell r="AC59" t="str">
            <v>qq</v>
          </cell>
          <cell r="AD59" t="str">
            <v>V.Mai</v>
          </cell>
          <cell r="AE59" t="str">
            <v>Obaid</v>
          </cell>
          <cell r="AF59" t="str">
            <v>Mark</v>
          </cell>
          <cell r="AG59" t="str">
            <v>Kelly</v>
          </cell>
          <cell r="AH59" t="str">
            <v>qq</v>
          </cell>
          <cell r="AI59" t="str">
            <v>Anish</v>
          </cell>
          <cell r="AJ59" t="str">
            <v>qq</v>
          </cell>
          <cell r="AK59" t="str">
            <v>Aseel</v>
          </cell>
          <cell r="AL59" t="str">
            <v>Paree</v>
          </cell>
          <cell r="AM59" t="str">
            <v>qq</v>
          </cell>
          <cell r="AN59" t="str">
            <v>J.Drummond</v>
          </cell>
          <cell r="AO59" t="str">
            <v>Winnie</v>
          </cell>
          <cell r="AP59" t="str">
            <v>qq</v>
          </cell>
          <cell r="AQ59" t="str">
            <v>qq</v>
          </cell>
          <cell r="AR59" t="str">
            <v>Jane</v>
          </cell>
          <cell r="AS59" t="str">
            <v>qq</v>
          </cell>
          <cell r="AT59" t="str">
            <v>qq</v>
          </cell>
          <cell r="AU59" t="str">
            <v>Helen</v>
          </cell>
          <cell r="AV59">
            <v>0</v>
          </cell>
          <cell r="AW59" t="str">
            <v>S.Rajendra</v>
          </cell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</row>
        <row r="60">
          <cell r="C60" t="str">
            <v>qq</v>
          </cell>
          <cell r="D60" t="str">
            <v>qq</v>
          </cell>
          <cell r="E60" t="str">
            <v>K.Fildes</v>
          </cell>
          <cell r="F60" t="str">
            <v>Stephanie</v>
          </cell>
          <cell r="G60" t="str">
            <v>qq</v>
          </cell>
          <cell r="H60">
            <v>0</v>
          </cell>
          <cell r="I60" t="str">
            <v>Rodney</v>
          </cell>
          <cell r="J60">
            <v>0</v>
          </cell>
          <cell r="K60">
            <v>0</v>
          </cell>
          <cell r="L60" t="str">
            <v>qq</v>
          </cell>
          <cell r="M60">
            <v>0</v>
          </cell>
          <cell r="N60">
            <v>0</v>
          </cell>
          <cell r="O60" t="str">
            <v>Lois</v>
          </cell>
          <cell r="P60" t="str">
            <v>qq</v>
          </cell>
          <cell r="Q60">
            <v>0</v>
          </cell>
          <cell r="R60" t="str">
            <v>qq</v>
          </cell>
          <cell r="S60" t="str">
            <v>qq</v>
          </cell>
          <cell r="T60" t="str">
            <v>qq</v>
          </cell>
          <cell r="U60" t="str">
            <v>QQ</v>
          </cell>
          <cell r="V60" t="str">
            <v>qq</v>
          </cell>
          <cell r="W60" t="str">
            <v>qq</v>
          </cell>
          <cell r="X60" t="str">
            <v>qq</v>
          </cell>
          <cell r="Y60">
            <v>0</v>
          </cell>
          <cell r="Z60" t="str">
            <v>qq</v>
          </cell>
          <cell r="AA60" t="str">
            <v>A.Chong</v>
          </cell>
          <cell r="AB60" t="str">
            <v>qq</v>
          </cell>
          <cell r="AC60" t="str">
            <v>qq</v>
          </cell>
          <cell r="AD60" t="str">
            <v>V.Mai</v>
          </cell>
          <cell r="AE60" t="str">
            <v>Obaid</v>
          </cell>
          <cell r="AF60" t="str">
            <v>Mark</v>
          </cell>
          <cell r="AG60" t="str">
            <v>qq</v>
          </cell>
          <cell r="AH60" t="str">
            <v>Stella</v>
          </cell>
          <cell r="AI60" t="str">
            <v>Anish</v>
          </cell>
          <cell r="AJ60" t="str">
            <v>Stav</v>
          </cell>
          <cell r="AK60" t="str">
            <v>Aseel</v>
          </cell>
          <cell r="AL60" t="str">
            <v>Paree</v>
          </cell>
          <cell r="AM60" t="str">
            <v>qq</v>
          </cell>
          <cell r="AN60" t="str">
            <v>J.Drummond</v>
          </cell>
          <cell r="AO60" t="str">
            <v>Winnie</v>
          </cell>
          <cell r="AP60" t="str">
            <v>qq</v>
          </cell>
          <cell r="AQ60" t="str">
            <v>qq</v>
          </cell>
          <cell r="AR60" t="str">
            <v>Jane</v>
          </cell>
          <cell r="AS60" t="str">
            <v>qq</v>
          </cell>
          <cell r="AT60" t="str">
            <v>qq</v>
          </cell>
          <cell r="AU60" t="str">
            <v>Helen</v>
          </cell>
          <cell r="AV60">
            <v>0</v>
          </cell>
          <cell r="AW60" t="str">
            <v>S.Rajendra</v>
          </cell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</row>
        <row r="61">
          <cell r="C61" t="str">
            <v>qq</v>
          </cell>
          <cell r="D61" t="str">
            <v>qq</v>
          </cell>
          <cell r="E61">
            <v>0</v>
          </cell>
          <cell r="F61" t="str">
            <v>Carmen</v>
          </cell>
          <cell r="G61" t="str">
            <v>qq</v>
          </cell>
          <cell r="H61">
            <v>0</v>
          </cell>
          <cell r="I61" t="str">
            <v>Daisy</v>
          </cell>
          <cell r="J61">
            <v>0</v>
          </cell>
          <cell r="K61">
            <v>0</v>
          </cell>
          <cell r="L61" t="str">
            <v>qq</v>
          </cell>
          <cell r="M61">
            <v>0</v>
          </cell>
          <cell r="N61">
            <v>0</v>
          </cell>
          <cell r="O61" t="str">
            <v>qq</v>
          </cell>
          <cell r="P61" t="str">
            <v>qq</v>
          </cell>
          <cell r="Q61" t="str">
            <v>Thao</v>
          </cell>
          <cell r="R61" t="str">
            <v>qq</v>
          </cell>
          <cell r="S61" t="str">
            <v>V.Le</v>
          </cell>
          <cell r="T61" t="str">
            <v>Lauren</v>
          </cell>
          <cell r="U61" t="str">
            <v>Edward</v>
          </cell>
          <cell r="V61" t="str">
            <v>qq</v>
          </cell>
          <cell r="W61" t="str">
            <v>qq</v>
          </cell>
          <cell r="X61" t="str">
            <v>qq</v>
          </cell>
          <cell r="Y61" t="str">
            <v>qq</v>
          </cell>
          <cell r="Z61" t="str">
            <v>Winnie</v>
          </cell>
          <cell r="AA61" t="str">
            <v>A.Chong</v>
          </cell>
          <cell r="AB61" t="str">
            <v>qq</v>
          </cell>
          <cell r="AC61" t="str">
            <v>qq</v>
          </cell>
          <cell r="AD61" t="str">
            <v>V.Mai</v>
          </cell>
          <cell r="AE61" t="str">
            <v>Shirley</v>
          </cell>
          <cell r="AF61" t="str">
            <v>Mark</v>
          </cell>
          <cell r="AG61" t="str">
            <v>qq</v>
          </cell>
          <cell r="AH61" t="str">
            <v>qq</v>
          </cell>
          <cell r="AI61" t="str">
            <v>qq</v>
          </cell>
          <cell r="AJ61" t="str">
            <v>K.Fildes</v>
          </cell>
          <cell r="AK61" t="str">
            <v>Aseel</v>
          </cell>
          <cell r="AL61" t="str">
            <v>Paree</v>
          </cell>
          <cell r="AM61" t="str">
            <v>Angelene</v>
          </cell>
          <cell r="AN61" t="str">
            <v>J.Drummond</v>
          </cell>
          <cell r="AO61" t="str">
            <v>qq</v>
          </cell>
          <cell r="AP61" t="str">
            <v>Amelia</v>
          </cell>
          <cell r="AQ61" t="str">
            <v>qq</v>
          </cell>
          <cell r="AR61" t="str">
            <v>qq</v>
          </cell>
          <cell r="AS61" t="str">
            <v>qq</v>
          </cell>
          <cell r="AT61" t="str">
            <v>qq</v>
          </cell>
          <cell r="AU61" t="str">
            <v>A.Chen</v>
          </cell>
          <cell r="AV61">
            <v>0</v>
          </cell>
          <cell r="AW61" t="str">
            <v>S.Rajendra</v>
          </cell>
          <cell r="AX61"/>
          <cell r="AY61"/>
          <cell r="AZ61"/>
          <cell r="BA61" t="str">
            <v>Brindha</v>
          </cell>
          <cell r="BB61"/>
          <cell r="BC61"/>
          <cell r="BD61"/>
          <cell r="BE61"/>
          <cell r="BF61"/>
          <cell r="BG61"/>
          <cell r="BH61"/>
        </row>
        <row r="62">
          <cell r="C62">
            <v>0</v>
          </cell>
          <cell r="D62" t="str">
            <v>qq</v>
          </cell>
          <cell r="E62">
            <v>0</v>
          </cell>
          <cell r="F62" t="str">
            <v>qq</v>
          </cell>
          <cell r="G62" t="str">
            <v>qq</v>
          </cell>
          <cell r="H62">
            <v>0</v>
          </cell>
          <cell r="I62" t="str">
            <v>Rodney (0.5ADO)</v>
          </cell>
          <cell r="J62">
            <v>0</v>
          </cell>
          <cell r="K62">
            <v>0</v>
          </cell>
          <cell r="L62" t="str">
            <v>qq</v>
          </cell>
          <cell r="M62">
            <v>0</v>
          </cell>
          <cell r="N62">
            <v>0</v>
          </cell>
          <cell r="O62" t="str">
            <v>qq</v>
          </cell>
          <cell r="P62" t="str">
            <v>Tatyana</v>
          </cell>
          <cell r="Q62" t="str">
            <v>Jonathan</v>
          </cell>
          <cell r="R62" t="str">
            <v>qq</v>
          </cell>
          <cell r="S62" t="str">
            <v>Thao</v>
          </cell>
          <cell r="T62" t="str">
            <v>Idile</v>
          </cell>
          <cell r="U62" t="str">
            <v>QQ</v>
          </cell>
          <cell r="V62" t="str">
            <v>Jesslyn</v>
          </cell>
          <cell r="W62" t="str">
            <v>qq</v>
          </cell>
          <cell r="X62" t="str">
            <v>qq</v>
          </cell>
          <cell r="Y62" t="str">
            <v>qq</v>
          </cell>
          <cell r="Z62" t="str">
            <v>Winnie</v>
          </cell>
          <cell r="AA62" t="str">
            <v>A.Chong</v>
          </cell>
          <cell r="AB62" t="str">
            <v>qq</v>
          </cell>
          <cell r="AC62" t="str">
            <v>qq</v>
          </cell>
          <cell r="AD62" t="str">
            <v>V.Mai</v>
          </cell>
          <cell r="AE62" t="str">
            <v>qq</v>
          </cell>
          <cell r="AF62" t="str">
            <v>Mark</v>
          </cell>
          <cell r="AG62" t="str">
            <v>qq</v>
          </cell>
          <cell r="AH62" t="str">
            <v>qq</v>
          </cell>
          <cell r="AI62" t="str">
            <v>qq</v>
          </cell>
          <cell r="AJ62" t="str">
            <v>K.Fildes</v>
          </cell>
          <cell r="AK62" t="str">
            <v>Aseel</v>
          </cell>
          <cell r="AL62" t="str">
            <v>Paree</v>
          </cell>
          <cell r="AM62" t="str">
            <v>Angelene</v>
          </cell>
          <cell r="AN62" t="str">
            <v>J.Drummond</v>
          </cell>
          <cell r="AO62" t="str">
            <v>E.Hu</v>
          </cell>
          <cell r="AP62" t="str">
            <v>qq</v>
          </cell>
          <cell r="AQ62" t="str">
            <v>Tanya</v>
          </cell>
          <cell r="AR62" t="str">
            <v>qq</v>
          </cell>
          <cell r="AS62" t="str">
            <v>qq</v>
          </cell>
          <cell r="AT62" t="str">
            <v>qq</v>
          </cell>
          <cell r="AU62" t="str">
            <v>A.Chen</v>
          </cell>
          <cell r="AV62">
            <v>0</v>
          </cell>
          <cell r="AW62" t="str">
            <v>S.Rajendra</v>
          </cell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</row>
        <row r="63">
          <cell r="C63">
            <v>0</v>
          </cell>
          <cell r="D63" t="str">
            <v>qq</v>
          </cell>
          <cell r="E63">
            <v>0</v>
          </cell>
          <cell r="F63" t="str">
            <v>Sylvia</v>
          </cell>
          <cell r="G63" t="str">
            <v>qq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 t="str">
            <v>Lois</v>
          </cell>
          <cell r="M63">
            <v>0</v>
          </cell>
          <cell r="N63">
            <v>0</v>
          </cell>
          <cell r="O63" t="str">
            <v>qq</v>
          </cell>
          <cell r="P63">
            <v>0</v>
          </cell>
          <cell r="Q63" t="str">
            <v>Edward</v>
          </cell>
          <cell r="R63" t="str">
            <v>qq</v>
          </cell>
          <cell r="S63" t="str">
            <v>qq</v>
          </cell>
          <cell r="T63" t="str">
            <v>qq</v>
          </cell>
          <cell r="U63" t="str">
            <v>QQ</v>
          </cell>
          <cell r="V63" t="str">
            <v>qq</v>
          </cell>
          <cell r="W63" t="str">
            <v>qq</v>
          </cell>
          <cell r="X63" t="str">
            <v>qq</v>
          </cell>
          <cell r="Y63" t="str">
            <v>qq</v>
          </cell>
          <cell r="Z63" t="str">
            <v>Winnie</v>
          </cell>
          <cell r="AA63" t="str">
            <v>A.Chong</v>
          </cell>
          <cell r="AB63" t="str">
            <v>qq</v>
          </cell>
          <cell r="AC63" t="str">
            <v>qq</v>
          </cell>
          <cell r="AD63" t="str">
            <v>V.Mai</v>
          </cell>
          <cell r="AE63" t="str">
            <v>qq</v>
          </cell>
          <cell r="AF63" t="str">
            <v>Mark</v>
          </cell>
          <cell r="AG63" t="str">
            <v>Kelly</v>
          </cell>
          <cell r="AH63" t="str">
            <v>qq</v>
          </cell>
          <cell r="AI63" t="str">
            <v>qq</v>
          </cell>
          <cell r="AJ63" t="str">
            <v>K.Fildes</v>
          </cell>
          <cell r="AK63" t="str">
            <v>Aseel</v>
          </cell>
          <cell r="AL63" t="str">
            <v>Paree</v>
          </cell>
          <cell r="AM63" t="str">
            <v>Angelene</v>
          </cell>
          <cell r="AN63" t="str">
            <v>J.Drummond</v>
          </cell>
          <cell r="AO63" t="str">
            <v>E.Hu</v>
          </cell>
          <cell r="AP63" t="str">
            <v>Sophia</v>
          </cell>
          <cell r="AQ63" t="str">
            <v>Tanya</v>
          </cell>
          <cell r="AR63" t="str">
            <v>qq</v>
          </cell>
          <cell r="AS63" t="str">
            <v>qq</v>
          </cell>
          <cell r="AT63" t="str">
            <v>qq</v>
          </cell>
          <cell r="AU63" t="str">
            <v>A.Chen</v>
          </cell>
          <cell r="AV63">
            <v>0</v>
          </cell>
          <cell r="AW63">
            <v>0</v>
          </cell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</row>
        <row r="64">
          <cell r="C64">
            <v>0</v>
          </cell>
          <cell r="D64" t="str">
            <v>Nicholas</v>
          </cell>
          <cell r="E64">
            <v>0</v>
          </cell>
          <cell r="F64" t="str">
            <v>qq</v>
          </cell>
          <cell r="G64" t="str">
            <v>qq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 t="str">
            <v>qq</v>
          </cell>
          <cell r="M64">
            <v>0</v>
          </cell>
          <cell r="N64">
            <v>0</v>
          </cell>
          <cell r="O64" t="str">
            <v>Christine</v>
          </cell>
          <cell r="P64" t="str">
            <v>S.McPhee</v>
          </cell>
          <cell r="Q64" t="str">
            <v>qq</v>
          </cell>
          <cell r="R64" t="str">
            <v>qq</v>
          </cell>
          <cell r="S64" t="str">
            <v>qq</v>
          </cell>
          <cell r="T64" t="str">
            <v>qq</v>
          </cell>
          <cell r="U64" t="str">
            <v>QQ</v>
          </cell>
          <cell r="V64" t="str">
            <v>qq</v>
          </cell>
          <cell r="W64" t="str">
            <v>qq</v>
          </cell>
          <cell r="X64" t="str">
            <v>qq</v>
          </cell>
          <cell r="Y64" t="str">
            <v>qq</v>
          </cell>
          <cell r="Z64" t="str">
            <v>Winnie</v>
          </cell>
          <cell r="AA64" t="str">
            <v>A.Chong</v>
          </cell>
          <cell r="AB64" t="str">
            <v>qq</v>
          </cell>
          <cell r="AC64" t="str">
            <v>qq</v>
          </cell>
          <cell r="AD64" t="str">
            <v>V.Mai</v>
          </cell>
          <cell r="AE64" t="str">
            <v>qq</v>
          </cell>
          <cell r="AF64" t="str">
            <v>Mark</v>
          </cell>
          <cell r="AG64" t="str">
            <v>Kelly</v>
          </cell>
          <cell r="AH64" t="str">
            <v>qq</v>
          </cell>
          <cell r="AI64" t="str">
            <v>qq</v>
          </cell>
          <cell r="AJ64" t="str">
            <v>K.Fildes</v>
          </cell>
          <cell r="AK64" t="str">
            <v>Aseel</v>
          </cell>
          <cell r="AL64" t="str">
            <v>Paree</v>
          </cell>
          <cell r="AM64" t="str">
            <v>Angelene</v>
          </cell>
          <cell r="AN64" t="str">
            <v>J.Drummond</v>
          </cell>
          <cell r="AO64" t="str">
            <v>qq</v>
          </cell>
          <cell r="AP64" t="str">
            <v>Sophia</v>
          </cell>
          <cell r="AQ64" t="str">
            <v>qq</v>
          </cell>
          <cell r="AR64" t="str">
            <v>qq</v>
          </cell>
          <cell r="AS64" t="str">
            <v>qq</v>
          </cell>
          <cell r="AT64" t="str">
            <v>qq</v>
          </cell>
          <cell r="AU64" t="str">
            <v>A.Chen</v>
          </cell>
          <cell r="AV64">
            <v>0</v>
          </cell>
          <cell r="AW64" t="str">
            <v>S.Rajendra</v>
          </cell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</row>
        <row r="65">
          <cell r="C65">
            <v>0</v>
          </cell>
          <cell r="D65" t="str">
            <v>qq</v>
          </cell>
          <cell r="E65">
            <v>0</v>
          </cell>
          <cell r="F65" t="str">
            <v>Angela</v>
          </cell>
          <cell r="G65" t="str">
            <v>qq</v>
          </cell>
          <cell r="H65">
            <v>0</v>
          </cell>
          <cell r="I65" t="str">
            <v xml:space="preserve"> </v>
          </cell>
          <cell r="J65">
            <v>0</v>
          </cell>
          <cell r="K65">
            <v>0</v>
          </cell>
          <cell r="L65" t="str">
            <v>Obaid</v>
          </cell>
          <cell r="M65">
            <v>0</v>
          </cell>
          <cell r="N65">
            <v>0</v>
          </cell>
          <cell r="O65" t="str">
            <v>Christine</v>
          </cell>
          <cell r="P65">
            <v>0</v>
          </cell>
          <cell r="Q65" t="str">
            <v>Idile</v>
          </cell>
          <cell r="R65" t="str">
            <v>qq</v>
          </cell>
          <cell r="S65" t="str">
            <v>qq</v>
          </cell>
          <cell r="T65" t="str">
            <v>qq</v>
          </cell>
          <cell r="U65" t="str">
            <v>QQ</v>
          </cell>
          <cell r="V65" t="str">
            <v>qq</v>
          </cell>
          <cell r="W65" t="str">
            <v>qq</v>
          </cell>
          <cell r="X65" t="str">
            <v>qq</v>
          </cell>
          <cell r="Y65" t="str">
            <v>Brodie</v>
          </cell>
          <cell r="Z65" t="str">
            <v>qq</v>
          </cell>
          <cell r="AA65" t="str">
            <v>A.Chong</v>
          </cell>
          <cell r="AB65" t="str">
            <v>qq</v>
          </cell>
          <cell r="AC65" t="str">
            <v>qq</v>
          </cell>
          <cell r="AD65" t="str">
            <v>V.Mai</v>
          </cell>
          <cell r="AE65" t="str">
            <v>qq</v>
          </cell>
          <cell r="AF65" t="str">
            <v>Mark</v>
          </cell>
          <cell r="AG65" t="str">
            <v>qq</v>
          </cell>
          <cell r="AH65" t="str">
            <v>J.Kao</v>
          </cell>
          <cell r="AI65" t="str">
            <v>qq</v>
          </cell>
          <cell r="AJ65" t="str">
            <v>K.Fildes</v>
          </cell>
          <cell r="AK65" t="str">
            <v>Aseel</v>
          </cell>
          <cell r="AL65" t="str">
            <v>Paree</v>
          </cell>
          <cell r="AM65" t="str">
            <v>Angelene</v>
          </cell>
          <cell r="AN65" t="str">
            <v>J.Drummond</v>
          </cell>
          <cell r="AO65" t="str">
            <v>qq</v>
          </cell>
          <cell r="AP65" t="str">
            <v>Sophia</v>
          </cell>
          <cell r="AQ65" t="str">
            <v>Tanya</v>
          </cell>
          <cell r="AR65" t="str">
            <v>qq</v>
          </cell>
          <cell r="AS65" t="str">
            <v>qq</v>
          </cell>
          <cell r="AT65" t="str">
            <v>qq</v>
          </cell>
          <cell r="AU65" t="str">
            <v>A.Chen</v>
          </cell>
          <cell r="AV65">
            <v>0</v>
          </cell>
          <cell r="AW65" t="str">
            <v>S.Rajendra</v>
          </cell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</row>
        <row r="66">
          <cell r="C66">
            <v>0</v>
          </cell>
          <cell r="D66" t="str">
            <v>Amelia</v>
          </cell>
          <cell r="E66" t="str">
            <v>J.Hughes</v>
          </cell>
          <cell r="F66" t="str">
            <v>Angelica</v>
          </cell>
          <cell r="G66" t="str">
            <v>qq</v>
          </cell>
          <cell r="H66">
            <v>0</v>
          </cell>
          <cell r="I66" t="str">
            <v>Diana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 t="str">
            <v>qq</v>
          </cell>
          <cell r="P66">
            <v>0</v>
          </cell>
          <cell r="Q66" t="str">
            <v>Jesslyn</v>
          </cell>
          <cell r="R66" t="str">
            <v>qq</v>
          </cell>
          <cell r="S66" t="str">
            <v>Tinh</v>
          </cell>
          <cell r="T66" t="str">
            <v>Ana</v>
          </cell>
          <cell r="U66" t="str">
            <v>Edward</v>
          </cell>
          <cell r="V66" t="str">
            <v>qq</v>
          </cell>
          <cell r="W66" t="str">
            <v>qq</v>
          </cell>
          <cell r="X66" t="str">
            <v>qq</v>
          </cell>
          <cell r="Y66" t="str">
            <v>qq</v>
          </cell>
          <cell r="Z66" t="str">
            <v>qq</v>
          </cell>
          <cell r="AA66" t="str">
            <v>qq</v>
          </cell>
          <cell r="AB66" t="str">
            <v>qq</v>
          </cell>
          <cell r="AC66" t="str">
            <v>qq</v>
          </cell>
          <cell r="AD66" t="str">
            <v>qq</v>
          </cell>
          <cell r="AE66" t="str">
            <v>qq</v>
          </cell>
          <cell r="AF66" t="str">
            <v>Mark</v>
          </cell>
          <cell r="AG66" t="str">
            <v>qq</v>
          </cell>
          <cell r="AH66" t="str">
            <v>J.Kao</v>
          </cell>
          <cell r="AI66" t="str">
            <v>qq</v>
          </cell>
          <cell r="AJ66" t="str">
            <v>K.Fildes</v>
          </cell>
          <cell r="AK66" t="str">
            <v>Aseel</v>
          </cell>
          <cell r="AL66" t="str">
            <v>Paree</v>
          </cell>
          <cell r="AM66" t="str">
            <v>Angelene</v>
          </cell>
          <cell r="AN66" t="str">
            <v>qq</v>
          </cell>
          <cell r="AO66" t="str">
            <v>qq</v>
          </cell>
          <cell r="AP66" t="str">
            <v>Sophia</v>
          </cell>
          <cell r="AQ66" t="str">
            <v>qq</v>
          </cell>
          <cell r="AR66" t="str">
            <v>qq</v>
          </cell>
          <cell r="AS66" t="str">
            <v>qq</v>
          </cell>
          <cell r="AT66" t="str">
            <v>qq</v>
          </cell>
          <cell r="AU66" t="str">
            <v>A.Chen</v>
          </cell>
          <cell r="AV66">
            <v>0</v>
          </cell>
          <cell r="AW66" t="str">
            <v>S.Sturm</v>
          </cell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</row>
        <row r="67">
          <cell r="C67">
            <v>0</v>
          </cell>
          <cell r="D67" t="str">
            <v>Therese</v>
          </cell>
          <cell r="E67">
            <v>0</v>
          </cell>
          <cell r="F67">
            <v>0</v>
          </cell>
          <cell r="G67" t="str">
            <v>Victoria</v>
          </cell>
          <cell r="H67">
            <v>0</v>
          </cell>
          <cell r="I67" t="str">
            <v>Sandra</v>
          </cell>
          <cell r="J67">
            <v>0</v>
          </cell>
          <cell r="K67">
            <v>0</v>
          </cell>
          <cell r="L67" t="str">
            <v>Megan</v>
          </cell>
          <cell r="M67">
            <v>0</v>
          </cell>
          <cell r="N67">
            <v>0</v>
          </cell>
          <cell r="O67" t="str">
            <v>qq</v>
          </cell>
          <cell r="P67" t="str">
            <v>J.Do</v>
          </cell>
          <cell r="Q67" t="str">
            <v>V.Le</v>
          </cell>
          <cell r="R67" t="str">
            <v>qq</v>
          </cell>
          <cell r="S67" t="str">
            <v>Jonathan</v>
          </cell>
          <cell r="T67" t="str">
            <v>Thao</v>
          </cell>
          <cell r="U67" t="str">
            <v>QQ</v>
          </cell>
          <cell r="V67" t="str">
            <v>Roshny</v>
          </cell>
          <cell r="W67" t="str">
            <v>qq</v>
          </cell>
          <cell r="X67" t="str">
            <v>qq</v>
          </cell>
          <cell r="Y67" t="str">
            <v>qq</v>
          </cell>
          <cell r="Z67" t="str">
            <v>qq</v>
          </cell>
          <cell r="AA67" t="str">
            <v>qq</v>
          </cell>
          <cell r="AB67" t="str">
            <v>qq</v>
          </cell>
          <cell r="AC67" t="str">
            <v>qq</v>
          </cell>
          <cell r="AD67" t="str">
            <v>qq</v>
          </cell>
          <cell r="AE67" t="str">
            <v>qq</v>
          </cell>
          <cell r="AF67" t="str">
            <v>Mark</v>
          </cell>
          <cell r="AG67" t="str">
            <v>qq</v>
          </cell>
          <cell r="AH67" t="str">
            <v>J.Kao</v>
          </cell>
          <cell r="AI67" t="str">
            <v>qq</v>
          </cell>
          <cell r="AJ67" t="str">
            <v>K.Fildes</v>
          </cell>
          <cell r="AK67" t="str">
            <v>Aseel</v>
          </cell>
          <cell r="AL67" t="str">
            <v>Paree</v>
          </cell>
          <cell r="AM67" t="str">
            <v>Angelene</v>
          </cell>
          <cell r="AN67" t="str">
            <v>qq</v>
          </cell>
          <cell r="AO67" t="str">
            <v>E.Hu</v>
          </cell>
          <cell r="AP67" t="str">
            <v>Sophia</v>
          </cell>
          <cell r="AQ67" t="str">
            <v>Tanya</v>
          </cell>
          <cell r="AR67" t="str">
            <v>qq</v>
          </cell>
          <cell r="AS67" t="str">
            <v>J.Parkinson</v>
          </cell>
          <cell r="AT67" t="str">
            <v>qq</v>
          </cell>
          <cell r="AU67" t="str">
            <v>A.Chen</v>
          </cell>
          <cell r="AV67">
            <v>0</v>
          </cell>
          <cell r="AW67" t="str">
            <v>S.Sturm</v>
          </cell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</row>
        <row r="68">
          <cell r="C68">
            <v>0</v>
          </cell>
          <cell r="D68" t="str">
            <v>Huda</v>
          </cell>
          <cell r="E68">
            <v>0</v>
          </cell>
          <cell r="F68">
            <v>0</v>
          </cell>
          <cell r="G68" t="str">
            <v>Bianca</v>
          </cell>
          <cell r="H68">
            <v>0</v>
          </cell>
          <cell r="I68" t="str">
            <v>Renise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qq</v>
          </cell>
          <cell r="P68">
            <v>0</v>
          </cell>
          <cell r="Q68" t="str">
            <v>Ana</v>
          </cell>
          <cell r="R68" t="str">
            <v>qq</v>
          </cell>
          <cell r="S68" t="str">
            <v>qq</v>
          </cell>
          <cell r="T68" t="str">
            <v>qq</v>
          </cell>
          <cell r="U68" t="str">
            <v>QQ</v>
          </cell>
          <cell r="V68" t="str">
            <v>qq</v>
          </cell>
          <cell r="W68" t="str">
            <v>qq</v>
          </cell>
          <cell r="X68" t="str">
            <v>qq</v>
          </cell>
          <cell r="Y68" t="str">
            <v>qq</v>
          </cell>
          <cell r="Z68" t="str">
            <v>qq</v>
          </cell>
          <cell r="AA68" t="str">
            <v>qq</v>
          </cell>
          <cell r="AB68" t="str">
            <v>qq</v>
          </cell>
          <cell r="AC68" t="str">
            <v>qq</v>
          </cell>
          <cell r="AD68" t="str">
            <v>qq</v>
          </cell>
          <cell r="AE68" t="str">
            <v>qq</v>
          </cell>
          <cell r="AF68" t="str">
            <v>Mark</v>
          </cell>
          <cell r="AG68" t="str">
            <v>qq</v>
          </cell>
          <cell r="AH68" t="str">
            <v>qq</v>
          </cell>
          <cell r="AI68" t="str">
            <v>Erika</v>
          </cell>
          <cell r="AJ68" t="str">
            <v>K.Fildes</v>
          </cell>
          <cell r="AK68" t="str">
            <v>Aseel</v>
          </cell>
          <cell r="AL68" t="str">
            <v>Paree</v>
          </cell>
          <cell r="AM68" t="str">
            <v>Angelene</v>
          </cell>
          <cell r="AN68" t="str">
            <v>qq</v>
          </cell>
          <cell r="AO68" t="str">
            <v>E.Hu</v>
          </cell>
          <cell r="AP68" t="str">
            <v>Sophia</v>
          </cell>
          <cell r="AQ68" t="str">
            <v>Tanya</v>
          </cell>
          <cell r="AR68" t="str">
            <v>M.Hanna</v>
          </cell>
          <cell r="AS68" t="str">
            <v>qq</v>
          </cell>
          <cell r="AT68" t="str">
            <v>qq</v>
          </cell>
          <cell r="AU68" t="str">
            <v>A.Chen</v>
          </cell>
          <cell r="AV68">
            <v>0</v>
          </cell>
          <cell r="AW68" t="str">
            <v>S.Sturm</v>
          </cell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 t="str">
            <v>qq</v>
          </cell>
          <cell r="H69">
            <v>0</v>
          </cell>
          <cell r="I69" t="str">
            <v>Taylor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John</v>
          </cell>
          <cell r="P69" t="str">
            <v>Jasenka</v>
          </cell>
          <cell r="Q69" t="str">
            <v>qq</v>
          </cell>
          <cell r="R69" t="str">
            <v>qq</v>
          </cell>
          <cell r="S69" t="str">
            <v>qq</v>
          </cell>
          <cell r="T69" t="str">
            <v>qq</v>
          </cell>
          <cell r="U69" t="str">
            <v>QQ</v>
          </cell>
          <cell r="V69" t="str">
            <v>qq</v>
          </cell>
          <cell r="W69" t="str">
            <v>qq</v>
          </cell>
          <cell r="X69" t="str">
            <v>qq</v>
          </cell>
          <cell r="Y69" t="str">
            <v>qq</v>
          </cell>
          <cell r="Z69" t="str">
            <v>qq</v>
          </cell>
          <cell r="AA69" t="str">
            <v>qq</v>
          </cell>
          <cell r="AB69" t="str">
            <v>qq</v>
          </cell>
          <cell r="AC69" t="str">
            <v>qq</v>
          </cell>
          <cell r="AD69" t="str">
            <v>qq</v>
          </cell>
          <cell r="AE69" t="str">
            <v>qq</v>
          </cell>
          <cell r="AF69" t="str">
            <v>Mark</v>
          </cell>
          <cell r="AG69" t="str">
            <v>qq</v>
          </cell>
          <cell r="AH69" t="str">
            <v>qq</v>
          </cell>
          <cell r="AI69" t="str">
            <v>Erika</v>
          </cell>
          <cell r="AJ69" t="str">
            <v>K.Fildes</v>
          </cell>
          <cell r="AK69" t="str">
            <v>Aseel</v>
          </cell>
          <cell r="AL69" t="str">
            <v>Paree</v>
          </cell>
          <cell r="AM69" t="str">
            <v>Angelene</v>
          </cell>
          <cell r="AN69" t="str">
            <v>qq</v>
          </cell>
          <cell r="AO69" t="str">
            <v>qq</v>
          </cell>
          <cell r="AP69" t="str">
            <v>Sophia</v>
          </cell>
          <cell r="AQ69" t="str">
            <v>qq</v>
          </cell>
          <cell r="AR69" t="str">
            <v>qq</v>
          </cell>
          <cell r="AS69" t="str">
            <v>J.Parkinson</v>
          </cell>
          <cell r="AT69" t="str">
            <v>qq</v>
          </cell>
          <cell r="AU69" t="str">
            <v>A.Chen</v>
          </cell>
          <cell r="AV69">
            <v>0</v>
          </cell>
          <cell r="AW69" t="str">
            <v>S.Sturm</v>
          </cell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</row>
        <row r="70">
          <cell r="C70" t="str">
            <v>M.Nguyen</v>
          </cell>
          <cell r="D70">
            <v>0</v>
          </cell>
          <cell r="E70" t="str">
            <v>L.Jedwab</v>
          </cell>
          <cell r="F70" t="str">
            <v>Sylvia</v>
          </cell>
          <cell r="G70" t="str">
            <v>Sam</v>
          </cell>
          <cell r="H70">
            <v>0</v>
          </cell>
          <cell r="I70" t="str">
            <v>Phuong</v>
          </cell>
          <cell r="J70">
            <v>0</v>
          </cell>
          <cell r="K70">
            <v>0</v>
          </cell>
          <cell r="L70" t="str">
            <v>Christine</v>
          </cell>
          <cell r="M70">
            <v>0</v>
          </cell>
          <cell r="N70">
            <v>0</v>
          </cell>
          <cell r="O70" t="str">
            <v>John</v>
          </cell>
          <cell r="P70">
            <v>0</v>
          </cell>
          <cell r="Q70" t="str">
            <v>Roshny</v>
          </cell>
          <cell r="R70" t="str">
            <v>qq</v>
          </cell>
          <cell r="S70" t="str">
            <v>qq</v>
          </cell>
          <cell r="T70" t="str">
            <v>qq</v>
          </cell>
          <cell r="U70" t="str">
            <v>QQ</v>
          </cell>
          <cell r="V70" t="str">
            <v>qq</v>
          </cell>
          <cell r="W70" t="str">
            <v>qq</v>
          </cell>
          <cell r="X70" t="str">
            <v>qq</v>
          </cell>
          <cell r="Y70" t="str">
            <v>qq</v>
          </cell>
          <cell r="Z70" t="str">
            <v>qq</v>
          </cell>
          <cell r="AA70" t="str">
            <v>qq</v>
          </cell>
          <cell r="AB70" t="str">
            <v>qq</v>
          </cell>
          <cell r="AC70" t="str">
            <v>qq</v>
          </cell>
          <cell r="AD70" t="str">
            <v>qq</v>
          </cell>
          <cell r="AE70" t="str">
            <v>qq</v>
          </cell>
          <cell r="AF70" t="str">
            <v>Mark</v>
          </cell>
          <cell r="AG70" t="str">
            <v>qq</v>
          </cell>
          <cell r="AH70" t="str">
            <v>qq</v>
          </cell>
          <cell r="AI70" t="str">
            <v>Erika</v>
          </cell>
          <cell r="AJ70" t="str">
            <v>K.Fildes</v>
          </cell>
          <cell r="AK70" t="str">
            <v>Aseel</v>
          </cell>
          <cell r="AL70" t="str">
            <v>Paree</v>
          </cell>
          <cell r="AM70" t="str">
            <v>Angelene</v>
          </cell>
          <cell r="AN70" t="str">
            <v>qq</v>
          </cell>
          <cell r="AO70" t="str">
            <v>qq</v>
          </cell>
          <cell r="AP70" t="str">
            <v>Sophia</v>
          </cell>
          <cell r="AQ70" t="str">
            <v>Tanya</v>
          </cell>
          <cell r="AR70" t="str">
            <v>M.Hanna</v>
          </cell>
          <cell r="AS70" t="str">
            <v>qq</v>
          </cell>
          <cell r="AT70" t="str">
            <v>qq</v>
          </cell>
          <cell r="AU70" t="str">
            <v>A.Chen</v>
          </cell>
          <cell r="AV70">
            <v>0</v>
          </cell>
          <cell r="AW70" t="str">
            <v>S.Sturm</v>
          </cell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</row>
        <row r="71">
          <cell r="C71">
            <v>0</v>
          </cell>
          <cell r="D71" t="str">
            <v>Aseel*</v>
          </cell>
          <cell r="E71">
            <v>0</v>
          </cell>
          <cell r="F71" t="str">
            <v>J.Do</v>
          </cell>
          <cell r="G71" t="str">
            <v>qq</v>
          </cell>
          <cell r="H71">
            <v>0</v>
          </cell>
          <cell r="I71" t="str">
            <v>Robert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 t="str">
            <v>qq</v>
          </cell>
          <cell r="P71">
            <v>0</v>
          </cell>
          <cell r="Q71">
            <v>0</v>
          </cell>
          <cell r="R71" t="str">
            <v>qq</v>
          </cell>
          <cell r="S71" t="str">
            <v>Lauren</v>
          </cell>
          <cell r="T71" t="str">
            <v>Idile</v>
          </cell>
          <cell r="U71" t="str">
            <v>Jesslyn</v>
          </cell>
          <cell r="V71" t="str">
            <v>qq</v>
          </cell>
          <cell r="W71" t="str">
            <v>qq</v>
          </cell>
          <cell r="X71" t="str">
            <v>qq</v>
          </cell>
          <cell r="Y71" t="str">
            <v>L.Janson</v>
          </cell>
          <cell r="Z71" t="str">
            <v>Brodie</v>
          </cell>
          <cell r="AA71" t="str">
            <v>Sylvia</v>
          </cell>
          <cell r="AB71" t="str">
            <v>Stephanie</v>
          </cell>
          <cell r="AC71" t="str">
            <v>K.Chin</v>
          </cell>
          <cell r="AD71" t="str">
            <v>qq</v>
          </cell>
          <cell r="AE71" t="str">
            <v>Wendy</v>
          </cell>
          <cell r="AF71" t="str">
            <v>qq</v>
          </cell>
          <cell r="AG71" t="str">
            <v>qq</v>
          </cell>
          <cell r="AH71" t="str">
            <v>qq</v>
          </cell>
          <cell r="AI71" t="str">
            <v>Erika</v>
          </cell>
          <cell r="AJ71" t="str">
            <v>K.Fildes</v>
          </cell>
          <cell r="AM71" t="str">
            <v>Angelene</v>
          </cell>
          <cell r="AN71" t="str">
            <v>qq</v>
          </cell>
          <cell r="AO71" t="str">
            <v>qq</v>
          </cell>
          <cell r="AP71" t="str">
            <v>Sophia</v>
          </cell>
          <cell r="AQ71" t="str">
            <v>qq</v>
          </cell>
          <cell r="AR71" t="str">
            <v>qq</v>
          </cell>
          <cell r="AS71" t="str">
            <v>qq</v>
          </cell>
          <cell r="AT71" t="str">
            <v>qq</v>
          </cell>
          <cell r="AU71" t="str">
            <v>A.Chen</v>
          </cell>
          <cell r="AV71">
            <v>0</v>
          </cell>
          <cell r="AW71">
            <v>0</v>
          </cell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</row>
        <row r="72">
          <cell r="C72">
            <v>0</v>
          </cell>
          <cell r="D72" t="str">
            <v>V.Mai</v>
          </cell>
          <cell r="E72">
            <v>0</v>
          </cell>
          <cell r="F72">
            <v>0</v>
          </cell>
          <cell r="G72" t="str">
            <v>J.Yang</v>
          </cell>
          <cell r="H72">
            <v>0</v>
          </cell>
          <cell r="I72" t="str">
            <v>C.Vosk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>qq</v>
          </cell>
          <cell r="P72" t="str">
            <v>?replace sylvia</v>
          </cell>
          <cell r="Q72" t="str">
            <v>Tinh</v>
          </cell>
          <cell r="R72" t="str">
            <v>qq</v>
          </cell>
          <cell r="S72" t="str">
            <v>V.Le</v>
          </cell>
          <cell r="T72" t="str">
            <v>Nha</v>
          </cell>
          <cell r="U72" t="str">
            <v>QQ</v>
          </cell>
          <cell r="V72" t="str">
            <v>Edward</v>
          </cell>
          <cell r="W72" t="str">
            <v>qq</v>
          </cell>
          <cell r="X72" t="str">
            <v>qq</v>
          </cell>
          <cell r="Y72" t="str">
            <v>qq</v>
          </cell>
          <cell r="Z72" t="str">
            <v>qq</v>
          </cell>
          <cell r="AA72" t="str">
            <v>Sylvia</v>
          </cell>
          <cell r="AB72" t="str">
            <v>Stephanie</v>
          </cell>
          <cell r="AC72" t="str">
            <v>K.Chin</v>
          </cell>
          <cell r="AD72" t="str">
            <v>qq</v>
          </cell>
          <cell r="AE72" t="str">
            <v>Wendy</v>
          </cell>
          <cell r="AF72" t="str">
            <v>qq</v>
          </cell>
          <cell r="AG72" t="str">
            <v>qq</v>
          </cell>
          <cell r="AH72" t="str">
            <v>qq</v>
          </cell>
          <cell r="AI72" t="str">
            <v>Erika</v>
          </cell>
          <cell r="AJ72" t="str">
            <v>K.Fildes</v>
          </cell>
          <cell r="AM72" t="str">
            <v>Angelene</v>
          </cell>
          <cell r="AN72" t="str">
            <v>qq</v>
          </cell>
          <cell r="AO72" t="str">
            <v>qq</v>
          </cell>
          <cell r="AP72" t="str">
            <v>Sophia</v>
          </cell>
          <cell r="AQ72" t="str">
            <v>qq</v>
          </cell>
          <cell r="AR72" t="str">
            <v>qq</v>
          </cell>
          <cell r="AS72" t="str">
            <v>J.Parkinson</v>
          </cell>
          <cell r="AT72" t="str">
            <v>qq</v>
          </cell>
          <cell r="AU72" t="str">
            <v>A.Chen</v>
          </cell>
          <cell r="AV72">
            <v>0</v>
          </cell>
          <cell r="AW72">
            <v>0</v>
          </cell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</row>
        <row r="73">
          <cell r="C73">
            <v>0</v>
          </cell>
          <cell r="D73" t="str">
            <v>Kosta</v>
          </cell>
          <cell r="E73">
            <v>0</v>
          </cell>
          <cell r="F73">
            <v>0</v>
          </cell>
          <cell r="G73" t="str">
            <v>M.Lu</v>
          </cell>
          <cell r="H73">
            <v>0</v>
          </cell>
          <cell r="I73" t="str">
            <v>Helen</v>
          </cell>
          <cell r="J73">
            <v>0</v>
          </cell>
          <cell r="K73">
            <v>0</v>
          </cell>
          <cell r="L73" t="str">
            <v>Sherine</v>
          </cell>
          <cell r="M73">
            <v>0</v>
          </cell>
          <cell r="N73">
            <v>0</v>
          </cell>
          <cell r="O73" t="str">
            <v>qq</v>
          </cell>
          <cell r="P73">
            <v>0</v>
          </cell>
          <cell r="Q73" t="str">
            <v>Nha</v>
          </cell>
          <cell r="R73" t="str">
            <v>qq</v>
          </cell>
          <cell r="S73" t="str">
            <v>qq</v>
          </cell>
          <cell r="T73" t="str">
            <v>qq</v>
          </cell>
          <cell r="U73" t="str">
            <v>QQ</v>
          </cell>
          <cell r="V73" t="str">
            <v>qq</v>
          </cell>
          <cell r="W73" t="str">
            <v>qq</v>
          </cell>
          <cell r="X73" t="str">
            <v>qq</v>
          </cell>
          <cell r="Y73" t="str">
            <v>qq</v>
          </cell>
          <cell r="Z73" t="str">
            <v>qq</v>
          </cell>
          <cell r="AA73" t="str">
            <v>Sylvia</v>
          </cell>
          <cell r="AB73" t="str">
            <v>Stephanie</v>
          </cell>
          <cell r="AC73" t="str">
            <v>K.Chin</v>
          </cell>
          <cell r="AD73" t="str">
            <v>qq</v>
          </cell>
          <cell r="AE73" t="str">
            <v>Wendy</v>
          </cell>
          <cell r="AF73" t="str">
            <v>qq</v>
          </cell>
          <cell r="AG73" t="str">
            <v>qq</v>
          </cell>
          <cell r="AH73" t="str">
            <v>qq</v>
          </cell>
          <cell r="AI73" t="str">
            <v>Erika</v>
          </cell>
          <cell r="AJ73" t="str">
            <v>K.Fildes</v>
          </cell>
          <cell r="AK73" t="str">
            <v>qq</v>
          </cell>
          <cell r="AL73" t="str">
            <v>Paree</v>
          </cell>
          <cell r="AM73" t="str">
            <v>Angelene</v>
          </cell>
          <cell r="AN73" t="str">
            <v>qq</v>
          </cell>
          <cell r="AO73" t="str">
            <v>qq</v>
          </cell>
          <cell r="AP73" t="str">
            <v>Sophia</v>
          </cell>
          <cell r="AQ73" t="str">
            <v>qq</v>
          </cell>
          <cell r="AR73" t="str">
            <v>M.Hanna</v>
          </cell>
          <cell r="AS73" t="str">
            <v>qq</v>
          </cell>
          <cell r="AT73" t="str">
            <v>qq</v>
          </cell>
          <cell r="AU73" t="str">
            <v>A.Chen</v>
          </cell>
          <cell r="AV73">
            <v>0</v>
          </cell>
          <cell r="AW73">
            <v>0</v>
          </cell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 t="str">
            <v>qq</v>
          </cell>
          <cell r="H74">
            <v>0</v>
          </cell>
          <cell r="I74" t="str">
            <v>G.Wang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>T.Vo</v>
          </cell>
          <cell r="P74" t="str">
            <v>Karishma</v>
          </cell>
          <cell r="Q74" t="str">
            <v>qq</v>
          </cell>
          <cell r="R74" t="str">
            <v>qq</v>
          </cell>
          <cell r="S74" t="str">
            <v>qq</v>
          </cell>
          <cell r="T74" t="str">
            <v>qq</v>
          </cell>
          <cell r="U74" t="str">
            <v>QQ</v>
          </cell>
          <cell r="V74" t="str">
            <v>qq</v>
          </cell>
          <cell r="W74" t="str">
            <v>qq</v>
          </cell>
          <cell r="X74" t="str">
            <v>qq</v>
          </cell>
          <cell r="Y74" t="str">
            <v>L.Janson</v>
          </cell>
          <cell r="Z74" t="str">
            <v>qq</v>
          </cell>
          <cell r="AA74" t="str">
            <v>Sylvia</v>
          </cell>
          <cell r="AB74" t="str">
            <v>Stephanie</v>
          </cell>
          <cell r="AC74" t="str">
            <v>K.Chin</v>
          </cell>
          <cell r="AD74" t="str">
            <v>qq</v>
          </cell>
          <cell r="AE74" t="str">
            <v>Wendy</v>
          </cell>
          <cell r="AF74" t="str">
            <v>qq</v>
          </cell>
          <cell r="AG74" t="str">
            <v>qq</v>
          </cell>
          <cell r="AH74" t="str">
            <v>qq</v>
          </cell>
          <cell r="AI74" t="str">
            <v>Erika</v>
          </cell>
          <cell r="AJ74" t="str">
            <v>K.Fildes</v>
          </cell>
          <cell r="AK74" t="str">
            <v>qq</v>
          </cell>
          <cell r="AL74" t="str">
            <v>Paree</v>
          </cell>
          <cell r="AM74" t="str">
            <v>Angelene</v>
          </cell>
          <cell r="AN74" t="str">
            <v>qq</v>
          </cell>
          <cell r="AO74" t="str">
            <v>qq</v>
          </cell>
          <cell r="AP74" t="str">
            <v>Sophia</v>
          </cell>
          <cell r="AQ74" t="str">
            <v>qq</v>
          </cell>
          <cell r="AR74" t="str">
            <v>qq</v>
          </cell>
          <cell r="AS74" t="str">
            <v>J.Parkinson</v>
          </cell>
          <cell r="AT74" t="str">
            <v>qq</v>
          </cell>
          <cell r="AU74" t="str">
            <v>A.Chen</v>
          </cell>
          <cell r="AV74">
            <v>0</v>
          </cell>
          <cell r="AW74">
            <v>0</v>
          </cell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</row>
        <row r="75">
          <cell r="C75">
            <v>0</v>
          </cell>
          <cell r="D75" t="str">
            <v>T.Vo</v>
          </cell>
          <cell r="E75">
            <v>0</v>
          </cell>
          <cell r="F75" t="str">
            <v>Tatyana</v>
          </cell>
          <cell r="G75" t="str">
            <v>qq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 t="str">
            <v>J.Drummond</v>
          </cell>
          <cell r="M75">
            <v>0</v>
          </cell>
          <cell r="N75">
            <v>0</v>
          </cell>
          <cell r="O75" t="str">
            <v>T.Vo</v>
          </cell>
          <cell r="P75">
            <v>0</v>
          </cell>
          <cell r="Q75" t="str">
            <v>Lauren</v>
          </cell>
          <cell r="R75" t="str">
            <v>qq</v>
          </cell>
          <cell r="S75" t="str">
            <v>qq</v>
          </cell>
          <cell r="T75" t="str">
            <v>qq</v>
          </cell>
          <cell r="U75" t="str">
            <v>QQ</v>
          </cell>
          <cell r="V75" t="str">
            <v>qq</v>
          </cell>
          <cell r="W75" t="str">
            <v>qq</v>
          </cell>
          <cell r="X75" t="str">
            <v>Natalie</v>
          </cell>
          <cell r="Y75" t="str">
            <v>qq</v>
          </cell>
          <cell r="Z75" t="str">
            <v>Natalie</v>
          </cell>
          <cell r="AA75" t="str">
            <v>C.McAvaney</v>
          </cell>
          <cell r="AB75" t="str">
            <v>Stephanie</v>
          </cell>
          <cell r="AC75" t="str">
            <v>K.Chin</v>
          </cell>
          <cell r="AD75" t="str">
            <v>Sylvia</v>
          </cell>
          <cell r="AE75" t="str">
            <v>Wendy</v>
          </cell>
          <cell r="AF75" t="str">
            <v>qq</v>
          </cell>
          <cell r="AG75" t="str">
            <v>qq</v>
          </cell>
          <cell r="AH75" t="str">
            <v>qq</v>
          </cell>
          <cell r="AI75" t="str">
            <v>Erika</v>
          </cell>
          <cell r="AJ75" t="str">
            <v>K.Fildes</v>
          </cell>
          <cell r="AK75" t="str">
            <v>qq</v>
          </cell>
          <cell r="AL75" t="str">
            <v>Paree</v>
          </cell>
          <cell r="AM75" t="str">
            <v>Angelene</v>
          </cell>
          <cell r="AN75" t="str">
            <v>qq</v>
          </cell>
          <cell r="AO75" t="str">
            <v>qq</v>
          </cell>
          <cell r="AP75" t="str">
            <v>Sophia</v>
          </cell>
          <cell r="AQ75" t="str">
            <v>qq</v>
          </cell>
          <cell r="AR75" t="str">
            <v>M.Hanna</v>
          </cell>
          <cell r="AS75" t="str">
            <v>qq</v>
          </cell>
          <cell r="AT75" t="str">
            <v>qq</v>
          </cell>
          <cell r="AU75" t="str">
            <v>A.Chen</v>
          </cell>
          <cell r="AV75">
            <v>0</v>
          </cell>
          <cell r="AW75">
            <v>0</v>
          </cell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</row>
        <row r="76">
          <cell r="C76">
            <v>0</v>
          </cell>
          <cell r="D76" t="str">
            <v>M.Phung</v>
          </cell>
          <cell r="E76" t="str">
            <v>Janki</v>
          </cell>
          <cell r="F76" t="str">
            <v>Karishma</v>
          </cell>
          <cell r="G76" t="str">
            <v>qq</v>
          </cell>
          <cell r="H76">
            <v>0</v>
          </cell>
          <cell r="I76" t="str">
            <v>Diana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 t="str">
            <v>qq</v>
          </cell>
          <cell r="P76">
            <v>0</v>
          </cell>
          <cell r="Q76">
            <v>0</v>
          </cell>
          <cell r="R76" t="str">
            <v>qq</v>
          </cell>
          <cell r="S76" t="str">
            <v>Carmen</v>
          </cell>
          <cell r="T76" t="str">
            <v>Meghana</v>
          </cell>
          <cell r="U76" t="str">
            <v>TBA</v>
          </cell>
          <cell r="V76" t="str">
            <v>qq</v>
          </cell>
          <cell r="W76" t="str">
            <v>qq</v>
          </cell>
          <cell r="X76" t="str">
            <v>qq</v>
          </cell>
          <cell r="Y76" t="str">
            <v>L.Janson</v>
          </cell>
          <cell r="Z76" t="str">
            <v>qq</v>
          </cell>
          <cell r="AA76" t="str">
            <v>C.McAvaney</v>
          </cell>
          <cell r="AB76" t="str">
            <v>qq</v>
          </cell>
          <cell r="AC76" t="str">
            <v>J.Hunter</v>
          </cell>
          <cell r="AD76" t="str">
            <v>A.Chen</v>
          </cell>
          <cell r="AE76" t="str">
            <v>Wendy</v>
          </cell>
          <cell r="AF76" t="str">
            <v>Stuart</v>
          </cell>
          <cell r="AG76" t="str">
            <v>Clark</v>
          </cell>
          <cell r="AH76" t="str">
            <v>T.Vo</v>
          </cell>
          <cell r="AI76" t="str">
            <v>Vineeth</v>
          </cell>
          <cell r="AJ76" t="str">
            <v>qq</v>
          </cell>
          <cell r="AK76" t="str">
            <v>Erika</v>
          </cell>
          <cell r="AL76" t="str">
            <v>qq</v>
          </cell>
          <cell r="AM76" t="str">
            <v>Angelene</v>
          </cell>
          <cell r="AN76" t="str">
            <v>qq</v>
          </cell>
          <cell r="AO76" t="str">
            <v>qq</v>
          </cell>
          <cell r="AP76" t="str">
            <v>Sophia</v>
          </cell>
          <cell r="AQ76" t="str">
            <v>qq</v>
          </cell>
          <cell r="AR76" t="str">
            <v>qq</v>
          </cell>
          <cell r="AS76" t="str">
            <v>qq</v>
          </cell>
          <cell r="AT76" t="str">
            <v>qq</v>
          </cell>
          <cell r="AU76" t="str">
            <v>K.Chin</v>
          </cell>
          <cell r="AV76">
            <v>0</v>
          </cell>
          <cell r="AW76">
            <v>0</v>
          </cell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</row>
        <row r="77">
          <cell r="C77">
            <v>0</v>
          </cell>
          <cell r="D77" t="str">
            <v>Meng</v>
          </cell>
          <cell r="E77" t="str">
            <v>D.Dunning</v>
          </cell>
          <cell r="F77" t="str">
            <v>Carmen *</v>
          </cell>
          <cell r="G77" t="str">
            <v>qq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 t="str">
            <v>qq</v>
          </cell>
          <cell r="P77" t="str">
            <v>J.Do</v>
          </cell>
          <cell r="Q77">
            <v>0</v>
          </cell>
          <cell r="R77" t="str">
            <v>qq</v>
          </cell>
          <cell r="S77" t="str">
            <v>T.Do</v>
          </cell>
          <cell r="T77" t="str">
            <v>A.Pham</v>
          </cell>
          <cell r="U77" t="str">
            <v>QQ</v>
          </cell>
          <cell r="V77" t="str">
            <v>TBA</v>
          </cell>
          <cell r="W77" t="str">
            <v>qq</v>
          </cell>
          <cell r="X77" t="str">
            <v>qq</v>
          </cell>
          <cell r="Y77" t="str">
            <v>qq</v>
          </cell>
          <cell r="Z77" t="str">
            <v>qq</v>
          </cell>
          <cell r="AA77" t="str">
            <v>C.McAvaney</v>
          </cell>
          <cell r="AB77" t="str">
            <v>qq</v>
          </cell>
          <cell r="AC77" t="str">
            <v>J.Hunter</v>
          </cell>
          <cell r="AD77" t="str">
            <v>A.Chen</v>
          </cell>
          <cell r="AE77" t="str">
            <v>Wendy</v>
          </cell>
          <cell r="AF77" t="str">
            <v>Stuart</v>
          </cell>
          <cell r="AG77" t="str">
            <v>Clark</v>
          </cell>
          <cell r="AH77" t="str">
            <v>T.Vo</v>
          </cell>
          <cell r="AI77" t="str">
            <v>Vineeth</v>
          </cell>
          <cell r="AJ77" t="str">
            <v>qq</v>
          </cell>
          <cell r="AK77" t="str">
            <v>Erika</v>
          </cell>
          <cell r="AL77" t="str">
            <v>qq</v>
          </cell>
          <cell r="AM77" t="str">
            <v>Angelene</v>
          </cell>
          <cell r="AN77" t="str">
            <v>qq</v>
          </cell>
          <cell r="AO77" t="str">
            <v>qq</v>
          </cell>
          <cell r="AP77" t="str">
            <v>Sophia</v>
          </cell>
          <cell r="AQ77" t="str">
            <v>qq</v>
          </cell>
          <cell r="AR77" t="str">
            <v>qq</v>
          </cell>
          <cell r="AS77" t="str">
            <v>qq</v>
          </cell>
          <cell r="AT77" t="str">
            <v>qq</v>
          </cell>
          <cell r="AU77" t="str">
            <v>K.Chin</v>
          </cell>
          <cell r="AV77">
            <v>0</v>
          </cell>
          <cell r="AW77">
            <v>0</v>
          </cell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</row>
        <row r="78">
          <cell r="C78">
            <v>0</v>
          </cell>
          <cell r="D78" t="str">
            <v>Nicholas</v>
          </cell>
          <cell r="E78">
            <v>0</v>
          </cell>
          <cell r="F78" t="str">
            <v>Stephanie</v>
          </cell>
          <cell r="G78" t="str">
            <v>qq</v>
          </cell>
          <cell r="H78">
            <v>0</v>
          </cell>
          <cell r="I78" t="str">
            <v>Dalia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 t="str">
            <v>K.Tiong</v>
          </cell>
          <cell r="P78">
            <v>0</v>
          </cell>
          <cell r="Q78">
            <v>0</v>
          </cell>
          <cell r="R78" t="str">
            <v>qq</v>
          </cell>
          <cell r="S78" t="str">
            <v>qq</v>
          </cell>
          <cell r="T78" t="str">
            <v>qq</v>
          </cell>
          <cell r="U78" t="str">
            <v>QQ</v>
          </cell>
          <cell r="V78" t="str">
            <v>qq</v>
          </cell>
          <cell r="W78" t="str">
            <v>qq</v>
          </cell>
          <cell r="X78" t="str">
            <v>qq</v>
          </cell>
          <cell r="Y78" t="str">
            <v>qq</v>
          </cell>
          <cell r="Z78" t="str">
            <v>qq</v>
          </cell>
          <cell r="AA78" t="str">
            <v>C.McAvaney</v>
          </cell>
          <cell r="AB78" t="str">
            <v>qq</v>
          </cell>
          <cell r="AC78" t="str">
            <v>J.Hunter</v>
          </cell>
          <cell r="AD78" t="str">
            <v>A.Chen</v>
          </cell>
          <cell r="AE78" t="str">
            <v>Wendy</v>
          </cell>
          <cell r="AF78" t="str">
            <v>Stuart</v>
          </cell>
          <cell r="AG78" t="str">
            <v>Clark</v>
          </cell>
          <cell r="AH78" t="str">
            <v>T.Vo</v>
          </cell>
          <cell r="AI78" t="str">
            <v>Vineeth</v>
          </cell>
          <cell r="AJ78" t="str">
            <v>qq</v>
          </cell>
          <cell r="AM78" t="str">
            <v>Angelene</v>
          </cell>
          <cell r="AN78" t="str">
            <v>qq</v>
          </cell>
          <cell r="AO78" t="str">
            <v>qq</v>
          </cell>
          <cell r="AP78" t="str">
            <v>Sophia</v>
          </cell>
          <cell r="AQ78" t="str">
            <v>qq</v>
          </cell>
          <cell r="AR78" t="str">
            <v>M.Hanna</v>
          </cell>
          <cell r="AS78" t="str">
            <v>qq</v>
          </cell>
          <cell r="AT78" t="str">
            <v>qq</v>
          </cell>
          <cell r="AU78" t="str">
            <v>K.Chin</v>
          </cell>
          <cell r="AV78">
            <v>0</v>
          </cell>
          <cell r="AW78">
            <v>0</v>
          </cell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</row>
        <row r="79">
          <cell r="C79">
            <v>0</v>
          </cell>
          <cell r="D79" t="str">
            <v>Huda*</v>
          </cell>
          <cell r="E79" t="str">
            <v>Stuart</v>
          </cell>
          <cell r="F79">
            <v>0</v>
          </cell>
          <cell r="G79" t="str">
            <v>Robbie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 t="str">
            <v>Megan</v>
          </cell>
          <cell r="M79">
            <v>0</v>
          </cell>
          <cell r="N79">
            <v>0</v>
          </cell>
          <cell r="O79" t="str">
            <v>K.Tiong</v>
          </cell>
          <cell r="P79" t="str">
            <v>Jasenka</v>
          </cell>
          <cell r="Q79" t="str">
            <v>qq</v>
          </cell>
          <cell r="R79" t="str">
            <v>qq</v>
          </cell>
          <cell r="S79" t="str">
            <v>qq</v>
          </cell>
          <cell r="T79" t="str">
            <v>qq</v>
          </cell>
          <cell r="U79" t="str">
            <v>QQ</v>
          </cell>
          <cell r="V79" t="str">
            <v>qq</v>
          </cell>
          <cell r="W79" t="str">
            <v>qq</v>
          </cell>
          <cell r="X79" t="str">
            <v>qq</v>
          </cell>
          <cell r="Y79" t="str">
            <v>L.Janson</v>
          </cell>
          <cell r="Z79" t="str">
            <v>qq</v>
          </cell>
          <cell r="AA79" t="str">
            <v>qq</v>
          </cell>
          <cell r="AB79" t="str">
            <v>C.Vosk</v>
          </cell>
          <cell r="AC79" t="str">
            <v>J.Hunter</v>
          </cell>
          <cell r="AD79" t="str">
            <v>A.Chen</v>
          </cell>
          <cell r="AE79" t="str">
            <v>Wendy</v>
          </cell>
          <cell r="AF79" t="str">
            <v>qq</v>
          </cell>
          <cell r="AG79" t="str">
            <v>Clark</v>
          </cell>
          <cell r="AH79" t="str">
            <v>T.Vo</v>
          </cell>
          <cell r="AI79" t="str">
            <v>Vineeth</v>
          </cell>
          <cell r="AJ79" t="str">
            <v>qq</v>
          </cell>
          <cell r="AK79" t="str">
            <v>qq</v>
          </cell>
          <cell r="AL79" t="str">
            <v>qq</v>
          </cell>
          <cell r="AM79" t="str">
            <v>Angelene</v>
          </cell>
          <cell r="AN79" t="str">
            <v>qq</v>
          </cell>
          <cell r="AO79" t="str">
            <v>qq</v>
          </cell>
          <cell r="AP79" t="str">
            <v>Sophia</v>
          </cell>
          <cell r="AQ79" t="str">
            <v>qq</v>
          </cell>
          <cell r="AR79" t="str">
            <v>qq</v>
          </cell>
          <cell r="AS79" t="str">
            <v>qq</v>
          </cell>
          <cell r="AT79" t="str">
            <v>qq</v>
          </cell>
          <cell r="AU79" t="str">
            <v>K.Chin</v>
          </cell>
          <cell r="AV79">
            <v>0</v>
          </cell>
          <cell r="AW79">
            <v>0</v>
          </cell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</row>
        <row r="80">
          <cell r="C80">
            <v>0</v>
          </cell>
          <cell r="D80" t="str">
            <v>Public holiday</v>
          </cell>
          <cell r="E80">
            <v>0</v>
          </cell>
          <cell r="F80">
            <v>0</v>
          </cell>
          <cell r="G80" t="str">
            <v>Public Holiday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 t="str">
            <v>Public Holiday</v>
          </cell>
          <cell r="M80">
            <v>0</v>
          </cell>
          <cell r="N80">
            <v>0</v>
          </cell>
          <cell r="O80" t="str">
            <v>QQ</v>
          </cell>
          <cell r="P80">
            <v>0</v>
          </cell>
          <cell r="Q80" t="str">
            <v>qq</v>
          </cell>
          <cell r="R80" t="str">
            <v>qq</v>
          </cell>
          <cell r="S80" t="str">
            <v>qq</v>
          </cell>
          <cell r="T80" t="str">
            <v>qq</v>
          </cell>
          <cell r="U80" t="str">
            <v>QQ</v>
          </cell>
          <cell r="V80" t="str">
            <v>qq</v>
          </cell>
          <cell r="W80" t="str">
            <v>qq</v>
          </cell>
          <cell r="X80" t="str">
            <v>qq</v>
          </cell>
          <cell r="Y80" t="str">
            <v>qq</v>
          </cell>
          <cell r="Z80" t="str">
            <v>qq</v>
          </cell>
          <cell r="AA80" t="str">
            <v>C.McAvaney</v>
          </cell>
          <cell r="AB80" t="str">
            <v>C.Vosk</v>
          </cell>
          <cell r="AC80" t="str">
            <v>J.Hunter</v>
          </cell>
          <cell r="AD80" t="str">
            <v>A.Chen</v>
          </cell>
          <cell r="AE80" t="str">
            <v>Wendy</v>
          </cell>
          <cell r="AF80" t="str">
            <v>Stuart</v>
          </cell>
          <cell r="AG80" t="str">
            <v>Clark</v>
          </cell>
          <cell r="AH80" t="str">
            <v>T.Vo</v>
          </cell>
          <cell r="AI80" t="str">
            <v>Vineeth</v>
          </cell>
          <cell r="AJ80" t="str">
            <v>Kathy</v>
          </cell>
          <cell r="AK80" t="str">
            <v>Soty</v>
          </cell>
          <cell r="AL80" t="str">
            <v>Paree</v>
          </cell>
          <cell r="AM80" t="str">
            <v>Angelene</v>
          </cell>
          <cell r="AN80" t="str">
            <v>Tess</v>
          </cell>
          <cell r="AO80" t="str">
            <v>Daisy</v>
          </cell>
          <cell r="AP80" t="str">
            <v>Sophia</v>
          </cell>
          <cell r="AQ80" t="str">
            <v>S.McPhee</v>
          </cell>
          <cell r="AR80" t="str">
            <v>M.Hanna</v>
          </cell>
          <cell r="AS80" t="str">
            <v>V.Koo</v>
          </cell>
          <cell r="AT80" t="str">
            <v>qq</v>
          </cell>
          <cell r="AU80" t="str">
            <v>K.Chin</v>
          </cell>
          <cell r="AV80">
            <v>0</v>
          </cell>
          <cell r="AW80">
            <v>0</v>
          </cell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</row>
        <row r="81">
          <cell r="C81" t="str">
            <v>public holiday</v>
          </cell>
          <cell r="D81" t="str">
            <v>public holiday</v>
          </cell>
          <cell r="E81">
            <v>0</v>
          </cell>
          <cell r="F81" t="str">
            <v>Public holiday</v>
          </cell>
          <cell r="G81" t="str">
            <v>Public Holiday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 t="str">
            <v>Public Holiday</v>
          </cell>
          <cell r="M81">
            <v>0</v>
          </cell>
          <cell r="N81">
            <v>0</v>
          </cell>
          <cell r="O81" t="str">
            <v>qq</v>
          </cell>
          <cell r="P81">
            <v>0</v>
          </cell>
          <cell r="Q81" t="str">
            <v>qq</v>
          </cell>
          <cell r="R81" t="str">
            <v>qq</v>
          </cell>
          <cell r="S81" t="str">
            <v>qq</v>
          </cell>
          <cell r="T81" t="str">
            <v>qq</v>
          </cell>
          <cell r="U81" t="str">
            <v>QQ</v>
          </cell>
          <cell r="V81" t="str">
            <v>qq</v>
          </cell>
          <cell r="W81" t="str">
            <v>qq</v>
          </cell>
          <cell r="X81" t="str">
            <v>qq</v>
          </cell>
          <cell r="Y81" t="str">
            <v>L.Janson</v>
          </cell>
          <cell r="Z81" t="str">
            <v>J.Hunter</v>
          </cell>
          <cell r="AA81" t="str">
            <v>C.McAvaney</v>
          </cell>
          <cell r="AB81" t="str">
            <v>C.Vosk</v>
          </cell>
          <cell r="AC81" t="str">
            <v>K.Chin</v>
          </cell>
          <cell r="AD81" t="str">
            <v>A.Chen</v>
          </cell>
          <cell r="AE81" t="str">
            <v>Wendy</v>
          </cell>
          <cell r="AF81" t="str">
            <v>Stuart</v>
          </cell>
          <cell r="AG81" t="str">
            <v>Clark</v>
          </cell>
          <cell r="AH81" t="str">
            <v>T.Vo</v>
          </cell>
          <cell r="AI81" t="str">
            <v>Vineeth</v>
          </cell>
          <cell r="AJ81" t="str">
            <v>Kathy</v>
          </cell>
          <cell r="AK81" t="str">
            <v>Soty</v>
          </cell>
          <cell r="AL81" t="str">
            <v>Paree</v>
          </cell>
          <cell r="AM81" t="str">
            <v>Angelene</v>
          </cell>
          <cell r="AN81" t="str">
            <v>Tess</v>
          </cell>
          <cell r="AO81" t="str">
            <v>Daisy</v>
          </cell>
          <cell r="AP81" t="str">
            <v>Sophia</v>
          </cell>
          <cell r="AQ81" t="str">
            <v>S.McPhee</v>
          </cell>
          <cell r="AR81" t="str">
            <v>M.Hanna</v>
          </cell>
          <cell r="AS81" t="str">
            <v>V.Koo</v>
          </cell>
          <cell r="AT81" t="str">
            <v>All Interns</v>
          </cell>
          <cell r="AU81">
            <v>0</v>
          </cell>
          <cell r="AV81">
            <v>0</v>
          </cell>
          <cell r="AW81" t="str">
            <v>Helen</v>
          </cell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</row>
        <row r="82">
          <cell r="C82" t="str">
            <v>J.Kao (?)</v>
          </cell>
          <cell r="D82" t="str">
            <v>blocked</v>
          </cell>
          <cell r="E82" t="str">
            <v>K.Fildes</v>
          </cell>
          <cell r="F82" t="str">
            <v>blocked</v>
          </cell>
          <cell r="G82" t="str">
            <v>blocked</v>
          </cell>
          <cell r="H82">
            <v>0</v>
          </cell>
          <cell r="I82" t="str">
            <v>Adil/ Angelene (per SS)</v>
          </cell>
          <cell r="J82" t="str">
            <v>Brindha</v>
          </cell>
          <cell r="K82">
            <v>0</v>
          </cell>
          <cell r="L82" t="str">
            <v>Vineeth/Nadi</v>
          </cell>
          <cell r="M82">
            <v>0</v>
          </cell>
          <cell r="N82">
            <v>0</v>
          </cell>
          <cell r="O82" t="str">
            <v>qq</v>
          </cell>
          <cell r="P82">
            <v>0</v>
          </cell>
          <cell r="Q82" t="str">
            <v>QQ</v>
          </cell>
          <cell r="R82" t="str">
            <v>qq</v>
          </cell>
          <cell r="S82" t="str">
            <v>qq</v>
          </cell>
          <cell r="T82" t="str">
            <v>qq</v>
          </cell>
          <cell r="U82" t="str">
            <v>QQ</v>
          </cell>
          <cell r="V82" t="str">
            <v>qq</v>
          </cell>
          <cell r="W82" t="str">
            <v>qq</v>
          </cell>
          <cell r="X82" t="str">
            <v>qq</v>
          </cell>
          <cell r="Y82" t="str">
            <v>qq</v>
          </cell>
          <cell r="Z82" t="str">
            <v>qq</v>
          </cell>
          <cell r="AA82" t="str">
            <v>qq</v>
          </cell>
          <cell r="AB82" t="str">
            <v>C.Vosk</v>
          </cell>
          <cell r="AC82" t="str">
            <v>K.Chin</v>
          </cell>
          <cell r="AD82" t="str">
            <v>A.Chen</v>
          </cell>
          <cell r="AE82" t="str">
            <v>Wendy</v>
          </cell>
          <cell r="AF82" t="str">
            <v>qq</v>
          </cell>
          <cell r="AG82" t="str">
            <v>Clark</v>
          </cell>
          <cell r="AH82" t="str">
            <v>T.Vo</v>
          </cell>
          <cell r="AI82" t="str">
            <v>Eugene</v>
          </cell>
          <cell r="AJ82" t="str">
            <v>Kathy</v>
          </cell>
          <cell r="AK82" t="str">
            <v>qq</v>
          </cell>
          <cell r="AL82" t="str">
            <v>qq</v>
          </cell>
          <cell r="AM82" t="str">
            <v>qq</v>
          </cell>
          <cell r="AN82" t="str">
            <v>Tess</v>
          </cell>
          <cell r="AO82" t="str">
            <v>Daisy</v>
          </cell>
          <cell r="AP82" t="str">
            <v>Sophia</v>
          </cell>
          <cell r="AQ82" t="str">
            <v>S.McPhee</v>
          </cell>
          <cell r="AR82" t="str">
            <v>qq</v>
          </cell>
          <cell r="AS82" t="str">
            <v>V.Koo</v>
          </cell>
          <cell r="AT82" t="str">
            <v>All Interns</v>
          </cell>
          <cell r="AU82" t="str">
            <v>Monique</v>
          </cell>
          <cell r="AV82">
            <v>0</v>
          </cell>
          <cell r="AW82" t="str">
            <v>Helen</v>
          </cell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</row>
        <row r="83">
          <cell r="C83" t="str">
            <v>J.Kao (?)</v>
          </cell>
          <cell r="D83" t="str">
            <v>blocked</v>
          </cell>
          <cell r="E83" t="str">
            <v>John</v>
          </cell>
          <cell r="F83" t="str">
            <v>blocked</v>
          </cell>
          <cell r="G83" t="str">
            <v>Mark</v>
          </cell>
          <cell r="H83">
            <v>0</v>
          </cell>
          <cell r="I83" t="str">
            <v>Adil/ Angelene (per SS)</v>
          </cell>
          <cell r="J83" t="str">
            <v>Brindha</v>
          </cell>
          <cell r="K83">
            <v>0</v>
          </cell>
          <cell r="L83" t="str">
            <v>J.Drummond</v>
          </cell>
          <cell r="M83">
            <v>0</v>
          </cell>
          <cell r="N83">
            <v>0</v>
          </cell>
          <cell r="O83" t="str">
            <v>V.Mai</v>
          </cell>
          <cell r="P83">
            <v>0</v>
          </cell>
          <cell r="Q83" t="str">
            <v>qq</v>
          </cell>
          <cell r="R83" t="str">
            <v>qq</v>
          </cell>
          <cell r="S83" t="str">
            <v>qq</v>
          </cell>
          <cell r="T83" t="str">
            <v>qq</v>
          </cell>
          <cell r="U83" t="str">
            <v>QQ</v>
          </cell>
          <cell r="V83" t="str">
            <v>qq</v>
          </cell>
          <cell r="W83" t="str">
            <v>qq</v>
          </cell>
          <cell r="X83" t="str">
            <v>qq</v>
          </cell>
          <cell r="Y83" t="str">
            <v>qq</v>
          </cell>
          <cell r="Z83" t="str">
            <v>qq</v>
          </cell>
          <cell r="AA83" t="str">
            <v>qq</v>
          </cell>
          <cell r="AB83" t="str">
            <v>C.Vosk</v>
          </cell>
          <cell r="AC83" t="str">
            <v>V.Hill</v>
          </cell>
          <cell r="AD83" t="str">
            <v>A.Chen</v>
          </cell>
          <cell r="AE83" t="str">
            <v>Wendy</v>
          </cell>
          <cell r="AF83" t="str">
            <v>qq</v>
          </cell>
          <cell r="AG83" t="str">
            <v>Clark</v>
          </cell>
          <cell r="AH83" t="str">
            <v>T.Vo</v>
          </cell>
          <cell r="AI83" t="str">
            <v>Eugene</v>
          </cell>
          <cell r="AJ83" t="str">
            <v>qq</v>
          </cell>
          <cell r="AK83" t="str">
            <v>Soty</v>
          </cell>
          <cell r="AL83" t="str">
            <v>qq</v>
          </cell>
          <cell r="AM83" t="str">
            <v>qq</v>
          </cell>
          <cell r="AN83" t="str">
            <v>Tess</v>
          </cell>
          <cell r="AO83" t="str">
            <v>Daisy</v>
          </cell>
          <cell r="AP83" t="str">
            <v>Sophia</v>
          </cell>
          <cell r="AQ83" t="str">
            <v>S.McPhee</v>
          </cell>
          <cell r="AR83" t="str">
            <v>qq</v>
          </cell>
          <cell r="AS83" t="str">
            <v>V.Koo</v>
          </cell>
          <cell r="AT83" t="str">
            <v>All Interns</v>
          </cell>
          <cell r="AU83" t="str">
            <v>Monique</v>
          </cell>
          <cell r="AV83">
            <v>0</v>
          </cell>
          <cell r="AW83" t="str">
            <v>Helen</v>
          </cell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</row>
        <row r="84">
          <cell r="C84" t="str">
            <v>Public holiday</v>
          </cell>
          <cell r="D84" t="str">
            <v>Public holiday</v>
          </cell>
          <cell r="E84" t="str">
            <v>qq</v>
          </cell>
          <cell r="F84" t="str">
            <v>public holiday</v>
          </cell>
          <cell r="G84" t="str">
            <v>Public Holiday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 t="str">
            <v>Public Holiday</v>
          </cell>
          <cell r="M84">
            <v>0</v>
          </cell>
          <cell r="N84">
            <v>0</v>
          </cell>
          <cell r="O84" t="str">
            <v>QQ</v>
          </cell>
          <cell r="P84">
            <v>0</v>
          </cell>
          <cell r="Q84" t="str">
            <v>qq</v>
          </cell>
          <cell r="R84" t="str">
            <v>qq</v>
          </cell>
          <cell r="S84" t="str">
            <v>qq</v>
          </cell>
          <cell r="T84" t="str">
            <v>qq</v>
          </cell>
          <cell r="U84" t="str">
            <v>QQ</v>
          </cell>
          <cell r="V84" t="str">
            <v>qq</v>
          </cell>
          <cell r="W84" t="str">
            <v>qq</v>
          </cell>
          <cell r="X84" t="str">
            <v>qq</v>
          </cell>
          <cell r="Y84" t="str">
            <v>qq</v>
          </cell>
          <cell r="Z84" t="str">
            <v>qq</v>
          </cell>
          <cell r="AA84" t="str">
            <v>qq</v>
          </cell>
          <cell r="AB84" t="str">
            <v>qq</v>
          </cell>
          <cell r="AC84" t="str">
            <v>V.Hill</v>
          </cell>
          <cell r="AD84" t="str">
            <v>A.Chen</v>
          </cell>
          <cell r="AE84" t="str">
            <v>Wendy</v>
          </cell>
          <cell r="AF84" t="str">
            <v>qq</v>
          </cell>
          <cell r="AG84" t="str">
            <v>Clark</v>
          </cell>
          <cell r="AH84" t="str">
            <v>T.Vo</v>
          </cell>
          <cell r="AI84" t="str">
            <v>Eugene</v>
          </cell>
          <cell r="AJ84" t="str">
            <v>qq</v>
          </cell>
          <cell r="AK84" t="str">
            <v>qq</v>
          </cell>
          <cell r="AL84" t="str">
            <v>qq</v>
          </cell>
          <cell r="AM84" t="str">
            <v>qq</v>
          </cell>
          <cell r="AN84" t="str">
            <v>Tess</v>
          </cell>
          <cell r="AO84" t="str">
            <v>Daisy</v>
          </cell>
          <cell r="AP84" t="str">
            <v>Sophia</v>
          </cell>
          <cell r="AQ84" t="str">
            <v>S.McPhee</v>
          </cell>
          <cell r="AR84" t="str">
            <v>qq</v>
          </cell>
          <cell r="AS84" t="str">
            <v>V.Koo</v>
          </cell>
          <cell r="AT84" t="str">
            <v>All Interns</v>
          </cell>
          <cell r="AU84">
            <v>0</v>
          </cell>
          <cell r="AV84">
            <v>0</v>
          </cell>
          <cell r="AW84" t="str">
            <v>Helen</v>
          </cell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</row>
        <row r="85">
          <cell r="C85" t="str">
            <v>J.Kao (?)</v>
          </cell>
          <cell r="D85" t="str">
            <v>blocked</v>
          </cell>
          <cell r="E85" t="str">
            <v>April</v>
          </cell>
          <cell r="F85" t="str">
            <v>Angela</v>
          </cell>
          <cell r="G85" t="str">
            <v>Bianca</v>
          </cell>
          <cell r="H85">
            <v>0</v>
          </cell>
          <cell r="I85" t="str">
            <v>Adil/ Angelene (per SS)</v>
          </cell>
          <cell r="J85">
            <v>0</v>
          </cell>
          <cell r="K85">
            <v>0</v>
          </cell>
          <cell r="L85" t="str">
            <v>blocked</v>
          </cell>
          <cell r="M85">
            <v>0</v>
          </cell>
          <cell r="N85">
            <v>0</v>
          </cell>
          <cell r="O85" t="str">
            <v>Aseel</v>
          </cell>
          <cell r="P85">
            <v>0</v>
          </cell>
          <cell r="Q85" t="str">
            <v>qq</v>
          </cell>
          <cell r="R85" t="str">
            <v>qq</v>
          </cell>
          <cell r="S85" t="str">
            <v>qq</v>
          </cell>
          <cell r="T85" t="str">
            <v>qq</v>
          </cell>
          <cell r="U85" t="str">
            <v>QQ</v>
          </cell>
          <cell r="V85" t="str">
            <v>qq</v>
          </cell>
          <cell r="W85" t="str">
            <v>qq</v>
          </cell>
          <cell r="X85" t="str">
            <v>qq</v>
          </cell>
          <cell r="Y85" t="str">
            <v>qq</v>
          </cell>
          <cell r="Z85" t="str">
            <v>qq</v>
          </cell>
          <cell r="AA85" t="str">
            <v>qq</v>
          </cell>
          <cell r="AB85" t="str">
            <v>qq</v>
          </cell>
          <cell r="AC85" t="str">
            <v>V.Hill</v>
          </cell>
          <cell r="AD85" t="str">
            <v>A.Chen</v>
          </cell>
          <cell r="AE85" t="str">
            <v>Wendy</v>
          </cell>
          <cell r="AF85" t="str">
            <v>qq</v>
          </cell>
          <cell r="AG85" t="str">
            <v>Clark</v>
          </cell>
          <cell r="AH85" t="str">
            <v>T.Vo</v>
          </cell>
          <cell r="AI85" t="str">
            <v>Eugene</v>
          </cell>
          <cell r="AJ85" t="str">
            <v>Kathy</v>
          </cell>
          <cell r="AK85" t="str">
            <v>qq</v>
          </cell>
          <cell r="AL85" t="str">
            <v>qq</v>
          </cell>
          <cell r="AM85" t="str">
            <v>qq</v>
          </cell>
          <cell r="AN85" t="str">
            <v>qq</v>
          </cell>
          <cell r="AO85" t="str">
            <v>Daisy</v>
          </cell>
          <cell r="AP85" t="str">
            <v>Sophia</v>
          </cell>
          <cell r="AQ85" t="str">
            <v>S.McPhee</v>
          </cell>
          <cell r="AR85" t="str">
            <v>qq</v>
          </cell>
          <cell r="AS85" t="str">
            <v>V.Koo</v>
          </cell>
          <cell r="AT85" t="str">
            <v>All Interns</v>
          </cell>
          <cell r="AU85">
            <v>0</v>
          </cell>
          <cell r="AV85">
            <v>0</v>
          </cell>
          <cell r="AW85" t="str">
            <v>Helen</v>
          </cell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</row>
        <row r="86">
          <cell r="C86">
            <v>0</v>
          </cell>
          <cell r="D86" t="str">
            <v>Amelia</v>
          </cell>
          <cell r="E86" t="str">
            <v>A.Alex</v>
          </cell>
          <cell r="F86">
            <v>0</v>
          </cell>
          <cell r="G86" t="str">
            <v>qq</v>
          </cell>
          <cell r="H86">
            <v>0</v>
          </cell>
          <cell r="I86" t="str">
            <v xml:space="preserve"> 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 t="str">
            <v>qq</v>
          </cell>
          <cell r="P86">
            <v>0</v>
          </cell>
          <cell r="Q86" t="str">
            <v>Thao</v>
          </cell>
          <cell r="R86" t="str">
            <v>Idile</v>
          </cell>
          <cell r="S86" t="str">
            <v>Jonathan</v>
          </cell>
          <cell r="T86" t="str">
            <v>Tinh</v>
          </cell>
          <cell r="U86" t="str">
            <v>Jesslyn</v>
          </cell>
          <cell r="V86" t="str">
            <v>qq</v>
          </cell>
          <cell r="W86" t="str">
            <v>qq</v>
          </cell>
          <cell r="X86" t="str">
            <v>qq</v>
          </cell>
          <cell r="Y86" t="str">
            <v>Angela</v>
          </cell>
          <cell r="Z86" t="str">
            <v>Noor</v>
          </cell>
          <cell r="AA86" t="str">
            <v>Tatyana</v>
          </cell>
          <cell r="AB86" t="str">
            <v>Adil</v>
          </cell>
          <cell r="AC86" t="str">
            <v>V.Hill</v>
          </cell>
          <cell r="AD86" t="str">
            <v>Angelica</v>
          </cell>
          <cell r="AE86" t="str">
            <v>qq</v>
          </cell>
          <cell r="AF86" t="str">
            <v>qq</v>
          </cell>
          <cell r="AG86" t="str">
            <v>Clark</v>
          </cell>
          <cell r="AH86" t="str">
            <v>qq</v>
          </cell>
          <cell r="AI86" t="str">
            <v>qq</v>
          </cell>
          <cell r="AJ86" t="str">
            <v>qq</v>
          </cell>
          <cell r="AK86" t="str">
            <v>qq</v>
          </cell>
          <cell r="AL86" t="str">
            <v>qq</v>
          </cell>
          <cell r="AM86" t="str">
            <v>qq</v>
          </cell>
          <cell r="AN86" t="str">
            <v>qq</v>
          </cell>
          <cell r="AO86" t="str">
            <v>qq</v>
          </cell>
          <cell r="AP86" t="str">
            <v>Sophia</v>
          </cell>
          <cell r="AQ86" t="str">
            <v>qq</v>
          </cell>
          <cell r="AR86" t="str">
            <v>qq</v>
          </cell>
          <cell r="AS86" t="str">
            <v>V.Koo</v>
          </cell>
          <cell r="AT86" t="str">
            <v>qq</v>
          </cell>
          <cell r="AU86" t="str">
            <v>Kathy</v>
          </cell>
          <cell r="AV86">
            <v>0</v>
          </cell>
          <cell r="AW86" t="str">
            <v>Helen</v>
          </cell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</row>
        <row r="87">
          <cell r="C87">
            <v>0</v>
          </cell>
          <cell r="D87" t="str">
            <v>Amelia</v>
          </cell>
          <cell r="E87" t="str">
            <v>Janki</v>
          </cell>
          <cell r="F87">
            <v>0</v>
          </cell>
          <cell r="G87" t="str">
            <v>Sam</v>
          </cell>
          <cell r="H87">
            <v>0</v>
          </cell>
          <cell r="I87" t="str">
            <v>Rodney(0.5 ADO)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 t="str">
            <v>qq</v>
          </cell>
          <cell r="P87">
            <v>0</v>
          </cell>
          <cell r="Q87" t="str">
            <v>Jonathan</v>
          </cell>
          <cell r="R87" t="str">
            <v>qq</v>
          </cell>
          <cell r="S87" t="str">
            <v>Idile</v>
          </cell>
          <cell r="T87" t="str">
            <v>Thao</v>
          </cell>
          <cell r="U87" t="str">
            <v>QQ</v>
          </cell>
          <cell r="V87" t="str">
            <v>Edward</v>
          </cell>
          <cell r="W87" t="str">
            <v>qq</v>
          </cell>
          <cell r="X87" t="str">
            <v>qq</v>
          </cell>
          <cell r="Y87" t="str">
            <v>Angela</v>
          </cell>
          <cell r="Z87" t="str">
            <v>Noor</v>
          </cell>
          <cell r="AA87" t="str">
            <v>Tatyana</v>
          </cell>
          <cell r="AB87" t="str">
            <v>Adil</v>
          </cell>
          <cell r="AC87" t="str">
            <v>qq</v>
          </cell>
          <cell r="AD87" t="str">
            <v>Angelica</v>
          </cell>
          <cell r="AE87" t="str">
            <v>qq</v>
          </cell>
          <cell r="AF87" t="str">
            <v>qq</v>
          </cell>
          <cell r="AG87" t="str">
            <v>Clark</v>
          </cell>
          <cell r="AH87" t="str">
            <v>qq</v>
          </cell>
          <cell r="AI87" t="str">
            <v>qq</v>
          </cell>
          <cell r="AJ87" t="str">
            <v>qq</v>
          </cell>
          <cell r="AK87" t="str">
            <v>qq</v>
          </cell>
          <cell r="AL87" t="str">
            <v>qq</v>
          </cell>
          <cell r="AM87" t="str">
            <v>qq</v>
          </cell>
          <cell r="AN87" t="str">
            <v>qq</v>
          </cell>
          <cell r="AO87" t="str">
            <v>qq</v>
          </cell>
          <cell r="AP87" t="str">
            <v>Sophia</v>
          </cell>
          <cell r="AQ87" t="str">
            <v>qq</v>
          </cell>
          <cell r="AR87" t="str">
            <v>qq</v>
          </cell>
          <cell r="AS87" t="str">
            <v>V.Koo</v>
          </cell>
          <cell r="AT87" t="str">
            <v>qq</v>
          </cell>
          <cell r="AU87" t="str">
            <v>Kathy</v>
          </cell>
          <cell r="AV87">
            <v>0</v>
          </cell>
          <cell r="AW87" t="str">
            <v>Helen</v>
          </cell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</row>
        <row r="88">
          <cell r="C88">
            <v>0</v>
          </cell>
          <cell r="D88" t="str">
            <v>Therese</v>
          </cell>
          <cell r="E88">
            <v>0</v>
          </cell>
          <cell r="F88">
            <v>0</v>
          </cell>
          <cell r="G88" t="str">
            <v>Victoria</v>
          </cell>
          <cell r="H88">
            <v>0</v>
          </cell>
          <cell r="I88" t="str">
            <v>Dalia©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 t="str">
            <v>qq</v>
          </cell>
          <cell r="P88">
            <v>0</v>
          </cell>
          <cell r="Q88" t="str">
            <v>V.Le</v>
          </cell>
          <cell r="R88" t="str">
            <v>Edward</v>
          </cell>
          <cell r="S88" t="str">
            <v>qq</v>
          </cell>
          <cell r="T88" t="str">
            <v>qq</v>
          </cell>
          <cell r="U88" t="str">
            <v>QQ</v>
          </cell>
          <cell r="V88" t="str">
            <v>qq</v>
          </cell>
          <cell r="W88" t="str">
            <v>qq</v>
          </cell>
          <cell r="X88" t="str">
            <v>qq</v>
          </cell>
          <cell r="Y88" t="str">
            <v>Angela</v>
          </cell>
          <cell r="Z88" t="str">
            <v>Noor</v>
          </cell>
          <cell r="AA88" t="str">
            <v>Tatyana</v>
          </cell>
          <cell r="AB88" t="str">
            <v>Adil</v>
          </cell>
          <cell r="AC88" t="str">
            <v>qq</v>
          </cell>
          <cell r="AD88" t="str">
            <v>Angelica</v>
          </cell>
          <cell r="AE88" t="str">
            <v>qq</v>
          </cell>
          <cell r="AF88" t="str">
            <v>qq</v>
          </cell>
          <cell r="AG88" t="str">
            <v>Clark</v>
          </cell>
          <cell r="AH88" t="str">
            <v>qq</v>
          </cell>
          <cell r="AI88" t="str">
            <v>qq</v>
          </cell>
          <cell r="AJ88" t="str">
            <v>qq</v>
          </cell>
          <cell r="AK88" t="str">
            <v>qq</v>
          </cell>
          <cell r="AL88" t="str">
            <v>qq</v>
          </cell>
          <cell r="AM88" t="str">
            <v>qq</v>
          </cell>
          <cell r="AN88" t="str">
            <v>qq</v>
          </cell>
          <cell r="AO88" t="str">
            <v>qq</v>
          </cell>
          <cell r="AP88" t="str">
            <v>Sophia</v>
          </cell>
          <cell r="AQ88" t="str">
            <v>qq</v>
          </cell>
          <cell r="AR88" t="str">
            <v>qq</v>
          </cell>
          <cell r="AS88" t="str">
            <v>V.Koo</v>
          </cell>
          <cell r="AT88" t="str">
            <v>qq</v>
          </cell>
          <cell r="AU88" t="str">
            <v>Kathy</v>
          </cell>
          <cell r="AV88">
            <v>0</v>
          </cell>
          <cell r="AW88" t="str">
            <v>Helen</v>
          </cell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</row>
        <row r="89">
          <cell r="C89">
            <v>0</v>
          </cell>
          <cell r="D89" t="str">
            <v>T.Vo</v>
          </cell>
          <cell r="E89" t="str">
            <v>April</v>
          </cell>
          <cell r="F89">
            <v>0</v>
          </cell>
          <cell r="G89" t="str">
            <v>qq</v>
          </cell>
          <cell r="H89">
            <v>0</v>
          </cell>
          <cell r="I89" t="str">
            <v>Angelene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 t="str">
            <v>M.Lu</v>
          </cell>
          <cell r="P89">
            <v>0</v>
          </cell>
          <cell r="Q89" t="str">
            <v>qq</v>
          </cell>
          <cell r="R89" t="str">
            <v>qq</v>
          </cell>
          <cell r="S89" t="str">
            <v>qq</v>
          </cell>
          <cell r="T89" t="str">
            <v>qq</v>
          </cell>
          <cell r="U89" t="str">
            <v>QQ</v>
          </cell>
          <cell r="V89" t="str">
            <v>qq</v>
          </cell>
          <cell r="W89" t="str">
            <v>qq</v>
          </cell>
          <cell r="X89" t="str">
            <v>qq</v>
          </cell>
          <cell r="Y89" t="str">
            <v>Angela</v>
          </cell>
          <cell r="Z89" t="str">
            <v>Noor</v>
          </cell>
          <cell r="AA89" t="str">
            <v>Tatyana</v>
          </cell>
          <cell r="AB89" t="str">
            <v>Adil</v>
          </cell>
          <cell r="AC89" t="str">
            <v>qq</v>
          </cell>
          <cell r="AD89" t="str">
            <v>Angelica</v>
          </cell>
          <cell r="AE89" t="str">
            <v>qq</v>
          </cell>
          <cell r="AF89" t="str">
            <v>qq</v>
          </cell>
          <cell r="AG89" t="str">
            <v>Clark</v>
          </cell>
          <cell r="AH89" t="str">
            <v>qq</v>
          </cell>
          <cell r="AI89" t="str">
            <v>qq</v>
          </cell>
          <cell r="AJ89" t="str">
            <v>qq</v>
          </cell>
          <cell r="AK89" t="str">
            <v>qq</v>
          </cell>
          <cell r="AL89" t="str">
            <v>qq</v>
          </cell>
          <cell r="AM89" t="str">
            <v>qq</v>
          </cell>
          <cell r="AN89" t="str">
            <v>qq</v>
          </cell>
          <cell r="AO89" t="str">
            <v>qq</v>
          </cell>
          <cell r="AP89" t="str">
            <v>Sophia</v>
          </cell>
          <cell r="AQ89" t="str">
            <v>qq</v>
          </cell>
          <cell r="AR89" t="str">
            <v>qq</v>
          </cell>
          <cell r="AS89" t="str">
            <v>V.Koo</v>
          </cell>
          <cell r="AT89" t="str">
            <v>qq</v>
          </cell>
          <cell r="AU89" t="str">
            <v>Kathy</v>
          </cell>
          <cell r="AV89">
            <v>0</v>
          </cell>
          <cell r="AW89" t="str">
            <v>Helen</v>
          </cell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</row>
        <row r="90">
          <cell r="C90">
            <v>0</v>
          </cell>
          <cell r="D90" t="str">
            <v>V.Mai*</v>
          </cell>
          <cell r="E90" t="str">
            <v>John</v>
          </cell>
          <cell r="F90">
            <v>0</v>
          </cell>
          <cell r="G90" t="str">
            <v>Paree</v>
          </cell>
          <cell r="H90">
            <v>0</v>
          </cell>
          <cell r="I90" t="str">
            <v>G.Lau</v>
          </cell>
          <cell r="J90" t="str">
            <v>K.Tiong</v>
          </cell>
          <cell r="K90" t="str">
            <v>V.Hill</v>
          </cell>
          <cell r="L90">
            <v>0</v>
          </cell>
          <cell r="M90">
            <v>0</v>
          </cell>
          <cell r="N90">
            <v>0</v>
          </cell>
          <cell r="O90" t="str">
            <v>M.Lu</v>
          </cell>
          <cell r="P90">
            <v>0</v>
          </cell>
          <cell r="Q90" t="str">
            <v>Jesslyn</v>
          </cell>
          <cell r="R90" t="str">
            <v>Ana</v>
          </cell>
          <cell r="S90" t="str">
            <v>qq</v>
          </cell>
          <cell r="T90" t="str">
            <v>qq</v>
          </cell>
          <cell r="U90" t="str">
            <v>QQ</v>
          </cell>
          <cell r="V90" t="str">
            <v>qq</v>
          </cell>
          <cell r="W90" t="str">
            <v>qq</v>
          </cell>
          <cell r="X90" t="str">
            <v>qq</v>
          </cell>
          <cell r="Y90" t="str">
            <v>Angela</v>
          </cell>
          <cell r="Z90" t="str">
            <v>Noor</v>
          </cell>
          <cell r="AA90" t="str">
            <v>Tatyana</v>
          </cell>
          <cell r="AB90" t="str">
            <v>Adil</v>
          </cell>
          <cell r="AC90" t="str">
            <v>qq</v>
          </cell>
          <cell r="AD90" t="str">
            <v>Angelica</v>
          </cell>
          <cell r="AE90" t="str">
            <v>qq</v>
          </cell>
          <cell r="AF90" t="str">
            <v>qq</v>
          </cell>
          <cell r="AG90" t="str">
            <v>Clark</v>
          </cell>
          <cell r="AH90" t="str">
            <v>qq</v>
          </cell>
          <cell r="AI90" t="str">
            <v>qq</v>
          </cell>
          <cell r="AJ90" t="str">
            <v>qq</v>
          </cell>
          <cell r="AK90" t="str">
            <v>qq</v>
          </cell>
          <cell r="AL90" t="str">
            <v>qq</v>
          </cell>
          <cell r="AM90" t="str">
            <v>qq</v>
          </cell>
          <cell r="AN90" t="str">
            <v>qq</v>
          </cell>
          <cell r="AO90" t="str">
            <v>qq</v>
          </cell>
          <cell r="AP90" t="str">
            <v>Sophia</v>
          </cell>
          <cell r="AQ90" t="str">
            <v>qq</v>
          </cell>
          <cell r="AR90" t="str">
            <v>qq</v>
          </cell>
          <cell r="AS90" t="str">
            <v>V.Koo</v>
          </cell>
          <cell r="AT90" t="str">
            <v>qq</v>
          </cell>
          <cell r="AU90" t="str">
            <v>Kathy</v>
          </cell>
          <cell r="AV90">
            <v>0</v>
          </cell>
          <cell r="AW90" t="str">
            <v>Helen</v>
          </cell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</row>
        <row r="91">
          <cell r="C91" t="str">
            <v>M.Nguyen</v>
          </cell>
          <cell r="D91" t="str">
            <v>Sophia</v>
          </cell>
          <cell r="E91">
            <v>0</v>
          </cell>
          <cell r="F91" t="str">
            <v>Angelica</v>
          </cell>
          <cell r="G91" t="str">
            <v>qq</v>
          </cell>
          <cell r="H91">
            <v>0</v>
          </cell>
          <cell r="I91" t="str">
            <v>Adil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 t="str">
            <v>qq</v>
          </cell>
          <cell r="P91">
            <v>0</v>
          </cell>
          <cell r="Q91">
            <v>0</v>
          </cell>
          <cell r="R91" t="str">
            <v>qq</v>
          </cell>
          <cell r="S91" t="str">
            <v>V.Le</v>
          </cell>
          <cell r="T91" t="str">
            <v>Lauren</v>
          </cell>
          <cell r="U91" t="str">
            <v>Thao</v>
          </cell>
          <cell r="V91" t="str">
            <v>qq</v>
          </cell>
          <cell r="W91" t="str">
            <v>qq</v>
          </cell>
          <cell r="X91" t="str">
            <v>qq</v>
          </cell>
          <cell r="Y91" t="str">
            <v>qq</v>
          </cell>
          <cell r="Z91" t="str">
            <v>qq</v>
          </cell>
          <cell r="AA91" t="str">
            <v>qq</v>
          </cell>
          <cell r="AB91" t="str">
            <v>qq</v>
          </cell>
          <cell r="AC91" t="str">
            <v>Rodney</v>
          </cell>
          <cell r="AD91" t="str">
            <v>qq</v>
          </cell>
          <cell r="AE91" t="str">
            <v>qq</v>
          </cell>
          <cell r="AF91" t="str">
            <v>qq</v>
          </cell>
          <cell r="AG91" t="str">
            <v>Clark</v>
          </cell>
          <cell r="AH91" t="str">
            <v>qq</v>
          </cell>
          <cell r="AI91" t="str">
            <v>qq</v>
          </cell>
          <cell r="AJ91" t="str">
            <v>qq</v>
          </cell>
          <cell r="AK91" t="str">
            <v>qq</v>
          </cell>
          <cell r="AL91" t="str">
            <v>qq</v>
          </cell>
          <cell r="AM91" t="str">
            <v>qq</v>
          </cell>
          <cell r="AN91" t="str">
            <v>qq</v>
          </cell>
          <cell r="AO91" t="str">
            <v>qq</v>
          </cell>
          <cell r="AP91" t="str">
            <v>qq</v>
          </cell>
          <cell r="AQ91" t="str">
            <v>qq</v>
          </cell>
          <cell r="AR91" t="str">
            <v>qq</v>
          </cell>
          <cell r="AS91" t="str">
            <v>V.Koo</v>
          </cell>
          <cell r="AT91" t="str">
            <v>qq</v>
          </cell>
          <cell r="AU91" t="str">
            <v>Kathy</v>
          </cell>
          <cell r="AV91">
            <v>0</v>
          </cell>
          <cell r="AW91" t="str">
            <v>Helen</v>
          </cell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</row>
        <row r="92">
          <cell r="C92" t="str">
            <v>M.Nguyen</v>
          </cell>
          <cell r="D92" t="str">
            <v>Sophia</v>
          </cell>
          <cell r="E92" t="str">
            <v>D.Dunning</v>
          </cell>
          <cell r="F92">
            <v>0</v>
          </cell>
          <cell r="G92" t="str">
            <v>Louise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 t="str">
            <v>qq</v>
          </cell>
          <cell r="P92">
            <v>0</v>
          </cell>
          <cell r="Q92">
            <v>0</v>
          </cell>
          <cell r="R92" t="str">
            <v>qq</v>
          </cell>
          <cell r="S92" t="str">
            <v>Roshny</v>
          </cell>
          <cell r="T92" t="str">
            <v>Nha</v>
          </cell>
          <cell r="U92" t="str">
            <v>QQ</v>
          </cell>
          <cell r="V92" t="str">
            <v>Jesslyn</v>
          </cell>
          <cell r="W92" t="str">
            <v>qq</v>
          </cell>
          <cell r="X92" t="str">
            <v>qq</v>
          </cell>
          <cell r="Y92" t="str">
            <v>qq</v>
          </cell>
          <cell r="Z92" t="str">
            <v>qq</v>
          </cell>
          <cell r="AA92" t="str">
            <v>qq</v>
          </cell>
          <cell r="AB92" t="str">
            <v>qq</v>
          </cell>
          <cell r="AC92" t="str">
            <v>Rodney</v>
          </cell>
          <cell r="AD92" t="str">
            <v>qq</v>
          </cell>
          <cell r="AE92" t="str">
            <v>qq</v>
          </cell>
          <cell r="AF92" t="str">
            <v>qq</v>
          </cell>
          <cell r="AG92" t="str">
            <v>Clark</v>
          </cell>
          <cell r="AH92" t="str">
            <v>qq</v>
          </cell>
          <cell r="AI92" t="str">
            <v>qq</v>
          </cell>
          <cell r="AJ92" t="str">
            <v>qq</v>
          </cell>
          <cell r="AK92" t="str">
            <v>qq</v>
          </cell>
          <cell r="AL92" t="str">
            <v>qq</v>
          </cell>
          <cell r="AM92" t="str">
            <v>qq</v>
          </cell>
          <cell r="AN92" t="str">
            <v>qq</v>
          </cell>
          <cell r="AO92" t="str">
            <v>qq</v>
          </cell>
          <cell r="AP92" t="str">
            <v>qq</v>
          </cell>
          <cell r="AQ92" t="str">
            <v>qq</v>
          </cell>
          <cell r="AR92" t="str">
            <v>qq</v>
          </cell>
          <cell r="AS92" t="str">
            <v>V.Koo</v>
          </cell>
          <cell r="AT92" t="str">
            <v>qq</v>
          </cell>
          <cell r="AU92" t="str">
            <v>Kathy</v>
          </cell>
          <cell r="AV92">
            <v>0</v>
          </cell>
          <cell r="AW92" t="str">
            <v>Helen</v>
          </cell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</row>
        <row r="93">
          <cell r="C93">
            <v>0</v>
          </cell>
          <cell r="D93" t="str">
            <v>Amelia</v>
          </cell>
          <cell r="E93">
            <v>0</v>
          </cell>
          <cell r="F93">
            <v>0</v>
          </cell>
          <cell r="G93" t="str">
            <v>A.Tran</v>
          </cell>
          <cell r="H93">
            <v>0</v>
          </cell>
          <cell r="I93" t="str">
            <v>Angelene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 t="str">
            <v>qq</v>
          </cell>
          <cell r="P93">
            <v>0</v>
          </cell>
          <cell r="Q93">
            <v>0</v>
          </cell>
          <cell r="R93" t="str">
            <v>qq</v>
          </cell>
          <cell r="S93" t="str">
            <v>qq</v>
          </cell>
          <cell r="T93" t="str">
            <v>qq</v>
          </cell>
          <cell r="U93" t="str">
            <v>QQ</v>
          </cell>
          <cell r="V93" t="str">
            <v>qq</v>
          </cell>
          <cell r="W93" t="str">
            <v>qq</v>
          </cell>
          <cell r="X93" t="str">
            <v>qq</v>
          </cell>
          <cell r="Y93" t="str">
            <v>qq</v>
          </cell>
          <cell r="Z93" t="str">
            <v>qq</v>
          </cell>
          <cell r="AA93" t="str">
            <v>qq</v>
          </cell>
          <cell r="AB93" t="str">
            <v>qq</v>
          </cell>
          <cell r="AC93" t="str">
            <v>Rodney</v>
          </cell>
          <cell r="AD93" t="str">
            <v>qq</v>
          </cell>
          <cell r="AE93" t="str">
            <v>qq</v>
          </cell>
          <cell r="AF93" t="str">
            <v>qq</v>
          </cell>
          <cell r="AG93" t="str">
            <v>Clark</v>
          </cell>
          <cell r="AH93" t="str">
            <v>qq</v>
          </cell>
          <cell r="AI93" t="str">
            <v>qq</v>
          </cell>
          <cell r="AJ93" t="str">
            <v>qq</v>
          </cell>
          <cell r="AK93" t="str">
            <v>qq</v>
          </cell>
          <cell r="AL93" t="str">
            <v>qq</v>
          </cell>
          <cell r="AM93" t="str">
            <v>qq</v>
          </cell>
          <cell r="AN93" t="str">
            <v>qq</v>
          </cell>
          <cell r="AO93" t="str">
            <v>qq</v>
          </cell>
          <cell r="AP93" t="str">
            <v>qq</v>
          </cell>
          <cell r="AQ93" t="str">
            <v>qq</v>
          </cell>
          <cell r="AR93" t="str">
            <v>qq</v>
          </cell>
          <cell r="AS93" t="str">
            <v>V.Koo</v>
          </cell>
          <cell r="AT93" t="str">
            <v>qq</v>
          </cell>
          <cell r="AU93" t="str">
            <v>Kathy</v>
          </cell>
          <cell r="AV93">
            <v>0</v>
          </cell>
          <cell r="AW93" t="str">
            <v>Helen</v>
          </cell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</row>
        <row r="94">
          <cell r="C94">
            <v>0</v>
          </cell>
          <cell r="D94" t="str">
            <v>Aseel</v>
          </cell>
          <cell r="E94" t="str">
            <v>A.Alex</v>
          </cell>
          <cell r="F94" t="str">
            <v>Jasenka</v>
          </cell>
          <cell r="G94" t="str">
            <v>A.Tran</v>
          </cell>
          <cell r="H94">
            <v>0</v>
          </cell>
          <cell r="I94" t="str">
            <v>G.Wang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 t="str">
            <v>S.McPhee</v>
          </cell>
          <cell r="P94">
            <v>0</v>
          </cell>
          <cell r="Q94" t="str">
            <v>qq</v>
          </cell>
          <cell r="R94" t="str">
            <v>qq</v>
          </cell>
          <cell r="S94" t="str">
            <v>qq</v>
          </cell>
          <cell r="T94" t="str">
            <v>qq</v>
          </cell>
          <cell r="U94" t="str">
            <v>QQ</v>
          </cell>
          <cell r="V94" t="str">
            <v>qq</v>
          </cell>
          <cell r="W94" t="str">
            <v>qq</v>
          </cell>
          <cell r="X94" t="str">
            <v>qq</v>
          </cell>
          <cell r="Y94" t="str">
            <v>qq</v>
          </cell>
          <cell r="Z94" t="str">
            <v>qq</v>
          </cell>
          <cell r="AA94" t="str">
            <v>qq</v>
          </cell>
          <cell r="AB94" t="str">
            <v>qq</v>
          </cell>
          <cell r="AC94" t="str">
            <v>Rodney</v>
          </cell>
          <cell r="AD94" t="str">
            <v>qq</v>
          </cell>
          <cell r="AE94" t="str">
            <v>qq</v>
          </cell>
          <cell r="AF94" t="str">
            <v>qq</v>
          </cell>
          <cell r="AG94" t="str">
            <v>Clark</v>
          </cell>
          <cell r="AH94" t="str">
            <v>qq</v>
          </cell>
          <cell r="AI94" t="str">
            <v>qq</v>
          </cell>
          <cell r="AJ94" t="str">
            <v>qq</v>
          </cell>
          <cell r="AK94" t="str">
            <v>qq</v>
          </cell>
          <cell r="AL94" t="str">
            <v>qq</v>
          </cell>
          <cell r="AM94" t="str">
            <v>qq</v>
          </cell>
          <cell r="AN94" t="str">
            <v>qq</v>
          </cell>
          <cell r="AO94" t="str">
            <v>qq</v>
          </cell>
          <cell r="AP94" t="str">
            <v>qq</v>
          </cell>
          <cell r="AQ94" t="str">
            <v>qq</v>
          </cell>
          <cell r="AR94" t="str">
            <v>qq</v>
          </cell>
          <cell r="AS94" t="str">
            <v>V.Koo</v>
          </cell>
          <cell r="AT94" t="str">
            <v>qq</v>
          </cell>
          <cell r="AU94" t="str">
            <v>Kathy</v>
          </cell>
          <cell r="AV94">
            <v>0</v>
          </cell>
          <cell r="AW94" t="str">
            <v>Helen</v>
          </cell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</row>
        <row r="95">
          <cell r="C95">
            <v>0</v>
          </cell>
          <cell r="D95">
            <v>0</v>
          </cell>
          <cell r="E95" t="str">
            <v>Stuart</v>
          </cell>
          <cell r="F95">
            <v>0</v>
          </cell>
          <cell r="G95" t="str">
            <v>qq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 t="str">
            <v>S.McPhee</v>
          </cell>
          <cell r="P95">
            <v>0</v>
          </cell>
          <cell r="Q95" t="str">
            <v>Roshny</v>
          </cell>
          <cell r="R95" t="str">
            <v>qq</v>
          </cell>
          <cell r="S95" t="str">
            <v>qq</v>
          </cell>
          <cell r="T95" t="str">
            <v>qq</v>
          </cell>
          <cell r="U95" t="str">
            <v>QQ</v>
          </cell>
          <cell r="V95" t="str">
            <v>qq</v>
          </cell>
          <cell r="W95" t="str">
            <v>qq</v>
          </cell>
          <cell r="X95" t="str">
            <v>qq</v>
          </cell>
          <cell r="Y95" t="str">
            <v>qq</v>
          </cell>
          <cell r="Z95" t="str">
            <v>qq</v>
          </cell>
          <cell r="AA95" t="str">
            <v>qq</v>
          </cell>
          <cell r="AB95" t="str">
            <v>qq</v>
          </cell>
          <cell r="AC95" t="str">
            <v>Rodney</v>
          </cell>
          <cell r="AD95" t="str">
            <v>qq</v>
          </cell>
          <cell r="AE95" t="str">
            <v>qq</v>
          </cell>
          <cell r="AF95" t="str">
            <v>qq</v>
          </cell>
          <cell r="AG95" t="str">
            <v>Clark</v>
          </cell>
          <cell r="AH95" t="str">
            <v>qq</v>
          </cell>
          <cell r="AI95" t="str">
            <v>qq</v>
          </cell>
          <cell r="AJ95" t="str">
            <v>qq</v>
          </cell>
          <cell r="AK95" t="str">
            <v>qq</v>
          </cell>
          <cell r="AL95" t="str">
            <v>qq</v>
          </cell>
          <cell r="AM95" t="str">
            <v>qq</v>
          </cell>
          <cell r="AN95" t="str">
            <v>qq</v>
          </cell>
          <cell r="AO95" t="str">
            <v>qq</v>
          </cell>
          <cell r="AP95" t="str">
            <v>qq</v>
          </cell>
          <cell r="AQ95" t="str">
            <v>qq</v>
          </cell>
          <cell r="AR95" t="str">
            <v>qq</v>
          </cell>
          <cell r="AS95" t="str">
            <v>V.Koo</v>
          </cell>
          <cell r="AT95" t="str">
            <v>qq</v>
          </cell>
          <cell r="AU95" t="str">
            <v>Kathy</v>
          </cell>
          <cell r="AV95">
            <v>0</v>
          </cell>
          <cell r="AW95" t="str">
            <v>Helen</v>
          </cell>
          <cell r="AX95"/>
          <cell r="AY95"/>
          <cell r="AZ95"/>
          <cell r="BA95"/>
          <cell r="BB95"/>
          <cell r="BC95"/>
          <cell r="BD95" t="str">
            <v>Stav</v>
          </cell>
          <cell r="BE95"/>
          <cell r="BF95"/>
          <cell r="BG95"/>
          <cell r="BH95"/>
        </row>
        <row r="96">
          <cell r="C96">
            <v>0</v>
          </cell>
          <cell r="D96" t="str">
            <v>Kosta</v>
          </cell>
          <cell r="E96" t="str">
            <v>Stuart</v>
          </cell>
          <cell r="F96" t="str">
            <v>Karishma</v>
          </cell>
          <cell r="G96" t="str">
            <v>qq</v>
          </cell>
          <cell r="H96">
            <v>0</v>
          </cell>
          <cell r="I96" t="str">
            <v>Daisy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 t="str">
            <v>qq</v>
          </cell>
          <cell r="P96">
            <v>0</v>
          </cell>
          <cell r="Q96">
            <v>0</v>
          </cell>
          <cell r="R96" t="str">
            <v>qq</v>
          </cell>
          <cell r="S96" t="str">
            <v>Jonathan</v>
          </cell>
          <cell r="T96" t="str">
            <v>Tinh</v>
          </cell>
          <cell r="U96" t="str">
            <v>Jesslyn</v>
          </cell>
          <cell r="V96" t="str">
            <v>qq</v>
          </cell>
          <cell r="W96" t="str">
            <v>qq</v>
          </cell>
          <cell r="X96" t="str">
            <v>qq</v>
          </cell>
          <cell r="Y96" t="str">
            <v>Amelia</v>
          </cell>
          <cell r="Z96" t="str">
            <v>qq</v>
          </cell>
          <cell r="AA96" t="str">
            <v>Maia</v>
          </cell>
          <cell r="AB96" t="str">
            <v>qq</v>
          </cell>
          <cell r="AC96" t="str">
            <v>Rodney</v>
          </cell>
          <cell r="AD96" t="str">
            <v>qq</v>
          </cell>
          <cell r="AE96" t="str">
            <v>qq</v>
          </cell>
          <cell r="AF96" t="str">
            <v>qq</v>
          </cell>
          <cell r="AG96" t="str">
            <v>Clark</v>
          </cell>
          <cell r="AH96" t="str">
            <v>qq</v>
          </cell>
          <cell r="AI96" t="str">
            <v>qq</v>
          </cell>
          <cell r="AJ96" t="str">
            <v>qq</v>
          </cell>
          <cell r="AK96" t="str">
            <v>qq</v>
          </cell>
          <cell r="AL96" t="str">
            <v>qq</v>
          </cell>
          <cell r="AM96" t="str">
            <v>qq</v>
          </cell>
          <cell r="AN96" t="str">
            <v>qq</v>
          </cell>
          <cell r="AO96" t="str">
            <v>qq</v>
          </cell>
          <cell r="AP96" t="str">
            <v>qq</v>
          </cell>
          <cell r="AQ96" t="str">
            <v>qq</v>
          </cell>
          <cell r="AR96" t="str">
            <v>qq</v>
          </cell>
          <cell r="AS96" t="str">
            <v>V.Koo</v>
          </cell>
          <cell r="AT96" t="str">
            <v>qq</v>
          </cell>
          <cell r="AU96" t="str">
            <v>Kathy</v>
          </cell>
          <cell r="AV96">
            <v>0</v>
          </cell>
          <cell r="AW96" t="str">
            <v>Helen</v>
          </cell>
          <cell r="AX96"/>
          <cell r="AY96"/>
          <cell r="AZ96"/>
          <cell r="BA96"/>
          <cell r="BB96"/>
          <cell r="BC96"/>
          <cell r="BD96" t="str">
            <v>Stav</v>
          </cell>
          <cell r="BE96"/>
          <cell r="BF96"/>
          <cell r="BG96"/>
          <cell r="BH96"/>
        </row>
        <row r="97">
          <cell r="C97">
            <v>0</v>
          </cell>
          <cell r="D97">
            <v>0</v>
          </cell>
          <cell r="E97" t="str">
            <v>J.Hughes</v>
          </cell>
          <cell r="F97" t="str">
            <v>J.Do</v>
          </cell>
          <cell r="G97" t="str">
            <v>qq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 t="str">
            <v>qq</v>
          </cell>
          <cell r="P97">
            <v>0</v>
          </cell>
          <cell r="Q97" t="str">
            <v>Lauren</v>
          </cell>
          <cell r="R97" t="str">
            <v>qq</v>
          </cell>
          <cell r="S97" t="str">
            <v>Ana</v>
          </cell>
          <cell r="T97" t="str">
            <v>Idile</v>
          </cell>
          <cell r="U97" t="str">
            <v>QQ</v>
          </cell>
          <cell r="V97" t="str">
            <v>Thao</v>
          </cell>
          <cell r="W97" t="str">
            <v>qq</v>
          </cell>
          <cell r="X97" t="str">
            <v>qq</v>
          </cell>
          <cell r="Y97" t="str">
            <v>Amelia</v>
          </cell>
          <cell r="Z97" t="str">
            <v>qq</v>
          </cell>
          <cell r="AA97" t="str">
            <v>Maia</v>
          </cell>
          <cell r="AB97" t="str">
            <v>qq</v>
          </cell>
          <cell r="AC97" t="str">
            <v>Rodney</v>
          </cell>
          <cell r="AD97" t="str">
            <v>qq</v>
          </cell>
          <cell r="AE97" t="str">
            <v>qq</v>
          </cell>
          <cell r="AF97" t="str">
            <v>qq</v>
          </cell>
          <cell r="AG97" t="str">
            <v>Clark</v>
          </cell>
          <cell r="AH97" t="str">
            <v>qq</v>
          </cell>
          <cell r="AI97" t="str">
            <v>qq</v>
          </cell>
          <cell r="AJ97" t="str">
            <v>qq</v>
          </cell>
          <cell r="AK97" t="str">
            <v>qq</v>
          </cell>
          <cell r="AL97" t="str">
            <v>qq</v>
          </cell>
          <cell r="AM97" t="str">
            <v>qq</v>
          </cell>
          <cell r="AN97" t="str">
            <v>qq</v>
          </cell>
          <cell r="AO97" t="str">
            <v>qq</v>
          </cell>
          <cell r="AP97" t="str">
            <v>qq</v>
          </cell>
          <cell r="AQ97" t="str">
            <v>qq</v>
          </cell>
          <cell r="AR97" t="str">
            <v>qq</v>
          </cell>
          <cell r="AS97" t="str">
            <v>V.Koo</v>
          </cell>
          <cell r="AT97" t="str">
            <v>qq</v>
          </cell>
          <cell r="AU97" t="str">
            <v>Kathy</v>
          </cell>
          <cell r="AV97">
            <v>0</v>
          </cell>
          <cell r="AW97" t="str">
            <v>Helen</v>
          </cell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</row>
        <row r="98">
          <cell r="C98">
            <v>0</v>
          </cell>
          <cell r="D98">
            <v>0</v>
          </cell>
          <cell r="E98">
            <v>0</v>
          </cell>
          <cell r="F98" t="str">
            <v>Sylvia</v>
          </cell>
          <cell r="G98" t="str">
            <v>Mark</v>
          </cell>
          <cell r="H98">
            <v>0</v>
          </cell>
          <cell r="I98" t="str">
            <v>Taylor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 t="str">
            <v>qq</v>
          </cell>
          <cell r="P98">
            <v>0</v>
          </cell>
          <cell r="Q98" t="str">
            <v>Nha</v>
          </cell>
          <cell r="R98" t="str">
            <v>qq</v>
          </cell>
          <cell r="S98" t="str">
            <v>qq</v>
          </cell>
          <cell r="T98" t="str">
            <v>qq</v>
          </cell>
          <cell r="U98" t="str">
            <v>QQ</v>
          </cell>
          <cell r="V98" t="str">
            <v>qq</v>
          </cell>
          <cell r="W98" t="str">
            <v>qq</v>
          </cell>
          <cell r="X98" t="str">
            <v>qq</v>
          </cell>
          <cell r="Y98" t="str">
            <v>Amelia</v>
          </cell>
          <cell r="Z98" t="str">
            <v>qq</v>
          </cell>
          <cell r="AA98" t="str">
            <v>qq</v>
          </cell>
          <cell r="AB98" t="str">
            <v>qq</v>
          </cell>
          <cell r="AC98" t="str">
            <v>Rodney</v>
          </cell>
          <cell r="AD98" t="str">
            <v>qq</v>
          </cell>
          <cell r="AE98" t="str">
            <v>qq</v>
          </cell>
          <cell r="AF98" t="str">
            <v>qq</v>
          </cell>
          <cell r="AG98" t="str">
            <v>Clark</v>
          </cell>
          <cell r="AH98" t="str">
            <v>qq</v>
          </cell>
          <cell r="AI98" t="str">
            <v>qq</v>
          </cell>
          <cell r="AJ98" t="str">
            <v>qq</v>
          </cell>
          <cell r="AK98" t="str">
            <v>qq</v>
          </cell>
          <cell r="AL98" t="str">
            <v>qq</v>
          </cell>
          <cell r="AM98" t="str">
            <v>qq</v>
          </cell>
          <cell r="AN98" t="str">
            <v>qq</v>
          </cell>
          <cell r="AO98" t="str">
            <v>qq</v>
          </cell>
          <cell r="AP98" t="str">
            <v>qq</v>
          </cell>
          <cell r="AQ98" t="str">
            <v>qq</v>
          </cell>
          <cell r="AR98" t="str">
            <v>qq</v>
          </cell>
          <cell r="AS98" t="str">
            <v>V.Koo</v>
          </cell>
          <cell r="AT98" t="str">
            <v>qq</v>
          </cell>
          <cell r="AU98" t="str">
            <v>Kathy</v>
          </cell>
          <cell r="AV98">
            <v>0</v>
          </cell>
          <cell r="AW98" t="str">
            <v>Helen</v>
          </cell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</row>
        <row r="99">
          <cell r="C99">
            <v>0</v>
          </cell>
          <cell r="D99">
            <v>0</v>
          </cell>
          <cell r="E99">
            <v>0</v>
          </cell>
          <cell r="F99" t="str">
            <v>S.McPhee</v>
          </cell>
          <cell r="G99" t="str">
            <v>qq</v>
          </cell>
          <cell r="H99">
            <v>0</v>
          </cell>
          <cell r="I99" t="str">
            <v>Phuong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 t="str">
            <v>Obaid</v>
          </cell>
          <cell r="P99">
            <v>0</v>
          </cell>
          <cell r="Q99" t="str">
            <v>qq</v>
          </cell>
          <cell r="R99" t="str">
            <v>qq</v>
          </cell>
          <cell r="S99" t="str">
            <v>qq</v>
          </cell>
          <cell r="T99" t="str">
            <v>qq</v>
          </cell>
          <cell r="U99" t="str">
            <v>QQ</v>
          </cell>
          <cell r="V99" t="str">
            <v>qq</v>
          </cell>
          <cell r="W99" t="str">
            <v>qq</v>
          </cell>
          <cell r="X99" t="str">
            <v>qq</v>
          </cell>
          <cell r="Y99" t="str">
            <v>Amelia</v>
          </cell>
          <cell r="Z99" t="str">
            <v>qq</v>
          </cell>
          <cell r="AA99" t="str">
            <v>Maia</v>
          </cell>
          <cell r="AB99" t="str">
            <v>qq</v>
          </cell>
          <cell r="AC99" t="str">
            <v>Rodney</v>
          </cell>
          <cell r="AD99" t="str">
            <v>qq</v>
          </cell>
          <cell r="AE99" t="str">
            <v>qq</v>
          </cell>
          <cell r="AF99" t="str">
            <v>qq</v>
          </cell>
          <cell r="AG99" t="str">
            <v>Clark</v>
          </cell>
          <cell r="AH99" t="str">
            <v>qq</v>
          </cell>
          <cell r="AI99" t="str">
            <v>qq</v>
          </cell>
          <cell r="AJ99" t="str">
            <v>qq</v>
          </cell>
          <cell r="AK99" t="str">
            <v>qq</v>
          </cell>
          <cell r="AL99" t="str">
            <v>qq</v>
          </cell>
          <cell r="AM99" t="str">
            <v>qq</v>
          </cell>
          <cell r="AN99" t="str">
            <v>qq</v>
          </cell>
          <cell r="AO99" t="str">
            <v>qq</v>
          </cell>
          <cell r="AP99" t="str">
            <v>qq</v>
          </cell>
          <cell r="AQ99" t="str">
            <v>qq</v>
          </cell>
          <cell r="AR99" t="str">
            <v>qq</v>
          </cell>
          <cell r="AS99" t="str">
            <v>V.Koo</v>
          </cell>
          <cell r="AT99" t="str">
            <v>qq</v>
          </cell>
          <cell r="AU99" t="str">
            <v>Kathy</v>
          </cell>
          <cell r="AV99">
            <v>0</v>
          </cell>
          <cell r="AW99" t="str">
            <v>Helen</v>
          </cell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</row>
        <row r="100">
          <cell r="C100">
            <v>0</v>
          </cell>
          <cell r="D100" t="str">
            <v>Nicholas</v>
          </cell>
          <cell r="E100">
            <v>0</v>
          </cell>
          <cell r="F100" t="str">
            <v>Stephanie</v>
          </cell>
          <cell r="G100" t="str">
            <v>qq</v>
          </cell>
          <cell r="H100">
            <v>0</v>
          </cell>
          <cell r="I100" t="str">
            <v xml:space="preserve"> 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 t="str">
            <v>Obaid</v>
          </cell>
          <cell r="P100">
            <v>0</v>
          </cell>
          <cell r="Q100" t="str">
            <v>Tinh</v>
          </cell>
          <cell r="R100" t="str">
            <v>qq</v>
          </cell>
          <cell r="S100" t="str">
            <v>qq</v>
          </cell>
          <cell r="T100" t="str">
            <v>qq</v>
          </cell>
          <cell r="U100" t="str">
            <v>QQ</v>
          </cell>
          <cell r="V100" t="str">
            <v>qq</v>
          </cell>
          <cell r="W100" t="str">
            <v>qq</v>
          </cell>
          <cell r="X100" t="str">
            <v>qq</v>
          </cell>
          <cell r="Y100" t="str">
            <v>Amelia</v>
          </cell>
          <cell r="Z100" t="str">
            <v>qq</v>
          </cell>
          <cell r="AA100" t="str">
            <v>qq</v>
          </cell>
          <cell r="AB100" t="str">
            <v>qq</v>
          </cell>
          <cell r="AC100" t="str">
            <v>Rodney</v>
          </cell>
          <cell r="AD100" t="str">
            <v>qq</v>
          </cell>
          <cell r="AE100" t="str">
            <v>qq</v>
          </cell>
          <cell r="AF100" t="str">
            <v>qq</v>
          </cell>
          <cell r="AG100" t="str">
            <v>Clark</v>
          </cell>
          <cell r="AH100" t="str">
            <v>qq</v>
          </cell>
          <cell r="AI100" t="str">
            <v>qq</v>
          </cell>
          <cell r="AJ100" t="str">
            <v>qq</v>
          </cell>
          <cell r="AK100" t="str">
            <v>qq</v>
          </cell>
          <cell r="AL100" t="str">
            <v>qq</v>
          </cell>
          <cell r="AM100" t="str">
            <v>qq</v>
          </cell>
          <cell r="AN100" t="str">
            <v>qq</v>
          </cell>
          <cell r="AO100" t="str">
            <v>qq</v>
          </cell>
          <cell r="AP100" t="str">
            <v>qq</v>
          </cell>
          <cell r="AQ100" t="str">
            <v>qq</v>
          </cell>
          <cell r="AR100" t="str">
            <v>qq</v>
          </cell>
          <cell r="AS100" t="str">
            <v>V.Koo</v>
          </cell>
          <cell r="AT100" t="str">
            <v>qq</v>
          </cell>
          <cell r="AU100" t="str">
            <v>Kathy</v>
          </cell>
          <cell r="AV100">
            <v>0</v>
          </cell>
          <cell r="AW100" t="str">
            <v>Helen</v>
          </cell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</row>
        <row r="101">
          <cell r="C101">
            <v>0</v>
          </cell>
          <cell r="D101" t="str">
            <v>M.Phung*</v>
          </cell>
          <cell r="E101">
            <v>0</v>
          </cell>
          <cell r="F101" t="str">
            <v>Carmen</v>
          </cell>
          <cell r="G101" t="str">
            <v>qq</v>
          </cell>
          <cell r="H101">
            <v>0</v>
          </cell>
          <cell r="I101" t="str">
            <v>Helen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 t="str">
            <v>qq</v>
          </cell>
          <cell r="P101">
            <v>0</v>
          </cell>
          <cell r="Q101" t="str">
            <v>V.Le</v>
          </cell>
          <cell r="R101" t="str">
            <v>qq</v>
          </cell>
          <cell r="S101" t="str">
            <v>Lauren</v>
          </cell>
          <cell r="T101" t="str">
            <v>Nha</v>
          </cell>
          <cell r="U101" t="str">
            <v>Idile</v>
          </cell>
          <cell r="V101" t="str">
            <v>qq</v>
          </cell>
          <cell r="W101" t="str">
            <v>qq</v>
          </cell>
          <cell r="X101" t="str">
            <v>qq</v>
          </cell>
          <cell r="Y101" t="str">
            <v>Amelia</v>
          </cell>
          <cell r="Z101" t="str">
            <v>qq</v>
          </cell>
          <cell r="AA101" t="str">
            <v>Maia</v>
          </cell>
          <cell r="AB101" t="str">
            <v>qq</v>
          </cell>
          <cell r="AC101" t="str">
            <v>Rodney</v>
          </cell>
          <cell r="AD101" t="str">
            <v>qq</v>
          </cell>
          <cell r="AE101" t="str">
            <v>qq</v>
          </cell>
          <cell r="AF101" t="str">
            <v>qq</v>
          </cell>
          <cell r="AG101" t="str">
            <v>qq</v>
          </cell>
          <cell r="AH101" t="str">
            <v>qq</v>
          </cell>
          <cell r="AI101" t="str">
            <v>qq</v>
          </cell>
          <cell r="AJ101" t="str">
            <v>qq</v>
          </cell>
          <cell r="AK101" t="str">
            <v>qq</v>
          </cell>
          <cell r="AL101" t="str">
            <v>qq</v>
          </cell>
          <cell r="AM101" t="str">
            <v>qq</v>
          </cell>
          <cell r="AN101" t="str">
            <v>qq</v>
          </cell>
          <cell r="AO101" t="str">
            <v>qq</v>
          </cell>
          <cell r="AP101" t="str">
            <v>qq</v>
          </cell>
          <cell r="AQ101" t="str">
            <v>qq</v>
          </cell>
          <cell r="AR101" t="str">
            <v>qq</v>
          </cell>
          <cell r="AS101" t="str">
            <v>V.Koo</v>
          </cell>
          <cell r="AT101" t="str">
            <v>qq</v>
          </cell>
          <cell r="AU101" t="str">
            <v>Kathy</v>
          </cell>
          <cell r="AV101">
            <v>0</v>
          </cell>
          <cell r="AW101">
            <v>0</v>
          </cell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</row>
        <row r="102">
          <cell r="C102">
            <v>0</v>
          </cell>
          <cell r="D102" t="str">
            <v>Meng</v>
          </cell>
          <cell r="E102" t="str">
            <v>K.Fildes</v>
          </cell>
          <cell r="F102">
            <v>0</v>
          </cell>
          <cell r="G102" t="str">
            <v>qq</v>
          </cell>
          <cell r="H102">
            <v>0</v>
          </cell>
          <cell r="I102" t="str">
            <v>Sandra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 t="str">
            <v>qq</v>
          </cell>
          <cell r="P102">
            <v>0</v>
          </cell>
          <cell r="Q102" t="str">
            <v>Jonathan</v>
          </cell>
          <cell r="R102" t="str">
            <v>qq</v>
          </cell>
          <cell r="S102" t="str">
            <v>Edward</v>
          </cell>
          <cell r="T102" t="str">
            <v>Jesslyn</v>
          </cell>
          <cell r="U102" t="str">
            <v>QQ</v>
          </cell>
          <cell r="V102" t="str">
            <v>V.Le</v>
          </cell>
          <cell r="W102" t="str">
            <v>qq</v>
          </cell>
          <cell r="X102" t="str">
            <v>qq</v>
          </cell>
          <cell r="Y102" t="str">
            <v>Amelia</v>
          </cell>
          <cell r="Z102" t="str">
            <v>qq</v>
          </cell>
          <cell r="AA102" t="str">
            <v>Maia</v>
          </cell>
          <cell r="AB102" t="str">
            <v>qq</v>
          </cell>
          <cell r="AC102" t="str">
            <v>Rodney</v>
          </cell>
          <cell r="AD102" t="str">
            <v>qq</v>
          </cell>
          <cell r="AE102" t="str">
            <v>qq</v>
          </cell>
          <cell r="AF102" t="str">
            <v>qq</v>
          </cell>
          <cell r="AG102" t="str">
            <v>qq</v>
          </cell>
          <cell r="AH102" t="str">
            <v>qq</v>
          </cell>
          <cell r="AI102" t="str">
            <v>qq</v>
          </cell>
          <cell r="AJ102" t="str">
            <v>qq</v>
          </cell>
          <cell r="AK102" t="str">
            <v>qq</v>
          </cell>
          <cell r="AL102" t="str">
            <v>qq</v>
          </cell>
          <cell r="AM102" t="str">
            <v>qq</v>
          </cell>
          <cell r="AN102" t="str">
            <v>qq</v>
          </cell>
          <cell r="AO102" t="str">
            <v>qq</v>
          </cell>
          <cell r="AP102" t="str">
            <v>qq</v>
          </cell>
          <cell r="AQ102" t="str">
            <v>qq</v>
          </cell>
          <cell r="AR102" t="str">
            <v>qq</v>
          </cell>
          <cell r="AS102" t="str">
            <v>V.Koo</v>
          </cell>
          <cell r="AT102" t="str">
            <v>qq</v>
          </cell>
          <cell r="AU102" t="str">
            <v>Kathy</v>
          </cell>
          <cell r="AV102">
            <v>0</v>
          </cell>
          <cell r="AW102" t="str">
            <v>Fiona</v>
          </cell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</row>
        <row r="103">
          <cell r="C103">
            <v>0</v>
          </cell>
          <cell r="D103" t="str">
            <v>Huda</v>
          </cell>
          <cell r="E103">
            <v>0</v>
          </cell>
          <cell r="F103" t="str">
            <v>Tatyana</v>
          </cell>
          <cell r="G103" t="str">
            <v>qq</v>
          </cell>
          <cell r="H103">
            <v>0</v>
          </cell>
          <cell r="I103" t="str">
            <v>C.Vosk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 t="str">
            <v>qq</v>
          </cell>
          <cell r="P103">
            <v>0</v>
          </cell>
          <cell r="Q103" t="str">
            <v>Thao</v>
          </cell>
          <cell r="R103" t="str">
            <v>qq</v>
          </cell>
          <cell r="S103" t="str">
            <v>qq</v>
          </cell>
          <cell r="T103" t="str">
            <v>qq</v>
          </cell>
          <cell r="U103" t="str">
            <v>QQ</v>
          </cell>
          <cell r="V103" t="str">
            <v>qq</v>
          </cell>
          <cell r="W103" t="str">
            <v>qq</v>
          </cell>
          <cell r="X103" t="str">
            <v>qq</v>
          </cell>
          <cell r="Y103" t="str">
            <v>Amelia</v>
          </cell>
          <cell r="Z103" t="str">
            <v>qq</v>
          </cell>
          <cell r="AA103" t="str">
            <v>qq</v>
          </cell>
          <cell r="AB103" t="str">
            <v>qq</v>
          </cell>
          <cell r="AC103" t="str">
            <v>Rodney</v>
          </cell>
          <cell r="AD103" t="str">
            <v>qq</v>
          </cell>
          <cell r="AE103" t="str">
            <v>qq</v>
          </cell>
          <cell r="AF103" t="str">
            <v>qq</v>
          </cell>
          <cell r="AG103" t="str">
            <v>qq</v>
          </cell>
          <cell r="AH103" t="str">
            <v>qq</v>
          </cell>
          <cell r="AI103" t="str">
            <v>qq</v>
          </cell>
          <cell r="AJ103" t="str">
            <v>qq</v>
          </cell>
          <cell r="AK103" t="str">
            <v>qq</v>
          </cell>
          <cell r="AL103" t="str">
            <v>qq</v>
          </cell>
          <cell r="AM103" t="str">
            <v>qq</v>
          </cell>
          <cell r="AN103" t="str">
            <v>qq</v>
          </cell>
          <cell r="AO103" t="str">
            <v>qq</v>
          </cell>
          <cell r="AP103" t="str">
            <v>qq</v>
          </cell>
          <cell r="AQ103" t="str">
            <v>qq</v>
          </cell>
          <cell r="AR103" t="str">
            <v>qq</v>
          </cell>
          <cell r="AS103" t="str">
            <v>V.Koo</v>
          </cell>
          <cell r="AT103" t="str">
            <v>qq</v>
          </cell>
          <cell r="AU103" t="str">
            <v>Kathy</v>
          </cell>
          <cell r="AV103">
            <v>0</v>
          </cell>
          <cell r="AW103" t="str">
            <v>Fiona</v>
          </cell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</row>
        <row r="104">
          <cell r="C104">
            <v>0</v>
          </cell>
          <cell r="D104">
            <v>0</v>
          </cell>
          <cell r="E104" t="str">
            <v>L.Jedwab</v>
          </cell>
          <cell r="F104">
            <v>0</v>
          </cell>
          <cell r="G104" t="str">
            <v>qq</v>
          </cell>
          <cell r="H104">
            <v>0</v>
          </cell>
          <cell r="I104" t="str">
            <v>Adil©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 t="str">
            <v>Vineeth</v>
          </cell>
          <cell r="P104">
            <v>0</v>
          </cell>
          <cell r="Q104" t="str">
            <v>qq</v>
          </cell>
          <cell r="R104" t="str">
            <v>qq</v>
          </cell>
          <cell r="S104" t="str">
            <v>qq</v>
          </cell>
          <cell r="T104" t="str">
            <v>qq</v>
          </cell>
          <cell r="U104" t="str">
            <v>QQ</v>
          </cell>
          <cell r="V104" t="str">
            <v>qq</v>
          </cell>
          <cell r="W104" t="str">
            <v>qq</v>
          </cell>
          <cell r="X104" t="str">
            <v>qq</v>
          </cell>
          <cell r="Y104" t="str">
            <v>Amelia</v>
          </cell>
          <cell r="Z104" t="str">
            <v>qq</v>
          </cell>
          <cell r="AA104" t="str">
            <v>Maia</v>
          </cell>
          <cell r="AB104" t="str">
            <v>qq</v>
          </cell>
          <cell r="AC104" t="str">
            <v>Rodney</v>
          </cell>
          <cell r="AD104" t="str">
            <v>qq</v>
          </cell>
          <cell r="AE104" t="str">
            <v>qq</v>
          </cell>
          <cell r="AF104" t="str">
            <v>qq</v>
          </cell>
          <cell r="AG104" t="str">
            <v>qq</v>
          </cell>
          <cell r="AH104" t="str">
            <v>qq</v>
          </cell>
          <cell r="AI104" t="str">
            <v>qq</v>
          </cell>
          <cell r="AJ104" t="str">
            <v>qq</v>
          </cell>
          <cell r="AK104" t="str">
            <v>qq</v>
          </cell>
          <cell r="AL104" t="str">
            <v>qq</v>
          </cell>
          <cell r="AM104" t="str">
            <v>qq</v>
          </cell>
          <cell r="AN104" t="str">
            <v>qq</v>
          </cell>
          <cell r="AO104" t="str">
            <v>qq</v>
          </cell>
          <cell r="AP104" t="str">
            <v>qq</v>
          </cell>
          <cell r="AQ104" t="str">
            <v>qq</v>
          </cell>
          <cell r="AR104" t="str">
            <v>qq</v>
          </cell>
          <cell r="AS104" t="str">
            <v>V.Koo</v>
          </cell>
          <cell r="AT104" t="str">
            <v>qq</v>
          </cell>
          <cell r="AU104" t="str">
            <v>Kathy</v>
          </cell>
          <cell r="AV104">
            <v>0</v>
          </cell>
          <cell r="AW104">
            <v>0</v>
          </cell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</row>
        <row r="105"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 t="str">
            <v>Robbie</v>
          </cell>
          <cell r="H105">
            <v>0</v>
          </cell>
          <cell r="I105" t="str">
            <v>K.Tiong©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 t="str">
            <v>Vineeth</v>
          </cell>
          <cell r="P105">
            <v>0</v>
          </cell>
          <cell r="Q105" t="str">
            <v>Jesslyn</v>
          </cell>
          <cell r="R105" t="str">
            <v>qq</v>
          </cell>
          <cell r="S105" t="str">
            <v>qq</v>
          </cell>
          <cell r="T105" t="str">
            <v>qq</v>
          </cell>
          <cell r="U105" t="str">
            <v>QQ</v>
          </cell>
          <cell r="V105" t="str">
            <v>qq</v>
          </cell>
          <cell r="W105" t="str">
            <v>qq</v>
          </cell>
          <cell r="X105" t="str">
            <v>qq</v>
          </cell>
          <cell r="Y105" t="str">
            <v>Amelia</v>
          </cell>
          <cell r="Z105" t="str">
            <v>qq</v>
          </cell>
          <cell r="AA105" t="str">
            <v>qq</v>
          </cell>
          <cell r="AB105" t="str">
            <v>qq</v>
          </cell>
          <cell r="AC105" t="str">
            <v>Rodney</v>
          </cell>
          <cell r="AD105" t="str">
            <v>qq</v>
          </cell>
          <cell r="AE105" t="str">
            <v>qq</v>
          </cell>
          <cell r="AF105" t="str">
            <v>qq</v>
          </cell>
          <cell r="AG105" t="str">
            <v>qq</v>
          </cell>
          <cell r="AH105" t="str">
            <v>qq</v>
          </cell>
          <cell r="AI105" t="str">
            <v>qq</v>
          </cell>
          <cell r="AJ105" t="str">
            <v>qq</v>
          </cell>
          <cell r="AK105" t="str">
            <v>qq</v>
          </cell>
          <cell r="AL105" t="str">
            <v>qq</v>
          </cell>
          <cell r="AM105" t="str">
            <v>qq</v>
          </cell>
          <cell r="AN105" t="str">
            <v>qq</v>
          </cell>
          <cell r="AO105" t="str">
            <v>qq</v>
          </cell>
          <cell r="AP105" t="str">
            <v>qq</v>
          </cell>
          <cell r="AQ105" t="str">
            <v>qq</v>
          </cell>
          <cell r="AR105" t="str">
            <v>qq</v>
          </cell>
          <cell r="AS105" t="str">
            <v>V.Koo</v>
          </cell>
          <cell r="AT105" t="str">
            <v>qq</v>
          </cell>
          <cell r="AU105" t="str">
            <v>Kathy</v>
          </cell>
          <cell r="AV105">
            <v>0</v>
          </cell>
          <cell r="AW105" t="str">
            <v>Fiona</v>
          </cell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 t="str">
            <v>Sam</v>
          </cell>
          <cell r="H106">
            <v>0</v>
          </cell>
          <cell r="I106" t="str">
            <v>Robert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 t="str">
            <v>qq</v>
          </cell>
          <cell r="P106">
            <v>0</v>
          </cell>
          <cell r="Q106" t="str">
            <v>Nha</v>
          </cell>
          <cell r="R106" t="str">
            <v>qq</v>
          </cell>
          <cell r="S106" t="str">
            <v>Ana</v>
          </cell>
          <cell r="T106" t="str">
            <v>Roshny</v>
          </cell>
          <cell r="U106" t="str">
            <v>Thao</v>
          </cell>
          <cell r="V106" t="str">
            <v>qq</v>
          </cell>
          <cell r="W106" t="str">
            <v>qq</v>
          </cell>
          <cell r="X106" t="str">
            <v>qq</v>
          </cell>
          <cell r="Y106" t="str">
            <v>Amelia</v>
          </cell>
          <cell r="Z106" t="str">
            <v>qq</v>
          </cell>
          <cell r="AA106" t="str">
            <v>qq</v>
          </cell>
          <cell r="AB106" t="str">
            <v>qq</v>
          </cell>
          <cell r="AC106" t="str">
            <v>qq</v>
          </cell>
          <cell r="AD106" t="str">
            <v>qq</v>
          </cell>
          <cell r="AE106" t="str">
            <v>qq</v>
          </cell>
          <cell r="AF106" t="str">
            <v>Robbie</v>
          </cell>
          <cell r="AG106" t="str">
            <v>Georgia</v>
          </cell>
          <cell r="AH106" t="str">
            <v>qq</v>
          </cell>
          <cell r="AI106" t="str">
            <v>qq</v>
          </cell>
          <cell r="AJ106" t="str">
            <v>qq</v>
          </cell>
          <cell r="AK106" t="str">
            <v>qq</v>
          </cell>
          <cell r="AL106" t="str">
            <v>qq</v>
          </cell>
          <cell r="AM106" t="str">
            <v>qq</v>
          </cell>
          <cell r="AN106" t="str">
            <v>qq</v>
          </cell>
          <cell r="AO106" t="str">
            <v>qq</v>
          </cell>
          <cell r="AP106" t="str">
            <v>qq</v>
          </cell>
          <cell r="AQ106" t="str">
            <v>qq</v>
          </cell>
          <cell r="AR106" t="str">
            <v>qq</v>
          </cell>
          <cell r="AS106" t="str">
            <v>V.Koo</v>
          </cell>
          <cell r="AT106" t="str">
            <v>qq</v>
          </cell>
          <cell r="AU106" t="str">
            <v>Mark</v>
          </cell>
          <cell r="AV106">
            <v>0</v>
          </cell>
          <cell r="AW106">
            <v>0</v>
          </cell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</row>
        <row r="107">
          <cell r="C107">
            <v>0</v>
          </cell>
          <cell r="D107" t="str">
            <v>M.Phung</v>
          </cell>
          <cell r="E107" t="str">
            <v>Janki</v>
          </cell>
          <cell r="F107">
            <v>0</v>
          </cell>
          <cell r="G107" t="str">
            <v>Bianca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 t="str">
            <v>qq</v>
          </cell>
          <cell r="P107">
            <v>0</v>
          </cell>
          <cell r="Q107" t="str">
            <v>Roshny</v>
          </cell>
          <cell r="R107" t="str">
            <v>qq</v>
          </cell>
          <cell r="S107" t="str">
            <v>Jonathan</v>
          </cell>
          <cell r="T107" t="str">
            <v>Tinh</v>
          </cell>
          <cell r="U107" t="str">
            <v>QQ</v>
          </cell>
          <cell r="V107" t="str">
            <v>Idile</v>
          </cell>
          <cell r="W107" t="str">
            <v>qq</v>
          </cell>
          <cell r="X107" t="str">
            <v>qq</v>
          </cell>
          <cell r="Y107" t="str">
            <v>Amelia</v>
          </cell>
          <cell r="Z107" t="str">
            <v>qq</v>
          </cell>
          <cell r="AA107" t="str">
            <v>qq</v>
          </cell>
          <cell r="AB107" t="str">
            <v>Monique</v>
          </cell>
          <cell r="AC107" t="str">
            <v>qq</v>
          </cell>
          <cell r="AD107" t="str">
            <v>qq</v>
          </cell>
          <cell r="AE107" t="str">
            <v>qq</v>
          </cell>
          <cell r="AF107" t="str">
            <v>Robbie</v>
          </cell>
          <cell r="AG107" t="str">
            <v>Georgia</v>
          </cell>
          <cell r="AH107" t="str">
            <v>qq</v>
          </cell>
          <cell r="AI107" t="str">
            <v>qq</v>
          </cell>
          <cell r="AJ107" t="str">
            <v>qq</v>
          </cell>
          <cell r="AK107" t="str">
            <v>qq</v>
          </cell>
          <cell r="AL107" t="str">
            <v>qq</v>
          </cell>
          <cell r="AM107" t="str">
            <v>qq</v>
          </cell>
          <cell r="AN107" t="str">
            <v>qq</v>
          </cell>
          <cell r="AO107" t="str">
            <v>qq</v>
          </cell>
          <cell r="AP107" t="str">
            <v>qq</v>
          </cell>
          <cell r="AQ107" t="str">
            <v>qq</v>
          </cell>
          <cell r="AR107" t="str">
            <v>qq</v>
          </cell>
          <cell r="AS107" t="str">
            <v>V.Koo</v>
          </cell>
          <cell r="AT107" t="str">
            <v>qq</v>
          </cell>
          <cell r="AU107" t="str">
            <v>Mark</v>
          </cell>
          <cell r="AV107">
            <v>0</v>
          </cell>
          <cell r="AW107">
            <v>0</v>
          </cell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 t="str">
            <v>Victoria</v>
          </cell>
          <cell r="H108">
            <v>0</v>
          </cell>
          <cell r="I108" t="str">
            <v>Rodney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 t="str">
            <v>qq</v>
          </cell>
          <cell r="P108">
            <v>0</v>
          </cell>
          <cell r="Q108" t="str">
            <v>Idile</v>
          </cell>
          <cell r="R108" t="str">
            <v>qq</v>
          </cell>
          <cell r="S108" t="str">
            <v>qq</v>
          </cell>
          <cell r="T108" t="str">
            <v>qq</v>
          </cell>
          <cell r="U108" t="str">
            <v>QQ</v>
          </cell>
          <cell r="V108" t="str">
            <v>qq</v>
          </cell>
          <cell r="W108" t="str">
            <v>qq</v>
          </cell>
          <cell r="X108" t="str">
            <v>qq</v>
          </cell>
          <cell r="Y108" t="str">
            <v>Amelia</v>
          </cell>
          <cell r="Z108" t="str">
            <v>qq</v>
          </cell>
          <cell r="AA108" t="str">
            <v>qq</v>
          </cell>
          <cell r="AB108" t="str">
            <v>Monique</v>
          </cell>
          <cell r="AC108" t="str">
            <v>qq</v>
          </cell>
          <cell r="AD108" t="str">
            <v>qq</v>
          </cell>
          <cell r="AE108" t="str">
            <v>qq</v>
          </cell>
          <cell r="AF108" t="str">
            <v>Robbie</v>
          </cell>
          <cell r="AG108" t="str">
            <v>Georgia</v>
          </cell>
          <cell r="AH108" t="str">
            <v>qq</v>
          </cell>
          <cell r="AI108" t="str">
            <v>qq</v>
          </cell>
          <cell r="AJ108" t="str">
            <v>qq</v>
          </cell>
          <cell r="AK108" t="str">
            <v>qq</v>
          </cell>
          <cell r="AL108" t="str">
            <v>qq</v>
          </cell>
          <cell r="AM108" t="str">
            <v>qq</v>
          </cell>
          <cell r="AN108" t="str">
            <v>qq</v>
          </cell>
          <cell r="AO108" t="str">
            <v>qq</v>
          </cell>
          <cell r="AP108" t="str">
            <v>qq</v>
          </cell>
          <cell r="AQ108" t="str">
            <v>qq</v>
          </cell>
          <cell r="AR108" t="str">
            <v>qq</v>
          </cell>
          <cell r="AS108" t="str">
            <v>V.Koo</v>
          </cell>
          <cell r="AT108" t="str">
            <v>qq</v>
          </cell>
          <cell r="AU108" t="str">
            <v>Mark</v>
          </cell>
          <cell r="AV108">
            <v>0</v>
          </cell>
          <cell r="AW108">
            <v>0</v>
          </cell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</row>
        <row r="109">
          <cell r="C109">
            <v>0</v>
          </cell>
          <cell r="D109">
            <v>0</v>
          </cell>
          <cell r="E109" t="str">
            <v>April</v>
          </cell>
          <cell r="F109" t="str">
            <v>Angelica Jasenka</v>
          </cell>
          <cell r="G109" t="str">
            <v>qq</v>
          </cell>
          <cell r="H109">
            <v>0</v>
          </cell>
          <cell r="I109" t="str">
            <v>Renise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 t="str">
            <v>Jasenka</v>
          </cell>
          <cell r="P109">
            <v>0</v>
          </cell>
          <cell r="Q109" t="str">
            <v>qq</v>
          </cell>
          <cell r="R109" t="str">
            <v>qq</v>
          </cell>
          <cell r="S109" t="str">
            <v>qq</v>
          </cell>
          <cell r="T109" t="str">
            <v>qq</v>
          </cell>
          <cell r="U109" t="str">
            <v>QQ</v>
          </cell>
          <cell r="V109" t="str">
            <v>qq</v>
          </cell>
          <cell r="W109" t="str">
            <v>qq</v>
          </cell>
          <cell r="X109" t="str">
            <v>qq</v>
          </cell>
          <cell r="Y109" t="str">
            <v>Amelia</v>
          </cell>
          <cell r="Z109" t="str">
            <v>qq</v>
          </cell>
          <cell r="AA109" t="str">
            <v>qq</v>
          </cell>
          <cell r="AB109" t="str">
            <v>qq</v>
          </cell>
          <cell r="AC109" t="str">
            <v>qq</v>
          </cell>
          <cell r="AD109" t="str">
            <v>qq</v>
          </cell>
          <cell r="AE109" t="str">
            <v>qq</v>
          </cell>
          <cell r="AF109" t="str">
            <v>Robbie</v>
          </cell>
          <cell r="AG109" t="str">
            <v>Georgia</v>
          </cell>
          <cell r="AH109" t="str">
            <v>qq</v>
          </cell>
          <cell r="AI109" t="str">
            <v>qq</v>
          </cell>
          <cell r="AJ109" t="str">
            <v>qq</v>
          </cell>
          <cell r="AK109" t="str">
            <v>qq</v>
          </cell>
          <cell r="AL109" t="str">
            <v>qq</v>
          </cell>
          <cell r="AM109" t="str">
            <v>qq</v>
          </cell>
          <cell r="AN109" t="str">
            <v>qq</v>
          </cell>
          <cell r="AO109" t="str">
            <v>qq</v>
          </cell>
          <cell r="AP109" t="str">
            <v>qq</v>
          </cell>
          <cell r="AQ109" t="str">
            <v>qq</v>
          </cell>
          <cell r="AR109" t="str">
            <v>qq</v>
          </cell>
          <cell r="AS109" t="str">
            <v>V.Koo</v>
          </cell>
          <cell r="AT109" t="str">
            <v>qq</v>
          </cell>
          <cell r="AU109" t="str">
            <v>Mark</v>
          </cell>
          <cell r="AV109">
            <v>0</v>
          </cell>
          <cell r="AW109">
            <v>0</v>
          </cell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</row>
        <row r="110">
          <cell r="C110">
            <v>0</v>
          </cell>
          <cell r="D110">
            <v>0</v>
          </cell>
          <cell r="E110" t="str">
            <v>D.Dunning</v>
          </cell>
          <cell r="F110" t="str">
            <v>Jasenka</v>
          </cell>
          <cell r="G110" t="str">
            <v>T.Le</v>
          </cell>
          <cell r="H110">
            <v>0</v>
          </cell>
          <cell r="I110" t="str">
            <v>Angelene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 t="str">
            <v>Jasenka</v>
          </cell>
          <cell r="P110">
            <v>0</v>
          </cell>
          <cell r="Q110" t="str">
            <v>Edward</v>
          </cell>
          <cell r="R110" t="str">
            <v>Lauren</v>
          </cell>
          <cell r="S110" t="str">
            <v>qq</v>
          </cell>
          <cell r="T110" t="str">
            <v>qq</v>
          </cell>
          <cell r="U110" t="str">
            <v>QQ</v>
          </cell>
          <cell r="V110" t="str">
            <v>qq</v>
          </cell>
          <cell r="W110" t="str">
            <v>qq</v>
          </cell>
          <cell r="X110" t="str">
            <v>qq</v>
          </cell>
          <cell r="Y110" t="str">
            <v>Amelia</v>
          </cell>
          <cell r="Z110" t="str">
            <v>qq</v>
          </cell>
          <cell r="AA110" t="str">
            <v>qq</v>
          </cell>
          <cell r="AB110" t="str">
            <v>qq</v>
          </cell>
          <cell r="AC110" t="str">
            <v>qq</v>
          </cell>
          <cell r="AD110" t="str">
            <v>qq</v>
          </cell>
          <cell r="AE110" t="str">
            <v>qq</v>
          </cell>
          <cell r="AF110" t="str">
            <v>Robbie</v>
          </cell>
          <cell r="AG110" t="str">
            <v>Georgia</v>
          </cell>
          <cell r="AH110" t="str">
            <v>qq</v>
          </cell>
          <cell r="AI110" t="str">
            <v>qq</v>
          </cell>
          <cell r="AJ110" t="str">
            <v>qq</v>
          </cell>
          <cell r="AK110" t="str">
            <v>qq</v>
          </cell>
          <cell r="AL110" t="str">
            <v>qq</v>
          </cell>
          <cell r="AM110" t="str">
            <v>qq</v>
          </cell>
          <cell r="AN110" t="str">
            <v>qq</v>
          </cell>
          <cell r="AO110" t="str">
            <v>qq</v>
          </cell>
          <cell r="AP110" t="str">
            <v>qq</v>
          </cell>
          <cell r="AQ110" t="str">
            <v>qq</v>
          </cell>
          <cell r="AR110" t="str">
            <v>qq</v>
          </cell>
          <cell r="AS110" t="str">
            <v>V.Koo</v>
          </cell>
          <cell r="AT110" t="str">
            <v>qq</v>
          </cell>
          <cell r="AU110" t="str">
            <v>Mark</v>
          </cell>
          <cell r="AV110">
            <v>0</v>
          </cell>
          <cell r="AW110">
            <v>0</v>
          </cell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</row>
        <row r="111">
          <cell r="C111">
            <v>0</v>
          </cell>
          <cell r="D111" t="str">
            <v>T.Vo*</v>
          </cell>
          <cell r="E111">
            <v>0</v>
          </cell>
          <cell r="F111">
            <v>0</v>
          </cell>
          <cell r="G111" t="str">
            <v>T.Le</v>
          </cell>
          <cell r="H111">
            <v>0</v>
          </cell>
          <cell r="I111" t="str">
            <v>Diana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 t="str">
            <v>qq</v>
          </cell>
          <cell r="P111">
            <v>0</v>
          </cell>
          <cell r="Q111" t="str">
            <v>All interns (study leave)</v>
          </cell>
          <cell r="R111" t="str">
            <v>qq</v>
          </cell>
          <cell r="S111" t="str">
            <v>qq</v>
          </cell>
          <cell r="T111" t="str">
            <v>qq</v>
          </cell>
          <cell r="U111" t="str">
            <v>QQ</v>
          </cell>
          <cell r="V111" t="str">
            <v>qq</v>
          </cell>
          <cell r="W111" t="str">
            <v>qq</v>
          </cell>
          <cell r="X111" t="str">
            <v>qq</v>
          </cell>
          <cell r="Y111" t="str">
            <v>qq</v>
          </cell>
          <cell r="Z111" t="str">
            <v>Jasenka</v>
          </cell>
          <cell r="AA111" t="str">
            <v>qq</v>
          </cell>
          <cell r="AB111" t="str">
            <v>qq</v>
          </cell>
          <cell r="AC111" t="str">
            <v>qq</v>
          </cell>
          <cell r="AD111" t="str">
            <v>qq</v>
          </cell>
          <cell r="AE111" t="str">
            <v>qq</v>
          </cell>
          <cell r="AF111" t="str">
            <v>Robbie</v>
          </cell>
          <cell r="AG111" t="str">
            <v>Georgia</v>
          </cell>
          <cell r="AH111" t="str">
            <v>qq</v>
          </cell>
          <cell r="AI111" t="str">
            <v>qq</v>
          </cell>
          <cell r="AJ111" t="str">
            <v>qq</v>
          </cell>
          <cell r="AK111" t="str">
            <v>qq</v>
          </cell>
          <cell r="AL111" t="str">
            <v>qq</v>
          </cell>
          <cell r="AM111" t="str">
            <v>qq</v>
          </cell>
          <cell r="AN111" t="str">
            <v>qq</v>
          </cell>
          <cell r="AO111" t="str">
            <v>qq</v>
          </cell>
          <cell r="AP111" t="str">
            <v>qq</v>
          </cell>
          <cell r="AQ111" t="str">
            <v>qq</v>
          </cell>
          <cell r="AR111" t="str">
            <v>qq</v>
          </cell>
          <cell r="AS111" t="str">
            <v>qq</v>
          </cell>
          <cell r="AT111" t="str">
            <v>qq</v>
          </cell>
          <cell r="AU111" t="str">
            <v>Leekin</v>
          </cell>
          <cell r="AV111">
            <v>0</v>
          </cell>
          <cell r="AW111">
            <v>0</v>
          </cell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</row>
        <row r="112">
          <cell r="C112">
            <v>0</v>
          </cell>
          <cell r="D112" t="str">
            <v>Therese</v>
          </cell>
          <cell r="E112" t="str">
            <v>A.Alex</v>
          </cell>
          <cell r="F112">
            <v>0</v>
          </cell>
          <cell r="G112" t="str">
            <v>M.Lu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 t="str">
            <v>qq</v>
          </cell>
          <cell r="P112">
            <v>0</v>
          </cell>
          <cell r="Q112" t="str">
            <v>All interns (study leave)</v>
          </cell>
          <cell r="R112" t="str">
            <v>qq</v>
          </cell>
          <cell r="S112" t="str">
            <v>qq</v>
          </cell>
          <cell r="T112" t="str">
            <v>qq</v>
          </cell>
          <cell r="U112" t="str">
            <v>QQ</v>
          </cell>
          <cell r="V112" t="str">
            <v>qq</v>
          </cell>
          <cell r="W112" t="str">
            <v>qq</v>
          </cell>
          <cell r="X112" t="str">
            <v>qq</v>
          </cell>
          <cell r="Y112" t="str">
            <v>qq</v>
          </cell>
          <cell r="Z112" t="str">
            <v>Jasenka</v>
          </cell>
          <cell r="AA112" t="str">
            <v>qq</v>
          </cell>
          <cell r="AB112" t="str">
            <v>Monique</v>
          </cell>
          <cell r="AC112" t="str">
            <v>qq</v>
          </cell>
          <cell r="AD112" t="str">
            <v>qq</v>
          </cell>
          <cell r="AE112" t="str">
            <v>qq</v>
          </cell>
          <cell r="AF112" t="str">
            <v>Robbie</v>
          </cell>
          <cell r="AG112" t="str">
            <v>Georgia</v>
          </cell>
          <cell r="AH112" t="str">
            <v>qq</v>
          </cell>
          <cell r="AI112" t="str">
            <v>qq</v>
          </cell>
          <cell r="AJ112" t="str">
            <v>qq</v>
          </cell>
          <cell r="AK112" t="str">
            <v>qq</v>
          </cell>
          <cell r="AL112" t="str">
            <v>qq</v>
          </cell>
          <cell r="AM112" t="str">
            <v>qq</v>
          </cell>
          <cell r="AN112" t="str">
            <v>qq</v>
          </cell>
          <cell r="AO112" t="str">
            <v>qq</v>
          </cell>
          <cell r="AP112" t="str">
            <v>qq</v>
          </cell>
          <cell r="AQ112" t="str">
            <v>qq</v>
          </cell>
          <cell r="AR112" t="str">
            <v>qq</v>
          </cell>
          <cell r="AS112" t="str">
            <v>qq</v>
          </cell>
          <cell r="AT112" t="str">
            <v>qq</v>
          </cell>
          <cell r="AU112" t="str">
            <v>Leekin</v>
          </cell>
          <cell r="AV112">
            <v>0</v>
          </cell>
          <cell r="AW112">
            <v>0</v>
          </cell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</row>
        <row r="113">
          <cell r="C113">
            <v>0</v>
          </cell>
          <cell r="D113" t="str">
            <v>Aseel</v>
          </cell>
          <cell r="E113">
            <v>0</v>
          </cell>
          <cell r="F113">
            <v>0</v>
          </cell>
          <cell r="G113" t="str">
            <v>J.Yang</v>
          </cell>
          <cell r="H113">
            <v>0</v>
          </cell>
          <cell r="I113" t="str">
            <v>G.Wang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 t="str">
            <v>qq</v>
          </cell>
          <cell r="P113">
            <v>0</v>
          </cell>
          <cell r="Q113" t="str">
            <v>qq</v>
          </cell>
          <cell r="R113" t="str">
            <v>qq</v>
          </cell>
          <cell r="S113" t="str">
            <v>Edward</v>
          </cell>
          <cell r="T113" t="str">
            <v>Lauren</v>
          </cell>
          <cell r="U113" t="str">
            <v>Ana</v>
          </cell>
          <cell r="V113" t="str">
            <v>Nha</v>
          </cell>
          <cell r="W113" t="str">
            <v>Jesslyn</v>
          </cell>
          <cell r="X113" t="str">
            <v>Thao</v>
          </cell>
          <cell r="Y113" t="str">
            <v>qq</v>
          </cell>
          <cell r="Z113" t="str">
            <v>Jasenka</v>
          </cell>
          <cell r="AA113" t="str">
            <v>qq</v>
          </cell>
          <cell r="AB113" t="str">
            <v>Monique</v>
          </cell>
          <cell r="AC113" t="str">
            <v>qq</v>
          </cell>
          <cell r="AD113" t="str">
            <v>qq</v>
          </cell>
          <cell r="AE113" t="str">
            <v>qq</v>
          </cell>
          <cell r="AF113" t="str">
            <v>Robbie</v>
          </cell>
          <cell r="AG113" t="str">
            <v>Georgia</v>
          </cell>
          <cell r="AH113" t="str">
            <v>qq</v>
          </cell>
          <cell r="AI113" t="str">
            <v>qq</v>
          </cell>
          <cell r="AJ113" t="str">
            <v>qq</v>
          </cell>
          <cell r="AK113" t="str">
            <v>qq</v>
          </cell>
          <cell r="AL113" t="str">
            <v>qq</v>
          </cell>
          <cell r="AM113" t="str">
            <v>qq</v>
          </cell>
          <cell r="AN113" t="str">
            <v>qq</v>
          </cell>
          <cell r="AO113" t="str">
            <v>qq</v>
          </cell>
          <cell r="AP113" t="str">
            <v>qq</v>
          </cell>
          <cell r="AQ113" t="str">
            <v>qq</v>
          </cell>
          <cell r="AR113" t="str">
            <v>qq</v>
          </cell>
          <cell r="AS113" t="str">
            <v>qq</v>
          </cell>
          <cell r="AT113" t="str">
            <v>qq</v>
          </cell>
          <cell r="AU113" t="str">
            <v>Leekin</v>
          </cell>
          <cell r="AV113">
            <v>0</v>
          </cell>
          <cell r="AW113">
            <v>0</v>
          </cell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</row>
        <row r="114">
          <cell r="C114">
            <v>0</v>
          </cell>
          <cell r="D114">
            <v>0</v>
          </cell>
          <cell r="E114" t="str">
            <v>J.Hughes</v>
          </cell>
          <cell r="F114" t="str">
            <v>Angela</v>
          </cell>
          <cell r="G114" t="str">
            <v>qq</v>
          </cell>
          <cell r="H114">
            <v>0</v>
          </cell>
          <cell r="I114" t="str">
            <v>Sandra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 t="str">
            <v>Aseel</v>
          </cell>
          <cell r="P114">
            <v>0</v>
          </cell>
          <cell r="Q114" t="str">
            <v>qq</v>
          </cell>
          <cell r="R114" t="str">
            <v>qq</v>
          </cell>
          <cell r="S114" t="str">
            <v>qq</v>
          </cell>
          <cell r="T114" t="str">
            <v>qq</v>
          </cell>
          <cell r="U114" t="str">
            <v>QQ</v>
          </cell>
          <cell r="V114" t="str">
            <v>qq</v>
          </cell>
          <cell r="W114" t="str">
            <v>qq</v>
          </cell>
          <cell r="X114" t="str">
            <v>qq</v>
          </cell>
          <cell r="Y114" t="str">
            <v>qq</v>
          </cell>
          <cell r="Z114" t="str">
            <v>Jasenka</v>
          </cell>
          <cell r="AA114" t="str">
            <v>qq</v>
          </cell>
          <cell r="AB114" t="str">
            <v>qq</v>
          </cell>
          <cell r="AC114" t="str">
            <v>qq</v>
          </cell>
          <cell r="AD114" t="str">
            <v>qq</v>
          </cell>
          <cell r="AE114" t="str">
            <v>qq</v>
          </cell>
          <cell r="AF114" t="str">
            <v>Robbie</v>
          </cell>
          <cell r="AG114" t="str">
            <v>Georgia</v>
          </cell>
          <cell r="AH114" t="str">
            <v>qq</v>
          </cell>
          <cell r="AI114" t="str">
            <v>qq</v>
          </cell>
          <cell r="AJ114" t="str">
            <v>qq</v>
          </cell>
          <cell r="AK114" t="str">
            <v>qq</v>
          </cell>
          <cell r="AL114" t="str">
            <v>qq</v>
          </cell>
          <cell r="AM114" t="str">
            <v>qq</v>
          </cell>
          <cell r="AN114" t="str">
            <v>qq</v>
          </cell>
          <cell r="AO114" t="str">
            <v>qq</v>
          </cell>
          <cell r="AP114" t="str">
            <v>qq</v>
          </cell>
          <cell r="AQ114" t="str">
            <v>qq</v>
          </cell>
          <cell r="AR114" t="str">
            <v>qq</v>
          </cell>
          <cell r="AS114" t="str">
            <v>qq</v>
          </cell>
          <cell r="AT114" t="str">
            <v>qq</v>
          </cell>
          <cell r="AU114" t="str">
            <v>Leekin</v>
          </cell>
          <cell r="AV114">
            <v>0</v>
          </cell>
          <cell r="AW114">
            <v>0</v>
          </cell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</row>
        <row r="115">
          <cell r="C115">
            <v>0</v>
          </cell>
          <cell r="D115">
            <v>0</v>
          </cell>
          <cell r="E115">
            <v>0</v>
          </cell>
          <cell r="F115" t="str">
            <v>Tatyana</v>
          </cell>
          <cell r="G115" t="str">
            <v>qq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 t="str">
            <v>Aseel</v>
          </cell>
          <cell r="P115">
            <v>0</v>
          </cell>
          <cell r="Q115" t="str">
            <v>Ana</v>
          </cell>
          <cell r="R115" t="str">
            <v>qq</v>
          </cell>
          <cell r="S115" t="str">
            <v>qq</v>
          </cell>
          <cell r="T115" t="str">
            <v>qq</v>
          </cell>
          <cell r="U115" t="str">
            <v>QQ</v>
          </cell>
          <cell r="V115" t="str">
            <v>qq</v>
          </cell>
          <cell r="W115" t="str">
            <v>qq</v>
          </cell>
          <cell r="X115" t="str">
            <v>qq</v>
          </cell>
          <cell r="Y115" t="str">
            <v>qq</v>
          </cell>
          <cell r="Z115" t="str">
            <v>Jasenka</v>
          </cell>
          <cell r="AA115" t="str">
            <v>qq</v>
          </cell>
          <cell r="AB115" t="str">
            <v>qq</v>
          </cell>
          <cell r="AC115" t="str">
            <v>qq</v>
          </cell>
          <cell r="AD115" t="str">
            <v>qq</v>
          </cell>
          <cell r="AE115" t="str">
            <v>qq</v>
          </cell>
          <cell r="AF115" t="str">
            <v>Robbie</v>
          </cell>
          <cell r="AG115" t="str">
            <v>Georgia</v>
          </cell>
          <cell r="AH115" t="str">
            <v>qq</v>
          </cell>
          <cell r="AI115" t="str">
            <v>qq</v>
          </cell>
          <cell r="AJ115" t="str">
            <v>qq</v>
          </cell>
          <cell r="AK115" t="str">
            <v>qq</v>
          </cell>
          <cell r="AL115" t="str">
            <v>qq</v>
          </cell>
          <cell r="AM115" t="str">
            <v>qq</v>
          </cell>
          <cell r="AN115" t="str">
            <v>qq</v>
          </cell>
          <cell r="AO115" t="str">
            <v>qq</v>
          </cell>
          <cell r="AP115" t="str">
            <v>qq</v>
          </cell>
          <cell r="AQ115" t="str">
            <v>qq</v>
          </cell>
          <cell r="AR115" t="str">
            <v>qq</v>
          </cell>
          <cell r="AS115" t="str">
            <v>qq</v>
          </cell>
          <cell r="AT115" t="str">
            <v>qq</v>
          </cell>
          <cell r="AU115" t="str">
            <v>Leekin</v>
          </cell>
          <cell r="AV115">
            <v>0</v>
          </cell>
          <cell r="AW115">
            <v>0</v>
          </cell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</row>
        <row r="116">
          <cell r="C116" t="str">
            <v>A.Truong</v>
          </cell>
          <cell r="D116" t="str">
            <v>Public holiday</v>
          </cell>
          <cell r="E116">
            <v>0</v>
          </cell>
          <cell r="F116" t="str">
            <v>J.Do</v>
          </cell>
          <cell r="G116" t="str">
            <v>Public Holiday</v>
          </cell>
          <cell r="H116">
            <v>0</v>
          </cell>
          <cell r="I116" t="str">
            <v xml:space="preserve"> 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 t="str">
            <v>qq</v>
          </cell>
          <cell r="P116">
            <v>0</v>
          </cell>
          <cell r="Q116" t="str">
            <v>qq</v>
          </cell>
          <cell r="R116" t="str">
            <v>qq</v>
          </cell>
          <cell r="S116" t="str">
            <v>qq</v>
          </cell>
          <cell r="T116" t="str">
            <v>qq</v>
          </cell>
          <cell r="U116" t="str">
            <v>QQ</v>
          </cell>
          <cell r="V116" t="str">
            <v>qq</v>
          </cell>
          <cell r="W116" t="str">
            <v>qq</v>
          </cell>
          <cell r="X116" t="str">
            <v>qq</v>
          </cell>
          <cell r="Y116" t="str">
            <v>Megan</v>
          </cell>
          <cell r="Z116" t="str">
            <v>Jasenka</v>
          </cell>
          <cell r="AA116" t="str">
            <v>qq</v>
          </cell>
          <cell r="AB116" t="str">
            <v>Monique</v>
          </cell>
          <cell r="AC116" t="str">
            <v>A.Truong</v>
          </cell>
          <cell r="AD116" t="str">
            <v>qq</v>
          </cell>
          <cell r="AE116" t="str">
            <v>qq</v>
          </cell>
          <cell r="AF116" t="str">
            <v>Robbie</v>
          </cell>
          <cell r="AG116" t="str">
            <v>Georgia</v>
          </cell>
          <cell r="AH116" t="str">
            <v>qq</v>
          </cell>
          <cell r="AI116" t="str">
            <v>qq</v>
          </cell>
          <cell r="AJ116" t="str">
            <v>qq</v>
          </cell>
          <cell r="AK116" t="str">
            <v>qq</v>
          </cell>
          <cell r="AL116" t="str">
            <v>qq</v>
          </cell>
          <cell r="AM116" t="str">
            <v>qq</v>
          </cell>
          <cell r="AN116" t="str">
            <v>qq</v>
          </cell>
          <cell r="AO116" t="str">
            <v>qq</v>
          </cell>
          <cell r="AP116" t="str">
            <v>qq</v>
          </cell>
          <cell r="AQ116" t="str">
            <v>qq</v>
          </cell>
          <cell r="AR116" t="str">
            <v>qq</v>
          </cell>
          <cell r="AS116" t="str">
            <v>qq</v>
          </cell>
          <cell r="AT116" t="str">
            <v>qq</v>
          </cell>
          <cell r="AU116" t="str">
            <v>Leekin</v>
          </cell>
          <cell r="AV116">
            <v>0</v>
          </cell>
          <cell r="AW116" t="str">
            <v>Diana</v>
          </cell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</row>
        <row r="117">
          <cell r="C117" t="str">
            <v>A.Truong</v>
          </cell>
          <cell r="D117" t="str">
            <v>Meng</v>
          </cell>
          <cell r="E117" t="str">
            <v>John</v>
          </cell>
          <cell r="F117">
            <v>0</v>
          </cell>
          <cell r="G117" t="str">
            <v>Robbie</v>
          </cell>
          <cell r="H117">
            <v>0</v>
          </cell>
          <cell r="I117" t="str">
            <v>Helen/Dalia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>qq</v>
          </cell>
          <cell r="P117">
            <v>0</v>
          </cell>
          <cell r="Q117" t="str">
            <v>Tinh</v>
          </cell>
          <cell r="R117" t="str">
            <v>qq</v>
          </cell>
          <cell r="S117" t="str">
            <v>Ana</v>
          </cell>
          <cell r="T117" t="str">
            <v>Roshny</v>
          </cell>
          <cell r="U117" t="str">
            <v>Thao</v>
          </cell>
          <cell r="V117" t="str">
            <v>qq</v>
          </cell>
          <cell r="W117" t="str">
            <v>qq</v>
          </cell>
          <cell r="X117" t="str">
            <v>qq</v>
          </cell>
          <cell r="Y117" t="str">
            <v>Megan</v>
          </cell>
          <cell r="Z117" t="str">
            <v>Jasenka</v>
          </cell>
          <cell r="AA117" t="str">
            <v>qq</v>
          </cell>
          <cell r="AB117" t="str">
            <v>Monique</v>
          </cell>
          <cell r="AC117" t="str">
            <v>qq</v>
          </cell>
          <cell r="AD117" t="str">
            <v>qq</v>
          </cell>
          <cell r="AE117" t="str">
            <v>qq</v>
          </cell>
          <cell r="AF117" t="str">
            <v>qq</v>
          </cell>
          <cell r="AG117" t="str">
            <v>Georgia</v>
          </cell>
          <cell r="AH117" t="str">
            <v>qq</v>
          </cell>
          <cell r="AI117" t="str">
            <v>qq</v>
          </cell>
          <cell r="AJ117" t="str">
            <v>qq</v>
          </cell>
          <cell r="AK117" t="str">
            <v>qq</v>
          </cell>
          <cell r="AL117" t="str">
            <v>qq</v>
          </cell>
          <cell r="AM117" t="str">
            <v>qq</v>
          </cell>
          <cell r="AN117" t="str">
            <v>qq</v>
          </cell>
          <cell r="AO117" t="str">
            <v>qq</v>
          </cell>
          <cell r="AP117" t="str">
            <v>qq</v>
          </cell>
          <cell r="AQ117" t="str">
            <v>qq</v>
          </cell>
          <cell r="AR117" t="str">
            <v>qq</v>
          </cell>
          <cell r="AS117" t="str">
            <v>qq</v>
          </cell>
          <cell r="AT117" t="str">
            <v>qq</v>
          </cell>
          <cell r="AU117" t="str">
            <v>Leekin</v>
          </cell>
          <cell r="AV117">
            <v>0</v>
          </cell>
          <cell r="AW117" t="str">
            <v>Diana</v>
          </cell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</row>
        <row r="118">
          <cell r="C118" t="str">
            <v>A.Truong</v>
          </cell>
          <cell r="D118" t="str">
            <v>Nicholas</v>
          </cell>
          <cell r="E118">
            <v>0</v>
          </cell>
          <cell r="F118" t="str">
            <v>Karishma</v>
          </cell>
          <cell r="G118" t="str">
            <v>T.Le</v>
          </cell>
          <cell r="H118">
            <v>0</v>
          </cell>
          <cell r="I118" t="str">
            <v>Taylor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 t="str">
            <v>qq</v>
          </cell>
          <cell r="P118">
            <v>0</v>
          </cell>
          <cell r="Q118">
            <v>0</v>
          </cell>
          <cell r="R118" t="str">
            <v>qq</v>
          </cell>
          <cell r="S118" t="str">
            <v>Jonathan</v>
          </cell>
          <cell r="T118" t="str">
            <v>Tinh</v>
          </cell>
          <cell r="U118" t="str">
            <v>QQ</v>
          </cell>
          <cell r="V118" t="str">
            <v>V.Le</v>
          </cell>
          <cell r="W118" t="str">
            <v>qq</v>
          </cell>
          <cell r="X118" t="str">
            <v>qq</v>
          </cell>
          <cell r="Y118" t="str">
            <v>Megan</v>
          </cell>
          <cell r="Z118" t="str">
            <v>Jasenka</v>
          </cell>
          <cell r="AA118" t="str">
            <v>qq</v>
          </cell>
          <cell r="AB118" t="str">
            <v>Monique</v>
          </cell>
          <cell r="AC118" t="str">
            <v>qq</v>
          </cell>
          <cell r="AD118" t="str">
            <v>qq</v>
          </cell>
          <cell r="AE118" t="str">
            <v>qq</v>
          </cell>
          <cell r="AF118" t="str">
            <v>qq</v>
          </cell>
          <cell r="AG118" t="str">
            <v>Georgia</v>
          </cell>
          <cell r="AH118" t="str">
            <v>qq</v>
          </cell>
          <cell r="AI118" t="str">
            <v>qq</v>
          </cell>
          <cell r="AJ118" t="str">
            <v>qq</v>
          </cell>
          <cell r="AK118" t="str">
            <v>qq</v>
          </cell>
          <cell r="AL118" t="str">
            <v>qq</v>
          </cell>
          <cell r="AM118" t="str">
            <v>qq</v>
          </cell>
          <cell r="AN118" t="str">
            <v>qq</v>
          </cell>
          <cell r="AO118" t="str">
            <v>qq</v>
          </cell>
          <cell r="AP118" t="str">
            <v>qq</v>
          </cell>
          <cell r="AQ118" t="str">
            <v>qq</v>
          </cell>
          <cell r="AR118" t="str">
            <v>qq</v>
          </cell>
          <cell r="AS118" t="str">
            <v>qq</v>
          </cell>
          <cell r="AT118" t="str">
            <v>qq</v>
          </cell>
          <cell r="AU118" t="str">
            <v>Leekin</v>
          </cell>
          <cell r="AV118">
            <v>0</v>
          </cell>
          <cell r="AW118" t="str">
            <v>Diana</v>
          </cell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</row>
        <row r="119">
          <cell r="C119" t="str">
            <v>A.Truong</v>
          </cell>
          <cell r="D119" t="str">
            <v>Sophia</v>
          </cell>
          <cell r="E119" t="str">
            <v>K.Fildes</v>
          </cell>
          <cell r="F119">
            <v>0</v>
          </cell>
          <cell r="G119" t="str">
            <v>qq</v>
          </cell>
          <cell r="H119">
            <v>0</v>
          </cell>
          <cell r="I119" t="str">
            <v>Renise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 t="str">
            <v>Sophia</v>
          </cell>
          <cell r="P119">
            <v>0</v>
          </cell>
          <cell r="Q119" t="str">
            <v>qq</v>
          </cell>
          <cell r="R119" t="str">
            <v>qq</v>
          </cell>
          <cell r="S119" t="str">
            <v>qq</v>
          </cell>
          <cell r="T119" t="str">
            <v>qq</v>
          </cell>
          <cell r="U119" t="str">
            <v>QQ</v>
          </cell>
          <cell r="V119" t="str">
            <v>qq</v>
          </cell>
          <cell r="W119" t="str">
            <v>qq</v>
          </cell>
          <cell r="X119" t="str">
            <v>qq</v>
          </cell>
          <cell r="Y119" t="str">
            <v>Megan</v>
          </cell>
          <cell r="Z119" t="str">
            <v>Jasenka</v>
          </cell>
          <cell r="AA119" t="str">
            <v>qq</v>
          </cell>
          <cell r="AB119" t="str">
            <v>qq</v>
          </cell>
          <cell r="AC119" t="str">
            <v>A.Truong</v>
          </cell>
          <cell r="AD119" t="str">
            <v>qq</v>
          </cell>
          <cell r="AE119" t="str">
            <v>qq</v>
          </cell>
          <cell r="AF119" t="str">
            <v>qq</v>
          </cell>
          <cell r="AG119" t="str">
            <v>Georgia</v>
          </cell>
          <cell r="AH119" t="str">
            <v>qq</v>
          </cell>
          <cell r="AI119" t="str">
            <v>qq</v>
          </cell>
          <cell r="AJ119" t="str">
            <v>qq</v>
          </cell>
          <cell r="AK119" t="str">
            <v>qq</v>
          </cell>
          <cell r="AL119" t="str">
            <v>qq</v>
          </cell>
          <cell r="AM119" t="str">
            <v>qq</v>
          </cell>
          <cell r="AN119" t="str">
            <v>qq</v>
          </cell>
          <cell r="AO119" t="str">
            <v>qq</v>
          </cell>
          <cell r="AP119" t="str">
            <v>qq</v>
          </cell>
          <cell r="AQ119" t="str">
            <v>qq</v>
          </cell>
          <cell r="AR119" t="str">
            <v>qq</v>
          </cell>
          <cell r="AS119" t="str">
            <v>qq</v>
          </cell>
          <cell r="AT119" t="str">
            <v>qq</v>
          </cell>
          <cell r="AU119" t="str">
            <v>Leekin</v>
          </cell>
          <cell r="AV119">
            <v>0</v>
          </cell>
          <cell r="AW119" t="str">
            <v>Diana</v>
          </cell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</row>
        <row r="120">
          <cell r="C120" t="str">
            <v>A.Truong</v>
          </cell>
          <cell r="D120" t="str">
            <v>V.Mai</v>
          </cell>
          <cell r="E120">
            <v>0</v>
          </cell>
          <cell r="F120" t="str">
            <v>Stephanie</v>
          </cell>
          <cell r="G120" t="str">
            <v>qq</v>
          </cell>
          <cell r="H120">
            <v>0</v>
          </cell>
          <cell r="I120" t="str">
            <v>Phuong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 t="str">
            <v>Sophia</v>
          </cell>
          <cell r="P120">
            <v>0</v>
          </cell>
          <cell r="Q120">
            <v>0</v>
          </cell>
          <cell r="R120" t="str">
            <v>qq</v>
          </cell>
          <cell r="S120" t="str">
            <v>qq</v>
          </cell>
          <cell r="T120" t="str">
            <v>qq</v>
          </cell>
          <cell r="U120" t="str">
            <v>QQ</v>
          </cell>
          <cell r="V120" t="str">
            <v>qq</v>
          </cell>
          <cell r="W120" t="str">
            <v>qq</v>
          </cell>
          <cell r="X120" t="str">
            <v>qq</v>
          </cell>
          <cell r="Y120" t="str">
            <v>Megan</v>
          </cell>
          <cell r="Z120" t="str">
            <v>Jasenka</v>
          </cell>
          <cell r="AA120" t="str">
            <v>qq</v>
          </cell>
          <cell r="AB120" t="str">
            <v>qq</v>
          </cell>
          <cell r="AC120" t="str">
            <v>A.Truong</v>
          </cell>
          <cell r="AD120" t="str">
            <v>qq</v>
          </cell>
          <cell r="AE120" t="str">
            <v>qq</v>
          </cell>
          <cell r="AF120" t="str">
            <v>qq</v>
          </cell>
          <cell r="AG120" t="str">
            <v>Georgia</v>
          </cell>
          <cell r="AH120" t="str">
            <v>qq</v>
          </cell>
          <cell r="AI120" t="str">
            <v>qq</v>
          </cell>
          <cell r="AJ120" t="str">
            <v>qq</v>
          </cell>
          <cell r="AK120" t="str">
            <v>qq</v>
          </cell>
          <cell r="AL120" t="str">
            <v>qq</v>
          </cell>
          <cell r="AM120" t="str">
            <v>qq</v>
          </cell>
          <cell r="AN120" t="str">
            <v>qq</v>
          </cell>
          <cell r="AO120" t="str">
            <v>qq</v>
          </cell>
          <cell r="AP120" t="str">
            <v>qq</v>
          </cell>
          <cell r="AQ120" t="str">
            <v>qq</v>
          </cell>
          <cell r="AR120" t="str">
            <v>qq</v>
          </cell>
          <cell r="AS120" t="str">
            <v>qq</v>
          </cell>
          <cell r="AT120" t="str">
            <v>qq</v>
          </cell>
          <cell r="AU120" t="str">
            <v>Leekin</v>
          </cell>
          <cell r="AV120">
            <v>0</v>
          </cell>
          <cell r="AW120" t="str">
            <v>Diana</v>
          </cell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</row>
        <row r="121">
          <cell r="C121" t="str">
            <v>A.Truong</v>
          </cell>
          <cell r="D121">
            <v>0</v>
          </cell>
          <cell r="E121">
            <v>0</v>
          </cell>
          <cell r="F121" t="str">
            <v>Carmen</v>
          </cell>
          <cell r="G121" t="str">
            <v>Louise</v>
          </cell>
          <cell r="H121">
            <v>0</v>
          </cell>
          <cell r="I121" t="str">
            <v>Daisy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 t="str">
            <v>qq</v>
          </cell>
          <cell r="P121">
            <v>0</v>
          </cell>
          <cell r="Q121" t="str">
            <v>Thao</v>
          </cell>
          <cell r="R121" t="str">
            <v>qq</v>
          </cell>
          <cell r="S121" t="str">
            <v>Nha</v>
          </cell>
          <cell r="T121" t="str">
            <v>Jesslyn</v>
          </cell>
          <cell r="U121" t="str">
            <v>Lauren</v>
          </cell>
          <cell r="V121" t="str">
            <v>qq</v>
          </cell>
          <cell r="W121" t="str">
            <v>qq</v>
          </cell>
          <cell r="X121" t="str">
            <v>qq</v>
          </cell>
          <cell r="Y121" t="str">
            <v>Megan</v>
          </cell>
          <cell r="Z121" t="str">
            <v>Jasenka</v>
          </cell>
          <cell r="AA121" t="str">
            <v>qq</v>
          </cell>
          <cell r="AB121" t="str">
            <v>qq</v>
          </cell>
          <cell r="AC121" t="str">
            <v>qq</v>
          </cell>
          <cell r="AD121" t="str">
            <v>qq</v>
          </cell>
          <cell r="AE121" t="str">
            <v>qq</v>
          </cell>
          <cell r="AF121" t="str">
            <v>qq</v>
          </cell>
          <cell r="AG121" t="str">
            <v>Georgia</v>
          </cell>
          <cell r="AH121" t="str">
            <v>qq</v>
          </cell>
          <cell r="AI121" t="str">
            <v>qq</v>
          </cell>
          <cell r="AJ121" t="str">
            <v>qq</v>
          </cell>
          <cell r="AK121" t="str">
            <v>qq</v>
          </cell>
          <cell r="AL121" t="str">
            <v>qq</v>
          </cell>
          <cell r="AM121" t="str">
            <v>qq</v>
          </cell>
          <cell r="AN121" t="str">
            <v>qq</v>
          </cell>
          <cell r="AO121" t="str">
            <v>qq</v>
          </cell>
          <cell r="AP121" t="str">
            <v>qq</v>
          </cell>
          <cell r="AQ121" t="str">
            <v>qq</v>
          </cell>
          <cell r="AR121" t="str">
            <v>qq</v>
          </cell>
          <cell r="AS121" t="str">
            <v>qq</v>
          </cell>
          <cell r="AT121" t="str">
            <v>qq</v>
          </cell>
          <cell r="AU121" t="str">
            <v>Diana</v>
          </cell>
          <cell r="AV121" t="str">
            <v>Stav</v>
          </cell>
          <cell r="AW121">
            <v>0</v>
          </cell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</row>
        <row r="122">
          <cell r="C122">
            <v>0</v>
          </cell>
          <cell r="D122" t="str">
            <v>Amelia</v>
          </cell>
          <cell r="E122">
            <v>0</v>
          </cell>
          <cell r="F122" t="str">
            <v>S.McPhee</v>
          </cell>
          <cell r="G122" t="str">
            <v>Paree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 t="str">
            <v>qq</v>
          </cell>
          <cell r="P122">
            <v>0</v>
          </cell>
          <cell r="Q122" t="str">
            <v>Jesslyn</v>
          </cell>
          <cell r="R122" t="str">
            <v>qq</v>
          </cell>
          <cell r="S122" t="str">
            <v>Idile</v>
          </cell>
          <cell r="T122" t="str">
            <v>Roshny</v>
          </cell>
          <cell r="U122" t="str">
            <v>QQ</v>
          </cell>
          <cell r="V122" t="str">
            <v>V.Le</v>
          </cell>
          <cell r="W122" t="str">
            <v>qq</v>
          </cell>
          <cell r="X122" t="str">
            <v>qq</v>
          </cell>
          <cell r="Y122" t="str">
            <v>Megan</v>
          </cell>
          <cell r="Z122" t="str">
            <v>Jasenka</v>
          </cell>
          <cell r="AA122" t="str">
            <v>qq</v>
          </cell>
          <cell r="AB122" t="str">
            <v>Monique</v>
          </cell>
          <cell r="AC122" t="str">
            <v>qq</v>
          </cell>
          <cell r="AD122" t="str">
            <v>qq</v>
          </cell>
          <cell r="AE122" t="str">
            <v>qq</v>
          </cell>
          <cell r="AF122" t="str">
            <v>qq</v>
          </cell>
          <cell r="AG122" t="str">
            <v>Georgia</v>
          </cell>
          <cell r="AH122" t="str">
            <v>qq</v>
          </cell>
          <cell r="AI122" t="str">
            <v>qq</v>
          </cell>
          <cell r="AJ122" t="str">
            <v>qq</v>
          </cell>
          <cell r="AK122" t="str">
            <v>qq</v>
          </cell>
          <cell r="AL122" t="str">
            <v>qq</v>
          </cell>
          <cell r="AM122" t="str">
            <v>qq</v>
          </cell>
          <cell r="AN122" t="str">
            <v>qq</v>
          </cell>
          <cell r="AO122" t="str">
            <v>qq</v>
          </cell>
          <cell r="AP122" t="str">
            <v>qq</v>
          </cell>
          <cell r="AQ122" t="str">
            <v>qq</v>
          </cell>
          <cell r="AR122" t="str">
            <v>qq</v>
          </cell>
          <cell r="AS122" t="str">
            <v>qq</v>
          </cell>
          <cell r="AT122" t="str">
            <v>qq</v>
          </cell>
          <cell r="AU122" t="str">
            <v>Diana</v>
          </cell>
          <cell r="AV122">
            <v>0</v>
          </cell>
          <cell r="AW122">
            <v>0</v>
          </cell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</row>
        <row r="123">
          <cell r="C123">
            <v>0</v>
          </cell>
          <cell r="D123" t="str">
            <v>Kosta</v>
          </cell>
          <cell r="E123">
            <v>0</v>
          </cell>
          <cell r="F123" t="str">
            <v>Sylvia</v>
          </cell>
          <cell r="G123" t="str">
            <v>qq</v>
          </cell>
          <cell r="H123">
            <v>0</v>
          </cell>
          <cell r="I123" t="str">
            <v>G.Wang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 t="str">
            <v>qq</v>
          </cell>
          <cell r="P123">
            <v>0</v>
          </cell>
          <cell r="Q123">
            <v>0</v>
          </cell>
          <cell r="R123" t="str">
            <v>qq</v>
          </cell>
          <cell r="S123" t="str">
            <v>qq</v>
          </cell>
          <cell r="T123" t="str">
            <v>qq</v>
          </cell>
          <cell r="U123" t="str">
            <v>QQ</v>
          </cell>
          <cell r="V123" t="str">
            <v>qq</v>
          </cell>
          <cell r="W123" t="str">
            <v>qq</v>
          </cell>
          <cell r="X123" t="str">
            <v>qq</v>
          </cell>
          <cell r="Y123" t="str">
            <v>Megan</v>
          </cell>
          <cell r="Z123" t="str">
            <v>Jasenka</v>
          </cell>
          <cell r="AA123" t="str">
            <v>qq</v>
          </cell>
          <cell r="AB123" t="str">
            <v>Monique</v>
          </cell>
          <cell r="AC123" t="str">
            <v>qq</v>
          </cell>
          <cell r="AD123" t="str">
            <v>qq</v>
          </cell>
          <cell r="AE123" t="str">
            <v>qq</v>
          </cell>
          <cell r="AF123" t="str">
            <v>qq</v>
          </cell>
          <cell r="AG123" t="str">
            <v>Georgia</v>
          </cell>
          <cell r="AH123" t="str">
            <v>qq</v>
          </cell>
          <cell r="AI123" t="str">
            <v>qq</v>
          </cell>
          <cell r="AJ123" t="str">
            <v>qq</v>
          </cell>
          <cell r="AK123" t="str">
            <v>qq</v>
          </cell>
          <cell r="AL123" t="str">
            <v>qq</v>
          </cell>
          <cell r="AM123" t="str">
            <v>qq</v>
          </cell>
          <cell r="AN123" t="str">
            <v>qq</v>
          </cell>
          <cell r="AO123" t="str">
            <v>qq</v>
          </cell>
          <cell r="AP123" t="str">
            <v>qq</v>
          </cell>
          <cell r="AQ123" t="str">
            <v>qq</v>
          </cell>
          <cell r="AR123" t="str">
            <v>qq</v>
          </cell>
          <cell r="AS123" t="str">
            <v>qq</v>
          </cell>
          <cell r="AT123" t="str">
            <v>qq</v>
          </cell>
          <cell r="AU123" t="str">
            <v>Diana</v>
          </cell>
          <cell r="AV123">
            <v>0</v>
          </cell>
          <cell r="AW123">
            <v>0</v>
          </cell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</row>
        <row r="124">
          <cell r="C124">
            <v>0</v>
          </cell>
          <cell r="D124" t="str">
            <v>M.Phung</v>
          </cell>
          <cell r="E124">
            <v>0</v>
          </cell>
          <cell r="F124">
            <v>0</v>
          </cell>
          <cell r="G124" t="str">
            <v>qq</v>
          </cell>
          <cell r="H124">
            <v>0</v>
          </cell>
          <cell r="I124" t="str">
            <v>C.Vosk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 t="str">
            <v>Clark</v>
          </cell>
          <cell r="P124">
            <v>0</v>
          </cell>
          <cell r="Q124" t="str">
            <v>qq</v>
          </cell>
          <cell r="R124" t="str">
            <v>qq</v>
          </cell>
          <cell r="S124" t="str">
            <v>qq</v>
          </cell>
          <cell r="T124" t="str">
            <v>qq</v>
          </cell>
          <cell r="U124" t="str">
            <v>QQ</v>
          </cell>
          <cell r="V124" t="str">
            <v>qq</v>
          </cell>
          <cell r="W124" t="str">
            <v>qq</v>
          </cell>
          <cell r="X124" t="str">
            <v>qq</v>
          </cell>
          <cell r="Y124" t="str">
            <v>Megan</v>
          </cell>
          <cell r="Z124" t="str">
            <v>Jasenka</v>
          </cell>
          <cell r="AA124" t="str">
            <v>qq</v>
          </cell>
          <cell r="AB124" t="str">
            <v>qq</v>
          </cell>
          <cell r="AC124" t="str">
            <v>qq</v>
          </cell>
          <cell r="AD124" t="str">
            <v>qq</v>
          </cell>
          <cell r="AE124" t="str">
            <v>qq</v>
          </cell>
          <cell r="AF124" t="str">
            <v>qq</v>
          </cell>
          <cell r="AG124" t="str">
            <v>Georgia</v>
          </cell>
          <cell r="AH124" t="str">
            <v>qq</v>
          </cell>
          <cell r="AI124" t="str">
            <v>qq</v>
          </cell>
          <cell r="AJ124" t="str">
            <v>qq</v>
          </cell>
          <cell r="AK124" t="str">
            <v>qq</v>
          </cell>
          <cell r="AL124" t="str">
            <v>qq</v>
          </cell>
          <cell r="AM124" t="str">
            <v>qq</v>
          </cell>
          <cell r="AN124" t="str">
            <v>qq</v>
          </cell>
          <cell r="AO124" t="str">
            <v>qq</v>
          </cell>
          <cell r="AP124" t="str">
            <v>qq</v>
          </cell>
          <cell r="AQ124" t="str">
            <v>qq</v>
          </cell>
          <cell r="AR124" t="str">
            <v>qq</v>
          </cell>
          <cell r="AS124" t="str">
            <v>qq</v>
          </cell>
          <cell r="AT124" t="str">
            <v>qq</v>
          </cell>
          <cell r="AU124" t="str">
            <v>Diana</v>
          </cell>
          <cell r="AV124">
            <v>0</v>
          </cell>
          <cell r="AW124">
            <v>0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 t="str">
            <v>Mark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 t="str">
            <v>Clark</v>
          </cell>
          <cell r="P125">
            <v>0</v>
          </cell>
          <cell r="Q125" t="str">
            <v>V.Le</v>
          </cell>
          <cell r="R125" t="str">
            <v>qq</v>
          </cell>
          <cell r="S125" t="str">
            <v>qq</v>
          </cell>
          <cell r="T125" t="str">
            <v>qq</v>
          </cell>
          <cell r="U125" t="str">
            <v>QQ</v>
          </cell>
          <cell r="V125" t="str">
            <v>qq</v>
          </cell>
          <cell r="W125" t="str">
            <v>qq</v>
          </cell>
          <cell r="X125" t="str">
            <v>qq</v>
          </cell>
          <cell r="Y125" t="str">
            <v>Megan</v>
          </cell>
          <cell r="Z125" t="str">
            <v>Jasenka</v>
          </cell>
          <cell r="AA125" t="str">
            <v>qq</v>
          </cell>
          <cell r="AB125" t="str">
            <v>qq</v>
          </cell>
          <cell r="AC125" t="str">
            <v>qq</v>
          </cell>
          <cell r="AD125" t="str">
            <v>qq</v>
          </cell>
          <cell r="AE125" t="str">
            <v>qq</v>
          </cell>
          <cell r="AF125" t="str">
            <v>qq</v>
          </cell>
          <cell r="AG125" t="str">
            <v>Georgia</v>
          </cell>
          <cell r="AH125" t="str">
            <v>qq</v>
          </cell>
          <cell r="AI125" t="str">
            <v>qq</v>
          </cell>
          <cell r="AJ125" t="str">
            <v>qq</v>
          </cell>
          <cell r="AK125" t="str">
            <v>qq</v>
          </cell>
          <cell r="AL125" t="str">
            <v>qq</v>
          </cell>
          <cell r="AM125" t="str">
            <v>qq</v>
          </cell>
          <cell r="AN125" t="str">
            <v>qq</v>
          </cell>
          <cell r="AO125" t="str">
            <v>qq</v>
          </cell>
          <cell r="AP125" t="str">
            <v>qq</v>
          </cell>
          <cell r="AQ125" t="str">
            <v>qq</v>
          </cell>
          <cell r="AR125" t="str">
            <v>qq</v>
          </cell>
          <cell r="AS125" t="str">
            <v>qq</v>
          </cell>
          <cell r="AT125" t="str">
            <v>qq</v>
          </cell>
          <cell r="AU125" t="str">
            <v>Diana</v>
          </cell>
          <cell r="AV125" t="str">
            <v>Stav</v>
          </cell>
          <cell r="AW125">
            <v>0</v>
          </cell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</row>
        <row r="126">
          <cell r="C126">
            <v>0</v>
          </cell>
          <cell r="D126">
            <v>0</v>
          </cell>
          <cell r="E126" t="str">
            <v>L.Jedwab</v>
          </cell>
          <cell r="F126">
            <v>0</v>
          </cell>
          <cell r="G126" t="str">
            <v>Sam</v>
          </cell>
          <cell r="H126">
            <v>0</v>
          </cell>
          <cell r="I126" t="str">
            <v>Robert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 t="str">
            <v>qq</v>
          </cell>
          <cell r="P126">
            <v>0</v>
          </cell>
          <cell r="Q126" t="str">
            <v>Jonathan</v>
          </cell>
          <cell r="R126" t="str">
            <v>Lauren</v>
          </cell>
          <cell r="S126" t="str">
            <v>qq</v>
          </cell>
          <cell r="T126" t="str">
            <v>qq</v>
          </cell>
          <cell r="U126" t="str">
            <v>QQ</v>
          </cell>
          <cell r="V126" t="str">
            <v>qq</v>
          </cell>
          <cell r="W126" t="str">
            <v>qq</v>
          </cell>
          <cell r="X126" t="str">
            <v>qq</v>
          </cell>
          <cell r="Y126" t="str">
            <v>qq</v>
          </cell>
          <cell r="Z126" t="str">
            <v>Jasenka</v>
          </cell>
          <cell r="AA126" t="str">
            <v>qq</v>
          </cell>
          <cell r="AB126" t="str">
            <v>qq</v>
          </cell>
          <cell r="AC126" t="str">
            <v>qq</v>
          </cell>
          <cell r="AD126" t="str">
            <v>qq</v>
          </cell>
          <cell r="AE126" t="str">
            <v>qq</v>
          </cell>
          <cell r="AF126" t="str">
            <v>qq</v>
          </cell>
          <cell r="AG126" t="str">
            <v>qq</v>
          </cell>
          <cell r="AH126" t="str">
            <v>qq</v>
          </cell>
          <cell r="AI126" t="str">
            <v>qq</v>
          </cell>
          <cell r="AJ126" t="str">
            <v>qq</v>
          </cell>
          <cell r="AK126" t="str">
            <v>qq</v>
          </cell>
          <cell r="AL126" t="str">
            <v>qq</v>
          </cell>
          <cell r="AM126" t="str">
            <v>qq</v>
          </cell>
          <cell r="AN126" t="str">
            <v>qq</v>
          </cell>
          <cell r="AO126" t="str">
            <v>qq</v>
          </cell>
          <cell r="AP126" t="str">
            <v>qq</v>
          </cell>
          <cell r="AQ126" t="str">
            <v>qq</v>
          </cell>
          <cell r="AR126" t="str">
            <v>qq</v>
          </cell>
          <cell r="AS126" t="str">
            <v>qq</v>
          </cell>
          <cell r="AT126" t="str">
            <v>qq</v>
          </cell>
          <cell r="AU126" t="str">
            <v>Li-Ling</v>
          </cell>
          <cell r="AV126" t="str">
            <v>Stav</v>
          </cell>
          <cell r="AW126">
            <v>0</v>
          </cell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</row>
        <row r="127">
          <cell r="C127">
            <v>0</v>
          </cell>
          <cell r="D127">
            <v>0</v>
          </cell>
          <cell r="E127" t="str">
            <v>J.Hughes</v>
          </cell>
          <cell r="F127">
            <v>0</v>
          </cell>
          <cell r="G127" t="str">
            <v>Bianca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 t="str">
            <v>qq</v>
          </cell>
          <cell r="P127">
            <v>0</v>
          </cell>
          <cell r="Q127" t="str">
            <v>Roshny</v>
          </cell>
          <cell r="R127" t="str">
            <v>qq</v>
          </cell>
          <cell r="S127" t="str">
            <v>qq</v>
          </cell>
          <cell r="T127" t="str">
            <v>qq</v>
          </cell>
          <cell r="U127" t="str">
            <v>QQ</v>
          </cell>
          <cell r="V127" t="str">
            <v>qq</v>
          </cell>
          <cell r="W127" t="str">
            <v>qq</v>
          </cell>
          <cell r="X127" t="str">
            <v>qq</v>
          </cell>
          <cell r="Y127" t="str">
            <v>qq</v>
          </cell>
          <cell r="Z127" t="str">
            <v>Jasenka</v>
          </cell>
          <cell r="AA127" t="str">
            <v>qq</v>
          </cell>
          <cell r="AB127" t="str">
            <v>qq</v>
          </cell>
          <cell r="AC127" t="str">
            <v>qq</v>
          </cell>
          <cell r="AD127" t="str">
            <v>qq</v>
          </cell>
          <cell r="AE127" t="str">
            <v>qq</v>
          </cell>
          <cell r="AF127" t="str">
            <v>qq</v>
          </cell>
          <cell r="AG127" t="str">
            <v>qq</v>
          </cell>
          <cell r="AH127" t="str">
            <v>qq</v>
          </cell>
          <cell r="AI127" t="str">
            <v>qq</v>
          </cell>
          <cell r="AJ127" t="str">
            <v>qq</v>
          </cell>
          <cell r="AK127" t="str">
            <v>qq</v>
          </cell>
          <cell r="AL127" t="str">
            <v>qq</v>
          </cell>
          <cell r="AM127" t="str">
            <v>qq</v>
          </cell>
          <cell r="AN127" t="str">
            <v>qq</v>
          </cell>
          <cell r="AO127" t="str">
            <v>qq</v>
          </cell>
          <cell r="AP127" t="str">
            <v>qq</v>
          </cell>
          <cell r="AQ127" t="str">
            <v>qq</v>
          </cell>
          <cell r="AR127" t="str">
            <v>qq</v>
          </cell>
          <cell r="AS127" t="str">
            <v>qq</v>
          </cell>
          <cell r="AT127" t="str">
            <v>qq</v>
          </cell>
          <cell r="AU127">
            <v>0</v>
          </cell>
          <cell r="AV127">
            <v>0</v>
          </cell>
          <cell r="AW127">
            <v>0</v>
          </cell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</row>
        <row r="128">
          <cell r="C128">
            <v>0</v>
          </cell>
          <cell r="D128">
            <v>0</v>
          </cell>
          <cell r="E128" t="str">
            <v>Stuart</v>
          </cell>
          <cell r="F128">
            <v>0</v>
          </cell>
          <cell r="G128" t="str">
            <v>Victoria</v>
          </cell>
          <cell r="H128">
            <v>0</v>
          </cell>
          <cell r="I128" t="str">
            <v>Angelene©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 t="str">
            <v>qq</v>
          </cell>
          <cell r="P128">
            <v>0</v>
          </cell>
          <cell r="Q128" t="str">
            <v>Idile</v>
          </cell>
          <cell r="R128" t="str">
            <v>qq</v>
          </cell>
          <cell r="S128" t="str">
            <v>qq</v>
          </cell>
          <cell r="T128" t="str">
            <v>qq</v>
          </cell>
          <cell r="U128" t="str">
            <v>QQ</v>
          </cell>
          <cell r="V128" t="str">
            <v>qq</v>
          </cell>
          <cell r="W128" t="str">
            <v>qq</v>
          </cell>
          <cell r="X128" t="str">
            <v>qq</v>
          </cell>
          <cell r="Y128" t="str">
            <v>qq</v>
          </cell>
          <cell r="Z128" t="str">
            <v>Jasenka</v>
          </cell>
          <cell r="AA128" t="str">
            <v>qq</v>
          </cell>
          <cell r="AB128" t="str">
            <v>qq</v>
          </cell>
          <cell r="AC128" t="str">
            <v>qq</v>
          </cell>
          <cell r="AD128" t="str">
            <v>qq</v>
          </cell>
          <cell r="AE128" t="str">
            <v>qq</v>
          </cell>
          <cell r="AF128" t="str">
            <v>qq</v>
          </cell>
          <cell r="AG128" t="str">
            <v>qq</v>
          </cell>
          <cell r="AH128" t="str">
            <v>qq</v>
          </cell>
          <cell r="AI128" t="str">
            <v>qq</v>
          </cell>
          <cell r="AJ128" t="str">
            <v>qq</v>
          </cell>
          <cell r="AK128" t="str">
            <v>qq</v>
          </cell>
          <cell r="AL128" t="str">
            <v>qq</v>
          </cell>
          <cell r="AM128" t="str">
            <v>qq</v>
          </cell>
          <cell r="AN128" t="str">
            <v>qq</v>
          </cell>
          <cell r="AO128" t="str">
            <v>qq</v>
          </cell>
          <cell r="AP128" t="str">
            <v>qq</v>
          </cell>
          <cell r="AQ128" t="str">
            <v>qq</v>
          </cell>
          <cell r="AR128" t="str">
            <v>qq</v>
          </cell>
          <cell r="AS128" t="str">
            <v>qq</v>
          </cell>
          <cell r="AT128" t="str">
            <v>qq</v>
          </cell>
          <cell r="AU128" t="str">
            <v>Li-Ling</v>
          </cell>
          <cell r="AV128">
            <v>0</v>
          </cell>
          <cell r="AW128">
            <v>0</v>
          </cell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 t="str">
            <v>qq</v>
          </cell>
          <cell r="H129">
            <v>0</v>
          </cell>
          <cell r="I129" t="str">
            <v>Helen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 t="str">
            <v>K.Chin</v>
          </cell>
          <cell r="P129">
            <v>0</v>
          </cell>
          <cell r="Q129" t="str">
            <v>qq</v>
          </cell>
          <cell r="R129" t="str">
            <v>qq</v>
          </cell>
          <cell r="S129" t="str">
            <v>qq</v>
          </cell>
          <cell r="T129" t="str">
            <v>qq</v>
          </cell>
          <cell r="U129" t="str">
            <v>QQ</v>
          </cell>
          <cell r="V129" t="str">
            <v>qq</v>
          </cell>
          <cell r="W129" t="str">
            <v>qq</v>
          </cell>
          <cell r="X129" t="str">
            <v>qq</v>
          </cell>
          <cell r="Y129" t="str">
            <v>Stuart</v>
          </cell>
          <cell r="Z129" t="str">
            <v>Jasenka</v>
          </cell>
          <cell r="AA129" t="str">
            <v>qq</v>
          </cell>
          <cell r="AB129" t="str">
            <v>qq</v>
          </cell>
          <cell r="AC129" t="str">
            <v>qq</v>
          </cell>
          <cell r="AD129" t="str">
            <v>qq</v>
          </cell>
          <cell r="AE129" t="str">
            <v>qq</v>
          </cell>
          <cell r="AF129" t="str">
            <v>qq</v>
          </cell>
          <cell r="AG129" t="str">
            <v>qq</v>
          </cell>
          <cell r="AH129" t="str">
            <v>qq</v>
          </cell>
          <cell r="AI129" t="str">
            <v>qq</v>
          </cell>
          <cell r="AJ129" t="str">
            <v>qq</v>
          </cell>
          <cell r="AK129" t="str">
            <v>qq</v>
          </cell>
          <cell r="AL129" t="str">
            <v>qq</v>
          </cell>
          <cell r="AM129" t="str">
            <v>qq</v>
          </cell>
          <cell r="AN129" t="str">
            <v>qq</v>
          </cell>
          <cell r="AO129" t="str">
            <v>qq</v>
          </cell>
          <cell r="AP129" t="str">
            <v>qq</v>
          </cell>
          <cell r="AQ129" t="str">
            <v>qq</v>
          </cell>
          <cell r="AR129" t="str">
            <v>qq</v>
          </cell>
          <cell r="AS129" t="str">
            <v>qq</v>
          </cell>
          <cell r="AT129" t="str">
            <v>qq</v>
          </cell>
          <cell r="AU129" t="str">
            <v>Li-Ling</v>
          </cell>
          <cell r="AV129">
            <v>0</v>
          </cell>
          <cell r="AW129">
            <v>0</v>
          </cell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 t="str">
            <v>qq</v>
          </cell>
          <cell r="H130">
            <v>0</v>
          </cell>
          <cell r="I130" t="str">
            <v>G.Lau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 t="str">
            <v>K.Chin</v>
          </cell>
          <cell r="P130">
            <v>0</v>
          </cell>
          <cell r="Q130" t="str">
            <v>Edward</v>
          </cell>
          <cell r="R130" t="str">
            <v>qq</v>
          </cell>
          <cell r="S130" t="str">
            <v>qq</v>
          </cell>
          <cell r="T130" t="str">
            <v>qq</v>
          </cell>
          <cell r="U130" t="str">
            <v>QQ</v>
          </cell>
          <cell r="V130" t="str">
            <v>qq</v>
          </cell>
          <cell r="W130" t="str">
            <v>qq</v>
          </cell>
          <cell r="X130" t="str">
            <v>qq</v>
          </cell>
          <cell r="Y130" t="str">
            <v>Stuart</v>
          </cell>
          <cell r="Z130" t="str">
            <v>Jasenka</v>
          </cell>
          <cell r="AA130" t="str">
            <v>qq</v>
          </cell>
          <cell r="AB130" t="str">
            <v>qq</v>
          </cell>
          <cell r="AC130" t="str">
            <v>qq</v>
          </cell>
          <cell r="AD130" t="str">
            <v>qq</v>
          </cell>
          <cell r="AE130" t="str">
            <v>qq</v>
          </cell>
          <cell r="AF130" t="str">
            <v>qq</v>
          </cell>
          <cell r="AG130" t="str">
            <v>qq</v>
          </cell>
          <cell r="AH130" t="str">
            <v>qq</v>
          </cell>
          <cell r="AI130" t="str">
            <v>qq</v>
          </cell>
          <cell r="AJ130" t="str">
            <v>qq</v>
          </cell>
          <cell r="AK130" t="str">
            <v>qq</v>
          </cell>
          <cell r="AL130" t="str">
            <v>qq</v>
          </cell>
          <cell r="AM130" t="str">
            <v>qq</v>
          </cell>
          <cell r="AN130" t="str">
            <v>qq</v>
          </cell>
          <cell r="AO130" t="str">
            <v>qq</v>
          </cell>
          <cell r="AP130" t="str">
            <v>qq</v>
          </cell>
          <cell r="AQ130" t="str">
            <v>qq</v>
          </cell>
          <cell r="AR130" t="str">
            <v>qq</v>
          </cell>
          <cell r="AS130" t="str">
            <v>qq</v>
          </cell>
          <cell r="AT130" t="str">
            <v>qq</v>
          </cell>
          <cell r="AU130">
            <v>0</v>
          </cell>
          <cell r="AV130" t="str">
            <v>Stav</v>
          </cell>
          <cell r="AW130">
            <v>0</v>
          </cell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 t="str">
            <v>qq</v>
          </cell>
          <cell r="P131">
            <v>0</v>
          </cell>
          <cell r="Q131" t="str">
            <v>Nha</v>
          </cell>
          <cell r="R131" t="str">
            <v>qq</v>
          </cell>
          <cell r="S131" t="str">
            <v>Ana</v>
          </cell>
          <cell r="T131" t="str">
            <v>Tinh</v>
          </cell>
          <cell r="U131" t="str">
            <v>Jonathan</v>
          </cell>
          <cell r="V131" t="str">
            <v>qq</v>
          </cell>
          <cell r="W131" t="str">
            <v>qq</v>
          </cell>
          <cell r="X131" t="str">
            <v>qq</v>
          </cell>
          <cell r="Y131" t="str">
            <v>Stuart</v>
          </cell>
          <cell r="Z131" t="str">
            <v>qq</v>
          </cell>
          <cell r="AA131" t="str">
            <v>qq</v>
          </cell>
          <cell r="AB131" t="str">
            <v>qq</v>
          </cell>
          <cell r="AC131" t="str">
            <v>qq</v>
          </cell>
          <cell r="AD131" t="str">
            <v>qq</v>
          </cell>
          <cell r="AE131" t="str">
            <v>qq</v>
          </cell>
          <cell r="AF131" t="str">
            <v>qq</v>
          </cell>
          <cell r="AG131" t="str">
            <v>qq</v>
          </cell>
          <cell r="AH131" t="str">
            <v>qq</v>
          </cell>
          <cell r="AI131" t="str">
            <v>qq</v>
          </cell>
          <cell r="AJ131" t="str">
            <v>qq</v>
          </cell>
          <cell r="AK131" t="str">
            <v>qq</v>
          </cell>
          <cell r="AL131" t="str">
            <v>qq</v>
          </cell>
          <cell r="AM131" t="str">
            <v>qq</v>
          </cell>
          <cell r="AN131" t="str">
            <v>qq</v>
          </cell>
          <cell r="AO131" t="str">
            <v>qq</v>
          </cell>
          <cell r="AP131" t="str">
            <v>qq</v>
          </cell>
          <cell r="AQ131" t="str">
            <v>qq</v>
          </cell>
          <cell r="AR131" t="str">
            <v>qq</v>
          </cell>
          <cell r="AS131" t="str">
            <v>qq</v>
          </cell>
          <cell r="AT131" t="str">
            <v>qq</v>
          </cell>
          <cell r="AU131" t="str">
            <v>Li-Ling</v>
          </cell>
          <cell r="AV131" t="str">
            <v>Stav</v>
          </cell>
          <cell r="AW131">
            <v>0</v>
          </cell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 t="str">
            <v>qq</v>
          </cell>
          <cell r="P132">
            <v>0</v>
          </cell>
          <cell r="Q132" t="str">
            <v>Tinh</v>
          </cell>
          <cell r="R132" t="str">
            <v>qq</v>
          </cell>
          <cell r="S132" t="str">
            <v>Edward</v>
          </cell>
          <cell r="T132" t="str">
            <v>Thao</v>
          </cell>
          <cell r="U132" t="str">
            <v>QQ</v>
          </cell>
          <cell r="V132" t="str">
            <v>Lauren</v>
          </cell>
          <cell r="W132" t="str">
            <v>qq</v>
          </cell>
          <cell r="X132" t="str">
            <v>qq</v>
          </cell>
          <cell r="Y132" t="str">
            <v>Stuart</v>
          </cell>
          <cell r="Z132" t="str">
            <v>qq</v>
          </cell>
          <cell r="AA132" t="str">
            <v>qq</v>
          </cell>
          <cell r="AB132" t="str">
            <v>qq</v>
          </cell>
          <cell r="AC132" t="str">
            <v>qq</v>
          </cell>
          <cell r="AD132" t="str">
            <v>qq</v>
          </cell>
          <cell r="AE132" t="str">
            <v>qq</v>
          </cell>
          <cell r="AF132" t="str">
            <v>qq</v>
          </cell>
          <cell r="AG132" t="str">
            <v>qq</v>
          </cell>
          <cell r="AH132" t="str">
            <v>qq</v>
          </cell>
          <cell r="AI132" t="str">
            <v>qq</v>
          </cell>
          <cell r="AJ132" t="str">
            <v>qq</v>
          </cell>
          <cell r="AK132" t="str">
            <v>qq</v>
          </cell>
          <cell r="AL132" t="str">
            <v>qq</v>
          </cell>
          <cell r="AM132" t="str">
            <v>qq</v>
          </cell>
          <cell r="AN132" t="str">
            <v>qq</v>
          </cell>
          <cell r="AO132" t="str">
            <v>qq</v>
          </cell>
          <cell r="AP132" t="str">
            <v>qq</v>
          </cell>
          <cell r="AQ132" t="str">
            <v>qq</v>
          </cell>
          <cell r="AR132" t="str">
            <v>qq</v>
          </cell>
          <cell r="AS132" t="str">
            <v>qq</v>
          </cell>
          <cell r="AT132" t="str">
            <v>qq</v>
          </cell>
          <cell r="AU132">
            <v>0</v>
          </cell>
          <cell r="AV132">
            <v>0</v>
          </cell>
          <cell r="AW132">
            <v>0</v>
          </cell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</row>
        <row r="133">
          <cell r="C133">
            <v>0</v>
          </cell>
          <cell r="D133">
            <v>0</v>
          </cell>
          <cell r="E133">
            <v>0</v>
          </cell>
          <cell r="F133" t="e">
            <v>#N/A</v>
          </cell>
          <cell r="G133">
            <v>0</v>
          </cell>
          <cell r="H133" t="e">
            <v>#N/A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 t="str">
            <v>qq</v>
          </cell>
          <cell r="P133" t="e">
            <v>#N/A</v>
          </cell>
          <cell r="Q133" t="str">
            <v>Ana</v>
          </cell>
          <cell r="R133" t="str">
            <v>qq</v>
          </cell>
          <cell r="S133" t="str">
            <v>qq</v>
          </cell>
          <cell r="T133" t="str">
            <v>qq</v>
          </cell>
          <cell r="U133" t="str">
            <v>QQ</v>
          </cell>
          <cell r="V133" t="str">
            <v>qq</v>
          </cell>
          <cell r="W133" t="str">
            <v>qq</v>
          </cell>
          <cell r="X133" t="str">
            <v>qq</v>
          </cell>
          <cell r="Y133" t="str">
            <v>Stuart</v>
          </cell>
          <cell r="Z133" t="str">
            <v>qq</v>
          </cell>
          <cell r="AA133" t="str">
            <v>qq</v>
          </cell>
          <cell r="AB133" t="str">
            <v>qq</v>
          </cell>
          <cell r="AC133" t="str">
            <v>qq</v>
          </cell>
          <cell r="AD133" t="str">
            <v>qq</v>
          </cell>
          <cell r="AE133" t="str">
            <v>qq</v>
          </cell>
          <cell r="AF133" t="str">
            <v>qq</v>
          </cell>
          <cell r="AG133" t="str">
            <v>qq</v>
          </cell>
          <cell r="AH133" t="str">
            <v>qq</v>
          </cell>
          <cell r="AI133" t="str">
            <v>qq</v>
          </cell>
          <cell r="AJ133" t="str">
            <v>qq</v>
          </cell>
          <cell r="AK133" t="str">
            <v>qq</v>
          </cell>
          <cell r="AL133" t="str">
            <v>qq</v>
          </cell>
          <cell r="AM133" t="str">
            <v>qq</v>
          </cell>
          <cell r="AN133" t="str">
            <v>qq</v>
          </cell>
          <cell r="AO133" t="str">
            <v>qq</v>
          </cell>
          <cell r="AP133" t="str">
            <v>qq</v>
          </cell>
          <cell r="AQ133" t="str">
            <v>qq</v>
          </cell>
          <cell r="AR133" t="str">
            <v>qq</v>
          </cell>
          <cell r="AS133" t="str">
            <v>qq</v>
          </cell>
          <cell r="AT133" t="str">
            <v>qq</v>
          </cell>
          <cell r="AU133" t="str">
            <v>Li-Ling</v>
          </cell>
          <cell r="AV133">
            <v>0</v>
          </cell>
          <cell r="AW133">
            <v>0</v>
          </cell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</row>
        <row r="134">
          <cell r="C134">
            <v>0</v>
          </cell>
          <cell r="D134">
            <v>0</v>
          </cell>
          <cell r="E134">
            <v>0</v>
          </cell>
          <cell r="F134" t="e">
            <v>#N/A</v>
          </cell>
          <cell r="G134">
            <v>0</v>
          </cell>
          <cell r="H134" t="e">
            <v>#N/A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 t="str">
            <v>Amelia</v>
          </cell>
          <cell r="P134" t="e">
            <v>#N/A</v>
          </cell>
          <cell r="Q134" t="str">
            <v>qq</v>
          </cell>
          <cell r="R134" t="str">
            <v>qq</v>
          </cell>
          <cell r="S134" t="str">
            <v>qq</v>
          </cell>
          <cell r="T134" t="str">
            <v>qq</v>
          </cell>
          <cell r="U134" t="str">
            <v>QQ</v>
          </cell>
          <cell r="V134" t="str">
            <v>qq</v>
          </cell>
          <cell r="W134" t="str">
            <v>qq</v>
          </cell>
          <cell r="X134" t="str">
            <v>qq</v>
          </cell>
          <cell r="Y134" t="str">
            <v>Stuart</v>
          </cell>
          <cell r="Z134" t="str">
            <v>qq</v>
          </cell>
          <cell r="AA134" t="str">
            <v>qq</v>
          </cell>
          <cell r="AB134" t="str">
            <v>qq</v>
          </cell>
          <cell r="AC134" t="str">
            <v>qq</v>
          </cell>
          <cell r="AD134" t="str">
            <v>qq</v>
          </cell>
          <cell r="AE134" t="str">
            <v>qq</v>
          </cell>
          <cell r="AF134" t="str">
            <v>qq</v>
          </cell>
          <cell r="AG134" t="str">
            <v>qq</v>
          </cell>
          <cell r="AH134" t="str">
            <v>qq</v>
          </cell>
          <cell r="AI134" t="str">
            <v>qq</v>
          </cell>
          <cell r="AJ134" t="str">
            <v>qq</v>
          </cell>
          <cell r="AK134" t="str">
            <v>qq</v>
          </cell>
          <cell r="AL134" t="str">
            <v>qq</v>
          </cell>
          <cell r="AM134" t="str">
            <v>qq</v>
          </cell>
          <cell r="AN134" t="str">
            <v>qq</v>
          </cell>
          <cell r="AO134" t="str">
            <v>qq</v>
          </cell>
          <cell r="AP134" t="str">
            <v>qq</v>
          </cell>
          <cell r="AQ134" t="str">
            <v>qq</v>
          </cell>
          <cell r="AR134" t="str">
            <v>qq</v>
          </cell>
          <cell r="AS134" t="str">
            <v>qq</v>
          </cell>
          <cell r="AT134" t="str">
            <v>qq</v>
          </cell>
          <cell r="AU134" t="str">
            <v>Li-Ling</v>
          </cell>
          <cell r="AV134">
            <v>0</v>
          </cell>
          <cell r="AW134">
            <v>0</v>
          </cell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</row>
        <row r="135">
          <cell r="C135">
            <v>0</v>
          </cell>
          <cell r="D135">
            <v>0</v>
          </cell>
          <cell r="E135" t="str">
            <v>Stuart</v>
          </cell>
          <cell r="F135" t="e">
            <v>#N/A</v>
          </cell>
          <cell r="G135">
            <v>0</v>
          </cell>
          <cell r="H135" t="e">
            <v>#N/A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 t="str">
            <v>Amelia</v>
          </cell>
          <cell r="P135" t="e">
            <v>#N/A</v>
          </cell>
          <cell r="Q135">
            <v>0</v>
          </cell>
          <cell r="R135" t="str">
            <v>qq</v>
          </cell>
          <cell r="S135" t="str">
            <v>qq</v>
          </cell>
          <cell r="T135" t="str">
            <v>qq</v>
          </cell>
          <cell r="U135" t="str">
            <v>QQ</v>
          </cell>
          <cell r="V135" t="str">
            <v>qq</v>
          </cell>
          <cell r="W135" t="str">
            <v>qq</v>
          </cell>
          <cell r="X135" t="str">
            <v>qq</v>
          </cell>
          <cell r="Y135" t="str">
            <v>qq</v>
          </cell>
          <cell r="Z135" t="str">
            <v>qq</v>
          </cell>
          <cell r="AA135" t="str">
            <v>qq</v>
          </cell>
          <cell r="AB135" t="str">
            <v>qq</v>
          </cell>
          <cell r="AC135" t="str">
            <v>qq</v>
          </cell>
          <cell r="AD135" t="str">
            <v>qq</v>
          </cell>
          <cell r="AE135" t="str">
            <v>qq</v>
          </cell>
          <cell r="AF135" t="str">
            <v>qq</v>
          </cell>
          <cell r="AG135" t="str">
            <v>qq</v>
          </cell>
          <cell r="AH135" t="str">
            <v>qq</v>
          </cell>
          <cell r="AI135" t="str">
            <v>qq</v>
          </cell>
          <cell r="AJ135" t="str">
            <v>qq</v>
          </cell>
          <cell r="AK135" t="str">
            <v>qq</v>
          </cell>
          <cell r="AL135" t="str">
            <v>qq</v>
          </cell>
          <cell r="AM135" t="str">
            <v>qq</v>
          </cell>
          <cell r="AN135" t="str">
            <v>qq</v>
          </cell>
          <cell r="AO135" t="str">
            <v>qq</v>
          </cell>
          <cell r="AP135" t="str">
            <v>qq</v>
          </cell>
          <cell r="AQ135" t="str">
            <v>qq</v>
          </cell>
          <cell r="AR135" t="str">
            <v>qq</v>
          </cell>
          <cell r="AS135" t="str">
            <v>qq</v>
          </cell>
          <cell r="AT135" t="str">
            <v>qq</v>
          </cell>
          <cell r="AU135">
            <v>0</v>
          </cell>
          <cell r="AV135" t="str">
            <v>Stav</v>
          </cell>
          <cell r="AW135">
            <v>0</v>
          </cell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</row>
        <row r="136">
          <cell r="C136">
            <v>0</v>
          </cell>
          <cell r="D136">
            <v>0</v>
          </cell>
          <cell r="E136" t="str">
            <v>K.Fildes</v>
          </cell>
          <cell r="F136" t="e">
            <v>#N/A</v>
          </cell>
          <cell r="G136">
            <v>0</v>
          </cell>
          <cell r="H136" t="e">
            <v>#N/A</v>
          </cell>
          <cell r="I136" t="e">
            <v>#N/A</v>
          </cell>
          <cell r="J136">
            <v>0</v>
          </cell>
          <cell r="K136">
            <v>0</v>
          </cell>
          <cell r="L136" t="e">
            <v>#N/A</v>
          </cell>
          <cell r="M136">
            <v>0</v>
          </cell>
          <cell r="N136">
            <v>0</v>
          </cell>
          <cell r="O136" t="str">
            <v>qq</v>
          </cell>
          <cell r="P136" t="e">
            <v>#N/A</v>
          </cell>
          <cell r="Q136">
            <v>0</v>
          </cell>
          <cell r="R136" t="str">
            <v>qq</v>
          </cell>
          <cell r="S136" t="str">
            <v>V.Le</v>
          </cell>
          <cell r="T136" t="str">
            <v>Nha</v>
          </cell>
          <cell r="U136" t="str">
            <v>Roshny</v>
          </cell>
          <cell r="V136" t="str">
            <v>qq</v>
          </cell>
          <cell r="W136" t="str">
            <v>qq</v>
          </cell>
          <cell r="X136" t="str">
            <v>qq</v>
          </cell>
          <cell r="Y136" t="str">
            <v>qq</v>
          </cell>
          <cell r="Z136" t="str">
            <v>qq</v>
          </cell>
          <cell r="AA136" t="str">
            <v>qq</v>
          </cell>
          <cell r="AB136" t="str">
            <v>qq</v>
          </cell>
          <cell r="AC136" t="str">
            <v>qq</v>
          </cell>
          <cell r="AD136" t="str">
            <v>qq</v>
          </cell>
          <cell r="AE136" t="str">
            <v>qq</v>
          </cell>
          <cell r="AF136" t="str">
            <v>qq</v>
          </cell>
          <cell r="AG136" t="str">
            <v>qq</v>
          </cell>
          <cell r="AH136" t="str">
            <v>qq</v>
          </cell>
          <cell r="AI136" t="str">
            <v>qq</v>
          </cell>
          <cell r="AJ136" t="str">
            <v>qq</v>
          </cell>
          <cell r="AK136" t="str">
            <v>qq</v>
          </cell>
          <cell r="AL136" t="str">
            <v>qq</v>
          </cell>
          <cell r="AM136" t="str">
            <v>qq</v>
          </cell>
          <cell r="AN136" t="str">
            <v>qq</v>
          </cell>
          <cell r="AO136" t="str">
            <v>qq</v>
          </cell>
          <cell r="AP136" t="str">
            <v>qq</v>
          </cell>
          <cell r="AQ136" t="str">
            <v>qq</v>
          </cell>
          <cell r="AR136" t="str">
            <v>qq</v>
          </cell>
          <cell r="AS136" t="str">
            <v>qq</v>
          </cell>
          <cell r="AT136" t="str">
            <v>qq</v>
          </cell>
          <cell r="AU136">
            <v>0</v>
          </cell>
          <cell r="AV136" t="str">
            <v>Stav</v>
          </cell>
          <cell r="AW136">
            <v>0</v>
          </cell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</row>
        <row r="137">
          <cell r="C137">
            <v>0</v>
          </cell>
          <cell r="D137">
            <v>0</v>
          </cell>
          <cell r="E137" t="str">
            <v>John</v>
          </cell>
          <cell r="F137" t="e">
            <v>#N/A</v>
          </cell>
          <cell r="G137">
            <v>0</v>
          </cell>
          <cell r="H137" t="e">
            <v>#N/A</v>
          </cell>
          <cell r="I137" t="e">
            <v>#N/A</v>
          </cell>
          <cell r="J137">
            <v>0</v>
          </cell>
          <cell r="K137">
            <v>0</v>
          </cell>
          <cell r="L137" t="e">
            <v>#N/A</v>
          </cell>
          <cell r="M137">
            <v>0</v>
          </cell>
          <cell r="N137">
            <v>0</v>
          </cell>
          <cell r="O137" t="str">
            <v>qq</v>
          </cell>
          <cell r="P137" t="e">
            <v>#N/A</v>
          </cell>
          <cell r="Q137">
            <v>0</v>
          </cell>
          <cell r="R137" t="str">
            <v>qq</v>
          </cell>
          <cell r="S137" t="str">
            <v>Jesslyn</v>
          </cell>
          <cell r="T137" t="str">
            <v>Idile</v>
          </cell>
          <cell r="U137" t="str">
            <v>QQ</v>
          </cell>
          <cell r="V137" t="str">
            <v>Jonathan</v>
          </cell>
          <cell r="W137" t="str">
            <v>qq</v>
          </cell>
          <cell r="X137" t="str">
            <v>qq</v>
          </cell>
          <cell r="Y137" t="str">
            <v>qq</v>
          </cell>
          <cell r="Z137" t="str">
            <v>qq</v>
          </cell>
          <cell r="AA137" t="str">
            <v>qq</v>
          </cell>
          <cell r="AB137" t="str">
            <v>qq</v>
          </cell>
          <cell r="AC137" t="str">
            <v>qq</v>
          </cell>
          <cell r="AD137" t="str">
            <v>qq</v>
          </cell>
          <cell r="AE137" t="str">
            <v>qq</v>
          </cell>
          <cell r="AF137" t="str">
            <v>qq</v>
          </cell>
          <cell r="AG137" t="str">
            <v>qq</v>
          </cell>
          <cell r="AH137" t="str">
            <v>qq</v>
          </cell>
          <cell r="AI137" t="str">
            <v>qq</v>
          </cell>
          <cell r="AJ137" t="str">
            <v>qq</v>
          </cell>
          <cell r="AK137" t="str">
            <v>qq</v>
          </cell>
          <cell r="AL137" t="str">
            <v>qq</v>
          </cell>
          <cell r="AM137" t="str">
            <v>qq</v>
          </cell>
          <cell r="AN137" t="str">
            <v>qq</v>
          </cell>
          <cell r="AO137" t="str">
            <v>qq</v>
          </cell>
          <cell r="AP137" t="str">
            <v>qq</v>
          </cell>
          <cell r="AQ137" t="str">
            <v>qq</v>
          </cell>
          <cell r="AR137" t="str">
            <v>qq</v>
          </cell>
          <cell r="AS137" t="str">
            <v>qq</v>
          </cell>
          <cell r="AT137" t="str">
            <v>qq</v>
          </cell>
          <cell r="AU137">
            <v>0</v>
          </cell>
          <cell r="AV137">
            <v>0</v>
          </cell>
          <cell r="AW137">
            <v>0</v>
          </cell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</row>
        <row r="138">
          <cell r="C138">
            <v>0</v>
          </cell>
          <cell r="D138">
            <v>0</v>
          </cell>
          <cell r="E138">
            <v>0</v>
          </cell>
          <cell r="F138" t="e">
            <v>#N/A</v>
          </cell>
          <cell r="G138">
            <v>0</v>
          </cell>
          <cell r="H138" t="e">
            <v>#N/A</v>
          </cell>
          <cell r="I138" t="e">
            <v>#N/A</v>
          </cell>
          <cell r="J138">
            <v>0</v>
          </cell>
          <cell r="K138">
            <v>0</v>
          </cell>
          <cell r="L138" t="e">
            <v>#N/A</v>
          </cell>
          <cell r="M138">
            <v>0</v>
          </cell>
          <cell r="N138">
            <v>0</v>
          </cell>
          <cell r="O138" t="str">
            <v>qq</v>
          </cell>
          <cell r="P138" t="e">
            <v>#N/A</v>
          </cell>
          <cell r="Q138">
            <v>0</v>
          </cell>
          <cell r="R138" t="str">
            <v>qq</v>
          </cell>
          <cell r="S138" t="str">
            <v>qq</v>
          </cell>
          <cell r="T138" t="str">
            <v>qq</v>
          </cell>
          <cell r="U138" t="str">
            <v>QQ</v>
          </cell>
          <cell r="V138" t="str">
            <v>qq</v>
          </cell>
          <cell r="W138" t="str">
            <v>qq</v>
          </cell>
          <cell r="X138" t="str">
            <v>qq</v>
          </cell>
          <cell r="Y138" t="str">
            <v>qq</v>
          </cell>
          <cell r="Z138" t="str">
            <v>qq</v>
          </cell>
          <cell r="AA138" t="str">
            <v>qq</v>
          </cell>
          <cell r="AB138" t="str">
            <v>qq</v>
          </cell>
          <cell r="AC138" t="str">
            <v>qq</v>
          </cell>
          <cell r="AD138" t="str">
            <v>qq</v>
          </cell>
          <cell r="AE138" t="str">
            <v>qq</v>
          </cell>
          <cell r="AF138" t="str">
            <v>qq</v>
          </cell>
          <cell r="AG138" t="str">
            <v>qq</v>
          </cell>
          <cell r="AH138" t="str">
            <v>qq</v>
          </cell>
          <cell r="AI138" t="str">
            <v>qq</v>
          </cell>
          <cell r="AJ138" t="str">
            <v>qq</v>
          </cell>
          <cell r="AK138" t="str">
            <v>qq</v>
          </cell>
          <cell r="AL138" t="str">
            <v>qq</v>
          </cell>
          <cell r="AM138" t="str">
            <v>qq</v>
          </cell>
          <cell r="AN138" t="str">
            <v>qq</v>
          </cell>
          <cell r="AO138" t="str">
            <v>qq</v>
          </cell>
          <cell r="AP138" t="str">
            <v>qq</v>
          </cell>
          <cell r="AQ138" t="str">
            <v>qq</v>
          </cell>
          <cell r="AR138" t="str">
            <v>qq</v>
          </cell>
          <cell r="AS138" t="str">
            <v>qq</v>
          </cell>
          <cell r="AT138" t="str">
            <v>qq</v>
          </cell>
          <cell r="AU138">
            <v>0</v>
          </cell>
          <cell r="AV138">
            <v>0</v>
          </cell>
          <cell r="AW138">
            <v>0</v>
          </cell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</row>
        <row r="139">
          <cell r="C139">
            <v>0</v>
          </cell>
          <cell r="D139">
            <v>0</v>
          </cell>
          <cell r="E139" t="str">
            <v>L.Jedwab</v>
          </cell>
          <cell r="F139" t="e">
            <v>#N/A</v>
          </cell>
          <cell r="G139">
            <v>0</v>
          </cell>
          <cell r="H139" t="e">
            <v>#N/A</v>
          </cell>
          <cell r="I139" t="e">
            <v>#N/A</v>
          </cell>
          <cell r="J139">
            <v>0</v>
          </cell>
          <cell r="K139">
            <v>0</v>
          </cell>
          <cell r="L139" t="e">
            <v>#N/A</v>
          </cell>
          <cell r="M139">
            <v>0</v>
          </cell>
          <cell r="N139">
            <v>0</v>
          </cell>
          <cell r="O139">
            <v>0</v>
          </cell>
          <cell r="P139" t="e">
            <v>#N/A</v>
          </cell>
          <cell r="Q139" t="str">
            <v>qq</v>
          </cell>
          <cell r="R139" t="str">
            <v>qq</v>
          </cell>
          <cell r="S139" t="str">
            <v>qq</v>
          </cell>
          <cell r="T139" t="str">
            <v>qq</v>
          </cell>
          <cell r="U139" t="str">
            <v>QQ</v>
          </cell>
          <cell r="V139" t="str">
            <v>qq</v>
          </cell>
          <cell r="W139" t="str">
            <v>qq</v>
          </cell>
          <cell r="X139" t="str">
            <v>qq</v>
          </cell>
          <cell r="Y139" t="str">
            <v>qq</v>
          </cell>
          <cell r="Z139" t="str">
            <v>qq</v>
          </cell>
          <cell r="AA139" t="str">
            <v>qq</v>
          </cell>
          <cell r="AB139" t="str">
            <v>qq</v>
          </cell>
          <cell r="AC139" t="str">
            <v>qq</v>
          </cell>
          <cell r="AD139" t="str">
            <v>qq</v>
          </cell>
          <cell r="AE139" t="str">
            <v>qq</v>
          </cell>
          <cell r="AF139" t="str">
            <v>qq</v>
          </cell>
          <cell r="AG139" t="str">
            <v>qq</v>
          </cell>
          <cell r="AH139" t="str">
            <v>qq</v>
          </cell>
          <cell r="AI139" t="str">
            <v>qq</v>
          </cell>
          <cell r="AJ139" t="str">
            <v>qq</v>
          </cell>
          <cell r="AK139" t="str">
            <v>qq</v>
          </cell>
          <cell r="AL139" t="str">
            <v>qq</v>
          </cell>
          <cell r="AM139" t="str">
            <v>qq</v>
          </cell>
          <cell r="AN139" t="str">
            <v>qq</v>
          </cell>
          <cell r="AO139" t="str">
            <v>qq</v>
          </cell>
          <cell r="AP139" t="str">
            <v>qq</v>
          </cell>
          <cell r="AQ139" t="str">
            <v>qq</v>
          </cell>
          <cell r="AR139" t="str">
            <v>qq</v>
          </cell>
          <cell r="AS139" t="str">
            <v>qq</v>
          </cell>
          <cell r="AT139" t="str">
            <v>qq</v>
          </cell>
          <cell r="AU139">
            <v>0</v>
          </cell>
          <cell r="AV139">
            <v>0</v>
          </cell>
          <cell r="AW139">
            <v>0</v>
          </cell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</row>
        <row r="140">
          <cell r="C140">
            <v>0</v>
          </cell>
          <cell r="D140">
            <v>0</v>
          </cell>
          <cell r="E140" t="str">
            <v>D.Dunning</v>
          </cell>
          <cell r="F140" t="e">
            <v>#N/A</v>
          </cell>
          <cell r="G140">
            <v>0</v>
          </cell>
          <cell r="H140" t="e">
            <v>#N/A</v>
          </cell>
          <cell r="I140" t="e">
            <v>#N/A</v>
          </cell>
          <cell r="J140">
            <v>0</v>
          </cell>
          <cell r="K140">
            <v>0</v>
          </cell>
          <cell r="L140" t="e">
            <v>#N/A</v>
          </cell>
          <cell r="M140">
            <v>0</v>
          </cell>
          <cell r="N140">
            <v>0</v>
          </cell>
          <cell r="O140">
            <v>0</v>
          </cell>
          <cell r="P140" t="e">
            <v>#N/A</v>
          </cell>
          <cell r="Q140">
            <v>0</v>
          </cell>
          <cell r="R140" t="str">
            <v>qq</v>
          </cell>
          <cell r="S140" t="str">
            <v>qq</v>
          </cell>
          <cell r="T140" t="str">
            <v>qq</v>
          </cell>
          <cell r="U140" t="str">
            <v>QQ</v>
          </cell>
          <cell r="V140" t="str">
            <v>qq</v>
          </cell>
          <cell r="W140" t="str">
            <v>qq</v>
          </cell>
          <cell r="X140" t="str">
            <v>qq</v>
          </cell>
          <cell r="Y140" t="str">
            <v>qq</v>
          </cell>
          <cell r="Z140" t="str">
            <v>qq</v>
          </cell>
          <cell r="AA140" t="str">
            <v>qq</v>
          </cell>
          <cell r="AB140" t="str">
            <v>qq</v>
          </cell>
          <cell r="AC140" t="str">
            <v>qq</v>
          </cell>
          <cell r="AD140" t="str">
            <v>qq</v>
          </cell>
          <cell r="AE140" t="str">
            <v>qq</v>
          </cell>
          <cell r="AF140" t="str">
            <v>qq</v>
          </cell>
          <cell r="AG140" t="str">
            <v>qq</v>
          </cell>
          <cell r="AH140" t="str">
            <v>qq</v>
          </cell>
          <cell r="AI140" t="str">
            <v>qq</v>
          </cell>
          <cell r="AJ140" t="str">
            <v>qq</v>
          </cell>
          <cell r="AK140" t="str">
            <v>qq</v>
          </cell>
          <cell r="AL140" t="str">
            <v>qq</v>
          </cell>
          <cell r="AM140" t="str">
            <v>qq</v>
          </cell>
          <cell r="AN140" t="str">
            <v>qq</v>
          </cell>
          <cell r="AO140" t="str">
            <v>qq</v>
          </cell>
          <cell r="AP140" t="str">
            <v>qq</v>
          </cell>
          <cell r="AQ140" t="str">
            <v>qq</v>
          </cell>
          <cell r="AR140" t="str">
            <v>qq</v>
          </cell>
          <cell r="AS140" t="str">
            <v>qq</v>
          </cell>
          <cell r="AT140" t="str">
            <v>qq</v>
          </cell>
          <cell r="AU140">
            <v>0</v>
          </cell>
          <cell r="AV140" t="str">
            <v>Stav</v>
          </cell>
          <cell r="AW140">
            <v>0</v>
          </cell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</row>
        <row r="141">
          <cell r="C141">
            <v>0</v>
          </cell>
          <cell r="D141" t="e">
            <v>#N/A</v>
          </cell>
          <cell r="E141">
            <v>0</v>
          </cell>
          <cell r="F141" t="e">
            <v>#N/A</v>
          </cell>
          <cell r="G141">
            <v>0</v>
          </cell>
          <cell r="H141" t="e">
            <v>#N/A</v>
          </cell>
          <cell r="I141" t="e">
            <v>#N/A</v>
          </cell>
          <cell r="J141">
            <v>0</v>
          </cell>
          <cell r="K141">
            <v>0</v>
          </cell>
          <cell r="L141" t="e">
            <v>#N/A</v>
          </cell>
          <cell r="M141">
            <v>0</v>
          </cell>
          <cell r="N141">
            <v>0</v>
          </cell>
          <cell r="O141" t="str">
            <v>qq</v>
          </cell>
          <cell r="P141" t="e">
            <v>#N/A</v>
          </cell>
          <cell r="Q141" t="str">
            <v>Jonathan</v>
          </cell>
          <cell r="R141" t="str">
            <v>qq</v>
          </cell>
          <cell r="S141" t="str">
            <v>Ana</v>
          </cell>
          <cell r="T141" t="str">
            <v>Thao</v>
          </cell>
          <cell r="U141" t="str">
            <v>Lauren</v>
          </cell>
          <cell r="V141" t="str">
            <v>qq</v>
          </cell>
          <cell r="W141" t="str">
            <v>qq</v>
          </cell>
          <cell r="X141" t="str">
            <v>qq</v>
          </cell>
          <cell r="Y141" t="str">
            <v>qq</v>
          </cell>
          <cell r="Z141" t="str">
            <v>qq</v>
          </cell>
          <cell r="AA141" t="str">
            <v>qq</v>
          </cell>
          <cell r="AB141" t="str">
            <v>qq</v>
          </cell>
          <cell r="AC141" t="str">
            <v>qq</v>
          </cell>
          <cell r="AD141" t="str">
            <v>qq</v>
          </cell>
          <cell r="AE141" t="str">
            <v>qq</v>
          </cell>
          <cell r="AF141" t="str">
            <v>qq</v>
          </cell>
          <cell r="AG141" t="str">
            <v>qq</v>
          </cell>
          <cell r="AH141" t="str">
            <v>qq</v>
          </cell>
          <cell r="AI141" t="str">
            <v>qq</v>
          </cell>
          <cell r="AJ141" t="str">
            <v>qq</v>
          </cell>
          <cell r="AK141" t="str">
            <v>qq</v>
          </cell>
          <cell r="AL141" t="str">
            <v>qq</v>
          </cell>
          <cell r="AM141" t="str">
            <v>qq</v>
          </cell>
          <cell r="AN141" t="str">
            <v>qq</v>
          </cell>
          <cell r="AO141" t="str">
            <v>qq</v>
          </cell>
          <cell r="AP141" t="str">
            <v>qq</v>
          </cell>
          <cell r="AQ141" t="str">
            <v>qq</v>
          </cell>
          <cell r="AR141" t="str">
            <v>qq</v>
          </cell>
          <cell r="AS141" t="str">
            <v>qq</v>
          </cell>
          <cell r="AT141" t="str">
            <v>qq</v>
          </cell>
          <cell r="AU141">
            <v>0</v>
          </cell>
          <cell r="AV141" t="str">
            <v>Stav</v>
          </cell>
          <cell r="AW141">
            <v>0</v>
          </cell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</row>
        <row r="142">
          <cell r="C142">
            <v>0</v>
          </cell>
          <cell r="D142" t="e">
            <v>#N/A</v>
          </cell>
          <cell r="E142" t="str">
            <v>A.Alex</v>
          </cell>
          <cell r="F142" t="e">
            <v>#N/A</v>
          </cell>
          <cell r="G142">
            <v>0</v>
          </cell>
          <cell r="H142" t="e">
            <v>#N/A</v>
          </cell>
          <cell r="I142" t="e">
            <v>#N/A</v>
          </cell>
          <cell r="J142">
            <v>0</v>
          </cell>
          <cell r="K142">
            <v>0</v>
          </cell>
          <cell r="L142" t="e">
            <v>#N/A</v>
          </cell>
          <cell r="M142">
            <v>0</v>
          </cell>
          <cell r="N142">
            <v>0</v>
          </cell>
          <cell r="O142" t="str">
            <v>qq</v>
          </cell>
          <cell r="P142" t="e">
            <v>#N/A</v>
          </cell>
          <cell r="Q142" t="str">
            <v>V.Le</v>
          </cell>
          <cell r="R142" t="str">
            <v>qq</v>
          </cell>
          <cell r="S142" t="str">
            <v>Edward</v>
          </cell>
          <cell r="T142" t="str">
            <v>Tinh</v>
          </cell>
          <cell r="U142" t="str">
            <v>QQ</v>
          </cell>
          <cell r="V142" t="str">
            <v>Roshny</v>
          </cell>
          <cell r="W142" t="str">
            <v>qq</v>
          </cell>
          <cell r="X142" t="str">
            <v>qq</v>
          </cell>
          <cell r="Y142" t="str">
            <v>qq</v>
          </cell>
          <cell r="Z142" t="str">
            <v>qq</v>
          </cell>
          <cell r="AA142" t="str">
            <v>qq</v>
          </cell>
          <cell r="AB142" t="str">
            <v>qq</v>
          </cell>
          <cell r="AC142" t="str">
            <v>qq</v>
          </cell>
          <cell r="AD142" t="str">
            <v>qq</v>
          </cell>
          <cell r="AE142" t="str">
            <v>qq</v>
          </cell>
          <cell r="AF142" t="str">
            <v>qq</v>
          </cell>
          <cell r="AG142" t="str">
            <v>qq</v>
          </cell>
          <cell r="AH142" t="str">
            <v>qq</v>
          </cell>
          <cell r="AI142" t="str">
            <v>qq</v>
          </cell>
          <cell r="AJ142" t="str">
            <v>qq</v>
          </cell>
          <cell r="AK142" t="str">
            <v>qq</v>
          </cell>
          <cell r="AL142" t="str">
            <v>qq</v>
          </cell>
          <cell r="AM142" t="str">
            <v>qq</v>
          </cell>
          <cell r="AN142" t="str">
            <v>qq</v>
          </cell>
          <cell r="AO142" t="str">
            <v>qq</v>
          </cell>
          <cell r="AP142" t="str">
            <v>qq</v>
          </cell>
          <cell r="AQ142" t="str">
            <v>qq</v>
          </cell>
          <cell r="AR142" t="str">
            <v>qq</v>
          </cell>
          <cell r="AS142" t="str">
            <v>qq</v>
          </cell>
          <cell r="AT142" t="str">
            <v>qq</v>
          </cell>
          <cell r="AU142">
            <v>0</v>
          </cell>
          <cell r="AV142">
            <v>0</v>
          </cell>
          <cell r="AW142">
            <v>0</v>
          </cell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</row>
        <row r="143">
          <cell r="C143">
            <v>0</v>
          </cell>
          <cell r="D143" t="e">
            <v>#N/A</v>
          </cell>
          <cell r="E143">
            <v>0</v>
          </cell>
          <cell r="F143" t="e">
            <v>#N/A</v>
          </cell>
          <cell r="G143">
            <v>0</v>
          </cell>
          <cell r="H143" t="e">
            <v>#N/A</v>
          </cell>
          <cell r="I143" t="e">
            <v>#N/A</v>
          </cell>
          <cell r="J143">
            <v>0</v>
          </cell>
          <cell r="K143">
            <v>0</v>
          </cell>
          <cell r="L143" t="e">
            <v>#N/A</v>
          </cell>
          <cell r="M143">
            <v>0</v>
          </cell>
          <cell r="N143">
            <v>0</v>
          </cell>
          <cell r="O143" t="str">
            <v>qq</v>
          </cell>
          <cell r="P143" t="e">
            <v>#N/A</v>
          </cell>
          <cell r="Q143" t="str">
            <v>Thao</v>
          </cell>
          <cell r="R143" t="str">
            <v>qq</v>
          </cell>
          <cell r="S143" t="str">
            <v>qq</v>
          </cell>
          <cell r="T143" t="str">
            <v>qq</v>
          </cell>
          <cell r="U143" t="str">
            <v>QQ</v>
          </cell>
          <cell r="V143" t="str">
            <v>qq</v>
          </cell>
          <cell r="W143" t="str">
            <v>qq</v>
          </cell>
          <cell r="X143" t="str">
            <v>qq</v>
          </cell>
          <cell r="Y143" t="str">
            <v>qq</v>
          </cell>
          <cell r="Z143" t="str">
            <v>qq</v>
          </cell>
          <cell r="AA143" t="str">
            <v>qq</v>
          </cell>
          <cell r="AB143" t="str">
            <v>qq</v>
          </cell>
          <cell r="AC143" t="str">
            <v>qq</v>
          </cell>
          <cell r="AD143" t="str">
            <v>qq</v>
          </cell>
          <cell r="AE143" t="str">
            <v>qq</v>
          </cell>
          <cell r="AF143" t="str">
            <v>qq</v>
          </cell>
          <cell r="AG143" t="str">
            <v>qq</v>
          </cell>
          <cell r="AH143" t="str">
            <v>qq</v>
          </cell>
          <cell r="AI143" t="str">
            <v>qq</v>
          </cell>
          <cell r="AJ143" t="str">
            <v>qq</v>
          </cell>
          <cell r="AK143" t="str">
            <v>qq</v>
          </cell>
          <cell r="AL143" t="str">
            <v>qq</v>
          </cell>
          <cell r="AM143" t="str">
            <v>qq</v>
          </cell>
          <cell r="AN143" t="str">
            <v>qq</v>
          </cell>
          <cell r="AO143" t="str">
            <v>qq</v>
          </cell>
          <cell r="AP143" t="str">
            <v>qq</v>
          </cell>
          <cell r="AQ143" t="str">
            <v>qq</v>
          </cell>
          <cell r="AR143" t="str">
            <v>qq</v>
          </cell>
          <cell r="AS143" t="str">
            <v>qq</v>
          </cell>
          <cell r="AT143" t="str">
            <v>qq</v>
          </cell>
          <cell r="AU143">
            <v>0</v>
          </cell>
          <cell r="AV143">
            <v>0</v>
          </cell>
          <cell r="AW143">
            <v>0</v>
          </cell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</row>
        <row r="144">
          <cell r="C144">
            <v>0</v>
          </cell>
          <cell r="D144" t="e">
            <v>#N/A</v>
          </cell>
          <cell r="E144" t="str">
            <v>Janki</v>
          </cell>
          <cell r="F144" t="e">
            <v>#N/A</v>
          </cell>
          <cell r="G144">
            <v>0</v>
          </cell>
          <cell r="H144" t="e">
            <v>#N/A</v>
          </cell>
          <cell r="I144" t="e">
            <v>#N/A</v>
          </cell>
          <cell r="J144">
            <v>0</v>
          </cell>
          <cell r="K144">
            <v>0</v>
          </cell>
          <cell r="L144" t="e">
            <v>#N/A</v>
          </cell>
          <cell r="M144">
            <v>0</v>
          </cell>
          <cell r="N144">
            <v>0</v>
          </cell>
          <cell r="O144">
            <v>0</v>
          </cell>
          <cell r="P144" t="e">
            <v>#N/A</v>
          </cell>
          <cell r="Q144" t="str">
            <v>qq</v>
          </cell>
          <cell r="R144" t="str">
            <v>qq</v>
          </cell>
          <cell r="S144" t="str">
            <v>qq</v>
          </cell>
          <cell r="T144" t="str">
            <v>qq</v>
          </cell>
          <cell r="U144" t="str">
            <v>QQ</v>
          </cell>
          <cell r="V144" t="str">
            <v>qq</v>
          </cell>
          <cell r="W144" t="str">
            <v>qq</v>
          </cell>
          <cell r="X144" t="str">
            <v>qq</v>
          </cell>
          <cell r="Y144" t="str">
            <v>qq</v>
          </cell>
          <cell r="Z144" t="str">
            <v>qq</v>
          </cell>
          <cell r="AA144" t="str">
            <v>qq</v>
          </cell>
          <cell r="AB144" t="str">
            <v>qq</v>
          </cell>
          <cell r="AC144" t="str">
            <v>qq</v>
          </cell>
          <cell r="AD144" t="str">
            <v>qq</v>
          </cell>
          <cell r="AE144" t="str">
            <v>qq</v>
          </cell>
          <cell r="AF144" t="str">
            <v>qq</v>
          </cell>
          <cell r="AG144" t="str">
            <v>qq</v>
          </cell>
          <cell r="AH144" t="str">
            <v>qq</v>
          </cell>
          <cell r="AI144" t="str">
            <v>qq</v>
          </cell>
          <cell r="AJ144" t="str">
            <v>qq</v>
          </cell>
          <cell r="AK144" t="str">
            <v>qq</v>
          </cell>
          <cell r="AL144" t="str">
            <v>qq</v>
          </cell>
          <cell r="AM144" t="str">
            <v>qq</v>
          </cell>
          <cell r="AN144" t="str">
            <v>qq</v>
          </cell>
          <cell r="AO144" t="str">
            <v>qq</v>
          </cell>
          <cell r="AP144" t="str">
            <v>qq</v>
          </cell>
          <cell r="AQ144" t="str">
            <v>qq</v>
          </cell>
          <cell r="AR144" t="str">
            <v>qq</v>
          </cell>
          <cell r="AS144" t="str">
            <v>qq</v>
          </cell>
          <cell r="AT144" t="str">
            <v>qq</v>
          </cell>
          <cell r="AU144">
            <v>0</v>
          </cell>
          <cell r="AV144">
            <v>0</v>
          </cell>
          <cell r="AW144">
            <v>0</v>
          </cell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</row>
        <row r="145">
          <cell r="C145">
            <v>0</v>
          </cell>
          <cell r="D145" t="e">
            <v>#N/A</v>
          </cell>
          <cell r="E145" t="str">
            <v>April</v>
          </cell>
          <cell r="F145" t="e">
            <v>#N/A</v>
          </cell>
          <cell r="G145">
            <v>0</v>
          </cell>
          <cell r="H145" t="e">
            <v>#N/A</v>
          </cell>
          <cell r="I145" t="e">
            <v>#N/A</v>
          </cell>
          <cell r="J145">
            <v>0</v>
          </cell>
          <cell r="K145">
            <v>0</v>
          </cell>
          <cell r="L145" t="e">
            <v>#N/A</v>
          </cell>
          <cell r="M145">
            <v>0</v>
          </cell>
          <cell r="N145">
            <v>0</v>
          </cell>
          <cell r="O145">
            <v>0</v>
          </cell>
          <cell r="P145" t="e">
            <v>#N/A</v>
          </cell>
          <cell r="Q145" t="str">
            <v>Idile</v>
          </cell>
          <cell r="R145" t="str">
            <v>qq</v>
          </cell>
          <cell r="S145" t="str">
            <v>qq</v>
          </cell>
          <cell r="T145" t="str">
            <v>qq</v>
          </cell>
          <cell r="U145" t="str">
            <v>QQ</v>
          </cell>
          <cell r="V145" t="str">
            <v>qq</v>
          </cell>
          <cell r="W145" t="str">
            <v>qq</v>
          </cell>
          <cell r="X145" t="str">
            <v>qq</v>
          </cell>
          <cell r="Y145" t="str">
            <v>qq</v>
          </cell>
          <cell r="Z145" t="str">
            <v>qq</v>
          </cell>
          <cell r="AA145" t="str">
            <v>qq</v>
          </cell>
          <cell r="AB145" t="str">
            <v>qq</v>
          </cell>
          <cell r="AC145" t="str">
            <v>qq</v>
          </cell>
          <cell r="AD145" t="str">
            <v>qq</v>
          </cell>
          <cell r="AE145" t="str">
            <v>qq</v>
          </cell>
          <cell r="AF145" t="str">
            <v>qq</v>
          </cell>
          <cell r="AG145" t="str">
            <v>qq</v>
          </cell>
          <cell r="AH145" t="str">
            <v>qq</v>
          </cell>
          <cell r="AI145" t="str">
            <v>qq</v>
          </cell>
          <cell r="AJ145" t="str">
            <v>qq</v>
          </cell>
          <cell r="AK145" t="str">
            <v>qq</v>
          </cell>
          <cell r="AL145" t="str">
            <v>qq</v>
          </cell>
          <cell r="AM145" t="str">
            <v>qq</v>
          </cell>
          <cell r="AN145" t="str">
            <v>qq</v>
          </cell>
          <cell r="AO145" t="str">
            <v>qq</v>
          </cell>
          <cell r="AP145" t="str">
            <v>qq</v>
          </cell>
          <cell r="AQ145" t="str">
            <v>qq</v>
          </cell>
          <cell r="AR145" t="str">
            <v>qq</v>
          </cell>
          <cell r="AS145" t="str">
            <v>qq</v>
          </cell>
          <cell r="AT145" t="str">
            <v>qq</v>
          </cell>
          <cell r="AU145">
            <v>0</v>
          </cell>
          <cell r="AV145" t="str">
            <v>Stav</v>
          </cell>
          <cell r="AW145">
            <v>0</v>
          </cell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</row>
        <row r="146">
          <cell r="C146">
            <v>0</v>
          </cell>
          <cell r="D146" t="e">
            <v>#N/A</v>
          </cell>
          <cell r="E146">
            <v>0</v>
          </cell>
          <cell r="F146" t="e">
            <v>#N/A</v>
          </cell>
          <cell r="G146">
            <v>0</v>
          </cell>
          <cell r="H146" t="e">
            <v>#N/A</v>
          </cell>
          <cell r="I146" t="e">
            <v>#N/A</v>
          </cell>
          <cell r="J146">
            <v>0</v>
          </cell>
          <cell r="K146">
            <v>0</v>
          </cell>
          <cell r="L146" t="e">
            <v>#N/A</v>
          </cell>
          <cell r="M146">
            <v>0</v>
          </cell>
          <cell r="N146">
            <v>0</v>
          </cell>
          <cell r="O146" t="str">
            <v>qq</v>
          </cell>
          <cell r="P146" t="e">
            <v>#N/A</v>
          </cell>
          <cell r="Q146" t="str">
            <v>All interns (study leave)</v>
          </cell>
          <cell r="R146" t="str">
            <v>qq</v>
          </cell>
          <cell r="S146" t="str">
            <v>V.Le</v>
          </cell>
          <cell r="T146" t="str">
            <v>Jesslyn</v>
          </cell>
          <cell r="U146" t="str">
            <v>Jonathan</v>
          </cell>
          <cell r="V146" t="str">
            <v>qq</v>
          </cell>
          <cell r="W146" t="str">
            <v>qq</v>
          </cell>
          <cell r="X146" t="str">
            <v>qq</v>
          </cell>
          <cell r="Y146" t="str">
            <v>qq</v>
          </cell>
          <cell r="Z146" t="str">
            <v>qq</v>
          </cell>
          <cell r="AA146" t="str">
            <v>qq</v>
          </cell>
          <cell r="AB146" t="str">
            <v>qq</v>
          </cell>
          <cell r="AC146" t="str">
            <v>qq</v>
          </cell>
          <cell r="AD146" t="str">
            <v>qq</v>
          </cell>
          <cell r="AE146" t="str">
            <v>qq</v>
          </cell>
          <cell r="AF146" t="str">
            <v>qq</v>
          </cell>
          <cell r="AG146" t="str">
            <v>qq</v>
          </cell>
          <cell r="AH146" t="str">
            <v>qq</v>
          </cell>
          <cell r="AI146" t="str">
            <v>qq</v>
          </cell>
          <cell r="AJ146" t="str">
            <v>qq</v>
          </cell>
          <cell r="AK146" t="str">
            <v>qq</v>
          </cell>
          <cell r="AL146" t="str">
            <v>qq</v>
          </cell>
          <cell r="AM146" t="str">
            <v>qq</v>
          </cell>
          <cell r="AN146" t="str">
            <v>qq</v>
          </cell>
          <cell r="AO146" t="str">
            <v>qq</v>
          </cell>
          <cell r="AP146" t="str">
            <v>qq</v>
          </cell>
          <cell r="AQ146" t="str">
            <v>qq</v>
          </cell>
          <cell r="AR146" t="str">
            <v>qq</v>
          </cell>
          <cell r="AS146" t="str">
            <v>qq</v>
          </cell>
          <cell r="AT146" t="str">
            <v>qq</v>
          </cell>
          <cell r="AU146">
            <v>0</v>
          </cell>
          <cell r="AV146" t="str">
            <v>Stav</v>
          </cell>
          <cell r="AW146">
            <v>0</v>
          </cell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</row>
        <row r="147">
          <cell r="C147">
            <v>0</v>
          </cell>
          <cell r="D147" t="e">
            <v>#N/A</v>
          </cell>
          <cell r="E147">
            <v>0</v>
          </cell>
          <cell r="F147" t="e">
            <v>#N/A</v>
          </cell>
          <cell r="G147" t="str">
            <v>`</v>
          </cell>
          <cell r="H147" t="e">
            <v>#N/A</v>
          </cell>
          <cell r="I147" t="e">
            <v>#N/A</v>
          </cell>
          <cell r="J147">
            <v>0</v>
          </cell>
          <cell r="K147">
            <v>0</v>
          </cell>
          <cell r="L147" t="e">
            <v>#N/A</v>
          </cell>
          <cell r="M147">
            <v>0</v>
          </cell>
          <cell r="N147">
            <v>0</v>
          </cell>
          <cell r="O147" t="str">
            <v>qq</v>
          </cell>
          <cell r="P147" t="e">
            <v>#N/A</v>
          </cell>
          <cell r="Q147" t="str">
            <v>All interns (study leave)</v>
          </cell>
          <cell r="R147" t="str">
            <v>qq</v>
          </cell>
          <cell r="S147" t="str">
            <v>Idile</v>
          </cell>
          <cell r="T147" t="str">
            <v>Nha</v>
          </cell>
          <cell r="U147" t="str">
            <v>QQ</v>
          </cell>
          <cell r="V147" t="str">
            <v>Lauren</v>
          </cell>
          <cell r="W147" t="str">
            <v>qq</v>
          </cell>
          <cell r="X147" t="str">
            <v>qq</v>
          </cell>
          <cell r="Y147" t="str">
            <v>qq</v>
          </cell>
          <cell r="Z147" t="str">
            <v>qq</v>
          </cell>
          <cell r="AA147" t="str">
            <v>qq</v>
          </cell>
          <cell r="AB147" t="str">
            <v>qq</v>
          </cell>
          <cell r="AC147" t="str">
            <v>qq</v>
          </cell>
          <cell r="AD147" t="str">
            <v>qq</v>
          </cell>
          <cell r="AE147" t="str">
            <v>qq</v>
          </cell>
          <cell r="AF147" t="str">
            <v>qq</v>
          </cell>
          <cell r="AG147" t="str">
            <v>qq</v>
          </cell>
          <cell r="AH147" t="str">
            <v>qq</v>
          </cell>
          <cell r="AI147" t="str">
            <v>qq</v>
          </cell>
          <cell r="AJ147" t="str">
            <v>qq</v>
          </cell>
          <cell r="AK147" t="str">
            <v>qq</v>
          </cell>
          <cell r="AL147" t="str">
            <v>qq</v>
          </cell>
          <cell r="AM147" t="str">
            <v>qq</v>
          </cell>
          <cell r="AN147" t="str">
            <v>qq</v>
          </cell>
          <cell r="AO147" t="str">
            <v>qq</v>
          </cell>
          <cell r="AP147" t="str">
            <v>qq</v>
          </cell>
          <cell r="AQ147" t="str">
            <v>qq</v>
          </cell>
          <cell r="AR147" t="str">
            <v>qq</v>
          </cell>
          <cell r="AS147" t="str">
            <v>qq</v>
          </cell>
          <cell r="AT147" t="str">
            <v>qq</v>
          </cell>
          <cell r="AU147">
            <v>0</v>
          </cell>
          <cell r="AV147">
            <v>0</v>
          </cell>
          <cell r="AW147">
            <v>0</v>
          </cell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</row>
        <row r="148">
          <cell r="C148">
            <v>0</v>
          </cell>
          <cell r="D148" t="e">
            <v>#N/A</v>
          </cell>
          <cell r="E148">
            <v>0</v>
          </cell>
          <cell r="F148" t="e">
            <v>#N/A</v>
          </cell>
          <cell r="G148">
            <v>0</v>
          </cell>
          <cell r="H148" t="e">
            <v>#N/A</v>
          </cell>
          <cell r="I148" t="e">
            <v>#N/A</v>
          </cell>
          <cell r="J148">
            <v>0</v>
          </cell>
          <cell r="K148">
            <v>0</v>
          </cell>
          <cell r="L148" t="e">
            <v>#N/A</v>
          </cell>
          <cell r="M148">
            <v>0</v>
          </cell>
          <cell r="N148">
            <v>0</v>
          </cell>
          <cell r="O148" t="str">
            <v>qq</v>
          </cell>
          <cell r="P148" t="e">
            <v>#N/A</v>
          </cell>
          <cell r="Q148" t="str">
            <v>Edward</v>
          </cell>
          <cell r="R148" t="str">
            <v>qq</v>
          </cell>
          <cell r="S148" t="str">
            <v>qq</v>
          </cell>
          <cell r="T148" t="str">
            <v>qq</v>
          </cell>
          <cell r="U148" t="str">
            <v>QQ</v>
          </cell>
          <cell r="V148" t="str">
            <v>qq</v>
          </cell>
          <cell r="W148" t="str">
            <v>qq</v>
          </cell>
          <cell r="X148" t="str">
            <v>qq</v>
          </cell>
          <cell r="Y148" t="str">
            <v>qq</v>
          </cell>
          <cell r="Z148" t="str">
            <v>qq</v>
          </cell>
          <cell r="AA148" t="str">
            <v>qq</v>
          </cell>
          <cell r="AB148" t="str">
            <v>qq</v>
          </cell>
          <cell r="AC148" t="str">
            <v>qq</v>
          </cell>
          <cell r="AD148" t="str">
            <v>qq</v>
          </cell>
          <cell r="AE148" t="str">
            <v>qq</v>
          </cell>
          <cell r="AF148" t="str">
            <v>qq</v>
          </cell>
          <cell r="AG148" t="str">
            <v>qq</v>
          </cell>
          <cell r="AH148" t="str">
            <v>qq</v>
          </cell>
          <cell r="AI148" t="str">
            <v>qq</v>
          </cell>
          <cell r="AJ148" t="str">
            <v>qq</v>
          </cell>
          <cell r="AK148" t="str">
            <v>qq</v>
          </cell>
          <cell r="AL148" t="str">
            <v>qq</v>
          </cell>
          <cell r="AM148" t="str">
            <v>qq</v>
          </cell>
          <cell r="AN148" t="str">
            <v>qq</v>
          </cell>
          <cell r="AO148" t="str">
            <v>qq</v>
          </cell>
          <cell r="AP148" t="str">
            <v>qq</v>
          </cell>
          <cell r="AQ148" t="str">
            <v>qq</v>
          </cell>
          <cell r="AR148" t="str">
            <v>qq</v>
          </cell>
          <cell r="AS148" t="str">
            <v>qq</v>
          </cell>
          <cell r="AT148" t="str">
            <v>qq</v>
          </cell>
          <cell r="AU148">
            <v>0</v>
          </cell>
          <cell r="AV148">
            <v>0</v>
          </cell>
          <cell r="AW148">
            <v>0</v>
          </cell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</row>
        <row r="149">
          <cell r="C149">
            <v>0</v>
          </cell>
          <cell r="D149" t="e">
            <v>#N/A</v>
          </cell>
          <cell r="E149">
            <v>0</v>
          </cell>
          <cell r="F149" t="e">
            <v>#N/A</v>
          </cell>
          <cell r="G149">
            <v>0</v>
          </cell>
          <cell r="H149" t="e">
            <v>#N/A</v>
          </cell>
          <cell r="I149" t="e">
            <v>#N/A</v>
          </cell>
          <cell r="J149">
            <v>0</v>
          </cell>
          <cell r="K149">
            <v>0</v>
          </cell>
          <cell r="L149" t="e">
            <v>#N/A</v>
          </cell>
          <cell r="M149">
            <v>0</v>
          </cell>
          <cell r="N149">
            <v>0</v>
          </cell>
          <cell r="O149">
            <v>0</v>
          </cell>
          <cell r="P149" t="e">
            <v>#N/A</v>
          </cell>
          <cell r="Q149" t="str">
            <v>qq</v>
          </cell>
          <cell r="R149" t="str">
            <v>qq</v>
          </cell>
          <cell r="S149" t="str">
            <v>qq</v>
          </cell>
          <cell r="T149" t="str">
            <v>qq</v>
          </cell>
          <cell r="U149" t="str">
            <v>QQ</v>
          </cell>
          <cell r="V149" t="str">
            <v>qq</v>
          </cell>
          <cell r="W149" t="str">
            <v>qq</v>
          </cell>
          <cell r="X149" t="str">
            <v>qq</v>
          </cell>
          <cell r="Y149" t="str">
            <v>qq</v>
          </cell>
          <cell r="Z149" t="str">
            <v>qq</v>
          </cell>
          <cell r="AA149" t="str">
            <v>qq</v>
          </cell>
          <cell r="AB149" t="str">
            <v>qq</v>
          </cell>
          <cell r="AC149" t="str">
            <v>qq</v>
          </cell>
          <cell r="AD149" t="str">
            <v>qq</v>
          </cell>
          <cell r="AE149" t="str">
            <v>qq</v>
          </cell>
          <cell r="AF149" t="str">
            <v>qq</v>
          </cell>
          <cell r="AG149" t="str">
            <v>qq</v>
          </cell>
          <cell r="AH149" t="str">
            <v>qq</v>
          </cell>
          <cell r="AI149" t="str">
            <v>qq</v>
          </cell>
          <cell r="AJ149" t="str">
            <v>qq</v>
          </cell>
          <cell r="AK149" t="str">
            <v>qq</v>
          </cell>
          <cell r="AL149" t="str">
            <v>qq</v>
          </cell>
          <cell r="AM149" t="str">
            <v>qq</v>
          </cell>
          <cell r="AN149" t="str">
            <v>qq</v>
          </cell>
          <cell r="AO149" t="str">
            <v>qq</v>
          </cell>
          <cell r="AP149" t="str">
            <v>qq</v>
          </cell>
          <cell r="AQ149" t="str">
            <v>qq</v>
          </cell>
          <cell r="AR149" t="str">
            <v>qq</v>
          </cell>
          <cell r="AS149" t="str">
            <v>qq</v>
          </cell>
          <cell r="AT149" t="str">
            <v>qq</v>
          </cell>
          <cell r="AU149">
            <v>0</v>
          </cell>
          <cell r="AV149">
            <v>0</v>
          </cell>
          <cell r="AW149">
            <v>0</v>
          </cell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</row>
        <row r="150">
          <cell r="C150">
            <v>0</v>
          </cell>
          <cell r="D150" t="e">
            <v>#N/A</v>
          </cell>
          <cell r="E150">
            <v>0</v>
          </cell>
          <cell r="F150" t="e">
            <v>#N/A</v>
          </cell>
          <cell r="G150">
            <v>0</v>
          </cell>
          <cell r="H150" t="e">
            <v>#N/A</v>
          </cell>
          <cell r="I150" t="e">
            <v>#N/A</v>
          </cell>
          <cell r="J150">
            <v>0</v>
          </cell>
          <cell r="K150">
            <v>0</v>
          </cell>
          <cell r="L150" t="e">
            <v>#N/A</v>
          </cell>
          <cell r="M150">
            <v>0</v>
          </cell>
          <cell r="N150">
            <v>0</v>
          </cell>
          <cell r="O150">
            <v>0</v>
          </cell>
          <cell r="P150" t="e">
            <v>#N/A</v>
          </cell>
          <cell r="Q150" t="str">
            <v>Jesslyn</v>
          </cell>
          <cell r="R150" t="str">
            <v>Nha</v>
          </cell>
          <cell r="S150" t="str">
            <v>qq</v>
          </cell>
          <cell r="T150" t="str">
            <v>qq</v>
          </cell>
          <cell r="U150" t="str">
            <v>QQ</v>
          </cell>
          <cell r="V150" t="str">
            <v>qq</v>
          </cell>
          <cell r="W150" t="str">
            <v>qq</v>
          </cell>
          <cell r="X150" t="str">
            <v>qq</v>
          </cell>
          <cell r="Y150" t="str">
            <v>qq</v>
          </cell>
          <cell r="Z150" t="str">
            <v>qq</v>
          </cell>
          <cell r="AA150" t="str">
            <v>qq</v>
          </cell>
          <cell r="AB150" t="str">
            <v>qq</v>
          </cell>
          <cell r="AC150" t="str">
            <v>qq</v>
          </cell>
          <cell r="AD150" t="str">
            <v>qq</v>
          </cell>
          <cell r="AE150" t="str">
            <v>qq</v>
          </cell>
          <cell r="AF150" t="str">
            <v>qq</v>
          </cell>
          <cell r="AG150" t="str">
            <v>qq</v>
          </cell>
          <cell r="AH150" t="str">
            <v>qq</v>
          </cell>
          <cell r="AI150" t="str">
            <v>qq</v>
          </cell>
          <cell r="AJ150" t="str">
            <v>qq</v>
          </cell>
          <cell r="AK150" t="str">
            <v>qq</v>
          </cell>
          <cell r="AL150" t="str">
            <v>qq</v>
          </cell>
          <cell r="AM150" t="str">
            <v>qq</v>
          </cell>
          <cell r="AN150" t="str">
            <v>qq</v>
          </cell>
          <cell r="AO150" t="str">
            <v>qq</v>
          </cell>
          <cell r="AP150" t="str">
            <v>qq</v>
          </cell>
          <cell r="AQ150" t="str">
            <v>qq</v>
          </cell>
          <cell r="AR150" t="str">
            <v>qq</v>
          </cell>
          <cell r="AS150" t="str">
            <v>qq</v>
          </cell>
          <cell r="AT150" t="str">
            <v>qq</v>
          </cell>
          <cell r="AU150">
            <v>0</v>
          </cell>
          <cell r="AV150" t="str">
            <v>Stav</v>
          </cell>
          <cell r="AW150">
            <v>0</v>
          </cell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</row>
        <row r="151">
          <cell r="C151">
            <v>0</v>
          </cell>
          <cell r="D151" t="e">
            <v>#N/A</v>
          </cell>
          <cell r="E151">
            <v>0</v>
          </cell>
          <cell r="F151" t="e">
            <v>#N/A</v>
          </cell>
          <cell r="G151">
            <v>0</v>
          </cell>
          <cell r="H151" t="e">
            <v>#N/A</v>
          </cell>
          <cell r="I151" t="e">
            <v>#N/A</v>
          </cell>
          <cell r="J151">
            <v>0</v>
          </cell>
          <cell r="K151">
            <v>0</v>
          </cell>
          <cell r="L151" t="e">
            <v>#N/A</v>
          </cell>
          <cell r="M151">
            <v>0</v>
          </cell>
          <cell r="N151">
            <v>0</v>
          </cell>
          <cell r="O151" t="str">
            <v>qq</v>
          </cell>
          <cell r="P151" t="e">
            <v>#N/A</v>
          </cell>
          <cell r="Q151" t="str">
            <v>Tinh</v>
          </cell>
          <cell r="R151" t="str">
            <v>qq</v>
          </cell>
          <cell r="S151" t="str">
            <v>Thao</v>
          </cell>
          <cell r="T151" t="str">
            <v>Jonathan</v>
          </cell>
          <cell r="U151" t="str">
            <v>Roshny</v>
          </cell>
          <cell r="V151" t="str">
            <v>qq</v>
          </cell>
          <cell r="W151" t="str">
            <v>qq</v>
          </cell>
          <cell r="X151" t="str">
            <v>qq</v>
          </cell>
          <cell r="Y151" t="str">
            <v>qq</v>
          </cell>
          <cell r="Z151" t="str">
            <v>qq</v>
          </cell>
          <cell r="AA151" t="str">
            <v>qq</v>
          </cell>
          <cell r="AB151" t="str">
            <v>qq</v>
          </cell>
          <cell r="AC151" t="str">
            <v>qq</v>
          </cell>
          <cell r="AD151" t="str">
            <v>qq</v>
          </cell>
          <cell r="AE151" t="str">
            <v>qq</v>
          </cell>
          <cell r="AF151" t="str">
            <v>qq</v>
          </cell>
          <cell r="AG151" t="str">
            <v>qq</v>
          </cell>
          <cell r="AH151" t="str">
            <v>qq</v>
          </cell>
          <cell r="AI151" t="str">
            <v>qq</v>
          </cell>
          <cell r="AJ151" t="str">
            <v>qq</v>
          </cell>
          <cell r="AK151" t="str">
            <v>qq</v>
          </cell>
          <cell r="AL151" t="str">
            <v>qq</v>
          </cell>
          <cell r="AM151" t="str">
            <v>qq</v>
          </cell>
          <cell r="AN151" t="str">
            <v>qq</v>
          </cell>
          <cell r="AO151" t="str">
            <v>qq</v>
          </cell>
          <cell r="AP151" t="str">
            <v>qq</v>
          </cell>
          <cell r="AQ151" t="str">
            <v>qq</v>
          </cell>
          <cell r="AR151" t="str">
            <v>qq</v>
          </cell>
          <cell r="AS151" t="str">
            <v>qq</v>
          </cell>
          <cell r="AT151" t="str">
            <v>qq</v>
          </cell>
          <cell r="AU151">
            <v>0</v>
          </cell>
          <cell r="AV151" t="str">
            <v>Stav</v>
          </cell>
          <cell r="AW151">
            <v>0</v>
          </cell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</row>
        <row r="152">
          <cell r="C152">
            <v>0</v>
          </cell>
          <cell r="D152" t="e">
            <v>#N/A</v>
          </cell>
          <cell r="E152">
            <v>0</v>
          </cell>
          <cell r="F152" t="e">
            <v>#N/A</v>
          </cell>
          <cell r="G152">
            <v>0</v>
          </cell>
          <cell r="H152" t="e">
            <v>#N/A</v>
          </cell>
          <cell r="I152" t="e">
            <v>#N/A</v>
          </cell>
          <cell r="J152">
            <v>0</v>
          </cell>
          <cell r="K152">
            <v>0</v>
          </cell>
          <cell r="L152" t="e">
            <v>#N/A</v>
          </cell>
          <cell r="M152">
            <v>0</v>
          </cell>
          <cell r="N152">
            <v>0</v>
          </cell>
          <cell r="O152" t="str">
            <v>qq</v>
          </cell>
          <cell r="P152" t="e">
            <v>#N/A</v>
          </cell>
          <cell r="Q152" t="str">
            <v>Lauren</v>
          </cell>
          <cell r="R152" t="str">
            <v>qq</v>
          </cell>
          <cell r="S152" t="str">
            <v>Ana</v>
          </cell>
          <cell r="T152" t="str">
            <v>Tinh</v>
          </cell>
          <cell r="U152" t="str">
            <v>QQ</v>
          </cell>
          <cell r="V152" t="str">
            <v>V.Le</v>
          </cell>
          <cell r="W152" t="str">
            <v>qq</v>
          </cell>
          <cell r="X152" t="str">
            <v>qq</v>
          </cell>
          <cell r="Y152" t="str">
            <v>qq</v>
          </cell>
          <cell r="Z152" t="str">
            <v>qq</v>
          </cell>
          <cell r="AA152" t="str">
            <v>qq</v>
          </cell>
          <cell r="AB152" t="str">
            <v>qq</v>
          </cell>
          <cell r="AC152" t="str">
            <v>qq</v>
          </cell>
          <cell r="AD152" t="str">
            <v>qq</v>
          </cell>
          <cell r="AE152" t="str">
            <v>qq</v>
          </cell>
          <cell r="AF152" t="str">
            <v>qq</v>
          </cell>
          <cell r="AG152" t="str">
            <v>qq</v>
          </cell>
          <cell r="AH152" t="str">
            <v>qq</v>
          </cell>
          <cell r="AI152" t="str">
            <v>qq</v>
          </cell>
          <cell r="AJ152" t="str">
            <v>qq</v>
          </cell>
          <cell r="AK152" t="str">
            <v>qq</v>
          </cell>
          <cell r="AL152" t="str">
            <v>qq</v>
          </cell>
          <cell r="AM152" t="str">
            <v>qq</v>
          </cell>
          <cell r="AN152" t="str">
            <v>qq</v>
          </cell>
          <cell r="AO152" t="str">
            <v>qq</v>
          </cell>
          <cell r="AP152" t="str">
            <v>qq</v>
          </cell>
          <cell r="AQ152" t="str">
            <v>qq</v>
          </cell>
          <cell r="AR152" t="str">
            <v>qq</v>
          </cell>
          <cell r="AS152" t="str">
            <v>qq</v>
          </cell>
          <cell r="AT152" t="str">
            <v>qq</v>
          </cell>
          <cell r="AU152">
            <v>0</v>
          </cell>
          <cell r="AV152">
            <v>0</v>
          </cell>
          <cell r="AW152">
            <v>0</v>
          </cell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</row>
        <row r="153">
          <cell r="C153">
            <v>0</v>
          </cell>
          <cell r="D153" t="e">
            <v>#N/A</v>
          </cell>
          <cell r="E153">
            <v>0</v>
          </cell>
          <cell r="F153" t="e">
            <v>#N/A</v>
          </cell>
          <cell r="G153">
            <v>0</v>
          </cell>
          <cell r="H153" t="e">
            <v>#N/A</v>
          </cell>
          <cell r="I153" t="e">
            <v>#N/A</v>
          </cell>
          <cell r="J153">
            <v>0</v>
          </cell>
          <cell r="K153">
            <v>0</v>
          </cell>
          <cell r="L153" t="e">
            <v>#N/A</v>
          </cell>
          <cell r="M153">
            <v>0</v>
          </cell>
          <cell r="N153">
            <v>0</v>
          </cell>
          <cell r="O153" t="str">
            <v>qq</v>
          </cell>
          <cell r="P153" t="e">
            <v>#N/A</v>
          </cell>
          <cell r="Q153" t="str">
            <v>Ana</v>
          </cell>
          <cell r="R153" t="str">
            <v>qq</v>
          </cell>
          <cell r="S153" t="str">
            <v>qq</v>
          </cell>
          <cell r="T153" t="str">
            <v>qq</v>
          </cell>
          <cell r="U153" t="str">
            <v>QQ</v>
          </cell>
          <cell r="V153" t="str">
            <v>qq</v>
          </cell>
          <cell r="W153" t="str">
            <v>qq</v>
          </cell>
          <cell r="X153" t="str">
            <v>qq</v>
          </cell>
          <cell r="Y153" t="str">
            <v>qq</v>
          </cell>
          <cell r="Z153" t="str">
            <v>qq</v>
          </cell>
          <cell r="AA153" t="str">
            <v>qq</v>
          </cell>
          <cell r="AB153" t="str">
            <v>qq</v>
          </cell>
          <cell r="AC153" t="str">
            <v>qq</v>
          </cell>
          <cell r="AD153" t="str">
            <v>qq</v>
          </cell>
          <cell r="AE153" t="str">
            <v>qq</v>
          </cell>
          <cell r="AF153" t="str">
            <v>qq</v>
          </cell>
          <cell r="AG153" t="str">
            <v>qq</v>
          </cell>
          <cell r="AH153" t="str">
            <v>qq</v>
          </cell>
          <cell r="AI153" t="str">
            <v>qq</v>
          </cell>
          <cell r="AJ153" t="str">
            <v>qq</v>
          </cell>
          <cell r="AK153" t="str">
            <v>qq</v>
          </cell>
          <cell r="AL153" t="str">
            <v>qq</v>
          </cell>
          <cell r="AM153" t="str">
            <v>qq</v>
          </cell>
          <cell r="AN153" t="str">
            <v>qq</v>
          </cell>
          <cell r="AO153" t="str">
            <v>qq</v>
          </cell>
          <cell r="AP153" t="str">
            <v>qq</v>
          </cell>
          <cell r="AQ153" t="str">
            <v>qq</v>
          </cell>
          <cell r="AR153" t="str">
            <v>qq</v>
          </cell>
          <cell r="AS153" t="str">
            <v>qq</v>
          </cell>
          <cell r="AT153" t="str">
            <v>qq</v>
          </cell>
          <cell r="AU153">
            <v>0</v>
          </cell>
          <cell r="AV153">
            <v>0</v>
          </cell>
          <cell r="AW153">
            <v>0</v>
          </cell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</row>
        <row r="154">
          <cell r="C154">
            <v>0</v>
          </cell>
          <cell r="D154" t="e">
            <v>#N/A</v>
          </cell>
          <cell r="E154">
            <v>0</v>
          </cell>
          <cell r="F154" t="e">
            <v>#N/A</v>
          </cell>
          <cell r="G154">
            <v>0</v>
          </cell>
          <cell r="H154" t="e">
            <v>#N/A</v>
          </cell>
          <cell r="I154" t="e">
            <v>#N/A</v>
          </cell>
          <cell r="J154">
            <v>0</v>
          </cell>
          <cell r="K154">
            <v>0</v>
          </cell>
          <cell r="L154" t="e">
            <v>#N/A</v>
          </cell>
          <cell r="M154">
            <v>0</v>
          </cell>
          <cell r="N154">
            <v>0</v>
          </cell>
          <cell r="O154">
            <v>0</v>
          </cell>
          <cell r="P154" t="e">
            <v>#N/A</v>
          </cell>
          <cell r="Q154" t="str">
            <v>qq</v>
          </cell>
          <cell r="R154" t="str">
            <v>qq</v>
          </cell>
          <cell r="S154" t="str">
            <v>qq</v>
          </cell>
          <cell r="T154" t="str">
            <v>qq</v>
          </cell>
          <cell r="U154" t="str">
            <v>QQ</v>
          </cell>
          <cell r="V154" t="str">
            <v>qq</v>
          </cell>
          <cell r="W154" t="str">
            <v>qq</v>
          </cell>
          <cell r="X154" t="str">
            <v>qq</v>
          </cell>
          <cell r="Y154" t="str">
            <v>qq</v>
          </cell>
          <cell r="Z154" t="str">
            <v>qq</v>
          </cell>
          <cell r="AA154" t="str">
            <v>qq</v>
          </cell>
          <cell r="AB154" t="str">
            <v>qq</v>
          </cell>
          <cell r="AC154" t="str">
            <v>qq</v>
          </cell>
          <cell r="AD154" t="str">
            <v>qq</v>
          </cell>
          <cell r="AE154" t="str">
            <v>qq</v>
          </cell>
          <cell r="AF154" t="str">
            <v>qq</v>
          </cell>
          <cell r="AG154" t="str">
            <v>qq</v>
          </cell>
          <cell r="AH154" t="str">
            <v>qq</v>
          </cell>
          <cell r="AI154" t="str">
            <v>qq</v>
          </cell>
          <cell r="AJ154" t="str">
            <v>qq</v>
          </cell>
          <cell r="AK154" t="str">
            <v>qq</v>
          </cell>
          <cell r="AL154" t="str">
            <v>qq</v>
          </cell>
          <cell r="AM154" t="str">
            <v>qq</v>
          </cell>
          <cell r="AN154" t="str">
            <v>qq</v>
          </cell>
          <cell r="AO154" t="str">
            <v>qq</v>
          </cell>
          <cell r="AP154" t="str">
            <v>qq</v>
          </cell>
          <cell r="AQ154" t="str">
            <v>qq</v>
          </cell>
          <cell r="AR154" t="str">
            <v>qq</v>
          </cell>
          <cell r="AS154" t="str">
            <v>qq</v>
          </cell>
          <cell r="AT154" t="str">
            <v>qq</v>
          </cell>
          <cell r="AU154">
            <v>0</v>
          </cell>
          <cell r="AV154">
            <v>0</v>
          </cell>
          <cell r="AW154">
            <v>0</v>
          </cell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</row>
        <row r="155">
          <cell r="C155">
            <v>0</v>
          </cell>
          <cell r="D155" t="e">
            <v>#N/A</v>
          </cell>
          <cell r="E155">
            <v>0</v>
          </cell>
          <cell r="F155" t="e">
            <v>#N/A</v>
          </cell>
          <cell r="G155">
            <v>0</v>
          </cell>
          <cell r="H155" t="e">
            <v>#N/A</v>
          </cell>
          <cell r="I155" t="e">
            <v>#N/A</v>
          </cell>
          <cell r="J155">
            <v>0</v>
          </cell>
          <cell r="K155">
            <v>0</v>
          </cell>
          <cell r="L155" t="e">
            <v>#N/A</v>
          </cell>
          <cell r="M155">
            <v>0</v>
          </cell>
          <cell r="N155">
            <v>0</v>
          </cell>
          <cell r="O155">
            <v>0</v>
          </cell>
          <cell r="P155" t="e">
            <v>#N/A</v>
          </cell>
          <cell r="Q155" t="str">
            <v>Roshny</v>
          </cell>
          <cell r="R155" t="str">
            <v>qq</v>
          </cell>
          <cell r="S155" t="str">
            <v>qq</v>
          </cell>
          <cell r="T155" t="str">
            <v>qq</v>
          </cell>
          <cell r="U155" t="str">
            <v>QQ</v>
          </cell>
          <cell r="V155" t="str">
            <v>qq</v>
          </cell>
          <cell r="W155" t="str">
            <v>qq</v>
          </cell>
          <cell r="X155" t="str">
            <v>qq</v>
          </cell>
          <cell r="Y155" t="str">
            <v>qq</v>
          </cell>
          <cell r="Z155" t="str">
            <v>qq</v>
          </cell>
          <cell r="AA155" t="str">
            <v>qq</v>
          </cell>
          <cell r="AB155" t="str">
            <v>qq</v>
          </cell>
          <cell r="AC155" t="str">
            <v>qq</v>
          </cell>
          <cell r="AD155" t="str">
            <v>qq</v>
          </cell>
          <cell r="AE155" t="str">
            <v>qq</v>
          </cell>
          <cell r="AF155" t="str">
            <v>qq</v>
          </cell>
          <cell r="AG155" t="str">
            <v>qq</v>
          </cell>
          <cell r="AH155" t="str">
            <v>qq</v>
          </cell>
          <cell r="AI155" t="str">
            <v>qq</v>
          </cell>
          <cell r="AJ155" t="str">
            <v>qq</v>
          </cell>
          <cell r="AK155" t="str">
            <v>qq</v>
          </cell>
          <cell r="AL155" t="str">
            <v>qq</v>
          </cell>
          <cell r="AM155" t="str">
            <v>qq</v>
          </cell>
          <cell r="AN155" t="str">
            <v>qq</v>
          </cell>
          <cell r="AO155" t="str">
            <v>qq</v>
          </cell>
          <cell r="AP155" t="str">
            <v>qq</v>
          </cell>
          <cell r="AQ155" t="str">
            <v>qq</v>
          </cell>
          <cell r="AR155" t="str">
            <v>qq</v>
          </cell>
          <cell r="AS155" t="str">
            <v>qq</v>
          </cell>
          <cell r="AT155" t="str">
            <v>qq</v>
          </cell>
          <cell r="AU155">
            <v>0</v>
          </cell>
          <cell r="AV155" t="str">
            <v>Stav</v>
          </cell>
          <cell r="AW155">
            <v>0</v>
          </cell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</row>
        <row r="156">
          <cell r="C156">
            <v>0</v>
          </cell>
          <cell r="D156" t="e">
            <v>#N/A</v>
          </cell>
          <cell r="E156">
            <v>0</v>
          </cell>
          <cell r="F156" t="e">
            <v>#N/A</v>
          </cell>
          <cell r="G156">
            <v>0</v>
          </cell>
          <cell r="H156" t="e">
            <v>#N/A</v>
          </cell>
          <cell r="I156" t="e">
            <v>#N/A</v>
          </cell>
          <cell r="J156">
            <v>0</v>
          </cell>
          <cell r="K156">
            <v>0</v>
          </cell>
          <cell r="L156" t="e">
            <v>#N/A</v>
          </cell>
          <cell r="M156">
            <v>0</v>
          </cell>
          <cell r="N156">
            <v>0</v>
          </cell>
          <cell r="O156" t="str">
            <v>qq</v>
          </cell>
          <cell r="P156" t="e">
            <v>#N/A</v>
          </cell>
          <cell r="Q156">
            <v>0</v>
          </cell>
          <cell r="R156" t="str">
            <v>qq</v>
          </cell>
          <cell r="S156" t="str">
            <v>V.Le</v>
          </cell>
          <cell r="T156" t="str">
            <v>Jesslyn</v>
          </cell>
          <cell r="U156" t="str">
            <v>Lauren</v>
          </cell>
          <cell r="V156" t="str">
            <v>qq</v>
          </cell>
          <cell r="W156" t="str">
            <v>qq</v>
          </cell>
          <cell r="X156" t="str">
            <v>qq</v>
          </cell>
          <cell r="Y156" t="str">
            <v>qq</v>
          </cell>
          <cell r="Z156" t="str">
            <v>qq</v>
          </cell>
          <cell r="AA156" t="str">
            <v>qq</v>
          </cell>
          <cell r="AB156" t="str">
            <v>qq</v>
          </cell>
          <cell r="AC156" t="str">
            <v>qq</v>
          </cell>
          <cell r="AD156" t="str">
            <v>qq</v>
          </cell>
          <cell r="AE156" t="str">
            <v>qq</v>
          </cell>
          <cell r="AF156" t="str">
            <v>qq</v>
          </cell>
          <cell r="AG156" t="str">
            <v>qq</v>
          </cell>
          <cell r="AH156" t="str">
            <v>qq</v>
          </cell>
          <cell r="AI156" t="str">
            <v>qq</v>
          </cell>
          <cell r="AJ156" t="str">
            <v>qq</v>
          </cell>
          <cell r="AK156" t="str">
            <v>qq</v>
          </cell>
          <cell r="AL156" t="str">
            <v>qq</v>
          </cell>
          <cell r="AM156" t="str">
            <v>qq</v>
          </cell>
          <cell r="AN156" t="str">
            <v>qq</v>
          </cell>
          <cell r="AO156" t="str">
            <v>qq</v>
          </cell>
          <cell r="AP156" t="str">
            <v>qq</v>
          </cell>
          <cell r="AQ156" t="str">
            <v>qq</v>
          </cell>
          <cell r="AR156" t="str">
            <v>qq</v>
          </cell>
          <cell r="AS156" t="str">
            <v>qq</v>
          </cell>
          <cell r="AT156" t="str">
            <v>qq</v>
          </cell>
          <cell r="AU156" t="str">
            <v>Bernadette</v>
          </cell>
          <cell r="AV156" t="str">
            <v>Stav</v>
          </cell>
          <cell r="AW156">
            <v>0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</row>
        <row r="157">
          <cell r="C157">
            <v>0</v>
          </cell>
          <cell r="D157" t="e">
            <v>#N/A</v>
          </cell>
          <cell r="E157">
            <v>0</v>
          </cell>
          <cell r="F157" t="e">
            <v>#N/A</v>
          </cell>
          <cell r="G157">
            <v>0</v>
          </cell>
          <cell r="H157" t="e">
            <v>#N/A</v>
          </cell>
          <cell r="I157" t="e">
            <v>#N/A</v>
          </cell>
          <cell r="J157">
            <v>0</v>
          </cell>
          <cell r="K157">
            <v>0</v>
          </cell>
          <cell r="L157" t="e">
            <v>#N/A</v>
          </cell>
          <cell r="M157">
            <v>0</v>
          </cell>
          <cell r="N157">
            <v>0</v>
          </cell>
          <cell r="O157" t="str">
            <v>qq</v>
          </cell>
          <cell r="P157" t="e">
            <v>#N/A</v>
          </cell>
          <cell r="Q157">
            <v>0</v>
          </cell>
          <cell r="R157" t="str">
            <v>qq</v>
          </cell>
          <cell r="S157" t="str">
            <v>Idile</v>
          </cell>
          <cell r="T157" t="str">
            <v>Nha</v>
          </cell>
          <cell r="U157" t="str">
            <v>QQ</v>
          </cell>
          <cell r="V157" t="str">
            <v>Roshny</v>
          </cell>
          <cell r="W157" t="str">
            <v>qq</v>
          </cell>
          <cell r="X157" t="str">
            <v>qq</v>
          </cell>
          <cell r="Y157" t="str">
            <v>qq</v>
          </cell>
          <cell r="Z157" t="str">
            <v>qq</v>
          </cell>
          <cell r="AA157" t="str">
            <v>qq</v>
          </cell>
          <cell r="AB157" t="str">
            <v>qq</v>
          </cell>
          <cell r="AC157" t="str">
            <v>qq</v>
          </cell>
          <cell r="AD157" t="str">
            <v>qq</v>
          </cell>
          <cell r="AE157" t="str">
            <v>qq</v>
          </cell>
          <cell r="AF157" t="str">
            <v>qq</v>
          </cell>
          <cell r="AG157" t="str">
            <v>qq</v>
          </cell>
          <cell r="AH157" t="str">
            <v>qq</v>
          </cell>
          <cell r="AI157" t="str">
            <v>qq</v>
          </cell>
          <cell r="AJ157" t="str">
            <v>qq</v>
          </cell>
          <cell r="AK157" t="str">
            <v>qq</v>
          </cell>
          <cell r="AL157" t="str">
            <v>qq</v>
          </cell>
          <cell r="AM157" t="str">
            <v>qq</v>
          </cell>
          <cell r="AN157" t="str">
            <v>qq</v>
          </cell>
          <cell r="AO157" t="str">
            <v>qq</v>
          </cell>
          <cell r="AP157" t="str">
            <v>qq</v>
          </cell>
          <cell r="AQ157" t="str">
            <v>qq</v>
          </cell>
          <cell r="AR157" t="str">
            <v>qq</v>
          </cell>
          <cell r="AS157" t="str">
            <v>qq</v>
          </cell>
          <cell r="AT157" t="str">
            <v>qq</v>
          </cell>
          <cell r="AU157">
            <v>0</v>
          </cell>
          <cell r="AV157">
            <v>0</v>
          </cell>
          <cell r="AW157">
            <v>0</v>
          </cell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</row>
        <row r="158">
          <cell r="C158">
            <v>0</v>
          </cell>
          <cell r="D158" t="e">
            <v>#N/A</v>
          </cell>
          <cell r="E158">
            <v>0</v>
          </cell>
          <cell r="F158" t="e">
            <v>#N/A</v>
          </cell>
          <cell r="G158">
            <v>0</v>
          </cell>
          <cell r="H158" t="e">
            <v>#N/A</v>
          </cell>
          <cell r="I158" t="e">
            <v>#N/A</v>
          </cell>
          <cell r="J158">
            <v>0</v>
          </cell>
          <cell r="K158">
            <v>0</v>
          </cell>
          <cell r="L158" t="e">
            <v>#N/A</v>
          </cell>
          <cell r="M158">
            <v>0</v>
          </cell>
          <cell r="N158">
            <v>0</v>
          </cell>
          <cell r="O158" t="str">
            <v>qq</v>
          </cell>
          <cell r="P158" t="e">
            <v>#N/A</v>
          </cell>
          <cell r="Q158">
            <v>0</v>
          </cell>
          <cell r="R158" t="str">
            <v>qq</v>
          </cell>
          <cell r="S158" t="str">
            <v>qq</v>
          </cell>
          <cell r="T158" t="str">
            <v>qq</v>
          </cell>
          <cell r="U158" t="str">
            <v>QQ</v>
          </cell>
          <cell r="V158" t="str">
            <v>qq</v>
          </cell>
          <cell r="W158" t="str">
            <v>qq</v>
          </cell>
          <cell r="X158" t="str">
            <v>qq</v>
          </cell>
          <cell r="Y158" t="str">
            <v>qq</v>
          </cell>
          <cell r="Z158" t="str">
            <v>qq</v>
          </cell>
          <cell r="AA158" t="str">
            <v>qq</v>
          </cell>
          <cell r="AB158" t="str">
            <v>qq</v>
          </cell>
          <cell r="AC158" t="str">
            <v>qq</v>
          </cell>
          <cell r="AD158" t="str">
            <v>qq</v>
          </cell>
          <cell r="AE158" t="str">
            <v>qq</v>
          </cell>
          <cell r="AF158" t="str">
            <v>qq</v>
          </cell>
          <cell r="AG158" t="str">
            <v>qq</v>
          </cell>
          <cell r="AH158" t="str">
            <v>qq</v>
          </cell>
          <cell r="AI158" t="str">
            <v>qq</v>
          </cell>
          <cell r="AJ158" t="str">
            <v>qq</v>
          </cell>
          <cell r="AK158" t="str">
            <v>qq</v>
          </cell>
          <cell r="AL158" t="str">
            <v>qq</v>
          </cell>
          <cell r="AM158" t="str">
            <v>qq</v>
          </cell>
          <cell r="AN158" t="str">
            <v>qq</v>
          </cell>
          <cell r="AO158" t="str">
            <v>qq</v>
          </cell>
          <cell r="AP158" t="str">
            <v>qq</v>
          </cell>
          <cell r="AQ158" t="str">
            <v>qq</v>
          </cell>
          <cell r="AR158" t="str">
            <v>qq</v>
          </cell>
          <cell r="AS158" t="str">
            <v>qq</v>
          </cell>
          <cell r="AT158" t="str">
            <v>qq</v>
          </cell>
          <cell r="AU158">
            <v>0</v>
          </cell>
          <cell r="AV158">
            <v>0</v>
          </cell>
          <cell r="AW158">
            <v>0</v>
          </cell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</row>
        <row r="159">
          <cell r="C159">
            <v>0</v>
          </cell>
          <cell r="D159" t="e">
            <v>#N/A</v>
          </cell>
          <cell r="E159">
            <v>0</v>
          </cell>
          <cell r="F159" t="e">
            <v>#N/A</v>
          </cell>
          <cell r="G159">
            <v>0</v>
          </cell>
          <cell r="H159" t="e">
            <v>#N/A</v>
          </cell>
          <cell r="I159" t="e">
            <v>#N/A</v>
          </cell>
          <cell r="J159">
            <v>0</v>
          </cell>
          <cell r="K159">
            <v>0</v>
          </cell>
          <cell r="L159" t="e">
            <v>#N/A</v>
          </cell>
          <cell r="M159">
            <v>0</v>
          </cell>
          <cell r="N159">
            <v>0</v>
          </cell>
          <cell r="O159">
            <v>0</v>
          </cell>
          <cell r="P159" t="e">
            <v>#N/A</v>
          </cell>
          <cell r="Q159" t="str">
            <v>qq</v>
          </cell>
          <cell r="R159" t="str">
            <v>qq</v>
          </cell>
          <cell r="S159" t="str">
            <v>qq</v>
          </cell>
          <cell r="T159" t="str">
            <v>qq</v>
          </cell>
          <cell r="U159" t="str">
            <v>QQ</v>
          </cell>
          <cell r="V159" t="str">
            <v>qq</v>
          </cell>
          <cell r="W159" t="str">
            <v>qq</v>
          </cell>
          <cell r="X159" t="str">
            <v>qq</v>
          </cell>
          <cell r="Y159" t="str">
            <v>qq</v>
          </cell>
          <cell r="Z159" t="str">
            <v>qq</v>
          </cell>
          <cell r="AA159" t="str">
            <v>qq</v>
          </cell>
          <cell r="AB159" t="str">
            <v>qq</v>
          </cell>
          <cell r="AC159" t="str">
            <v>qq</v>
          </cell>
          <cell r="AD159" t="str">
            <v>qq</v>
          </cell>
          <cell r="AE159" t="str">
            <v>qq</v>
          </cell>
          <cell r="AF159" t="str">
            <v>qq</v>
          </cell>
          <cell r="AG159" t="str">
            <v>qq</v>
          </cell>
          <cell r="AH159" t="str">
            <v>qq</v>
          </cell>
          <cell r="AI159" t="str">
            <v>qq</v>
          </cell>
          <cell r="AJ159" t="str">
            <v>qq</v>
          </cell>
          <cell r="AK159" t="str">
            <v>qq</v>
          </cell>
          <cell r="AL159" t="str">
            <v>qq</v>
          </cell>
          <cell r="AM159" t="str">
            <v>qq</v>
          </cell>
          <cell r="AN159" t="str">
            <v>qq</v>
          </cell>
          <cell r="AO159" t="str">
            <v>qq</v>
          </cell>
          <cell r="AP159" t="str">
            <v>qq</v>
          </cell>
          <cell r="AQ159" t="str">
            <v>qq</v>
          </cell>
          <cell r="AR159" t="str">
            <v>qq</v>
          </cell>
          <cell r="AS159" t="str">
            <v>qq</v>
          </cell>
          <cell r="AT159" t="str">
            <v>qq</v>
          </cell>
          <cell r="AU159" t="str">
            <v>Bernadette</v>
          </cell>
          <cell r="AV159">
            <v>0</v>
          </cell>
          <cell r="AW159">
            <v>0</v>
          </cell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</row>
        <row r="160">
          <cell r="C160">
            <v>0</v>
          </cell>
          <cell r="D160" t="e">
            <v>#N/A</v>
          </cell>
          <cell r="E160">
            <v>0</v>
          </cell>
          <cell r="F160" t="e">
            <v>#N/A</v>
          </cell>
          <cell r="G160">
            <v>0</v>
          </cell>
          <cell r="H160" t="e">
            <v>#N/A</v>
          </cell>
          <cell r="I160" t="e">
            <v>#N/A</v>
          </cell>
          <cell r="J160">
            <v>0</v>
          </cell>
          <cell r="K160">
            <v>0</v>
          </cell>
          <cell r="L160" t="e">
            <v>#N/A</v>
          </cell>
          <cell r="M160">
            <v>0</v>
          </cell>
          <cell r="N160">
            <v>0</v>
          </cell>
          <cell r="O160">
            <v>0</v>
          </cell>
          <cell r="P160" t="e">
            <v>#N/A</v>
          </cell>
          <cell r="Q160">
            <v>0</v>
          </cell>
          <cell r="R160" t="str">
            <v>qq</v>
          </cell>
          <cell r="S160" t="str">
            <v>qq</v>
          </cell>
          <cell r="T160" t="str">
            <v>qq</v>
          </cell>
          <cell r="U160" t="str">
            <v>QQ</v>
          </cell>
          <cell r="V160" t="str">
            <v>qq</v>
          </cell>
          <cell r="W160" t="str">
            <v>qq</v>
          </cell>
          <cell r="X160" t="str">
            <v>qq</v>
          </cell>
          <cell r="Y160" t="str">
            <v>qq</v>
          </cell>
          <cell r="Z160" t="str">
            <v>qq</v>
          </cell>
          <cell r="AA160" t="str">
            <v>qq</v>
          </cell>
          <cell r="AB160" t="str">
            <v>qq</v>
          </cell>
          <cell r="AC160" t="str">
            <v>qq</v>
          </cell>
          <cell r="AD160" t="str">
            <v>qq</v>
          </cell>
          <cell r="AE160" t="str">
            <v>qq</v>
          </cell>
          <cell r="AF160" t="str">
            <v>qq</v>
          </cell>
          <cell r="AG160" t="str">
            <v>qq</v>
          </cell>
          <cell r="AH160" t="str">
            <v>qq</v>
          </cell>
          <cell r="AI160" t="str">
            <v>qq</v>
          </cell>
          <cell r="AJ160" t="str">
            <v>qq</v>
          </cell>
          <cell r="AK160" t="str">
            <v>qq</v>
          </cell>
          <cell r="AL160" t="str">
            <v>qq</v>
          </cell>
          <cell r="AM160" t="str">
            <v>qq</v>
          </cell>
          <cell r="AN160" t="str">
            <v>qq</v>
          </cell>
          <cell r="AO160" t="str">
            <v>qq</v>
          </cell>
          <cell r="AP160" t="str">
            <v>qq</v>
          </cell>
          <cell r="AQ160" t="str">
            <v>qq</v>
          </cell>
          <cell r="AR160" t="str">
            <v>qq</v>
          </cell>
          <cell r="AS160" t="str">
            <v>qq</v>
          </cell>
          <cell r="AT160" t="str">
            <v>qq</v>
          </cell>
          <cell r="AU160">
            <v>0</v>
          </cell>
          <cell r="AV160" t="str">
            <v>Stav</v>
          </cell>
          <cell r="AW160">
            <v>0</v>
          </cell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</row>
        <row r="161">
          <cell r="C161">
            <v>0</v>
          </cell>
          <cell r="D161" t="e">
            <v>#N/A</v>
          </cell>
          <cell r="E161">
            <v>0</v>
          </cell>
          <cell r="F161" t="e">
            <v>#N/A</v>
          </cell>
          <cell r="G161">
            <v>0</v>
          </cell>
          <cell r="H161" t="e">
            <v>#N/A</v>
          </cell>
          <cell r="I161" t="e">
            <v>#N/A</v>
          </cell>
          <cell r="J161">
            <v>0</v>
          </cell>
          <cell r="K161">
            <v>0</v>
          </cell>
          <cell r="L161" t="e">
            <v>#N/A</v>
          </cell>
          <cell r="M161">
            <v>0</v>
          </cell>
          <cell r="N161">
            <v>0</v>
          </cell>
          <cell r="O161" t="str">
            <v>qq</v>
          </cell>
          <cell r="P161" t="e">
            <v>#N/A</v>
          </cell>
          <cell r="Q161" t="str">
            <v>Idile</v>
          </cell>
          <cell r="R161" t="str">
            <v>qq</v>
          </cell>
          <cell r="S161" t="str">
            <v>Thao</v>
          </cell>
          <cell r="T161" t="str">
            <v>Tinh</v>
          </cell>
          <cell r="U161" t="str">
            <v>V.Le</v>
          </cell>
          <cell r="V161" t="str">
            <v>qq</v>
          </cell>
          <cell r="W161" t="str">
            <v>qq</v>
          </cell>
          <cell r="X161" t="str">
            <v>qq</v>
          </cell>
          <cell r="Y161" t="str">
            <v>qq</v>
          </cell>
          <cell r="Z161" t="str">
            <v>qq</v>
          </cell>
          <cell r="AA161" t="str">
            <v>qq</v>
          </cell>
          <cell r="AB161" t="str">
            <v>qq</v>
          </cell>
          <cell r="AC161" t="str">
            <v>qq</v>
          </cell>
          <cell r="AD161" t="str">
            <v>qq</v>
          </cell>
          <cell r="AE161" t="str">
            <v>qq</v>
          </cell>
          <cell r="AF161" t="str">
            <v>qq</v>
          </cell>
          <cell r="AG161" t="str">
            <v>qq</v>
          </cell>
          <cell r="AH161" t="str">
            <v>qq</v>
          </cell>
          <cell r="AI161" t="str">
            <v>qq</v>
          </cell>
          <cell r="AJ161" t="str">
            <v>qq</v>
          </cell>
          <cell r="AK161" t="str">
            <v>qq</v>
          </cell>
          <cell r="AL161" t="str">
            <v>qq</v>
          </cell>
          <cell r="AM161" t="str">
            <v>qq</v>
          </cell>
          <cell r="AN161" t="str">
            <v>qq</v>
          </cell>
          <cell r="AO161" t="str">
            <v>qq</v>
          </cell>
          <cell r="AP161" t="str">
            <v>qq</v>
          </cell>
          <cell r="AQ161" t="str">
            <v>qq</v>
          </cell>
          <cell r="AR161" t="str">
            <v>qq</v>
          </cell>
          <cell r="AS161" t="str">
            <v>qq</v>
          </cell>
          <cell r="AT161" t="str">
            <v>qq</v>
          </cell>
          <cell r="AU161" t="str">
            <v>Bernadette</v>
          </cell>
          <cell r="AV161">
            <v>0</v>
          </cell>
          <cell r="AW161">
            <v>0</v>
          </cell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</row>
        <row r="162">
          <cell r="C162">
            <v>0</v>
          </cell>
          <cell r="D162" t="e">
            <v>#N/A</v>
          </cell>
          <cell r="E162">
            <v>0</v>
          </cell>
          <cell r="F162" t="e">
            <v>#N/A</v>
          </cell>
          <cell r="G162">
            <v>0</v>
          </cell>
          <cell r="H162" t="e">
            <v>#N/A</v>
          </cell>
          <cell r="I162" t="e">
            <v>#N/A</v>
          </cell>
          <cell r="J162">
            <v>0</v>
          </cell>
          <cell r="K162">
            <v>0</v>
          </cell>
          <cell r="L162" t="e">
            <v>#N/A</v>
          </cell>
          <cell r="M162">
            <v>0</v>
          </cell>
          <cell r="N162">
            <v>0</v>
          </cell>
          <cell r="O162" t="str">
            <v>qq</v>
          </cell>
          <cell r="P162" t="e">
            <v>#N/A</v>
          </cell>
          <cell r="Q162" t="str">
            <v>V.Le</v>
          </cell>
          <cell r="R162" t="str">
            <v>qq</v>
          </cell>
          <cell r="S162" t="str">
            <v>Ana</v>
          </cell>
          <cell r="T162" t="str">
            <v>Jonathan</v>
          </cell>
          <cell r="U162" t="str">
            <v>QQ</v>
          </cell>
          <cell r="V162" t="str">
            <v>Lauren</v>
          </cell>
          <cell r="W162" t="str">
            <v>qq</v>
          </cell>
          <cell r="X162" t="str">
            <v>qq</v>
          </cell>
          <cell r="Y162" t="str">
            <v>qq</v>
          </cell>
          <cell r="Z162" t="str">
            <v>qq</v>
          </cell>
          <cell r="AA162" t="str">
            <v>qq</v>
          </cell>
          <cell r="AB162" t="str">
            <v>qq</v>
          </cell>
          <cell r="AC162" t="str">
            <v>qq</v>
          </cell>
          <cell r="AD162" t="str">
            <v>qq</v>
          </cell>
          <cell r="AE162" t="str">
            <v>qq</v>
          </cell>
          <cell r="AF162" t="str">
            <v>qq</v>
          </cell>
          <cell r="AG162" t="str">
            <v>qq</v>
          </cell>
          <cell r="AH162" t="str">
            <v>qq</v>
          </cell>
          <cell r="AI162" t="str">
            <v>qq</v>
          </cell>
          <cell r="AJ162" t="str">
            <v>qq</v>
          </cell>
          <cell r="AK162" t="str">
            <v>qq</v>
          </cell>
          <cell r="AL162" t="str">
            <v>qq</v>
          </cell>
          <cell r="AM162" t="str">
            <v>qq</v>
          </cell>
          <cell r="AN162" t="str">
            <v>qq</v>
          </cell>
          <cell r="AO162" t="str">
            <v>qq</v>
          </cell>
          <cell r="AP162" t="str">
            <v>qq</v>
          </cell>
          <cell r="AQ162" t="str">
            <v>qq</v>
          </cell>
          <cell r="AR162" t="str">
            <v>qq</v>
          </cell>
          <cell r="AS162" t="str">
            <v>qq</v>
          </cell>
          <cell r="AT162" t="str">
            <v>qq</v>
          </cell>
          <cell r="AU162" t="str">
            <v>Fiona</v>
          </cell>
          <cell r="AV162">
            <v>0</v>
          </cell>
          <cell r="AW162">
            <v>0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</row>
        <row r="163">
          <cell r="C163">
            <v>0</v>
          </cell>
          <cell r="D163" t="e">
            <v>#N/A</v>
          </cell>
          <cell r="E163">
            <v>0</v>
          </cell>
          <cell r="F163" t="e">
            <v>#N/A</v>
          </cell>
          <cell r="G163">
            <v>0</v>
          </cell>
          <cell r="H163" t="e">
            <v>#N/A</v>
          </cell>
          <cell r="I163" t="e">
            <v>#N/A</v>
          </cell>
          <cell r="J163">
            <v>0</v>
          </cell>
          <cell r="K163">
            <v>0</v>
          </cell>
          <cell r="L163" t="e">
            <v>#N/A</v>
          </cell>
          <cell r="M163">
            <v>0</v>
          </cell>
          <cell r="N163">
            <v>0</v>
          </cell>
          <cell r="O163" t="str">
            <v>qq</v>
          </cell>
          <cell r="P163" t="e">
            <v>#N/A</v>
          </cell>
          <cell r="Q163" t="str">
            <v>Thao</v>
          </cell>
          <cell r="R163" t="str">
            <v>qq</v>
          </cell>
          <cell r="S163" t="str">
            <v>qq</v>
          </cell>
          <cell r="T163" t="str">
            <v>qq</v>
          </cell>
          <cell r="U163" t="str">
            <v>QQ</v>
          </cell>
          <cell r="V163" t="str">
            <v>qq</v>
          </cell>
          <cell r="W163" t="str">
            <v>qq</v>
          </cell>
          <cell r="X163" t="str">
            <v>qq</v>
          </cell>
          <cell r="Y163" t="str">
            <v>qq</v>
          </cell>
          <cell r="Z163" t="str">
            <v>qq</v>
          </cell>
          <cell r="AA163" t="str">
            <v>qq</v>
          </cell>
          <cell r="AB163" t="str">
            <v>qq</v>
          </cell>
          <cell r="AC163" t="str">
            <v>qq</v>
          </cell>
          <cell r="AD163" t="str">
            <v>qq</v>
          </cell>
          <cell r="AE163" t="str">
            <v>qq</v>
          </cell>
          <cell r="AF163" t="str">
            <v>qq</v>
          </cell>
          <cell r="AG163" t="str">
            <v>qq</v>
          </cell>
          <cell r="AH163" t="str">
            <v>qq</v>
          </cell>
          <cell r="AI163" t="str">
            <v>qq</v>
          </cell>
          <cell r="AJ163" t="str">
            <v>qq</v>
          </cell>
          <cell r="AK163" t="str">
            <v>qq</v>
          </cell>
          <cell r="AL163" t="str">
            <v>qq</v>
          </cell>
          <cell r="AM163" t="str">
            <v>qq</v>
          </cell>
          <cell r="AN163" t="str">
            <v>qq</v>
          </cell>
          <cell r="AO163" t="str">
            <v>qq</v>
          </cell>
          <cell r="AP163" t="str">
            <v>qq</v>
          </cell>
          <cell r="AQ163" t="str">
            <v>qq</v>
          </cell>
          <cell r="AR163" t="str">
            <v>qq</v>
          </cell>
          <cell r="AS163" t="str">
            <v>qq</v>
          </cell>
          <cell r="AT163" t="str">
            <v>qq</v>
          </cell>
          <cell r="AU163" t="str">
            <v>Fiona</v>
          </cell>
          <cell r="AV163">
            <v>0</v>
          </cell>
          <cell r="AW163">
            <v>0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</row>
        <row r="164">
          <cell r="C164">
            <v>0</v>
          </cell>
          <cell r="D164" t="e">
            <v>#N/A</v>
          </cell>
          <cell r="E164">
            <v>0</v>
          </cell>
          <cell r="F164" t="e">
            <v>#N/A</v>
          </cell>
          <cell r="G164">
            <v>0</v>
          </cell>
          <cell r="H164" t="e">
            <v>#N/A</v>
          </cell>
          <cell r="I164" t="e">
            <v>#N/A</v>
          </cell>
          <cell r="J164">
            <v>0</v>
          </cell>
          <cell r="K164">
            <v>0</v>
          </cell>
          <cell r="L164" t="e">
            <v>#N/A</v>
          </cell>
          <cell r="M164">
            <v>0</v>
          </cell>
          <cell r="N164">
            <v>0</v>
          </cell>
          <cell r="O164">
            <v>0</v>
          </cell>
          <cell r="P164" t="e">
            <v>#N/A</v>
          </cell>
          <cell r="Q164" t="str">
            <v>qq</v>
          </cell>
          <cell r="R164" t="str">
            <v>qq</v>
          </cell>
          <cell r="S164" t="str">
            <v>qq</v>
          </cell>
          <cell r="T164" t="str">
            <v>qq</v>
          </cell>
          <cell r="U164" t="str">
            <v>QQ</v>
          </cell>
          <cell r="V164" t="str">
            <v>qq</v>
          </cell>
          <cell r="W164" t="str">
            <v>qq</v>
          </cell>
          <cell r="X164" t="str">
            <v>qq</v>
          </cell>
          <cell r="Y164" t="str">
            <v>qq</v>
          </cell>
          <cell r="Z164" t="str">
            <v>qq</v>
          </cell>
          <cell r="AA164" t="str">
            <v>qq</v>
          </cell>
          <cell r="AB164" t="str">
            <v>qq</v>
          </cell>
          <cell r="AC164" t="str">
            <v>qq</v>
          </cell>
          <cell r="AD164" t="str">
            <v>qq</v>
          </cell>
          <cell r="AE164" t="str">
            <v>qq</v>
          </cell>
          <cell r="AF164" t="str">
            <v>qq</v>
          </cell>
          <cell r="AG164" t="str">
            <v>qq</v>
          </cell>
          <cell r="AH164" t="str">
            <v>qq</v>
          </cell>
          <cell r="AI164" t="str">
            <v>qq</v>
          </cell>
          <cell r="AJ164" t="str">
            <v>qq</v>
          </cell>
          <cell r="AK164" t="str">
            <v>qq</v>
          </cell>
          <cell r="AL164" t="str">
            <v>qq</v>
          </cell>
          <cell r="AM164" t="str">
            <v>qq</v>
          </cell>
          <cell r="AN164" t="str">
            <v>qq</v>
          </cell>
          <cell r="AO164" t="str">
            <v>qq</v>
          </cell>
          <cell r="AP164" t="str">
            <v>qq</v>
          </cell>
          <cell r="AQ164" t="str">
            <v>qq</v>
          </cell>
          <cell r="AR164" t="str">
            <v>qq</v>
          </cell>
          <cell r="AS164" t="str">
            <v>qq</v>
          </cell>
          <cell r="AT164" t="str">
            <v>qq</v>
          </cell>
          <cell r="AU164" t="str">
            <v>Bernadette</v>
          </cell>
          <cell r="AV164">
            <v>0</v>
          </cell>
          <cell r="AW164">
            <v>0</v>
          </cell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</row>
        <row r="165">
          <cell r="C165">
            <v>0</v>
          </cell>
          <cell r="D165" t="e">
            <v>#N/A</v>
          </cell>
          <cell r="E165">
            <v>0</v>
          </cell>
          <cell r="F165" t="e">
            <v>#N/A</v>
          </cell>
          <cell r="G165">
            <v>0</v>
          </cell>
          <cell r="H165" t="e">
            <v>#N/A</v>
          </cell>
          <cell r="I165" t="e">
            <v>#N/A</v>
          </cell>
          <cell r="J165">
            <v>0</v>
          </cell>
          <cell r="K165">
            <v>0</v>
          </cell>
          <cell r="L165" t="e">
            <v>#N/A</v>
          </cell>
          <cell r="M165">
            <v>0</v>
          </cell>
          <cell r="N165">
            <v>0</v>
          </cell>
          <cell r="O165">
            <v>0</v>
          </cell>
          <cell r="P165" t="e">
            <v>#N/A</v>
          </cell>
          <cell r="Q165" t="str">
            <v>Jonathan</v>
          </cell>
          <cell r="R165" t="str">
            <v>qq</v>
          </cell>
          <cell r="S165" t="str">
            <v>qq</v>
          </cell>
          <cell r="T165" t="str">
            <v>qq</v>
          </cell>
          <cell r="U165" t="str">
            <v>QQ</v>
          </cell>
          <cell r="V165" t="str">
            <v>qq</v>
          </cell>
          <cell r="W165" t="str">
            <v>qq</v>
          </cell>
          <cell r="X165" t="str">
            <v>qq</v>
          </cell>
          <cell r="Y165" t="str">
            <v>qq</v>
          </cell>
          <cell r="Z165" t="str">
            <v>qq</v>
          </cell>
          <cell r="AA165" t="str">
            <v>qq</v>
          </cell>
          <cell r="AB165" t="str">
            <v>qq</v>
          </cell>
          <cell r="AC165" t="str">
            <v>qq</v>
          </cell>
          <cell r="AD165" t="str">
            <v>qq</v>
          </cell>
          <cell r="AE165" t="str">
            <v>qq</v>
          </cell>
          <cell r="AF165" t="str">
            <v>qq</v>
          </cell>
          <cell r="AG165" t="str">
            <v>qq</v>
          </cell>
          <cell r="AH165" t="str">
            <v>qq</v>
          </cell>
          <cell r="AI165" t="str">
            <v>qq</v>
          </cell>
          <cell r="AJ165" t="str">
            <v>qq</v>
          </cell>
          <cell r="AK165" t="str">
            <v>qq</v>
          </cell>
          <cell r="AL165" t="str">
            <v>qq</v>
          </cell>
          <cell r="AM165" t="str">
            <v>qq</v>
          </cell>
          <cell r="AN165" t="str">
            <v>qq</v>
          </cell>
          <cell r="AO165" t="str">
            <v>qq</v>
          </cell>
          <cell r="AP165" t="str">
            <v>qq</v>
          </cell>
          <cell r="AQ165" t="str">
            <v>qq</v>
          </cell>
          <cell r="AR165" t="str">
            <v>qq</v>
          </cell>
          <cell r="AS165" t="str">
            <v>qq</v>
          </cell>
          <cell r="AT165" t="str">
            <v>qq</v>
          </cell>
          <cell r="AU165" t="str">
            <v>Fiona</v>
          </cell>
          <cell r="AV165">
            <v>0</v>
          </cell>
          <cell r="AW165">
            <v>0</v>
          </cell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</row>
        <row r="166">
          <cell r="C166">
            <v>0</v>
          </cell>
          <cell r="D166" t="e">
            <v>#N/A</v>
          </cell>
          <cell r="E166">
            <v>0</v>
          </cell>
          <cell r="F166" t="e">
            <v>#N/A</v>
          </cell>
          <cell r="G166">
            <v>0</v>
          </cell>
          <cell r="H166" t="e">
            <v>#N/A</v>
          </cell>
          <cell r="I166" t="e">
            <v>#N/A</v>
          </cell>
          <cell r="J166">
            <v>0</v>
          </cell>
          <cell r="K166">
            <v>0</v>
          </cell>
          <cell r="L166" t="e">
            <v>#N/A</v>
          </cell>
          <cell r="M166">
            <v>0</v>
          </cell>
          <cell r="N166">
            <v>0</v>
          </cell>
          <cell r="O166" t="str">
            <v>qq</v>
          </cell>
          <cell r="P166" t="e">
            <v>#N/A</v>
          </cell>
          <cell r="Q166">
            <v>0</v>
          </cell>
          <cell r="R166" t="str">
            <v>qq</v>
          </cell>
          <cell r="S166" t="str">
            <v>Jesslyn</v>
          </cell>
          <cell r="T166" t="str">
            <v>Idile</v>
          </cell>
          <cell r="U166" t="str">
            <v>Roshny</v>
          </cell>
          <cell r="V166" t="str">
            <v>qq</v>
          </cell>
          <cell r="W166" t="str">
            <v>qq</v>
          </cell>
          <cell r="X166" t="str">
            <v>qq</v>
          </cell>
          <cell r="Y166" t="str">
            <v>qq</v>
          </cell>
          <cell r="Z166" t="str">
            <v>qq</v>
          </cell>
          <cell r="AA166" t="str">
            <v>qq</v>
          </cell>
          <cell r="AB166" t="str">
            <v>qq</v>
          </cell>
          <cell r="AC166" t="str">
            <v>qq</v>
          </cell>
          <cell r="AD166" t="str">
            <v>qq</v>
          </cell>
          <cell r="AE166" t="str">
            <v>qq</v>
          </cell>
          <cell r="AF166" t="str">
            <v>qq</v>
          </cell>
          <cell r="AG166" t="str">
            <v>qq</v>
          </cell>
          <cell r="AH166" t="str">
            <v>qq</v>
          </cell>
          <cell r="AI166" t="str">
            <v>qq</v>
          </cell>
          <cell r="AJ166" t="str">
            <v>qq</v>
          </cell>
          <cell r="AK166" t="str">
            <v>qq</v>
          </cell>
          <cell r="AL166" t="str">
            <v>qq</v>
          </cell>
          <cell r="AM166" t="str">
            <v>qq</v>
          </cell>
          <cell r="AN166" t="str">
            <v>qq</v>
          </cell>
          <cell r="AO166" t="str">
            <v>qq</v>
          </cell>
          <cell r="AP166" t="str">
            <v>qq</v>
          </cell>
          <cell r="AQ166" t="str">
            <v>qq</v>
          </cell>
          <cell r="AR166" t="str">
            <v>qq</v>
          </cell>
          <cell r="AS166" t="str">
            <v>qq</v>
          </cell>
          <cell r="AT166" t="str">
            <v>qq</v>
          </cell>
          <cell r="AU166" t="str">
            <v>Bernadette</v>
          </cell>
          <cell r="AV166">
            <v>0</v>
          </cell>
          <cell r="AW166">
            <v>0</v>
          </cell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</row>
        <row r="167">
          <cell r="C167">
            <v>0</v>
          </cell>
          <cell r="D167" t="e">
            <v>#N/A</v>
          </cell>
          <cell r="E167">
            <v>0</v>
          </cell>
          <cell r="F167" t="e">
            <v>#N/A</v>
          </cell>
          <cell r="G167">
            <v>0</v>
          </cell>
          <cell r="H167" t="e">
            <v>#N/A</v>
          </cell>
          <cell r="I167" t="e">
            <v>#N/A</v>
          </cell>
          <cell r="J167">
            <v>0</v>
          </cell>
          <cell r="K167">
            <v>0</v>
          </cell>
          <cell r="L167" t="e">
            <v>#N/A</v>
          </cell>
          <cell r="M167">
            <v>0</v>
          </cell>
          <cell r="N167">
            <v>0</v>
          </cell>
          <cell r="O167" t="str">
            <v>qq</v>
          </cell>
          <cell r="P167" t="e">
            <v>#N/A</v>
          </cell>
          <cell r="Q167" t="str">
            <v>Jesslyn</v>
          </cell>
          <cell r="R167" t="str">
            <v>qq</v>
          </cell>
          <cell r="S167" t="str">
            <v>Nha</v>
          </cell>
          <cell r="T167" t="str">
            <v>Edward</v>
          </cell>
          <cell r="U167" t="str">
            <v>QQ</v>
          </cell>
          <cell r="V167" t="str">
            <v>Lauren</v>
          </cell>
          <cell r="W167" t="str">
            <v>qq</v>
          </cell>
          <cell r="X167" t="str">
            <v>qq</v>
          </cell>
          <cell r="Y167" t="str">
            <v>qq</v>
          </cell>
          <cell r="Z167" t="str">
            <v>qq</v>
          </cell>
          <cell r="AA167" t="str">
            <v>qq</v>
          </cell>
          <cell r="AB167" t="str">
            <v>qq</v>
          </cell>
          <cell r="AC167" t="str">
            <v>qq</v>
          </cell>
          <cell r="AD167" t="str">
            <v>qq</v>
          </cell>
          <cell r="AE167" t="str">
            <v>qq</v>
          </cell>
          <cell r="AF167" t="str">
            <v>qq</v>
          </cell>
          <cell r="AG167" t="str">
            <v>qq</v>
          </cell>
          <cell r="AH167" t="str">
            <v>qq</v>
          </cell>
          <cell r="AI167" t="str">
            <v>qq</v>
          </cell>
          <cell r="AJ167" t="str">
            <v>qq</v>
          </cell>
          <cell r="AK167" t="str">
            <v>qq</v>
          </cell>
          <cell r="AL167" t="str">
            <v>qq</v>
          </cell>
          <cell r="AM167" t="str">
            <v>qq</v>
          </cell>
          <cell r="AN167" t="str">
            <v>qq</v>
          </cell>
          <cell r="AO167" t="str">
            <v>qq</v>
          </cell>
          <cell r="AP167" t="str">
            <v>qq</v>
          </cell>
          <cell r="AQ167" t="str">
            <v>qq</v>
          </cell>
          <cell r="AR167" t="str">
            <v>qq</v>
          </cell>
          <cell r="AS167" t="str">
            <v>qq</v>
          </cell>
          <cell r="AT167" t="str">
            <v>qq</v>
          </cell>
          <cell r="AU167" t="str">
            <v>Fiona</v>
          </cell>
          <cell r="AV167">
            <v>0</v>
          </cell>
          <cell r="AW167">
            <v>0</v>
          </cell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</row>
        <row r="168">
          <cell r="C168">
            <v>0</v>
          </cell>
          <cell r="D168" t="e">
            <v>#N/A</v>
          </cell>
          <cell r="E168">
            <v>0</v>
          </cell>
          <cell r="F168" t="e">
            <v>#N/A</v>
          </cell>
          <cell r="G168">
            <v>0</v>
          </cell>
          <cell r="H168" t="e">
            <v>#N/A</v>
          </cell>
          <cell r="I168" t="e">
            <v>#N/A</v>
          </cell>
          <cell r="J168">
            <v>0</v>
          </cell>
          <cell r="K168">
            <v>0</v>
          </cell>
          <cell r="L168" t="e">
            <v>#N/A</v>
          </cell>
          <cell r="M168">
            <v>0</v>
          </cell>
          <cell r="N168">
            <v>0</v>
          </cell>
          <cell r="O168" t="str">
            <v>qq</v>
          </cell>
          <cell r="P168" t="e">
            <v>#N/A</v>
          </cell>
          <cell r="Q168" t="str">
            <v>Edward</v>
          </cell>
          <cell r="R168" t="str">
            <v>qq</v>
          </cell>
          <cell r="S168" t="str">
            <v>qq</v>
          </cell>
          <cell r="T168" t="str">
            <v>qq</v>
          </cell>
          <cell r="U168" t="str">
            <v>QQ</v>
          </cell>
          <cell r="V168" t="str">
            <v>qq</v>
          </cell>
          <cell r="W168" t="str">
            <v>qq</v>
          </cell>
          <cell r="X168" t="str">
            <v>qq</v>
          </cell>
          <cell r="Y168" t="str">
            <v>qq</v>
          </cell>
          <cell r="Z168" t="str">
            <v>qq</v>
          </cell>
          <cell r="AA168" t="str">
            <v>qq</v>
          </cell>
          <cell r="AB168" t="str">
            <v>qq</v>
          </cell>
          <cell r="AC168" t="str">
            <v>qq</v>
          </cell>
          <cell r="AD168" t="str">
            <v>qq</v>
          </cell>
          <cell r="AE168" t="str">
            <v>qq</v>
          </cell>
          <cell r="AF168" t="str">
            <v>qq</v>
          </cell>
          <cell r="AG168" t="str">
            <v>qq</v>
          </cell>
          <cell r="AH168" t="str">
            <v>qq</v>
          </cell>
          <cell r="AI168" t="str">
            <v>qq</v>
          </cell>
          <cell r="AJ168" t="str">
            <v>qq</v>
          </cell>
          <cell r="AK168" t="str">
            <v>qq</v>
          </cell>
          <cell r="AL168" t="str">
            <v>qq</v>
          </cell>
          <cell r="AM168" t="str">
            <v>qq</v>
          </cell>
          <cell r="AN168" t="str">
            <v>qq</v>
          </cell>
          <cell r="AO168" t="str">
            <v>qq</v>
          </cell>
          <cell r="AP168" t="str">
            <v>qq</v>
          </cell>
          <cell r="AQ168" t="str">
            <v>qq</v>
          </cell>
          <cell r="AR168" t="str">
            <v>qq</v>
          </cell>
          <cell r="AS168" t="str">
            <v>qq</v>
          </cell>
          <cell r="AT168" t="str">
            <v>qq</v>
          </cell>
          <cell r="AU168" t="str">
            <v>Fiona</v>
          </cell>
          <cell r="AV168">
            <v>0</v>
          </cell>
          <cell r="AW168">
            <v>0</v>
          </cell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</row>
        <row r="169">
          <cell r="C169">
            <v>0</v>
          </cell>
          <cell r="D169" t="e">
            <v>#N/A</v>
          </cell>
          <cell r="E169">
            <v>0</v>
          </cell>
          <cell r="F169" t="e">
            <v>#N/A</v>
          </cell>
          <cell r="G169">
            <v>0</v>
          </cell>
          <cell r="H169" t="e">
            <v>#N/A</v>
          </cell>
          <cell r="I169" t="e">
            <v>#N/A</v>
          </cell>
          <cell r="J169">
            <v>0</v>
          </cell>
          <cell r="K169">
            <v>0</v>
          </cell>
          <cell r="L169" t="e">
            <v>#N/A</v>
          </cell>
          <cell r="M169">
            <v>0</v>
          </cell>
          <cell r="N169">
            <v>0</v>
          </cell>
          <cell r="O169">
            <v>0</v>
          </cell>
          <cell r="P169" t="e">
            <v>#N/A</v>
          </cell>
          <cell r="Q169" t="str">
            <v>qq</v>
          </cell>
          <cell r="R169" t="str">
            <v>qq</v>
          </cell>
          <cell r="S169" t="str">
            <v>qq</v>
          </cell>
          <cell r="T169" t="str">
            <v>qq</v>
          </cell>
          <cell r="U169" t="str">
            <v>QQ</v>
          </cell>
          <cell r="V169" t="str">
            <v>qq</v>
          </cell>
          <cell r="W169" t="str">
            <v>qq</v>
          </cell>
          <cell r="X169" t="str">
            <v>qq</v>
          </cell>
          <cell r="Y169" t="str">
            <v>qq</v>
          </cell>
          <cell r="Z169" t="str">
            <v>qq</v>
          </cell>
          <cell r="AA169" t="str">
            <v>qq</v>
          </cell>
          <cell r="AB169" t="str">
            <v>qq</v>
          </cell>
          <cell r="AC169" t="str">
            <v>qq</v>
          </cell>
          <cell r="AD169" t="str">
            <v>qq</v>
          </cell>
          <cell r="AE169" t="str">
            <v>qq</v>
          </cell>
          <cell r="AF169" t="str">
            <v>qq</v>
          </cell>
          <cell r="AG169" t="str">
            <v>qq</v>
          </cell>
          <cell r="AH169" t="str">
            <v>qq</v>
          </cell>
          <cell r="AI169" t="str">
            <v>qq</v>
          </cell>
          <cell r="AJ169" t="str">
            <v>qq</v>
          </cell>
          <cell r="AK169" t="str">
            <v>qq</v>
          </cell>
          <cell r="AL169" t="str">
            <v>qq</v>
          </cell>
          <cell r="AM169" t="str">
            <v>qq</v>
          </cell>
          <cell r="AN169" t="str">
            <v>qq</v>
          </cell>
          <cell r="AO169" t="str">
            <v>qq</v>
          </cell>
          <cell r="AP169" t="str">
            <v>qq</v>
          </cell>
          <cell r="AQ169" t="str">
            <v>qq</v>
          </cell>
          <cell r="AR169" t="str">
            <v>qq</v>
          </cell>
          <cell r="AS169" t="str">
            <v>qq</v>
          </cell>
          <cell r="AT169" t="str">
            <v>qq</v>
          </cell>
          <cell r="AU169" t="str">
            <v>Bernadette</v>
          </cell>
          <cell r="AV169">
            <v>0</v>
          </cell>
          <cell r="AW169">
            <v>0</v>
          </cell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</row>
        <row r="170">
          <cell r="C170">
            <v>0</v>
          </cell>
          <cell r="D170" t="e">
            <v>#N/A</v>
          </cell>
          <cell r="E170">
            <v>0</v>
          </cell>
          <cell r="F170" t="e">
            <v>#N/A</v>
          </cell>
          <cell r="G170">
            <v>0</v>
          </cell>
          <cell r="H170" t="e">
            <v>#N/A</v>
          </cell>
          <cell r="I170" t="e">
            <v>#N/A</v>
          </cell>
          <cell r="J170">
            <v>0</v>
          </cell>
          <cell r="K170">
            <v>0</v>
          </cell>
          <cell r="L170" t="e">
            <v>#N/A</v>
          </cell>
          <cell r="M170">
            <v>0</v>
          </cell>
          <cell r="N170">
            <v>0</v>
          </cell>
          <cell r="O170">
            <v>0</v>
          </cell>
          <cell r="P170" t="e">
            <v>#N/A</v>
          </cell>
          <cell r="Q170" t="str">
            <v>Ana</v>
          </cell>
          <cell r="R170" t="str">
            <v>qq</v>
          </cell>
          <cell r="S170" t="str">
            <v>qq</v>
          </cell>
          <cell r="T170" t="str">
            <v>qq</v>
          </cell>
          <cell r="U170" t="str">
            <v>QQ</v>
          </cell>
          <cell r="V170" t="str">
            <v>qq</v>
          </cell>
          <cell r="W170" t="str">
            <v>qq</v>
          </cell>
          <cell r="X170" t="str">
            <v>qq</v>
          </cell>
          <cell r="Y170" t="str">
            <v>qq</v>
          </cell>
          <cell r="Z170" t="str">
            <v>qq</v>
          </cell>
          <cell r="AA170" t="str">
            <v>qq</v>
          </cell>
          <cell r="AB170" t="str">
            <v>qq</v>
          </cell>
          <cell r="AC170" t="str">
            <v>qq</v>
          </cell>
          <cell r="AD170" t="str">
            <v>qq</v>
          </cell>
          <cell r="AE170" t="str">
            <v>qq</v>
          </cell>
          <cell r="AF170" t="str">
            <v>qq</v>
          </cell>
          <cell r="AG170" t="str">
            <v>qq</v>
          </cell>
          <cell r="AH170" t="str">
            <v>qq</v>
          </cell>
          <cell r="AI170" t="str">
            <v>qq</v>
          </cell>
          <cell r="AJ170" t="str">
            <v>qq</v>
          </cell>
          <cell r="AK170" t="str">
            <v>qq</v>
          </cell>
          <cell r="AL170" t="str">
            <v>qq</v>
          </cell>
          <cell r="AM170" t="str">
            <v>qq</v>
          </cell>
          <cell r="AN170" t="str">
            <v>qq</v>
          </cell>
          <cell r="AO170" t="str">
            <v>qq</v>
          </cell>
          <cell r="AP170" t="str">
            <v>qq</v>
          </cell>
          <cell r="AQ170" t="str">
            <v>qq</v>
          </cell>
          <cell r="AR170" t="str">
            <v>qq</v>
          </cell>
          <cell r="AS170" t="str">
            <v>qq</v>
          </cell>
          <cell r="AT170" t="str">
            <v>qq</v>
          </cell>
          <cell r="AU170" t="str">
            <v>Fiona</v>
          </cell>
          <cell r="AV170">
            <v>0</v>
          </cell>
          <cell r="AW170">
            <v>0</v>
          </cell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</row>
        <row r="171">
          <cell r="C171">
            <v>0</v>
          </cell>
          <cell r="D171" t="e">
            <v>#N/A</v>
          </cell>
          <cell r="E171">
            <v>0</v>
          </cell>
          <cell r="F171" t="e">
            <v>#N/A</v>
          </cell>
          <cell r="G171">
            <v>0</v>
          </cell>
          <cell r="H171" t="e">
            <v>#N/A</v>
          </cell>
          <cell r="I171" t="e">
            <v>#N/A</v>
          </cell>
          <cell r="J171">
            <v>0</v>
          </cell>
          <cell r="K171">
            <v>0</v>
          </cell>
          <cell r="L171" t="e">
            <v>#N/A</v>
          </cell>
          <cell r="M171">
            <v>0</v>
          </cell>
          <cell r="N171">
            <v>0</v>
          </cell>
          <cell r="O171" t="str">
            <v>qq</v>
          </cell>
          <cell r="P171" t="e">
            <v>#N/A</v>
          </cell>
          <cell r="Q171" t="str">
            <v>Tinh</v>
          </cell>
          <cell r="R171" t="str">
            <v>qq</v>
          </cell>
          <cell r="S171" t="str">
            <v>Ana</v>
          </cell>
          <cell r="T171" t="str">
            <v>Jonathan</v>
          </cell>
          <cell r="U171" t="str">
            <v>Roshny</v>
          </cell>
          <cell r="V171" t="str">
            <v>qq</v>
          </cell>
          <cell r="W171" t="str">
            <v>qq</v>
          </cell>
          <cell r="X171" t="str">
            <v>qq</v>
          </cell>
          <cell r="Y171" t="str">
            <v>qq</v>
          </cell>
          <cell r="Z171" t="str">
            <v>qq</v>
          </cell>
          <cell r="AA171" t="str">
            <v>qq</v>
          </cell>
          <cell r="AB171" t="str">
            <v>qq</v>
          </cell>
          <cell r="AC171" t="str">
            <v>qq</v>
          </cell>
          <cell r="AD171" t="str">
            <v>qq</v>
          </cell>
          <cell r="AE171" t="str">
            <v>qq</v>
          </cell>
          <cell r="AF171" t="str">
            <v>qq</v>
          </cell>
          <cell r="AG171" t="str">
            <v>qq</v>
          </cell>
          <cell r="AH171" t="str">
            <v>qq</v>
          </cell>
          <cell r="AI171" t="str">
            <v>qq</v>
          </cell>
          <cell r="AJ171" t="str">
            <v>qq</v>
          </cell>
          <cell r="AK171" t="str">
            <v>qq</v>
          </cell>
          <cell r="AL171" t="str">
            <v>qq</v>
          </cell>
          <cell r="AM171" t="str">
            <v>qq</v>
          </cell>
          <cell r="AN171" t="str">
            <v>qq</v>
          </cell>
          <cell r="AO171" t="str">
            <v>qq</v>
          </cell>
          <cell r="AP171" t="str">
            <v>qq</v>
          </cell>
          <cell r="AQ171" t="str">
            <v>qq</v>
          </cell>
          <cell r="AR171" t="str">
            <v>qq</v>
          </cell>
          <cell r="AS171" t="str">
            <v>qq</v>
          </cell>
          <cell r="AT171" t="str">
            <v>qq</v>
          </cell>
          <cell r="AU171" t="str">
            <v>Bernadette</v>
          </cell>
          <cell r="AV171">
            <v>0</v>
          </cell>
          <cell r="AW171">
            <v>0</v>
          </cell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</row>
        <row r="172">
          <cell r="C172">
            <v>0</v>
          </cell>
          <cell r="D172" t="e">
            <v>#N/A</v>
          </cell>
          <cell r="E172">
            <v>0</v>
          </cell>
          <cell r="F172" t="e">
            <v>#N/A</v>
          </cell>
          <cell r="G172">
            <v>0</v>
          </cell>
          <cell r="H172" t="e">
            <v>#N/A</v>
          </cell>
          <cell r="I172" t="e">
            <v>#N/A</v>
          </cell>
          <cell r="J172">
            <v>0</v>
          </cell>
          <cell r="K172">
            <v>0</v>
          </cell>
          <cell r="L172" t="e">
            <v>#N/A</v>
          </cell>
          <cell r="M172">
            <v>0</v>
          </cell>
          <cell r="N172">
            <v>0</v>
          </cell>
          <cell r="O172" t="str">
            <v>qq</v>
          </cell>
          <cell r="P172" t="e">
            <v>#N/A</v>
          </cell>
          <cell r="Q172" t="str">
            <v>Nha</v>
          </cell>
          <cell r="R172" t="str">
            <v>qq</v>
          </cell>
          <cell r="S172" t="str">
            <v>Thao</v>
          </cell>
          <cell r="T172" t="str">
            <v>Jesslyn</v>
          </cell>
          <cell r="U172" t="str">
            <v>QQ</v>
          </cell>
          <cell r="V172" t="str">
            <v>V.Le</v>
          </cell>
          <cell r="W172" t="str">
            <v>qq</v>
          </cell>
          <cell r="X172" t="str">
            <v>qq</v>
          </cell>
          <cell r="Y172" t="str">
            <v>qq</v>
          </cell>
          <cell r="Z172" t="str">
            <v>qq</v>
          </cell>
          <cell r="AA172" t="str">
            <v>qq</v>
          </cell>
          <cell r="AB172" t="str">
            <v>qq</v>
          </cell>
          <cell r="AC172" t="str">
            <v>qq</v>
          </cell>
          <cell r="AD172" t="str">
            <v>qq</v>
          </cell>
          <cell r="AE172" t="str">
            <v>qq</v>
          </cell>
          <cell r="AF172" t="str">
            <v>qq</v>
          </cell>
          <cell r="AG172" t="str">
            <v>qq</v>
          </cell>
          <cell r="AH172" t="str">
            <v>qq</v>
          </cell>
          <cell r="AI172" t="str">
            <v>qq</v>
          </cell>
          <cell r="AJ172" t="str">
            <v>qq</v>
          </cell>
          <cell r="AK172" t="str">
            <v>qq</v>
          </cell>
          <cell r="AL172" t="str">
            <v>qq</v>
          </cell>
          <cell r="AM172" t="str">
            <v>qq</v>
          </cell>
          <cell r="AN172" t="str">
            <v>qq</v>
          </cell>
          <cell r="AO172" t="str">
            <v>qq</v>
          </cell>
          <cell r="AP172" t="str">
            <v>qq</v>
          </cell>
          <cell r="AQ172" t="str">
            <v>qq</v>
          </cell>
          <cell r="AR172" t="str">
            <v>qq</v>
          </cell>
          <cell r="AS172" t="str">
            <v>qq</v>
          </cell>
          <cell r="AT172" t="str">
            <v>qq</v>
          </cell>
          <cell r="AU172">
            <v>0</v>
          </cell>
          <cell r="AV172">
            <v>0</v>
          </cell>
          <cell r="AW172">
            <v>0</v>
          </cell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</row>
        <row r="173">
          <cell r="C173">
            <v>0</v>
          </cell>
          <cell r="D173" t="e">
            <v>#N/A</v>
          </cell>
          <cell r="E173">
            <v>0</v>
          </cell>
          <cell r="F173" t="e">
            <v>#N/A</v>
          </cell>
          <cell r="G173">
            <v>0</v>
          </cell>
          <cell r="H173" t="e">
            <v>#N/A</v>
          </cell>
          <cell r="I173" t="e">
            <v>#N/A</v>
          </cell>
          <cell r="J173">
            <v>0</v>
          </cell>
          <cell r="K173">
            <v>0</v>
          </cell>
          <cell r="L173" t="e">
            <v>#N/A</v>
          </cell>
          <cell r="M173">
            <v>0</v>
          </cell>
          <cell r="N173">
            <v>0</v>
          </cell>
          <cell r="O173" t="str">
            <v>qq</v>
          </cell>
          <cell r="P173" t="e">
            <v>#N/A</v>
          </cell>
          <cell r="Q173" t="str">
            <v>Roshny</v>
          </cell>
          <cell r="R173" t="str">
            <v>qq</v>
          </cell>
          <cell r="S173" t="str">
            <v>qq</v>
          </cell>
          <cell r="T173" t="str">
            <v>qq</v>
          </cell>
          <cell r="U173" t="str">
            <v>QQ</v>
          </cell>
          <cell r="V173" t="str">
            <v>qq</v>
          </cell>
          <cell r="W173" t="str">
            <v>qq</v>
          </cell>
          <cell r="X173" t="str">
            <v>qq</v>
          </cell>
          <cell r="Y173" t="str">
            <v>qq</v>
          </cell>
          <cell r="Z173" t="str">
            <v>qq</v>
          </cell>
          <cell r="AA173" t="str">
            <v>qq</v>
          </cell>
          <cell r="AB173" t="str">
            <v>qq</v>
          </cell>
          <cell r="AC173" t="str">
            <v>qq</v>
          </cell>
          <cell r="AD173" t="str">
            <v>qq</v>
          </cell>
          <cell r="AE173" t="str">
            <v>qq</v>
          </cell>
          <cell r="AF173" t="str">
            <v>qq</v>
          </cell>
          <cell r="AG173" t="str">
            <v>qq</v>
          </cell>
          <cell r="AH173" t="str">
            <v>qq</v>
          </cell>
          <cell r="AI173" t="str">
            <v>qq</v>
          </cell>
          <cell r="AJ173" t="str">
            <v>qq</v>
          </cell>
          <cell r="AK173" t="str">
            <v>qq</v>
          </cell>
          <cell r="AL173" t="str">
            <v>qq</v>
          </cell>
          <cell r="AM173" t="str">
            <v>qq</v>
          </cell>
          <cell r="AN173" t="str">
            <v>qq</v>
          </cell>
          <cell r="AO173" t="str">
            <v>qq</v>
          </cell>
          <cell r="AP173" t="str">
            <v>qq</v>
          </cell>
          <cell r="AQ173" t="str">
            <v>qq</v>
          </cell>
          <cell r="AR173" t="str">
            <v>qq</v>
          </cell>
          <cell r="AS173" t="str">
            <v>qq</v>
          </cell>
          <cell r="AT173" t="str">
            <v>qq</v>
          </cell>
          <cell r="AU173">
            <v>0</v>
          </cell>
          <cell r="AV173">
            <v>0</v>
          </cell>
          <cell r="AW173">
            <v>0</v>
          </cell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</row>
        <row r="174">
          <cell r="C174">
            <v>0</v>
          </cell>
          <cell r="D174" t="e">
            <v>#N/A</v>
          </cell>
          <cell r="E174">
            <v>0</v>
          </cell>
          <cell r="F174" t="e">
            <v>#N/A</v>
          </cell>
          <cell r="G174">
            <v>0</v>
          </cell>
          <cell r="H174" t="e">
            <v>#N/A</v>
          </cell>
          <cell r="I174" t="e">
            <v>#N/A</v>
          </cell>
          <cell r="J174">
            <v>0</v>
          </cell>
          <cell r="K174">
            <v>0</v>
          </cell>
          <cell r="L174" t="e">
            <v>#N/A</v>
          </cell>
          <cell r="M174">
            <v>0</v>
          </cell>
          <cell r="N174">
            <v>0</v>
          </cell>
          <cell r="O174">
            <v>0</v>
          </cell>
          <cell r="P174" t="e">
            <v>#N/A</v>
          </cell>
          <cell r="Q174" t="str">
            <v>qq</v>
          </cell>
          <cell r="R174" t="str">
            <v>qq</v>
          </cell>
          <cell r="S174" t="str">
            <v>qq</v>
          </cell>
          <cell r="T174" t="str">
            <v>qq</v>
          </cell>
          <cell r="U174" t="str">
            <v>QQ</v>
          </cell>
          <cell r="V174" t="str">
            <v>qq</v>
          </cell>
          <cell r="W174" t="str">
            <v>qq</v>
          </cell>
          <cell r="X174" t="str">
            <v>qq</v>
          </cell>
          <cell r="Y174" t="str">
            <v>qq</v>
          </cell>
          <cell r="Z174" t="str">
            <v>qq</v>
          </cell>
          <cell r="AA174" t="str">
            <v>qq</v>
          </cell>
          <cell r="AB174" t="str">
            <v>qq</v>
          </cell>
          <cell r="AC174" t="str">
            <v>qq</v>
          </cell>
          <cell r="AD174" t="str">
            <v>qq</v>
          </cell>
          <cell r="AE174" t="str">
            <v>qq</v>
          </cell>
          <cell r="AF174" t="str">
            <v>qq</v>
          </cell>
          <cell r="AG174" t="str">
            <v>qq</v>
          </cell>
          <cell r="AH174" t="str">
            <v>qq</v>
          </cell>
          <cell r="AI174" t="str">
            <v>qq</v>
          </cell>
          <cell r="AJ174" t="str">
            <v>qq</v>
          </cell>
          <cell r="AK174" t="str">
            <v>qq</v>
          </cell>
          <cell r="AL174" t="str">
            <v>qq</v>
          </cell>
          <cell r="AM174" t="str">
            <v>qq</v>
          </cell>
          <cell r="AN174" t="str">
            <v>qq</v>
          </cell>
          <cell r="AO174" t="str">
            <v>qq</v>
          </cell>
          <cell r="AP174" t="str">
            <v>qq</v>
          </cell>
          <cell r="AQ174" t="str">
            <v>qq</v>
          </cell>
          <cell r="AR174" t="str">
            <v>qq</v>
          </cell>
          <cell r="AS174" t="str">
            <v>qq</v>
          </cell>
          <cell r="AT174" t="str">
            <v>qq</v>
          </cell>
          <cell r="AU174" t="str">
            <v>Bernadette</v>
          </cell>
          <cell r="AV174">
            <v>0</v>
          </cell>
          <cell r="AW174">
            <v>0</v>
          </cell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</row>
        <row r="175">
          <cell r="C175">
            <v>0</v>
          </cell>
          <cell r="D175" t="e">
            <v>#N/A</v>
          </cell>
          <cell r="E175">
            <v>0</v>
          </cell>
          <cell r="F175" t="e">
            <v>#N/A</v>
          </cell>
          <cell r="G175">
            <v>0</v>
          </cell>
          <cell r="H175" t="e">
            <v>#N/A</v>
          </cell>
          <cell r="I175" t="e">
            <v>#N/A</v>
          </cell>
          <cell r="J175">
            <v>0</v>
          </cell>
          <cell r="K175">
            <v>0</v>
          </cell>
          <cell r="L175" t="e">
            <v>#N/A</v>
          </cell>
          <cell r="M175">
            <v>0</v>
          </cell>
          <cell r="N175">
            <v>0</v>
          </cell>
          <cell r="O175">
            <v>0</v>
          </cell>
          <cell r="P175" t="e">
            <v>#N/A</v>
          </cell>
          <cell r="Q175" t="str">
            <v>Lauren</v>
          </cell>
          <cell r="R175" t="str">
            <v>qq</v>
          </cell>
          <cell r="S175" t="str">
            <v>qq</v>
          </cell>
          <cell r="T175" t="str">
            <v>qq</v>
          </cell>
          <cell r="U175" t="str">
            <v>QQ</v>
          </cell>
          <cell r="V175" t="str">
            <v>qq</v>
          </cell>
          <cell r="W175" t="str">
            <v>qq</v>
          </cell>
          <cell r="X175" t="str">
            <v>qq</v>
          </cell>
          <cell r="Y175" t="str">
            <v>qq</v>
          </cell>
          <cell r="Z175" t="str">
            <v>qq</v>
          </cell>
          <cell r="AA175" t="str">
            <v>qq</v>
          </cell>
          <cell r="AB175" t="str">
            <v>qq</v>
          </cell>
          <cell r="AC175" t="str">
            <v>qq</v>
          </cell>
          <cell r="AD175" t="str">
            <v>qq</v>
          </cell>
          <cell r="AE175" t="str">
            <v>qq</v>
          </cell>
          <cell r="AF175" t="str">
            <v>qq</v>
          </cell>
          <cell r="AG175" t="str">
            <v>qq</v>
          </cell>
          <cell r="AH175" t="str">
            <v>qq</v>
          </cell>
          <cell r="AI175" t="str">
            <v>qq</v>
          </cell>
          <cell r="AJ175" t="str">
            <v>qq</v>
          </cell>
          <cell r="AK175" t="str">
            <v>qq</v>
          </cell>
          <cell r="AL175" t="str">
            <v>qq</v>
          </cell>
          <cell r="AM175" t="str">
            <v>qq</v>
          </cell>
          <cell r="AN175" t="str">
            <v>qq</v>
          </cell>
          <cell r="AO175" t="str">
            <v>qq</v>
          </cell>
          <cell r="AP175" t="str">
            <v>qq</v>
          </cell>
          <cell r="AQ175" t="str">
            <v>qq</v>
          </cell>
          <cell r="AR175" t="str">
            <v>qq</v>
          </cell>
          <cell r="AS175" t="str">
            <v>qq</v>
          </cell>
          <cell r="AT175" t="str">
            <v>qq</v>
          </cell>
          <cell r="AU175">
            <v>0</v>
          </cell>
          <cell r="AV175">
            <v>0</v>
          </cell>
          <cell r="AW175">
            <v>0</v>
          </cell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</row>
        <row r="176">
          <cell r="C176">
            <v>0</v>
          </cell>
          <cell r="D176" t="e">
            <v>#N/A</v>
          </cell>
          <cell r="E176">
            <v>0</v>
          </cell>
          <cell r="F176" t="e">
            <v>#N/A</v>
          </cell>
          <cell r="G176">
            <v>0</v>
          </cell>
          <cell r="H176" t="e">
            <v>#N/A</v>
          </cell>
          <cell r="I176" t="e">
            <v>#N/A</v>
          </cell>
          <cell r="J176">
            <v>0</v>
          </cell>
          <cell r="K176">
            <v>0</v>
          </cell>
          <cell r="L176" t="e">
            <v>#N/A</v>
          </cell>
          <cell r="M176">
            <v>0</v>
          </cell>
          <cell r="N176">
            <v>0</v>
          </cell>
          <cell r="O176" t="str">
            <v>qq</v>
          </cell>
          <cell r="P176" t="e">
            <v>#N/A</v>
          </cell>
          <cell r="Q176">
            <v>0</v>
          </cell>
          <cell r="R176" t="str">
            <v>qq</v>
          </cell>
          <cell r="S176" t="str">
            <v>Nha</v>
          </cell>
          <cell r="T176" t="str">
            <v>V.Le</v>
          </cell>
          <cell r="U176" t="str">
            <v>Lauren</v>
          </cell>
          <cell r="V176" t="str">
            <v>qq</v>
          </cell>
          <cell r="W176" t="str">
            <v>qq</v>
          </cell>
          <cell r="X176" t="str">
            <v>qq</v>
          </cell>
          <cell r="Y176" t="str">
            <v>qq</v>
          </cell>
          <cell r="Z176" t="str">
            <v>qq</v>
          </cell>
          <cell r="AA176" t="str">
            <v>qq</v>
          </cell>
          <cell r="AB176" t="str">
            <v>qq</v>
          </cell>
          <cell r="AC176" t="str">
            <v>qq</v>
          </cell>
          <cell r="AD176" t="str">
            <v>qq</v>
          </cell>
          <cell r="AE176" t="str">
            <v>qq</v>
          </cell>
          <cell r="AF176" t="str">
            <v>qq</v>
          </cell>
          <cell r="AG176" t="str">
            <v>qq</v>
          </cell>
          <cell r="AH176" t="str">
            <v>qq</v>
          </cell>
          <cell r="AI176" t="str">
            <v>qq</v>
          </cell>
          <cell r="AJ176" t="str">
            <v>qq</v>
          </cell>
          <cell r="AK176" t="str">
            <v>qq</v>
          </cell>
          <cell r="AL176" t="str">
            <v>qq</v>
          </cell>
          <cell r="AM176" t="str">
            <v>qq</v>
          </cell>
          <cell r="AN176" t="str">
            <v>qq</v>
          </cell>
          <cell r="AO176" t="str">
            <v>qq</v>
          </cell>
          <cell r="AP176" t="str">
            <v>qq</v>
          </cell>
          <cell r="AQ176" t="str">
            <v>qq</v>
          </cell>
          <cell r="AR176" t="str">
            <v>qq</v>
          </cell>
          <cell r="AS176" t="str">
            <v>qq</v>
          </cell>
          <cell r="AT176" t="str">
            <v>qq</v>
          </cell>
          <cell r="AU176" t="str">
            <v>Mark</v>
          </cell>
          <cell r="AV176" t="str">
            <v>Bernadette</v>
          </cell>
          <cell r="AW176">
            <v>0</v>
          </cell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</row>
        <row r="177">
          <cell r="C177">
            <v>0</v>
          </cell>
          <cell r="D177" t="e">
            <v>#N/A</v>
          </cell>
          <cell r="E177">
            <v>0</v>
          </cell>
          <cell r="F177" t="e">
            <v>#N/A</v>
          </cell>
          <cell r="G177">
            <v>0</v>
          </cell>
          <cell r="H177" t="e">
            <v>#N/A</v>
          </cell>
          <cell r="I177" t="e">
            <v>#N/A</v>
          </cell>
          <cell r="J177">
            <v>0</v>
          </cell>
          <cell r="K177">
            <v>0</v>
          </cell>
          <cell r="L177" t="e">
            <v>#N/A</v>
          </cell>
          <cell r="M177">
            <v>0</v>
          </cell>
          <cell r="N177">
            <v>0</v>
          </cell>
          <cell r="O177" t="str">
            <v>qq</v>
          </cell>
          <cell r="P177" t="e">
            <v>#N/A</v>
          </cell>
          <cell r="Q177">
            <v>0</v>
          </cell>
          <cell r="R177" t="str">
            <v>qq</v>
          </cell>
          <cell r="S177" t="str">
            <v>Idile</v>
          </cell>
          <cell r="T177" t="str">
            <v>Tinh</v>
          </cell>
          <cell r="U177" t="str">
            <v>QQ</v>
          </cell>
          <cell r="V177" t="str">
            <v>Roshny</v>
          </cell>
          <cell r="W177" t="str">
            <v>qq</v>
          </cell>
          <cell r="X177" t="str">
            <v>qq</v>
          </cell>
          <cell r="Y177" t="str">
            <v>qq</v>
          </cell>
          <cell r="Z177" t="str">
            <v>qq</v>
          </cell>
          <cell r="AA177" t="str">
            <v>qq</v>
          </cell>
          <cell r="AB177" t="str">
            <v>qq</v>
          </cell>
          <cell r="AC177" t="str">
            <v>qq</v>
          </cell>
          <cell r="AD177" t="str">
            <v>qq</v>
          </cell>
          <cell r="AE177" t="str">
            <v>qq</v>
          </cell>
          <cell r="AF177" t="str">
            <v>qq</v>
          </cell>
          <cell r="AG177" t="str">
            <v>qq</v>
          </cell>
          <cell r="AH177" t="str">
            <v>qq</v>
          </cell>
          <cell r="AI177" t="str">
            <v>qq</v>
          </cell>
          <cell r="AJ177" t="str">
            <v>qq</v>
          </cell>
          <cell r="AK177" t="str">
            <v>qq</v>
          </cell>
          <cell r="AL177" t="str">
            <v>qq</v>
          </cell>
          <cell r="AM177" t="str">
            <v>qq</v>
          </cell>
          <cell r="AN177" t="str">
            <v>qq</v>
          </cell>
          <cell r="AO177" t="str">
            <v>qq</v>
          </cell>
          <cell r="AP177" t="str">
            <v>qq</v>
          </cell>
          <cell r="AQ177" t="str">
            <v>qq</v>
          </cell>
          <cell r="AR177" t="str">
            <v>qq</v>
          </cell>
          <cell r="AS177" t="str">
            <v>qq</v>
          </cell>
          <cell r="AT177" t="str">
            <v>qq</v>
          </cell>
          <cell r="AU177" t="str">
            <v>Mark</v>
          </cell>
          <cell r="AV177">
            <v>0</v>
          </cell>
          <cell r="AW177">
            <v>0</v>
          </cell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</row>
        <row r="178">
          <cell r="C178">
            <v>0</v>
          </cell>
          <cell r="D178" t="e">
            <v>#N/A</v>
          </cell>
          <cell r="E178">
            <v>0</v>
          </cell>
          <cell r="F178" t="e">
            <v>#N/A</v>
          </cell>
          <cell r="G178">
            <v>0</v>
          </cell>
          <cell r="H178" t="e">
            <v>#N/A</v>
          </cell>
          <cell r="I178" t="e">
            <v>#N/A</v>
          </cell>
          <cell r="J178">
            <v>0</v>
          </cell>
          <cell r="K178">
            <v>0</v>
          </cell>
          <cell r="L178" t="e">
            <v>#N/A</v>
          </cell>
          <cell r="M178">
            <v>0</v>
          </cell>
          <cell r="N178">
            <v>0</v>
          </cell>
          <cell r="O178" t="str">
            <v>qq</v>
          </cell>
          <cell r="P178" t="e">
            <v>#N/A</v>
          </cell>
          <cell r="Q178">
            <v>0</v>
          </cell>
          <cell r="R178" t="str">
            <v>qq</v>
          </cell>
          <cell r="S178" t="str">
            <v>qq</v>
          </cell>
          <cell r="T178" t="str">
            <v>qq</v>
          </cell>
          <cell r="U178" t="str">
            <v>QQ</v>
          </cell>
          <cell r="V178" t="str">
            <v>qq</v>
          </cell>
          <cell r="W178" t="str">
            <v>qq</v>
          </cell>
          <cell r="X178" t="str">
            <v>qq</v>
          </cell>
          <cell r="Y178" t="str">
            <v>qq</v>
          </cell>
          <cell r="Z178" t="str">
            <v>qq</v>
          </cell>
          <cell r="AA178" t="str">
            <v>qq</v>
          </cell>
          <cell r="AB178" t="str">
            <v>qq</v>
          </cell>
          <cell r="AC178" t="str">
            <v>qq</v>
          </cell>
          <cell r="AD178" t="str">
            <v>qq</v>
          </cell>
          <cell r="AE178" t="str">
            <v>qq</v>
          </cell>
          <cell r="AF178" t="str">
            <v>qq</v>
          </cell>
          <cell r="AG178" t="str">
            <v>qq</v>
          </cell>
          <cell r="AH178" t="str">
            <v>qq</v>
          </cell>
          <cell r="AI178" t="str">
            <v>qq</v>
          </cell>
          <cell r="AJ178" t="str">
            <v>qq</v>
          </cell>
          <cell r="AK178" t="str">
            <v>qq</v>
          </cell>
          <cell r="AL178" t="str">
            <v>qq</v>
          </cell>
          <cell r="AM178" t="str">
            <v>qq</v>
          </cell>
          <cell r="AN178" t="str">
            <v>qq</v>
          </cell>
          <cell r="AO178" t="str">
            <v>qq</v>
          </cell>
          <cell r="AP178" t="str">
            <v>qq</v>
          </cell>
          <cell r="AQ178" t="str">
            <v>qq</v>
          </cell>
          <cell r="AR178" t="str">
            <v>qq</v>
          </cell>
          <cell r="AS178" t="str">
            <v>qq</v>
          </cell>
          <cell r="AT178" t="str">
            <v>qq</v>
          </cell>
          <cell r="AU178" t="str">
            <v>Mark</v>
          </cell>
          <cell r="AV178">
            <v>0</v>
          </cell>
          <cell r="AW178">
            <v>0</v>
          </cell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</row>
        <row r="179">
          <cell r="C179">
            <v>0</v>
          </cell>
          <cell r="D179" t="e">
            <v>#N/A</v>
          </cell>
          <cell r="E179">
            <v>0</v>
          </cell>
          <cell r="F179" t="e">
            <v>#N/A</v>
          </cell>
          <cell r="G179">
            <v>0</v>
          </cell>
          <cell r="H179" t="e">
            <v>#N/A</v>
          </cell>
          <cell r="I179" t="e">
            <v>#N/A</v>
          </cell>
          <cell r="J179">
            <v>0</v>
          </cell>
          <cell r="K179">
            <v>0</v>
          </cell>
          <cell r="L179" t="e">
            <v>#N/A</v>
          </cell>
          <cell r="M179">
            <v>0</v>
          </cell>
          <cell r="N179">
            <v>0</v>
          </cell>
          <cell r="O179">
            <v>0</v>
          </cell>
          <cell r="P179" t="e">
            <v>#N/A</v>
          </cell>
          <cell r="Q179" t="str">
            <v>qq</v>
          </cell>
          <cell r="R179" t="str">
            <v>qq</v>
          </cell>
          <cell r="S179" t="str">
            <v>qq</v>
          </cell>
          <cell r="T179" t="str">
            <v>qq</v>
          </cell>
          <cell r="U179" t="str">
            <v>QQ</v>
          </cell>
          <cell r="V179" t="str">
            <v>qq</v>
          </cell>
          <cell r="W179" t="str">
            <v>qq</v>
          </cell>
          <cell r="X179" t="str">
            <v>qq</v>
          </cell>
          <cell r="Y179" t="str">
            <v>qq</v>
          </cell>
          <cell r="Z179" t="str">
            <v>qq</v>
          </cell>
          <cell r="AA179" t="str">
            <v>qq</v>
          </cell>
          <cell r="AB179" t="str">
            <v>qq</v>
          </cell>
          <cell r="AC179" t="str">
            <v>qq</v>
          </cell>
          <cell r="AD179" t="str">
            <v>qq</v>
          </cell>
          <cell r="AE179" t="str">
            <v>qq</v>
          </cell>
          <cell r="AF179" t="str">
            <v>qq</v>
          </cell>
          <cell r="AG179" t="str">
            <v>qq</v>
          </cell>
          <cell r="AH179" t="str">
            <v>qq</v>
          </cell>
          <cell r="AI179" t="str">
            <v>qq</v>
          </cell>
          <cell r="AJ179" t="str">
            <v>qq</v>
          </cell>
          <cell r="AK179" t="str">
            <v>qq</v>
          </cell>
          <cell r="AL179" t="str">
            <v>qq</v>
          </cell>
          <cell r="AM179" t="str">
            <v>qq</v>
          </cell>
          <cell r="AN179" t="str">
            <v>qq</v>
          </cell>
          <cell r="AO179" t="str">
            <v>qq</v>
          </cell>
          <cell r="AP179" t="str">
            <v>qq</v>
          </cell>
          <cell r="AQ179" t="str">
            <v>qq</v>
          </cell>
          <cell r="AR179" t="str">
            <v>qq</v>
          </cell>
          <cell r="AS179" t="str">
            <v>qq</v>
          </cell>
          <cell r="AT179" t="str">
            <v>qq</v>
          </cell>
          <cell r="AU179" t="str">
            <v>Mark</v>
          </cell>
          <cell r="AV179" t="str">
            <v>Bernadette</v>
          </cell>
          <cell r="AW179">
            <v>0</v>
          </cell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</row>
        <row r="180">
          <cell r="C180">
            <v>0</v>
          </cell>
          <cell r="D180" t="e">
            <v>#N/A</v>
          </cell>
          <cell r="E180">
            <v>0</v>
          </cell>
          <cell r="F180" t="e">
            <v>#N/A</v>
          </cell>
          <cell r="G180">
            <v>0</v>
          </cell>
          <cell r="H180" t="e">
            <v>#N/A</v>
          </cell>
          <cell r="I180" t="e">
            <v>#N/A</v>
          </cell>
          <cell r="J180">
            <v>0</v>
          </cell>
          <cell r="K180">
            <v>0</v>
          </cell>
          <cell r="L180" t="e">
            <v>#N/A</v>
          </cell>
          <cell r="M180">
            <v>0</v>
          </cell>
          <cell r="N180">
            <v>0</v>
          </cell>
          <cell r="O180">
            <v>0</v>
          </cell>
          <cell r="P180" t="e">
            <v>#N/A</v>
          </cell>
          <cell r="Q180">
            <v>0</v>
          </cell>
          <cell r="R180" t="str">
            <v>qq</v>
          </cell>
          <cell r="S180" t="str">
            <v>qq</v>
          </cell>
          <cell r="T180" t="str">
            <v>qq</v>
          </cell>
          <cell r="U180" t="str">
            <v>QQ</v>
          </cell>
          <cell r="V180" t="str">
            <v>qq</v>
          </cell>
          <cell r="W180" t="str">
            <v>qq</v>
          </cell>
          <cell r="X180" t="str">
            <v>qq</v>
          </cell>
          <cell r="Y180" t="str">
            <v>qq</v>
          </cell>
          <cell r="Z180" t="str">
            <v>qq</v>
          </cell>
          <cell r="AA180" t="str">
            <v>qq</v>
          </cell>
          <cell r="AB180" t="str">
            <v>qq</v>
          </cell>
          <cell r="AC180" t="str">
            <v>qq</v>
          </cell>
          <cell r="AD180" t="str">
            <v>qq</v>
          </cell>
          <cell r="AE180" t="str">
            <v>qq</v>
          </cell>
          <cell r="AF180" t="str">
            <v>qq</v>
          </cell>
          <cell r="AG180" t="str">
            <v>qq</v>
          </cell>
          <cell r="AH180" t="str">
            <v>qq</v>
          </cell>
          <cell r="AI180" t="str">
            <v>qq</v>
          </cell>
          <cell r="AJ180" t="str">
            <v>qq</v>
          </cell>
          <cell r="AK180" t="str">
            <v>qq</v>
          </cell>
          <cell r="AL180" t="str">
            <v>qq</v>
          </cell>
          <cell r="AM180" t="str">
            <v>qq</v>
          </cell>
          <cell r="AN180" t="str">
            <v>qq</v>
          </cell>
          <cell r="AO180" t="str">
            <v>qq</v>
          </cell>
          <cell r="AP180" t="str">
            <v>qq</v>
          </cell>
          <cell r="AQ180" t="str">
            <v>qq</v>
          </cell>
          <cell r="AR180" t="str">
            <v>qq</v>
          </cell>
          <cell r="AS180" t="str">
            <v>qq</v>
          </cell>
          <cell r="AT180" t="str">
            <v>qq</v>
          </cell>
          <cell r="AU180" t="str">
            <v>Mark</v>
          </cell>
          <cell r="AV180">
            <v>0</v>
          </cell>
          <cell r="AW180">
            <v>0</v>
          </cell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</row>
        <row r="181">
          <cell r="C181">
            <v>0</v>
          </cell>
          <cell r="D181" t="e">
            <v>#N/A</v>
          </cell>
          <cell r="E181">
            <v>0</v>
          </cell>
          <cell r="F181" t="e">
            <v>#N/A</v>
          </cell>
          <cell r="G181">
            <v>0</v>
          </cell>
          <cell r="H181" t="e">
            <v>#N/A</v>
          </cell>
          <cell r="I181" t="e">
            <v>#N/A</v>
          </cell>
          <cell r="J181">
            <v>0</v>
          </cell>
          <cell r="K181">
            <v>0</v>
          </cell>
          <cell r="L181" t="e">
            <v>#N/A</v>
          </cell>
          <cell r="M181">
            <v>0</v>
          </cell>
          <cell r="N181">
            <v>0</v>
          </cell>
          <cell r="O181" t="str">
            <v>qq</v>
          </cell>
          <cell r="P181" t="e">
            <v>#N/A</v>
          </cell>
          <cell r="Q181">
            <v>0</v>
          </cell>
          <cell r="R181" t="str">
            <v>qq</v>
          </cell>
          <cell r="S181" t="str">
            <v>Jonathan</v>
          </cell>
          <cell r="T181" t="str">
            <v>V.Le</v>
          </cell>
          <cell r="U181" t="str">
            <v>Ana</v>
          </cell>
          <cell r="V181" t="str">
            <v>qq</v>
          </cell>
          <cell r="W181" t="str">
            <v>qq</v>
          </cell>
          <cell r="X181" t="str">
            <v>qq</v>
          </cell>
          <cell r="Y181" t="str">
            <v>qq</v>
          </cell>
          <cell r="Z181" t="str">
            <v>qq</v>
          </cell>
          <cell r="AA181" t="str">
            <v>qq</v>
          </cell>
          <cell r="AB181" t="str">
            <v>qq</v>
          </cell>
          <cell r="AC181" t="str">
            <v>qq</v>
          </cell>
          <cell r="AD181" t="str">
            <v>qq</v>
          </cell>
          <cell r="AE181" t="str">
            <v>qq</v>
          </cell>
          <cell r="AF181" t="str">
            <v>qq</v>
          </cell>
          <cell r="AG181" t="str">
            <v>qq</v>
          </cell>
          <cell r="AH181" t="str">
            <v>qq</v>
          </cell>
          <cell r="AI181" t="str">
            <v>qq</v>
          </cell>
          <cell r="AJ181" t="str">
            <v>qq</v>
          </cell>
          <cell r="AK181" t="str">
            <v>qq</v>
          </cell>
          <cell r="AL181" t="str">
            <v>qq</v>
          </cell>
          <cell r="AM181" t="str">
            <v>qq</v>
          </cell>
          <cell r="AN181" t="str">
            <v>qq</v>
          </cell>
          <cell r="AO181" t="str">
            <v>qq</v>
          </cell>
          <cell r="AP181" t="str">
            <v>qq</v>
          </cell>
          <cell r="AQ181" t="str">
            <v>qq</v>
          </cell>
          <cell r="AR181" t="str">
            <v>qq</v>
          </cell>
          <cell r="AS181" t="str">
            <v>qq</v>
          </cell>
          <cell r="AT181" t="str">
            <v>Interns 1-5</v>
          </cell>
          <cell r="AU181" t="str">
            <v>Bernadette</v>
          </cell>
          <cell r="AV181" t="str">
            <v>Maria</v>
          </cell>
          <cell r="AW181">
            <v>0</v>
          </cell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</row>
        <row r="182">
          <cell r="C182">
            <v>0</v>
          </cell>
          <cell r="D182" t="e">
            <v>#N/A</v>
          </cell>
          <cell r="E182">
            <v>0</v>
          </cell>
          <cell r="F182" t="e">
            <v>#N/A</v>
          </cell>
          <cell r="G182">
            <v>0</v>
          </cell>
          <cell r="H182" t="e">
            <v>#N/A</v>
          </cell>
          <cell r="I182" t="e">
            <v>#N/A</v>
          </cell>
          <cell r="J182">
            <v>0</v>
          </cell>
          <cell r="K182">
            <v>0</v>
          </cell>
          <cell r="L182" t="e">
            <v>#N/A</v>
          </cell>
          <cell r="M182">
            <v>0</v>
          </cell>
          <cell r="N182">
            <v>0</v>
          </cell>
          <cell r="O182" t="str">
            <v>qq</v>
          </cell>
          <cell r="P182" t="e">
            <v>#N/A</v>
          </cell>
          <cell r="Q182">
            <v>0</v>
          </cell>
          <cell r="R182" t="str">
            <v>qq</v>
          </cell>
          <cell r="S182" t="str">
            <v>Thao</v>
          </cell>
          <cell r="T182" t="str">
            <v>Idile</v>
          </cell>
          <cell r="U182" t="str">
            <v>QQ</v>
          </cell>
          <cell r="V182" t="str">
            <v>Tinh</v>
          </cell>
          <cell r="W182" t="str">
            <v>qq</v>
          </cell>
          <cell r="X182" t="str">
            <v>qq</v>
          </cell>
          <cell r="Y182" t="str">
            <v>qq</v>
          </cell>
          <cell r="Z182" t="str">
            <v>qq</v>
          </cell>
          <cell r="AA182" t="str">
            <v>qq</v>
          </cell>
          <cell r="AB182" t="str">
            <v>qq</v>
          </cell>
          <cell r="AC182" t="str">
            <v>qq</v>
          </cell>
          <cell r="AD182" t="str">
            <v>qq</v>
          </cell>
          <cell r="AE182" t="str">
            <v>qq</v>
          </cell>
          <cell r="AF182" t="str">
            <v>qq</v>
          </cell>
          <cell r="AG182" t="str">
            <v>qq</v>
          </cell>
          <cell r="AH182" t="str">
            <v>qq</v>
          </cell>
          <cell r="AI182" t="str">
            <v>qq</v>
          </cell>
          <cell r="AJ182" t="str">
            <v>qq</v>
          </cell>
          <cell r="AK182" t="str">
            <v>qq</v>
          </cell>
          <cell r="AL182" t="str">
            <v>qq</v>
          </cell>
          <cell r="AM182" t="str">
            <v>qq</v>
          </cell>
          <cell r="AN182" t="str">
            <v>qq</v>
          </cell>
          <cell r="AO182" t="str">
            <v>qq</v>
          </cell>
          <cell r="AP182" t="str">
            <v>qq</v>
          </cell>
          <cell r="AQ182" t="str">
            <v>qq</v>
          </cell>
          <cell r="AR182" t="str">
            <v>qq</v>
          </cell>
          <cell r="AS182" t="str">
            <v>qq</v>
          </cell>
          <cell r="AT182" t="str">
            <v>Interns 1-5</v>
          </cell>
          <cell r="AU182" t="str">
            <v>Maria</v>
          </cell>
          <cell r="AV182">
            <v>0</v>
          </cell>
          <cell r="AW182">
            <v>0</v>
          </cell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</row>
        <row r="183">
          <cell r="C183">
            <v>0</v>
          </cell>
          <cell r="D183" t="e">
            <v>#N/A</v>
          </cell>
          <cell r="E183">
            <v>0</v>
          </cell>
          <cell r="F183" t="e">
            <v>#N/A</v>
          </cell>
          <cell r="G183">
            <v>0</v>
          </cell>
          <cell r="H183" t="e">
            <v>#N/A</v>
          </cell>
          <cell r="I183" t="e">
            <v>#N/A</v>
          </cell>
          <cell r="J183">
            <v>0</v>
          </cell>
          <cell r="K183">
            <v>0</v>
          </cell>
          <cell r="L183" t="e">
            <v>#N/A</v>
          </cell>
          <cell r="M183">
            <v>0</v>
          </cell>
          <cell r="N183">
            <v>0</v>
          </cell>
          <cell r="O183" t="str">
            <v>qq</v>
          </cell>
          <cell r="P183" t="e">
            <v>#N/A</v>
          </cell>
          <cell r="Q183">
            <v>0</v>
          </cell>
          <cell r="R183" t="str">
            <v>qq</v>
          </cell>
          <cell r="S183" t="str">
            <v>qq</v>
          </cell>
          <cell r="T183" t="str">
            <v>qq</v>
          </cell>
          <cell r="U183" t="str">
            <v>QQ</v>
          </cell>
          <cell r="V183" t="str">
            <v>qq</v>
          </cell>
          <cell r="W183" t="str">
            <v>qq</v>
          </cell>
          <cell r="X183" t="str">
            <v>qq</v>
          </cell>
          <cell r="Y183" t="str">
            <v>qq</v>
          </cell>
          <cell r="Z183" t="str">
            <v>qq</v>
          </cell>
          <cell r="AA183" t="str">
            <v>qq</v>
          </cell>
          <cell r="AB183" t="str">
            <v>qq</v>
          </cell>
          <cell r="AC183" t="str">
            <v>qq</v>
          </cell>
          <cell r="AD183" t="str">
            <v>qq</v>
          </cell>
          <cell r="AE183" t="str">
            <v>qq</v>
          </cell>
          <cell r="AF183" t="str">
            <v>qq</v>
          </cell>
          <cell r="AG183" t="str">
            <v>qq</v>
          </cell>
          <cell r="AH183" t="str">
            <v>qq</v>
          </cell>
          <cell r="AI183" t="str">
            <v>qq</v>
          </cell>
          <cell r="AJ183" t="str">
            <v>qq</v>
          </cell>
          <cell r="AK183" t="str">
            <v>qq</v>
          </cell>
          <cell r="AL183" t="str">
            <v>qq</v>
          </cell>
          <cell r="AM183" t="str">
            <v>qq</v>
          </cell>
          <cell r="AN183" t="str">
            <v>qq</v>
          </cell>
          <cell r="AO183" t="str">
            <v>qq</v>
          </cell>
          <cell r="AP183" t="str">
            <v>qq</v>
          </cell>
          <cell r="AQ183" t="str">
            <v>qq</v>
          </cell>
          <cell r="AR183" t="str">
            <v>qq</v>
          </cell>
          <cell r="AS183" t="str">
            <v>qq</v>
          </cell>
          <cell r="AT183" t="str">
            <v>Interns 1-5</v>
          </cell>
          <cell r="AU183">
            <v>0</v>
          </cell>
          <cell r="AV183">
            <v>0</v>
          </cell>
          <cell r="AW183">
            <v>0</v>
          </cell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</row>
        <row r="184">
          <cell r="C184">
            <v>0</v>
          </cell>
          <cell r="D184" t="e">
            <v>#N/A</v>
          </cell>
          <cell r="E184">
            <v>0</v>
          </cell>
          <cell r="F184" t="e">
            <v>#N/A</v>
          </cell>
          <cell r="G184">
            <v>0</v>
          </cell>
          <cell r="H184" t="e">
            <v>#N/A</v>
          </cell>
          <cell r="I184" t="e">
            <v>#N/A</v>
          </cell>
          <cell r="J184">
            <v>0</v>
          </cell>
          <cell r="K184">
            <v>0</v>
          </cell>
          <cell r="L184" t="e">
            <v>#N/A</v>
          </cell>
          <cell r="M184">
            <v>0</v>
          </cell>
          <cell r="N184">
            <v>0</v>
          </cell>
          <cell r="O184">
            <v>0</v>
          </cell>
          <cell r="P184" t="e">
            <v>#N/A</v>
          </cell>
          <cell r="Q184" t="str">
            <v>qq</v>
          </cell>
          <cell r="R184" t="str">
            <v>qq</v>
          </cell>
          <cell r="S184" t="str">
            <v>qq</v>
          </cell>
          <cell r="T184" t="str">
            <v>qq</v>
          </cell>
          <cell r="U184" t="str">
            <v>QQ</v>
          </cell>
          <cell r="V184" t="str">
            <v>qq</v>
          </cell>
          <cell r="W184" t="str">
            <v>qq</v>
          </cell>
          <cell r="X184" t="str">
            <v>qq</v>
          </cell>
          <cell r="Y184" t="str">
            <v>qq</v>
          </cell>
          <cell r="Z184" t="str">
            <v>qq</v>
          </cell>
          <cell r="AA184" t="str">
            <v>qq</v>
          </cell>
          <cell r="AB184" t="str">
            <v>qq</v>
          </cell>
          <cell r="AC184" t="str">
            <v>qq</v>
          </cell>
          <cell r="AD184" t="str">
            <v>qq</v>
          </cell>
          <cell r="AE184" t="str">
            <v>qq</v>
          </cell>
          <cell r="AF184" t="str">
            <v>qq</v>
          </cell>
          <cell r="AG184" t="str">
            <v>qq</v>
          </cell>
          <cell r="AH184" t="str">
            <v>qq</v>
          </cell>
          <cell r="AI184" t="str">
            <v>qq</v>
          </cell>
          <cell r="AJ184" t="str">
            <v>qq</v>
          </cell>
          <cell r="AK184" t="str">
            <v>qq</v>
          </cell>
          <cell r="AL184" t="str">
            <v>qq</v>
          </cell>
          <cell r="AM184" t="str">
            <v>qq</v>
          </cell>
          <cell r="AN184" t="str">
            <v>qq</v>
          </cell>
          <cell r="AO184" t="str">
            <v>qq</v>
          </cell>
          <cell r="AP184" t="str">
            <v>qq</v>
          </cell>
          <cell r="AQ184" t="str">
            <v>qq</v>
          </cell>
          <cell r="AR184" t="str">
            <v>qq</v>
          </cell>
          <cell r="AS184" t="str">
            <v>qq</v>
          </cell>
          <cell r="AT184" t="str">
            <v>Interns 1-5</v>
          </cell>
          <cell r="AU184" t="str">
            <v>Bernadette</v>
          </cell>
          <cell r="AV184">
            <v>0</v>
          </cell>
          <cell r="AW184">
            <v>0</v>
          </cell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</row>
        <row r="185">
          <cell r="C185">
            <v>0</v>
          </cell>
          <cell r="D185" t="e">
            <v>#N/A</v>
          </cell>
          <cell r="E185">
            <v>0</v>
          </cell>
          <cell r="F185" t="e">
            <v>#N/A</v>
          </cell>
          <cell r="G185">
            <v>0</v>
          </cell>
          <cell r="H185" t="e">
            <v>#N/A</v>
          </cell>
          <cell r="I185" t="e">
            <v>#N/A</v>
          </cell>
          <cell r="J185">
            <v>0</v>
          </cell>
          <cell r="K185">
            <v>0</v>
          </cell>
          <cell r="L185" t="e">
            <v>#N/A</v>
          </cell>
          <cell r="M185">
            <v>0</v>
          </cell>
          <cell r="N185">
            <v>0</v>
          </cell>
          <cell r="O185">
            <v>0</v>
          </cell>
          <cell r="P185" t="e">
            <v>#N/A</v>
          </cell>
          <cell r="Q185">
            <v>0</v>
          </cell>
          <cell r="R185" t="str">
            <v>qq</v>
          </cell>
          <cell r="S185" t="str">
            <v>qq</v>
          </cell>
          <cell r="T185" t="str">
            <v>qq</v>
          </cell>
          <cell r="U185" t="str">
            <v>QQ</v>
          </cell>
          <cell r="V185" t="str">
            <v>qq</v>
          </cell>
          <cell r="W185" t="str">
            <v>qq</v>
          </cell>
          <cell r="X185" t="str">
            <v>qq</v>
          </cell>
          <cell r="Y185" t="str">
            <v>qq</v>
          </cell>
          <cell r="Z185" t="str">
            <v>qq</v>
          </cell>
          <cell r="AA185" t="str">
            <v>qq</v>
          </cell>
          <cell r="AB185" t="str">
            <v>qq</v>
          </cell>
          <cell r="AC185" t="str">
            <v>qq</v>
          </cell>
          <cell r="AD185" t="str">
            <v>qq</v>
          </cell>
          <cell r="AE185" t="str">
            <v>qq</v>
          </cell>
          <cell r="AF185" t="str">
            <v>qq</v>
          </cell>
          <cell r="AG185" t="str">
            <v>qq</v>
          </cell>
          <cell r="AH185" t="str">
            <v>qq</v>
          </cell>
          <cell r="AI185" t="str">
            <v>qq</v>
          </cell>
          <cell r="AJ185" t="str">
            <v>qq</v>
          </cell>
          <cell r="AK185" t="str">
            <v>qq</v>
          </cell>
          <cell r="AL185" t="str">
            <v>qq</v>
          </cell>
          <cell r="AM185" t="str">
            <v>qq</v>
          </cell>
          <cell r="AN185" t="str">
            <v>qq</v>
          </cell>
          <cell r="AO185" t="str">
            <v>qq</v>
          </cell>
          <cell r="AP185" t="str">
            <v>qq</v>
          </cell>
          <cell r="AQ185" t="str">
            <v>qq</v>
          </cell>
          <cell r="AR185" t="str">
            <v>qq</v>
          </cell>
          <cell r="AS185" t="str">
            <v>qq</v>
          </cell>
          <cell r="AT185" t="str">
            <v>Interns 1-5</v>
          </cell>
          <cell r="AU185" t="str">
            <v>Maria</v>
          </cell>
          <cell r="AV185">
            <v>0</v>
          </cell>
          <cell r="AW185">
            <v>0</v>
          </cell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</row>
        <row r="186">
          <cell r="C186">
            <v>0</v>
          </cell>
          <cell r="D186" t="e">
            <v>#N/A</v>
          </cell>
          <cell r="E186">
            <v>0</v>
          </cell>
          <cell r="F186" t="e">
            <v>#N/A</v>
          </cell>
          <cell r="G186">
            <v>0</v>
          </cell>
          <cell r="H186" t="e">
            <v>#N/A</v>
          </cell>
          <cell r="I186" t="e">
            <v>#N/A</v>
          </cell>
          <cell r="J186">
            <v>0</v>
          </cell>
          <cell r="K186">
            <v>0</v>
          </cell>
          <cell r="L186" t="e">
            <v>#N/A</v>
          </cell>
          <cell r="M186">
            <v>0</v>
          </cell>
          <cell r="N186">
            <v>0</v>
          </cell>
          <cell r="O186" t="str">
            <v>qq</v>
          </cell>
          <cell r="P186" t="e">
            <v>#N/A</v>
          </cell>
          <cell r="Q186" t="str">
            <v>Edward</v>
          </cell>
          <cell r="R186" t="str">
            <v>qq</v>
          </cell>
          <cell r="S186" t="str">
            <v>Jesslyn</v>
          </cell>
          <cell r="T186" t="str">
            <v>Nha</v>
          </cell>
          <cell r="U186" t="str">
            <v>Tinh</v>
          </cell>
          <cell r="V186" t="str">
            <v>qq</v>
          </cell>
          <cell r="W186" t="str">
            <v>qq</v>
          </cell>
          <cell r="X186" t="str">
            <v>qq</v>
          </cell>
          <cell r="Y186" t="str">
            <v>qq</v>
          </cell>
          <cell r="Z186" t="str">
            <v>qq</v>
          </cell>
          <cell r="AA186" t="str">
            <v>qq</v>
          </cell>
          <cell r="AB186" t="str">
            <v>qq</v>
          </cell>
          <cell r="AC186" t="str">
            <v>qq</v>
          </cell>
          <cell r="AD186" t="str">
            <v>qq</v>
          </cell>
          <cell r="AE186" t="str">
            <v>qq</v>
          </cell>
          <cell r="AF186" t="str">
            <v>qq</v>
          </cell>
          <cell r="AG186" t="str">
            <v>qq</v>
          </cell>
          <cell r="AH186" t="str">
            <v>qq</v>
          </cell>
          <cell r="AI186" t="str">
            <v>qq</v>
          </cell>
          <cell r="AJ186" t="str">
            <v>qq</v>
          </cell>
          <cell r="AK186" t="str">
            <v>qq</v>
          </cell>
          <cell r="AL186" t="str">
            <v>qq</v>
          </cell>
          <cell r="AM186" t="str">
            <v>qq</v>
          </cell>
          <cell r="AN186" t="str">
            <v>qq</v>
          </cell>
          <cell r="AO186" t="str">
            <v>qq</v>
          </cell>
          <cell r="AP186" t="str">
            <v>qq</v>
          </cell>
          <cell r="AQ186" t="str">
            <v>qq</v>
          </cell>
          <cell r="AR186" t="str">
            <v>qq</v>
          </cell>
          <cell r="AS186" t="str">
            <v>qq</v>
          </cell>
          <cell r="AT186" t="str">
            <v>Interns 6-11</v>
          </cell>
          <cell r="AU186" t="str">
            <v>Bernadette</v>
          </cell>
          <cell r="AV186" t="str">
            <v>Maria</v>
          </cell>
          <cell r="AW186">
            <v>0</v>
          </cell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</row>
        <row r="187">
          <cell r="C187">
            <v>0</v>
          </cell>
          <cell r="D187" t="e">
            <v>#N/A</v>
          </cell>
          <cell r="E187">
            <v>0</v>
          </cell>
          <cell r="F187" t="e">
            <v>#N/A</v>
          </cell>
          <cell r="G187">
            <v>0</v>
          </cell>
          <cell r="H187" t="e">
            <v>#N/A</v>
          </cell>
          <cell r="I187" t="e">
            <v>#N/A</v>
          </cell>
          <cell r="J187">
            <v>0</v>
          </cell>
          <cell r="K187">
            <v>0</v>
          </cell>
          <cell r="L187" t="e">
            <v>#N/A</v>
          </cell>
          <cell r="M187">
            <v>0</v>
          </cell>
          <cell r="N187">
            <v>0</v>
          </cell>
          <cell r="O187" t="str">
            <v>qq</v>
          </cell>
          <cell r="P187" t="e">
            <v>#N/A</v>
          </cell>
          <cell r="Q187" t="str">
            <v>Jesslyn</v>
          </cell>
          <cell r="R187" t="str">
            <v>qq</v>
          </cell>
          <cell r="S187" t="str">
            <v>Lauren</v>
          </cell>
          <cell r="T187" t="str">
            <v>Roshny</v>
          </cell>
          <cell r="U187" t="str">
            <v>QQ</v>
          </cell>
          <cell r="V187" t="str">
            <v>Ana</v>
          </cell>
          <cell r="W187" t="str">
            <v>qq</v>
          </cell>
          <cell r="X187" t="str">
            <v>qq</v>
          </cell>
          <cell r="Y187" t="str">
            <v>qq</v>
          </cell>
          <cell r="Z187" t="str">
            <v>qq</v>
          </cell>
          <cell r="AA187" t="str">
            <v>qq</v>
          </cell>
          <cell r="AB187" t="str">
            <v>qq</v>
          </cell>
          <cell r="AC187" t="str">
            <v>qq</v>
          </cell>
          <cell r="AD187" t="str">
            <v>qq</v>
          </cell>
          <cell r="AE187" t="str">
            <v>qq</v>
          </cell>
          <cell r="AF187" t="str">
            <v>qq</v>
          </cell>
          <cell r="AG187" t="str">
            <v>qq</v>
          </cell>
          <cell r="AH187" t="str">
            <v>qq</v>
          </cell>
          <cell r="AI187" t="str">
            <v>qq</v>
          </cell>
          <cell r="AJ187" t="str">
            <v>qq</v>
          </cell>
          <cell r="AK187" t="str">
            <v>qq</v>
          </cell>
          <cell r="AL187" t="str">
            <v>qq</v>
          </cell>
          <cell r="AM187" t="str">
            <v>qq</v>
          </cell>
          <cell r="AN187" t="str">
            <v>qq</v>
          </cell>
          <cell r="AO187" t="str">
            <v>qq</v>
          </cell>
          <cell r="AP187" t="str">
            <v>qq</v>
          </cell>
          <cell r="AQ187" t="str">
            <v>qq</v>
          </cell>
          <cell r="AR187" t="str">
            <v>qq</v>
          </cell>
          <cell r="AS187" t="str">
            <v>qq</v>
          </cell>
          <cell r="AT187" t="str">
            <v>Interns 6-11</v>
          </cell>
          <cell r="AU187" t="str">
            <v>Maria</v>
          </cell>
          <cell r="AV187">
            <v>0</v>
          </cell>
          <cell r="AW187">
            <v>0</v>
          </cell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</row>
        <row r="188">
          <cell r="C188">
            <v>0</v>
          </cell>
          <cell r="D188" t="e">
            <v>#N/A</v>
          </cell>
          <cell r="E188">
            <v>0</v>
          </cell>
          <cell r="F188" t="e">
            <v>#N/A</v>
          </cell>
          <cell r="G188">
            <v>0</v>
          </cell>
          <cell r="H188" t="e">
            <v>#N/A</v>
          </cell>
          <cell r="I188" t="e">
            <v>#N/A</v>
          </cell>
          <cell r="J188">
            <v>0</v>
          </cell>
          <cell r="K188">
            <v>0</v>
          </cell>
          <cell r="L188" t="e">
            <v>#N/A</v>
          </cell>
          <cell r="M188">
            <v>0</v>
          </cell>
          <cell r="N188">
            <v>0</v>
          </cell>
          <cell r="O188" t="str">
            <v>qq</v>
          </cell>
          <cell r="P188" t="e">
            <v>#N/A</v>
          </cell>
          <cell r="Q188" t="str">
            <v>Idile</v>
          </cell>
          <cell r="R188" t="str">
            <v>qq</v>
          </cell>
          <cell r="S188" t="str">
            <v>qq</v>
          </cell>
          <cell r="T188" t="str">
            <v>qq</v>
          </cell>
          <cell r="U188" t="str">
            <v>QQ</v>
          </cell>
          <cell r="V188" t="str">
            <v>qq</v>
          </cell>
          <cell r="W188" t="str">
            <v>qq</v>
          </cell>
          <cell r="X188" t="str">
            <v>qq</v>
          </cell>
          <cell r="Y188" t="str">
            <v>qq</v>
          </cell>
          <cell r="Z188" t="str">
            <v>qq</v>
          </cell>
          <cell r="AA188" t="str">
            <v>qq</v>
          </cell>
          <cell r="AB188" t="str">
            <v>qq</v>
          </cell>
          <cell r="AC188" t="str">
            <v>qq</v>
          </cell>
          <cell r="AD188" t="str">
            <v>qq</v>
          </cell>
          <cell r="AE188" t="str">
            <v>qq</v>
          </cell>
          <cell r="AF188" t="str">
            <v>qq</v>
          </cell>
          <cell r="AG188" t="str">
            <v>qq</v>
          </cell>
          <cell r="AH188" t="str">
            <v>qq</v>
          </cell>
          <cell r="AI188" t="str">
            <v>qq</v>
          </cell>
          <cell r="AJ188" t="str">
            <v>qq</v>
          </cell>
          <cell r="AK188" t="str">
            <v>qq</v>
          </cell>
          <cell r="AL188" t="str">
            <v>qq</v>
          </cell>
          <cell r="AM188" t="str">
            <v>qq</v>
          </cell>
          <cell r="AN188" t="str">
            <v>qq</v>
          </cell>
          <cell r="AO188" t="str">
            <v>qq</v>
          </cell>
          <cell r="AP188" t="str">
            <v>qq</v>
          </cell>
          <cell r="AQ188" t="str">
            <v>qq</v>
          </cell>
          <cell r="AR188" t="str">
            <v>qq</v>
          </cell>
          <cell r="AS188" t="str">
            <v>qq</v>
          </cell>
          <cell r="AT188" t="str">
            <v>Interns 6-11</v>
          </cell>
          <cell r="AU188">
            <v>0</v>
          </cell>
          <cell r="AV188">
            <v>0</v>
          </cell>
          <cell r="AW188">
            <v>0</v>
          </cell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</row>
        <row r="189">
          <cell r="C189">
            <v>0</v>
          </cell>
          <cell r="D189" t="e">
            <v>#N/A</v>
          </cell>
          <cell r="E189">
            <v>0</v>
          </cell>
          <cell r="F189" t="e">
            <v>#N/A</v>
          </cell>
          <cell r="G189">
            <v>0</v>
          </cell>
          <cell r="H189" t="e">
            <v>#N/A</v>
          </cell>
          <cell r="I189" t="e">
            <v>#N/A</v>
          </cell>
          <cell r="J189">
            <v>0</v>
          </cell>
          <cell r="K189">
            <v>0</v>
          </cell>
          <cell r="L189" t="e">
            <v>#N/A</v>
          </cell>
          <cell r="M189">
            <v>0</v>
          </cell>
          <cell r="N189">
            <v>0</v>
          </cell>
          <cell r="O189">
            <v>0</v>
          </cell>
          <cell r="P189" t="e">
            <v>#N/A</v>
          </cell>
          <cell r="Q189" t="str">
            <v>qq</v>
          </cell>
          <cell r="R189" t="str">
            <v>qq</v>
          </cell>
          <cell r="S189" t="str">
            <v>qq</v>
          </cell>
          <cell r="T189" t="str">
            <v>qq</v>
          </cell>
          <cell r="U189" t="str">
            <v>QQ</v>
          </cell>
          <cell r="V189" t="str">
            <v>qq</v>
          </cell>
          <cell r="W189" t="str">
            <v>qq</v>
          </cell>
          <cell r="X189" t="str">
            <v>qq</v>
          </cell>
          <cell r="Y189" t="str">
            <v>qq</v>
          </cell>
          <cell r="Z189" t="str">
            <v>qq</v>
          </cell>
          <cell r="AA189" t="str">
            <v>qq</v>
          </cell>
          <cell r="AB189" t="str">
            <v>qq</v>
          </cell>
          <cell r="AC189" t="str">
            <v>qq</v>
          </cell>
          <cell r="AD189" t="str">
            <v>qq</v>
          </cell>
          <cell r="AE189" t="str">
            <v>qq</v>
          </cell>
          <cell r="AF189" t="str">
            <v>qq</v>
          </cell>
          <cell r="AG189" t="str">
            <v>qq</v>
          </cell>
          <cell r="AH189" t="str">
            <v>qq</v>
          </cell>
          <cell r="AI189" t="str">
            <v>qq</v>
          </cell>
          <cell r="AJ189" t="str">
            <v>qq</v>
          </cell>
          <cell r="AK189" t="str">
            <v>qq</v>
          </cell>
          <cell r="AL189" t="str">
            <v>qq</v>
          </cell>
          <cell r="AM189" t="str">
            <v>qq</v>
          </cell>
          <cell r="AN189" t="str">
            <v>qq</v>
          </cell>
          <cell r="AO189" t="str">
            <v>qq</v>
          </cell>
          <cell r="AP189" t="str">
            <v>qq</v>
          </cell>
          <cell r="AQ189" t="str">
            <v>qq</v>
          </cell>
          <cell r="AR189" t="str">
            <v>qq</v>
          </cell>
          <cell r="AS189" t="str">
            <v>qq</v>
          </cell>
          <cell r="AT189" t="str">
            <v>Interns 6-11</v>
          </cell>
          <cell r="AU189" t="str">
            <v>Bernadette</v>
          </cell>
          <cell r="AV189">
            <v>0</v>
          </cell>
          <cell r="AW189">
            <v>0</v>
          </cell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</row>
        <row r="190">
          <cell r="C190">
            <v>0</v>
          </cell>
          <cell r="D190" t="e">
            <v>#N/A</v>
          </cell>
          <cell r="E190">
            <v>0</v>
          </cell>
          <cell r="F190" t="e">
            <v>#N/A</v>
          </cell>
          <cell r="G190">
            <v>0</v>
          </cell>
          <cell r="H190" t="e">
            <v>#N/A</v>
          </cell>
          <cell r="I190" t="e">
            <v>#N/A</v>
          </cell>
          <cell r="J190">
            <v>0</v>
          </cell>
          <cell r="K190">
            <v>0</v>
          </cell>
          <cell r="L190" t="e">
            <v>#N/A</v>
          </cell>
          <cell r="M190">
            <v>0</v>
          </cell>
          <cell r="N190">
            <v>0</v>
          </cell>
          <cell r="O190">
            <v>0</v>
          </cell>
          <cell r="P190" t="e">
            <v>#N/A</v>
          </cell>
          <cell r="Q190" t="str">
            <v>Thao</v>
          </cell>
          <cell r="R190" t="str">
            <v>Jonathan</v>
          </cell>
          <cell r="S190" t="str">
            <v>qq</v>
          </cell>
          <cell r="T190" t="str">
            <v>qq</v>
          </cell>
          <cell r="U190" t="str">
            <v>QQ</v>
          </cell>
          <cell r="V190" t="str">
            <v>qq</v>
          </cell>
          <cell r="W190" t="str">
            <v>qq</v>
          </cell>
          <cell r="X190" t="str">
            <v>qq</v>
          </cell>
          <cell r="Y190" t="str">
            <v>qq</v>
          </cell>
          <cell r="Z190" t="str">
            <v>qq</v>
          </cell>
          <cell r="AA190" t="str">
            <v>qq</v>
          </cell>
          <cell r="AB190" t="str">
            <v>qq</v>
          </cell>
          <cell r="AC190" t="str">
            <v>qq</v>
          </cell>
          <cell r="AD190" t="str">
            <v>qq</v>
          </cell>
          <cell r="AE190" t="str">
            <v>qq</v>
          </cell>
          <cell r="AF190" t="str">
            <v>qq</v>
          </cell>
          <cell r="AG190" t="str">
            <v>qq</v>
          </cell>
          <cell r="AH190" t="str">
            <v>qq</v>
          </cell>
          <cell r="AI190" t="str">
            <v>qq</v>
          </cell>
          <cell r="AJ190" t="str">
            <v>qq</v>
          </cell>
          <cell r="AK190" t="str">
            <v>qq</v>
          </cell>
          <cell r="AL190" t="str">
            <v>qq</v>
          </cell>
          <cell r="AM190" t="str">
            <v>qq</v>
          </cell>
          <cell r="AN190" t="str">
            <v>qq</v>
          </cell>
          <cell r="AO190" t="str">
            <v>qq</v>
          </cell>
          <cell r="AP190" t="str">
            <v>qq</v>
          </cell>
          <cell r="AQ190" t="str">
            <v>qq</v>
          </cell>
          <cell r="AR190" t="str">
            <v>qq</v>
          </cell>
          <cell r="AS190" t="str">
            <v>qq</v>
          </cell>
          <cell r="AT190" t="str">
            <v>Interns 6-11</v>
          </cell>
          <cell r="AU190" t="str">
            <v>Maria</v>
          </cell>
          <cell r="AV190">
            <v>0</v>
          </cell>
          <cell r="AW190">
            <v>0</v>
          </cell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</row>
        <row r="191">
          <cell r="C191">
            <v>0</v>
          </cell>
          <cell r="D191" t="e">
            <v>#N/A</v>
          </cell>
          <cell r="E191">
            <v>0</v>
          </cell>
          <cell r="F191" t="e">
            <v>#N/A</v>
          </cell>
          <cell r="G191">
            <v>0</v>
          </cell>
          <cell r="H191" t="e">
            <v>#N/A</v>
          </cell>
          <cell r="I191" t="e">
            <v>#N/A</v>
          </cell>
          <cell r="J191">
            <v>0</v>
          </cell>
          <cell r="K191">
            <v>0</v>
          </cell>
          <cell r="L191" t="e">
            <v>#N/A</v>
          </cell>
          <cell r="M191">
            <v>0</v>
          </cell>
          <cell r="N191">
            <v>0</v>
          </cell>
          <cell r="O191" t="str">
            <v>qq</v>
          </cell>
          <cell r="P191" t="e">
            <v>#N/A</v>
          </cell>
          <cell r="Q191" t="str">
            <v>V.Le</v>
          </cell>
          <cell r="R191" t="str">
            <v>qq</v>
          </cell>
          <cell r="S191" t="str">
            <v>Idile</v>
          </cell>
          <cell r="T191" t="str">
            <v>Edward</v>
          </cell>
          <cell r="U191" t="str">
            <v>Tinh</v>
          </cell>
          <cell r="V191" t="str">
            <v>qq</v>
          </cell>
          <cell r="W191" t="str">
            <v>qq</v>
          </cell>
          <cell r="X191" t="str">
            <v>qq</v>
          </cell>
          <cell r="Y191" t="str">
            <v>qq</v>
          </cell>
          <cell r="Z191" t="str">
            <v>qq</v>
          </cell>
          <cell r="AA191" t="str">
            <v>qq</v>
          </cell>
          <cell r="AB191" t="str">
            <v>qq</v>
          </cell>
          <cell r="AC191" t="str">
            <v>qq</v>
          </cell>
          <cell r="AD191" t="str">
            <v>qq</v>
          </cell>
          <cell r="AE191" t="str">
            <v>qq</v>
          </cell>
          <cell r="AF191" t="str">
            <v>qq</v>
          </cell>
          <cell r="AG191" t="str">
            <v>qq</v>
          </cell>
          <cell r="AH191" t="str">
            <v>qq</v>
          </cell>
          <cell r="AI191" t="str">
            <v>qq</v>
          </cell>
          <cell r="AJ191" t="str">
            <v>qq</v>
          </cell>
          <cell r="AK191" t="str">
            <v>qq</v>
          </cell>
          <cell r="AL191" t="str">
            <v>qq</v>
          </cell>
          <cell r="AM191" t="str">
            <v>qq</v>
          </cell>
          <cell r="AN191" t="str">
            <v>qq</v>
          </cell>
          <cell r="AO191" t="str">
            <v>qq</v>
          </cell>
          <cell r="AP191" t="str">
            <v>qq</v>
          </cell>
          <cell r="AQ191" t="str">
            <v>qq</v>
          </cell>
          <cell r="AR191" t="str">
            <v>qq</v>
          </cell>
          <cell r="AS191" t="str">
            <v>qq</v>
          </cell>
          <cell r="AT191" t="str">
            <v>qq</v>
          </cell>
          <cell r="AU191" t="str">
            <v>L.Janson</v>
          </cell>
          <cell r="AV191" t="str">
            <v>Maria</v>
          </cell>
          <cell r="AW191">
            <v>0</v>
          </cell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</row>
        <row r="192">
          <cell r="C192">
            <v>0</v>
          </cell>
          <cell r="D192" t="e">
            <v>#N/A</v>
          </cell>
          <cell r="E192">
            <v>0</v>
          </cell>
          <cell r="F192" t="e">
            <v>#N/A</v>
          </cell>
          <cell r="G192">
            <v>0</v>
          </cell>
          <cell r="H192" t="e">
            <v>#N/A</v>
          </cell>
          <cell r="I192" t="e">
            <v>#N/A</v>
          </cell>
          <cell r="J192">
            <v>0</v>
          </cell>
          <cell r="K192">
            <v>0</v>
          </cell>
          <cell r="L192" t="e">
            <v>#N/A</v>
          </cell>
          <cell r="M192">
            <v>0</v>
          </cell>
          <cell r="N192">
            <v>0</v>
          </cell>
          <cell r="O192" t="str">
            <v>qq</v>
          </cell>
          <cell r="P192" t="e">
            <v>#N/A</v>
          </cell>
          <cell r="Q192" t="str">
            <v>Roshny</v>
          </cell>
          <cell r="R192" t="str">
            <v>qq</v>
          </cell>
          <cell r="S192" t="str">
            <v>Jonathan</v>
          </cell>
          <cell r="T192" t="str">
            <v>Jesslyn</v>
          </cell>
          <cell r="U192" t="str">
            <v>QQ</v>
          </cell>
          <cell r="V192" t="str">
            <v>Ana</v>
          </cell>
          <cell r="W192" t="str">
            <v>qq</v>
          </cell>
          <cell r="X192" t="str">
            <v>qq</v>
          </cell>
          <cell r="Y192" t="str">
            <v>qq</v>
          </cell>
          <cell r="Z192" t="str">
            <v>qq</v>
          </cell>
          <cell r="AA192" t="str">
            <v>qq</v>
          </cell>
          <cell r="AB192" t="str">
            <v>qq</v>
          </cell>
          <cell r="AC192" t="str">
            <v>qq</v>
          </cell>
          <cell r="AD192" t="str">
            <v>qq</v>
          </cell>
          <cell r="AE192" t="str">
            <v>qq</v>
          </cell>
          <cell r="AF192" t="str">
            <v>qq</v>
          </cell>
          <cell r="AG192" t="str">
            <v>qq</v>
          </cell>
          <cell r="AH192" t="str">
            <v>qq</v>
          </cell>
          <cell r="AI192" t="str">
            <v>qq</v>
          </cell>
          <cell r="AJ192" t="str">
            <v>qq</v>
          </cell>
          <cell r="AK192" t="str">
            <v>qq</v>
          </cell>
          <cell r="AL192" t="str">
            <v>qq</v>
          </cell>
          <cell r="AM192" t="str">
            <v>qq</v>
          </cell>
          <cell r="AN192" t="str">
            <v>qq</v>
          </cell>
          <cell r="AO192" t="str">
            <v>qq</v>
          </cell>
          <cell r="AP192" t="str">
            <v>qq</v>
          </cell>
          <cell r="AQ192" t="str">
            <v>qq</v>
          </cell>
          <cell r="AR192" t="str">
            <v>qq</v>
          </cell>
          <cell r="AS192" t="str">
            <v>qq</v>
          </cell>
          <cell r="AT192" t="str">
            <v>qq</v>
          </cell>
          <cell r="AU192" t="str">
            <v>Maria</v>
          </cell>
          <cell r="AV192">
            <v>0</v>
          </cell>
          <cell r="AW192">
            <v>0</v>
          </cell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</row>
        <row r="193">
          <cell r="C193">
            <v>0</v>
          </cell>
          <cell r="D193" t="e">
            <v>#N/A</v>
          </cell>
          <cell r="E193">
            <v>0</v>
          </cell>
          <cell r="F193" t="e">
            <v>#N/A</v>
          </cell>
          <cell r="G193">
            <v>0</v>
          </cell>
          <cell r="H193" t="e">
            <v>#N/A</v>
          </cell>
          <cell r="I193" t="e">
            <v>#N/A</v>
          </cell>
          <cell r="J193">
            <v>0</v>
          </cell>
          <cell r="K193">
            <v>0</v>
          </cell>
          <cell r="L193" t="e">
            <v>#N/A</v>
          </cell>
          <cell r="M193">
            <v>0</v>
          </cell>
          <cell r="N193">
            <v>0</v>
          </cell>
          <cell r="O193" t="str">
            <v>qq</v>
          </cell>
          <cell r="P193" t="e">
            <v>#N/A</v>
          </cell>
          <cell r="Q193" t="str">
            <v>Tinh</v>
          </cell>
          <cell r="R193" t="str">
            <v>qq</v>
          </cell>
          <cell r="S193" t="str">
            <v>qq</v>
          </cell>
          <cell r="T193" t="str">
            <v>qq</v>
          </cell>
          <cell r="U193" t="str">
            <v>QQ</v>
          </cell>
          <cell r="V193" t="str">
            <v>qq</v>
          </cell>
          <cell r="W193" t="str">
            <v>qq</v>
          </cell>
          <cell r="X193" t="str">
            <v>qq</v>
          </cell>
          <cell r="Y193" t="str">
            <v>qq</v>
          </cell>
          <cell r="Z193" t="str">
            <v>qq</v>
          </cell>
          <cell r="AA193" t="str">
            <v>qq</v>
          </cell>
          <cell r="AB193" t="str">
            <v>qq</v>
          </cell>
          <cell r="AC193" t="str">
            <v>qq</v>
          </cell>
          <cell r="AD193" t="str">
            <v>qq</v>
          </cell>
          <cell r="AE193" t="str">
            <v>qq</v>
          </cell>
          <cell r="AF193" t="str">
            <v>qq</v>
          </cell>
          <cell r="AG193" t="str">
            <v>qq</v>
          </cell>
          <cell r="AH193" t="str">
            <v>qq</v>
          </cell>
          <cell r="AI193" t="str">
            <v>qq</v>
          </cell>
          <cell r="AJ193" t="str">
            <v>qq</v>
          </cell>
          <cell r="AK193" t="str">
            <v>qq</v>
          </cell>
          <cell r="AL193" t="str">
            <v>qq</v>
          </cell>
          <cell r="AM193" t="str">
            <v>qq</v>
          </cell>
          <cell r="AN193" t="str">
            <v>qq</v>
          </cell>
          <cell r="AO193" t="str">
            <v>qq</v>
          </cell>
          <cell r="AP193" t="str">
            <v>qq</v>
          </cell>
          <cell r="AQ193" t="str">
            <v>qq</v>
          </cell>
          <cell r="AR193" t="str">
            <v>qq</v>
          </cell>
          <cell r="AS193" t="str">
            <v>qq</v>
          </cell>
          <cell r="AT193" t="str">
            <v>qq</v>
          </cell>
          <cell r="AU193">
            <v>0</v>
          </cell>
          <cell r="AV193">
            <v>0</v>
          </cell>
          <cell r="AW193">
            <v>0</v>
          </cell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</row>
        <row r="194">
          <cell r="C194">
            <v>0</v>
          </cell>
          <cell r="D194" t="e">
            <v>#N/A</v>
          </cell>
          <cell r="E194">
            <v>0</v>
          </cell>
          <cell r="F194" t="e">
            <v>#N/A</v>
          </cell>
          <cell r="G194">
            <v>0</v>
          </cell>
          <cell r="H194" t="e">
            <v>#N/A</v>
          </cell>
          <cell r="I194" t="e">
            <v>#N/A</v>
          </cell>
          <cell r="J194">
            <v>0</v>
          </cell>
          <cell r="K194">
            <v>0</v>
          </cell>
          <cell r="L194" t="e">
            <v>#N/A</v>
          </cell>
          <cell r="M194">
            <v>0</v>
          </cell>
          <cell r="N194">
            <v>0</v>
          </cell>
          <cell r="O194">
            <v>0</v>
          </cell>
          <cell r="P194" t="e">
            <v>#N/A</v>
          </cell>
          <cell r="Q194" t="str">
            <v>qq</v>
          </cell>
          <cell r="R194" t="str">
            <v>qq</v>
          </cell>
          <cell r="S194" t="str">
            <v>qq</v>
          </cell>
          <cell r="T194" t="str">
            <v>qq</v>
          </cell>
          <cell r="U194" t="str">
            <v>QQ</v>
          </cell>
          <cell r="V194" t="str">
            <v>qq</v>
          </cell>
          <cell r="W194" t="str">
            <v>qq</v>
          </cell>
          <cell r="X194" t="str">
            <v>qq</v>
          </cell>
          <cell r="Y194" t="str">
            <v>qq</v>
          </cell>
          <cell r="Z194" t="str">
            <v>qq</v>
          </cell>
          <cell r="AA194" t="str">
            <v>qq</v>
          </cell>
          <cell r="AB194" t="str">
            <v>qq</v>
          </cell>
          <cell r="AC194" t="str">
            <v>qq</v>
          </cell>
          <cell r="AD194" t="str">
            <v>qq</v>
          </cell>
          <cell r="AE194" t="str">
            <v>qq</v>
          </cell>
          <cell r="AF194" t="str">
            <v>qq</v>
          </cell>
          <cell r="AG194" t="str">
            <v>qq</v>
          </cell>
          <cell r="AH194" t="str">
            <v>qq</v>
          </cell>
          <cell r="AI194" t="str">
            <v>qq</v>
          </cell>
          <cell r="AJ194" t="str">
            <v>qq</v>
          </cell>
          <cell r="AK194" t="str">
            <v>qq</v>
          </cell>
          <cell r="AL194" t="str">
            <v>qq</v>
          </cell>
          <cell r="AM194" t="str">
            <v>qq</v>
          </cell>
          <cell r="AN194" t="str">
            <v>qq</v>
          </cell>
          <cell r="AO194" t="str">
            <v>qq</v>
          </cell>
          <cell r="AP194" t="str">
            <v>qq</v>
          </cell>
          <cell r="AQ194" t="str">
            <v>qq</v>
          </cell>
          <cell r="AR194" t="str">
            <v>qq</v>
          </cell>
          <cell r="AS194" t="str">
            <v>qq</v>
          </cell>
          <cell r="AT194" t="str">
            <v>qq</v>
          </cell>
          <cell r="AU194" t="str">
            <v>L.Janson</v>
          </cell>
          <cell r="AV194">
            <v>0</v>
          </cell>
          <cell r="AW194">
            <v>0</v>
          </cell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</row>
        <row r="195">
          <cell r="C195">
            <v>0</v>
          </cell>
          <cell r="D195" t="e">
            <v>#N/A</v>
          </cell>
          <cell r="E195">
            <v>0</v>
          </cell>
          <cell r="F195" t="e">
            <v>#N/A</v>
          </cell>
          <cell r="G195">
            <v>0</v>
          </cell>
          <cell r="H195" t="e">
            <v>#N/A</v>
          </cell>
          <cell r="I195" t="e">
            <v>#N/A</v>
          </cell>
          <cell r="J195">
            <v>0</v>
          </cell>
          <cell r="K195">
            <v>0</v>
          </cell>
          <cell r="L195" t="e">
            <v>#N/A</v>
          </cell>
          <cell r="M195">
            <v>0</v>
          </cell>
          <cell r="N195">
            <v>0</v>
          </cell>
          <cell r="O195">
            <v>0</v>
          </cell>
          <cell r="P195" t="e">
            <v>#N/A</v>
          </cell>
          <cell r="Q195" t="str">
            <v>qq</v>
          </cell>
          <cell r="R195" t="str">
            <v>qq</v>
          </cell>
          <cell r="S195" t="str">
            <v>qq</v>
          </cell>
          <cell r="T195" t="str">
            <v>qq</v>
          </cell>
          <cell r="U195" t="str">
            <v>QQ</v>
          </cell>
          <cell r="V195" t="str">
            <v>qq</v>
          </cell>
          <cell r="W195" t="str">
            <v>qq</v>
          </cell>
          <cell r="X195" t="str">
            <v>qq</v>
          </cell>
          <cell r="Y195" t="str">
            <v>qq</v>
          </cell>
          <cell r="Z195" t="str">
            <v>qq</v>
          </cell>
          <cell r="AA195" t="str">
            <v>qq</v>
          </cell>
          <cell r="AB195" t="str">
            <v>qq</v>
          </cell>
          <cell r="AC195" t="str">
            <v>qq</v>
          </cell>
          <cell r="AD195" t="str">
            <v>qq</v>
          </cell>
          <cell r="AE195" t="str">
            <v>qq</v>
          </cell>
          <cell r="AF195" t="str">
            <v>qq</v>
          </cell>
          <cell r="AG195" t="str">
            <v>qq</v>
          </cell>
          <cell r="AH195" t="str">
            <v>qq</v>
          </cell>
          <cell r="AI195" t="str">
            <v>qq</v>
          </cell>
          <cell r="AJ195" t="str">
            <v>qq</v>
          </cell>
          <cell r="AK195" t="str">
            <v>qq</v>
          </cell>
          <cell r="AL195" t="str">
            <v>qq</v>
          </cell>
          <cell r="AM195" t="str">
            <v>qq</v>
          </cell>
          <cell r="AN195" t="str">
            <v>qq</v>
          </cell>
          <cell r="AO195" t="str">
            <v>qq</v>
          </cell>
          <cell r="AP195" t="str">
            <v>qq</v>
          </cell>
          <cell r="AQ195" t="str">
            <v>qq</v>
          </cell>
          <cell r="AR195" t="str">
            <v>qq</v>
          </cell>
          <cell r="AS195" t="str">
            <v>qq</v>
          </cell>
          <cell r="AT195" t="str">
            <v>qq</v>
          </cell>
          <cell r="AU195" t="str">
            <v>Maria</v>
          </cell>
          <cell r="AV195">
            <v>0</v>
          </cell>
          <cell r="AW195">
            <v>0</v>
          </cell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</row>
        <row r="196">
          <cell r="C196">
            <v>0</v>
          </cell>
          <cell r="D196" t="e">
            <v>#N/A</v>
          </cell>
          <cell r="E196" t="str">
            <v>L.Jedwab</v>
          </cell>
          <cell r="F196" t="e">
            <v>#N/A</v>
          </cell>
          <cell r="G196">
            <v>0</v>
          </cell>
          <cell r="H196" t="e">
            <v>#N/A</v>
          </cell>
          <cell r="I196" t="e">
            <v>#N/A</v>
          </cell>
          <cell r="J196">
            <v>0</v>
          </cell>
          <cell r="K196">
            <v>0</v>
          </cell>
          <cell r="L196" t="e">
            <v>#N/A</v>
          </cell>
          <cell r="M196">
            <v>0</v>
          </cell>
          <cell r="N196">
            <v>0</v>
          </cell>
          <cell r="O196" t="str">
            <v>qq</v>
          </cell>
          <cell r="P196" t="e">
            <v>#N/A</v>
          </cell>
          <cell r="Q196" t="str">
            <v>All interns (study leave)</v>
          </cell>
          <cell r="R196" t="str">
            <v>qq</v>
          </cell>
          <cell r="S196" t="str">
            <v>qq</v>
          </cell>
          <cell r="T196" t="str">
            <v>qq</v>
          </cell>
          <cell r="U196" t="str">
            <v>QQ</v>
          </cell>
          <cell r="V196" t="str">
            <v>qq</v>
          </cell>
          <cell r="W196" t="str">
            <v>qq</v>
          </cell>
          <cell r="X196" t="str">
            <v>qq</v>
          </cell>
          <cell r="Y196" t="str">
            <v>qq</v>
          </cell>
          <cell r="Z196" t="str">
            <v>qq</v>
          </cell>
          <cell r="AA196" t="str">
            <v>qq</v>
          </cell>
          <cell r="AB196" t="str">
            <v>qq</v>
          </cell>
          <cell r="AC196" t="str">
            <v>qq</v>
          </cell>
          <cell r="AD196" t="str">
            <v>qq</v>
          </cell>
          <cell r="AE196" t="str">
            <v>qq</v>
          </cell>
          <cell r="AF196" t="str">
            <v>qq</v>
          </cell>
          <cell r="AG196" t="str">
            <v>qq</v>
          </cell>
          <cell r="AH196" t="str">
            <v>qq</v>
          </cell>
          <cell r="AI196" t="str">
            <v>qq</v>
          </cell>
          <cell r="AJ196" t="str">
            <v>qq</v>
          </cell>
          <cell r="AK196" t="str">
            <v>qq</v>
          </cell>
          <cell r="AL196" t="str">
            <v>qq</v>
          </cell>
          <cell r="AM196" t="str">
            <v>qq</v>
          </cell>
          <cell r="AN196" t="str">
            <v>qq</v>
          </cell>
          <cell r="AO196" t="str">
            <v>qq</v>
          </cell>
          <cell r="AP196" t="str">
            <v>qq</v>
          </cell>
          <cell r="AQ196" t="str">
            <v>qq</v>
          </cell>
          <cell r="AR196" t="str">
            <v>qq</v>
          </cell>
          <cell r="AS196" t="str">
            <v>qq</v>
          </cell>
          <cell r="AT196" t="str">
            <v>qq</v>
          </cell>
          <cell r="AU196" t="str">
            <v>L.Janson</v>
          </cell>
          <cell r="AV196" t="str">
            <v>Maria</v>
          </cell>
          <cell r="AW196">
            <v>0</v>
          </cell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</row>
        <row r="197">
          <cell r="C197">
            <v>0</v>
          </cell>
          <cell r="D197" t="e">
            <v>#N/A</v>
          </cell>
          <cell r="E197">
            <v>0</v>
          </cell>
          <cell r="F197" t="e">
            <v>#N/A</v>
          </cell>
          <cell r="G197">
            <v>0</v>
          </cell>
          <cell r="H197" t="e">
            <v>#N/A</v>
          </cell>
          <cell r="I197" t="e">
            <v>#N/A</v>
          </cell>
          <cell r="J197">
            <v>0</v>
          </cell>
          <cell r="K197">
            <v>0</v>
          </cell>
          <cell r="L197" t="e">
            <v>#N/A</v>
          </cell>
          <cell r="M197">
            <v>0</v>
          </cell>
          <cell r="N197">
            <v>0</v>
          </cell>
          <cell r="O197" t="str">
            <v>qq</v>
          </cell>
          <cell r="P197" t="e">
            <v>#N/A</v>
          </cell>
          <cell r="Q197" t="str">
            <v>All interns (study leave)</v>
          </cell>
          <cell r="R197" t="str">
            <v>qq</v>
          </cell>
          <cell r="S197" t="str">
            <v>qq</v>
          </cell>
          <cell r="T197" t="str">
            <v>qq</v>
          </cell>
          <cell r="U197" t="str">
            <v>QQ</v>
          </cell>
          <cell r="V197" t="str">
            <v>qq</v>
          </cell>
          <cell r="W197" t="str">
            <v>qq</v>
          </cell>
          <cell r="X197" t="str">
            <v>qq</v>
          </cell>
          <cell r="Y197" t="str">
            <v>qq</v>
          </cell>
          <cell r="Z197" t="str">
            <v>qq</v>
          </cell>
          <cell r="AA197" t="str">
            <v>qq</v>
          </cell>
          <cell r="AB197" t="str">
            <v>qq</v>
          </cell>
          <cell r="AC197" t="str">
            <v>qq</v>
          </cell>
          <cell r="AD197" t="str">
            <v>qq</v>
          </cell>
          <cell r="AE197" t="str">
            <v>qq</v>
          </cell>
          <cell r="AF197" t="str">
            <v>qq</v>
          </cell>
          <cell r="AG197" t="str">
            <v>qq</v>
          </cell>
          <cell r="AH197" t="str">
            <v>qq</v>
          </cell>
          <cell r="AI197" t="str">
            <v>qq</v>
          </cell>
          <cell r="AJ197" t="str">
            <v>qq</v>
          </cell>
          <cell r="AK197" t="str">
            <v>qq</v>
          </cell>
          <cell r="AL197" t="str">
            <v>qq</v>
          </cell>
          <cell r="AM197" t="str">
            <v>qq</v>
          </cell>
          <cell r="AN197" t="str">
            <v>qq</v>
          </cell>
          <cell r="AO197" t="str">
            <v>qq</v>
          </cell>
          <cell r="AP197" t="str">
            <v>qq</v>
          </cell>
          <cell r="AQ197" t="str">
            <v>qq</v>
          </cell>
          <cell r="AR197" t="str">
            <v>qq</v>
          </cell>
          <cell r="AS197" t="str">
            <v>qq</v>
          </cell>
          <cell r="AT197" t="str">
            <v>qq</v>
          </cell>
          <cell r="AU197" t="str">
            <v>Maria</v>
          </cell>
          <cell r="AV197">
            <v>0</v>
          </cell>
          <cell r="AW197">
            <v>0</v>
          </cell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</row>
        <row r="198">
          <cell r="C198">
            <v>0</v>
          </cell>
          <cell r="D198" t="e">
            <v>#N/A</v>
          </cell>
          <cell r="E198">
            <v>0</v>
          </cell>
          <cell r="F198" t="e">
            <v>#N/A</v>
          </cell>
          <cell r="G198">
            <v>0</v>
          </cell>
          <cell r="H198" t="e">
            <v>#N/A</v>
          </cell>
          <cell r="I198" t="e">
            <v>#N/A</v>
          </cell>
          <cell r="J198">
            <v>0</v>
          </cell>
          <cell r="K198">
            <v>0</v>
          </cell>
          <cell r="L198" t="e">
            <v>#N/A</v>
          </cell>
          <cell r="M198">
            <v>0</v>
          </cell>
          <cell r="N198">
            <v>0</v>
          </cell>
          <cell r="O198" t="str">
            <v>qq</v>
          </cell>
          <cell r="P198" t="e">
            <v>#N/A</v>
          </cell>
          <cell r="Q198" t="str">
            <v>Ana</v>
          </cell>
          <cell r="R198" t="str">
            <v>qq</v>
          </cell>
          <cell r="S198" t="str">
            <v>Nha</v>
          </cell>
          <cell r="T198" t="str">
            <v>Lauren</v>
          </cell>
          <cell r="U198" t="str">
            <v>Tinh</v>
          </cell>
          <cell r="V198" t="str">
            <v>Roshny</v>
          </cell>
          <cell r="W198" t="str">
            <v>V.Le</v>
          </cell>
          <cell r="X198" t="str">
            <v>Thao</v>
          </cell>
          <cell r="Y198" t="str">
            <v>qq</v>
          </cell>
          <cell r="Z198" t="str">
            <v>qq</v>
          </cell>
          <cell r="AA198" t="str">
            <v>qq</v>
          </cell>
          <cell r="AB198" t="str">
            <v>qq</v>
          </cell>
          <cell r="AC198" t="str">
            <v>qq</v>
          </cell>
          <cell r="AD198" t="str">
            <v>qq</v>
          </cell>
          <cell r="AE198" t="str">
            <v>qq</v>
          </cell>
          <cell r="AF198" t="str">
            <v>qq</v>
          </cell>
          <cell r="AG198" t="str">
            <v>qq</v>
          </cell>
          <cell r="AH198" t="str">
            <v>qq</v>
          </cell>
          <cell r="AI198" t="str">
            <v>qq</v>
          </cell>
          <cell r="AJ198" t="str">
            <v>qq</v>
          </cell>
          <cell r="AK198" t="str">
            <v>qq</v>
          </cell>
          <cell r="AL198" t="str">
            <v>qq</v>
          </cell>
          <cell r="AM198" t="str">
            <v>qq</v>
          </cell>
          <cell r="AN198" t="str">
            <v>qq</v>
          </cell>
          <cell r="AO198" t="str">
            <v>qq</v>
          </cell>
          <cell r="AP198" t="str">
            <v>qq</v>
          </cell>
          <cell r="AQ198" t="str">
            <v>qq</v>
          </cell>
          <cell r="AR198" t="str">
            <v>qq</v>
          </cell>
          <cell r="AS198" t="str">
            <v>qq</v>
          </cell>
          <cell r="AT198" t="str">
            <v>qq</v>
          </cell>
          <cell r="AU198">
            <v>0</v>
          </cell>
          <cell r="AV198">
            <v>0</v>
          </cell>
          <cell r="AW198">
            <v>0</v>
          </cell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</row>
        <row r="199">
          <cell r="C199">
            <v>0</v>
          </cell>
          <cell r="D199" t="e">
            <v>#N/A</v>
          </cell>
          <cell r="E199">
            <v>0</v>
          </cell>
          <cell r="F199" t="e">
            <v>#N/A</v>
          </cell>
          <cell r="G199">
            <v>0</v>
          </cell>
          <cell r="H199" t="e">
            <v>#N/A</v>
          </cell>
          <cell r="I199" t="e">
            <v>#N/A</v>
          </cell>
          <cell r="J199">
            <v>0</v>
          </cell>
          <cell r="K199">
            <v>0</v>
          </cell>
          <cell r="L199" t="e">
            <v>#N/A</v>
          </cell>
          <cell r="M199">
            <v>0</v>
          </cell>
          <cell r="N199">
            <v>0</v>
          </cell>
          <cell r="O199">
            <v>0</v>
          </cell>
          <cell r="P199" t="e">
            <v>#N/A</v>
          </cell>
          <cell r="Q199" t="str">
            <v>qq</v>
          </cell>
          <cell r="R199" t="str">
            <v>qq</v>
          </cell>
          <cell r="S199" t="str">
            <v>qq</v>
          </cell>
          <cell r="T199" t="str">
            <v>qq</v>
          </cell>
          <cell r="U199" t="str">
            <v>QQ</v>
          </cell>
          <cell r="V199" t="str">
            <v>qq</v>
          </cell>
          <cell r="W199" t="str">
            <v>qq</v>
          </cell>
          <cell r="X199" t="str">
            <v>qq</v>
          </cell>
          <cell r="Y199" t="str">
            <v>qq</v>
          </cell>
          <cell r="Z199" t="str">
            <v>qq</v>
          </cell>
          <cell r="AA199" t="str">
            <v>qq</v>
          </cell>
          <cell r="AB199" t="str">
            <v>qq</v>
          </cell>
          <cell r="AC199" t="str">
            <v>qq</v>
          </cell>
          <cell r="AD199" t="str">
            <v>qq</v>
          </cell>
          <cell r="AE199" t="str">
            <v>qq</v>
          </cell>
          <cell r="AF199" t="str">
            <v>qq</v>
          </cell>
          <cell r="AG199" t="str">
            <v>qq</v>
          </cell>
          <cell r="AH199" t="str">
            <v>qq</v>
          </cell>
          <cell r="AI199" t="str">
            <v>qq</v>
          </cell>
          <cell r="AJ199" t="str">
            <v>qq</v>
          </cell>
          <cell r="AK199" t="str">
            <v>qq</v>
          </cell>
          <cell r="AL199" t="str">
            <v>qq</v>
          </cell>
          <cell r="AM199" t="str">
            <v>qq</v>
          </cell>
          <cell r="AN199" t="str">
            <v>qq</v>
          </cell>
          <cell r="AO199" t="str">
            <v>qq</v>
          </cell>
          <cell r="AP199" t="str">
            <v>qq</v>
          </cell>
          <cell r="AQ199" t="str">
            <v>qq</v>
          </cell>
          <cell r="AR199" t="str">
            <v>qq</v>
          </cell>
          <cell r="AS199" t="str">
            <v>qq</v>
          </cell>
          <cell r="AT199" t="str">
            <v>qq</v>
          </cell>
          <cell r="AU199" t="str">
            <v>L.Janson</v>
          </cell>
          <cell r="AV199">
            <v>0</v>
          </cell>
          <cell r="AW199">
            <v>0</v>
          </cell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</row>
        <row r="200">
          <cell r="C200">
            <v>0</v>
          </cell>
          <cell r="D200" t="e">
            <v>#N/A</v>
          </cell>
          <cell r="E200">
            <v>0</v>
          </cell>
          <cell r="F200" t="e">
            <v>#N/A</v>
          </cell>
          <cell r="G200">
            <v>0</v>
          </cell>
          <cell r="H200" t="e">
            <v>#N/A</v>
          </cell>
          <cell r="I200" t="e">
            <v>#N/A</v>
          </cell>
          <cell r="J200">
            <v>0</v>
          </cell>
          <cell r="K200">
            <v>0</v>
          </cell>
          <cell r="L200" t="e">
            <v>#N/A</v>
          </cell>
          <cell r="M200">
            <v>0</v>
          </cell>
          <cell r="N200">
            <v>0</v>
          </cell>
          <cell r="O200">
            <v>0</v>
          </cell>
          <cell r="P200" t="e">
            <v>#N/A</v>
          </cell>
          <cell r="Q200" t="str">
            <v>Lauren</v>
          </cell>
          <cell r="R200" t="str">
            <v>Nha</v>
          </cell>
          <cell r="S200" t="str">
            <v>qq</v>
          </cell>
          <cell r="T200" t="str">
            <v>qq</v>
          </cell>
          <cell r="U200" t="str">
            <v>QQ</v>
          </cell>
          <cell r="V200" t="str">
            <v>qq</v>
          </cell>
          <cell r="W200" t="str">
            <v>qq</v>
          </cell>
          <cell r="X200" t="str">
            <v>qq</v>
          </cell>
          <cell r="Y200" t="str">
            <v>qq</v>
          </cell>
          <cell r="Z200" t="str">
            <v>qq</v>
          </cell>
          <cell r="AA200" t="str">
            <v>qq</v>
          </cell>
          <cell r="AB200" t="str">
            <v>qq</v>
          </cell>
          <cell r="AC200" t="str">
            <v>qq</v>
          </cell>
          <cell r="AD200" t="str">
            <v>qq</v>
          </cell>
          <cell r="AE200" t="str">
            <v>qq</v>
          </cell>
          <cell r="AF200" t="str">
            <v>qq</v>
          </cell>
          <cell r="AG200" t="str">
            <v>qq</v>
          </cell>
          <cell r="AH200" t="str">
            <v>qq</v>
          </cell>
          <cell r="AI200" t="str">
            <v>qq</v>
          </cell>
          <cell r="AJ200" t="str">
            <v>qq</v>
          </cell>
          <cell r="AK200" t="str">
            <v>qq</v>
          </cell>
          <cell r="AL200" t="str">
            <v>qq</v>
          </cell>
          <cell r="AM200" t="str">
            <v>qq</v>
          </cell>
          <cell r="AN200" t="str">
            <v>qq</v>
          </cell>
          <cell r="AO200" t="str">
            <v>qq</v>
          </cell>
          <cell r="AP200" t="str">
            <v>qq</v>
          </cell>
          <cell r="AQ200" t="str">
            <v>qq</v>
          </cell>
          <cell r="AR200" t="str">
            <v>qq</v>
          </cell>
          <cell r="AS200" t="str">
            <v>qq</v>
          </cell>
          <cell r="AT200" t="str">
            <v>qq</v>
          </cell>
          <cell r="AU200" t="str">
            <v>Maria</v>
          </cell>
          <cell r="AV200">
            <v>0</v>
          </cell>
          <cell r="AW200">
            <v>0</v>
          </cell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</row>
        <row r="201">
          <cell r="C201">
            <v>0</v>
          </cell>
          <cell r="D201" t="e">
            <v>#N/A</v>
          </cell>
          <cell r="E201">
            <v>0</v>
          </cell>
          <cell r="F201" t="e">
            <v>#N/A</v>
          </cell>
          <cell r="G201">
            <v>0</v>
          </cell>
          <cell r="H201" t="e">
            <v>#N/A</v>
          </cell>
          <cell r="I201" t="e">
            <v>#N/A</v>
          </cell>
          <cell r="J201">
            <v>0</v>
          </cell>
          <cell r="K201">
            <v>0</v>
          </cell>
          <cell r="L201" t="e">
            <v>#N/A</v>
          </cell>
          <cell r="M201">
            <v>0</v>
          </cell>
          <cell r="N201">
            <v>0</v>
          </cell>
          <cell r="O201" t="str">
            <v>qq</v>
          </cell>
          <cell r="P201" t="e">
            <v>#N/A</v>
          </cell>
          <cell r="Q201" t="str">
            <v>Jesslyn</v>
          </cell>
          <cell r="R201" t="str">
            <v>qq</v>
          </cell>
          <cell r="S201" t="str">
            <v>qq</v>
          </cell>
          <cell r="T201" t="str">
            <v>qq</v>
          </cell>
          <cell r="U201" t="str">
            <v>QQ</v>
          </cell>
          <cell r="V201" t="str">
            <v>qq</v>
          </cell>
          <cell r="W201" t="str">
            <v>qq</v>
          </cell>
          <cell r="X201" t="str">
            <v>qq</v>
          </cell>
          <cell r="Y201" t="str">
            <v>qq</v>
          </cell>
          <cell r="Z201" t="str">
            <v>qq</v>
          </cell>
          <cell r="AA201" t="str">
            <v>qq</v>
          </cell>
          <cell r="AB201" t="str">
            <v>qq</v>
          </cell>
          <cell r="AC201" t="str">
            <v>qq</v>
          </cell>
          <cell r="AD201" t="str">
            <v>qq</v>
          </cell>
          <cell r="AE201" t="str">
            <v>qq</v>
          </cell>
          <cell r="AF201" t="str">
            <v>qq</v>
          </cell>
          <cell r="AG201" t="str">
            <v>qq</v>
          </cell>
          <cell r="AH201" t="str">
            <v>qq</v>
          </cell>
          <cell r="AI201" t="str">
            <v>qq</v>
          </cell>
          <cell r="AJ201" t="str">
            <v>qq</v>
          </cell>
          <cell r="AK201" t="str">
            <v>qq</v>
          </cell>
          <cell r="AL201" t="str">
            <v>qq</v>
          </cell>
          <cell r="AM201" t="str">
            <v>qq</v>
          </cell>
          <cell r="AN201" t="str">
            <v>qq</v>
          </cell>
          <cell r="AO201" t="str">
            <v>qq</v>
          </cell>
          <cell r="AP201" t="str">
            <v>qq</v>
          </cell>
          <cell r="AQ201" t="str">
            <v>qq</v>
          </cell>
          <cell r="AR201" t="str">
            <v>qq</v>
          </cell>
          <cell r="AS201" t="str">
            <v>qq</v>
          </cell>
          <cell r="AT201" t="str">
            <v>qq</v>
          </cell>
          <cell r="AU201" t="str">
            <v>Bernadette</v>
          </cell>
          <cell r="AV201" t="str">
            <v>Maria</v>
          </cell>
          <cell r="AW201">
            <v>0</v>
          </cell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</row>
        <row r="202">
          <cell r="C202">
            <v>0</v>
          </cell>
          <cell r="D202" t="e">
            <v>#N/A</v>
          </cell>
          <cell r="E202">
            <v>0</v>
          </cell>
          <cell r="F202" t="e">
            <v>#N/A</v>
          </cell>
          <cell r="G202">
            <v>0</v>
          </cell>
          <cell r="H202" t="e">
            <v>#N/A</v>
          </cell>
          <cell r="I202" t="e">
            <v>#N/A</v>
          </cell>
          <cell r="J202">
            <v>0</v>
          </cell>
          <cell r="K202">
            <v>0</v>
          </cell>
          <cell r="L202" t="e">
            <v>#N/A</v>
          </cell>
          <cell r="M202">
            <v>0</v>
          </cell>
          <cell r="N202">
            <v>0</v>
          </cell>
          <cell r="O202" t="str">
            <v>qq</v>
          </cell>
          <cell r="P202" t="e">
            <v>#N/A</v>
          </cell>
          <cell r="Q202" t="str">
            <v>Edward</v>
          </cell>
          <cell r="R202" t="str">
            <v>qq</v>
          </cell>
          <cell r="S202" t="str">
            <v>qq</v>
          </cell>
          <cell r="T202" t="str">
            <v>qq</v>
          </cell>
          <cell r="U202" t="str">
            <v>QQ</v>
          </cell>
          <cell r="V202" t="str">
            <v>qq</v>
          </cell>
          <cell r="W202" t="str">
            <v>qq</v>
          </cell>
          <cell r="X202" t="str">
            <v>qq</v>
          </cell>
          <cell r="Y202" t="str">
            <v>qq</v>
          </cell>
          <cell r="Z202" t="str">
            <v>qq</v>
          </cell>
          <cell r="AA202" t="str">
            <v>qq</v>
          </cell>
          <cell r="AB202" t="str">
            <v>qq</v>
          </cell>
          <cell r="AC202" t="str">
            <v>qq</v>
          </cell>
          <cell r="AD202" t="str">
            <v>qq</v>
          </cell>
          <cell r="AE202" t="str">
            <v>qq</v>
          </cell>
          <cell r="AF202" t="str">
            <v>qq</v>
          </cell>
          <cell r="AG202" t="str">
            <v>qq</v>
          </cell>
          <cell r="AH202" t="str">
            <v>qq</v>
          </cell>
          <cell r="AI202" t="str">
            <v>qq</v>
          </cell>
          <cell r="AJ202" t="str">
            <v>qq</v>
          </cell>
          <cell r="AK202" t="str">
            <v>qq</v>
          </cell>
          <cell r="AL202" t="str">
            <v>qq</v>
          </cell>
          <cell r="AM202" t="str">
            <v>qq</v>
          </cell>
          <cell r="AN202" t="str">
            <v>qq</v>
          </cell>
          <cell r="AO202" t="str">
            <v>qq</v>
          </cell>
          <cell r="AP202" t="str">
            <v>qq</v>
          </cell>
          <cell r="AQ202" t="str">
            <v>qq</v>
          </cell>
          <cell r="AR202" t="str">
            <v>qq</v>
          </cell>
          <cell r="AS202" t="str">
            <v>qq</v>
          </cell>
          <cell r="AT202" t="str">
            <v>qq</v>
          </cell>
          <cell r="AU202" t="str">
            <v>Maria</v>
          </cell>
          <cell r="AV202">
            <v>0</v>
          </cell>
          <cell r="AW202">
            <v>0</v>
          </cell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</row>
        <row r="203">
          <cell r="C203">
            <v>0</v>
          </cell>
          <cell r="D203" t="e">
            <v>#N/A</v>
          </cell>
          <cell r="E203">
            <v>0</v>
          </cell>
          <cell r="F203" t="e">
            <v>#N/A</v>
          </cell>
          <cell r="G203">
            <v>0</v>
          </cell>
          <cell r="H203" t="e">
            <v>#N/A</v>
          </cell>
          <cell r="I203" t="e">
            <v>#N/A</v>
          </cell>
          <cell r="J203">
            <v>0</v>
          </cell>
          <cell r="K203">
            <v>0</v>
          </cell>
          <cell r="L203" t="e">
            <v>#N/A</v>
          </cell>
          <cell r="M203">
            <v>0</v>
          </cell>
          <cell r="N203">
            <v>0</v>
          </cell>
          <cell r="O203" t="str">
            <v>qq</v>
          </cell>
          <cell r="P203" t="e">
            <v>#N/A</v>
          </cell>
          <cell r="Q203" t="str">
            <v>Jonathan</v>
          </cell>
          <cell r="R203" t="str">
            <v>qq</v>
          </cell>
          <cell r="S203" t="str">
            <v>qq</v>
          </cell>
          <cell r="T203" t="str">
            <v>qq</v>
          </cell>
          <cell r="U203" t="str">
            <v>QQ</v>
          </cell>
          <cell r="V203" t="str">
            <v>qq</v>
          </cell>
          <cell r="W203" t="str">
            <v>qq</v>
          </cell>
          <cell r="X203" t="str">
            <v>qq</v>
          </cell>
          <cell r="Y203" t="str">
            <v>qq</v>
          </cell>
          <cell r="Z203" t="str">
            <v>qq</v>
          </cell>
          <cell r="AA203" t="str">
            <v>qq</v>
          </cell>
          <cell r="AB203" t="str">
            <v>qq</v>
          </cell>
          <cell r="AC203" t="str">
            <v>qq</v>
          </cell>
          <cell r="AD203" t="str">
            <v>qq</v>
          </cell>
          <cell r="AE203" t="str">
            <v>qq</v>
          </cell>
          <cell r="AF203" t="str">
            <v>qq</v>
          </cell>
          <cell r="AG203" t="str">
            <v>qq</v>
          </cell>
          <cell r="AH203" t="str">
            <v>qq</v>
          </cell>
          <cell r="AI203" t="str">
            <v>qq</v>
          </cell>
          <cell r="AJ203" t="str">
            <v>qq</v>
          </cell>
          <cell r="AK203" t="str">
            <v>qq</v>
          </cell>
          <cell r="AL203" t="str">
            <v>qq</v>
          </cell>
          <cell r="AM203" t="str">
            <v>qq</v>
          </cell>
          <cell r="AN203" t="str">
            <v>qq</v>
          </cell>
          <cell r="AO203" t="str">
            <v>qq</v>
          </cell>
          <cell r="AP203" t="str">
            <v>qq</v>
          </cell>
          <cell r="AQ203" t="str">
            <v>qq</v>
          </cell>
          <cell r="AR203" t="str">
            <v>qq</v>
          </cell>
          <cell r="AS203" t="str">
            <v>qq</v>
          </cell>
          <cell r="AT203" t="str">
            <v>qq</v>
          </cell>
          <cell r="AU203">
            <v>0</v>
          </cell>
          <cell r="AV203">
            <v>0</v>
          </cell>
          <cell r="AW203" t="str">
            <v>Patrick</v>
          </cell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</row>
        <row r="204">
          <cell r="C204">
            <v>0</v>
          </cell>
          <cell r="D204" t="e">
            <v>#N/A</v>
          </cell>
          <cell r="E204">
            <v>0</v>
          </cell>
          <cell r="F204" t="e">
            <v>#N/A</v>
          </cell>
          <cell r="G204">
            <v>0</v>
          </cell>
          <cell r="H204" t="e">
            <v>#N/A</v>
          </cell>
          <cell r="I204" t="e">
            <v>#N/A</v>
          </cell>
          <cell r="J204">
            <v>0</v>
          </cell>
          <cell r="K204">
            <v>0</v>
          </cell>
          <cell r="L204" t="e">
            <v>#N/A</v>
          </cell>
          <cell r="M204">
            <v>0</v>
          </cell>
          <cell r="N204">
            <v>0</v>
          </cell>
          <cell r="O204">
            <v>0</v>
          </cell>
          <cell r="P204" t="e">
            <v>#N/A</v>
          </cell>
          <cell r="Q204" t="str">
            <v>qq</v>
          </cell>
          <cell r="R204" t="str">
            <v>qq</v>
          </cell>
          <cell r="S204" t="str">
            <v>qq</v>
          </cell>
          <cell r="T204" t="str">
            <v>qq</v>
          </cell>
          <cell r="U204" t="str">
            <v>QQ</v>
          </cell>
          <cell r="V204" t="str">
            <v>qq</v>
          </cell>
          <cell r="W204" t="str">
            <v>qq</v>
          </cell>
          <cell r="X204" t="str">
            <v>qq</v>
          </cell>
          <cell r="Y204" t="str">
            <v>qq</v>
          </cell>
          <cell r="Z204" t="str">
            <v>qq</v>
          </cell>
          <cell r="AA204" t="str">
            <v>qq</v>
          </cell>
          <cell r="AB204" t="str">
            <v>qq</v>
          </cell>
          <cell r="AC204" t="str">
            <v>qq</v>
          </cell>
          <cell r="AD204" t="str">
            <v>qq</v>
          </cell>
          <cell r="AE204" t="str">
            <v>qq</v>
          </cell>
          <cell r="AF204" t="str">
            <v>qq</v>
          </cell>
          <cell r="AG204" t="str">
            <v>qq</v>
          </cell>
          <cell r="AH204" t="str">
            <v>qq</v>
          </cell>
          <cell r="AI204" t="str">
            <v>qq</v>
          </cell>
          <cell r="AJ204" t="str">
            <v>qq</v>
          </cell>
          <cell r="AK204" t="str">
            <v>qq</v>
          </cell>
          <cell r="AL204" t="str">
            <v>qq</v>
          </cell>
          <cell r="AM204" t="str">
            <v>qq</v>
          </cell>
          <cell r="AN204" t="str">
            <v>qq</v>
          </cell>
          <cell r="AO204" t="str">
            <v>qq</v>
          </cell>
          <cell r="AP204" t="str">
            <v>qq</v>
          </cell>
          <cell r="AQ204" t="str">
            <v>qq</v>
          </cell>
          <cell r="AR204" t="str">
            <v>qq</v>
          </cell>
          <cell r="AS204" t="str">
            <v>qq</v>
          </cell>
          <cell r="AT204" t="str">
            <v>qq</v>
          </cell>
          <cell r="AU204" t="str">
            <v>Bernadette</v>
          </cell>
          <cell r="AV204">
            <v>0</v>
          </cell>
          <cell r="AW204" t="str">
            <v>Patrick</v>
          </cell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</row>
        <row r="205">
          <cell r="C205">
            <v>0</v>
          </cell>
          <cell r="D205" t="e">
            <v>#N/A</v>
          </cell>
          <cell r="E205">
            <v>0</v>
          </cell>
          <cell r="F205" t="e">
            <v>#N/A</v>
          </cell>
          <cell r="G205">
            <v>0</v>
          </cell>
          <cell r="H205" t="e">
            <v>#N/A</v>
          </cell>
          <cell r="I205" t="e">
            <v>#N/A</v>
          </cell>
          <cell r="J205">
            <v>0</v>
          </cell>
          <cell r="K205">
            <v>0</v>
          </cell>
          <cell r="L205" t="e">
            <v>#N/A</v>
          </cell>
          <cell r="M205">
            <v>0</v>
          </cell>
          <cell r="N205">
            <v>0</v>
          </cell>
          <cell r="O205">
            <v>0</v>
          </cell>
          <cell r="P205" t="e">
            <v>#N/A</v>
          </cell>
          <cell r="Q205" t="str">
            <v>Thao</v>
          </cell>
          <cell r="R205" t="str">
            <v>qq</v>
          </cell>
          <cell r="S205" t="str">
            <v>qq</v>
          </cell>
          <cell r="T205" t="str">
            <v>qq</v>
          </cell>
          <cell r="U205" t="str">
            <v>QQ</v>
          </cell>
          <cell r="V205" t="str">
            <v>qq</v>
          </cell>
          <cell r="W205" t="str">
            <v>qq</v>
          </cell>
          <cell r="X205" t="str">
            <v>qq</v>
          </cell>
          <cell r="Y205" t="str">
            <v>qq</v>
          </cell>
          <cell r="Z205" t="str">
            <v>qq</v>
          </cell>
          <cell r="AA205" t="str">
            <v>qq</v>
          </cell>
          <cell r="AB205" t="str">
            <v>qq</v>
          </cell>
          <cell r="AC205" t="str">
            <v>qq</v>
          </cell>
          <cell r="AD205" t="str">
            <v>qq</v>
          </cell>
          <cell r="AE205" t="str">
            <v>qq</v>
          </cell>
          <cell r="AF205" t="str">
            <v>qq</v>
          </cell>
          <cell r="AG205" t="str">
            <v>qq</v>
          </cell>
          <cell r="AH205" t="str">
            <v>qq</v>
          </cell>
          <cell r="AI205" t="str">
            <v>qq</v>
          </cell>
          <cell r="AJ205" t="str">
            <v>qq</v>
          </cell>
          <cell r="AK205" t="str">
            <v>qq</v>
          </cell>
          <cell r="AL205" t="str">
            <v>qq</v>
          </cell>
          <cell r="AM205" t="str">
            <v>qq</v>
          </cell>
          <cell r="AN205" t="str">
            <v>qq</v>
          </cell>
          <cell r="AO205" t="str">
            <v>qq</v>
          </cell>
          <cell r="AP205" t="str">
            <v>qq</v>
          </cell>
          <cell r="AQ205" t="str">
            <v>qq</v>
          </cell>
          <cell r="AR205" t="str">
            <v>qq</v>
          </cell>
          <cell r="AS205" t="str">
            <v>qq</v>
          </cell>
          <cell r="AT205" t="str">
            <v>qq</v>
          </cell>
          <cell r="AU205" t="str">
            <v>Maria</v>
          </cell>
          <cell r="AV205">
            <v>0</v>
          </cell>
          <cell r="AW205">
            <v>0</v>
          </cell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</row>
        <row r="206">
          <cell r="C206">
            <v>0</v>
          </cell>
          <cell r="D206" t="e">
            <v>#N/A</v>
          </cell>
          <cell r="E206" t="str">
            <v>L.Jedwab</v>
          </cell>
          <cell r="F206" t="e">
            <v>#N/A</v>
          </cell>
          <cell r="G206">
            <v>0</v>
          </cell>
          <cell r="H206" t="e">
            <v>#N/A</v>
          </cell>
          <cell r="I206" t="e">
            <v>#N/A</v>
          </cell>
          <cell r="J206">
            <v>0</v>
          </cell>
          <cell r="K206">
            <v>0</v>
          </cell>
          <cell r="L206" t="e">
            <v>#N/A</v>
          </cell>
          <cell r="M206">
            <v>0</v>
          </cell>
          <cell r="N206">
            <v>0</v>
          </cell>
          <cell r="O206" t="str">
            <v>qq</v>
          </cell>
          <cell r="P206" t="e">
            <v>#N/A</v>
          </cell>
          <cell r="Q206" t="str">
            <v>Idile</v>
          </cell>
          <cell r="R206" t="str">
            <v>qq</v>
          </cell>
          <cell r="S206" t="str">
            <v>qq</v>
          </cell>
          <cell r="T206" t="str">
            <v>qq</v>
          </cell>
          <cell r="U206" t="str">
            <v>QQ</v>
          </cell>
          <cell r="V206" t="str">
            <v>qq</v>
          </cell>
          <cell r="W206" t="str">
            <v>qq</v>
          </cell>
          <cell r="X206" t="str">
            <v>qq</v>
          </cell>
          <cell r="Y206" t="str">
            <v>qq</v>
          </cell>
          <cell r="Z206" t="str">
            <v>qq</v>
          </cell>
          <cell r="AA206" t="str">
            <v>qq</v>
          </cell>
          <cell r="AB206" t="str">
            <v>qq</v>
          </cell>
          <cell r="AC206" t="str">
            <v>qq</v>
          </cell>
          <cell r="AD206" t="str">
            <v>qq</v>
          </cell>
          <cell r="AE206" t="str">
            <v>qq</v>
          </cell>
          <cell r="AF206" t="str">
            <v>qq</v>
          </cell>
          <cell r="AG206" t="str">
            <v>qq</v>
          </cell>
          <cell r="AH206" t="str">
            <v>qq</v>
          </cell>
          <cell r="AI206" t="str">
            <v>qq</v>
          </cell>
          <cell r="AJ206" t="str">
            <v>qq</v>
          </cell>
          <cell r="AK206" t="str">
            <v>qq</v>
          </cell>
          <cell r="AL206" t="str">
            <v>qq</v>
          </cell>
          <cell r="AM206" t="str">
            <v>qq</v>
          </cell>
          <cell r="AN206" t="str">
            <v>qq</v>
          </cell>
          <cell r="AO206" t="str">
            <v>qq</v>
          </cell>
          <cell r="AP206" t="str">
            <v>qq</v>
          </cell>
          <cell r="AQ206" t="str">
            <v>qq</v>
          </cell>
          <cell r="AR206" t="str">
            <v>qq</v>
          </cell>
          <cell r="AS206" t="str">
            <v>qq</v>
          </cell>
          <cell r="AT206" t="str">
            <v>qq</v>
          </cell>
          <cell r="AU206" t="str">
            <v>Mark</v>
          </cell>
          <cell r="AV206" t="str">
            <v>Bernadette</v>
          </cell>
          <cell r="AW206">
            <v>0</v>
          </cell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</row>
        <row r="207">
          <cell r="C207">
            <v>0</v>
          </cell>
          <cell r="D207" t="e">
            <v>#N/A</v>
          </cell>
          <cell r="E207">
            <v>0</v>
          </cell>
          <cell r="F207" t="e">
            <v>#N/A</v>
          </cell>
          <cell r="G207">
            <v>0</v>
          </cell>
          <cell r="H207" t="e">
            <v>#N/A</v>
          </cell>
          <cell r="I207" t="e">
            <v>#N/A</v>
          </cell>
          <cell r="J207">
            <v>0</v>
          </cell>
          <cell r="K207">
            <v>0</v>
          </cell>
          <cell r="L207" t="e">
            <v>#N/A</v>
          </cell>
          <cell r="M207">
            <v>0</v>
          </cell>
          <cell r="N207">
            <v>0</v>
          </cell>
          <cell r="O207" t="str">
            <v>qq</v>
          </cell>
          <cell r="P207" t="e">
            <v>#N/A</v>
          </cell>
          <cell r="Q207" t="str">
            <v>V.Le</v>
          </cell>
          <cell r="R207" t="str">
            <v>qq</v>
          </cell>
          <cell r="S207" t="str">
            <v>qq</v>
          </cell>
          <cell r="T207" t="str">
            <v>qq</v>
          </cell>
          <cell r="U207" t="str">
            <v>QQ</v>
          </cell>
          <cell r="V207" t="str">
            <v>qq</v>
          </cell>
          <cell r="W207" t="str">
            <v>qq</v>
          </cell>
          <cell r="X207" t="str">
            <v>qq</v>
          </cell>
          <cell r="Y207" t="str">
            <v>qq</v>
          </cell>
          <cell r="Z207" t="str">
            <v>qq</v>
          </cell>
          <cell r="AA207" t="str">
            <v>qq</v>
          </cell>
          <cell r="AB207" t="str">
            <v>qq</v>
          </cell>
          <cell r="AC207" t="str">
            <v>qq</v>
          </cell>
          <cell r="AD207" t="str">
            <v>qq</v>
          </cell>
          <cell r="AE207" t="str">
            <v>qq</v>
          </cell>
          <cell r="AF207" t="str">
            <v>qq</v>
          </cell>
          <cell r="AG207" t="str">
            <v>qq</v>
          </cell>
          <cell r="AH207" t="str">
            <v>qq</v>
          </cell>
          <cell r="AI207" t="str">
            <v>qq</v>
          </cell>
          <cell r="AJ207" t="str">
            <v>qq</v>
          </cell>
          <cell r="AK207" t="str">
            <v>qq</v>
          </cell>
          <cell r="AL207" t="str">
            <v>qq</v>
          </cell>
          <cell r="AM207" t="str">
            <v>qq</v>
          </cell>
          <cell r="AN207" t="str">
            <v>qq</v>
          </cell>
          <cell r="AO207" t="str">
            <v>qq</v>
          </cell>
          <cell r="AP207" t="str">
            <v>qq</v>
          </cell>
          <cell r="AQ207" t="str">
            <v>qq</v>
          </cell>
          <cell r="AR207" t="str">
            <v>qq</v>
          </cell>
          <cell r="AS207" t="str">
            <v>qq</v>
          </cell>
          <cell r="AT207" t="str">
            <v>qq</v>
          </cell>
          <cell r="AU207" t="str">
            <v>Mark</v>
          </cell>
          <cell r="AV207">
            <v>0</v>
          </cell>
          <cell r="AW207">
            <v>0</v>
          </cell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</row>
        <row r="208">
          <cell r="C208">
            <v>0</v>
          </cell>
          <cell r="D208" t="e">
            <v>#N/A</v>
          </cell>
          <cell r="E208">
            <v>0</v>
          </cell>
          <cell r="F208" t="e">
            <v>#N/A</v>
          </cell>
          <cell r="G208">
            <v>0</v>
          </cell>
          <cell r="H208" t="e">
            <v>#N/A</v>
          </cell>
          <cell r="I208" t="e">
            <v>#N/A</v>
          </cell>
          <cell r="J208">
            <v>0</v>
          </cell>
          <cell r="K208">
            <v>0</v>
          </cell>
          <cell r="L208" t="e">
            <v>#N/A</v>
          </cell>
          <cell r="M208">
            <v>0</v>
          </cell>
          <cell r="N208">
            <v>0</v>
          </cell>
          <cell r="O208" t="str">
            <v>qq</v>
          </cell>
          <cell r="P208" t="e">
            <v>#N/A</v>
          </cell>
          <cell r="Q208">
            <v>0</v>
          </cell>
          <cell r="R208" t="str">
            <v>qq</v>
          </cell>
          <cell r="S208" t="str">
            <v>qq</v>
          </cell>
          <cell r="T208" t="str">
            <v>qq</v>
          </cell>
          <cell r="U208" t="str">
            <v>QQ</v>
          </cell>
          <cell r="V208" t="str">
            <v>qq</v>
          </cell>
          <cell r="W208" t="str">
            <v>qq</v>
          </cell>
          <cell r="X208" t="str">
            <v>qq</v>
          </cell>
          <cell r="Y208" t="str">
            <v>qq</v>
          </cell>
          <cell r="Z208" t="str">
            <v>qq</v>
          </cell>
          <cell r="AA208" t="str">
            <v>qq</v>
          </cell>
          <cell r="AB208" t="str">
            <v>qq</v>
          </cell>
          <cell r="AC208" t="str">
            <v>qq</v>
          </cell>
          <cell r="AD208" t="str">
            <v>qq</v>
          </cell>
          <cell r="AE208" t="str">
            <v>qq</v>
          </cell>
          <cell r="AF208" t="str">
            <v>qq</v>
          </cell>
          <cell r="AG208" t="str">
            <v>qq</v>
          </cell>
          <cell r="AH208" t="str">
            <v>qq</v>
          </cell>
          <cell r="AI208" t="str">
            <v>qq</v>
          </cell>
          <cell r="AJ208" t="str">
            <v>qq</v>
          </cell>
          <cell r="AK208" t="str">
            <v>qq</v>
          </cell>
          <cell r="AL208" t="str">
            <v>qq</v>
          </cell>
          <cell r="AM208" t="str">
            <v>qq</v>
          </cell>
          <cell r="AN208" t="str">
            <v>qq</v>
          </cell>
          <cell r="AO208" t="str">
            <v>qq</v>
          </cell>
          <cell r="AP208" t="str">
            <v>qq</v>
          </cell>
          <cell r="AQ208" t="str">
            <v>qq</v>
          </cell>
          <cell r="AR208" t="str">
            <v>qq</v>
          </cell>
          <cell r="AS208" t="str">
            <v>qq</v>
          </cell>
          <cell r="AT208" t="str">
            <v>qq</v>
          </cell>
          <cell r="AU208" t="str">
            <v>Mark</v>
          </cell>
          <cell r="AV208">
            <v>0</v>
          </cell>
          <cell r="AW208" t="str">
            <v>Patrick</v>
          </cell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</row>
        <row r="209">
          <cell r="C209">
            <v>0</v>
          </cell>
          <cell r="D209" t="e">
            <v>#N/A</v>
          </cell>
          <cell r="E209">
            <v>0</v>
          </cell>
          <cell r="F209" t="e">
            <v>#N/A</v>
          </cell>
          <cell r="G209">
            <v>0</v>
          </cell>
          <cell r="H209" t="e">
            <v>#N/A</v>
          </cell>
          <cell r="I209" t="e">
            <v>#N/A</v>
          </cell>
          <cell r="J209">
            <v>0</v>
          </cell>
          <cell r="K209">
            <v>0</v>
          </cell>
          <cell r="L209" t="e">
            <v>#N/A</v>
          </cell>
          <cell r="M209">
            <v>0</v>
          </cell>
          <cell r="N209">
            <v>0</v>
          </cell>
          <cell r="O209">
            <v>0</v>
          </cell>
          <cell r="P209" t="e">
            <v>#N/A</v>
          </cell>
          <cell r="Q209" t="str">
            <v>qq</v>
          </cell>
          <cell r="R209" t="str">
            <v>qq</v>
          </cell>
          <cell r="S209" t="str">
            <v>qq</v>
          </cell>
          <cell r="T209" t="str">
            <v>qq</v>
          </cell>
          <cell r="U209" t="str">
            <v>QQ</v>
          </cell>
          <cell r="V209" t="str">
            <v>qq</v>
          </cell>
          <cell r="W209" t="str">
            <v>qq</v>
          </cell>
          <cell r="X209" t="str">
            <v>qq</v>
          </cell>
          <cell r="Y209" t="str">
            <v>qq</v>
          </cell>
          <cell r="Z209" t="str">
            <v>qq</v>
          </cell>
          <cell r="AA209" t="str">
            <v>qq</v>
          </cell>
          <cell r="AB209" t="str">
            <v>qq</v>
          </cell>
          <cell r="AC209" t="str">
            <v>qq</v>
          </cell>
          <cell r="AD209" t="str">
            <v>qq</v>
          </cell>
          <cell r="AE209" t="str">
            <v>qq</v>
          </cell>
          <cell r="AF209" t="str">
            <v>qq</v>
          </cell>
          <cell r="AG209" t="str">
            <v>qq</v>
          </cell>
          <cell r="AH209" t="str">
            <v>qq</v>
          </cell>
          <cell r="AI209" t="str">
            <v>qq</v>
          </cell>
          <cell r="AJ209" t="str">
            <v>qq</v>
          </cell>
          <cell r="AK209" t="str">
            <v>qq</v>
          </cell>
          <cell r="AL209" t="str">
            <v>qq</v>
          </cell>
          <cell r="AM209" t="str">
            <v>qq</v>
          </cell>
          <cell r="AN209" t="str">
            <v>qq</v>
          </cell>
          <cell r="AO209" t="str">
            <v>qq</v>
          </cell>
          <cell r="AP209" t="str">
            <v>qq</v>
          </cell>
          <cell r="AQ209" t="str">
            <v>qq</v>
          </cell>
          <cell r="AR209" t="str">
            <v>qq</v>
          </cell>
          <cell r="AS209" t="str">
            <v>qq</v>
          </cell>
          <cell r="AT209" t="str">
            <v>qq</v>
          </cell>
          <cell r="AU209" t="str">
            <v>Mark</v>
          </cell>
          <cell r="AV209" t="str">
            <v>Bernadette</v>
          </cell>
          <cell r="AW209" t="str">
            <v>Patrick</v>
          </cell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</row>
        <row r="210">
          <cell r="C210">
            <v>0</v>
          </cell>
          <cell r="D210" t="e">
            <v>#N/A</v>
          </cell>
          <cell r="E210">
            <v>0</v>
          </cell>
          <cell r="F210" t="e">
            <v>#N/A</v>
          </cell>
          <cell r="G210">
            <v>0</v>
          </cell>
          <cell r="H210" t="e">
            <v>#N/A</v>
          </cell>
          <cell r="I210" t="e">
            <v>#N/A</v>
          </cell>
          <cell r="J210">
            <v>0</v>
          </cell>
          <cell r="K210">
            <v>0</v>
          </cell>
          <cell r="L210" t="e">
            <v>#N/A</v>
          </cell>
          <cell r="M210">
            <v>0</v>
          </cell>
          <cell r="N210">
            <v>0</v>
          </cell>
          <cell r="O210">
            <v>0</v>
          </cell>
          <cell r="P210" t="e">
            <v>#N/A</v>
          </cell>
          <cell r="Q210">
            <v>0</v>
          </cell>
          <cell r="R210" t="str">
            <v>qq</v>
          </cell>
          <cell r="S210" t="str">
            <v>qq</v>
          </cell>
          <cell r="T210" t="str">
            <v>qq</v>
          </cell>
          <cell r="U210" t="str">
            <v>QQ</v>
          </cell>
          <cell r="V210" t="str">
            <v>qq</v>
          </cell>
          <cell r="W210" t="str">
            <v>qq</v>
          </cell>
          <cell r="X210" t="str">
            <v>qq</v>
          </cell>
          <cell r="Y210" t="str">
            <v>qq</v>
          </cell>
          <cell r="Z210" t="str">
            <v>qq</v>
          </cell>
          <cell r="AA210" t="str">
            <v>qq</v>
          </cell>
          <cell r="AB210" t="str">
            <v>qq</v>
          </cell>
          <cell r="AC210" t="str">
            <v>qq</v>
          </cell>
          <cell r="AD210" t="str">
            <v>qq</v>
          </cell>
          <cell r="AE210" t="str">
            <v>qq</v>
          </cell>
          <cell r="AF210" t="str">
            <v>qq</v>
          </cell>
          <cell r="AG210" t="str">
            <v>qq</v>
          </cell>
          <cell r="AH210" t="str">
            <v>qq</v>
          </cell>
          <cell r="AI210" t="str">
            <v>qq</v>
          </cell>
          <cell r="AJ210" t="str">
            <v>qq</v>
          </cell>
          <cell r="AK210" t="str">
            <v>qq</v>
          </cell>
          <cell r="AL210" t="str">
            <v>qq</v>
          </cell>
          <cell r="AM210" t="str">
            <v>qq</v>
          </cell>
          <cell r="AN210" t="str">
            <v>qq</v>
          </cell>
          <cell r="AO210" t="str">
            <v>qq</v>
          </cell>
          <cell r="AP210" t="str">
            <v>qq</v>
          </cell>
          <cell r="AQ210" t="str">
            <v>qq</v>
          </cell>
          <cell r="AR210" t="str">
            <v>qq</v>
          </cell>
          <cell r="AS210" t="str">
            <v>qq</v>
          </cell>
          <cell r="AT210" t="str">
            <v>qq</v>
          </cell>
          <cell r="AU210" t="str">
            <v>Mark</v>
          </cell>
          <cell r="AV210">
            <v>0</v>
          </cell>
          <cell r="AW210">
            <v>0</v>
          </cell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</row>
        <row r="211">
          <cell r="C211">
            <v>0</v>
          </cell>
          <cell r="D211" t="e">
            <v>#N/A</v>
          </cell>
          <cell r="E211" t="str">
            <v>L.Jedwab</v>
          </cell>
          <cell r="F211" t="e">
            <v>#N/A</v>
          </cell>
          <cell r="G211">
            <v>0</v>
          </cell>
          <cell r="H211" t="e">
            <v>#N/A</v>
          </cell>
          <cell r="I211" t="e">
            <v>#N/A</v>
          </cell>
          <cell r="J211">
            <v>0</v>
          </cell>
          <cell r="K211">
            <v>0</v>
          </cell>
          <cell r="L211" t="e">
            <v>#N/A</v>
          </cell>
          <cell r="M211">
            <v>0</v>
          </cell>
          <cell r="N211">
            <v>0</v>
          </cell>
          <cell r="O211" t="str">
            <v>qq</v>
          </cell>
          <cell r="P211" t="e">
            <v>#N/A</v>
          </cell>
          <cell r="Q211" t="str">
            <v>Roshny</v>
          </cell>
          <cell r="R211" t="str">
            <v>qq</v>
          </cell>
          <cell r="S211" t="str">
            <v>qq</v>
          </cell>
          <cell r="T211" t="str">
            <v>qq</v>
          </cell>
          <cell r="U211" t="str">
            <v>QQ</v>
          </cell>
          <cell r="V211" t="str">
            <v>qq</v>
          </cell>
          <cell r="W211" t="str">
            <v>qq</v>
          </cell>
          <cell r="X211" t="str">
            <v>qq</v>
          </cell>
          <cell r="Y211" t="str">
            <v>qq</v>
          </cell>
          <cell r="Z211" t="str">
            <v>qq</v>
          </cell>
          <cell r="AA211" t="str">
            <v>qq</v>
          </cell>
          <cell r="AB211" t="str">
            <v>qq</v>
          </cell>
          <cell r="AC211" t="str">
            <v>qq</v>
          </cell>
          <cell r="AD211" t="str">
            <v>qq</v>
          </cell>
          <cell r="AE211" t="str">
            <v>qq</v>
          </cell>
          <cell r="AF211" t="str">
            <v>qq</v>
          </cell>
          <cell r="AG211" t="str">
            <v>qq</v>
          </cell>
          <cell r="AH211" t="str">
            <v>qq</v>
          </cell>
          <cell r="AI211" t="str">
            <v>qq</v>
          </cell>
          <cell r="AJ211" t="str">
            <v>qq</v>
          </cell>
          <cell r="AK211" t="str">
            <v>qq</v>
          </cell>
          <cell r="AL211" t="str">
            <v>qq</v>
          </cell>
          <cell r="AM211" t="str">
            <v>qq</v>
          </cell>
          <cell r="AN211" t="str">
            <v>qq</v>
          </cell>
          <cell r="AO211" t="str">
            <v>qq</v>
          </cell>
          <cell r="AP211" t="str">
            <v>qq</v>
          </cell>
          <cell r="AQ211" t="str">
            <v>qq</v>
          </cell>
          <cell r="AR211" t="str">
            <v>qq</v>
          </cell>
          <cell r="AS211" t="str">
            <v>qq</v>
          </cell>
          <cell r="AT211" t="str">
            <v>qq</v>
          </cell>
          <cell r="AU211" t="str">
            <v>A.Chen</v>
          </cell>
          <cell r="AV211" t="str">
            <v>Bernadette</v>
          </cell>
          <cell r="AW211">
            <v>0</v>
          </cell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</row>
        <row r="212">
          <cell r="C212">
            <v>0</v>
          </cell>
          <cell r="D212" t="e">
            <v>#N/A</v>
          </cell>
          <cell r="E212">
            <v>0</v>
          </cell>
          <cell r="F212" t="e">
            <v>#N/A</v>
          </cell>
          <cell r="G212">
            <v>0</v>
          </cell>
          <cell r="H212" t="e">
            <v>#N/A</v>
          </cell>
          <cell r="I212" t="e">
            <v>#N/A</v>
          </cell>
          <cell r="J212">
            <v>0</v>
          </cell>
          <cell r="K212">
            <v>0</v>
          </cell>
          <cell r="L212" t="e">
            <v>#N/A</v>
          </cell>
          <cell r="M212">
            <v>0</v>
          </cell>
          <cell r="N212">
            <v>0</v>
          </cell>
          <cell r="O212" t="str">
            <v>qq</v>
          </cell>
          <cell r="P212" t="e">
            <v>#N/A</v>
          </cell>
          <cell r="Q212">
            <v>0</v>
          </cell>
          <cell r="R212" t="str">
            <v>qq</v>
          </cell>
          <cell r="S212" t="str">
            <v>qq</v>
          </cell>
          <cell r="T212" t="str">
            <v>qq</v>
          </cell>
          <cell r="U212" t="str">
            <v>QQ</v>
          </cell>
          <cell r="V212" t="str">
            <v>qq</v>
          </cell>
          <cell r="W212" t="str">
            <v>qq</v>
          </cell>
          <cell r="X212" t="str">
            <v>qq</v>
          </cell>
          <cell r="Y212" t="str">
            <v>qq</v>
          </cell>
          <cell r="Z212" t="str">
            <v>qq</v>
          </cell>
          <cell r="AA212" t="str">
            <v>qq</v>
          </cell>
          <cell r="AB212" t="str">
            <v>qq</v>
          </cell>
          <cell r="AC212" t="str">
            <v>qq</v>
          </cell>
          <cell r="AD212" t="str">
            <v>qq</v>
          </cell>
          <cell r="AE212" t="str">
            <v>qq</v>
          </cell>
          <cell r="AF212" t="str">
            <v>qq</v>
          </cell>
          <cell r="AG212" t="str">
            <v>qq</v>
          </cell>
          <cell r="AH212" t="str">
            <v>qq</v>
          </cell>
          <cell r="AI212" t="str">
            <v>qq</v>
          </cell>
          <cell r="AJ212" t="str">
            <v>qq</v>
          </cell>
          <cell r="AK212" t="str">
            <v>qq</v>
          </cell>
          <cell r="AL212" t="str">
            <v>qq</v>
          </cell>
          <cell r="AM212" t="str">
            <v>qq</v>
          </cell>
          <cell r="AN212" t="str">
            <v>qq</v>
          </cell>
          <cell r="AO212" t="str">
            <v>qq</v>
          </cell>
          <cell r="AP212" t="str">
            <v>qq</v>
          </cell>
          <cell r="AQ212" t="str">
            <v>qq</v>
          </cell>
          <cell r="AR212" t="str">
            <v>qq</v>
          </cell>
          <cell r="AS212" t="str">
            <v>qq</v>
          </cell>
          <cell r="AT212" t="str">
            <v>qq</v>
          </cell>
          <cell r="AU212" t="str">
            <v>A.Chen</v>
          </cell>
          <cell r="AV212">
            <v>0</v>
          </cell>
          <cell r="AW212">
            <v>0</v>
          </cell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</row>
        <row r="213">
          <cell r="C213">
            <v>0</v>
          </cell>
          <cell r="D213" t="e">
            <v>#N/A</v>
          </cell>
          <cell r="E213">
            <v>0</v>
          </cell>
          <cell r="F213" t="e">
            <v>#N/A</v>
          </cell>
          <cell r="G213">
            <v>0</v>
          </cell>
          <cell r="H213" t="e">
            <v>#N/A</v>
          </cell>
          <cell r="I213" t="e">
            <v>#N/A</v>
          </cell>
          <cell r="J213">
            <v>0</v>
          </cell>
          <cell r="K213">
            <v>0</v>
          </cell>
          <cell r="L213" t="e">
            <v>#N/A</v>
          </cell>
          <cell r="M213">
            <v>0</v>
          </cell>
          <cell r="N213">
            <v>0</v>
          </cell>
          <cell r="O213" t="str">
            <v>qq</v>
          </cell>
          <cell r="P213" t="e">
            <v>#N/A</v>
          </cell>
          <cell r="Q213" t="str">
            <v>Ana</v>
          </cell>
          <cell r="R213" t="str">
            <v>qq</v>
          </cell>
          <cell r="S213" t="str">
            <v>qq</v>
          </cell>
          <cell r="T213" t="str">
            <v>qq</v>
          </cell>
          <cell r="U213" t="str">
            <v>QQ</v>
          </cell>
          <cell r="V213" t="str">
            <v>qq</v>
          </cell>
          <cell r="W213" t="str">
            <v>qq</v>
          </cell>
          <cell r="X213" t="str">
            <v>qq</v>
          </cell>
          <cell r="Y213" t="str">
            <v>qq</v>
          </cell>
          <cell r="Z213" t="str">
            <v>qq</v>
          </cell>
          <cell r="AA213" t="str">
            <v>qq</v>
          </cell>
          <cell r="AB213" t="str">
            <v>qq</v>
          </cell>
          <cell r="AC213" t="str">
            <v>qq</v>
          </cell>
          <cell r="AD213" t="str">
            <v>qq</v>
          </cell>
          <cell r="AE213" t="str">
            <v>qq</v>
          </cell>
          <cell r="AF213" t="str">
            <v>qq</v>
          </cell>
          <cell r="AG213" t="str">
            <v>qq</v>
          </cell>
          <cell r="AH213" t="str">
            <v>qq</v>
          </cell>
          <cell r="AI213" t="str">
            <v>qq</v>
          </cell>
          <cell r="AJ213" t="str">
            <v>qq</v>
          </cell>
          <cell r="AK213" t="str">
            <v>qq</v>
          </cell>
          <cell r="AL213" t="str">
            <v>qq</v>
          </cell>
          <cell r="AM213" t="str">
            <v>qq</v>
          </cell>
          <cell r="AN213" t="str">
            <v>qq</v>
          </cell>
          <cell r="AO213" t="str">
            <v>qq</v>
          </cell>
          <cell r="AP213" t="str">
            <v>qq</v>
          </cell>
          <cell r="AQ213" t="str">
            <v>qq</v>
          </cell>
          <cell r="AR213" t="str">
            <v>qq</v>
          </cell>
          <cell r="AS213" t="str">
            <v>qq</v>
          </cell>
          <cell r="AT213" t="str">
            <v>qq</v>
          </cell>
          <cell r="AU213" t="str">
            <v>A.Chen</v>
          </cell>
          <cell r="AV213">
            <v>0</v>
          </cell>
          <cell r="AW213">
            <v>0</v>
          </cell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</row>
        <row r="214">
          <cell r="C214">
            <v>0</v>
          </cell>
          <cell r="D214" t="e">
            <v>#N/A</v>
          </cell>
          <cell r="E214" t="str">
            <v>Stuart</v>
          </cell>
          <cell r="F214" t="e">
            <v>#N/A</v>
          </cell>
          <cell r="G214">
            <v>0</v>
          </cell>
          <cell r="H214" t="e">
            <v>#N/A</v>
          </cell>
          <cell r="I214" t="e">
            <v>#N/A</v>
          </cell>
          <cell r="J214">
            <v>0</v>
          </cell>
          <cell r="K214">
            <v>0</v>
          </cell>
          <cell r="L214" t="e">
            <v>#N/A</v>
          </cell>
          <cell r="M214">
            <v>0</v>
          </cell>
          <cell r="N214">
            <v>0</v>
          </cell>
          <cell r="O214" t="str">
            <v>Stuart</v>
          </cell>
          <cell r="P214" t="e">
            <v>#N/A</v>
          </cell>
          <cell r="Q214" t="str">
            <v>qq</v>
          </cell>
          <cell r="R214" t="str">
            <v>qq</v>
          </cell>
          <cell r="S214" t="str">
            <v>qq</v>
          </cell>
          <cell r="T214" t="str">
            <v>qq</v>
          </cell>
          <cell r="U214" t="str">
            <v>QQ</v>
          </cell>
          <cell r="V214" t="str">
            <v>qq</v>
          </cell>
          <cell r="W214" t="str">
            <v>qq</v>
          </cell>
          <cell r="X214" t="str">
            <v>qq</v>
          </cell>
          <cell r="Y214" t="str">
            <v>qq</v>
          </cell>
          <cell r="Z214" t="str">
            <v>qq</v>
          </cell>
          <cell r="AA214" t="str">
            <v>qq</v>
          </cell>
          <cell r="AB214" t="str">
            <v>qq</v>
          </cell>
          <cell r="AC214" t="str">
            <v>qq</v>
          </cell>
          <cell r="AD214" t="str">
            <v>qq</v>
          </cell>
          <cell r="AE214" t="str">
            <v>qq</v>
          </cell>
          <cell r="AF214" t="str">
            <v>qq</v>
          </cell>
          <cell r="AG214" t="str">
            <v>qq</v>
          </cell>
          <cell r="AH214" t="str">
            <v>qq</v>
          </cell>
          <cell r="AI214" t="str">
            <v>qq</v>
          </cell>
          <cell r="AJ214" t="str">
            <v>qq</v>
          </cell>
          <cell r="AK214" t="str">
            <v>qq</v>
          </cell>
          <cell r="AL214" t="str">
            <v>qq</v>
          </cell>
          <cell r="AM214" t="str">
            <v>qq</v>
          </cell>
          <cell r="AN214" t="str">
            <v>qq</v>
          </cell>
          <cell r="AO214" t="str">
            <v>qq</v>
          </cell>
          <cell r="AP214" t="str">
            <v>qq</v>
          </cell>
          <cell r="AQ214" t="str">
            <v>qq</v>
          </cell>
          <cell r="AR214" t="str">
            <v>qq</v>
          </cell>
          <cell r="AS214" t="str">
            <v>qq</v>
          </cell>
          <cell r="AT214" t="str">
            <v>qq</v>
          </cell>
          <cell r="AU214" t="str">
            <v>A.Chen</v>
          </cell>
          <cell r="AV214" t="str">
            <v>Bernadette</v>
          </cell>
          <cell r="AW214">
            <v>0</v>
          </cell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</row>
        <row r="215">
          <cell r="C215">
            <v>0</v>
          </cell>
          <cell r="D215" t="e">
            <v>#N/A</v>
          </cell>
          <cell r="E215">
            <v>0</v>
          </cell>
          <cell r="F215" t="e">
            <v>#N/A</v>
          </cell>
          <cell r="G215">
            <v>0</v>
          </cell>
          <cell r="H215" t="e">
            <v>#N/A</v>
          </cell>
          <cell r="I215" t="e">
            <v>#N/A</v>
          </cell>
          <cell r="J215">
            <v>0</v>
          </cell>
          <cell r="K215">
            <v>0</v>
          </cell>
          <cell r="L215" t="e">
            <v>#N/A</v>
          </cell>
          <cell r="M215">
            <v>0</v>
          </cell>
          <cell r="N215">
            <v>0</v>
          </cell>
          <cell r="O215" t="str">
            <v>Stuart</v>
          </cell>
          <cell r="P215" t="e">
            <v>#N/A</v>
          </cell>
          <cell r="Q215" t="str">
            <v>Tinh</v>
          </cell>
          <cell r="R215" t="str">
            <v>qq</v>
          </cell>
          <cell r="S215" t="str">
            <v>qq</v>
          </cell>
          <cell r="T215" t="str">
            <v>qq</v>
          </cell>
          <cell r="U215" t="str">
            <v>QQ</v>
          </cell>
          <cell r="V215" t="str">
            <v>qq</v>
          </cell>
          <cell r="W215" t="str">
            <v>qq</v>
          </cell>
          <cell r="X215" t="str">
            <v>qq</v>
          </cell>
          <cell r="Y215" t="str">
            <v>qq</v>
          </cell>
          <cell r="Z215" t="str">
            <v>qq</v>
          </cell>
          <cell r="AA215" t="str">
            <v>qq</v>
          </cell>
          <cell r="AB215" t="str">
            <v>qq</v>
          </cell>
          <cell r="AC215" t="str">
            <v>qq</v>
          </cell>
          <cell r="AD215" t="str">
            <v>qq</v>
          </cell>
          <cell r="AE215" t="str">
            <v>qq</v>
          </cell>
          <cell r="AF215" t="str">
            <v>qq</v>
          </cell>
          <cell r="AG215" t="str">
            <v>qq</v>
          </cell>
          <cell r="AH215" t="str">
            <v>qq</v>
          </cell>
          <cell r="AI215" t="str">
            <v>qq</v>
          </cell>
          <cell r="AJ215" t="str">
            <v>qq</v>
          </cell>
          <cell r="AK215" t="str">
            <v>qq</v>
          </cell>
          <cell r="AL215" t="str">
            <v>qq</v>
          </cell>
          <cell r="AM215" t="str">
            <v>qq</v>
          </cell>
          <cell r="AN215" t="str">
            <v>qq</v>
          </cell>
          <cell r="AO215" t="str">
            <v>qq</v>
          </cell>
          <cell r="AP215" t="str">
            <v>qq</v>
          </cell>
          <cell r="AQ215" t="str">
            <v>qq</v>
          </cell>
          <cell r="AR215" t="str">
            <v>qq</v>
          </cell>
          <cell r="AS215" t="str">
            <v>qq</v>
          </cell>
          <cell r="AT215" t="str">
            <v>qq</v>
          </cell>
          <cell r="AU215" t="str">
            <v>A.Chen</v>
          </cell>
          <cell r="AV215">
            <v>0</v>
          </cell>
          <cell r="AW215">
            <v>0</v>
          </cell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</row>
        <row r="216">
          <cell r="C216">
            <v>0</v>
          </cell>
          <cell r="D216" t="e">
            <v>#N/A</v>
          </cell>
          <cell r="E216">
            <v>0</v>
          </cell>
          <cell r="F216" t="e">
            <v>#N/A</v>
          </cell>
          <cell r="G216">
            <v>0</v>
          </cell>
          <cell r="H216" t="e">
            <v>#N/A</v>
          </cell>
          <cell r="I216" t="e">
            <v>#N/A</v>
          </cell>
          <cell r="J216">
            <v>0</v>
          </cell>
          <cell r="K216">
            <v>0</v>
          </cell>
          <cell r="L216" t="e">
            <v>#N/A</v>
          </cell>
          <cell r="M216">
            <v>0</v>
          </cell>
          <cell r="N216">
            <v>0</v>
          </cell>
          <cell r="O216" t="str">
            <v>qq</v>
          </cell>
          <cell r="P216" t="e">
            <v>#N/A</v>
          </cell>
          <cell r="Q216">
            <v>0</v>
          </cell>
          <cell r="R216" t="str">
            <v>qq</v>
          </cell>
          <cell r="S216" t="str">
            <v>Edward</v>
          </cell>
          <cell r="T216" t="str">
            <v>Idile</v>
          </cell>
          <cell r="U216" t="str">
            <v>Tinh</v>
          </cell>
          <cell r="V216" t="str">
            <v>qq</v>
          </cell>
          <cell r="W216" t="str">
            <v>qq</v>
          </cell>
          <cell r="X216" t="str">
            <v>qq</v>
          </cell>
          <cell r="Y216" t="str">
            <v>qq</v>
          </cell>
          <cell r="Z216" t="str">
            <v>qq</v>
          </cell>
          <cell r="AA216" t="str">
            <v>qq</v>
          </cell>
          <cell r="AB216" t="str">
            <v>qq</v>
          </cell>
          <cell r="AC216" t="str">
            <v>qq</v>
          </cell>
          <cell r="AD216" t="str">
            <v>qq</v>
          </cell>
          <cell r="AE216" t="str">
            <v>qq</v>
          </cell>
          <cell r="AF216" t="str">
            <v>qq</v>
          </cell>
          <cell r="AG216" t="str">
            <v>qq</v>
          </cell>
          <cell r="AH216" t="str">
            <v>qq</v>
          </cell>
          <cell r="AI216" t="str">
            <v>qq</v>
          </cell>
          <cell r="AJ216" t="str">
            <v>qq</v>
          </cell>
          <cell r="AK216" t="str">
            <v>qq</v>
          </cell>
          <cell r="AL216" t="str">
            <v>qq</v>
          </cell>
          <cell r="AM216" t="str">
            <v>qq</v>
          </cell>
          <cell r="AN216" t="str">
            <v>qq</v>
          </cell>
          <cell r="AO216" t="str">
            <v>qq</v>
          </cell>
          <cell r="AP216" t="str">
            <v>qq</v>
          </cell>
          <cell r="AQ216" t="str">
            <v>qq</v>
          </cell>
          <cell r="AR216" t="str">
            <v>qq</v>
          </cell>
          <cell r="AS216" t="str">
            <v>qq</v>
          </cell>
          <cell r="AT216" t="str">
            <v>qq</v>
          </cell>
          <cell r="AU216" t="str">
            <v>A.Chen</v>
          </cell>
          <cell r="AV216" t="str">
            <v>Bernadette</v>
          </cell>
          <cell r="AW216">
            <v>0</v>
          </cell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</row>
        <row r="217">
          <cell r="C217">
            <v>0</v>
          </cell>
          <cell r="D217" t="e">
            <v>#N/A</v>
          </cell>
          <cell r="E217">
            <v>0</v>
          </cell>
          <cell r="F217" t="e">
            <v>#N/A</v>
          </cell>
          <cell r="G217">
            <v>0</v>
          </cell>
          <cell r="H217" t="e">
            <v>#N/A</v>
          </cell>
          <cell r="I217" t="e">
            <v>#N/A</v>
          </cell>
          <cell r="J217">
            <v>0</v>
          </cell>
          <cell r="K217">
            <v>0</v>
          </cell>
          <cell r="L217" t="e">
            <v>#N/A</v>
          </cell>
          <cell r="M217">
            <v>0</v>
          </cell>
          <cell r="N217">
            <v>0</v>
          </cell>
          <cell r="O217" t="str">
            <v>qq</v>
          </cell>
          <cell r="P217" t="e">
            <v>#N/A</v>
          </cell>
          <cell r="Q217">
            <v>0</v>
          </cell>
          <cell r="R217" t="str">
            <v>qq</v>
          </cell>
          <cell r="S217" t="str">
            <v>V.Le</v>
          </cell>
          <cell r="T217" t="str">
            <v>Edward</v>
          </cell>
          <cell r="U217" t="str">
            <v>QQ</v>
          </cell>
          <cell r="V217" t="str">
            <v>Ana</v>
          </cell>
          <cell r="W217" t="str">
            <v>qq</v>
          </cell>
          <cell r="X217" t="str">
            <v>qq</v>
          </cell>
          <cell r="Y217" t="str">
            <v>qq</v>
          </cell>
          <cell r="Z217" t="str">
            <v>qq</v>
          </cell>
          <cell r="AA217" t="str">
            <v>qq</v>
          </cell>
          <cell r="AB217" t="str">
            <v>qq</v>
          </cell>
          <cell r="AC217" t="str">
            <v>qq</v>
          </cell>
          <cell r="AD217" t="str">
            <v>qq</v>
          </cell>
          <cell r="AE217" t="str">
            <v>qq</v>
          </cell>
          <cell r="AF217" t="str">
            <v>qq</v>
          </cell>
          <cell r="AG217" t="str">
            <v>qq</v>
          </cell>
          <cell r="AH217" t="str">
            <v>qq</v>
          </cell>
          <cell r="AI217" t="str">
            <v>qq</v>
          </cell>
          <cell r="AJ217" t="str">
            <v>qq</v>
          </cell>
          <cell r="AK217" t="str">
            <v>qq</v>
          </cell>
          <cell r="AL217" t="str">
            <v>qq</v>
          </cell>
          <cell r="AM217" t="str">
            <v>qq</v>
          </cell>
          <cell r="AN217" t="str">
            <v>qq</v>
          </cell>
          <cell r="AO217" t="str">
            <v>qq</v>
          </cell>
          <cell r="AP217" t="str">
            <v>qq</v>
          </cell>
          <cell r="AQ217" t="str">
            <v>qq</v>
          </cell>
          <cell r="AR217" t="str">
            <v>qq</v>
          </cell>
          <cell r="AS217" t="str">
            <v>qq</v>
          </cell>
          <cell r="AT217" t="str">
            <v>qq</v>
          </cell>
          <cell r="AU217" t="str">
            <v>A.Chen</v>
          </cell>
          <cell r="AV217">
            <v>0</v>
          </cell>
          <cell r="AW217">
            <v>0</v>
          </cell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</row>
        <row r="218">
          <cell r="C218">
            <v>0</v>
          </cell>
          <cell r="D218" t="e">
            <v>#N/A</v>
          </cell>
          <cell r="E218">
            <v>0</v>
          </cell>
          <cell r="F218" t="e">
            <v>#N/A</v>
          </cell>
          <cell r="G218">
            <v>0</v>
          </cell>
          <cell r="H218" t="e">
            <v>#N/A</v>
          </cell>
          <cell r="I218" t="e">
            <v>#N/A</v>
          </cell>
          <cell r="J218">
            <v>0</v>
          </cell>
          <cell r="K218">
            <v>0</v>
          </cell>
          <cell r="L218" t="e">
            <v>#N/A</v>
          </cell>
          <cell r="M218">
            <v>0</v>
          </cell>
          <cell r="N218">
            <v>0</v>
          </cell>
          <cell r="O218" t="str">
            <v>qq</v>
          </cell>
          <cell r="P218" t="e">
            <v>#N/A</v>
          </cell>
          <cell r="Q218" t="str">
            <v>Nha</v>
          </cell>
          <cell r="R218" t="str">
            <v>qq</v>
          </cell>
          <cell r="S218" t="str">
            <v>qq</v>
          </cell>
          <cell r="T218" t="str">
            <v>qq</v>
          </cell>
          <cell r="U218" t="str">
            <v>QQ</v>
          </cell>
          <cell r="V218" t="str">
            <v>qq</v>
          </cell>
          <cell r="W218" t="str">
            <v>qq</v>
          </cell>
          <cell r="X218" t="str">
            <v>qq</v>
          </cell>
          <cell r="Y218" t="str">
            <v>qq</v>
          </cell>
          <cell r="Z218" t="str">
            <v>qq</v>
          </cell>
          <cell r="AA218" t="str">
            <v>qq</v>
          </cell>
          <cell r="AB218" t="str">
            <v>qq</v>
          </cell>
          <cell r="AC218" t="str">
            <v>qq</v>
          </cell>
          <cell r="AD218" t="str">
            <v>qq</v>
          </cell>
          <cell r="AE218" t="str">
            <v>qq</v>
          </cell>
          <cell r="AF218" t="str">
            <v>qq</v>
          </cell>
          <cell r="AG218" t="str">
            <v>qq</v>
          </cell>
          <cell r="AH218" t="str">
            <v>qq</v>
          </cell>
          <cell r="AI218" t="str">
            <v>qq</v>
          </cell>
          <cell r="AJ218" t="str">
            <v>qq</v>
          </cell>
          <cell r="AK218" t="str">
            <v>qq</v>
          </cell>
          <cell r="AL218" t="str">
            <v>qq</v>
          </cell>
          <cell r="AM218" t="str">
            <v>qq</v>
          </cell>
          <cell r="AN218" t="str">
            <v>qq</v>
          </cell>
          <cell r="AO218" t="str">
            <v>qq</v>
          </cell>
          <cell r="AP218" t="str">
            <v>qq</v>
          </cell>
          <cell r="AQ218" t="str">
            <v>qq</v>
          </cell>
          <cell r="AR218" t="str">
            <v>qq</v>
          </cell>
          <cell r="AS218" t="str">
            <v>qq</v>
          </cell>
          <cell r="AT218" t="str">
            <v>qq</v>
          </cell>
          <cell r="AU218" t="str">
            <v>A.Chen</v>
          </cell>
          <cell r="AV218">
            <v>0</v>
          </cell>
          <cell r="AW218">
            <v>0</v>
          </cell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</row>
        <row r="219">
          <cell r="C219">
            <v>0</v>
          </cell>
          <cell r="D219" t="e">
            <v>#N/A</v>
          </cell>
          <cell r="E219">
            <v>0</v>
          </cell>
          <cell r="F219" t="e">
            <v>#N/A</v>
          </cell>
          <cell r="G219">
            <v>0</v>
          </cell>
          <cell r="H219" t="e">
            <v>#N/A</v>
          </cell>
          <cell r="I219" t="e">
            <v>#N/A</v>
          </cell>
          <cell r="J219">
            <v>0</v>
          </cell>
          <cell r="K219">
            <v>0</v>
          </cell>
          <cell r="L219" t="e">
            <v>#N/A</v>
          </cell>
          <cell r="M219">
            <v>0</v>
          </cell>
          <cell r="N219">
            <v>0</v>
          </cell>
          <cell r="O219">
            <v>0</v>
          </cell>
          <cell r="P219" t="e">
            <v>#N/A</v>
          </cell>
          <cell r="Q219" t="str">
            <v>qq</v>
          </cell>
          <cell r="R219" t="str">
            <v>qq</v>
          </cell>
          <cell r="S219" t="str">
            <v>qq</v>
          </cell>
          <cell r="T219" t="str">
            <v>qq</v>
          </cell>
          <cell r="U219" t="str">
            <v>QQ</v>
          </cell>
          <cell r="V219" t="str">
            <v>qq</v>
          </cell>
          <cell r="W219" t="str">
            <v>qq</v>
          </cell>
          <cell r="X219" t="str">
            <v>qq</v>
          </cell>
          <cell r="Y219" t="str">
            <v>qq</v>
          </cell>
          <cell r="Z219" t="str">
            <v>qq</v>
          </cell>
          <cell r="AA219" t="str">
            <v>qq</v>
          </cell>
          <cell r="AB219" t="str">
            <v>qq</v>
          </cell>
          <cell r="AC219" t="str">
            <v>qq</v>
          </cell>
          <cell r="AD219" t="str">
            <v>qq</v>
          </cell>
          <cell r="AE219" t="str">
            <v>qq</v>
          </cell>
          <cell r="AF219" t="str">
            <v>qq</v>
          </cell>
          <cell r="AG219" t="str">
            <v>qq</v>
          </cell>
          <cell r="AH219" t="str">
            <v>qq</v>
          </cell>
          <cell r="AI219" t="str">
            <v>qq</v>
          </cell>
          <cell r="AJ219" t="str">
            <v>qq</v>
          </cell>
          <cell r="AK219" t="str">
            <v>qq</v>
          </cell>
          <cell r="AL219" t="str">
            <v>qq</v>
          </cell>
          <cell r="AM219" t="str">
            <v>qq</v>
          </cell>
          <cell r="AN219" t="str">
            <v>qq</v>
          </cell>
          <cell r="AO219" t="str">
            <v>qq</v>
          </cell>
          <cell r="AP219" t="str">
            <v>qq</v>
          </cell>
          <cell r="AQ219" t="str">
            <v>qq</v>
          </cell>
          <cell r="AR219" t="str">
            <v>qq</v>
          </cell>
          <cell r="AS219" t="str">
            <v>qq</v>
          </cell>
          <cell r="AT219" t="str">
            <v>qq</v>
          </cell>
          <cell r="AU219" t="str">
            <v>A.Chen</v>
          </cell>
          <cell r="AV219" t="str">
            <v>Bernadette</v>
          </cell>
          <cell r="AW219">
            <v>0</v>
          </cell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</row>
        <row r="220">
          <cell r="C220">
            <v>0</v>
          </cell>
          <cell r="D220" t="e">
            <v>#N/A</v>
          </cell>
          <cell r="E220">
            <v>0</v>
          </cell>
          <cell r="F220" t="e">
            <v>#N/A</v>
          </cell>
          <cell r="G220">
            <v>0</v>
          </cell>
          <cell r="H220" t="e">
            <v>#N/A</v>
          </cell>
          <cell r="I220" t="e">
            <v>#N/A</v>
          </cell>
          <cell r="J220">
            <v>0</v>
          </cell>
          <cell r="K220">
            <v>0</v>
          </cell>
          <cell r="L220" t="e">
            <v>#N/A</v>
          </cell>
          <cell r="M220">
            <v>0</v>
          </cell>
          <cell r="N220">
            <v>0</v>
          </cell>
          <cell r="O220">
            <v>0</v>
          </cell>
          <cell r="P220" t="e">
            <v>#N/A</v>
          </cell>
          <cell r="Q220" t="str">
            <v>Lauren</v>
          </cell>
          <cell r="R220" t="str">
            <v>qq</v>
          </cell>
          <cell r="S220" t="str">
            <v>qq</v>
          </cell>
          <cell r="T220" t="str">
            <v>qq</v>
          </cell>
          <cell r="U220" t="str">
            <v>QQ</v>
          </cell>
          <cell r="V220" t="str">
            <v>qq</v>
          </cell>
          <cell r="W220" t="str">
            <v>qq</v>
          </cell>
          <cell r="X220" t="str">
            <v>qq</v>
          </cell>
          <cell r="Y220" t="str">
            <v>qq</v>
          </cell>
          <cell r="Z220" t="str">
            <v>qq</v>
          </cell>
          <cell r="AA220" t="str">
            <v>qq</v>
          </cell>
          <cell r="AB220" t="str">
            <v>qq</v>
          </cell>
          <cell r="AC220" t="str">
            <v>qq</v>
          </cell>
          <cell r="AD220" t="str">
            <v>qq</v>
          </cell>
          <cell r="AE220" t="str">
            <v>qq</v>
          </cell>
          <cell r="AF220" t="str">
            <v>qq</v>
          </cell>
          <cell r="AG220" t="str">
            <v>qq</v>
          </cell>
          <cell r="AH220" t="str">
            <v>qq</v>
          </cell>
          <cell r="AI220" t="str">
            <v>qq</v>
          </cell>
          <cell r="AJ220" t="str">
            <v>qq</v>
          </cell>
          <cell r="AK220" t="str">
            <v>qq</v>
          </cell>
          <cell r="AL220" t="str">
            <v>qq</v>
          </cell>
          <cell r="AM220" t="str">
            <v>qq</v>
          </cell>
          <cell r="AN220" t="str">
            <v>qq</v>
          </cell>
          <cell r="AO220" t="str">
            <v>qq</v>
          </cell>
          <cell r="AP220" t="str">
            <v>qq</v>
          </cell>
          <cell r="AQ220" t="str">
            <v>qq</v>
          </cell>
          <cell r="AR220" t="str">
            <v>qq</v>
          </cell>
          <cell r="AS220" t="str">
            <v>qq</v>
          </cell>
          <cell r="AT220" t="str">
            <v>qq</v>
          </cell>
          <cell r="AU220" t="str">
            <v>A.Chen</v>
          </cell>
          <cell r="AV220">
            <v>0</v>
          </cell>
          <cell r="AW220">
            <v>0</v>
          </cell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</row>
        <row r="221">
          <cell r="C221">
            <v>0</v>
          </cell>
          <cell r="D221" t="e">
            <v>#N/A</v>
          </cell>
          <cell r="E221">
            <v>0</v>
          </cell>
          <cell r="F221" t="e">
            <v>#N/A</v>
          </cell>
          <cell r="G221">
            <v>0</v>
          </cell>
          <cell r="H221" t="e">
            <v>#N/A</v>
          </cell>
          <cell r="I221" t="e">
            <v>#N/A</v>
          </cell>
          <cell r="J221">
            <v>0</v>
          </cell>
          <cell r="K221">
            <v>0</v>
          </cell>
          <cell r="L221" t="e">
            <v>#N/A</v>
          </cell>
          <cell r="M221">
            <v>0</v>
          </cell>
          <cell r="N221">
            <v>0</v>
          </cell>
          <cell r="O221" t="str">
            <v>qq</v>
          </cell>
          <cell r="P221" t="e">
            <v>#N/A</v>
          </cell>
          <cell r="Q221" t="str">
            <v>Jonathan</v>
          </cell>
          <cell r="R221" t="str">
            <v>qq</v>
          </cell>
          <cell r="S221" t="str">
            <v>Roshny</v>
          </cell>
          <cell r="T221" t="str">
            <v>Jesslyn</v>
          </cell>
          <cell r="U221" t="str">
            <v>Nha</v>
          </cell>
          <cell r="V221" t="str">
            <v>qq</v>
          </cell>
          <cell r="W221" t="str">
            <v>qq</v>
          </cell>
          <cell r="X221" t="str">
            <v>qq</v>
          </cell>
          <cell r="Y221" t="str">
            <v>qq</v>
          </cell>
          <cell r="Z221" t="str">
            <v>qq</v>
          </cell>
          <cell r="AA221" t="str">
            <v>qq</v>
          </cell>
          <cell r="AB221" t="str">
            <v>qq</v>
          </cell>
          <cell r="AC221" t="str">
            <v>qq</v>
          </cell>
          <cell r="AD221" t="str">
            <v>qq</v>
          </cell>
          <cell r="AE221" t="str">
            <v>qq</v>
          </cell>
          <cell r="AF221" t="str">
            <v>qq</v>
          </cell>
          <cell r="AG221" t="str">
            <v>qq</v>
          </cell>
          <cell r="AH221" t="str">
            <v>qq</v>
          </cell>
          <cell r="AI221" t="str">
            <v>qq</v>
          </cell>
          <cell r="AJ221" t="str">
            <v>qq</v>
          </cell>
          <cell r="AK221" t="str">
            <v>qq</v>
          </cell>
          <cell r="AL221" t="str">
            <v>qq</v>
          </cell>
          <cell r="AM221" t="str">
            <v>qq</v>
          </cell>
          <cell r="AN221" t="str">
            <v>qq</v>
          </cell>
          <cell r="AO221" t="str">
            <v>qq</v>
          </cell>
          <cell r="AP221" t="str">
            <v>qq</v>
          </cell>
          <cell r="AQ221" t="str">
            <v>qq</v>
          </cell>
          <cell r="AR221" t="str">
            <v>qq</v>
          </cell>
          <cell r="AS221" t="str">
            <v>qq</v>
          </cell>
          <cell r="AT221" t="str">
            <v>qq</v>
          </cell>
          <cell r="AU221" t="str">
            <v>Li-Ling</v>
          </cell>
          <cell r="AV221" t="str">
            <v>Bernadette</v>
          </cell>
          <cell r="AW221">
            <v>0</v>
          </cell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</row>
        <row r="222">
          <cell r="C222">
            <v>0</v>
          </cell>
          <cell r="D222" t="e">
            <v>#N/A</v>
          </cell>
          <cell r="E222">
            <v>0</v>
          </cell>
          <cell r="F222" t="e">
            <v>#N/A</v>
          </cell>
          <cell r="G222">
            <v>0</v>
          </cell>
          <cell r="H222" t="e">
            <v>#N/A</v>
          </cell>
          <cell r="I222" t="e">
            <v>#N/A</v>
          </cell>
          <cell r="J222">
            <v>0</v>
          </cell>
          <cell r="K222">
            <v>0</v>
          </cell>
          <cell r="L222" t="e">
            <v>#N/A</v>
          </cell>
          <cell r="M222">
            <v>0</v>
          </cell>
          <cell r="N222">
            <v>0</v>
          </cell>
          <cell r="O222" t="str">
            <v>qq</v>
          </cell>
          <cell r="P222" t="e">
            <v>#N/A</v>
          </cell>
          <cell r="Q222" t="str">
            <v>qq</v>
          </cell>
          <cell r="R222" t="str">
            <v>qq</v>
          </cell>
          <cell r="S222" t="str">
            <v>qq</v>
          </cell>
          <cell r="T222" t="str">
            <v>qq</v>
          </cell>
          <cell r="U222" t="str">
            <v>QQ</v>
          </cell>
          <cell r="V222" t="str">
            <v>qq</v>
          </cell>
          <cell r="W222" t="str">
            <v>qq</v>
          </cell>
          <cell r="X222" t="str">
            <v>qq</v>
          </cell>
          <cell r="Y222" t="str">
            <v>qq</v>
          </cell>
          <cell r="Z222" t="str">
            <v>qq</v>
          </cell>
          <cell r="AA222" t="str">
            <v>qq</v>
          </cell>
          <cell r="AB222" t="str">
            <v>qq</v>
          </cell>
          <cell r="AC222" t="str">
            <v>qq</v>
          </cell>
          <cell r="AD222" t="str">
            <v>qq</v>
          </cell>
          <cell r="AE222" t="str">
            <v>qq</v>
          </cell>
          <cell r="AF222" t="str">
            <v>qq</v>
          </cell>
          <cell r="AG222" t="str">
            <v>qq</v>
          </cell>
          <cell r="AH222" t="str">
            <v>qq</v>
          </cell>
          <cell r="AI222" t="str">
            <v>qq</v>
          </cell>
          <cell r="AJ222" t="str">
            <v>qq</v>
          </cell>
          <cell r="AK222" t="str">
            <v>qq</v>
          </cell>
          <cell r="AL222" t="str">
            <v>qq</v>
          </cell>
          <cell r="AM222" t="str">
            <v>qq</v>
          </cell>
          <cell r="AN222" t="str">
            <v>qq</v>
          </cell>
          <cell r="AO222" t="str">
            <v>qq</v>
          </cell>
          <cell r="AP222" t="str">
            <v>qq</v>
          </cell>
          <cell r="AQ222" t="str">
            <v>qq</v>
          </cell>
          <cell r="AR222" t="str">
            <v>qq</v>
          </cell>
          <cell r="AS222" t="str">
            <v>qq</v>
          </cell>
          <cell r="AT222" t="str">
            <v>qq</v>
          </cell>
          <cell r="AU222">
            <v>0</v>
          </cell>
          <cell r="AV222">
            <v>0</v>
          </cell>
          <cell r="AW222">
            <v>0</v>
          </cell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</row>
        <row r="223">
          <cell r="C223">
            <v>0</v>
          </cell>
          <cell r="D223" t="e">
            <v>#N/A</v>
          </cell>
          <cell r="E223">
            <v>0</v>
          </cell>
          <cell r="F223" t="e">
            <v>#N/A</v>
          </cell>
          <cell r="G223">
            <v>0</v>
          </cell>
          <cell r="H223" t="e">
            <v>#N/A</v>
          </cell>
          <cell r="I223" t="e">
            <v>#N/A</v>
          </cell>
          <cell r="J223">
            <v>0</v>
          </cell>
          <cell r="K223">
            <v>0</v>
          </cell>
          <cell r="L223" t="e">
            <v>#N/A</v>
          </cell>
          <cell r="M223">
            <v>0</v>
          </cell>
          <cell r="N223">
            <v>0</v>
          </cell>
          <cell r="O223" t="str">
            <v>qq</v>
          </cell>
          <cell r="P223" t="e">
            <v>#N/A</v>
          </cell>
          <cell r="Q223" t="str">
            <v>Thao</v>
          </cell>
          <cell r="R223" t="str">
            <v>qq</v>
          </cell>
          <cell r="S223" t="str">
            <v>Jonathan</v>
          </cell>
          <cell r="T223" t="str">
            <v>V.Le</v>
          </cell>
          <cell r="U223" t="str">
            <v>QQ</v>
          </cell>
          <cell r="V223" t="str">
            <v>Tinh</v>
          </cell>
          <cell r="W223" t="str">
            <v>qq</v>
          </cell>
          <cell r="X223" t="str">
            <v>qq</v>
          </cell>
          <cell r="Y223" t="str">
            <v>qq</v>
          </cell>
          <cell r="Z223" t="str">
            <v>qq</v>
          </cell>
          <cell r="AA223" t="str">
            <v>qq</v>
          </cell>
          <cell r="AB223" t="str">
            <v>qq</v>
          </cell>
          <cell r="AC223" t="str">
            <v>qq</v>
          </cell>
          <cell r="AD223" t="str">
            <v>qq</v>
          </cell>
          <cell r="AE223" t="str">
            <v>qq</v>
          </cell>
          <cell r="AF223" t="str">
            <v>qq</v>
          </cell>
          <cell r="AG223" t="str">
            <v>qq</v>
          </cell>
          <cell r="AH223" t="str">
            <v>qq</v>
          </cell>
          <cell r="AI223" t="str">
            <v>qq</v>
          </cell>
          <cell r="AJ223" t="str">
            <v>qq</v>
          </cell>
          <cell r="AK223" t="str">
            <v>qq</v>
          </cell>
          <cell r="AL223" t="str">
            <v>qq</v>
          </cell>
          <cell r="AM223" t="str">
            <v>qq</v>
          </cell>
          <cell r="AN223" t="str">
            <v>qq</v>
          </cell>
          <cell r="AO223" t="str">
            <v>qq</v>
          </cell>
          <cell r="AP223" t="str">
            <v>qq</v>
          </cell>
          <cell r="AQ223" t="str">
            <v>qq</v>
          </cell>
          <cell r="AR223" t="str">
            <v>qq</v>
          </cell>
          <cell r="AS223" t="str">
            <v>qq</v>
          </cell>
          <cell r="AT223" t="str">
            <v>qq</v>
          </cell>
          <cell r="AU223" t="str">
            <v>Li-Ling</v>
          </cell>
          <cell r="AV223">
            <v>0</v>
          </cell>
          <cell r="AW223">
            <v>0</v>
          </cell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</row>
        <row r="224">
          <cell r="C224">
            <v>0</v>
          </cell>
          <cell r="D224" t="e">
            <v>#N/A</v>
          </cell>
          <cell r="E224">
            <v>0</v>
          </cell>
          <cell r="F224" t="e">
            <v>#N/A</v>
          </cell>
          <cell r="G224">
            <v>0</v>
          </cell>
          <cell r="H224" t="e">
            <v>#N/A</v>
          </cell>
          <cell r="I224" t="e">
            <v>#N/A</v>
          </cell>
          <cell r="J224">
            <v>0</v>
          </cell>
          <cell r="K224">
            <v>0</v>
          </cell>
          <cell r="L224" t="e">
            <v>#N/A</v>
          </cell>
          <cell r="M224">
            <v>0</v>
          </cell>
          <cell r="N224">
            <v>0</v>
          </cell>
          <cell r="O224">
            <v>0</v>
          </cell>
          <cell r="P224" t="e">
            <v>#N/A</v>
          </cell>
          <cell r="Q224" t="str">
            <v>qq</v>
          </cell>
          <cell r="R224" t="str">
            <v>qq</v>
          </cell>
          <cell r="S224" t="str">
            <v>qq</v>
          </cell>
          <cell r="T224" t="str">
            <v>qq</v>
          </cell>
          <cell r="U224" t="str">
            <v>QQ</v>
          </cell>
          <cell r="V224" t="str">
            <v>qq</v>
          </cell>
          <cell r="W224" t="str">
            <v>qq</v>
          </cell>
          <cell r="X224" t="str">
            <v>qq</v>
          </cell>
          <cell r="Y224" t="str">
            <v>qq</v>
          </cell>
          <cell r="Z224" t="str">
            <v>qq</v>
          </cell>
          <cell r="AA224" t="str">
            <v>qq</v>
          </cell>
          <cell r="AB224" t="str">
            <v>qq</v>
          </cell>
          <cell r="AC224" t="str">
            <v>qq</v>
          </cell>
          <cell r="AD224" t="str">
            <v>qq</v>
          </cell>
          <cell r="AE224" t="str">
            <v>qq</v>
          </cell>
          <cell r="AF224" t="str">
            <v>qq</v>
          </cell>
          <cell r="AG224" t="str">
            <v>qq</v>
          </cell>
          <cell r="AH224" t="str">
            <v>qq</v>
          </cell>
          <cell r="AI224" t="str">
            <v>qq</v>
          </cell>
          <cell r="AJ224" t="str">
            <v>qq</v>
          </cell>
          <cell r="AK224" t="str">
            <v>qq</v>
          </cell>
          <cell r="AL224" t="str">
            <v>qq</v>
          </cell>
          <cell r="AM224" t="str">
            <v>qq</v>
          </cell>
          <cell r="AN224" t="str">
            <v>qq</v>
          </cell>
          <cell r="AO224" t="str">
            <v>qq</v>
          </cell>
          <cell r="AP224" t="str">
            <v>qq</v>
          </cell>
          <cell r="AQ224" t="str">
            <v>qq</v>
          </cell>
          <cell r="AR224" t="str">
            <v>qq</v>
          </cell>
          <cell r="AS224" t="str">
            <v>qq</v>
          </cell>
          <cell r="AT224" t="str">
            <v>qq</v>
          </cell>
          <cell r="AU224" t="str">
            <v>Li-Ling</v>
          </cell>
          <cell r="AV224" t="str">
            <v>Bernadette</v>
          </cell>
          <cell r="AW224">
            <v>0</v>
          </cell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</row>
        <row r="225">
          <cell r="C225">
            <v>0</v>
          </cell>
          <cell r="D225" t="e">
            <v>#N/A</v>
          </cell>
          <cell r="E225">
            <v>0</v>
          </cell>
          <cell r="F225" t="e">
            <v>#N/A</v>
          </cell>
          <cell r="G225">
            <v>0</v>
          </cell>
          <cell r="H225" t="e">
            <v>#N/A</v>
          </cell>
          <cell r="I225" t="e">
            <v>#N/A</v>
          </cell>
          <cell r="J225">
            <v>0</v>
          </cell>
          <cell r="K225">
            <v>0</v>
          </cell>
          <cell r="L225" t="e">
            <v>#N/A</v>
          </cell>
          <cell r="M225">
            <v>0</v>
          </cell>
          <cell r="N225">
            <v>0</v>
          </cell>
          <cell r="O225">
            <v>0</v>
          </cell>
          <cell r="P225" t="e">
            <v>#N/A</v>
          </cell>
          <cell r="Q225" t="str">
            <v>Jesslyn</v>
          </cell>
          <cell r="R225" t="str">
            <v>qq</v>
          </cell>
          <cell r="S225" t="str">
            <v>qq</v>
          </cell>
          <cell r="T225" t="str">
            <v>qq</v>
          </cell>
          <cell r="U225" t="str">
            <v>QQ</v>
          </cell>
          <cell r="V225" t="str">
            <v>qq</v>
          </cell>
          <cell r="W225" t="str">
            <v>qq</v>
          </cell>
          <cell r="X225" t="str">
            <v>qq</v>
          </cell>
          <cell r="Y225" t="str">
            <v>qq</v>
          </cell>
          <cell r="Z225" t="str">
            <v>qq</v>
          </cell>
          <cell r="AA225" t="str">
            <v>qq</v>
          </cell>
          <cell r="AB225" t="str">
            <v>qq</v>
          </cell>
          <cell r="AC225" t="str">
            <v>qq</v>
          </cell>
          <cell r="AD225" t="str">
            <v>qq</v>
          </cell>
          <cell r="AE225" t="str">
            <v>qq</v>
          </cell>
          <cell r="AF225" t="str">
            <v>qq</v>
          </cell>
          <cell r="AG225" t="str">
            <v>qq</v>
          </cell>
          <cell r="AH225" t="str">
            <v>qq</v>
          </cell>
          <cell r="AI225" t="str">
            <v>qq</v>
          </cell>
          <cell r="AJ225" t="str">
            <v>qq</v>
          </cell>
          <cell r="AK225" t="str">
            <v>qq</v>
          </cell>
          <cell r="AL225" t="str">
            <v>qq</v>
          </cell>
          <cell r="AM225" t="str">
            <v>qq</v>
          </cell>
          <cell r="AN225" t="str">
            <v>qq</v>
          </cell>
          <cell r="AO225" t="str">
            <v>qq</v>
          </cell>
          <cell r="AP225" t="str">
            <v>qq</v>
          </cell>
          <cell r="AQ225" t="str">
            <v>qq</v>
          </cell>
          <cell r="AR225" t="str">
            <v>qq</v>
          </cell>
          <cell r="AS225" t="str">
            <v>qq</v>
          </cell>
          <cell r="AT225" t="str">
            <v>qq</v>
          </cell>
          <cell r="AU225">
            <v>0</v>
          </cell>
          <cell r="AV225">
            <v>0</v>
          </cell>
          <cell r="AW225">
            <v>0</v>
          </cell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</row>
        <row r="226">
          <cell r="C226">
            <v>0</v>
          </cell>
          <cell r="D226" t="e">
            <v>#N/A</v>
          </cell>
          <cell r="E226">
            <v>0</v>
          </cell>
          <cell r="F226" t="e">
            <v>#N/A</v>
          </cell>
          <cell r="G226">
            <v>0</v>
          </cell>
          <cell r="H226" t="e">
            <v>#N/A</v>
          </cell>
          <cell r="I226" t="e">
            <v>#N/A</v>
          </cell>
          <cell r="J226">
            <v>0</v>
          </cell>
          <cell r="K226">
            <v>0</v>
          </cell>
          <cell r="L226" t="e">
            <v>#N/A</v>
          </cell>
          <cell r="M226">
            <v>0</v>
          </cell>
          <cell r="N226">
            <v>0</v>
          </cell>
          <cell r="O226" t="str">
            <v>qq</v>
          </cell>
          <cell r="P226" t="e">
            <v>#N/A</v>
          </cell>
          <cell r="Q226" t="str">
            <v>Idile</v>
          </cell>
          <cell r="R226" t="str">
            <v>qq</v>
          </cell>
          <cell r="S226" t="str">
            <v>Lauren</v>
          </cell>
          <cell r="T226" t="str">
            <v>Jonathan</v>
          </cell>
          <cell r="U226" t="str">
            <v>Ana</v>
          </cell>
          <cell r="V226" t="str">
            <v>qq</v>
          </cell>
          <cell r="W226" t="str">
            <v>qq</v>
          </cell>
          <cell r="X226" t="str">
            <v>qq</v>
          </cell>
          <cell r="Y226" t="str">
            <v>qq</v>
          </cell>
          <cell r="Z226" t="str">
            <v>qq</v>
          </cell>
          <cell r="AA226" t="str">
            <v>qq</v>
          </cell>
          <cell r="AB226" t="str">
            <v>qq</v>
          </cell>
          <cell r="AC226" t="str">
            <v>qq</v>
          </cell>
          <cell r="AD226" t="str">
            <v>qq</v>
          </cell>
          <cell r="AE226" t="str">
            <v>qq</v>
          </cell>
          <cell r="AF226" t="str">
            <v>qq</v>
          </cell>
          <cell r="AG226" t="str">
            <v>qq</v>
          </cell>
          <cell r="AH226" t="str">
            <v>qq</v>
          </cell>
          <cell r="AI226" t="str">
            <v>qq</v>
          </cell>
          <cell r="AJ226" t="str">
            <v>qq</v>
          </cell>
          <cell r="AK226" t="str">
            <v>qq</v>
          </cell>
          <cell r="AL226" t="str">
            <v>qq</v>
          </cell>
          <cell r="AM226" t="str">
            <v>qq</v>
          </cell>
          <cell r="AN226" t="str">
            <v>qq</v>
          </cell>
          <cell r="AO226" t="str">
            <v>qq</v>
          </cell>
          <cell r="AP226" t="str">
            <v>qq</v>
          </cell>
          <cell r="AQ226" t="str">
            <v>qq</v>
          </cell>
          <cell r="AR226" t="str">
            <v>qq</v>
          </cell>
          <cell r="AS226" t="str">
            <v>qq</v>
          </cell>
          <cell r="AT226" t="str">
            <v>qq</v>
          </cell>
          <cell r="AU226" t="str">
            <v>Li-Ling</v>
          </cell>
          <cell r="AV226" t="str">
            <v>Bernadette</v>
          </cell>
          <cell r="AW226">
            <v>0</v>
          </cell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</row>
        <row r="227">
          <cell r="C227">
            <v>0</v>
          </cell>
          <cell r="D227" t="e">
            <v>#N/A</v>
          </cell>
          <cell r="E227">
            <v>0</v>
          </cell>
          <cell r="F227" t="e">
            <v>#N/A</v>
          </cell>
          <cell r="G227">
            <v>0</v>
          </cell>
          <cell r="H227" t="e">
            <v>#N/A</v>
          </cell>
          <cell r="I227" t="e">
            <v>#N/A</v>
          </cell>
          <cell r="J227">
            <v>0</v>
          </cell>
          <cell r="K227">
            <v>0</v>
          </cell>
          <cell r="L227" t="e">
            <v>#N/A</v>
          </cell>
          <cell r="M227">
            <v>0</v>
          </cell>
          <cell r="N227">
            <v>0</v>
          </cell>
          <cell r="O227" t="str">
            <v>qq</v>
          </cell>
          <cell r="P227" t="e">
            <v>#N/A</v>
          </cell>
          <cell r="Q227" t="str">
            <v>V.Le</v>
          </cell>
          <cell r="R227" t="str">
            <v>qq</v>
          </cell>
          <cell r="S227" t="str">
            <v>Thao</v>
          </cell>
          <cell r="T227" t="str">
            <v>Edward</v>
          </cell>
          <cell r="U227" t="str">
            <v>QQ</v>
          </cell>
          <cell r="V227" t="str">
            <v>Nha</v>
          </cell>
          <cell r="W227" t="str">
            <v>qq</v>
          </cell>
          <cell r="X227" t="str">
            <v>qq</v>
          </cell>
          <cell r="Y227" t="str">
            <v>qq</v>
          </cell>
          <cell r="Z227" t="str">
            <v>qq</v>
          </cell>
          <cell r="AA227" t="str">
            <v>qq</v>
          </cell>
          <cell r="AB227" t="str">
            <v>qq</v>
          </cell>
          <cell r="AC227" t="str">
            <v>qq</v>
          </cell>
          <cell r="AD227" t="str">
            <v>qq</v>
          </cell>
          <cell r="AE227" t="str">
            <v>qq</v>
          </cell>
          <cell r="AF227" t="str">
            <v>qq</v>
          </cell>
          <cell r="AG227" t="str">
            <v>qq</v>
          </cell>
          <cell r="AH227" t="str">
            <v>qq</v>
          </cell>
          <cell r="AI227" t="str">
            <v>qq</v>
          </cell>
          <cell r="AJ227" t="str">
            <v>qq</v>
          </cell>
          <cell r="AK227" t="str">
            <v>qq</v>
          </cell>
          <cell r="AL227" t="str">
            <v>qq</v>
          </cell>
          <cell r="AM227" t="str">
            <v>qq</v>
          </cell>
          <cell r="AN227" t="str">
            <v>qq</v>
          </cell>
          <cell r="AO227" t="str">
            <v>qq</v>
          </cell>
          <cell r="AP227" t="str">
            <v>qq</v>
          </cell>
          <cell r="AQ227" t="str">
            <v>qq</v>
          </cell>
          <cell r="AR227" t="str">
            <v>qq</v>
          </cell>
          <cell r="AS227" t="str">
            <v>qq</v>
          </cell>
          <cell r="AT227" t="str">
            <v>qq</v>
          </cell>
          <cell r="AU227">
            <v>0</v>
          </cell>
          <cell r="AV227">
            <v>0</v>
          </cell>
          <cell r="AW227">
            <v>0</v>
          </cell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</row>
        <row r="228">
          <cell r="C228">
            <v>0</v>
          </cell>
          <cell r="D228" t="e">
            <v>#N/A</v>
          </cell>
          <cell r="E228">
            <v>0</v>
          </cell>
          <cell r="F228" t="e">
            <v>#N/A</v>
          </cell>
          <cell r="G228" t="str">
            <v>no ado</v>
          </cell>
          <cell r="H228" t="e">
            <v>#N/A</v>
          </cell>
          <cell r="I228" t="e">
            <v>#N/A</v>
          </cell>
          <cell r="J228">
            <v>0</v>
          </cell>
          <cell r="K228">
            <v>0</v>
          </cell>
          <cell r="L228" t="e">
            <v>#N/A</v>
          </cell>
          <cell r="M228">
            <v>0</v>
          </cell>
          <cell r="N228">
            <v>0</v>
          </cell>
          <cell r="O228" t="str">
            <v>qq</v>
          </cell>
          <cell r="P228" t="e">
            <v>#N/A</v>
          </cell>
          <cell r="Q228" t="str">
            <v>Edward</v>
          </cell>
          <cell r="R228" t="str">
            <v>qq</v>
          </cell>
          <cell r="S228" t="str">
            <v>qq</v>
          </cell>
          <cell r="T228" t="str">
            <v>qq</v>
          </cell>
          <cell r="U228" t="str">
            <v>QQ</v>
          </cell>
          <cell r="V228" t="str">
            <v>qq</v>
          </cell>
          <cell r="W228" t="str">
            <v>qq</v>
          </cell>
          <cell r="X228" t="str">
            <v>qq</v>
          </cell>
          <cell r="Y228" t="str">
            <v>qq</v>
          </cell>
          <cell r="Z228" t="str">
            <v>qq</v>
          </cell>
          <cell r="AA228" t="str">
            <v>qq</v>
          </cell>
          <cell r="AB228" t="str">
            <v>qq</v>
          </cell>
          <cell r="AC228" t="str">
            <v>qq</v>
          </cell>
          <cell r="AD228" t="str">
            <v>qq</v>
          </cell>
          <cell r="AE228" t="str">
            <v>qq</v>
          </cell>
          <cell r="AF228" t="str">
            <v>qq</v>
          </cell>
          <cell r="AG228" t="str">
            <v>qq</v>
          </cell>
          <cell r="AH228" t="str">
            <v>qq</v>
          </cell>
          <cell r="AI228" t="str">
            <v>qq</v>
          </cell>
          <cell r="AJ228" t="str">
            <v>qq</v>
          </cell>
          <cell r="AK228" t="str">
            <v>qq</v>
          </cell>
          <cell r="AL228" t="str">
            <v>qq</v>
          </cell>
          <cell r="AM228" t="str">
            <v>qq</v>
          </cell>
          <cell r="AN228" t="str">
            <v>qq</v>
          </cell>
          <cell r="AO228" t="str">
            <v>qq</v>
          </cell>
          <cell r="AP228" t="str">
            <v>qq</v>
          </cell>
          <cell r="AQ228" t="str">
            <v>qq</v>
          </cell>
          <cell r="AR228" t="str">
            <v>qq</v>
          </cell>
          <cell r="AS228" t="str">
            <v>qq</v>
          </cell>
          <cell r="AT228" t="str">
            <v>qq</v>
          </cell>
          <cell r="AU228" t="str">
            <v>Li-Ling</v>
          </cell>
          <cell r="AV228">
            <v>0</v>
          </cell>
          <cell r="AW228">
            <v>0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</row>
        <row r="229">
          <cell r="C229">
            <v>0</v>
          </cell>
          <cell r="D229" t="e">
            <v>#N/A</v>
          </cell>
          <cell r="E229">
            <v>0</v>
          </cell>
          <cell r="F229" t="e">
            <v>#N/A</v>
          </cell>
          <cell r="G229" t="str">
            <v>no ado</v>
          </cell>
          <cell r="H229" t="e">
            <v>#N/A</v>
          </cell>
          <cell r="I229" t="e">
            <v>#N/A</v>
          </cell>
          <cell r="J229">
            <v>0</v>
          </cell>
          <cell r="K229">
            <v>0</v>
          </cell>
          <cell r="L229" t="e">
            <v>#N/A</v>
          </cell>
          <cell r="M229">
            <v>0</v>
          </cell>
          <cell r="N229">
            <v>0</v>
          </cell>
          <cell r="O229">
            <v>0</v>
          </cell>
          <cell r="P229" t="e">
            <v>#N/A</v>
          </cell>
          <cell r="Q229" t="str">
            <v>qq</v>
          </cell>
          <cell r="R229" t="str">
            <v>qq</v>
          </cell>
          <cell r="S229" t="str">
            <v>qq</v>
          </cell>
          <cell r="T229" t="str">
            <v>qq</v>
          </cell>
          <cell r="U229" t="str">
            <v>QQ</v>
          </cell>
          <cell r="V229" t="str">
            <v>qq</v>
          </cell>
          <cell r="W229" t="str">
            <v>qq</v>
          </cell>
          <cell r="X229" t="str">
            <v>qq</v>
          </cell>
          <cell r="Y229" t="str">
            <v>qq</v>
          </cell>
          <cell r="Z229" t="str">
            <v>qq</v>
          </cell>
          <cell r="AA229" t="str">
            <v>qq</v>
          </cell>
          <cell r="AB229" t="str">
            <v>qq</v>
          </cell>
          <cell r="AC229" t="str">
            <v>qq</v>
          </cell>
          <cell r="AD229" t="str">
            <v>qq</v>
          </cell>
          <cell r="AE229" t="str">
            <v>qq</v>
          </cell>
          <cell r="AF229" t="str">
            <v>qq</v>
          </cell>
          <cell r="AG229" t="str">
            <v>qq</v>
          </cell>
          <cell r="AH229" t="str">
            <v>qq</v>
          </cell>
          <cell r="AI229" t="str">
            <v>qq</v>
          </cell>
          <cell r="AJ229" t="str">
            <v>qq</v>
          </cell>
          <cell r="AK229" t="str">
            <v>qq</v>
          </cell>
          <cell r="AL229" t="str">
            <v>qq</v>
          </cell>
          <cell r="AM229" t="str">
            <v>qq</v>
          </cell>
          <cell r="AN229" t="str">
            <v>qq</v>
          </cell>
          <cell r="AO229" t="str">
            <v>qq</v>
          </cell>
          <cell r="AP229" t="str">
            <v>qq</v>
          </cell>
          <cell r="AQ229" t="str">
            <v>qq</v>
          </cell>
          <cell r="AR229" t="str">
            <v>qq</v>
          </cell>
          <cell r="AS229" t="str">
            <v>qq</v>
          </cell>
          <cell r="AT229" t="str">
            <v>qq</v>
          </cell>
          <cell r="AU229" t="str">
            <v>Li-Ling</v>
          </cell>
          <cell r="AV229" t="str">
            <v>Bernadette</v>
          </cell>
          <cell r="AW229">
            <v>0</v>
          </cell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</row>
        <row r="230">
          <cell r="C230">
            <v>0</v>
          </cell>
          <cell r="D230" t="e">
            <v>#N/A</v>
          </cell>
          <cell r="E230">
            <v>0</v>
          </cell>
          <cell r="F230" t="e">
            <v>#N/A</v>
          </cell>
          <cell r="G230" t="str">
            <v>no ado</v>
          </cell>
          <cell r="H230" t="e">
            <v>#N/A</v>
          </cell>
          <cell r="I230" t="e">
            <v>#N/A</v>
          </cell>
          <cell r="J230">
            <v>0</v>
          </cell>
          <cell r="K230">
            <v>0</v>
          </cell>
          <cell r="L230" t="e">
            <v>#N/A</v>
          </cell>
          <cell r="M230">
            <v>0</v>
          </cell>
          <cell r="N230">
            <v>0</v>
          </cell>
          <cell r="O230">
            <v>0</v>
          </cell>
          <cell r="P230" t="e">
            <v>#N/A</v>
          </cell>
          <cell r="Q230">
            <v>0</v>
          </cell>
          <cell r="R230" t="str">
            <v>qq</v>
          </cell>
          <cell r="S230" t="str">
            <v>qq</v>
          </cell>
          <cell r="T230" t="str">
            <v>qq</v>
          </cell>
          <cell r="U230" t="str">
            <v>QQ</v>
          </cell>
          <cell r="V230" t="str">
            <v>qq</v>
          </cell>
          <cell r="W230" t="str">
            <v>qq</v>
          </cell>
          <cell r="X230" t="str">
            <v>qq</v>
          </cell>
          <cell r="Y230" t="str">
            <v>qq</v>
          </cell>
          <cell r="Z230" t="str">
            <v>qq</v>
          </cell>
          <cell r="AA230" t="str">
            <v>qq</v>
          </cell>
          <cell r="AB230" t="str">
            <v>qq</v>
          </cell>
          <cell r="AC230" t="str">
            <v>qq</v>
          </cell>
          <cell r="AD230" t="str">
            <v>qq</v>
          </cell>
          <cell r="AE230" t="str">
            <v>qq</v>
          </cell>
          <cell r="AF230" t="str">
            <v>qq</v>
          </cell>
          <cell r="AG230" t="str">
            <v>qq</v>
          </cell>
          <cell r="AH230" t="str">
            <v>qq</v>
          </cell>
          <cell r="AI230" t="str">
            <v>qq</v>
          </cell>
          <cell r="AJ230" t="str">
            <v>qq</v>
          </cell>
          <cell r="AK230" t="str">
            <v>qq</v>
          </cell>
          <cell r="AL230" t="str">
            <v>qq</v>
          </cell>
          <cell r="AM230" t="str">
            <v>qq</v>
          </cell>
          <cell r="AN230" t="str">
            <v>qq</v>
          </cell>
          <cell r="AO230" t="str">
            <v>qq</v>
          </cell>
          <cell r="AP230" t="str">
            <v>qq</v>
          </cell>
          <cell r="AQ230" t="str">
            <v>qq</v>
          </cell>
          <cell r="AR230" t="str">
            <v>qq</v>
          </cell>
          <cell r="AS230" t="str">
            <v>qq</v>
          </cell>
          <cell r="AT230" t="str">
            <v>qq</v>
          </cell>
          <cell r="AU230">
            <v>0</v>
          </cell>
          <cell r="AV230">
            <v>0</v>
          </cell>
          <cell r="AW230">
            <v>0</v>
          </cell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</row>
        <row r="231">
          <cell r="C231">
            <v>0</v>
          </cell>
          <cell r="D231" t="e">
            <v>#N/A</v>
          </cell>
          <cell r="E231">
            <v>0</v>
          </cell>
          <cell r="F231" t="e">
            <v>#N/A</v>
          </cell>
          <cell r="G231" t="str">
            <v>no ado</v>
          </cell>
          <cell r="H231" t="e">
            <v>#N/A</v>
          </cell>
          <cell r="I231" t="e">
            <v>#N/A</v>
          </cell>
          <cell r="J231">
            <v>0</v>
          </cell>
          <cell r="K231">
            <v>0</v>
          </cell>
          <cell r="L231" t="e">
            <v>#N/A</v>
          </cell>
          <cell r="M231">
            <v>0</v>
          </cell>
          <cell r="N231">
            <v>0</v>
          </cell>
          <cell r="O231" t="str">
            <v>qq</v>
          </cell>
          <cell r="P231" t="e">
            <v>#N/A</v>
          </cell>
          <cell r="Q231">
            <v>0</v>
          </cell>
          <cell r="R231" t="str">
            <v>qq</v>
          </cell>
          <cell r="S231" t="str">
            <v>Roshny</v>
          </cell>
          <cell r="T231" t="str">
            <v>V.Le</v>
          </cell>
          <cell r="U231" t="str">
            <v>Nha</v>
          </cell>
          <cell r="V231" t="str">
            <v>qq</v>
          </cell>
          <cell r="W231" t="str">
            <v>qq</v>
          </cell>
          <cell r="X231" t="str">
            <v>qq</v>
          </cell>
          <cell r="Y231" t="str">
            <v>qq</v>
          </cell>
          <cell r="Z231" t="str">
            <v>qq</v>
          </cell>
          <cell r="AA231" t="str">
            <v>qq</v>
          </cell>
          <cell r="AB231" t="str">
            <v>qq</v>
          </cell>
          <cell r="AC231" t="str">
            <v>qq</v>
          </cell>
          <cell r="AD231" t="str">
            <v>qq</v>
          </cell>
          <cell r="AE231" t="str">
            <v>qq</v>
          </cell>
          <cell r="AF231" t="str">
            <v>qq</v>
          </cell>
          <cell r="AG231" t="str">
            <v>qq</v>
          </cell>
          <cell r="AH231" t="str">
            <v>qq</v>
          </cell>
          <cell r="AI231" t="str">
            <v>qq</v>
          </cell>
          <cell r="AJ231" t="str">
            <v>qq</v>
          </cell>
          <cell r="AK231" t="str">
            <v>qq</v>
          </cell>
          <cell r="AL231" t="str">
            <v>qq</v>
          </cell>
          <cell r="AM231" t="str">
            <v>qq</v>
          </cell>
          <cell r="AN231" t="str">
            <v>qq</v>
          </cell>
          <cell r="AO231" t="str">
            <v>qq</v>
          </cell>
          <cell r="AP231" t="str">
            <v>qq</v>
          </cell>
          <cell r="AQ231" t="str">
            <v>qq</v>
          </cell>
          <cell r="AR231" t="str">
            <v>qq</v>
          </cell>
          <cell r="AS231" t="str">
            <v>qq</v>
          </cell>
          <cell r="AT231" t="str">
            <v>qq</v>
          </cell>
          <cell r="AU231" t="str">
            <v>Mark</v>
          </cell>
          <cell r="AV231" t="str">
            <v>Bernadette</v>
          </cell>
          <cell r="AW231">
            <v>0</v>
          </cell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</row>
        <row r="232">
          <cell r="C232">
            <v>0</v>
          </cell>
          <cell r="D232" t="e">
            <v>#N/A</v>
          </cell>
          <cell r="E232">
            <v>0</v>
          </cell>
          <cell r="F232" t="e">
            <v>#N/A</v>
          </cell>
          <cell r="G232">
            <v>0</v>
          </cell>
          <cell r="H232" t="e">
            <v>#N/A</v>
          </cell>
          <cell r="I232" t="e">
            <v>#N/A</v>
          </cell>
          <cell r="J232">
            <v>0</v>
          </cell>
          <cell r="K232">
            <v>0</v>
          </cell>
          <cell r="L232" t="e">
            <v>#N/A</v>
          </cell>
          <cell r="M232">
            <v>0</v>
          </cell>
          <cell r="N232">
            <v>0</v>
          </cell>
          <cell r="O232" t="str">
            <v>qq</v>
          </cell>
          <cell r="P232" t="e">
            <v>#N/A</v>
          </cell>
          <cell r="Q232" t="str">
            <v>Roshny</v>
          </cell>
          <cell r="R232" t="str">
            <v>qq</v>
          </cell>
          <cell r="S232" t="str">
            <v>Jesslyn</v>
          </cell>
          <cell r="T232" t="str">
            <v>Idile</v>
          </cell>
          <cell r="U232" t="str">
            <v>QQ</v>
          </cell>
          <cell r="V232" t="str">
            <v>Ana</v>
          </cell>
          <cell r="W232" t="str">
            <v>qq</v>
          </cell>
          <cell r="X232" t="str">
            <v>qq</v>
          </cell>
          <cell r="Y232" t="str">
            <v>qq</v>
          </cell>
          <cell r="Z232" t="str">
            <v>qq</v>
          </cell>
          <cell r="AA232" t="str">
            <v>qq</v>
          </cell>
          <cell r="AB232" t="str">
            <v>qq</v>
          </cell>
          <cell r="AC232" t="str">
            <v>qq</v>
          </cell>
          <cell r="AD232" t="str">
            <v>qq</v>
          </cell>
          <cell r="AE232" t="str">
            <v>qq</v>
          </cell>
          <cell r="AF232" t="str">
            <v>qq</v>
          </cell>
          <cell r="AG232" t="str">
            <v>qq</v>
          </cell>
          <cell r="AH232" t="str">
            <v>qq</v>
          </cell>
          <cell r="AI232" t="str">
            <v>qq</v>
          </cell>
          <cell r="AJ232" t="str">
            <v>qq</v>
          </cell>
          <cell r="AK232" t="str">
            <v>qq</v>
          </cell>
          <cell r="AL232" t="str">
            <v>qq</v>
          </cell>
          <cell r="AM232" t="str">
            <v>qq</v>
          </cell>
          <cell r="AN232" t="str">
            <v>qq</v>
          </cell>
          <cell r="AO232" t="str">
            <v>qq</v>
          </cell>
          <cell r="AP232" t="str">
            <v>qq</v>
          </cell>
          <cell r="AQ232" t="str">
            <v>qq</v>
          </cell>
          <cell r="AR232" t="str">
            <v>qq</v>
          </cell>
          <cell r="AS232" t="str">
            <v>qq</v>
          </cell>
          <cell r="AT232" t="str">
            <v>qq</v>
          </cell>
          <cell r="AU232" t="str">
            <v>Mark</v>
          </cell>
          <cell r="AV232">
            <v>0</v>
          </cell>
          <cell r="AW232">
            <v>0</v>
          </cell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</row>
        <row r="233">
          <cell r="C233">
            <v>0</v>
          </cell>
          <cell r="D233" t="e">
            <v>#N/A</v>
          </cell>
          <cell r="E233">
            <v>0</v>
          </cell>
          <cell r="F233" t="e">
            <v>#N/A</v>
          </cell>
          <cell r="G233">
            <v>0</v>
          </cell>
          <cell r="H233" t="e">
            <v>#N/A</v>
          </cell>
          <cell r="I233" t="e">
            <v>#N/A</v>
          </cell>
          <cell r="J233">
            <v>0</v>
          </cell>
          <cell r="K233">
            <v>0</v>
          </cell>
          <cell r="L233" t="e">
            <v>#N/A</v>
          </cell>
          <cell r="M233">
            <v>0</v>
          </cell>
          <cell r="N233">
            <v>0</v>
          </cell>
          <cell r="O233" t="str">
            <v>qq</v>
          </cell>
          <cell r="P233" t="e">
            <v>#N/A</v>
          </cell>
          <cell r="Q233" t="str">
            <v>Lauren</v>
          </cell>
          <cell r="R233" t="str">
            <v>qq</v>
          </cell>
          <cell r="S233" t="str">
            <v>qq</v>
          </cell>
          <cell r="T233" t="str">
            <v>qq</v>
          </cell>
          <cell r="U233" t="str">
            <v>QQ</v>
          </cell>
          <cell r="V233" t="str">
            <v>qq</v>
          </cell>
          <cell r="W233" t="str">
            <v>qq</v>
          </cell>
          <cell r="X233" t="str">
            <v>qq</v>
          </cell>
          <cell r="Y233" t="str">
            <v>qq</v>
          </cell>
          <cell r="Z233" t="str">
            <v>qq</v>
          </cell>
          <cell r="AA233" t="str">
            <v>qq</v>
          </cell>
          <cell r="AB233" t="str">
            <v>qq</v>
          </cell>
          <cell r="AC233" t="str">
            <v>qq</v>
          </cell>
          <cell r="AD233" t="str">
            <v>qq</v>
          </cell>
          <cell r="AE233" t="str">
            <v>qq</v>
          </cell>
          <cell r="AF233" t="str">
            <v>qq</v>
          </cell>
          <cell r="AG233" t="str">
            <v>qq</v>
          </cell>
          <cell r="AH233" t="str">
            <v>qq</v>
          </cell>
          <cell r="AI233" t="str">
            <v>qq</v>
          </cell>
          <cell r="AJ233" t="str">
            <v>qq</v>
          </cell>
          <cell r="AK233" t="str">
            <v>qq</v>
          </cell>
          <cell r="AL233" t="str">
            <v>qq</v>
          </cell>
          <cell r="AM233" t="str">
            <v>qq</v>
          </cell>
          <cell r="AN233" t="str">
            <v>qq</v>
          </cell>
          <cell r="AO233" t="str">
            <v>qq</v>
          </cell>
          <cell r="AP233" t="str">
            <v>qq</v>
          </cell>
          <cell r="AQ233" t="str">
            <v>qq</v>
          </cell>
          <cell r="AR233" t="str">
            <v>qq</v>
          </cell>
          <cell r="AS233" t="str">
            <v>qq</v>
          </cell>
          <cell r="AT233" t="str">
            <v>qq</v>
          </cell>
          <cell r="AU233" t="str">
            <v>Mark</v>
          </cell>
          <cell r="AV233">
            <v>0</v>
          </cell>
          <cell r="AW233">
            <v>0</v>
          </cell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</row>
        <row r="234">
          <cell r="C234">
            <v>0</v>
          </cell>
          <cell r="D234" t="e">
            <v>#N/A</v>
          </cell>
          <cell r="E234">
            <v>0</v>
          </cell>
          <cell r="F234" t="e">
            <v>#N/A</v>
          </cell>
          <cell r="G234">
            <v>0</v>
          </cell>
          <cell r="H234" t="e">
            <v>#N/A</v>
          </cell>
          <cell r="I234" t="e">
            <v>#N/A</v>
          </cell>
          <cell r="J234">
            <v>0</v>
          </cell>
          <cell r="K234">
            <v>0</v>
          </cell>
          <cell r="L234" t="e">
            <v>#N/A</v>
          </cell>
          <cell r="M234">
            <v>0</v>
          </cell>
          <cell r="N234">
            <v>0</v>
          </cell>
          <cell r="O234">
            <v>0</v>
          </cell>
          <cell r="P234" t="e">
            <v>#N/A</v>
          </cell>
          <cell r="Q234" t="str">
            <v>qq</v>
          </cell>
          <cell r="R234" t="str">
            <v>qq</v>
          </cell>
          <cell r="S234" t="str">
            <v>qq</v>
          </cell>
          <cell r="T234" t="str">
            <v>qq</v>
          </cell>
          <cell r="U234" t="str">
            <v>QQ</v>
          </cell>
          <cell r="V234" t="str">
            <v>qq</v>
          </cell>
          <cell r="W234" t="str">
            <v>qq</v>
          </cell>
          <cell r="X234" t="str">
            <v>qq</v>
          </cell>
          <cell r="Y234" t="str">
            <v>qq</v>
          </cell>
          <cell r="Z234" t="str">
            <v>qq</v>
          </cell>
          <cell r="AA234" t="str">
            <v>qq</v>
          </cell>
          <cell r="AB234" t="str">
            <v>qq</v>
          </cell>
          <cell r="AC234" t="str">
            <v>qq</v>
          </cell>
          <cell r="AD234" t="str">
            <v>qq</v>
          </cell>
          <cell r="AE234" t="str">
            <v>qq</v>
          </cell>
          <cell r="AF234" t="str">
            <v>qq</v>
          </cell>
          <cell r="AG234" t="str">
            <v>qq</v>
          </cell>
          <cell r="AH234" t="str">
            <v>qq</v>
          </cell>
          <cell r="AI234" t="str">
            <v>qq</v>
          </cell>
          <cell r="AJ234" t="str">
            <v>qq</v>
          </cell>
          <cell r="AK234" t="str">
            <v>qq</v>
          </cell>
          <cell r="AL234" t="str">
            <v>qq</v>
          </cell>
          <cell r="AM234" t="str">
            <v>qq</v>
          </cell>
          <cell r="AN234" t="str">
            <v>qq</v>
          </cell>
          <cell r="AO234" t="str">
            <v>qq</v>
          </cell>
          <cell r="AP234" t="str">
            <v>qq</v>
          </cell>
          <cell r="AQ234" t="str">
            <v>qq</v>
          </cell>
          <cell r="AR234" t="str">
            <v>qq</v>
          </cell>
          <cell r="AS234" t="str">
            <v>qq</v>
          </cell>
          <cell r="AT234" t="str">
            <v>qq</v>
          </cell>
          <cell r="AU234" t="str">
            <v>Mark</v>
          </cell>
          <cell r="AV234" t="str">
            <v>Bernadette</v>
          </cell>
          <cell r="AW234">
            <v>0</v>
          </cell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</row>
        <row r="235">
          <cell r="C235">
            <v>0</v>
          </cell>
          <cell r="D235" t="e">
            <v>#N/A</v>
          </cell>
          <cell r="E235">
            <v>0</v>
          </cell>
          <cell r="F235" t="e">
            <v>#N/A</v>
          </cell>
          <cell r="G235">
            <v>0</v>
          </cell>
          <cell r="H235" t="e">
            <v>#N/A</v>
          </cell>
          <cell r="I235" t="e">
            <v>#N/A</v>
          </cell>
          <cell r="J235">
            <v>0</v>
          </cell>
          <cell r="K235">
            <v>0</v>
          </cell>
          <cell r="L235" t="e">
            <v>#N/A</v>
          </cell>
          <cell r="M235">
            <v>0</v>
          </cell>
          <cell r="N235">
            <v>0</v>
          </cell>
          <cell r="O235">
            <v>0</v>
          </cell>
          <cell r="P235" t="e">
            <v>#N/A</v>
          </cell>
          <cell r="Q235" t="str">
            <v>Ana</v>
          </cell>
          <cell r="R235" t="str">
            <v>qq</v>
          </cell>
          <cell r="S235" t="str">
            <v>qq</v>
          </cell>
          <cell r="T235" t="str">
            <v>qq</v>
          </cell>
          <cell r="U235" t="str">
            <v>QQ</v>
          </cell>
          <cell r="V235" t="str">
            <v>qq</v>
          </cell>
          <cell r="W235" t="str">
            <v>qq</v>
          </cell>
          <cell r="X235" t="str">
            <v>qq</v>
          </cell>
          <cell r="Y235" t="str">
            <v>qq</v>
          </cell>
          <cell r="Z235" t="str">
            <v>qq</v>
          </cell>
          <cell r="AA235" t="str">
            <v>qq</v>
          </cell>
          <cell r="AB235" t="str">
            <v>qq</v>
          </cell>
          <cell r="AC235" t="str">
            <v>qq</v>
          </cell>
          <cell r="AD235" t="str">
            <v>qq</v>
          </cell>
          <cell r="AE235" t="str">
            <v>qq</v>
          </cell>
          <cell r="AF235" t="str">
            <v>qq</v>
          </cell>
          <cell r="AG235" t="str">
            <v>qq</v>
          </cell>
          <cell r="AH235" t="str">
            <v>qq</v>
          </cell>
          <cell r="AI235" t="str">
            <v>qq</v>
          </cell>
          <cell r="AJ235" t="str">
            <v>qq</v>
          </cell>
          <cell r="AK235" t="str">
            <v>qq</v>
          </cell>
          <cell r="AL235" t="str">
            <v>qq</v>
          </cell>
          <cell r="AM235" t="str">
            <v>qq</v>
          </cell>
          <cell r="AN235" t="str">
            <v>qq</v>
          </cell>
          <cell r="AO235" t="str">
            <v>qq</v>
          </cell>
          <cell r="AP235" t="str">
            <v>qq</v>
          </cell>
          <cell r="AQ235" t="str">
            <v>qq</v>
          </cell>
          <cell r="AR235" t="str">
            <v>qq</v>
          </cell>
          <cell r="AS235" t="str">
            <v>qq</v>
          </cell>
          <cell r="AT235" t="str">
            <v>qq</v>
          </cell>
          <cell r="AU235" t="str">
            <v>Mark</v>
          </cell>
          <cell r="AV235">
            <v>0</v>
          </cell>
          <cell r="AW235">
            <v>0</v>
          </cell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</row>
        <row r="236">
          <cell r="C236">
            <v>0</v>
          </cell>
          <cell r="D236" t="e">
            <v>#N/A</v>
          </cell>
          <cell r="E236">
            <v>0</v>
          </cell>
          <cell r="F236" t="e">
            <v>#N/A</v>
          </cell>
          <cell r="G236">
            <v>0</v>
          </cell>
          <cell r="H236" t="e">
            <v>#N/A</v>
          </cell>
          <cell r="I236" t="e">
            <v>#N/A</v>
          </cell>
          <cell r="J236">
            <v>0</v>
          </cell>
          <cell r="K236">
            <v>0</v>
          </cell>
          <cell r="L236" t="e">
            <v>#N/A</v>
          </cell>
          <cell r="M236">
            <v>0</v>
          </cell>
          <cell r="N236">
            <v>0</v>
          </cell>
          <cell r="O236" t="str">
            <v>qq</v>
          </cell>
          <cell r="P236" t="e">
            <v>#N/A</v>
          </cell>
          <cell r="Q236" t="str">
            <v>Tinh</v>
          </cell>
          <cell r="R236" t="str">
            <v>qq</v>
          </cell>
          <cell r="S236" t="str">
            <v>Thao</v>
          </cell>
          <cell r="T236" t="str">
            <v>Jonathan</v>
          </cell>
          <cell r="U236" t="str">
            <v>Nha</v>
          </cell>
          <cell r="V236" t="str">
            <v>qq</v>
          </cell>
          <cell r="W236" t="str">
            <v>qq</v>
          </cell>
          <cell r="X236" t="str">
            <v>qq</v>
          </cell>
          <cell r="Y236" t="str">
            <v>qq</v>
          </cell>
          <cell r="Z236" t="str">
            <v>qq</v>
          </cell>
          <cell r="AA236" t="str">
            <v>qq</v>
          </cell>
          <cell r="AB236" t="str">
            <v>qq</v>
          </cell>
          <cell r="AC236" t="str">
            <v>qq</v>
          </cell>
          <cell r="AD236" t="str">
            <v>qq</v>
          </cell>
          <cell r="AE236" t="str">
            <v>qq</v>
          </cell>
          <cell r="AF236" t="str">
            <v>qq</v>
          </cell>
          <cell r="AG236" t="str">
            <v>qq</v>
          </cell>
          <cell r="AH236" t="str">
            <v>qq</v>
          </cell>
          <cell r="AI236" t="str">
            <v>qq</v>
          </cell>
          <cell r="AJ236" t="str">
            <v>qq</v>
          </cell>
          <cell r="AK236" t="str">
            <v>qq</v>
          </cell>
          <cell r="AL236" t="str">
            <v>qq</v>
          </cell>
          <cell r="AM236" t="str">
            <v>qq</v>
          </cell>
          <cell r="AN236" t="str">
            <v>qq</v>
          </cell>
          <cell r="AO236" t="str">
            <v>qq</v>
          </cell>
          <cell r="AP236" t="str">
            <v>qq</v>
          </cell>
          <cell r="AQ236" t="str">
            <v>qq</v>
          </cell>
          <cell r="AR236" t="str">
            <v>qq</v>
          </cell>
          <cell r="AS236" t="str">
            <v>qq</v>
          </cell>
          <cell r="AT236" t="str">
            <v>qq</v>
          </cell>
          <cell r="AU236" t="str">
            <v>K.Chin</v>
          </cell>
          <cell r="AV236" t="str">
            <v>Bernadette</v>
          </cell>
          <cell r="AW236">
            <v>0</v>
          </cell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</row>
        <row r="237">
          <cell r="C237">
            <v>0</v>
          </cell>
          <cell r="D237" t="e">
            <v>#N/A</v>
          </cell>
          <cell r="E237">
            <v>0</v>
          </cell>
          <cell r="F237" t="e">
            <v>#N/A</v>
          </cell>
          <cell r="G237">
            <v>0</v>
          </cell>
          <cell r="H237" t="e">
            <v>#N/A</v>
          </cell>
          <cell r="I237" t="e">
            <v>#N/A</v>
          </cell>
          <cell r="J237">
            <v>0</v>
          </cell>
          <cell r="K237">
            <v>0</v>
          </cell>
          <cell r="L237" t="e">
            <v>#N/A</v>
          </cell>
          <cell r="M237">
            <v>0</v>
          </cell>
          <cell r="N237">
            <v>0</v>
          </cell>
          <cell r="O237" t="str">
            <v>qq</v>
          </cell>
          <cell r="P237" t="e">
            <v>#N/A</v>
          </cell>
          <cell r="Q237" t="str">
            <v>Nha</v>
          </cell>
          <cell r="R237" t="str">
            <v>qq</v>
          </cell>
          <cell r="S237" t="str">
            <v>Tinh</v>
          </cell>
          <cell r="T237" t="str">
            <v>Edward</v>
          </cell>
          <cell r="U237" t="str">
            <v>QQ</v>
          </cell>
          <cell r="V237" t="str">
            <v>Ana</v>
          </cell>
          <cell r="W237" t="str">
            <v>qq</v>
          </cell>
          <cell r="X237" t="str">
            <v>qq</v>
          </cell>
          <cell r="Y237" t="str">
            <v>qq</v>
          </cell>
          <cell r="Z237" t="str">
            <v>qq</v>
          </cell>
          <cell r="AA237" t="str">
            <v>qq</v>
          </cell>
          <cell r="AB237" t="str">
            <v>qq</v>
          </cell>
          <cell r="AC237" t="str">
            <v>qq</v>
          </cell>
          <cell r="AD237" t="str">
            <v>qq</v>
          </cell>
          <cell r="AE237" t="str">
            <v>qq</v>
          </cell>
          <cell r="AF237" t="str">
            <v>qq</v>
          </cell>
          <cell r="AG237" t="str">
            <v>qq</v>
          </cell>
          <cell r="AH237" t="str">
            <v>qq</v>
          </cell>
          <cell r="AI237" t="str">
            <v>qq</v>
          </cell>
          <cell r="AJ237" t="str">
            <v>qq</v>
          </cell>
          <cell r="AK237" t="str">
            <v>qq</v>
          </cell>
          <cell r="AL237" t="str">
            <v>qq</v>
          </cell>
          <cell r="AM237" t="str">
            <v>qq</v>
          </cell>
          <cell r="AN237" t="str">
            <v>qq</v>
          </cell>
          <cell r="AO237" t="str">
            <v>qq</v>
          </cell>
          <cell r="AP237" t="str">
            <v>qq</v>
          </cell>
          <cell r="AQ237" t="str">
            <v>qq</v>
          </cell>
          <cell r="AR237" t="str">
            <v>qq</v>
          </cell>
          <cell r="AS237" t="str">
            <v>qq</v>
          </cell>
          <cell r="AT237" t="str">
            <v>qq</v>
          </cell>
          <cell r="AU237" t="str">
            <v>K.Chin</v>
          </cell>
          <cell r="AV237">
            <v>0</v>
          </cell>
          <cell r="AW237">
            <v>0</v>
          </cell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</row>
        <row r="238">
          <cell r="C238">
            <v>0</v>
          </cell>
          <cell r="D238" t="e">
            <v>#N/A</v>
          </cell>
          <cell r="E238">
            <v>0</v>
          </cell>
          <cell r="F238" t="e">
            <v>#N/A</v>
          </cell>
          <cell r="G238">
            <v>0</v>
          </cell>
          <cell r="H238" t="e">
            <v>#N/A</v>
          </cell>
          <cell r="I238" t="e">
            <v>#N/A</v>
          </cell>
          <cell r="J238">
            <v>0</v>
          </cell>
          <cell r="K238">
            <v>0</v>
          </cell>
          <cell r="L238" t="e">
            <v>#N/A</v>
          </cell>
          <cell r="M238">
            <v>0</v>
          </cell>
          <cell r="N238">
            <v>0</v>
          </cell>
          <cell r="O238" t="str">
            <v>qq</v>
          </cell>
          <cell r="P238" t="e">
            <v>#N/A</v>
          </cell>
          <cell r="Q238">
            <v>0</v>
          </cell>
          <cell r="R238" t="str">
            <v>qq</v>
          </cell>
          <cell r="S238" t="str">
            <v>qq</v>
          </cell>
          <cell r="T238" t="str">
            <v>qq</v>
          </cell>
          <cell r="U238" t="str">
            <v>QQ</v>
          </cell>
          <cell r="V238" t="str">
            <v>qq</v>
          </cell>
          <cell r="W238" t="str">
            <v>qq</v>
          </cell>
          <cell r="X238" t="str">
            <v>qq</v>
          </cell>
          <cell r="Y238" t="str">
            <v>qq</v>
          </cell>
          <cell r="Z238" t="str">
            <v>qq</v>
          </cell>
          <cell r="AA238" t="str">
            <v>qq</v>
          </cell>
          <cell r="AB238" t="str">
            <v>qq</v>
          </cell>
          <cell r="AC238" t="str">
            <v>qq</v>
          </cell>
          <cell r="AD238" t="str">
            <v>qq</v>
          </cell>
          <cell r="AE238" t="str">
            <v>qq</v>
          </cell>
          <cell r="AF238" t="str">
            <v>qq</v>
          </cell>
          <cell r="AG238" t="str">
            <v>qq</v>
          </cell>
          <cell r="AH238" t="str">
            <v>qq</v>
          </cell>
          <cell r="AI238" t="str">
            <v>qq</v>
          </cell>
          <cell r="AJ238" t="str">
            <v>qq</v>
          </cell>
          <cell r="AK238" t="str">
            <v>qq</v>
          </cell>
          <cell r="AL238" t="str">
            <v>qq</v>
          </cell>
          <cell r="AM238" t="str">
            <v>qq</v>
          </cell>
          <cell r="AN238" t="str">
            <v>qq</v>
          </cell>
          <cell r="AO238" t="str">
            <v>qq</v>
          </cell>
          <cell r="AP238" t="str">
            <v>qq</v>
          </cell>
          <cell r="AQ238" t="str">
            <v>qq</v>
          </cell>
          <cell r="AR238" t="str">
            <v>qq</v>
          </cell>
          <cell r="AS238" t="str">
            <v>qq</v>
          </cell>
          <cell r="AT238" t="str">
            <v>qq</v>
          </cell>
          <cell r="AU238" t="str">
            <v>K.Chin</v>
          </cell>
          <cell r="AV238">
            <v>0</v>
          </cell>
          <cell r="AW238">
            <v>0</v>
          </cell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</row>
        <row r="239">
          <cell r="C239">
            <v>0</v>
          </cell>
          <cell r="D239" t="e">
            <v>#N/A</v>
          </cell>
          <cell r="E239">
            <v>0</v>
          </cell>
          <cell r="F239" t="e">
            <v>#N/A</v>
          </cell>
          <cell r="G239">
            <v>0</v>
          </cell>
          <cell r="H239" t="e">
            <v>#N/A</v>
          </cell>
          <cell r="I239" t="e">
            <v>#N/A</v>
          </cell>
          <cell r="J239">
            <v>0</v>
          </cell>
          <cell r="K239">
            <v>0</v>
          </cell>
          <cell r="L239" t="e">
            <v>#N/A</v>
          </cell>
          <cell r="M239">
            <v>0</v>
          </cell>
          <cell r="N239">
            <v>0</v>
          </cell>
          <cell r="O239">
            <v>0</v>
          </cell>
          <cell r="P239" t="e">
            <v>#N/A</v>
          </cell>
          <cell r="Q239" t="str">
            <v>qq</v>
          </cell>
          <cell r="R239" t="str">
            <v>qq</v>
          </cell>
          <cell r="S239" t="str">
            <v>qq</v>
          </cell>
          <cell r="T239" t="str">
            <v>qq</v>
          </cell>
          <cell r="U239" t="str">
            <v>QQ</v>
          </cell>
          <cell r="V239" t="str">
            <v>qq</v>
          </cell>
          <cell r="W239" t="str">
            <v>qq</v>
          </cell>
          <cell r="X239" t="str">
            <v>qq</v>
          </cell>
          <cell r="Y239" t="str">
            <v>qq</v>
          </cell>
          <cell r="Z239" t="str">
            <v>qq</v>
          </cell>
          <cell r="AA239" t="str">
            <v>qq</v>
          </cell>
          <cell r="AB239" t="str">
            <v>qq</v>
          </cell>
          <cell r="AC239" t="str">
            <v>qq</v>
          </cell>
          <cell r="AD239" t="str">
            <v>qq</v>
          </cell>
          <cell r="AE239" t="str">
            <v>qq</v>
          </cell>
          <cell r="AF239" t="str">
            <v>qq</v>
          </cell>
          <cell r="AG239" t="str">
            <v>qq</v>
          </cell>
          <cell r="AH239" t="str">
            <v>qq</v>
          </cell>
          <cell r="AI239" t="str">
            <v>qq</v>
          </cell>
          <cell r="AJ239" t="str">
            <v>qq</v>
          </cell>
          <cell r="AK239" t="str">
            <v>qq</v>
          </cell>
          <cell r="AL239" t="str">
            <v>qq</v>
          </cell>
          <cell r="AM239" t="str">
            <v>qq</v>
          </cell>
          <cell r="AN239" t="str">
            <v>qq</v>
          </cell>
          <cell r="AO239" t="str">
            <v>qq</v>
          </cell>
          <cell r="AP239" t="str">
            <v>qq</v>
          </cell>
          <cell r="AQ239" t="str">
            <v>qq</v>
          </cell>
          <cell r="AR239" t="str">
            <v>qq</v>
          </cell>
          <cell r="AS239" t="str">
            <v>qq</v>
          </cell>
          <cell r="AT239" t="str">
            <v>qq</v>
          </cell>
          <cell r="AU239" t="str">
            <v>K.Chin</v>
          </cell>
          <cell r="AV239" t="str">
            <v>Bernadette</v>
          </cell>
          <cell r="AW239">
            <v>0</v>
          </cell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</row>
        <row r="240">
          <cell r="C240">
            <v>0</v>
          </cell>
          <cell r="D240" t="e">
            <v>#N/A</v>
          </cell>
          <cell r="E240">
            <v>0</v>
          </cell>
          <cell r="F240" t="e">
            <v>#N/A</v>
          </cell>
          <cell r="G240">
            <v>0</v>
          </cell>
          <cell r="H240" t="e">
            <v>#N/A</v>
          </cell>
          <cell r="I240" t="e">
            <v>#N/A</v>
          </cell>
          <cell r="J240">
            <v>0</v>
          </cell>
          <cell r="K240">
            <v>0</v>
          </cell>
          <cell r="L240" t="e">
            <v>#N/A</v>
          </cell>
          <cell r="M240">
            <v>0</v>
          </cell>
          <cell r="N240">
            <v>0</v>
          </cell>
          <cell r="O240">
            <v>0</v>
          </cell>
          <cell r="P240" t="e">
            <v>#N/A</v>
          </cell>
          <cell r="Q240">
            <v>0</v>
          </cell>
          <cell r="R240" t="str">
            <v>qq</v>
          </cell>
          <cell r="S240" t="str">
            <v>qq</v>
          </cell>
          <cell r="T240" t="str">
            <v>qq</v>
          </cell>
          <cell r="U240" t="str">
            <v>QQ</v>
          </cell>
          <cell r="V240" t="str">
            <v>qq</v>
          </cell>
          <cell r="W240" t="str">
            <v>qq</v>
          </cell>
          <cell r="X240" t="str">
            <v>qq</v>
          </cell>
          <cell r="Y240" t="str">
            <v>qq</v>
          </cell>
          <cell r="Z240" t="str">
            <v>qq</v>
          </cell>
          <cell r="AA240" t="str">
            <v>qq</v>
          </cell>
          <cell r="AB240" t="str">
            <v>qq</v>
          </cell>
          <cell r="AC240" t="str">
            <v>qq</v>
          </cell>
          <cell r="AD240" t="str">
            <v>qq</v>
          </cell>
          <cell r="AE240" t="str">
            <v>qq</v>
          </cell>
          <cell r="AF240" t="str">
            <v>qq</v>
          </cell>
          <cell r="AG240" t="str">
            <v>qq</v>
          </cell>
          <cell r="AH240" t="str">
            <v>qq</v>
          </cell>
          <cell r="AI240" t="str">
            <v>qq</v>
          </cell>
          <cell r="AJ240" t="str">
            <v>qq</v>
          </cell>
          <cell r="AK240" t="str">
            <v>qq</v>
          </cell>
          <cell r="AL240" t="str">
            <v>qq</v>
          </cell>
          <cell r="AM240" t="str">
            <v>qq</v>
          </cell>
          <cell r="AN240" t="str">
            <v>qq</v>
          </cell>
          <cell r="AO240" t="str">
            <v>qq</v>
          </cell>
          <cell r="AP240" t="str">
            <v>qq</v>
          </cell>
          <cell r="AQ240" t="str">
            <v>qq</v>
          </cell>
          <cell r="AR240" t="str">
            <v>qq</v>
          </cell>
          <cell r="AS240" t="str">
            <v>qq</v>
          </cell>
          <cell r="AT240" t="str">
            <v>qq</v>
          </cell>
          <cell r="AU240" t="str">
            <v>K.Chin</v>
          </cell>
          <cell r="AV240">
            <v>0</v>
          </cell>
          <cell r="AW240">
            <v>0</v>
          </cell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</row>
        <row r="241">
          <cell r="C241">
            <v>43803</v>
          </cell>
          <cell r="D241">
            <v>43804</v>
          </cell>
          <cell r="E241">
            <v>43805</v>
          </cell>
          <cell r="F241">
            <v>43806</v>
          </cell>
          <cell r="G241">
            <v>43807</v>
          </cell>
          <cell r="H241">
            <v>43808</v>
          </cell>
          <cell r="I241">
            <v>43809</v>
          </cell>
          <cell r="J241">
            <v>0</v>
          </cell>
          <cell r="K241">
            <v>0</v>
          </cell>
          <cell r="L241" t="e">
            <v>#N/A</v>
          </cell>
          <cell r="M241">
            <v>0</v>
          </cell>
          <cell r="N241">
            <v>0</v>
          </cell>
          <cell r="O241" t="str">
            <v>qq</v>
          </cell>
          <cell r="P241" t="e">
            <v>#N/A</v>
          </cell>
          <cell r="Q241" t="str">
            <v>Jonathan</v>
          </cell>
          <cell r="R241" t="str">
            <v>qq</v>
          </cell>
          <cell r="S241" t="str">
            <v>V.Le</v>
          </cell>
          <cell r="T241" t="str">
            <v>Jesslyn</v>
          </cell>
          <cell r="U241" t="str">
            <v>Tinh</v>
          </cell>
          <cell r="V241" t="str">
            <v>qq</v>
          </cell>
          <cell r="W241" t="str">
            <v>qq</v>
          </cell>
          <cell r="X241" t="str">
            <v>qq</v>
          </cell>
          <cell r="Y241" t="str">
            <v>qq</v>
          </cell>
          <cell r="Z241" t="str">
            <v>qq</v>
          </cell>
          <cell r="AA241" t="str">
            <v>qq</v>
          </cell>
          <cell r="AB241" t="str">
            <v>qq</v>
          </cell>
          <cell r="AC241" t="str">
            <v>qq</v>
          </cell>
          <cell r="AD241" t="str">
            <v>qq</v>
          </cell>
          <cell r="AE241" t="str">
            <v>qq</v>
          </cell>
          <cell r="AF241" t="str">
            <v>qq</v>
          </cell>
          <cell r="AG241" t="str">
            <v>qq</v>
          </cell>
          <cell r="AH241" t="str">
            <v>qq</v>
          </cell>
          <cell r="AI241" t="str">
            <v>qq</v>
          </cell>
          <cell r="AJ241" t="str">
            <v>qq</v>
          </cell>
          <cell r="AK241" t="str">
            <v>qq</v>
          </cell>
          <cell r="AL241" t="str">
            <v>qq</v>
          </cell>
          <cell r="AM241" t="str">
            <v>qq</v>
          </cell>
          <cell r="AN241" t="str">
            <v>qq</v>
          </cell>
          <cell r="AO241" t="str">
            <v>qq</v>
          </cell>
          <cell r="AP241" t="str">
            <v>qq</v>
          </cell>
          <cell r="AQ241" t="str">
            <v>qq</v>
          </cell>
          <cell r="AR241" t="str">
            <v>qq</v>
          </cell>
          <cell r="AS241" t="str">
            <v>qq</v>
          </cell>
          <cell r="AT241" t="str">
            <v>qq</v>
          </cell>
          <cell r="AU241" t="str">
            <v>K.Chin</v>
          </cell>
          <cell r="AV241" t="str">
            <v>Bernadette</v>
          </cell>
          <cell r="AW241">
            <v>0</v>
          </cell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</row>
        <row r="242">
          <cell r="C242">
            <v>0</v>
          </cell>
          <cell r="D242" t="e">
            <v>#N/A</v>
          </cell>
          <cell r="E242">
            <v>0</v>
          </cell>
          <cell r="F242" t="e">
            <v>#N/A</v>
          </cell>
          <cell r="G242">
            <v>0</v>
          </cell>
          <cell r="H242" t="e">
            <v>#N/A</v>
          </cell>
          <cell r="I242" t="e">
            <v>#N/A</v>
          </cell>
          <cell r="J242">
            <v>0</v>
          </cell>
          <cell r="K242">
            <v>0</v>
          </cell>
          <cell r="L242" t="e">
            <v>#N/A</v>
          </cell>
          <cell r="M242">
            <v>0</v>
          </cell>
          <cell r="N242">
            <v>0</v>
          </cell>
          <cell r="O242" t="str">
            <v>qq</v>
          </cell>
          <cell r="P242" t="e">
            <v>#N/A</v>
          </cell>
          <cell r="Q242" t="str">
            <v>V.Le</v>
          </cell>
          <cell r="R242" t="str">
            <v>qq</v>
          </cell>
          <cell r="S242" t="str">
            <v>Roshny</v>
          </cell>
          <cell r="T242" t="str">
            <v>Lauren</v>
          </cell>
          <cell r="U242" t="str">
            <v>QQ</v>
          </cell>
          <cell r="V242" t="str">
            <v>Nha</v>
          </cell>
          <cell r="W242" t="str">
            <v>qq</v>
          </cell>
          <cell r="X242" t="str">
            <v>qq</v>
          </cell>
          <cell r="Y242" t="str">
            <v>qq</v>
          </cell>
          <cell r="Z242" t="str">
            <v>qq</v>
          </cell>
          <cell r="AA242" t="str">
            <v>qq</v>
          </cell>
          <cell r="AB242" t="str">
            <v>qq</v>
          </cell>
          <cell r="AC242" t="str">
            <v>qq</v>
          </cell>
          <cell r="AD242" t="str">
            <v>qq</v>
          </cell>
          <cell r="AE242" t="str">
            <v>qq</v>
          </cell>
          <cell r="AF242" t="str">
            <v>qq</v>
          </cell>
          <cell r="AG242" t="str">
            <v>qq</v>
          </cell>
          <cell r="AH242" t="str">
            <v>qq</v>
          </cell>
          <cell r="AI242" t="str">
            <v>qq</v>
          </cell>
          <cell r="AJ242" t="str">
            <v>qq</v>
          </cell>
          <cell r="AK242" t="str">
            <v>qq</v>
          </cell>
          <cell r="AL242" t="str">
            <v>qq</v>
          </cell>
          <cell r="AM242" t="str">
            <v>qq</v>
          </cell>
          <cell r="AN242" t="str">
            <v>qq</v>
          </cell>
          <cell r="AO242" t="str">
            <v>qq</v>
          </cell>
          <cell r="AP242" t="str">
            <v>qq</v>
          </cell>
          <cell r="AQ242" t="str">
            <v>qq</v>
          </cell>
          <cell r="AR242" t="str">
            <v>qq</v>
          </cell>
          <cell r="AS242" t="str">
            <v>qq</v>
          </cell>
          <cell r="AT242" t="str">
            <v>qq</v>
          </cell>
          <cell r="AU242" t="str">
            <v>K.Chin</v>
          </cell>
          <cell r="AV242">
            <v>0</v>
          </cell>
          <cell r="AW242">
            <v>0</v>
          </cell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</row>
        <row r="243">
          <cell r="C243">
            <v>0</v>
          </cell>
          <cell r="D243" t="e">
            <v>#N/A</v>
          </cell>
          <cell r="E243">
            <v>0</v>
          </cell>
          <cell r="F243" t="e">
            <v>#N/A</v>
          </cell>
          <cell r="G243">
            <v>0</v>
          </cell>
          <cell r="H243" t="e">
            <v>#N/A</v>
          </cell>
          <cell r="I243" t="e">
            <v>#N/A</v>
          </cell>
          <cell r="J243">
            <v>0</v>
          </cell>
          <cell r="K243">
            <v>0</v>
          </cell>
          <cell r="L243" t="e">
            <v>#N/A</v>
          </cell>
          <cell r="M243">
            <v>0</v>
          </cell>
          <cell r="N243">
            <v>0</v>
          </cell>
          <cell r="O243" t="str">
            <v>qq</v>
          </cell>
          <cell r="P243" t="e">
            <v>#N/A</v>
          </cell>
          <cell r="Q243" t="str">
            <v>Thao</v>
          </cell>
          <cell r="R243" t="str">
            <v>qq</v>
          </cell>
          <cell r="S243" t="str">
            <v>qq</v>
          </cell>
          <cell r="T243" t="str">
            <v>qq</v>
          </cell>
          <cell r="U243" t="str">
            <v>QQ</v>
          </cell>
          <cell r="V243" t="str">
            <v>qq</v>
          </cell>
          <cell r="W243" t="str">
            <v>qq</v>
          </cell>
          <cell r="X243" t="str">
            <v>qq</v>
          </cell>
          <cell r="Y243" t="str">
            <v>qq</v>
          </cell>
          <cell r="Z243" t="str">
            <v>qq</v>
          </cell>
          <cell r="AA243" t="str">
            <v>qq</v>
          </cell>
          <cell r="AB243" t="str">
            <v>qq</v>
          </cell>
          <cell r="AC243" t="str">
            <v>qq</v>
          </cell>
          <cell r="AD243" t="str">
            <v>qq</v>
          </cell>
          <cell r="AE243" t="str">
            <v>qq</v>
          </cell>
          <cell r="AF243" t="str">
            <v>qq</v>
          </cell>
          <cell r="AG243" t="str">
            <v>qq</v>
          </cell>
          <cell r="AH243" t="str">
            <v>qq</v>
          </cell>
          <cell r="AI243" t="str">
            <v>qq</v>
          </cell>
          <cell r="AJ243" t="str">
            <v>qq</v>
          </cell>
          <cell r="AK243" t="str">
            <v>qq</v>
          </cell>
          <cell r="AL243" t="str">
            <v>qq</v>
          </cell>
          <cell r="AM243" t="str">
            <v>qq</v>
          </cell>
          <cell r="AN243" t="str">
            <v>qq</v>
          </cell>
          <cell r="AO243" t="str">
            <v>qq</v>
          </cell>
          <cell r="AP243" t="str">
            <v>qq</v>
          </cell>
          <cell r="AQ243" t="str">
            <v>qq</v>
          </cell>
          <cell r="AR243" t="str">
            <v>qq</v>
          </cell>
          <cell r="AS243" t="str">
            <v>qq</v>
          </cell>
          <cell r="AT243" t="str">
            <v>qq</v>
          </cell>
          <cell r="AU243" t="str">
            <v>K.Chin</v>
          </cell>
          <cell r="AV243">
            <v>0</v>
          </cell>
          <cell r="AW243">
            <v>0</v>
          </cell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</row>
        <row r="244">
          <cell r="C244">
            <v>0</v>
          </cell>
          <cell r="D244" t="e">
            <v>#N/A</v>
          </cell>
          <cell r="E244">
            <v>0</v>
          </cell>
          <cell r="F244" t="e">
            <v>#N/A</v>
          </cell>
          <cell r="G244">
            <v>0</v>
          </cell>
          <cell r="H244" t="e">
            <v>#N/A</v>
          </cell>
          <cell r="I244" t="e">
            <v>#N/A</v>
          </cell>
          <cell r="J244">
            <v>0</v>
          </cell>
          <cell r="K244">
            <v>0</v>
          </cell>
          <cell r="L244" t="e">
            <v>#N/A</v>
          </cell>
          <cell r="M244">
            <v>0</v>
          </cell>
          <cell r="N244">
            <v>0</v>
          </cell>
          <cell r="O244">
            <v>0</v>
          </cell>
          <cell r="P244" t="e">
            <v>#N/A</v>
          </cell>
          <cell r="Q244" t="str">
            <v>qq</v>
          </cell>
          <cell r="R244" t="str">
            <v>qq</v>
          </cell>
          <cell r="S244" t="str">
            <v>qq</v>
          </cell>
          <cell r="T244" t="str">
            <v>qq</v>
          </cell>
          <cell r="U244" t="str">
            <v>QQ</v>
          </cell>
          <cell r="V244" t="str">
            <v>qq</v>
          </cell>
          <cell r="W244" t="str">
            <v>qq</v>
          </cell>
          <cell r="X244" t="str">
            <v>qq</v>
          </cell>
          <cell r="Y244" t="str">
            <v>qq</v>
          </cell>
          <cell r="Z244" t="str">
            <v>qq</v>
          </cell>
          <cell r="AA244" t="str">
            <v>qq</v>
          </cell>
          <cell r="AB244" t="str">
            <v>qq</v>
          </cell>
          <cell r="AC244" t="str">
            <v>qq</v>
          </cell>
          <cell r="AD244" t="str">
            <v>qq</v>
          </cell>
          <cell r="AE244" t="str">
            <v>qq</v>
          </cell>
          <cell r="AF244" t="str">
            <v>qq</v>
          </cell>
          <cell r="AG244" t="str">
            <v>qq</v>
          </cell>
          <cell r="AH244" t="str">
            <v>qq</v>
          </cell>
          <cell r="AI244" t="str">
            <v>qq</v>
          </cell>
          <cell r="AJ244" t="str">
            <v>qq</v>
          </cell>
          <cell r="AK244" t="str">
            <v>qq</v>
          </cell>
          <cell r="AL244" t="str">
            <v>qq</v>
          </cell>
          <cell r="AM244" t="str">
            <v>qq</v>
          </cell>
          <cell r="AN244" t="str">
            <v>qq</v>
          </cell>
          <cell r="AO244" t="str">
            <v>qq</v>
          </cell>
          <cell r="AP244" t="str">
            <v>qq</v>
          </cell>
          <cell r="AQ244" t="str">
            <v>qq</v>
          </cell>
          <cell r="AR244" t="str">
            <v>qq</v>
          </cell>
          <cell r="AS244" t="str">
            <v>qq</v>
          </cell>
          <cell r="AT244" t="str">
            <v>qq</v>
          </cell>
          <cell r="AU244" t="str">
            <v>K.Chin</v>
          </cell>
          <cell r="AV244" t="str">
            <v>Bernadette</v>
          </cell>
          <cell r="AW244">
            <v>0</v>
          </cell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</row>
        <row r="245">
          <cell r="C245">
            <v>0</v>
          </cell>
          <cell r="D245" t="e">
            <v>#N/A</v>
          </cell>
          <cell r="E245">
            <v>0</v>
          </cell>
          <cell r="F245" t="e">
            <v>#N/A</v>
          </cell>
          <cell r="G245">
            <v>0</v>
          </cell>
          <cell r="H245" t="e">
            <v>#N/A</v>
          </cell>
          <cell r="I245" t="e">
            <v>#N/A</v>
          </cell>
          <cell r="J245">
            <v>0</v>
          </cell>
          <cell r="K245">
            <v>0</v>
          </cell>
          <cell r="L245" t="e">
            <v>#N/A</v>
          </cell>
          <cell r="M245">
            <v>0</v>
          </cell>
          <cell r="N245">
            <v>0</v>
          </cell>
          <cell r="O245">
            <v>0</v>
          </cell>
          <cell r="P245" t="e">
            <v>#N/A</v>
          </cell>
          <cell r="Q245" t="str">
            <v>Idile</v>
          </cell>
          <cell r="R245" t="str">
            <v>qq</v>
          </cell>
          <cell r="S245" t="str">
            <v>qq</v>
          </cell>
          <cell r="T245" t="str">
            <v>qq</v>
          </cell>
          <cell r="U245" t="str">
            <v>QQ</v>
          </cell>
          <cell r="V245" t="str">
            <v>qq</v>
          </cell>
          <cell r="W245" t="str">
            <v>qq</v>
          </cell>
          <cell r="X245" t="str">
            <v>qq</v>
          </cell>
          <cell r="Y245" t="str">
            <v>qq</v>
          </cell>
          <cell r="Z245" t="str">
            <v>qq</v>
          </cell>
          <cell r="AA245" t="str">
            <v>qq</v>
          </cell>
          <cell r="AB245" t="str">
            <v>qq</v>
          </cell>
          <cell r="AC245" t="str">
            <v>qq</v>
          </cell>
          <cell r="AD245" t="str">
            <v>qq</v>
          </cell>
          <cell r="AE245" t="str">
            <v>qq</v>
          </cell>
          <cell r="AF245" t="str">
            <v>qq</v>
          </cell>
          <cell r="AG245" t="str">
            <v>qq</v>
          </cell>
          <cell r="AH245" t="str">
            <v>qq</v>
          </cell>
          <cell r="AI245" t="str">
            <v>qq</v>
          </cell>
          <cell r="AJ245" t="str">
            <v>qq</v>
          </cell>
          <cell r="AK245" t="str">
            <v>qq</v>
          </cell>
          <cell r="AL245" t="str">
            <v>qq</v>
          </cell>
          <cell r="AM245" t="str">
            <v>qq</v>
          </cell>
          <cell r="AN245" t="str">
            <v>qq</v>
          </cell>
          <cell r="AO245" t="str">
            <v>qq</v>
          </cell>
          <cell r="AP245" t="str">
            <v>qq</v>
          </cell>
          <cell r="AQ245" t="str">
            <v>qq</v>
          </cell>
          <cell r="AR245" t="str">
            <v>qq</v>
          </cell>
          <cell r="AS245" t="str">
            <v>qq</v>
          </cell>
          <cell r="AT245" t="str">
            <v>qq</v>
          </cell>
          <cell r="AU245" t="str">
            <v>K.Chin</v>
          </cell>
          <cell r="AV245">
            <v>0</v>
          </cell>
          <cell r="AW245">
            <v>0</v>
          </cell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</row>
        <row r="246">
          <cell r="C246">
            <v>0</v>
          </cell>
          <cell r="D246" t="e">
            <v>#N/A</v>
          </cell>
          <cell r="E246">
            <v>0</v>
          </cell>
          <cell r="F246" t="e">
            <v>#N/A</v>
          </cell>
          <cell r="G246">
            <v>0</v>
          </cell>
          <cell r="H246" t="e">
            <v>#N/A</v>
          </cell>
          <cell r="I246" t="e">
            <v>#N/A</v>
          </cell>
          <cell r="J246">
            <v>0</v>
          </cell>
          <cell r="K246">
            <v>0</v>
          </cell>
          <cell r="L246" t="e">
            <v>#N/A</v>
          </cell>
          <cell r="M246">
            <v>0</v>
          </cell>
          <cell r="N246">
            <v>0</v>
          </cell>
          <cell r="O246" t="str">
            <v>qq</v>
          </cell>
          <cell r="P246" t="e">
            <v>#N/A</v>
          </cell>
          <cell r="Q246">
            <v>0</v>
          </cell>
          <cell r="R246" t="str">
            <v>qq</v>
          </cell>
          <cell r="S246" t="str">
            <v>Edward</v>
          </cell>
          <cell r="T246" t="str">
            <v>Roshny</v>
          </cell>
          <cell r="U246" t="str">
            <v>Nha</v>
          </cell>
          <cell r="V246" t="str">
            <v>qq</v>
          </cell>
          <cell r="W246" t="str">
            <v>qq</v>
          </cell>
          <cell r="X246" t="str">
            <v>qq</v>
          </cell>
          <cell r="Y246" t="str">
            <v>qq</v>
          </cell>
          <cell r="Z246" t="str">
            <v>qq</v>
          </cell>
          <cell r="AA246" t="str">
            <v>qq</v>
          </cell>
          <cell r="AB246" t="str">
            <v>qq</v>
          </cell>
          <cell r="AC246" t="str">
            <v>qq</v>
          </cell>
          <cell r="AD246" t="str">
            <v>qq</v>
          </cell>
          <cell r="AE246" t="str">
            <v>qq</v>
          </cell>
          <cell r="AF246" t="str">
            <v>qq</v>
          </cell>
          <cell r="AG246" t="str">
            <v>qq</v>
          </cell>
          <cell r="AH246" t="str">
            <v>qq</v>
          </cell>
          <cell r="AI246" t="str">
            <v>qq</v>
          </cell>
          <cell r="AJ246" t="str">
            <v>qq</v>
          </cell>
          <cell r="AK246" t="str">
            <v>qq</v>
          </cell>
          <cell r="AL246" t="str">
            <v>qq</v>
          </cell>
          <cell r="AM246" t="str">
            <v>qq</v>
          </cell>
          <cell r="AN246" t="str">
            <v>qq</v>
          </cell>
          <cell r="AO246" t="str">
            <v>qq</v>
          </cell>
          <cell r="AP246" t="str">
            <v>qq</v>
          </cell>
          <cell r="AQ246" t="str">
            <v>qq</v>
          </cell>
          <cell r="AR246" t="str">
            <v>qq</v>
          </cell>
          <cell r="AS246" t="str">
            <v>qq</v>
          </cell>
          <cell r="AT246" t="str">
            <v>qq</v>
          </cell>
          <cell r="AU246" t="str">
            <v>K.Chin</v>
          </cell>
          <cell r="AV246" t="str">
            <v>Bernadette</v>
          </cell>
          <cell r="AW246">
            <v>0</v>
          </cell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</row>
        <row r="247">
          <cell r="C247">
            <v>0</v>
          </cell>
          <cell r="D247" t="e">
            <v>#N/A</v>
          </cell>
          <cell r="E247">
            <v>0</v>
          </cell>
          <cell r="F247" t="e">
            <v>#N/A</v>
          </cell>
          <cell r="G247">
            <v>0</v>
          </cell>
          <cell r="H247" t="e">
            <v>#N/A</v>
          </cell>
          <cell r="I247" t="e">
            <v>#N/A</v>
          </cell>
          <cell r="J247">
            <v>0</v>
          </cell>
          <cell r="K247">
            <v>0</v>
          </cell>
          <cell r="L247" t="e">
            <v>#N/A</v>
          </cell>
          <cell r="M247">
            <v>0</v>
          </cell>
          <cell r="N247">
            <v>0</v>
          </cell>
          <cell r="O247" t="str">
            <v>qq</v>
          </cell>
          <cell r="P247" t="e">
            <v>#N/A</v>
          </cell>
          <cell r="Q247" t="str">
            <v>Edward</v>
          </cell>
          <cell r="R247" t="str">
            <v>qq</v>
          </cell>
          <cell r="S247" t="str">
            <v>Jonathan</v>
          </cell>
          <cell r="T247" t="str">
            <v>Thao</v>
          </cell>
          <cell r="U247" t="str">
            <v>QQ</v>
          </cell>
          <cell r="V247" t="str">
            <v>Ana</v>
          </cell>
          <cell r="W247" t="str">
            <v>qq</v>
          </cell>
          <cell r="X247" t="str">
            <v>qq</v>
          </cell>
          <cell r="Y247" t="str">
            <v>qq</v>
          </cell>
          <cell r="Z247" t="str">
            <v>qq</v>
          </cell>
          <cell r="AA247" t="str">
            <v>qq</v>
          </cell>
          <cell r="AB247" t="str">
            <v>qq</v>
          </cell>
          <cell r="AC247" t="str">
            <v>qq</v>
          </cell>
          <cell r="AD247" t="str">
            <v>qq</v>
          </cell>
          <cell r="AE247" t="str">
            <v>qq</v>
          </cell>
          <cell r="AF247" t="str">
            <v>qq</v>
          </cell>
          <cell r="AG247" t="str">
            <v>qq</v>
          </cell>
          <cell r="AH247" t="str">
            <v>qq</v>
          </cell>
          <cell r="AI247" t="str">
            <v>qq</v>
          </cell>
          <cell r="AJ247" t="str">
            <v>qq</v>
          </cell>
          <cell r="AK247" t="str">
            <v>qq</v>
          </cell>
          <cell r="AL247" t="str">
            <v>qq</v>
          </cell>
          <cell r="AM247" t="str">
            <v>qq</v>
          </cell>
          <cell r="AN247" t="str">
            <v>qq</v>
          </cell>
          <cell r="AO247" t="str">
            <v>qq</v>
          </cell>
          <cell r="AP247" t="str">
            <v>qq</v>
          </cell>
          <cell r="AQ247" t="str">
            <v>qq</v>
          </cell>
          <cell r="AR247" t="str">
            <v>qq</v>
          </cell>
          <cell r="AS247" t="str">
            <v>qq</v>
          </cell>
          <cell r="AT247" t="str">
            <v>qq</v>
          </cell>
          <cell r="AU247" t="str">
            <v>K.Chin</v>
          </cell>
          <cell r="AV247">
            <v>0</v>
          </cell>
          <cell r="AW247">
            <v>0</v>
          </cell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</row>
        <row r="248">
          <cell r="C248">
            <v>0</v>
          </cell>
          <cell r="D248" t="e">
            <v>#N/A</v>
          </cell>
          <cell r="E248">
            <v>0</v>
          </cell>
          <cell r="F248" t="e">
            <v>#N/A</v>
          </cell>
          <cell r="G248">
            <v>0</v>
          </cell>
          <cell r="H248" t="e">
            <v>#N/A</v>
          </cell>
          <cell r="I248" t="e">
            <v>#N/A</v>
          </cell>
          <cell r="J248">
            <v>0</v>
          </cell>
          <cell r="K248">
            <v>0</v>
          </cell>
          <cell r="L248" t="e">
            <v>#N/A</v>
          </cell>
          <cell r="M248">
            <v>0</v>
          </cell>
          <cell r="N248">
            <v>0</v>
          </cell>
          <cell r="O248" t="str">
            <v>qq</v>
          </cell>
          <cell r="P248" t="e">
            <v>#N/A</v>
          </cell>
          <cell r="Q248" t="str">
            <v>Jesslyn</v>
          </cell>
          <cell r="R248" t="str">
            <v>qq</v>
          </cell>
          <cell r="S248" t="str">
            <v>qq</v>
          </cell>
          <cell r="T248" t="str">
            <v>qq</v>
          </cell>
          <cell r="U248" t="str">
            <v>QQ</v>
          </cell>
          <cell r="V248" t="str">
            <v>qq</v>
          </cell>
          <cell r="W248" t="str">
            <v>qq</v>
          </cell>
          <cell r="X248" t="str">
            <v>qq</v>
          </cell>
          <cell r="Y248" t="str">
            <v>qq</v>
          </cell>
          <cell r="Z248" t="str">
            <v>qq</v>
          </cell>
          <cell r="AA248" t="str">
            <v>qq</v>
          </cell>
          <cell r="AB248" t="str">
            <v>qq</v>
          </cell>
          <cell r="AC248" t="str">
            <v>qq</v>
          </cell>
          <cell r="AD248" t="str">
            <v>qq</v>
          </cell>
          <cell r="AE248" t="str">
            <v>qq</v>
          </cell>
          <cell r="AF248" t="str">
            <v>qq</v>
          </cell>
          <cell r="AG248" t="str">
            <v>qq</v>
          </cell>
          <cell r="AH248" t="str">
            <v>qq</v>
          </cell>
          <cell r="AI248" t="str">
            <v>qq</v>
          </cell>
          <cell r="AJ248" t="str">
            <v>qq</v>
          </cell>
          <cell r="AK248" t="str">
            <v>qq</v>
          </cell>
          <cell r="AL248" t="str">
            <v>qq</v>
          </cell>
          <cell r="AM248" t="str">
            <v>qq</v>
          </cell>
          <cell r="AN248" t="str">
            <v>qq</v>
          </cell>
          <cell r="AO248" t="str">
            <v>qq</v>
          </cell>
          <cell r="AP248" t="str">
            <v>qq</v>
          </cell>
          <cell r="AQ248" t="str">
            <v>qq</v>
          </cell>
          <cell r="AR248" t="str">
            <v>qq</v>
          </cell>
          <cell r="AS248" t="str">
            <v>qq</v>
          </cell>
          <cell r="AT248" t="str">
            <v>qq</v>
          </cell>
          <cell r="AU248" t="str">
            <v>K.Chin</v>
          </cell>
          <cell r="AV248">
            <v>0</v>
          </cell>
          <cell r="AW248">
            <v>0</v>
          </cell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</row>
        <row r="249">
          <cell r="C249">
            <v>0</v>
          </cell>
          <cell r="D249" t="e">
            <v>#N/A</v>
          </cell>
          <cell r="E249">
            <v>0</v>
          </cell>
          <cell r="F249" t="e">
            <v>#N/A</v>
          </cell>
          <cell r="G249">
            <v>0</v>
          </cell>
          <cell r="H249" t="e">
            <v>#N/A</v>
          </cell>
          <cell r="I249" t="e">
            <v>#N/A</v>
          </cell>
          <cell r="J249">
            <v>0</v>
          </cell>
          <cell r="K249">
            <v>0</v>
          </cell>
          <cell r="L249" t="e">
            <v>#N/A</v>
          </cell>
          <cell r="M249">
            <v>0</v>
          </cell>
          <cell r="N249">
            <v>0</v>
          </cell>
          <cell r="O249">
            <v>0</v>
          </cell>
          <cell r="P249" t="e">
            <v>#N/A</v>
          </cell>
          <cell r="Q249" t="str">
            <v>qq</v>
          </cell>
          <cell r="R249" t="str">
            <v>qq</v>
          </cell>
          <cell r="S249" t="str">
            <v>qq</v>
          </cell>
          <cell r="T249" t="str">
            <v>qq</v>
          </cell>
          <cell r="U249" t="str">
            <v>QQ</v>
          </cell>
          <cell r="V249" t="str">
            <v>qq</v>
          </cell>
          <cell r="W249" t="str">
            <v>qq</v>
          </cell>
          <cell r="X249" t="str">
            <v>qq</v>
          </cell>
          <cell r="Y249" t="str">
            <v>qq</v>
          </cell>
          <cell r="Z249" t="str">
            <v>qq</v>
          </cell>
          <cell r="AA249" t="str">
            <v>qq</v>
          </cell>
          <cell r="AB249" t="str">
            <v>qq</v>
          </cell>
          <cell r="AC249" t="str">
            <v>qq</v>
          </cell>
          <cell r="AD249" t="str">
            <v>qq</v>
          </cell>
          <cell r="AE249" t="str">
            <v>qq</v>
          </cell>
          <cell r="AF249" t="str">
            <v>qq</v>
          </cell>
          <cell r="AG249" t="str">
            <v>qq</v>
          </cell>
          <cell r="AH249" t="str">
            <v>qq</v>
          </cell>
          <cell r="AI249" t="str">
            <v>qq</v>
          </cell>
          <cell r="AJ249" t="str">
            <v>qq</v>
          </cell>
          <cell r="AK249" t="str">
            <v>qq</v>
          </cell>
          <cell r="AL249" t="str">
            <v>qq</v>
          </cell>
          <cell r="AM249" t="str">
            <v>qq</v>
          </cell>
          <cell r="AN249" t="str">
            <v>qq</v>
          </cell>
          <cell r="AO249" t="str">
            <v>qq</v>
          </cell>
          <cell r="AP249" t="str">
            <v>qq</v>
          </cell>
          <cell r="AQ249" t="str">
            <v>qq</v>
          </cell>
          <cell r="AR249" t="str">
            <v>qq</v>
          </cell>
          <cell r="AS249" t="str">
            <v>qq</v>
          </cell>
          <cell r="AT249" t="str">
            <v>qq</v>
          </cell>
          <cell r="AU249" t="str">
            <v>K.Chin</v>
          </cell>
          <cell r="AV249" t="str">
            <v>Bernadette</v>
          </cell>
          <cell r="AW249">
            <v>0</v>
          </cell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</row>
        <row r="250">
          <cell r="C250">
            <v>0</v>
          </cell>
          <cell r="D250" t="e">
            <v>#N/A</v>
          </cell>
          <cell r="E250">
            <v>0</v>
          </cell>
          <cell r="F250" t="e">
            <v>#N/A</v>
          </cell>
          <cell r="G250">
            <v>0</v>
          </cell>
          <cell r="H250" t="e">
            <v>#N/A</v>
          </cell>
          <cell r="I250" t="e">
            <v>#N/A</v>
          </cell>
          <cell r="J250">
            <v>0</v>
          </cell>
          <cell r="K250">
            <v>0</v>
          </cell>
          <cell r="L250" t="e">
            <v>#N/A</v>
          </cell>
          <cell r="M250">
            <v>0</v>
          </cell>
          <cell r="N250">
            <v>0</v>
          </cell>
          <cell r="O250">
            <v>0</v>
          </cell>
          <cell r="P250" t="e">
            <v>#N/A</v>
          </cell>
          <cell r="Q250" t="str">
            <v>Roshny</v>
          </cell>
          <cell r="R250" t="str">
            <v>qq</v>
          </cell>
          <cell r="S250" t="str">
            <v>qq</v>
          </cell>
          <cell r="T250" t="str">
            <v>qq</v>
          </cell>
          <cell r="U250" t="str">
            <v>QQ</v>
          </cell>
          <cell r="V250" t="str">
            <v>qq</v>
          </cell>
          <cell r="W250" t="str">
            <v>qq</v>
          </cell>
          <cell r="X250" t="str">
            <v>qq</v>
          </cell>
          <cell r="Y250" t="str">
            <v>qq</v>
          </cell>
          <cell r="Z250" t="str">
            <v>qq</v>
          </cell>
          <cell r="AA250" t="str">
            <v>qq</v>
          </cell>
          <cell r="AB250" t="str">
            <v>qq</v>
          </cell>
          <cell r="AC250" t="str">
            <v>qq</v>
          </cell>
          <cell r="AD250" t="str">
            <v>qq</v>
          </cell>
          <cell r="AE250" t="str">
            <v>qq</v>
          </cell>
          <cell r="AF250" t="str">
            <v>qq</v>
          </cell>
          <cell r="AG250" t="str">
            <v>qq</v>
          </cell>
          <cell r="AH250" t="str">
            <v>qq</v>
          </cell>
          <cell r="AI250" t="str">
            <v>qq</v>
          </cell>
          <cell r="AJ250" t="str">
            <v>qq</v>
          </cell>
          <cell r="AK250" t="str">
            <v>qq</v>
          </cell>
          <cell r="AL250" t="str">
            <v>qq</v>
          </cell>
          <cell r="AM250" t="str">
            <v>qq</v>
          </cell>
          <cell r="AN250" t="str">
            <v>qq</v>
          </cell>
          <cell r="AO250" t="str">
            <v>qq</v>
          </cell>
          <cell r="AP250" t="str">
            <v>qq</v>
          </cell>
          <cell r="AQ250" t="str">
            <v>qq</v>
          </cell>
          <cell r="AR250" t="str">
            <v>qq</v>
          </cell>
          <cell r="AS250" t="str">
            <v>qq</v>
          </cell>
          <cell r="AT250" t="str">
            <v>qq</v>
          </cell>
          <cell r="AU250" t="str">
            <v>K.Chin</v>
          </cell>
          <cell r="AV250">
            <v>0</v>
          </cell>
          <cell r="AW250">
            <v>0</v>
          </cell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</row>
        <row r="251">
          <cell r="C251">
            <v>0</v>
          </cell>
          <cell r="D251" t="e">
            <v>#N/A</v>
          </cell>
          <cell r="E251">
            <v>0</v>
          </cell>
          <cell r="F251" t="e">
            <v>#N/A</v>
          </cell>
          <cell r="G251">
            <v>0</v>
          </cell>
          <cell r="H251" t="e">
            <v>#N/A</v>
          </cell>
          <cell r="I251" t="e">
            <v>#N/A</v>
          </cell>
          <cell r="J251">
            <v>0</v>
          </cell>
          <cell r="K251">
            <v>0</v>
          </cell>
          <cell r="L251" t="e">
            <v>#N/A</v>
          </cell>
          <cell r="M251">
            <v>0</v>
          </cell>
          <cell r="N251">
            <v>0</v>
          </cell>
          <cell r="O251" t="str">
            <v>qq</v>
          </cell>
          <cell r="P251" t="e">
            <v>#N/A</v>
          </cell>
          <cell r="Q251" t="str">
            <v>Lauren</v>
          </cell>
          <cell r="R251" t="str">
            <v>qq</v>
          </cell>
          <cell r="S251" t="str">
            <v>Roshny</v>
          </cell>
          <cell r="T251" t="str">
            <v>Jesslyn</v>
          </cell>
          <cell r="U251" t="str">
            <v>Ana</v>
          </cell>
          <cell r="V251" t="str">
            <v>qq</v>
          </cell>
          <cell r="W251" t="str">
            <v>qq</v>
          </cell>
          <cell r="X251" t="str">
            <v>qq</v>
          </cell>
          <cell r="Y251" t="str">
            <v>qq</v>
          </cell>
          <cell r="Z251" t="str">
            <v>qq</v>
          </cell>
          <cell r="AA251" t="str">
            <v>qq</v>
          </cell>
          <cell r="AB251" t="str">
            <v>qq</v>
          </cell>
          <cell r="AC251" t="str">
            <v>qq</v>
          </cell>
          <cell r="AD251" t="str">
            <v>qq</v>
          </cell>
          <cell r="AE251" t="str">
            <v>qq</v>
          </cell>
          <cell r="AF251" t="str">
            <v>qq</v>
          </cell>
          <cell r="AG251" t="str">
            <v>qq</v>
          </cell>
          <cell r="AH251" t="str">
            <v>qq</v>
          </cell>
          <cell r="AI251" t="str">
            <v>qq</v>
          </cell>
          <cell r="AJ251" t="str">
            <v>qq</v>
          </cell>
          <cell r="AK251" t="str">
            <v>qq</v>
          </cell>
          <cell r="AL251" t="str">
            <v>qq</v>
          </cell>
          <cell r="AM251" t="str">
            <v>qq</v>
          </cell>
          <cell r="AN251" t="str">
            <v>qq</v>
          </cell>
          <cell r="AO251" t="str">
            <v>qq</v>
          </cell>
          <cell r="AP251" t="str">
            <v>qq</v>
          </cell>
          <cell r="AQ251" t="str">
            <v>qq</v>
          </cell>
          <cell r="AR251" t="str">
            <v>qq</v>
          </cell>
          <cell r="AS251" t="str">
            <v>qq</v>
          </cell>
          <cell r="AT251" t="str">
            <v>qq</v>
          </cell>
          <cell r="AU251" t="str">
            <v>Mark</v>
          </cell>
          <cell r="AV251" t="str">
            <v>Bernadette</v>
          </cell>
          <cell r="AW251">
            <v>0</v>
          </cell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</row>
        <row r="252">
          <cell r="C252">
            <v>0</v>
          </cell>
          <cell r="D252" t="e">
            <v>#N/A</v>
          </cell>
          <cell r="E252">
            <v>0</v>
          </cell>
          <cell r="F252" t="e">
            <v>#N/A</v>
          </cell>
          <cell r="G252">
            <v>0</v>
          </cell>
          <cell r="H252" t="e">
            <v>#N/A</v>
          </cell>
          <cell r="I252" t="e">
            <v>#N/A</v>
          </cell>
          <cell r="J252">
            <v>0</v>
          </cell>
          <cell r="K252">
            <v>0</v>
          </cell>
          <cell r="L252" t="e">
            <v>#N/A</v>
          </cell>
          <cell r="M252">
            <v>0</v>
          </cell>
          <cell r="N252">
            <v>0</v>
          </cell>
          <cell r="O252" t="str">
            <v>qq</v>
          </cell>
          <cell r="P252" t="e">
            <v>#N/A</v>
          </cell>
          <cell r="Q252" t="str">
            <v>Ana</v>
          </cell>
          <cell r="R252" t="str">
            <v>qq</v>
          </cell>
          <cell r="S252" t="str">
            <v>Lauren</v>
          </cell>
          <cell r="T252" t="str">
            <v>Tinh</v>
          </cell>
          <cell r="U252" t="str">
            <v>QQ</v>
          </cell>
          <cell r="V252" t="str">
            <v>Nha</v>
          </cell>
          <cell r="W252" t="str">
            <v>qq</v>
          </cell>
          <cell r="X252" t="str">
            <v>qq</v>
          </cell>
          <cell r="Y252" t="str">
            <v>qq</v>
          </cell>
          <cell r="Z252" t="str">
            <v>qq</v>
          </cell>
          <cell r="AA252" t="str">
            <v>qq</v>
          </cell>
          <cell r="AB252" t="str">
            <v>qq</v>
          </cell>
          <cell r="AC252" t="str">
            <v>qq</v>
          </cell>
          <cell r="AD252" t="str">
            <v>qq</v>
          </cell>
          <cell r="AE252" t="str">
            <v>qq</v>
          </cell>
          <cell r="AF252" t="str">
            <v>qq</v>
          </cell>
          <cell r="AG252" t="str">
            <v>qq</v>
          </cell>
          <cell r="AH252" t="str">
            <v>qq</v>
          </cell>
          <cell r="AI252" t="str">
            <v>qq</v>
          </cell>
          <cell r="AJ252" t="str">
            <v>qq</v>
          </cell>
          <cell r="AK252" t="str">
            <v>qq</v>
          </cell>
          <cell r="AL252" t="str">
            <v>qq</v>
          </cell>
          <cell r="AM252" t="str">
            <v>qq</v>
          </cell>
          <cell r="AN252" t="str">
            <v>qq</v>
          </cell>
          <cell r="AO252" t="str">
            <v>qq</v>
          </cell>
          <cell r="AP252" t="str">
            <v>qq</v>
          </cell>
          <cell r="AQ252" t="str">
            <v>qq</v>
          </cell>
          <cell r="AR252" t="str">
            <v>qq</v>
          </cell>
          <cell r="AS252" t="str">
            <v>qq</v>
          </cell>
          <cell r="AT252" t="str">
            <v>qq</v>
          </cell>
          <cell r="AU252" t="str">
            <v>Mark</v>
          </cell>
          <cell r="AV252">
            <v>0</v>
          </cell>
          <cell r="AW252">
            <v>0</v>
          </cell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</row>
        <row r="253">
          <cell r="C253">
            <v>0</v>
          </cell>
          <cell r="D253" t="e">
            <v>#N/A</v>
          </cell>
          <cell r="E253">
            <v>0</v>
          </cell>
          <cell r="F253" t="e">
            <v>#N/A</v>
          </cell>
          <cell r="G253">
            <v>0</v>
          </cell>
          <cell r="H253" t="e">
            <v>#N/A</v>
          </cell>
          <cell r="I253" t="e">
            <v>#N/A</v>
          </cell>
          <cell r="J253">
            <v>0</v>
          </cell>
          <cell r="K253">
            <v>0</v>
          </cell>
          <cell r="L253" t="e">
            <v>#N/A</v>
          </cell>
          <cell r="M253">
            <v>0</v>
          </cell>
          <cell r="N253">
            <v>0</v>
          </cell>
          <cell r="O253" t="str">
            <v>qq</v>
          </cell>
          <cell r="P253" t="e">
            <v>#N/A</v>
          </cell>
          <cell r="Q253" t="str">
            <v>Nha</v>
          </cell>
          <cell r="R253" t="str">
            <v>qq</v>
          </cell>
          <cell r="S253" t="str">
            <v>qq</v>
          </cell>
          <cell r="T253" t="str">
            <v>qq</v>
          </cell>
          <cell r="U253" t="str">
            <v>QQ</v>
          </cell>
          <cell r="V253" t="str">
            <v>qq</v>
          </cell>
          <cell r="W253" t="str">
            <v>qq</v>
          </cell>
          <cell r="X253" t="str">
            <v>qq</v>
          </cell>
          <cell r="Y253" t="str">
            <v>qq</v>
          </cell>
          <cell r="Z253" t="str">
            <v>qq</v>
          </cell>
          <cell r="AA253" t="str">
            <v>qq</v>
          </cell>
          <cell r="AB253" t="str">
            <v>qq</v>
          </cell>
          <cell r="AC253" t="str">
            <v>qq</v>
          </cell>
          <cell r="AD253" t="str">
            <v>qq</v>
          </cell>
          <cell r="AE253" t="str">
            <v>qq</v>
          </cell>
          <cell r="AF253" t="str">
            <v>qq</v>
          </cell>
          <cell r="AG253" t="str">
            <v>qq</v>
          </cell>
          <cell r="AH253" t="str">
            <v>qq</v>
          </cell>
          <cell r="AI253" t="str">
            <v>qq</v>
          </cell>
          <cell r="AJ253" t="str">
            <v>qq</v>
          </cell>
          <cell r="AK253" t="str">
            <v>qq</v>
          </cell>
          <cell r="AL253" t="str">
            <v>qq</v>
          </cell>
          <cell r="AM253" t="str">
            <v>qq</v>
          </cell>
          <cell r="AN253" t="str">
            <v>qq</v>
          </cell>
          <cell r="AO253" t="str">
            <v>qq</v>
          </cell>
          <cell r="AP253" t="str">
            <v>qq</v>
          </cell>
          <cell r="AQ253" t="str">
            <v>qq</v>
          </cell>
          <cell r="AR253" t="str">
            <v>qq</v>
          </cell>
          <cell r="AS253" t="str">
            <v>qq</v>
          </cell>
          <cell r="AT253" t="str">
            <v>qq</v>
          </cell>
          <cell r="AU253" t="str">
            <v>Mark</v>
          </cell>
          <cell r="AV253">
            <v>0</v>
          </cell>
          <cell r="AW253">
            <v>0</v>
          </cell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</row>
        <row r="254">
          <cell r="C254">
            <v>0</v>
          </cell>
          <cell r="D254" t="e">
            <v>#N/A</v>
          </cell>
          <cell r="E254">
            <v>0</v>
          </cell>
          <cell r="F254" t="e">
            <v>#N/A</v>
          </cell>
          <cell r="G254">
            <v>0</v>
          </cell>
          <cell r="H254" t="e">
            <v>#N/A</v>
          </cell>
          <cell r="I254" t="e">
            <v>#N/A</v>
          </cell>
          <cell r="J254">
            <v>0</v>
          </cell>
          <cell r="K254">
            <v>0</v>
          </cell>
          <cell r="L254" t="e">
            <v>#N/A</v>
          </cell>
          <cell r="M254">
            <v>0</v>
          </cell>
          <cell r="N254">
            <v>0</v>
          </cell>
          <cell r="O254">
            <v>0</v>
          </cell>
          <cell r="P254" t="e">
            <v>#N/A</v>
          </cell>
          <cell r="Q254" t="str">
            <v>qq</v>
          </cell>
          <cell r="R254" t="str">
            <v>qq</v>
          </cell>
          <cell r="S254" t="str">
            <v>qq</v>
          </cell>
          <cell r="T254" t="str">
            <v>qq</v>
          </cell>
          <cell r="U254" t="str">
            <v>QQ</v>
          </cell>
          <cell r="V254" t="str">
            <v>qq</v>
          </cell>
          <cell r="W254" t="str">
            <v>qq</v>
          </cell>
          <cell r="X254" t="str">
            <v>qq</v>
          </cell>
          <cell r="Y254" t="str">
            <v>qq</v>
          </cell>
          <cell r="Z254" t="str">
            <v>qq</v>
          </cell>
          <cell r="AA254" t="str">
            <v>qq</v>
          </cell>
          <cell r="AB254" t="str">
            <v>qq</v>
          </cell>
          <cell r="AC254" t="str">
            <v>qq</v>
          </cell>
          <cell r="AD254" t="str">
            <v>qq</v>
          </cell>
          <cell r="AE254" t="str">
            <v>qq</v>
          </cell>
          <cell r="AF254" t="str">
            <v>qq</v>
          </cell>
          <cell r="AG254" t="str">
            <v>qq</v>
          </cell>
          <cell r="AH254" t="str">
            <v>qq</v>
          </cell>
          <cell r="AI254" t="str">
            <v>qq</v>
          </cell>
          <cell r="AJ254" t="str">
            <v>qq</v>
          </cell>
          <cell r="AK254" t="str">
            <v>qq</v>
          </cell>
          <cell r="AL254" t="str">
            <v>qq</v>
          </cell>
          <cell r="AM254" t="str">
            <v>qq</v>
          </cell>
          <cell r="AN254" t="str">
            <v>qq</v>
          </cell>
          <cell r="AO254" t="str">
            <v>qq</v>
          </cell>
          <cell r="AP254" t="str">
            <v>qq</v>
          </cell>
          <cell r="AQ254" t="str">
            <v>qq</v>
          </cell>
          <cell r="AR254" t="str">
            <v>qq</v>
          </cell>
          <cell r="AS254" t="str">
            <v>qq</v>
          </cell>
          <cell r="AT254" t="str">
            <v>qq</v>
          </cell>
          <cell r="AU254" t="str">
            <v>Mark</v>
          </cell>
          <cell r="AV254" t="str">
            <v>Bernadette</v>
          </cell>
          <cell r="AW254">
            <v>0</v>
          </cell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</row>
        <row r="255">
          <cell r="C255">
            <v>0</v>
          </cell>
          <cell r="D255" t="e">
            <v>#N/A</v>
          </cell>
          <cell r="E255">
            <v>0</v>
          </cell>
          <cell r="F255" t="e">
            <v>#N/A</v>
          </cell>
          <cell r="G255">
            <v>0</v>
          </cell>
          <cell r="H255" t="e">
            <v>#N/A</v>
          </cell>
          <cell r="I255" t="e">
            <v>#N/A</v>
          </cell>
          <cell r="J255">
            <v>0</v>
          </cell>
          <cell r="K255">
            <v>0</v>
          </cell>
          <cell r="L255" t="e">
            <v>#N/A</v>
          </cell>
          <cell r="M255">
            <v>0</v>
          </cell>
          <cell r="N255">
            <v>0</v>
          </cell>
          <cell r="O255">
            <v>0</v>
          </cell>
          <cell r="P255" t="e">
            <v>#N/A</v>
          </cell>
          <cell r="Q255" t="str">
            <v>Tinh</v>
          </cell>
          <cell r="R255" t="str">
            <v>qq</v>
          </cell>
          <cell r="S255" t="str">
            <v>qq</v>
          </cell>
          <cell r="T255" t="str">
            <v>qq</v>
          </cell>
          <cell r="U255" t="str">
            <v>QQ</v>
          </cell>
          <cell r="V255" t="str">
            <v>qq</v>
          </cell>
          <cell r="W255" t="str">
            <v>qq</v>
          </cell>
          <cell r="X255" t="str">
            <v>qq</v>
          </cell>
          <cell r="Y255" t="str">
            <v>qq</v>
          </cell>
          <cell r="Z255" t="str">
            <v>qq</v>
          </cell>
          <cell r="AA255" t="str">
            <v>qq</v>
          </cell>
          <cell r="AB255" t="str">
            <v>qq</v>
          </cell>
          <cell r="AC255" t="str">
            <v>qq</v>
          </cell>
          <cell r="AD255" t="str">
            <v>qq</v>
          </cell>
          <cell r="AE255" t="str">
            <v>qq</v>
          </cell>
          <cell r="AF255" t="str">
            <v>qq</v>
          </cell>
          <cell r="AG255" t="str">
            <v>qq</v>
          </cell>
          <cell r="AH255" t="str">
            <v>qq</v>
          </cell>
          <cell r="AI255" t="str">
            <v>qq</v>
          </cell>
          <cell r="AJ255" t="str">
            <v>qq</v>
          </cell>
          <cell r="AK255" t="str">
            <v>qq</v>
          </cell>
          <cell r="AL255" t="str">
            <v>qq</v>
          </cell>
          <cell r="AM255" t="str">
            <v>qq</v>
          </cell>
          <cell r="AN255" t="str">
            <v>qq</v>
          </cell>
          <cell r="AO255" t="str">
            <v>qq</v>
          </cell>
          <cell r="AP255" t="str">
            <v>qq</v>
          </cell>
          <cell r="AQ255" t="str">
            <v>qq</v>
          </cell>
          <cell r="AR255" t="str">
            <v>qq</v>
          </cell>
          <cell r="AS255" t="str">
            <v>qq</v>
          </cell>
          <cell r="AT255" t="str">
            <v>qq</v>
          </cell>
          <cell r="AU255" t="str">
            <v>Mark</v>
          </cell>
          <cell r="AV255">
            <v>0</v>
          </cell>
          <cell r="AW255">
            <v>0</v>
          </cell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</row>
        <row r="256">
          <cell r="C256">
            <v>0</v>
          </cell>
          <cell r="D256" t="e">
            <v>#N/A</v>
          </cell>
          <cell r="E256">
            <v>0</v>
          </cell>
          <cell r="F256" t="e">
            <v>#N/A</v>
          </cell>
          <cell r="G256">
            <v>0</v>
          </cell>
          <cell r="H256" t="e">
            <v>#N/A</v>
          </cell>
          <cell r="I256" t="e">
            <v>#N/A</v>
          </cell>
          <cell r="J256">
            <v>0</v>
          </cell>
          <cell r="K256">
            <v>0</v>
          </cell>
          <cell r="L256" t="e">
            <v>#N/A</v>
          </cell>
          <cell r="M256">
            <v>0</v>
          </cell>
          <cell r="N256">
            <v>0</v>
          </cell>
          <cell r="O256" t="str">
            <v>qq</v>
          </cell>
          <cell r="P256" t="e">
            <v>#N/A</v>
          </cell>
          <cell r="Q256">
            <v>0</v>
          </cell>
          <cell r="R256" t="str">
            <v>qq</v>
          </cell>
          <cell r="S256" t="str">
            <v>Edward</v>
          </cell>
          <cell r="T256" t="str">
            <v>Lauren</v>
          </cell>
          <cell r="U256" t="str">
            <v>qq</v>
          </cell>
          <cell r="V256" t="str">
            <v>qq</v>
          </cell>
          <cell r="W256" t="str">
            <v>qq</v>
          </cell>
          <cell r="X256" t="str">
            <v>qq</v>
          </cell>
          <cell r="Y256" t="str">
            <v>qq</v>
          </cell>
          <cell r="Z256" t="str">
            <v>qq</v>
          </cell>
          <cell r="AA256" t="str">
            <v>qq</v>
          </cell>
          <cell r="AB256" t="str">
            <v>qq</v>
          </cell>
          <cell r="AC256" t="str">
            <v>qq</v>
          </cell>
          <cell r="AD256" t="str">
            <v>qq</v>
          </cell>
          <cell r="AE256" t="str">
            <v>qq</v>
          </cell>
          <cell r="AF256" t="str">
            <v>qq</v>
          </cell>
          <cell r="AG256" t="str">
            <v>qq</v>
          </cell>
          <cell r="AH256" t="str">
            <v>qq</v>
          </cell>
          <cell r="AI256" t="str">
            <v>qq</v>
          </cell>
          <cell r="AJ256" t="str">
            <v>qq</v>
          </cell>
          <cell r="AK256" t="str">
            <v>qq</v>
          </cell>
          <cell r="AL256" t="str">
            <v>qq</v>
          </cell>
          <cell r="AM256" t="str">
            <v>qq</v>
          </cell>
          <cell r="AN256" t="str">
            <v>qq</v>
          </cell>
          <cell r="AO256" t="str">
            <v>qq</v>
          </cell>
          <cell r="AP256" t="str">
            <v>qq</v>
          </cell>
          <cell r="AQ256" t="str">
            <v>qq</v>
          </cell>
          <cell r="AR256" t="str">
            <v>qq</v>
          </cell>
          <cell r="AS256" t="str">
            <v>qq</v>
          </cell>
          <cell r="AT256" t="str">
            <v>qq</v>
          </cell>
          <cell r="AU256">
            <v>0</v>
          </cell>
          <cell r="AV256" t="str">
            <v>Bernadette</v>
          </cell>
          <cell r="AW256">
            <v>0</v>
          </cell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</row>
        <row r="257">
          <cell r="C257">
            <v>0</v>
          </cell>
          <cell r="D257" t="e">
            <v>#N/A</v>
          </cell>
          <cell r="E257">
            <v>0</v>
          </cell>
          <cell r="F257" t="e">
            <v>#N/A</v>
          </cell>
          <cell r="G257">
            <v>0</v>
          </cell>
          <cell r="H257" t="e">
            <v>#N/A</v>
          </cell>
          <cell r="I257" t="e">
            <v>#N/A</v>
          </cell>
          <cell r="J257">
            <v>0</v>
          </cell>
          <cell r="K257">
            <v>0</v>
          </cell>
          <cell r="L257" t="e">
            <v>#N/A</v>
          </cell>
          <cell r="M257">
            <v>0</v>
          </cell>
          <cell r="N257">
            <v>0</v>
          </cell>
          <cell r="O257" t="str">
            <v>qq</v>
          </cell>
          <cell r="P257" t="e">
            <v>#N/A</v>
          </cell>
          <cell r="Q257">
            <v>0</v>
          </cell>
          <cell r="R257" t="str">
            <v>qq</v>
          </cell>
          <cell r="S257" t="str">
            <v>V.Le</v>
          </cell>
          <cell r="T257" t="str">
            <v>Thao</v>
          </cell>
          <cell r="U257" t="str">
            <v>QQ</v>
          </cell>
          <cell r="V257" t="str">
            <v>qq</v>
          </cell>
          <cell r="W257" t="str">
            <v>qq</v>
          </cell>
          <cell r="X257" t="str">
            <v>qq</v>
          </cell>
          <cell r="Y257" t="str">
            <v>qq</v>
          </cell>
          <cell r="Z257" t="str">
            <v>qq</v>
          </cell>
          <cell r="AA257" t="str">
            <v>qq</v>
          </cell>
          <cell r="AB257" t="str">
            <v>qq</v>
          </cell>
          <cell r="AC257" t="str">
            <v>qq</v>
          </cell>
          <cell r="AD257" t="str">
            <v>qq</v>
          </cell>
          <cell r="AE257" t="str">
            <v>qq</v>
          </cell>
          <cell r="AF257" t="str">
            <v>qq</v>
          </cell>
          <cell r="AG257" t="str">
            <v>qq</v>
          </cell>
          <cell r="AH257" t="str">
            <v>qq</v>
          </cell>
          <cell r="AI257" t="str">
            <v>qq</v>
          </cell>
          <cell r="AJ257" t="str">
            <v>qq</v>
          </cell>
          <cell r="AK257" t="str">
            <v>qq</v>
          </cell>
          <cell r="AL257" t="str">
            <v>qq</v>
          </cell>
          <cell r="AM257" t="str">
            <v>qq</v>
          </cell>
          <cell r="AN257" t="str">
            <v>qq</v>
          </cell>
          <cell r="AO257" t="str">
            <v>qq</v>
          </cell>
          <cell r="AP257" t="str">
            <v>qq</v>
          </cell>
          <cell r="AQ257" t="str">
            <v>qq</v>
          </cell>
          <cell r="AR257" t="str">
            <v>qq</v>
          </cell>
          <cell r="AS257" t="str">
            <v>qq</v>
          </cell>
          <cell r="AT257" t="str">
            <v>qq</v>
          </cell>
          <cell r="AU257">
            <v>0</v>
          </cell>
          <cell r="AV257">
            <v>0</v>
          </cell>
          <cell r="AW257">
            <v>0</v>
          </cell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</row>
        <row r="258">
          <cell r="C258">
            <v>0</v>
          </cell>
          <cell r="D258" t="e">
            <v>#N/A</v>
          </cell>
          <cell r="E258">
            <v>0</v>
          </cell>
          <cell r="F258" t="e">
            <v>#N/A</v>
          </cell>
          <cell r="G258">
            <v>0</v>
          </cell>
          <cell r="H258" t="e">
            <v>#N/A</v>
          </cell>
          <cell r="I258" t="e">
            <v>#N/A</v>
          </cell>
          <cell r="J258">
            <v>0</v>
          </cell>
          <cell r="K258">
            <v>0</v>
          </cell>
          <cell r="L258" t="e">
            <v>#N/A</v>
          </cell>
          <cell r="M258">
            <v>0</v>
          </cell>
          <cell r="N258">
            <v>0</v>
          </cell>
          <cell r="O258" t="str">
            <v>qq</v>
          </cell>
          <cell r="P258" t="e">
            <v>#N/A</v>
          </cell>
          <cell r="Q258" t="str">
            <v>qq</v>
          </cell>
          <cell r="R258" t="str">
            <v>qq</v>
          </cell>
          <cell r="S258" t="str">
            <v>qq</v>
          </cell>
          <cell r="T258" t="str">
            <v>qq</v>
          </cell>
          <cell r="U258" t="str">
            <v>QQ</v>
          </cell>
          <cell r="V258" t="str">
            <v>qq</v>
          </cell>
          <cell r="W258" t="str">
            <v>qq</v>
          </cell>
          <cell r="X258" t="str">
            <v>qq</v>
          </cell>
          <cell r="Y258" t="str">
            <v>qq</v>
          </cell>
          <cell r="Z258" t="str">
            <v>qq</v>
          </cell>
          <cell r="AA258" t="str">
            <v>qq</v>
          </cell>
          <cell r="AB258" t="str">
            <v>qq</v>
          </cell>
          <cell r="AC258" t="str">
            <v>qq</v>
          </cell>
          <cell r="AD258" t="str">
            <v>qq</v>
          </cell>
          <cell r="AE258" t="str">
            <v>qq</v>
          </cell>
          <cell r="AF258" t="str">
            <v>qq</v>
          </cell>
          <cell r="AG258" t="str">
            <v>qq</v>
          </cell>
          <cell r="AH258" t="str">
            <v>qq</v>
          </cell>
          <cell r="AI258" t="str">
            <v>qq</v>
          </cell>
          <cell r="AJ258" t="str">
            <v>qq</v>
          </cell>
          <cell r="AK258" t="str">
            <v>qq</v>
          </cell>
          <cell r="AL258" t="str">
            <v>qq</v>
          </cell>
          <cell r="AM258" t="str">
            <v>qq</v>
          </cell>
          <cell r="AN258" t="str">
            <v>qq</v>
          </cell>
          <cell r="AO258" t="str">
            <v>qq</v>
          </cell>
          <cell r="AP258" t="str">
            <v>qq</v>
          </cell>
          <cell r="AQ258" t="str">
            <v>qq</v>
          </cell>
          <cell r="AR258" t="str">
            <v>qq</v>
          </cell>
          <cell r="AS258" t="str">
            <v>qq</v>
          </cell>
          <cell r="AT258" t="str">
            <v>qq</v>
          </cell>
          <cell r="AU258">
            <v>0</v>
          </cell>
          <cell r="AV258">
            <v>0</v>
          </cell>
          <cell r="AW258">
            <v>0</v>
          </cell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</row>
        <row r="259">
          <cell r="C259">
            <v>0</v>
          </cell>
          <cell r="D259" t="e">
            <v>#N/A</v>
          </cell>
          <cell r="E259">
            <v>0</v>
          </cell>
          <cell r="F259" t="e">
            <v>#N/A</v>
          </cell>
          <cell r="G259">
            <v>0</v>
          </cell>
          <cell r="H259" t="e">
            <v>#N/A</v>
          </cell>
          <cell r="I259" t="e">
            <v>#N/A</v>
          </cell>
          <cell r="J259">
            <v>0</v>
          </cell>
          <cell r="K259">
            <v>0</v>
          </cell>
          <cell r="L259" t="e">
            <v>#N/A</v>
          </cell>
          <cell r="M259">
            <v>0</v>
          </cell>
          <cell r="N259">
            <v>0</v>
          </cell>
          <cell r="O259">
            <v>0</v>
          </cell>
          <cell r="P259" t="e">
            <v>#N/A</v>
          </cell>
          <cell r="Q259" t="str">
            <v>qq</v>
          </cell>
          <cell r="R259" t="str">
            <v>qq</v>
          </cell>
          <cell r="S259" t="str">
            <v>qq</v>
          </cell>
          <cell r="T259" t="str">
            <v>qq</v>
          </cell>
          <cell r="U259" t="str">
            <v>QQ</v>
          </cell>
          <cell r="V259" t="str">
            <v>qq</v>
          </cell>
          <cell r="W259" t="str">
            <v>qq</v>
          </cell>
          <cell r="X259" t="str">
            <v>qq</v>
          </cell>
          <cell r="Y259" t="str">
            <v>qq</v>
          </cell>
          <cell r="Z259" t="str">
            <v>qq</v>
          </cell>
          <cell r="AA259" t="str">
            <v>qq</v>
          </cell>
          <cell r="AB259" t="str">
            <v>qq</v>
          </cell>
          <cell r="AC259" t="str">
            <v>qq</v>
          </cell>
          <cell r="AD259" t="str">
            <v>qq</v>
          </cell>
          <cell r="AE259" t="str">
            <v>qq</v>
          </cell>
          <cell r="AF259" t="str">
            <v>qq</v>
          </cell>
          <cell r="AG259" t="str">
            <v>qq</v>
          </cell>
          <cell r="AH259" t="str">
            <v>qq</v>
          </cell>
          <cell r="AI259" t="str">
            <v>qq</v>
          </cell>
          <cell r="AJ259" t="str">
            <v>qq</v>
          </cell>
          <cell r="AK259" t="str">
            <v>qq</v>
          </cell>
          <cell r="AL259" t="str">
            <v>qq</v>
          </cell>
          <cell r="AM259" t="str">
            <v>qq</v>
          </cell>
          <cell r="AN259" t="str">
            <v>qq</v>
          </cell>
          <cell r="AO259" t="str">
            <v>qq</v>
          </cell>
          <cell r="AP259" t="str">
            <v>qq</v>
          </cell>
          <cell r="AQ259" t="str">
            <v>qq</v>
          </cell>
          <cell r="AR259" t="str">
            <v>qq</v>
          </cell>
          <cell r="AS259" t="str">
            <v>qq</v>
          </cell>
          <cell r="AT259" t="str">
            <v>qq</v>
          </cell>
          <cell r="AU259">
            <v>0</v>
          </cell>
          <cell r="AV259" t="str">
            <v>Bernadette</v>
          </cell>
          <cell r="AW259">
            <v>0</v>
          </cell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</row>
        <row r="260">
          <cell r="C260">
            <v>0</v>
          </cell>
          <cell r="D260" t="e">
            <v>#N/A</v>
          </cell>
          <cell r="E260">
            <v>0</v>
          </cell>
          <cell r="F260" t="e">
            <v>#N/A</v>
          </cell>
          <cell r="G260">
            <v>0</v>
          </cell>
          <cell r="H260" t="e">
            <v>#N/A</v>
          </cell>
          <cell r="I260" t="e">
            <v>#N/A</v>
          </cell>
          <cell r="J260">
            <v>0</v>
          </cell>
          <cell r="K260">
            <v>0</v>
          </cell>
          <cell r="L260" t="e">
            <v>#N/A</v>
          </cell>
          <cell r="M260">
            <v>0</v>
          </cell>
          <cell r="N260">
            <v>0</v>
          </cell>
          <cell r="O260">
            <v>0</v>
          </cell>
          <cell r="P260" t="e">
            <v>#N/A</v>
          </cell>
          <cell r="Q260">
            <v>0</v>
          </cell>
          <cell r="R260" t="str">
            <v>qq</v>
          </cell>
          <cell r="S260" t="str">
            <v>qq</v>
          </cell>
          <cell r="T260" t="str">
            <v>qq</v>
          </cell>
          <cell r="U260" t="str">
            <v>QQ</v>
          </cell>
          <cell r="V260" t="str">
            <v>qq</v>
          </cell>
          <cell r="W260" t="str">
            <v>qq</v>
          </cell>
          <cell r="X260" t="str">
            <v>qq</v>
          </cell>
          <cell r="Y260" t="str">
            <v>qq</v>
          </cell>
          <cell r="Z260" t="str">
            <v>qq</v>
          </cell>
          <cell r="AA260" t="str">
            <v>qq</v>
          </cell>
          <cell r="AB260" t="str">
            <v>qq</v>
          </cell>
          <cell r="AC260" t="str">
            <v>qq</v>
          </cell>
          <cell r="AD260" t="str">
            <v>qq</v>
          </cell>
          <cell r="AE260" t="str">
            <v>qq</v>
          </cell>
          <cell r="AF260" t="str">
            <v>qq</v>
          </cell>
          <cell r="AG260" t="str">
            <v>qq</v>
          </cell>
          <cell r="AH260" t="str">
            <v>qq</v>
          </cell>
          <cell r="AI260" t="str">
            <v>qq</v>
          </cell>
          <cell r="AJ260" t="str">
            <v>qq</v>
          </cell>
          <cell r="AK260" t="str">
            <v>qq</v>
          </cell>
          <cell r="AL260" t="str">
            <v>qq</v>
          </cell>
          <cell r="AM260" t="str">
            <v>qq</v>
          </cell>
          <cell r="AN260" t="str">
            <v>qq</v>
          </cell>
          <cell r="AO260" t="str">
            <v>qq</v>
          </cell>
          <cell r="AP260" t="str">
            <v>qq</v>
          </cell>
          <cell r="AQ260" t="str">
            <v>qq</v>
          </cell>
          <cell r="AR260" t="str">
            <v>qq</v>
          </cell>
          <cell r="AS260" t="str">
            <v>qq</v>
          </cell>
          <cell r="AT260" t="str">
            <v>qq</v>
          </cell>
          <cell r="AU260">
            <v>0</v>
          </cell>
          <cell r="AV260">
            <v>0</v>
          </cell>
          <cell r="AW260">
            <v>0</v>
          </cell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</row>
        <row r="261">
          <cell r="C261">
            <v>0</v>
          </cell>
          <cell r="D261" t="e">
            <v>#N/A</v>
          </cell>
          <cell r="E261">
            <v>0</v>
          </cell>
          <cell r="F261" t="e">
            <v>#N/A</v>
          </cell>
          <cell r="G261">
            <v>0</v>
          </cell>
          <cell r="H261" t="e">
            <v>#N/A</v>
          </cell>
          <cell r="I261" t="e">
            <v>#N/A</v>
          </cell>
          <cell r="J261">
            <v>0</v>
          </cell>
          <cell r="K261">
            <v>0</v>
          </cell>
          <cell r="L261" t="e">
            <v>#N/A</v>
          </cell>
          <cell r="M261">
            <v>0</v>
          </cell>
          <cell r="N261">
            <v>0</v>
          </cell>
          <cell r="O261" t="str">
            <v>qq</v>
          </cell>
          <cell r="P261" t="e">
            <v>#N/A</v>
          </cell>
          <cell r="Q261">
            <v>0</v>
          </cell>
          <cell r="R261" t="str">
            <v>qq</v>
          </cell>
          <cell r="S261" t="str">
            <v>INTERN 3</v>
          </cell>
          <cell r="T261" t="str">
            <v>INTERN 4</v>
          </cell>
          <cell r="U261" t="str">
            <v>qq</v>
          </cell>
          <cell r="V261" t="str">
            <v>qq</v>
          </cell>
          <cell r="W261" t="str">
            <v>qq</v>
          </cell>
          <cell r="X261" t="str">
            <v>qq</v>
          </cell>
          <cell r="Y261" t="str">
            <v>qq</v>
          </cell>
          <cell r="Z261" t="str">
            <v>qq</v>
          </cell>
          <cell r="AA261" t="str">
            <v>qq</v>
          </cell>
          <cell r="AB261" t="str">
            <v>qq</v>
          </cell>
          <cell r="AC261" t="str">
            <v>qq</v>
          </cell>
          <cell r="AD261" t="str">
            <v>qq</v>
          </cell>
          <cell r="AE261" t="str">
            <v>qq</v>
          </cell>
          <cell r="AF261" t="str">
            <v>qq</v>
          </cell>
          <cell r="AG261" t="str">
            <v>qq</v>
          </cell>
          <cell r="AH261" t="str">
            <v>qq</v>
          </cell>
          <cell r="AI261" t="str">
            <v>qq</v>
          </cell>
          <cell r="AJ261" t="str">
            <v>qq</v>
          </cell>
          <cell r="AK261" t="str">
            <v>qq</v>
          </cell>
          <cell r="AL261" t="str">
            <v>qq</v>
          </cell>
          <cell r="AM261" t="str">
            <v>qq</v>
          </cell>
          <cell r="AN261" t="str">
            <v>qq</v>
          </cell>
          <cell r="AO261" t="str">
            <v>qq</v>
          </cell>
          <cell r="AP261" t="str">
            <v>qq</v>
          </cell>
          <cell r="AQ261" t="str">
            <v>qq</v>
          </cell>
          <cell r="AR261" t="str">
            <v>qq</v>
          </cell>
          <cell r="AS261" t="str">
            <v>qq</v>
          </cell>
          <cell r="AT261" t="str">
            <v>qq</v>
          </cell>
          <cell r="AU261" t="str">
            <v>Li-Ling</v>
          </cell>
          <cell r="AV261" t="str">
            <v>Bernadette</v>
          </cell>
          <cell r="AW261">
            <v>0</v>
          </cell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</row>
        <row r="262">
          <cell r="C262">
            <v>0</v>
          </cell>
          <cell r="D262" t="e">
            <v>#N/A</v>
          </cell>
          <cell r="E262">
            <v>0</v>
          </cell>
          <cell r="F262" t="e">
            <v>#N/A</v>
          </cell>
          <cell r="G262">
            <v>0</v>
          </cell>
          <cell r="H262" t="e">
            <v>#N/A</v>
          </cell>
          <cell r="I262" t="e">
            <v>#N/A</v>
          </cell>
          <cell r="J262">
            <v>0</v>
          </cell>
          <cell r="K262">
            <v>0</v>
          </cell>
          <cell r="L262" t="e">
            <v>#N/A</v>
          </cell>
          <cell r="M262">
            <v>0</v>
          </cell>
          <cell r="N262">
            <v>0</v>
          </cell>
          <cell r="O262" t="str">
            <v>qq</v>
          </cell>
          <cell r="P262" t="e">
            <v>#N/A</v>
          </cell>
          <cell r="Q262">
            <v>0</v>
          </cell>
          <cell r="R262" t="str">
            <v>qq</v>
          </cell>
          <cell r="S262" t="str">
            <v>INTERN 5</v>
          </cell>
          <cell r="T262" t="str">
            <v>INTERN 6</v>
          </cell>
          <cell r="U262" t="str">
            <v>QQ</v>
          </cell>
          <cell r="V262" t="str">
            <v>qq</v>
          </cell>
          <cell r="W262" t="str">
            <v>qq</v>
          </cell>
          <cell r="X262" t="str">
            <v>qq</v>
          </cell>
          <cell r="Y262" t="str">
            <v>qq</v>
          </cell>
          <cell r="Z262" t="str">
            <v>qq</v>
          </cell>
          <cell r="AA262" t="str">
            <v>qq</v>
          </cell>
          <cell r="AB262" t="str">
            <v>qq</v>
          </cell>
          <cell r="AC262" t="str">
            <v>qq</v>
          </cell>
          <cell r="AD262" t="str">
            <v>qq</v>
          </cell>
          <cell r="AE262" t="str">
            <v>qq</v>
          </cell>
          <cell r="AF262" t="str">
            <v>qq</v>
          </cell>
          <cell r="AG262" t="str">
            <v>qq</v>
          </cell>
          <cell r="AH262" t="str">
            <v>qq</v>
          </cell>
          <cell r="AI262" t="str">
            <v>qq</v>
          </cell>
          <cell r="AJ262" t="str">
            <v>qq</v>
          </cell>
          <cell r="AK262" t="str">
            <v>qq</v>
          </cell>
          <cell r="AL262" t="str">
            <v>qq</v>
          </cell>
          <cell r="AM262" t="str">
            <v>qq</v>
          </cell>
          <cell r="AN262" t="str">
            <v>qq</v>
          </cell>
          <cell r="AO262" t="str">
            <v>qq</v>
          </cell>
          <cell r="AP262" t="str">
            <v>qq</v>
          </cell>
          <cell r="AQ262" t="str">
            <v>qq</v>
          </cell>
          <cell r="AR262" t="str">
            <v>qq</v>
          </cell>
          <cell r="AS262" t="str">
            <v>qq</v>
          </cell>
          <cell r="AT262" t="str">
            <v>qq</v>
          </cell>
          <cell r="AU262">
            <v>0</v>
          </cell>
          <cell r="AV262">
            <v>0</v>
          </cell>
          <cell r="AW262">
            <v>0</v>
          </cell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</row>
      </sheetData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01 Calendar"/>
      <sheetName val="2017_02 Calendar"/>
      <sheetName val="2017_03 Calendar"/>
      <sheetName val="2017_01 Daily Activities Cal"/>
      <sheetName val="2017_02 Daily Activities Ca"/>
      <sheetName val="2017_03 Daily Activities Ca"/>
      <sheetName val="2017_01 Leave Calendar"/>
      <sheetName val="2017_02 Leave Calendar "/>
      <sheetName val="2017_03 Leave Calendar"/>
    </sheetNames>
    <sheetDataSet>
      <sheetData sheetId="0">
        <row r="1">
          <cell r="A1">
            <v>0</v>
          </cell>
          <cell r="B1">
            <v>0</v>
          </cell>
          <cell r="C1" t="str">
            <v>RENAL 1</v>
          </cell>
          <cell r="D1" t="str">
            <v>RENAL 2</v>
          </cell>
          <cell r="E1" t="str">
            <v>GASTRO / LIVER CLINIC</v>
          </cell>
          <cell r="F1" t="str">
            <v>GASTRO / IMMUNO CLINIC</v>
          </cell>
          <cell r="G1" t="str">
            <v>MENTAL HEALTH</v>
          </cell>
          <cell r="H1" t="str">
            <v>AAC</v>
          </cell>
          <cell r="I1" t="str">
            <v>UPPER GI / GEN SURG</v>
          </cell>
          <cell r="J1" t="str">
            <v>STUDENT SUPERVISION</v>
          </cell>
          <cell r="K1" t="str">
            <v>COVER</v>
          </cell>
          <cell r="L1" t="str">
            <v>A/L</v>
          </cell>
          <cell r="M1" t="str">
            <v>ADO</v>
          </cell>
          <cell r="N1">
            <v>0</v>
          </cell>
          <cell r="O1" t="str">
            <v>LS</v>
          </cell>
          <cell r="P1" t="str">
            <v>TIL</v>
          </cell>
          <cell r="Q1" t="str">
            <v>LSL</v>
          </cell>
          <cell r="R1" t="str">
            <v>PD</v>
          </cell>
          <cell r="S1">
            <v>0</v>
          </cell>
          <cell r="T1" t="str">
            <v>PHARM ROTATION</v>
          </cell>
          <cell r="U1">
            <v>0</v>
          </cell>
          <cell r="V1">
            <v>0</v>
          </cell>
          <cell r="W1" t="str">
            <v>MEETINGS</v>
          </cell>
          <cell r="X1" t="str">
            <v>MEETINGS</v>
          </cell>
          <cell r="Y1" t="str">
            <v>CQI</v>
          </cell>
          <cell r="Z1" t="str">
            <v>CLINICS MORNING</v>
          </cell>
          <cell r="AA1" t="str">
            <v>CLINICS AFTERNOON</v>
          </cell>
          <cell r="AB1" t="str">
            <v>HANDOVER</v>
          </cell>
        </row>
        <row r="2">
          <cell r="A2">
            <v>42744</v>
          </cell>
          <cell r="B2" t="str">
            <v>Monday</v>
          </cell>
          <cell r="C2" t="str">
            <v>Ashleigh</v>
          </cell>
          <cell r="D2" t="str">
            <v>Eugene</v>
          </cell>
          <cell r="E2" t="str">
            <v>Nicholas</v>
          </cell>
          <cell r="F2" t="str">
            <v>Viv K</v>
          </cell>
          <cell r="G2" t="str">
            <v>Catherine</v>
          </cell>
          <cell r="H2" t="str">
            <v>Closed</v>
          </cell>
          <cell r="I2" t="str">
            <v>Jessica S</v>
          </cell>
          <cell r="J2" t="str">
            <v>nil</v>
          </cell>
          <cell r="K2" t="str">
            <v>nil</v>
          </cell>
          <cell r="L2" t="str">
            <v>Jo L</v>
          </cell>
          <cell r="M2" t="str">
            <v>nil</v>
          </cell>
          <cell r="N2">
            <v>0</v>
          </cell>
          <cell r="O2" t="str">
            <v>nil</v>
          </cell>
          <cell r="P2" t="str">
            <v>nil</v>
          </cell>
          <cell r="Q2" t="str">
            <v>nil</v>
          </cell>
          <cell r="R2" t="str">
            <v>nil</v>
          </cell>
          <cell r="S2">
            <v>0</v>
          </cell>
          <cell r="T2" t="str">
            <v>Kristina J</v>
          </cell>
          <cell r="U2">
            <v>0</v>
          </cell>
          <cell r="V2" t="str">
            <v>Monday</v>
          </cell>
          <cell r="W2" t="str">
            <v xml:space="preserve">nil </v>
          </cell>
          <cell r="X2" t="str">
            <v>nil</v>
          </cell>
          <cell r="Y2" t="str">
            <v>nil</v>
          </cell>
          <cell r="Z2" t="str">
            <v>nil</v>
          </cell>
          <cell r="AA2" t="str">
            <v>nil</v>
          </cell>
          <cell r="AB2" t="str">
            <v>nil</v>
          </cell>
        </row>
        <row r="3">
          <cell r="A3">
            <v>42745</v>
          </cell>
          <cell r="B3" t="str">
            <v>Tuesday</v>
          </cell>
          <cell r="C3" t="str">
            <v>Ashleigh</v>
          </cell>
          <cell r="D3" t="str">
            <v>Eugene</v>
          </cell>
          <cell r="E3" t="str">
            <v>Nicholas</v>
          </cell>
          <cell r="F3" t="str">
            <v>Sheridan</v>
          </cell>
          <cell r="G3" t="str">
            <v>Catherine</v>
          </cell>
          <cell r="H3" t="str">
            <v>Viv K</v>
          </cell>
          <cell r="I3" t="str">
            <v>Jessica S</v>
          </cell>
          <cell r="J3" t="str">
            <v>nil</v>
          </cell>
          <cell r="K3" t="str">
            <v>nil</v>
          </cell>
          <cell r="L3" t="str">
            <v>Jo L</v>
          </cell>
          <cell r="M3" t="str">
            <v>nil</v>
          </cell>
          <cell r="N3">
            <v>0</v>
          </cell>
          <cell r="O3" t="str">
            <v>nil</v>
          </cell>
          <cell r="P3" t="str">
            <v>nil</v>
          </cell>
          <cell r="Q3" t="str">
            <v>nil</v>
          </cell>
          <cell r="R3" t="str">
            <v>nil</v>
          </cell>
          <cell r="S3">
            <v>0</v>
          </cell>
          <cell r="T3" t="str">
            <v>Kristina J</v>
          </cell>
          <cell r="U3">
            <v>0</v>
          </cell>
          <cell r="V3" t="str">
            <v>Tuesday</v>
          </cell>
          <cell r="W3" t="str">
            <v xml:space="preserve">nil </v>
          </cell>
          <cell r="X3" t="str">
            <v>nil</v>
          </cell>
          <cell r="Y3" t="str">
            <v>nil</v>
          </cell>
          <cell r="Z3" t="str">
            <v>nil</v>
          </cell>
          <cell r="AA3" t="str">
            <v>nil</v>
          </cell>
          <cell r="AB3" t="str">
            <v>nil</v>
          </cell>
        </row>
        <row r="4">
          <cell r="A4">
            <v>42746</v>
          </cell>
          <cell r="B4" t="str">
            <v>Wednesday</v>
          </cell>
          <cell r="C4" t="str">
            <v>Ashleigh</v>
          </cell>
          <cell r="D4" t="str">
            <v>Eugene</v>
          </cell>
          <cell r="E4" t="str">
            <v>Nicholas</v>
          </cell>
          <cell r="F4" t="str">
            <v>Sheridan</v>
          </cell>
          <cell r="G4" t="str">
            <v>Catherine</v>
          </cell>
          <cell r="H4" t="str">
            <v>Viv K</v>
          </cell>
          <cell r="I4" t="str">
            <v>Jessica S</v>
          </cell>
          <cell r="J4" t="str">
            <v>nil</v>
          </cell>
          <cell r="K4" t="str">
            <v>nil</v>
          </cell>
          <cell r="L4" t="str">
            <v>Jo L</v>
          </cell>
          <cell r="M4" t="str">
            <v>nil</v>
          </cell>
          <cell r="N4">
            <v>0</v>
          </cell>
          <cell r="O4" t="str">
            <v>nil</v>
          </cell>
          <cell r="P4" t="str">
            <v>nil</v>
          </cell>
          <cell r="Q4" t="str">
            <v>nil</v>
          </cell>
          <cell r="R4" t="str">
            <v>nil</v>
          </cell>
          <cell r="S4">
            <v>0</v>
          </cell>
          <cell r="T4" t="str">
            <v>Kristina J</v>
          </cell>
          <cell r="U4">
            <v>0</v>
          </cell>
          <cell r="V4" t="str">
            <v>Wednesday</v>
          </cell>
          <cell r="W4" t="str">
            <v xml:space="preserve">nil </v>
          </cell>
          <cell r="X4" t="str">
            <v>nil</v>
          </cell>
          <cell r="Y4" t="str">
            <v>nil</v>
          </cell>
          <cell r="Z4" t="str">
            <v>nil</v>
          </cell>
          <cell r="AA4" t="str">
            <v>nil</v>
          </cell>
          <cell r="AB4" t="str">
            <v>nil</v>
          </cell>
        </row>
        <row r="5">
          <cell r="A5">
            <v>42747</v>
          </cell>
          <cell r="B5" t="str">
            <v>Thursday</v>
          </cell>
          <cell r="C5" t="str">
            <v>Ashleigh</v>
          </cell>
          <cell r="D5" t="str">
            <v>Eugene</v>
          </cell>
          <cell r="E5" t="str">
            <v>Nicholas</v>
          </cell>
          <cell r="F5" t="str">
            <v>Hoan</v>
          </cell>
          <cell r="G5" t="str">
            <v>Catherine</v>
          </cell>
          <cell r="H5" t="str">
            <v>Viv K</v>
          </cell>
          <cell r="I5" t="str">
            <v>Jessica S</v>
          </cell>
          <cell r="J5" t="str">
            <v>nil</v>
          </cell>
          <cell r="K5" t="str">
            <v>nil</v>
          </cell>
          <cell r="L5" t="str">
            <v>Jo L</v>
          </cell>
          <cell r="M5" t="str">
            <v>nil</v>
          </cell>
          <cell r="N5">
            <v>0</v>
          </cell>
          <cell r="O5" t="str">
            <v>nil</v>
          </cell>
          <cell r="P5" t="str">
            <v>nil</v>
          </cell>
          <cell r="Q5" t="str">
            <v>nil</v>
          </cell>
          <cell r="R5" t="str">
            <v>nil</v>
          </cell>
          <cell r="S5">
            <v>0</v>
          </cell>
          <cell r="T5" t="str">
            <v>Kristina J</v>
          </cell>
          <cell r="U5">
            <v>0</v>
          </cell>
          <cell r="V5" t="str">
            <v>Thursday</v>
          </cell>
          <cell r="W5" t="str">
            <v xml:space="preserve">nil </v>
          </cell>
          <cell r="X5" t="str">
            <v>nil</v>
          </cell>
          <cell r="Y5" t="str">
            <v>nil</v>
          </cell>
          <cell r="Z5" t="str">
            <v>nil</v>
          </cell>
          <cell r="AA5" t="str">
            <v>nil</v>
          </cell>
          <cell r="AB5" t="str">
            <v>nil</v>
          </cell>
        </row>
        <row r="6">
          <cell r="A6">
            <v>42748</v>
          </cell>
          <cell r="B6" t="str">
            <v>Friday</v>
          </cell>
          <cell r="C6" t="str">
            <v>Ashleigh</v>
          </cell>
          <cell r="D6" t="str">
            <v>Eugene</v>
          </cell>
          <cell r="E6" t="str">
            <v>Nicholas</v>
          </cell>
          <cell r="F6" t="str">
            <v>Viv K</v>
          </cell>
          <cell r="G6" t="str">
            <v>Catherine</v>
          </cell>
          <cell r="H6" t="str">
            <v>Closed</v>
          </cell>
          <cell r="I6" t="str">
            <v>Jessica S</v>
          </cell>
          <cell r="J6" t="str">
            <v>Eugene (pm)</v>
          </cell>
          <cell r="K6" t="str">
            <v>nil</v>
          </cell>
          <cell r="L6" t="str">
            <v>Jo L</v>
          </cell>
          <cell r="M6" t="str">
            <v>nil</v>
          </cell>
          <cell r="N6">
            <v>0</v>
          </cell>
          <cell r="O6" t="str">
            <v>nil</v>
          </cell>
          <cell r="P6" t="str">
            <v>nil</v>
          </cell>
          <cell r="Q6" t="str">
            <v>nil</v>
          </cell>
          <cell r="R6" t="str">
            <v>nil</v>
          </cell>
          <cell r="S6">
            <v>0</v>
          </cell>
          <cell r="T6" t="str">
            <v>Kristina J</v>
          </cell>
          <cell r="U6">
            <v>0</v>
          </cell>
          <cell r="V6" t="str">
            <v>Friday</v>
          </cell>
          <cell r="W6" t="str">
            <v xml:space="preserve">nil </v>
          </cell>
          <cell r="X6" t="str">
            <v>nil</v>
          </cell>
          <cell r="Y6" t="str">
            <v>nil</v>
          </cell>
          <cell r="Z6" t="str">
            <v>nil</v>
          </cell>
          <cell r="AA6" t="str">
            <v>nil</v>
          </cell>
          <cell r="AB6" t="str">
            <v>nil</v>
          </cell>
        </row>
        <row r="7">
          <cell r="A7">
            <v>42751</v>
          </cell>
          <cell r="B7" t="str">
            <v>Monday</v>
          </cell>
          <cell r="C7" t="str">
            <v>Eugene</v>
          </cell>
          <cell r="D7" t="str">
            <v>Hoan</v>
          </cell>
          <cell r="E7" t="str">
            <v>Nicholas</v>
          </cell>
          <cell r="F7" t="str">
            <v>Estelle</v>
          </cell>
          <cell r="G7" t="str">
            <v>Catherine</v>
          </cell>
          <cell r="H7" t="str">
            <v>Julia H</v>
          </cell>
          <cell r="I7" t="str">
            <v>Jessica S</v>
          </cell>
          <cell r="J7" t="str">
            <v>nil</v>
          </cell>
          <cell r="K7" t="str">
            <v>nil</v>
          </cell>
          <cell r="L7" t="str">
            <v>Jo L</v>
          </cell>
          <cell r="M7" t="str">
            <v>Viv K</v>
          </cell>
          <cell r="N7">
            <v>0</v>
          </cell>
          <cell r="O7" t="str">
            <v>Ashleigh</v>
          </cell>
          <cell r="P7" t="str">
            <v>nil</v>
          </cell>
          <cell r="Q7" t="str">
            <v>nil</v>
          </cell>
          <cell r="R7" t="str">
            <v>nil</v>
          </cell>
          <cell r="S7">
            <v>0</v>
          </cell>
          <cell r="T7" t="str">
            <v>Kristina J</v>
          </cell>
          <cell r="U7">
            <v>0</v>
          </cell>
          <cell r="V7" t="str">
            <v>Monday</v>
          </cell>
          <cell r="W7" t="str">
            <v xml:space="preserve">nil </v>
          </cell>
          <cell r="X7" t="str">
            <v>nil</v>
          </cell>
          <cell r="Y7" t="str">
            <v>nil</v>
          </cell>
          <cell r="Z7" t="str">
            <v>nil</v>
          </cell>
          <cell r="AA7" t="str">
            <v>nil</v>
          </cell>
          <cell r="AB7" t="str">
            <v>nil</v>
          </cell>
        </row>
        <row r="8">
          <cell r="A8">
            <v>42752</v>
          </cell>
          <cell r="B8" t="str">
            <v>Tuesday</v>
          </cell>
          <cell r="C8" t="str">
            <v>Viv K</v>
          </cell>
          <cell r="D8" t="str">
            <v>Eugene</v>
          </cell>
          <cell r="E8" t="str">
            <v>Nicholas</v>
          </cell>
          <cell r="F8" t="str">
            <v>Sheridan</v>
          </cell>
          <cell r="G8" t="str">
            <v>Catherine</v>
          </cell>
          <cell r="H8" t="str">
            <v>Julia H</v>
          </cell>
          <cell r="I8" t="str">
            <v>Jessica S</v>
          </cell>
          <cell r="J8" t="str">
            <v>nil</v>
          </cell>
          <cell r="K8" t="str">
            <v>nil</v>
          </cell>
          <cell r="L8" t="str">
            <v>Jo L</v>
          </cell>
          <cell r="M8" t="str">
            <v>nil</v>
          </cell>
          <cell r="N8">
            <v>0</v>
          </cell>
          <cell r="O8" t="str">
            <v>Ashleigh</v>
          </cell>
          <cell r="P8" t="str">
            <v>nil</v>
          </cell>
          <cell r="Q8" t="str">
            <v>nil</v>
          </cell>
          <cell r="R8" t="str">
            <v>nil</v>
          </cell>
          <cell r="S8">
            <v>0</v>
          </cell>
          <cell r="T8" t="str">
            <v>Kristina J</v>
          </cell>
          <cell r="U8">
            <v>0</v>
          </cell>
          <cell r="V8" t="str">
            <v>Tuesday</v>
          </cell>
          <cell r="W8" t="str">
            <v xml:space="preserve">nil </v>
          </cell>
          <cell r="X8" t="str">
            <v>nil</v>
          </cell>
          <cell r="Y8" t="str">
            <v>nil</v>
          </cell>
          <cell r="Z8" t="str">
            <v>nil</v>
          </cell>
          <cell r="AA8" t="str">
            <v>nil</v>
          </cell>
          <cell r="AB8" t="str">
            <v>nil</v>
          </cell>
        </row>
        <row r="9">
          <cell r="A9">
            <v>42753</v>
          </cell>
          <cell r="B9" t="str">
            <v>Wednesday</v>
          </cell>
          <cell r="C9" t="str">
            <v>Viv K</v>
          </cell>
          <cell r="D9" t="str">
            <v>Eugene</v>
          </cell>
          <cell r="E9" t="str">
            <v>Hoan</v>
          </cell>
          <cell r="F9" t="str">
            <v>Sheridan</v>
          </cell>
          <cell r="G9" t="str">
            <v>Catherine</v>
          </cell>
          <cell r="H9" t="str">
            <v>Julia H</v>
          </cell>
          <cell r="I9" t="str">
            <v>Jessica S</v>
          </cell>
          <cell r="J9" t="str">
            <v>nil</v>
          </cell>
          <cell r="K9" t="str">
            <v>nil</v>
          </cell>
          <cell r="L9" t="str">
            <v>Jo L</v>
          </cell>
          <cell r="M9" t="str">
            <v>Nicholas</v>
          </cell>
          <cell r="N9">
            <v>0</v>
          </cell>
          <cell r="O9" t="str">
            <v>Ashleigh</v>
          </cell>
          <cell r="P9" t="str">
            <v>nil</v>
          </cell>
          <cell r="Q9" t="str">
            <v>nil</v>
          </cell>
          <cell r="R9" t="str">
            <v>nil</v>
          </cell>
          <cell r="S9">
            <v>0</v>
          </cell>
          <cell r="T9" t="str">
            <v>Kristina J</v>
          </cell>
          <cell r="U9">
            <v>0</v>
          </cell>
          <cell r="V9" t="str">
            <v>Wednesday</v>
          </cell>
          <cell r="W9" t="str">
            <v xml:space="preserve">nil </v>
          </cell>
          <cell r="X9" t="str">
            <v>nil</v>
          </cell>
          <cell r="Y9" t="str">
            <v>nil</v>
          </cell>
          <cell r="Z9" t="str">
            <v>nil</v>
          </cell>
          <cell r="AA9" t="str">
            <v>nil</v>
          </cell>
          <cell r="AB9" t="str">
            <v>nil</v>
          </cell>
        </row>
        <row r="10">
          <cell r="A10">
            <v>42754</v>
          </cell>
          <cell r="B10" t="str">
            <v>Thursday</v>
          </cell>
          <cell r="C10" t="str">
            <v>Viv K</v>
          </cell>
          <cell r="D10" t="str">
            <v>Eugene</v>
          </cell>
          <cell r="E10" t="str">
            <v>Nicholas</v>
          </cell>
          <cell r="F10" t="str">
            <v>Hoan</v>
          </cell>
          <cell r="G10" t="str">
            <v>Catherine</v>
          </cell>
          <cell r="H10" t="str">
            <v>Julia H</v>
          </cell>
          <cell r="I10" t="str">
            <v>Jessica S</v>
          </cell>
          <cell r="J10" t="str">
            <v>nil</v>
          </cell>
          <cell r="K10" t="str">
            <v>nil</v>
          </cell>
          <cell r="L10" t="str">
            <v>Jo L</v>
          </cell>
          <cell r="M10" t="str">
            <v>nil</v>
          </cell>
          <cell r="N10">
            <v>0</v>
          </cell>
          <cell r="O10" t="str">
            <v>Ashleigh</v>
          </cell>
          <cell r="P10" t="str">
            <v>nil</v>
          </cell>
          <cell r="Q10" t="str">
            <v>nil</v>
          </cell>
          <cell r="R10" t="str">
            <v>nil</v>
          </cell>
          <cell r="S10">
            <v>0</v>
          </cell>
          <cell r="T10" t="str">
            <v>Kristina J</v>
          </cell>
          <cell r="U10">
            <v>0</v>
          </cell>
          <cell r="V10" t="str">
            <v>Thursday</v>
          </cell>
          <cell r="W10" t="str">
            <v xml:space="preserve">nil </v>
          </cell>
          <cell r="X10" t="str">
            <v>nil</v>
          </cell>
          <cell r="Y10" t="str">
            <v>nil</v>
          </cell>
          <cell r="Z10" t="str">
            <v>nil</v>
          </cell>
          <cell r="AA10" t="str">
            <v>nil</v>
          </cell>
          <cell r="AB10" t="str">
            <v>nil</v>
          </cell>
        </row>
        <row r="11">
          <cell r="A11">
            <v>42755</v>
          </cell>
          <cell r="B11" t="str">
            <v>Friday</v>
          </cell>
          <cell r="C11" t="str">
            <v>Viv K</v>
          </cell>
          <cell r="D11" t="str">
            <v>Eugene</v>
          </cell>
          <cell r="E11" t="str">
            <v>Nicholas</v>
          </cell>
          <cell r="F11" t="str">
            <v>Hoan</v>
          </cell>
          <cell r="G11" t="str">
            <v>Catherine</v>
          </cell>
          <cell r="H11" t="str">
            <v>Closed</v>
          </cell>
          <cell r="I11" t="str">
            <v>Jessica S</v>
          </cell>
          <cell r="J11" t="str">
            <v>Eugene (pm)</v>
          </cell>
          <cell r="K11" t="str">
            <v>nil</v>
          </cell>
          <cell r="L11" t="str">
            <v>Jo L</v>
          </cell>
          <cell r="M11" t="str">
            <v>Ashleigh</v>
          </cell>
          <cell r="N11">
            <v>0</v>
          </cell>
          <cell r="O11" t="str">
            <v>blank</v>
          </cell>
          <cell r="P11" t="str">
            <v>nil</v>
          </cell>
          <cell r="Q11" t="str">
            <v>nil</v>
          </cell>
          <cell r="R11" t="str">
            <v>nil</v>
          </cell>
          <cell r="S11">
            <v>0</v>
          </cell>
          <cell r="T11" t="str">
            <v>Kristina J</v>
          </cell>
          <cell r="U11">
            <v>0</v>
          </cell>
          <cell r="V11" t="str">
            <v>Friday</v>
          </cell>
          <cell r="W11" t="str">
            <v xml:space="preserve">nil </v>
          </cell>
          <cell r="X11" t="str">
            <v>nil</v>
          </cell>
          <cell r="Y11" t="str">
            <v>nil</v>
          </cell>
          <cell r="Z11" t="str">
            <v>nil</v>
          </cell>
          <cell r="AA11" t="str">
            <v>nil</v>
          </cell>
          <cell r="AB11" t="str">
            <v>nil</v>
          </cell>
        </row>
        <row r="12">
          <cell r="A12">
            <v>42758</v>
          </cell>
          <cell r="B12" t="str">
            <v>Monday</v>
          </cell>
          <cell r="C12" t="str">
            <v>Ashleigh</v>
          </cell>
          <cell r="D12" t="str">
            <v>Eugene</v>
          </cell>
          <cell r="E12" t="str">
            <v>Nicholas</v>
          </cell>
          <cell r="F12" t="str">
            <v>VivK</v>
          </cell>
          <cell r="G12" t="str">
            <v>Catherine</v>
          </cell>
          <cell r="H12" t="str">
            <v>Julia H</v>
          </cell>
          <cell r="I12" t="str">
            <v>Jessica S</v>
          </cell>
          <cell r="J12" t="str">
            <v>nil</v>
          </cell>
          <cell r="K12" t="str">
            <v>nil</v>
          </cell>
          <cell r="L12" t="str">
            <v>nil</v>
          </cell>
          <cell r="M12" t="str">
            <v>Jo L</v>
          </cell>
          <cell r="N12">
            <v>0</v>
          </cell>
          <cell r="O12" t="str">
            <v>Hoan</v>
          </cell>
          <cell r="P12" t="str">
            <v>nil</v>
          </cell>
          <cell r="Q12" t="str">
            <v>nil</v>
          </cell>
          <cell r="R12" t="str">
            <v>nil</v>
          </cell>
          <cell r="S12">
            <v>0</v>
          </cell>
          <cell r="T12" t="str">
            <v>Kristina J</v>
          </cell>
          <cell r="U12">
            <v>0</v>
          </cell>
          <cell r="V12" t="str">
            <v>Monday</v>
          </cell>
          <cell r="W12" t="str">
            <v xml:space="preserve">nil </v>
          </cell>
          <cell r="X12" t="str">
            <v>nil</v>
          </cell>
          <cell r="Y12" t="str">
            <v>nil</v>
          </cell>
          <cell r="Z12" t="str">
            <v>nil</v>
          </cell>
          <cell r="AA12" t="str">
            <v>nil</v>
          </cell>
          <cell r="AB12" t="str">
            <v>nil</v>
          </cell>
        </row>
        <row r="13">
          <cell r="A13">
            <v>42759</v>
          </cell>
          <cell r="B13" t="str">
            <v>Tuesday</v>
          </cell>
          <cell r="C13" t="str">
            <v>Ashleigh</v>
          </cell>
          <cell r="D13" t="str">
            <v>Eugene</v>
          </cell>
          <cell r="E13" t="str">
            <v>Nicholas</v>
          </cell>
          <cell r="F13" t="str">
            <v>VivK</v>
          </cell>
          <cell r="G13" t="str">
            <v>Diana</v>
          </cell>
          <cell r="H13" t="str">
            <v>Julia H</v>
          </cell>
          <cell r="I13" t="str">
            <v>Jessica S</v>
          </cell>
          <cell r="J13" t="str">
            <v>nil</v>
          </cell>
          <cell r="K13" t="str">
            <v>nil</v>
          </cell>
          <cell r="L13" t="str">
            <v>Sheridan</v>
          </cell>
          <cell r="M13" t="str">
            <v>Jo L &amp; Catherin</v>
          </cell>
          <cell r="N13">
            <v>0</v>
          </cell>
          <cell r="O13" t="str">
            <v>Hoan</v>
          </cell>
          <cell r="P13" t="str">
            <v>nil</v>
          </cell>
          <cell r="Q13" t="str">
            <v>nil</v>
          </cell>
          <cell r="R13" t="str">
            <v>nil</v>
          </cell>
          <cell r="S13">
            <v>0</v>
          </cell>
          <cell r="T13" t="str">
            <v>Kristina J</v>
          </cell>
          <cell r="U13">
            <v>0</v>
          </cell>
          <cell r="V13" t="str">
            <v>Tuesday</v>
          </cell>
          <cell r="W13" t="str">
            <v xml:space="preserve">nil </v>
          </cell>
          <cell r="X13" t="str">
            <v>nil</v>
          </cell>
          <cell r="Y13" t="str">
            <v>nil</v>
          </cell>
          <cell r="Z13" t="str">
            <v>nil</v>
          </cell>
          <cell r="AA13" t="str">
            <v>nil</v>
          </cell>
          <cell r="AB13" t="str">
            <v>nil</v>
          </cell>
        </row>
        <row r="14">
          <cell r="A14">
            <v>42760</v>
          </cell>
          <cell r="B14" t="str">
            <v>Wednesday</v>
          </cell>
          <cell r="C14" t="str">
            <v>Ashleigh</v>
          </cell>
          <cell r="D14" t="str">
            <v>Eugene</v>
          </cell>
          <cell r="E14" t="str">
            <v>Nicholas</v>
          </cell>
          <cell r="F14" t="str">
            <v>VivK</v>
          </cell>
          <cell r="G14" t="str">
            <v>Catherine</v>
          </cell>
          <cell r="H14" t="str">
            <v>Julia H</v>
          </cell>
          <cell r="I14" t="str">
            <v>Jessica S</v>
          </cell>
          <cell r="J14" t="str">
            <v>nil</v>
          </cell>
          <cell r="K14" t="str">
            <v>nil</v>
          </cell>
          <cell r="L14" t="str">
            <v>Sheridan</v>
          </cell>
          <cell r="M14" t="str">
            <v>Jo L</v>
          </cell>
          <cell r="N14">
            <v>0</v>
          </cell>
          <cell r="O14" t="str">
            <v>Hoan</v>
          </cell>
          <cell r="P14" t="str">
            <v>nil</v>
          </cell>
          <cell r="Q14" t="str">
            <v>nil</v>
          </cell>
          <cell r="R14" t="str">
            <v>nil</v>
          </cell>
          <cell r="S14">
            <v>0</v>
          </cell>
          <cell r="T14" t="str">
            <v>Kristina J</v>
          </cell>
          <cell r="U14">
            <v>0</v>
          </cell>
          <cell r="V14" t="str">
            <v>Wednesday</v>
          </cell>
          <cell r="W14" t="str">
            <v xml:space="preserve">nil </v>
          </cell>
          <cell r="X14" t="str">
            <v>nil</v>
          </cell>
          <cell r="Y14" t="str">
            <v>nil</v>
          </cell>
          <cell r="Z14" t="str">
            <v>nil</v>
          </cell>
          <cell r="AA14" t="str">
            <v>nil</v>
          </cell>
          <cell r="AB14" t="str">
            <v>nil</v>
          </cell>
        </row>
        <row r="15">
          <cell r="A15">
            <v>42761</v>
          </cell>
          <cell r="B15" t="str">
            <v>Thursday</v>
          </cell>
          <cell r="C15" t="str">
            <v>Public Holiday</v>
          </cell>
          <cell r="D15" t="str">
            <v>Public Holiday</v>
          </cell>
          <cell r="E15" t="str">
            <v>Public Holiday</v>
          </cell>
          <cell r="F15" t="str">
            <v>Public Holiday</v>
          </cell>
          <cell r="G15" t="str">
            <v>Public Holiday</v>
          </cell>
          <cell r="H15" t="str">
            <v>Public Holiday</v>
          </cell>
          <cell r="I15" t="str">
            <v>Public Holiday</v>
          </cell>
          <cell r="J15" t="str">
            <v>public holiday</v>
          </cell>
          <cell r="K15" t="str">
            <v>Public holiday</v>
          </cell>
          <cell r="L15" t="str">
            <v>public holiday</v>
          </cell>
          <cell r="M15" t="str">
            <v>public holiday</v>
          </cell>
          <cell r="N15">
            <v>0</v>
          </cell>
          <cell r="O15" t="str">
            <v>public holiday</v>
          </cell>
          <cell r="P15" t="str">
            <v>public holiday</v>
          </cell>
          <cell r="Q15" t="str">
            <v>public holiday</v>
          </cell>
          <cell r="R15" t="str">
            <v>public holiday</v>
          </cell>
          <cell r="S15">
            <v>0</v>
          </cell>
          <cell r="T15">
            <v>0</v>
          </cell>
          <cell r="U15">
            <v>0</v>
          </cell>
          <cell r="V15" t="str">
            <v>Thursday</v>
          </cell>
          <cell r="W15" t="str">
            <v>PH</v>
          </cell>
          <cell r="X15" t="str">
            <v>PH</v>
          </cell>
          <cell r="Y15" t="str">
            <v>PH</v>
          </cell>
          <cell r="Z15" t="str">
            <v>nil</v>
          </cell>
          <cell r="AA15" t="str">
            <v>nil</v>
          </cell>
          <cell r="AB15" t="str">
            <v>nil</v>
          </cell>
        </row>
        <row r="16">
          <cell r="A16">
            <v>42762</v>
          </cell>
          <cell r="B16" t="str">
            <v>Friday</v>
          </cell>
          <cell r="C16" t="str">
            <v>Ashleigh</v>
          </cell>
          <cell r="D16" t="str">
            <v>Eugene</v>
          </cell>
          <cell r="E16" t="str">
            <v>Nicholas</v>
          </cell>
          <cell r="F16" t="str">
            <v>VivK</v>
          </cell>
          <cell r="G16" t="str">
            <v>Catherine</v>
          </cell>
          <cell r="H16" t="str">
            <v>Closed</v>
          </cell>
          <cell r="I16" t="str">
            <v>Jessica S</v>
          </cell>
          <cell r="J16" t="str">
            <v>nil</v>
          </cell>
          <cell r="K16" t="str">
            <v>nil</v>
          </cell>
          <cell r="L16" t="str">
            <v>nil</v>
          </cell>
          <cell r="M16" t="str">
            <v>Jo L</v>
          </cell>
          <cell r="N16">
            <v>0</v>
          </cell>
          <cell r="O16" t="str">
            <v>Hoan</v>
          </cell>
          <cell r="P16" t="str">
            <v>nil</v>
          </cell>
          <cell r="Q16" t="str">
            <v>nil</v>
          </cell>
          <cell r="R16" t="str">
            <v>nil</v>
          </cell>
          <cell r="S16">
            <v>0</v>
          </cell>
          <cell r="T16" t="str">
            <v>Kristina J</v>
          </cell>
          <cell r="U16">
            <v>0</v>
          </cell>
          <cell r="V16" t="str">
            <v>Friday</v>
          </cell>
          <cell r="W16" t="str">
            <v xml:space="preserve">nil </v>
          </cell>
          <cell r="X16" t="str">
            <v>nil</v>
          </cell>
          <cell r="Y16" t="str">
            <v>nil</v>
          </cell>
          <cell r="Z16" t="str">
            <v>nil</v>
          </cell>
          <cell r="AA16" t="str">
            <v>nil</v>
          </cell>
          <cell r="AB16" t="str">
            <v>nil</v>
          </cell>
        </row>
        <row r="17">
          <cell r="A17">
            <v>42765</v>
          </cell>
          <cell r="B17" t="str">
            <v>Monday</v>
          </cell>
          <cell r="C17" t="str">
            <v>Ashleigh</v>
          </cell>
          <cell r="D17" t="str">
            <v>Eugene</v>
          </cell>
          <cell r="E17" t="str">
            <v>Jo L</v>
          </cell>
          <cell r="F17" t="str">
            <v>Hoan</v>
          </cell>
          <cell r="G17" t="str">
            <v>Catherine</v>
          </cell>
          <cell r="H17" t="str">
            <v>Viv K</v>
          </cell>
          <cell r="I17" t="str">
            <v>Jessica S</v>
          </cell>
          <cell r="J17" t="str">
            <v>nil</v>
          </cell>
          <cell r="K17" t="str">
            <v>nil</v>
          </cell>
          <cell r="L17" t="str">
            <v>nil</v>
          </cell>
          <cell r="M17" t="str">
            <v>nil</v>
          </cell>
          <cell r="N17">
            <v>0</v>
          </cell>
          <cell r="O17" t="str">
            <v>nil</v>
          </cell>
          <cell r="P17" t="str">
            <v>nil</v>
          </cell>
          <cell r="Q17" t="str">
            <v>nil</v>
          </cell>
          <cell r="R17" t="str">
            <v>nil</v>
          </cell>
          <cell r="S17">
            <v>0</v>
          </cell>
          <cell r="T17" t="str">
            <v>Kristina J</v>
          </cell>
          <cell r="U17">
            <v>0</v>
          </cell>
          <cell r="V17" t="str">
            <v>Monday</v>
          </cell>
          <cell r="W17" t="str">
            <v xml:space="preserve">nil </v>
          </cell>
          <cell r="X17" t="str">
            <v>nil</v>
          </cell>
          <cell r="Y17" t="str">
            <v>nil</v>
          </cell>
          <cell r="Z17" t="str">
            <v>nil</v>
          </cell>
          <cell r="AA17" t="str">
            <v>nil</v>
          </cell>
          <cell r="AB17" t="str">
            <v>nil</v>
          </cell>
        </row>
        <row r="18">
          <cell r="A18">
            <v>42766</v>
          </cell>
          <cell r="B18" t="str">
            <v>Tuesday</v>
          </cell>
          <cell r="C18" t="str">
            <v>Ashleigh</v>
          </cell>
          <cell r="D18" t="str">
            <v>Eugene</v>
          </cell>
          <cell r="E18" t="str">
            <v>Jo L</v>
          </cell>
          <cell r="F18" t="str">
            <v>Sheridan</v>
          </cell>
          <cell r="G18" t="str">
            <v>Catherine</v>
          </cell>
          <cell r="H18" t="str">
            <v>Viv K</v>
          </cell>
          <cell r="I18" t="str">
            <v>Jessica S</v>
          </cell>
          <cell r="J18" t="str">
            <v>nil</v>
          </cell>
          <cell r="K18" t="str">
            <v>nil</v>
          </cell>
          <cell r="L18" t="str">
            <v>nil</v>
          </cell>
          <cell r="M18" t="str">
            <v>nil</v>
          </cell>
          <cell r="N18">
            <v>0</v>
          </cell>
          <cell r="O18" t="str">
            <v>nil</v>
          </cell>
          <cell r="P18" t="str">
            <v>nil</v>
          </cell>
          <cell r="Q18" t="str">
            <v>nil</v>
          </cell>
          <cell r="R18" t="str">
            <v>nil</v>
          </cell>
          <cell r="S18">
            <v>0</v>
          </cell>
          <cell r="T18" t="str">
            <v>Kristina J</v>
          </cell>
          <cell r="U18">
            <v>0</v>
          </cell>
          <cell r="V18" t="str">
            <v>Tuesday</v>
          </cell>
          <cell r="W18" t="str">
            <v>8.30am Staff</v>
          </cell>
          <cell r="X18" t="str">
            <v>nil</v>
          </cell>
          <cell r="Y18" t="str">
            <v>nil</v>
          </cell>
          <cell r="Z18" t="str">
            <v>nil</v>
          </cell>
          <cell r="AA18" t="str">
            <v>nil</v>
          </cell>
          <cell r="AB18" t="str">
            <v>nil</v>
          </cell>
        </row>
        <row r="19">
          <cell r="A19">
            <v>42767</v>
          </cell>
          <cell r="B19" t="str">
            <v>Wednesday</v>
          </cell>
          <cell r="C19" t="str">
            <v>Ashleigh</v>
          </cell>
          <cell r="D19" t="str">
            <v>Eugene</v>
          </cell>
          <cell r="E19" t="str">
            <v>Jo L</v>
          </cell>
          <cell r="F19" t="str">
            <v>Sheridan</v>
          </cell>
          <cell r="G19" t="str">
            <v>Catherine</v>
          </cell>
          <cell r="H19" t="str">
            <v>Viv K/KarinaF</v>
          </cell>
          <cell r="I19" t="str">
            <v>Jessica S</v>
          </cell>
          <cell r="J19" t="str">
            <v>nil</v>
          </cell>
          <cell r="K19" t="str">
            <v>nil</v>
          </cell>
          <cell r="L19" t="str">
            <v>nil</v>
          </cell>
          <cell r="M19" t="str">
            <v>nil</v>
          </cell>
          <cell r="N19">
            <v>0</v>
          </cell>
          <cell r="O19" t="str">
            <v>nil</v>
          </cell>
          <cell r="P19" t="str">
            <v>nil</v>
          </cell>
          <cell r="Q19" t="str">
            <v>nil</v>
          </cell>
          <cell r="R19" t="str">
            <v>nil</v>
          </cell>
          <cell r="S19">
            <v>0</v>
          </cell>
          <cell r="T19" t="str">
            <v>Kristina J</v>
          </cell>
          <cell r="U19">
            <v>0</v>
          </cell>
          <cell r="V19" t="str">
            <v>Wednesday</v>
          </cell>
          <cell r="W19" t="str">
            <v xml:space="preserve">nil </v>
          </cell>
          <cell r="X19" t="str">
            <v>nil</v>
          </cell>
          <cell r="Y19" t="str">
            <v>nil</v>
          </cell>
          <cell r="Z19" t="str">
            <v>nil</v>
          </cell>
          <cell r="AA19" t="str">
            <v>nil</v>
          </cell>
          <cell r="AB19" t="str">
            <v>nil</v>
          </cell>
        </row>
        <row r="20">
          <cell r="A20">
            <v>42768</v>
          </cell>
          <cell r="B20" t="str">
            <v>Thursday</v>
          </cell>
          <cell r="C20" t="str">
            <v>Ashleigh</v>
          </cell>
          <cell r="D20" t="str">
            <v>Eugene</v>
          </cell>
          <cell r="E20" t="str">
            <v>Nicholas</v>
          </cell>
          <cell r="F20" t="str">
            <v>Hoan</v>
          </cell>
          <cell r="G20" t="str">
            <v>Catherine</v>
          </cell>
          <cell r="H20" t="str">
            <v>Viv K</v>
          </cell>
          <cell r="I20" t="str">
            <v>Jessica S</v>
          </cell>
          <cell r="J20" t="str">
            <v>nil</v>
          </cell>
          <cell r="K20" t="str">
            <v>nil</v>
          </cell>
          <cell r="L20" t="str">
            <v>nil</v>
          </cell>
          <cell r="M20" t="str">
            <v>Jo L &amp; Kristina</v>
          </cell>
          <cell r="N20">
            <v>0</v>
          </cell>
          <cell r="O20" t="str">
            <v>nil</v>
          </cell>
          <cell r="P20" t="str">
            <v>nil</v>
          </cell>
          <cell r="Q20" t="str">
            <v>nil</v>
          </cell>
          <cell r="R20" t="str">
            <v>nil</v>
          </cell>
          <cell r="S20">
            <v>0</v>
          </cell>
          <cell r="T20">
            <v>0</v>
          </cell>
          <cell r="U20">
            <v>0</v>
          </cell>
          <cell r="V20" t="str">
            <v>Thursday</v>
          </cell>
          <cell r="W20" t="str">
            <v>1pm Clinical</v>
          </cell>
          <cell r="X20" t="str">
            <v>nil</v>
          </cell>
          <cell r="Y20" t="str">
            <v>nil</v>
          </cell>
          <cell r="Z20" t="str">
            <v>nil</v>
          </cell>
          <cell r="AA20" t="str">
            <v>nil</v>
          </cell>
          <cell r="AB20" t="str">
            <v>nil</v>
          </cell>
        </row>
        <row r="21">
          <cell r="A21">
            <v>42769</v>
          </cell>
          <cell r="B21" t="str">
            <v>Friday</v>
          </cell>
          <cell r="C21" t="str">
            <v>Ashleigh</v>
          </cell>
          <cell r="D21" t="str">
            <v>Eugene</v>
          </cell>
          <cell r="E21" t="str">
            <v>Jo L</v>
          </cell>
          <cell r="F21" t="str">
            <v>Hoan</v>
          </cell>
          <cell r="G21" t="str">
            <v>Catherine</v>
          </cell>
          <cell r="H21" t="str">
            <v>Closed</v>
          </cell>
          <cell r="I21" t="str">
            <v>Jessica S</v>
          </cell>
          <cell r="J21" t="str">
            <v>nil</v>
          </cell>
          <cell r="K21" t="str">
            <v>Nicholas, Viv K</v>
          </cell>
          <cell r="L21" t="str">
            <v>nil</v>
          </cell>
          <cell r="M21" t="str">
            <v>nil</v>
          </cell>
          <cell r="N21">
            <v>0</v>
          </cell>
          <cell r="O21" t="str">
            <v>nil</v>
          </cell>
          <cell r="P21" t="str">
            <v>nil</v>
          </cell>
          <cell r="Q21" t="str">
            <v>nil</v>
          </cell>
          <cell r="R21" t="str">
            <v>nil</v>
          </cell>
          <cell r="S21">
            <v>0</v>
          </cell>
          <cell r="T21" t="str">
            <v>Kristina J</v>
          </cell>
          <cell r="U21">
            <v>0</v>
          </cell>
          <cell r="V21" t="str">
            <v>Friday</v>
          </cell>
          <cell r="W21" t="str">
            <v xml:space="preserve">nil </v>
          </cell>
          <cell r="X21" t="str">
            <v>nil</v>
          </cell>
          <cell r="Y21" t="str">
            <v>nil</v>
          </cell>
          <cell r="Z21" t="str">
            <v>nil</v>
          </cell>
          <cell r="AA21" t="str">
            <v>nil</v>
          </cell>
          <cell r="AB21" t="str">
            <v>nil</v>
          </cell>
        </row>
        <row r="22">
          <cell r="A22">
            <v>42772</v>
          </cell>
          <cell r="B22" t="str">
            <v>Monday</v>
          </cell>
          <cell r="C22" t="str">
            <v>Ashleigh</v>
          </cell>
          <cell r="D22" t="str">
            <v>Nicholas</v>
          </cell>
          <cell r="E22" t="str">
            <v>Jo L</v>
          </cell>
          <cell r="F22" t="str">
            <v>Hoan</v>
          </cell>
          <cell r="G22" t="str">
            <v>Catherine</v>
          </cell>
          <cell r="H22" t="str">
            <v>Viv K</v>
          </cell>
          <cell r="I22" t="str">
            <v>blank</v>
          </cell>
          <cell r="J22" t="str">
            <v>Eugene</v>
          </cell>
          <cell r="K22" t="str">
            <v>nil</v>
          </cell>
          <cell r="L22" t="str">
            <v>nil</v>
          </cell>
          <cell r="M22" t="str">
            <v>Jessica S</v>
          </cell>
          <cell r="N22">
            <v>0</v>
          </cell>
          <cell r="O22" t="str">
            <v>nil</v>
          </cell>
          <cell r="P22" t="str">
            <v>nil</v>
          </cell>
          <cell r="Q22" t="str">
            <v>nil</v>
          </cell>
          <cell r="R22" t="str">
            <v>nil</v>
          </cell>
          <cell r="S22">
            <v>0</v>
          </cell>
          <cell r="T22" t="str">
            <v>Kristina J</v>
          </cell>
          <cell r="U22">
            <v>0</v>
          </cell>
          <cell r="V22" t="str">
            <v>Monday</v>
          </cell>
          <cell r="W22" t="str">
            <v xml:space="preserve">nil </v>
          </cell>
          <cell r="X22" t="str">
            <v>nil</v>
          </cell>
          <cell r="Y22" t="str">
            <v>nil</v>
          </cell>
          <cell r="Z22" t="str">
            <v>nil</v>
          </cell>
          <cell r="AA22" t="str">
            <v>nil</v>
          </cell>
          <cell r="AB22" t="str">
            <v>nil</v>
          </cell>
        </row>
        <row r="23">
          <cell r="A23">
            <v>42773</v>
          </cell>
          <cell r="B23" t="str">
            <v>Tuesday</v>
          </cell>
          <cell r="C23" t="str">
            <v>Ashleigh</v>
          </cell>
          <cell r="D23" t="str">
            <v>Nicholas</v>
          </cell>
          <cell r="E23" t="str">
            <v>Jo L</v>
          </cell>
          <cell r="F23" t="str">
            <v>Sheridan</v>
          </cell>
          <cell r="G23" t="str">
            <v>Catherine</v>
          </cell>
          <cell r="H23" t="str">
            <v>Viv K</v>
          </cell>
          <cell r="I23" t="str">
            <v>Jessica S</v>
          </cell>
          <cell r="J23" t="str">
            <v>nil</v>
          </cell>
          <cell r="K23" t="str">
            <v>nil</v>
          </cell>
          <cell r="L23" t="str">
            <v>nil</v>
          </cell>
          <cell r="M23" t="str">
            <v>Eugene</v>
          </cell>
          <cell r="N23">
            <v>0</v>
          </cell>
          <cell r="O23" t="str">
            <v>nil</v>
          </cell>
          <cell r="P23" t="str">
            <v>nil</v>
          </cell>
          <cell r="Q23" t="str">
            <v>nil</v>
          </cell>
          <cell r="R23" t="str">
            <v>nil</v>
          </cell>
          <cell r="S23">
            <v>0</v>
          </cell>
          <cell r="T23" t="str">
            <v>Kristina J</v>
          </cell>
          <cell r="U23">
            <v>0</v>
          </cell>
          <cell r="V23" t="str">
            <v>Tuesday</v>
          </cell>
          <cell r="W23" t="str">
            <v>8.30am Staff</v>
          </cell>
          <cell r="X23" t="str">
            <v>nil</v>
          </cell>
          <cell r="Y23" t="str">
            <v>nil</v>
          </cell>
          <cell r="Z23" t="str">
            <v>nil</v>
          </cell>
          <cell r="AA23" t="str">
            <v>nil</v>
          </cell>
          <cell r="AB23" t="str">
            <v>nil</v>
          </cell>
        </row>
        <row r="24">
          <cell r="A24">
            <v>42774</v>
          </cell>
          <cell r="B24" t="str">
            <v>Wednesday</v>
          </cell>
          <cell r="C24" t="str">
            <v>Ashleigh</v>
          </cell>
          <cell r="D24" t="str">
            <v>Eugene</v>
          </cell>
          <cell r="E24" t="str">
            <v>Jo L</v>
          </cell>
          <cell r="F24" t="str">
            <v>Sheridan</v>
          </cell>
          <cell r="G24" t="str">
            <v>Catherine</v>
          </cell>
          <cell r="H24" t="str">
            <v>Viv K</v>
          </cell>
          <cell r="I24" t="str">
            <v>Jessica S</v>
          </cell>
          <cell r="J24" t="str">
            <v>nil</v>
          </cell>
          <cell r="K24" t="str">
            <v>Nicholas</v>
          </cell>
          <cell r="L24" t="str">
            <v>nil</v>
          </cell>
          <cell r="M24" t="str">
            <v>nil</v>
          </cell>
          <cell r="N24">
            <v>0</v>
          </cell>
          <cell r="O24" t="str">
            <v>nil</v>
          </cell>
          <cell r="P24" t="str">
            <v>nil</v>
          </cell>
          <cell r="Q24" t="str">
            <v>nil</v>
          </cell>
          <cell r="R24" t="str">
            <v>nil</v>
          </cell>
          <cell r="S24">
            <v>0</v>
          </cell>
          <cell r="T24" t="str">
            <v>Kristina J</v>
          </cell>
          <cell r="U24">
            <v>0</v>
          </cell>
          <cell r="V24" t="str">
            <v>Wednesday</v>
          </cell>
          <cell r="W24" t="str">
            <v xml:space="preserve">nil </v>
          </cell>
          <cell r="X24" t="str">
            <v>nil</v>
          </cell>
          <cell r="Y24" t="str">
            <v>nil</v>
          </cell>
          <cell r="Z24" t="str">
            <v>nil</v>
          </cell>
          <cell r="AA24" t="str">
            <v>nil</v>
          </cell>
          <cell r="AB24" t="str">
            <v>nil</v>
          </cell>
        </row>
        <row r="25">
          <cell r="A25">
            <v>42775</v>
          </cell>
          <cell r="B25" t="str">
            <v>Thursday</v>
          </cell>
          <cell r="C25" t="str">
            <v>Ashleigh</v>
          </cell>
          <cell r="D25" t="str">
            <v>Eugene</v>
          </cell>
          <cell r="E25" t="str">
            <v>Jo L</v>
          </cell>
          <cell r="F25" t="str">
            <v>Hoan</v>
          </cell>
          <cell r="G25" t="str">
            <v>Catherine</v>
          </cell>
          <cell r="H25" t="str">
            <v>Viv K</v>
          </cell>
          <cell r="I25" t="str">
            <v>Jessica S</v>
          </cell>
          <cell r="J25" t="str">
            <v>nil</v>
          </cell>
          <cell r="K25" t="str">
            <v>Nicholas</v>
          </cell>
          <cell r="L25" t="str">
            <v>nil</v>
          </cell>
          <cell r="M25" t="str">
            <v>nil</v>
          </cell>
          <cell r="N25">
            <v>0</v>
          </cell>
          <cell r="O25" t="str">
            <v>nil</v>
          </cell>
          <cell r="P25" t="str">
            <v>nil</v>
          </cell>
          <cell r="Q25" t="str">
            <v>nil</v>
          </cell>
          <cell r="R25" t="str">
            <v>nil</v>
          </cell>
          <cell r="S25">
            <v>0</v>
          </cell>
          <cell r="T25" t="str">
            <v>Kristina J</v>
          </cell>
          <cell r="U25">
            <v>0</v>
          </cell>
          <cell r="V25" t="str">
            <v>Thursday</v>
          </cell>
          <cell r="W25" t="str">
            <v>1pm Clinical</v>
          </cell>
          <cell r="X25" t="str">
            <v>nil</v>
          </cell>
          <cell r="Y25" t="str">
            <v>nil</v>
          </cell>
          <cell r="Z25" t="str">
            <v>nil</v>
          </cell>
          <cell r="AA25" t="str">
            <v>nil</v>
          </cell>
          <cell r="AB25" t="str">
            <v>nil</v>
          </cell>
        </row>
        <row r="26">
          <cell r="A26">
            <v>42776</v>
          </cell>
          <cell r="B26" t="str">
            <v>Friday</v>
          </cell>
          <cell r="C26" t="str">
            <v>Ashleigh</v>
          </cell>
          <cell r="D26" t="str">
            <v>Viv K</v>
          </cell>
          <cell r="E26" t="str">
            <v>Jo L</v>
          </cell>
          <cell r="F26" t="str">
            <v>Hoan</v>
          </cell>
          <cell r="G26" t="str">
            <v>Catherine</v>
          </cell>
          <cell r="H26" t="str">
            <v>Closed</v>
          </cell>
          <cell r="I26" t="str">
            <v>Jessica S</v>
          </cell>
          <cell r="J26" t="str">
            <v>Eugene</v>
          </cell>
          <cell r="K26" t="str">
            <v>Nicholas</v>
          </cell>
          <cell r="L26" t="str">
            <v>nil</v>
          </cell>
          <cell r="M26" t="str">
            <v>nil</v>
          </cell>
          <cell r="N26">
            <v>0</v>
          </cell>
          <cell r="O26" t="str">
            <v>nil</v>
          </cell>
          <cell r="P26" t="str">
            <v>nil</v>
          </cell>
          <cell r="Q26" t="str">
            <v>nil</v>
          </cell>
          <cell r="R26" t="str">
            <v>nil</v>
          </cell>
          <cell r="S26">
            <v>0</v>
          </cell>
          <cell r="T26" t="str">
            <v>Kristina J</v>
          </cell>
          <cell r="U26">
            <v>0</v>
          </cell>
          <cell r="V26" t="str">
            <v>Friday</v>
          </cell>
          <cell r="W26" t="str">
            <v xml:space="preserve">nil </v>
          </cell>
          <cell r="X26" t="str">
            <v>nil</v>
          </cell>
          <cell r="Y26" t="str">
            <v>nil</v>
          </cell>
          <cell r="Z26" t="str">
            <v>nil</v>
          </cell>
          <cell r="AA26" t="str">
            <v>nil</v>
          </cell>
          <cell r="AB26" t="str">
            <v>nil</v>
          </cell>
        </row>
        <row r="27">
          <cell r="A27">
            <v>42779</v>
          </cell>
          <cell r="B27" t="str">
            <v>Monday</v>
          </cell>
          <cell r="C27" t="str">
            <v>Ashleigh</v>
          </cell>
          <cell r="D27" t="str">
            <v>Eugene</v>
          </cell>
          <cell r="E27" t="str">
            <v>Jo L</v>
          </cell>
          <cell r="F27" t="str">
            <v>Hoan</v>
          </cell>
          <cell r="G27" t="str">
            <v>Catherine</v>
          </cell>
          <cell r="H27" t="str">
            <v>Viv K</v>
          </cell>
          <cell r="I27" t="str">
            <v>Jessica S</v>
          </cell>
          <cell r="J27" t="str">
            <v>nil</v>
          </cell>
          <cell r="K27" t="str">
            <v>Nicholas</v>
          </cell>
          <cell r="L27" t="str">
            <v>nil</v>
          </cell>
          <cell r="M27" t="str">
            <v>nil</v>
          </cell>
          <cell r="N27">
            <v>0</v>
          </cell>
          <cell r="O27" t="str">
            <v>nil</v>
          </cell>
          <cell r="P27" t="str">
            <v>nil</v>
          </cell>
          <cell r="Q27" t="str">
            <v>nil</v>
          </cell>
          <cell r="R27" t="str">
            <v>nil</v>
          </cell>
          <cell r="S27">
            <v>0</v>
          </cell>
          <cell r="T27" t="str">
            <v>Kristina J</v>
          </cell>
          <cell r="U27">
            <v>0</v>
          </cell>
          <cell r="V27" t="str">
            <v>Monday</v>
          </cell>
          <cell r="W27" t="str">
            <v xml:space="preserve">nil </v>
          </cell>
          <cell r="X27" t="str">
            <v>nil</v>
          </cell>
          <cell r="Y27" t="str">
            <v>nil</v>
          </cell>
          <cell r="Z27" t="str">
            <v>nil</v>
          </cell>
          <cell r="AA27" t="str">
            <v>nil</v>
          </cell>
          <cell r="AB27" t="str">
            <v>nil</v>
          </cell>
        </row>
        <row r="28">
          <cell r="A28">
            <v>42780</v>
          </cell>
          <cell r="B28" t="str">
            <v>Tuesday</v>
          </cell>
          <cell r="C28" t="str">
            <v>Ashleigh</v>
          </cell>
          <cell r="D28" t="str">
            <v>Eugene</v>
          </cell>
          <cell r="E28" t="str">
            <v>Jo L</v>
          </cell>
          <cell r="F28" t="str">
            <v>Sheridan</v>
          </cell>
          <cell r="G28" t="str">
            <v>Catherine</v>
          </cell>
          <cell r="H28" t="str">
            <v>Viv K</v>
          </cell>
          <cell r="I28" t="str">
            <v>Jessica S</v>
          </cell>
          <cell r="J28" t="str">
            <v>nil</v>
          </cell>
          <cell r="K28" t="str">
            <v>Nicholas</v>
          </cell>
          <cell r="L28" t="str">
            <v>nil</v>
          </cell>
          <cell r="M28" t="str">
            <v>nil</v>
          </cell>
          <cell r="N28">
            <v>0</v>
          </cell>
          <cell r="O28" t="str">
            <v>nil</v>
          </cell>
          <cell r="P28" t="str">
            <v>nil</v>
          </cell>
          <cell r="Q28" t="str">
            <v>nil</v>
          </cell>
          <cell r="R28" t="str">
            <v>nil</v>
          </cell>
          <cell r="S28">
            <v>0</v>
          </cell>
          <cell r="T28" t="str">
            <v>Kristina J</v>
          </cell>
          <cell r="U28">
            <v>0</v>
          </cell>
          <cell r="V28" t="str">
            <v>Tuesday</v>
          </cell>
          <cell r="W28" t="str">
            <v>8.30am Staff</v>
          </cell>
          <cell r="X28" t="str">
            <v>nil</v>
          </cell>
          <cell r="Y28" t="str">
            <v>nil</v>
          </cell>
          <cell r="Z28" t="str">
            <v>nil</v>
          </cell>
          <cell r="AA28" t="str">
            <v>nil</v>
          </cell>
          <cell r="AB28" t="str">
            <v>nil</v>
          </cell>
        </row>
        <row r="29">
          <cell r="A29">
            <v>42781</v>
          </cell>
          <cell r="B29" t="str">
            <v>Wednesday</v>
          </cell>
          <cell r="C29" t="str">
            <v>Ashleigh</v>
          </cell>
          <cell r="D29" t="str">
            <v>Eugene</v>
          </cell>
          <cell r="E29" t="str">
            <v>Jo L</v>
          </cell>
          <cell r="F29" t="str">
            <v>Sheridan</v>
          </cell>
          <cell r="G29" t="str">
            <v>Catherine</v>
          </cell>
          <cell r="H29" t="str">
            <v>Viv K/Brooke</v>
          </cell>
          <cell r="I29" t="str">
            <v>Jessica S</v>
          </cell>
          <cell r="J29" t="str">
            <v>nil</v>
          </cell>
          <cell r="K29" t="str">
            <v>Nicholas</v>
          </cell>
          <cell r="L29" t="str">
            <v>nil</v>
          </cell>
          <cell r="M29" t="str">
            <v>nil</v>
          </cell>
          <cell r="N29">
            <v>0</v>
          </cell>
          <cell r="O29" t="str">
            <v>nil</v>
          </cell>
          <cell r="P29" t="str">
            <v>nil</v>
          </cell>
          <cell r="Q29" t="str">
            <v>nil</v>
          </cell>
          <cell r="R29" t="str">
            <v>nil</v>
          </cell>
          <cell r="S29">
            <v>0</v>
          </cell>
          <cell r="T29" t="str">
            <v>Kristina J</v>
          </cell>
          <cell r="U29">
            <v>0</v>
          </cell>
          <cell r="V29" t="str">
            <v>Wednesday</v>
          </cell>
          <cell r="W29" t="str">
            <v xml:space="preserve">nil </v>
          </cell>
          <cell r="X29" t="str">
            <v>nil</v>
          </cell>
          <cell r="Y29" t="str">
            <v>nil</v>
          </cell>
          <cell r="Z29" t="str">
            <v>nil</v>
          </cell>
          <cell r="AA29" t="str">
            <v>nil</v>
          </cell>
          <cell r="AB29" t="str">
            <v>nil</v>
          </cell>
        </row>
        <row r="30">
          <cell r="A30">
            <v>42782</v>
          </cell>
          <cell r="B30" t="str">
            <v>Thursday</v>
          </cell>
          <cell r="C30" t="str">
            <v>Ashleigh</v>
          </cell>
          <cell r="D30" t="str">
            <v>Eugene</v>
          </cell>
          <cell r="E30" t="str">
            <v>Jo L</v>
          </cell>
          <cell r="F30" t="str">
            <v>blank</v>
          </cell>
          <cell r="G30" t="str">
            <v>Catherine</v>
          </cell>
          <cell r="H30" t="str">
            <v>Viv K</v>
          </cell>
          <cell r="I30" t="str">
            <v>Jessica S</v>
          </cell>
          <cell r="J30" t="str">
            <v>nil</v>
          </cell>
          <cell r="K30" t="str">
            <v>nil</v>
          </cell>
          <cell r="L30" t="str">
            <v>nil</v>
          </cell>
          <cell r="M30" t="str">
            <v>Hoan &amp; Nicolas</v>
          </cell>
          <cell r="N30">
            <v>0</v>
          </cell>
          <cell r="O30" t="str">
            <v>nil</v>
          </cell>
          <cell r="P30" t="str">
            <v>nil</v>
          </cell>
          <cell r="Q30" t="str">
            <v>nil</v>
          </cell>
          <cell r="R30" t="str">
            <v>nil</v>
          </cell>
          <cell r="S30">
            <v>0</v>
          </cell>
          <cell r="T30" t="str">
            <v>Kristina J</v>
          </cell>
          <cell r="U30">
            <v>0</v>
          </cell>
          <cell r="V30" t="str">
            <v>Thursday</v>
          </cell>
          <cell r="W30" t="str">
            <v>1pm Clinical</v>
          </cell>
          <cell r="X30" t="str">
            <v>nil</v>
          </cell>
          <cell r="Y30" t="str">
            <v>nil</v>
          </cell>
          <cell r="Z30" t="str">
            <v>nil</v>
          </cell>
          <cell r="AA30" t="str">
            <v>nil</v>
          </cell>
          <cell r="AB30" t="str">
            <v>nil</v>
          </cell>
        </row>
        <row r="31">
          <cell r="A31">
            <v>42783</v>
          </cell>
          <cell r="B31" t="str">
            <v>Friday</v>
          </cell>
          <cell r="C31" t="str">
            <v>Ashleigh</v>
          </cell>
          <cell r="D31" t="str">
            <v>Nicholas</v>
          </cell>
          <cell r="E31" t="str">
            <v>Jo L</v>
          </cell>
          <cell r="F31" t="str">
            <v>Hoan</v>
          </cell>
          <cell r="G31" t="str">
            <v>Catherine</v>
          </cell>
          <cell r="H31" t="str">
            <v>Closed</v>
          </cell>
          <cell r="I31" t="str">
            <v>Jessica S</v>
          </cell>
          <cell r="J31" t="str">
            <v>Eugene</v>
          </cell>
          <cell r="K31" t="str">
            <v>nil</v>
          </cell>
          <cell r="L31" t="str">
            <v>nil</v>
          </cell>
          <cell r="M31" t="str">
            <v>nil</v>
          </cell>
          <cell r="N31">
            <v>0</v>
          </cell>
          <cell r="O31" t="str">
            <v>nil</v>
          </cell>
          <cell r="P31" t="str">
            <v>nil</v>
          </cell>
          <cell r="Q31" t="str">
            <v>nil</v>
          </cell>
          <cell r="R31" t="str">
            <v>nil</v>
          </cell>
          <cell r="S31">
            <v>0</v>
          </cell>
          <cell r="T31" t="str">
            <v>Kristina J</v>
          </cell>
          <cell r="U31">
            <v>0</v>
          </cell>
          <cell r="V31" t="str">
            <v>Friday</v>
          </cell>
          <cell r="W31" t="str">
            <v xml:space="preserve">nil </v>
          </cell>
          <cell r="X31" t="str">
            <v>nil</v>
          </cell>
          <cell r="Y31" t="str">
            <v>nil</v>
          </cell>
          <cell r="Z31" t="str">
            <v>nil</v>
          </cell>
          <cell r="AA31" t="str">
            <v>nil</v>
          </cell>
          <cell r="AB31" t="str">
            <v>nil</v>
          </cell>
        </row>
        <row r="32">
          <cell r="A32">
            <v>42786</v>
          </cell>
          <cell r="B32" t="str">
            <v>Monday</v>
          </cell>
          <cell r="C32" t="str">
            <v>Nicholas</v>
          </cell>
          <cell r="D32" t="str">
            <v>Eugene</v>
          </cell>
          <cell r="E32" t="str">
            <v>Jo L</v>
          </cell>
          <cell r="F32" t="str">
            <v>Hoan</v>
          </cell>
          <cell r="G32" t="str">
            <v>Catherine</v>
          </cell>
          <cell r="H32" t="str">
            <v>Viv K</v>
          </cell>
          <cell r="I32" t="str">
            <v>Jessica S</v>
          </cell>
          <cell r="J32" t="str">
            <v>nil</v>
          </cell>
          <cell r="K32" t="str">
            <v>nil</v>
          </cell>
          <cell r="L32" t="str">
            <v>nil</v>
          </cell>
          <cell r="M32" t="str">
            <v>Ashleigh</v>
          </cell>
          <cell r="N32">
            <v>0</v>
          </cell>
          <cell r="O32" t="str">
            <v>nil</v>
          </cell>
          <cell r="P32" t="str">
            <v>nil</v>
          </cell>
          <cell r="Q32" t="str">
            <v>nil</v>
          </cell>
          <cell r="R32" t="str">
            <v>nil</v>
          </cell>
          <cell r="S32">
            <v>0</v>
          </cell>
          <cell r="T32" t="str">
            <v>Kristina J</v>
          </cell>
          <cell r="U32">
            <v>0</v>
          </cell>
          <cell r="V32" t="str">
            <v>Monday</v>
          </cell>
          <cell r="W32" t="str">
            <v xml:space="preserve">nil </v>
          </cell>
          <cell r="X32" t="str">
            <v>nil</v>
          </cell>
          <cell r="Y32" t="str">
            <v>nil</v>
          </cell>
          <cell r="Z32" t="str">
            <v>nil</v>
          </cell>
          <cell r="AA32" t="str">
            <v>nil</v>
          </cell>
          <cell r="AB32" t="str">
            <v>nil</v>
          </cell>
        </row>
        <row r="33">
          <cell r="A33">
            <v>42787</v>
          </cell>
          <cell r="B33" t="str">
            <v>Tuesday</v>
          </cell>
          <cell r="C33" t="str">
            <v>Ashleigh</v>
          </cell>
          <cell r="D33" t="str">
            <v>Eugene</v>
          </cell>
          <cell r="E33" t="str">
            <v>Jo L</v>
          </cell>
          <cell r="F33" t="str">
            <v>Sheridan</v>
          </cell>
          <cell r="G33" t="str">
            <v>Catherine</v>
          </cell>
          <cell r="H33" t="str">
            <v>Viv K</v>
          </cell>
          <cell r="I33" t="str">
            <v>Jessica S</v>
          </cell>
          <cell r="J33" t="str">
            <v>nil</v>
          </cell>
          <cell r="K33" t="str">
            <v>Nicholas</v>
          </cell>
          <cell r="L33" t="str">
            <v>nil</v>
          </cell>
          <cell r="M33" t="str">
            <v>nil</v>
          </cell>
          <cell r="N33">
            <v>0</v>
          </cell>
          <cell r="O33" t="str">
            <v>nil</v>
          </cell>
          <cell r="P33" t="str">
            <v>nil</v>
          </cell>
          <cell r="Q33" t="str">
            <v>nil</v>
          </cell>
          <cell r="R33" t="str">
            <v>nil</v>
          </cell>
          <cell r="S33">
            <v>0</v>
          </cell>
          <cell r="T33" t="str">
            <v>Kristina J</v>
          </cell>
          <cell r="U33">
            <v>0</v>
          </cell>
          <cell r="V33" t="str">
            <v>Tuesday</v>
          </cell>
          <cell r="W33" t="str">
            <v>8.30am Staff</v>
          </cell>
          <cell r="X33" t="str">
            <v>nil</v>
          </cell>
          <cell r="Y33" t="str">
            <v>nil</v>
          </cell>
          <cell r="Z33" t="str">
            <v>nil</v>
          </cell>
          <cell r="AA33" t="str">
            <v>nil</v>
          </cell>
          <cell r="AB33" t="str">
            <v>nil</v>
          </cell>
        </row>
        <row r="34">
          <cell r="A34">
            <v>42788</v>
          </cell>
          <cell r="B34" t="str">
            <v>Wednesday</v>
          </cell>
          <cell r="C34" t="str">
            <v>Ashleigh</v>
          </cell>
          <cell r="D34" t="str">
            <v>Eugene</v>
          </cell>
          <cell r="E34" t="str">
            <v>Jo L</v>
          </cell>
          <cell r="F34" t="str">
            <v>Sheridan</v>
          </cell>
          <cell r="G34" t="str">
            <v>Catherine</v>
          </cell>
          <cell r="H34" t="str">
            <v>Nicholas/Carmen</v>
          </cell>
          <cell r="I34" t="str">
            <v>Jessica S</v>
          </cell>
          <cell r="J34" t="str">
            <v>nil</v>
          </cell>
          <cell r="K34" t="str">
            <v>nil</v>
          </cell>
          <cell r="L34" t="str">
            <v>nil</v>
          </cell>
          <cell r="M34" t="str">
            <v>Viv K</v>
          </cell>
          <cell r="N34">
            <v>0</v>
          </cell>
          <cell r="O34" t="str">
            <v>nil</v>
          </cell>
          <cell r="P34" t="str">
            <v>nil</v>
          </cell>
          <cell r="Q34" t="str">
            <v>nil</v>
          </cell>
          <cell r="R34" t="str">
            <v>nil</v>
          </cell>
          <cell r="S34">
            <v>0</v>
          </cell>
          <cell r="T34" t="str">
            <v>Kristina J</v>
          </cell>
          <cell r="U34">
            <v>0</v>
          </cell>
          <cell r="V34" t="str">
            <v>Wednesday</v>
          </cell>
          <cell r="W34" t="str">
            <v xml:space="preserve">nil </v>
          </cell>
          <cell r="X34" t="str">
            <v>nil</v>
          </cell>
          <cell r="Y34" t="str">
            <v>nil</v>
          </cell>
          <cell r="Z34" t="str">
            <v>nil</v>
          </cell>
          <cell r="AA34" t="str">
            <v>nil</v>
          </cell>
          <cell r="AB34" t="str">
            <v>nil</v>
          </cell>
        </row>
        <row r="35">
          <cell r="A35">
            <v>42789</v>
          </cell>
          <cell r="B35" t="str">
            <v>Thursday</v>
          </cell>
          <cell r="C35" t="str">
            <v>Ashleigh</v>
          </cell>
          <cell r="D35" t="str">
            <v>Eugene</v>
          </cell>
          <cell r="E35" t="str">
            <v>Jo L</v>
          </cell>
          <cell r="F35" t="str">
            <v>Hoan</v>
          </cell>
          <cell r="G35" t="str">
            <v>Catherine</v>
          </cell>
          <cell r="H35" t="str">
            <v>Nicholas</v>
          </cell>
          <cell r="I35" t="str">
            <v>Jessica S</v>
          </cell>
          <cell r="J35" t="str">
            <v>nil</v>
          </cell>
          <cell r="K35" t="str">
            <v>nil</v>
          </cell>
          <cell r="L35" t="str">
            <v>nil</v>
          </cell>
          <cell r="M35" t="str">
            <v>nil</v>
          </cell>
          <cell r="N35">
            <v>0</v>
          </cell>
          <cell r="O35" t="str">
            <v>nil</v>
          </cell>
          <cell r="P35" t="str">
            <v>VivK</v>
          </cell>
          <cell r="Q35" t="str">
            <v>nil</v>
          </cell>
          <cell r="R35" t="str">
            <v>nil</v>
          </cell>
          <cell r="S35">
            <v>0</v>
          </cell>
          <cell r="T35" t="str">
            <v>Kristina J</v>
          </cell>
          <cell r="U35">
            <v>0</v>
          </cell>
          <cell r="V35" t="str">
            <v>Thursday</v>
          </cell>
          <cell r="W35" t="str">
            <v>1pm Clinical</v>
          </cell>
          <cell r="X35" t="str">
            <v xml:space="preserve">2pm Seniors </v>
          </cell>
          <cell r="Y35" t="str">
            <v>nil</v>
          </cell>
          <cell r="Z35" t="str">
            <v>nil</v>
          </cell>
          <cell r="AA35" t="str">
            <v>nil</v>
          </cell>
          <cell r="AB35" t="str">
            <v>nil</v>
          </cell>
        </row>
        <row r="36">
          <cell r="A36">
            <v>42790</v>
          </cell>
          <cell r="B36" t="str">
            <v>Friday</v>
          </cell>
          <cell r="C36" t="str">
            <v>Ashleigh</v>
          </cell>
          <cell r="D36" t="str">
            <v>blank</v>
          </cell>
          <cell r="E36" t="str">
            <v>Nicholas</v>
          </cell>
          <cell r="F36" t="str">
            <v>Hoan</v>
          </cell>
          <cell r="G36" t="str">
            <v>Catherine</v>
          </cell>
          <cell r="H36" t="str">
            <v>Closed</v>
          </cell>
          <cell r="I36" t="str">
            <v>Jessica S</v>
          </cell>
          <cell r="J36" t="str">
            <v>Eugene</v>
          </cell>
          <cell r="K36" t="str">
            <v>nil</v>
          </cell>
          <cell r="L36" t="str">
            <v>nil</v>
          </cell>
          <cell r="M36" t="str">
            <v>Jo L</v>
          </cell>
          <cell r="N36">
            <v>0</v>
          </cell>
          <cell r="O36" t="str">
            <v>nil</v>
          </cell>
          <cell r="P36" t="str">
            <v>VivK</v>
          </cell>
          <cell r="Q36" t="str">
            <v>nil</v>
          </cell>
          <cell r="R36" t="str">
            <v>nil</v>
          </cell>
          <cell r="S36">
            <v>0</v>
          </cell>
          <cell r="T36" t="str">
            <v>Kristina J</v>
          </cell>
          <cell r="U36">
            <v>0</v>
          </cell>
          <cell r="V36" t="str">
            <v>Friday</v>
          </cell>
          <cell r="W36" t="str">
            <v xml:space="preserve">nil </v>
          </cell>
          <cell r="X36" t="str">
            <v>nil</v>
          </cell>
          <cell r="Y36" t="str">
            <v>nil</v>
          </cell>
          <cell r="Z36" t="str">
            <v>nil</v>
          </cell>
          <cell r="AA36" t="str">
            <v>nil</v>
          </cell>
          <cell r="AB36" t="str">
            <v>nil</v>
          </cell>
        </row>
        <row r="37">
          <cell r="A37">
            <v>42793</v>
          </cell>
          <cell r="B37" t="str">
            <v>Monday</v>
          </cell>
          <cell r="C37" t="str">
            <v>Ashleigh</v>
          </cell>
          <cell r="D37" t="str">
            <v>Eugene</v>
          </cell>
          <cell r="E37" t="str">
            <v>Jo L</v>
          </cell>
          <cell r="F37" t="str">
            <v>Hoan</v>
          </cell>
          <cell r="G37" t="str">
            <v>Catherine</v>
          </cell>
          <cell r="H37" t="str">
            <v>Viv K</v>
          </cell>
          <cell r="I37" t="str">
            <v>Jessica S</v>
          </cell>
          <cell r="J37" t="str">
            <v>nil</v>
          </cell>
          <cell r="K37" t="str">
            <v>Nicholas</v>
          </cell>
          <cell r="L37" t="str">
            <v>nil</v>
          </cell>
          <cell r="M37" t="str">
            <v>nil</v>
          </cell>
          <cell r="N37">
            <v>0</v>
          </cell>
          <cell r="O37" t="str">
            <v>nil</v>
          </cell>
          <cell r="P37" t="str">
            <v>nil</v>
          </cell>
          <cell r="Q37" t="str">
            <v>nil</v>
          </cell>
          <cell r="R37" t="str">
            <v>nil</v>
          </cell>
          <cell r="S37">
            <v>0</v>
          </cell>
          <cell r="T37" t="str">
            <v>Kristina J</v>
          </cell>
          <cell r="U37">
            <v>0</v>
          </cell>
          <cell r="V37" t="str">
            <v>Monday</v>
          </cell>
          <cell r="W37" t="str">
            <v xml:space="preserve">nil </v>
          </cell>
          <cell r="X37" t="str">
            <v>nil</v>
          </cell>
          <cell r="Y37" t="str">
            <v>nil</v>
          </cell>
          <cell r="Z37" t="str">
            <v>nil</v>
          </cell>
          <cell r="AA37" t="str">
            <v>nil</v>
          </cell>
          <cell r="AB37" t="str">
            <v>nil</v>
          </cell>
        </row>
        <row r="38">
          <cell r="A38">
            <v>42794</v>
          </cell>
          <cell r="B38" t="str">
            <v>Tuesday</v>
          </cell>
          <cell r="C38" t="str">
            <v>Ashleigh</v>
          </cell>
          <cell r="D38" t="str">
            <v>Eugene</v>
          </cell>
          <cell r="E38" t="str">
            <v>Jo L</v>
          </cell>
          <cell r="F38" t="str">
            <v>Sheridan</v>
          </cell>
          <cell r="G38" t="str">
            <v>Catherine</v>
          </cell>
          <cell r="H38" t="str">
            <v>Viv K</v>
          </cell>
          <cell r="I38" t="str">
            <v>Jessica S</v>
          </cell>
          <cell r="J38" t="str">
            <v>nil</v>
          </cell>
          <cell r="K38" t="str">
            <v>Nicholas</v>
          </cell>
          <cell r="L38" t="str">
            <v>nil</v>
          </cell>
          <cell r="M38" t="str">
            <v>Kristina J</v>
          </cell>
          <cell r="N38">
            <v>0</v>
          </cell>
          <cell r="O38" t="str">
            <v>nil</v>
          </cell>
          <cell r="P38" t="str">
            <v>nil</v>
          </cell>
          <cell r="Q38" t="str">
            <v>nil</v>
          </cell>
          <cell r="R38" t="str">
            <v>nil</v>
          </cell>
          <cell r="S38">
            <v>0</v>
          </cell>
          <cell r="T38">
            <v>0</v>
          </cell>
          <cell r="U38">
            <v>0</v>
          </cell>
          <cell r="V38" t="str">
            <v>Tuesday</v>
          </cell>
          <cell r="W38" t="str">
            <v>8.30am Staff</v>
          </cell>
          <cell r="X38" t="str">
            <v>nil</v>
          </cell>
          <cell r="Y38" t="str">
            <v>nil</v>
          </cell>
          <cell r="Z38" t="str">
            <v>nil</v>
          </cell>
          <cell r="AA38" t="str">
            <v>nil</v>
          </cell>
          <cell r="AB38" t="str">
            <v>nil</v>
          </cell>
        </row>
        <row r="39">
          <cell r="A39">
            <v>42795</v>
          </cell>
          <cell r="B39" t="str">
            <v>Wednesday</v>
          </cell>
          <cell r="C39" t="str">
            <v>Ashleigh</v>
          </cell>
          <cell r="D39" t="str">
            <v>Eugene</v>
          </cell>
          <cell r="E39" t="str">
            <v>Jo L</v>
          </cell>
          <cell r="F39" t="str">
            <v>Sheridan</v>
          </cell>
          <cell r="G39" t="str">
            <v>Catherine</v>
          </cell>
          <cell r="H39" t="str">
            <v>Viv K</v>
          </cell>
          <cell r="I39" t="str">
            <v>Nicholas</v>
          </cell>
          <cell r="J39" t="str">
            <v>nil</v>
          </cell>
          <cell r="K39" t="str">
            <v>nil</v>
          </cell>
          <cell r="L39" t="str">
            <v>nil</v>
          </cell>
          <cell r="M39" t="str">
            <v>Jessica S</v>
          </cell>
          <cell r="N39">
            <v>0</v>
          </cell>
          <cell r="O39" t="str">
            <v>nil</v>
          </cell>
          <cell r="P39" t="str">
            <v>nil</v>
          </cell>
          <cell r="Q39" t="str">
            <v>nil</v>
          </cell>
          <cell r="R39" t="str">
            <v>nil</v>
          </cell>
          <cell r="S39">
            <v>0</v>
          </cell>
          <cell r="T39" t="str">
            <v>Kristina J</v>
          </cell>
          <cell r="U39">
            <v>0</v>
          </cell>
          <cell r="V39" t="str">
            <v>Wednesday</v>
          </cell>
          <cell r="W39" t="str">
            <v xml:space="preserve">nil </v>
          </cell>
          <cell r="X39" t="str">
            <v>nil</v>
          </cell>
          <cell r="Y39" t="str">
            <v>nil</v>
          </cell>
          <cell r="Z39" t="str">
            <v>nil</v>
          </cell>
          <cell r="AA39" t="str">
            <v>nil</v>
          </cell>
          <cell r="AB39" t="str">
            <v>nil</v>
          </cell>
        </row>
        <row r="40">
          <cell r="A40">
            <v>42796</v>
          </cell>
          <cell r="B40" t="str">
            <v>Thursday</v>
          </cell>
          <cell r="C40" t="str">
            <v>Ashleigh</v>
          </cell>
          <cell r="D40" t="str">
            <v>Eugene</v>
          </cell>
          <cell r="E40" t="str">
            <v>Jo L</v>
          </cell>
          <cell r="F40" t="str">
            <v>Hoan</v>
          </cell>
          <cell r="G40" t="str">
            <v>Nicholas</v>
          </cell>
          <cell r="H40" t="str">
            <v>Viv K</v>
          </cell>
          <cell r="I40" t="str">
            <v>Jessica S</v>
          </cell>
          <cell r="J40" t="str">
            <v>nil</v>
          </cell>
          <cell r="K40" t="str">
            <v>nil</v>
          </cell>
          <cell r="L40" t="str">
            <v>nil</v>
          </cell>
          <cell r="M40" t="str">
            <v>Catherine</v>
          </cell>
          <cell r="N40">
            <v>0</v>
          </cell>
          <cell r="O40" t="str">
            <v>nil</v>
          </cell>
          <cell r="P40" t="str">
            <v>nil</v>
          </cell>
          <cell r="Q40" t="str">
            <v>nil</v>
          </cell>
          <cell r="R40" t="str">
            <v>nil</v>
          </cell>
          <cell r="S40">
            <v>0</v>
          </cell>
          <cell r="T40" t="str">
            <v>Kristina J</v>
          </cell>
          <cell r="U40">
            <v>0</v>
          </cell>
          <cell r="V40" t="str">
            <v>Thursday</v>
          </cell>
          <cell r="W40" t="str">
            <v>1pm Clinical</v>
          </cell>
          <cell r="X40" t="str">
            <v>nil</v>
          </cell>
          <cell r="Y40" t="str">
            <v>nil</v>
          </cell>
          <cell r="Z40" t="str">
            <v>nil</v>
          </cell>
          <cell r="AA40" t="str">
            <v>nil</v>
          </cell>
          <cell r="AB40" t="str">
            <v>nil</v>
          </cell>
        </row>
        <row r="41">
          <cell r="A41">
            <v>42797</v>
          </cell>
          <cell r="B41" t="str">
            <v>Friday</v>
          </cell>
          <cell r="C41" t="str">
            <v>Ashleigh</v>
          </cell>
          <cell r="D41" t="str">
            <v>Viv K</v>
          </cell>
          <cell r="E41" t="str">
            <v>Jo L</v>
          </cell>
          <cell r="F41" t="str">
            <v>Hoan</v>
          </cell>
          <cell r="G41" t="str">
            <v>Catherine</v>
          </cell>
          <cell r="H41" t="str">
            <v>Closed</v>
          </cell>
          <cell r="I41" t="str">
            <v>Jessica S</v>
          </cell>
          <cell r="J41" t="str">
            <v>nil</v>
          </cell>
          <cell r="K41" t="str">
            <v>Nicholas</v>
          </cell>
          <cell r="L41" t="str">
            <v>nil</v>
          </cell>
          <cell r="M41" t="str">
            <v>Eugene</v>
          </cell>
          <cell r="N41">
            <v>0</v>
          </cell>
          <cell r="O41" t="str">
            <v>nil</v>
          </cell>
          <cell r="P41" t="str">
            <v>nil</v>
          </cell>
          <cell r="Q41" t="str">
            <v>nil</v>
          </cell>
          <cell r="R41" t="str">
            <v>nil</v>
          </cell>
          <cell r="S41">
            <v>0</v>
          </cell>
          <cell r="T41" t="str">
            <v>Kristina J</v>
          </cell>
          <cell r="U41">
            <v>0</v>
          </cell>
          <cell r="V41" t="str">
            <v>Friday</v>
          </cell>
          <cell r="W41" t="str">
            <v xml:space="preserve">nil </v>
          </cell>
          <cell r="X41" t="str">
            <v>nil</v>
          </cell>
          <cell r="Y41" t="str">
            <v>nil</v>
          </cell>
          <cell r="Z41" t="str">
            <v>nil</v>
          </cell>
          <cell r="AA41" t="str">
            <v>nil</v>
          </cell>
          <cell r="AB41" t="str">
            <v>nil</v>
          </cell>
        </row>
        <row r="42">
          <cell r="A42">
            <v>42800</v>
          </cell>
          <cell r="B42" t="str">
            <v>Monday</v>
          </cell>
          <cell r="C42" t="str">
            <v>Ashleigh</v>
          </cell>
          <cell r="D42" t="str">
            <v>Eugene</v>
          </cell>
          <cell r="E42" t="str">
            <v>Jo L</v>
          </cell>
          <cell r="F42" t="str">
            <v>Hoan</v>
          </cell>
          <cell r="G42" t="str">
            <v>Catherine</v>
          </cell>
          <cell r="H42" t="str">
            <v>Viv K</v>
          </cell>
          <cell r="I42" t="str">
            <v>Jessica S</v>
          </cell>
          <cell r="J42" t="str">
            <v>nil</v>
          </cell>
          <cell r="K42" t="str">
            <v>Nicholas</v>
          </cell>
          <cell r="L42" t="str">
            <v>nil</v>
          </cell>
          <cell r="M42" t="str">
            <v>nil</v>
          </cell>
          <cell r="N42">
            <v>0</v>
          </cell>
          <cell r="O42" t="str">
            <v>nil</v>
          </cell>
          <cell r="P42" t="str">
            <v>nil</v>
          </cell>
          <cell r="Q42" t="str">
            <v>nil</v>
          </cell>
          <cell r="R42" t="str">
            <v>nil</v>
          </cell>
          <cell r="S42">
            <v>0</v>
          </cell>
          <cell r="T42">
            <v>0</v>
          </cell>
          <cell r="U42">
            <v>0</v>
          </cell>
          <cell r="V42" t="str">
            <v>Monday</v>
          </cell>
          <cell r="W42" t="str">
            <v xml:space="preserve">nil </v>
          </cell>
          <cell r="X42" t="str">
            <v>nil</v>
          </cell>
          <cell r="Y42" t="str">
            <v>nil</v>
          </cell>
          <cell r="Z42" t="str">
            <v>nil</v>
          </cell>
          <cell r="AA42" t="str">
            <v>nil</v>
          </cell>
          <cell r="AB42" t="str">
            <v>nil</v>
          </cell>
        </row>
        <row r="43">
          <cell r="A43">
            <v>42801</v>
          </cell>
          <cell r="B43" t="str">
            <v>Tuesday</v>
          </cell>
          <cell r="C43" t="str">
            <v>Ashleigh</v>
          </cell>
          <cell r="D43" t="str">
            <v>Eugene</v>
          </cell>
          <cell r="E43" t="str">
            <v>Jo L</v>
          </cell>
          <cell r="F43" t="str">
            <v>Sheridan</v>
          </cell>
          <cell r="G43" t="str">
            <v>Catherine</v>
          </cell>
          <cell r="H43" t="str">
            <v>Viv K</v>
          </cell>
          <cell r="I43" t="str">
            <v>Jessica S</v>
          </cell>
          <cell r="J43" t="str">
            <v>nil</v>
          </cell>
          <cell r="K43" t="str">
            <v>Nicholas</v>
          </cell>
          <cell r="L43" t="str">
            <v>nil</v>
          </cell>
          <cell r="M43" t="str">
            <v>nil</v>
          </cell>
          <cell r="N43">
            <v>0</v>
          </cell>
          <cell r="O43" t="str">
            <v>nil</v>
          </cell>
          <cell r="P43" t="str">
            <v>nil</v>
          </cell>
          <cell r="Q43" t="str">
            <v>nil</v>
          </cell>
          <cell r="R43" t="str">
            <v>nil</v>
          </cell>
          <cell r="S43">
            <v>0</v>
          </cell>
          <cell r="T43">
            <v>0</v>
          </cell>
          <cell r="U43">
            <v>0</v>
          </cell>
          <cell r="V43" t="str">
            <v>Tuesday</v>
          </cell>
          <cell r="W43" t="str">
            <v>8.30am Staff</v>
          </cell>
          <cell r="X43" t="str">
            <v>nil</v>
          </cell>
          <cell r="Y43" t="str">
            <v>nil</v>
          </cell>
          <cell r="Z43" t="str">
            <v>nil</v>
          </cell>
          <cell r="AA43" t="str">
            <v>nil</v>
          </cell>
          <cell r="AB43" t="str">
            <v>nil</v>
          </cell>
        </row>
        <row r="44">
          <cell r="A44">
            <v>42802</v>
          </cell>
          <cell r="B44" t="str">
            <v>Wednesday</v>
          </cell>
          <cell r="C44" t="str">
            <v>Ashleigh</v>
          </cell>
          <cell r="D44" t="str">
            <v>Eugene</v>
          </cell>
          <cell r="E44" t="str">
            <v>Jo L</v>
          </cell>
          <cell r="F44" t="str">
            <v>Sheridan</v>
          </cell>
          <cell r="G44" t="str">
            <v>Catherine</v>
          </cell>
          <cell r="H44" t="str">
            <v>Viv K/Tran</v>
          </cell>
          <cell r="I44" t="str">
            <v>Jessica S</v>
          </cell>
          <cell r="J44" t="str">
            <v>nil</v>
          </cell>
          <cell r="K44" t="str">
            <v>Nicholas</v>
          </cell>
          <cell r="L44" t="str">
            <v>nil</v>
          </cell>
          <cell r="M44" t="str">
            <v>nil</v>
          </cell>
          <cell r="N44">
            <v>0</v>
          </cell>
          <cell r="O44" t="str">
            <v>nil</v>
          </cell>
          <cell r="P44" t="str">
            <v>nil</v>
          </cell>
          <cell r="Q44" t="str">
            <v>nil</v>
          </cell>
          <cell r="R44" t="str">
            <v>nil</v>
          </cell>
          <cell r="S44">
            <v>0</v>
          </cell>
          <cell r="T44">
            <v>0</v>
          </cell>
          <cell r="U44">
            <v>0</v>
          </cell>
          <cell r="V44" t="str">
            <v>Wednesday</v>
          </cell>
          <cell r="W44" t="str">
            <v xml:space="preserve">1pm </v>
          </cell>
          <cell r="X44" t="str">
            <v xml:space="preserve">2pm Seniors </v>
          </cell>
          <cell r="Y44" t="str">
            <v>nil</v>
          </cell>
          <cell r="Z44" t="str">
            <v>nil</v>
          </cell>
          <cell r="AA44" t="str">
            <v>nil</v>
          </cell>
          <cell r="AB44" t="str">
            <v>nil</v>
          </cell>
        </row>
        <row r="45">
          <cell r="A45">
            <v>42803</v>
          </cell>
          <cell r="B45" t="str">
            <v>Thursday</v>
          </cell>
          <cell r="C45" t="str">
            <v>Ashleigh</v>
          </cell>
          <cell r="D45" t="str">
            <v>Eugene</v>
          </cell>
          <cell r="E45" t="str">
            <v>Jo L</v>
          </cell>
          <cell r="F45" t="str">
            <v>Kris N</v>
          </cell>
          <cell r="G45" t="str">
            <v>Catherine</v>
          </cell>
          <cell r="H45" t="str">
            <v>Viv K</v>
          </cell>
          <cell r="I45" t="str">
            <v>Jessica S</v>
          </cell>
          <cell r="J45" t="str">
            <v>nil</v>
          </cell>
          <cell r="K45" t="str">
            <v>Nicholas</v>
          </cell>
          <cell r="L45" t="str">
            <v>nil</v>
          </cell>
          <cell r="M45" t="str">
            <v>nil</v>
          </cell>
          <cell r="N45">
            <v>0</v>
          </cell>
          <cell r="O45" t="str">
            <v>nil</v>
          </cell>
          <cell r="P45" t="str">
            <v>nil</v>
          </cell>
          <cell r="Q45" t="str">
            <v>nil</v>
          </cell>
          <cell r="R45" t="str">
            <v>nil</v>
          </cell>
          <cell r="S45">
            <v>0</v>
          </cell>
          <cell r="T45">
            <v>0</v>
          </cell>
          <cell r="U45">
            <v>0</v>
          </cell>
          <cell r="V45" t="str">
            <v>Thursday</v>
          </cell>
          <cell r="W45" t="str">
            <v>1pm Clinical</v>
          </cell>
          <cell r="X45" t="str">
            <v>nil</v>
          </cell>
          <cell r="Y45" t="str">
            <v>nil</v>
          </cell>
          <cell r="Z45" t="str">
            <v>nil</v>
          </cell>
          <cell r="AA45" t="str">
            <v>nil</v>
          </cell>
          <cell r="AB45" t="str">
            <v>nil</v>
          </cell>
        </row>
        <row r="46">
          <cell r="A46">
            <v>42804</v>
          </cell>
          <cell r="B46" t="str">
            <v>Friday</v>
          </cell>
          <cell r="C46" t="str">
            <v>Ashleigh</v>
          </cell>
          <cell r="D46" t="str">
            <v>Eugene</v>
          </cell>
          <cell r="E46" t="str">
            <v>Jo L</v>
          </cell>
          <cell r="F46" t="str">
            <v>Kris N</v>
          </cell>
          <cell r="G46" t="str">
            <v>Catherine</v>
          </cell>
          <cell r="H46" t="str">
            <v>Closed</v>
          </cell>
          <cell r="I46" t="str">
            <v>Jessica S</v>
          </cell>
          <cell r="J46" t="str">
            <v>nil</v>
          </cell>
          <cell r="K46" t="str">
            <v>Nicholas/VivK</v>
          </cell>
          <cell r="L46" t="str">
            <v>nil</v>
          </cell>
          <cell r="M46" t="str">
            <v>nil</v>
          </cell>
          <cell r="N46">
            <v>0</v>
          </cell>
          <cell r="O46" t="str">
            <v>nil</v>
          </cell>
          <cell r="P46" t="str">
            <v>nil</v>
          </cell>
          <cell r="Q46" t="str">
            <v>nil</v>
          </cell>
          <cell r="R46" t="str">
            <v>nil</v>
          </cell>
          <cell r="S46">
            <v>0</v>
          </cell>
          <cell r="T46">
            <v>0</v>
          </cell>
          <cell r="U46">
            <v>0</v>
          </cell>
          <cell r="V46" t="str">
            <v>Friday</v>
          </cell>
          <cell r="W46" t="str">
            <v xml:space="preserve">nil </v>
          </cell>
          <cell r="X46" t="str">
            <v>nil</v>
          </cell>
          <cell r="Y46" t="str">
            <v>nil</v>
          </cell>
          <cell r="Z46" t="str">
            <v>nil</v>
          </cell>
          <cell r="AA46" t="str">
            <v>nil</v>
          </cell>
          <cell r="AB46" t="str">
            <v>nil</v>
          </cell>
        </row>
        <row r="47">
          <cell r="A47">
            <v>42807</v>
          </cell>
          <cell r="B47" t="str">
            <v>Monday</v>
          </cell>
          <cell r="C47" t="str">
            <v>Public Holiday</v>
          </cell>
          <cell r="D47" t="str">
            <v>Public Holiday</v>
          </cell>
          <cell r="E47" t="str">
            <v>Public Holiday</v>
          </cell>
          <cell r="F47" t="str">
            <v>Public Holiday</v>
          </cell>
          <cell r="G47" t="str">
            <v>Public Holiday</v>
          </cell>
          <cell r="H47" t="str">
            <v>Public Holiday</v>
          </cell>
          <cell r="I47" t="str">
            <v>Public Holiday</v>
          </cell>
          <cell r="J47" t="str">
            <v>public holiday</v>
          </cell>
          <cell r="K47" t="str">
            <v>Public holiday</v>
          </cell>
          <cell r="L47" t="str">
            <v>public holiday</v>
          </cell>
          <cell r="M47" t="str">
            <v>public holiday</v>
          </cell>
          <cell r="N47">
            <v>0</v>
          </cell>
          <cell r="O47" t="str">
            <v>public holiday</v>
          </cell>
          <cell r="P47" t="str">
            <v>public holiday</v>
          </cell>
          <cell r="Q47" t="str">
            <v>public holiday</v>
          </cell>
          <cell r="R47" t="str">
            <v>public holiday</v>
          </cell>
          <cell r="S47">
            <v>0</v>
          </cell>
          <cell r="T47">
            <v>0</v>
          </cell>
          <cell r="U47">
            <v>0</v>
          </cell>
          <cell r="V47" t="str">
            <v>Monday</v>
          </cell>
          <cell r="W47" t="str">
            <v>PH</v>
          </cell>
          <cell r="X47" t="str">
            <v>PH</v>
          </cell>
          <cell r="Y47" t="str">
            <v>PH</v>
          </cell>
          <cell r="Z47" t="str">
            <v>nil</v>
          </cell>
          <cell r="AA47" t="str">
            <v>nil</v>
          </cell>
          <cell r="AB47" t="str">
            <v>nil</v>
          </cell>
        </row>
        <row r="48">
          <cell r="A48">
            <v>42808</v>
          </cell>
          <cell r="B48" t="str">
            <v>Tuesday</v>
          </cell>
          <cell r="C48" t="str">
            <v>Ashleigh</v>
          </cell>
          <cell r="D48" t="str">
            <v>Eugene</v>
          </cell>
          <cell r="E48" t="str">
            <v>Jo L</v>
          </cell>
          <cell r="F48" t="str">
            <v>Sheridan</v>
          </cell>
          <cell r="G48" t="str">
            <v>Catherine</v>
          </cell>
          <cell r="H48" t="str">
            <v>Viv K</v>
          </cell>
          <cell r="I48" t="str">
            <v>Jessica S</v>
          </cell>
          <cell r="J48" t="str">
            <v>nil</v>
          </cell>
          <cell r="K48" t="str">
            <v>Nicholas</v>
          </cell>
          <cell r="L48" t="str">
            <v>nil</v>
          </cell>
          <cell r="M48" t="str">
            <v>nil</v>
          </cell>
          <cell r="N48">
            <v>0</v>
          </cell>
          <cell r="O48" t="str">
            <v>nil</v>
          </cell>
          <cell r="P48" t="str">
            <v>nil</v>
          </cell>
          <cell r="Q48" t="str">
            <v>nil</v>
          </cell>
          <cell r="R48" t="str">
            <v>nil</v>
          </cell>
          <cell r="S48">
            <v>0</v>
          </cell>
          <cell r="T48">
            <v>0</v>
          </cell>
          <cell r="U48">
            <v>0</v>
          </cell>
          <cell r="V48" t="str">
            <v>Tuesday</v>
          </cell>
          <cell r="W48" t="str">
            <v xml:space="preserve">nil </v>
          </cell>
          <cell r="X48" t="str">
            <v>nil</v>
          </cell>
          <cell r="Y48" t="str">
            <v>nil</v>
          </cell>
          <cell r="Z48" t="str">
            <v>nil</v>
          </cell>
          <cell r="AA48" t="str">
            <v>nil</v>
          </cell>
          <cell r="AB48" t="str">
            <v>nil</v>
          </cell>
        </row>
        <row r="49">
          <cell r="A49">
            <v>42809</v>
          </cell>
          <cell r="B49" t="str">
            <v>Wednesday</v>
          </cell>
          <cell r="C49" t="str">
            <v>Ashleigh</v>
          </cell>
          <cell r="D49" t="str">
            <v>Eugene</v>
          </cell>
          <cell r="E49" t="str">
            <v>Jo L</v>
          </cell>
          <cell r="F49" t="str">
            <v>Sheridan</v>
          </cell>
          <cell r="G49" t="str">
            <v>Catherine</v>
          </cell>
          <cell r="H49" t="str">
            <v>Viv K</v>
          </cell>
          <cell r="I49" t="str">
            <v>Jessica S</v>
          </cell>
          <cell r="J49" t="str">
            <v>nil</v>
          </cell>
          <cell r="K49" t="str">
            <v>nil</v>
          </cell>
          <cell r="L49" t="str">
            <v>nil</v>
          </cell>
          <cell r="M49" t="str">
            <v>Nicholas</v>
          </cell>
          <cell r="N49">
            <v>0</v>
          </cell>
          <cell r="O49" t="str">
            <v>nil</v>
          </cell>
          <cell r="P49" t="str">
            <v>nil</v>
          </cell>
          <cell r="Q49" t="str">
            <v>nil</v>
          </cell>
          <cell r="R49" t="str">
            <v>nil</v>
          </cell>
          <cell r="S49">
            <v>0</v>
          </cell>
          <cell r="T49">
            <v>0</v>
          </cell>
          <cell r="U49">
            <v>0</v>
          </cell>
          <cell r="V49" t="str">
            <v>Wednesday</v>
          </cell>
          <cell r="W49" t="str">
            <v xml:space="preserve">nil </v>
          </cell>
          <cell r="X49" t="str">
            <v>nil</v>
          </cell>
          <cell r="Y49" t="str">
            <v>nil</v>
          </cell>
          <cell r="Z49" t="str">
            <v>nil</v>
          </cell>
          <cell r="AA49" t="str">
            <v>nil</v>
          </cell>
          <cell r="AB49" t="str">
            <v>nil</v>
          </cell>
        </row>
        <row r="50">
          <cell r="A50">
            <v>42810</v>
          </cell>
          <cell r="B50" t="str">
            <v>Thursday</v>
          </cell>
          <cell r="C50" t="str">
            <v>Ashleigh</v>
          </cell>
          <cell r="D50" t="str">
            <v>Eugene</v>
          </cell>
          <cell r="E50" t="str">
            <v>Jo L</v>
          </cell>
          <cell r="F50" t="str">
            <v>Kris N</v>
          </cell>
          <cell r="G50" t="str">
            <v>Catherine</v>
          </cell>
          <cell r="H50" t="str">
            <v>Nicholas</v>
          </cell>
          <cell r="I50" t="str">
            <v>Jessica S</v>
          </cell>
          <cell r="J50" t="str">
            <v>nil</v>
          </cell>
          <cell r="K50" t="str">
            <v>Nicholas</v>
          </cell>
          <cell r="L50" t="str">
            <v>nil</v>
          </cell>
          <cell r="M50" t="str">
            <v>Ashleigh &amp; VivK</v>
          </cell>
          <cell r="N50">
            <v>0</v>
          </cell>
          <cell r="O50" t="str">
            <v>nil</v>
          </cell>
          <cell r="P50" t="str">
            <v>nil</v>
          </cell>
          <cell r="Q50" t="str">
            <v>nil</v>
          </cell>
          <cell r="R50" t="str">
            <v>nil</v>
          </cell>
          <cell r="S50">
            <v>0</v>
          </cell>
          <cell r="T50">
            <v>0</v>
          </cell>
          <cell r="U50">
            <v>0</v>
          </cell>
          <cell r="V50" t="str">
            <v>Thursday</v>
          </cell>
          <cell r="W50" t="str">
            <v>1pm Clinical</v>
          </cell>
          <cell r="X50" t="str">
            <v>nil</v>
          </cell>
          <cell r="Y50" t="str">
            <v>nil</v>
          </cell>
          <cell r="Z50" t="str">
            <v>nil</v>
          </cell>
          <cell r="AA50" t="str">
            <v>nil</v>
          </cell>
          <cell r="AB50" t="str">
            <v>nil</v>
          </cell>
        </row>
        <row r="51">
          <cell r="A51">
            <v>42811</v>
          </cell>
          <cell r="B51" t="str">
            <v>Friday</v>
          </cell>
          <cell r="C51" t="str">
            <v>Ashleigh</v>
          </cell>
          <cell r="D51" t="str">
            <v>Viv K</v>
          </cell>
          <cell r="E51" t="str">
            <v>Jo L</v>
          </cell>
          <cell r="F51" t="str">
            <v>Kris N</v>
          </cell>
          <cell r="G51" t="str">
            <v>Catherine</v>
          </cell>
          <cell r="H51" t="str">
            <v>closed</v>
          </cell>
          <cell r="I51" t="str">
            <v>Jessica S</v>
          </cell>
          <cell r="J51" t="str">
            <v>nil</v>
          </cell>
          <cell r="K51" t="str">
            <v>Nicholas</v>
          </cell>
          <cell r="L51" t="str">
            <v>nil</v>
          </cell>
          <cell r="M51" t="str">
            <v>Eugene</v>
          </cell>
          <cell r="N51">
            <v>0</v>
          </cell>
          <cell r="O51" t="str">
            <v>nil</v>
          </cell>
          <cell r="P51" t="str">
            <v>nil</v>
          </cell>
          <cell r="Q51" t="str">
            <v>nil</v>
          </cell>
          <cell r="R51" t="str">
            <v>nil</v>
          </cell>
          <cell r="S51">
            <v>0</v>
          </cell>
          <cell r="T51">
            <v>0</v>
          </cell>
          <cell r="U51">
            <v>0</v>
          </cell>
          <cell r="V51" t="str">
            <v>Friday</v>
          </cell>
          <cell r="W51" t="str">
            <v xml:space="preserve">nil </v>
          </cell>
          <cell r="X51" t="str">
            <v>nil</v>
          </cell>
          <cell r="Y51" t="str">
            <v>nil</v>
          </cell>
          <cell r="Z51" t="str">
            <v>nil</v>
          </cell>
          <cell r="AA51" t="str">
            <v>nil</v>
          </cell>
          <cell r="AB51" t="str">
            <v>nil</v>
          </cell>
        </row>
        <row r="52">
          <cell r="A52">
            <v>42814</v>
          </cell>
          <cell r="B52" t="str">
            <v>Monday</v>
          </cell>
          <cell r="C52" t="str">
            <v>Ashleigh</v>
          </cell>
          <cell r="D52" t="str">
            <v>Nicholas</v>
          </cell>
          <cell r="E52" t="str">
            <v>Jo L</v>
          </cell>
          <cell r="F52" t="str">
            <v>Kris N</v>
          </cell>
          <cell r="G52" t="str">
            <v>Catherine</v>
          </cell>
          <cell r="H52" t="str">
            <v>Viv K</v>
          </cell>
          <cell r="I52" t="str">
            <v>Jessica S</v>
          </cell>
          <cell r="J52" t="str">
            <v>Eugene</v>
          </cell>
          <cell r="K52" t="str">
            <v>nil</v>
          </cell>
          <cell r="L52" t="str">
            <v>nil</v>
          </cell>
          <cell r="M52" t="str">
            <v>nil</v>
          </cell>
          <cell r="N52">
            <v>0</v>
          </cell>
          <cell r="O52" t="str">
            <v>nil</v>
          </cell>
          <cell r="P52" t="str">
            <v>nil</v>
          </cell>
          <cell r="Q52" t="str">
            <v>nil</v>
          </cell>
          <cell r="R52" t="str">
            <v>nil</v>
          </cell>
          <cell r="S52">
            <v>0</v>
          </cell>
          <cell r="T52">
            <v>0</v>
          </cell>
          <cell r="U52">
            <v>0</v>
          </cell>
          <cell r="V52" t="str">
            <v>Monday</v>
          </cell>
          <cell r="W52" t="str">
            <v xml:space="preserve">nil </v>
          </cell>
          <cell r="X52" t="str">
            <v>nil</v>
          </cell>
          <cell r="Y52" t="str">
            <v>nil</v>
          </cell>
          <cell r="Z52" t="str">
            <v>nil</v>
          </cell>
          <cell r="AA52" t="str">
            <v>nil</v>
          </cell>
          <cell r="AB52" t="str">
            <v>nil</v>
          </cell>
        </row>
        <row r="53">
          <cell r="A53">
            <v>42815</v>
          </cell>
          <cell r="B53" t="str">
            <v>Tuesday</v>
          </cell>
          <cell r="C53" t="str">
            <v>Ashleigh</v>
          </cell>
          <cell r="D53" t="str">
            <v>Eugene</v>
          </cell>
          <cell r="E53" t="str">
            <v>Jo L</v>
          </cell>
          <cell r="F53" t="str">
            <v>Sheridan</v>
          </cell>
          <cell r="G53" t="str">
            <v>Catherine</v>
          </cell>
          <cell r="H53" t="str">
            <v>Viv K</v>
          </cell>
          <cell r="I53" t="str">
            <v>Jessica S</v>
          </cell>
          <cell r="J53" t="str">
            <v>nil</v>
          </cell>
          <cell r="K53" t="str">
            <v>Nicholas</v>
          </cell>
          <cell r="L53" t="str">
            <v>nil</v>
          </cell>
          <cell r="M53" t="str">
            <v>nil</v>
          </cell>
          <cell r="N53">
            <v>0</v>
          </cell>
          <cell r="O53" t="str">
            <v>nil</v>
          </cell>
          <cell r="P53" t="str">
            <v>nil</v>
          </cell>
          <cell r="Q53" t="str">
            <v>nil</v>
          </cell>
          <cell r="R53" t="str">
            <v>nil</v>
          </cell>
          <cell r="S53">
            <v>0</v>
          </cell>
          <cell r="T53">
            <v>0</v>
          </cell>
          <cell r="U53">
            <v>0</v>
          </cell>
          <cell r="V53" t="str">
            <v>Tuesday</v>
          </cell>
          <cell r="W53" t="str">
            <v>8.30am Staff</v>
          </cell>
          <cell r="X53" t="str">
            <v>nil</v>
          </cell>
          <cell r="Y53" t="str">
            <v>nil</v>
          </cell>
          <cell r="Z53" t="str">
            <v>nil</v>
          </cell>
          <cell r="AA53" t="str">
            <v>nil</v>
          </cell>
          <cell r="AB53" t="str">
            <v>nil</v>
          </cell>
        </row>
        <row r="54">
          <cell r="A54">
            <v>42816</v>
          </cell>
          <cell r="B54" t="str">
            <v>Wednesday</v>
          </cell>
          <cell r="C54" t="str">
            <v>Ashleigh</v>
          </cell>
          <cell r="D54" t="str">
            <v>Eugene</v>
          </cell>
          <cell r="E54" t="str">
            <v>Jo L</v>
          </cell>
          <cell r="F54" t="str">
            <v>Sheridan</v>
          </cell>
          <cell r="G54" t="str">
            <v>Catherine</v>
          </cell>
          <cell r="H54" t="str">
            <v>Viv K</v>
          </cell>
          <cell r="I54" t="str">
            <v>Jessica S</v>
          </cell>
          <cell r="J54" t="str">
            <v>nil</v>
          </cell>
          <cell r="K54" t="str">
            <v>Nicholas</v>
          </cell>
          <cell r="L54" t="str">
            <v>nil</v>
          </cell>
          <cell r="M54" t="str">
            <v>nil</v>
          </cell>
          <cell r="N54">
            <v>0</v>
          </cell>
          <cell r="O54" t="str">
            <v>nil</v>
          </cell>
          <cell r="P54" t="str">
            <v>nil</v>
          </cell>
          <cell r="Q54" t="str">
            <v>nil</v>
          </cell>
          <cell r="R54" t="str">
            <v>nil</v>
          </cell>
          <cell r="S54">
            <v>0</v>
          </cell>
          <cell r="T54">
            <v>0</v>
          </cell>
          <cell r="U54">
            <v>0</v>
          </cell>
          <cell r="V54" t="str">
            <v>Wednesday</v>
          </cell>
          <cell r="W54" t="str">
            <v xml:space="preserve">nil </v>
          </cell>
          <cell r="X54" t="str">
            <v>3pm Joint Seniors</v>
          </cell>
          <cell r="Y54" t="str">
            <v>nil</v>
          </cell>
          <cell r="Z54" t="str">
            <v>nil</v>
          </cell>
          <cell r="AA54" t="str">
            <v>nil</v>
          </cell>
          <cell r="AB54" t="str">
            <v>nil</v>
          </cell>
        </row>
        <row r="55">
          <cell r="A55">
            <v>42817</v>
          </cell>
          <cell r="B55" t="str">
            <v>Thursday</v>
          </cell>
          <cell r="C55" t="str">
            <v>Ashleigh</v>
          </cell>
          <cell r="D55" t="str">
            <v>Eugene</v>
          </cell>
          <cell r="E55" t="str">
            <v>Jo L</v>
          </cell>
          <cell r="F55" t="str">
            <v>Kris N</v>
          </cell>
          <cell r="G55" t="str">
            <v>Catherine</v>
          </cell>
          <cell r="H55" t="str">
            <v>Viv K</v>
          </cell>
          <cell r="I55" t="str">
            <v>Jessica S</v>
          </cell>
          <cell r="J55" t="str">
            <v>nil</v>
          </cell>
          <cell r="K55" t="str">
            <v>Nicholas</v>
          </cell>
          <cell r="L55" t="str">
            <v>nil</v>
          </cell>
          <cell r="M55" t="str">
            <v>nil</v>
          </cell>
          <cell r="N55">
            <v>0</v>
          </cell>
          <cell r="O55" t="str">
            <v>nil</v>
          </cell>
          <cell r="P55" t="str">
            <v>nil</v>
          </cell>
          <cell r="Q55" t="str">
            <v>nil</v>
          </cell>
          <cell r="R55" t="str">
            <v>nil</v>
          </cell>
          <cell r="S55">
            <v>0</v>
          </cell>
          <cell r="T55">
            <v>0</v>
          </cell>
          <cell r="U55">
            <v>0</v>
          </cell>
          <cell r="V55" t="str">
            <v>Thursday</v>
          </cell>
          <cell r="W55" t="str">
            <v>1pm Seniors</v>
          </cell>
          <cell r="X55" t="str">
            <v>nil</v>
          </cell>
          <cell r="Y55" t="str">
            <v>nil</v>
          </cell>
          <cell r="Z55" t="str">
            <v>nil</v>
          </cell>
          <cell r="AA55" t="str">
            <v>nil</v>
          </cell>
          <cell r="AB55" t="str">
            <v>nil</v>
          </cell>
        </row>
        <row r="56">
          <cell r="A56">
            <v>42818</v>
          </cell>
          <cell r="B56" t="str">
            <v>Friday</v>
          </cell>
          <cell r="C56" t="str">
            <v>Ashleigh</v>
          </cell>
          <cell r="D56" t="str">
            <v>Viv K</v>
          </cell>
          <cell r="E56" t="str">
            <v>Jo L</v>
          </cell>
          <cell r="F56" t="str">
            <v>Kris N</v>
          </cell>
          <cell r="G56" t="str">
            <v>Catherine</v>
          </cell>
          <cell r="H56" t="str">
            <v>Closed</v>
          </cell>
          <cell r="I56" t="str">
            <v>Jessica S</v>
          </cell>
          <cell r="J56" t="str">
            <v>Eugene</v>
          </cell>
          <cell r="K56" t="str">
            <v>Nicholas</v>
          </cell>
          <cell r="L56" t="str">
            <v>nil</v>
          </cell>
          <cell r="M56" t="str">
            <v>nil</v>
          </cell>
          <cell r="N56">
            <v>0</v>
          </cell>
          <cell r="O56" t="str">
            <v>nil</v>
          </cell>
          <cell r="P56" t="str">
            <v>nil</v>
          </cell>
          <cell r="Q56" t="str">
            <v>nil</v>
          </cell>
          <cell r="R56" t="str">
            <v>nil</v>
          </cell>
          <cell r="S56">
            <v>0</v>
          </cell>
          <cell r="T56">
            <v>0</v>
          </cell>
          <cell r="U56">
            <v>0</v>
          </cell>
          <cell r="V56" t="str">
            <v>Friday</v>
          </cell>
          <cell r="W56" t="str">
            <v xml:space="preserve">nil </v>
          </cell>
          <cell r="X56" t="str">
            <v>nil</v>
          </cell>
          <cell r="Y56" t="str">
            <v>nil</v>
          </cell>
          <cell r="Z56" t="str">
            <v>nil</v>
          </cell>
          <cell r="AA56" t="str">
            <v>nil</v>
          </cell>
          <cell r="AB56" t="str">
            <v>nil</v>
          </cell>
        </row>
        <row r="57">
          <cell r="A57">
            <v>42821</v>
          </cell>
          <cell r="B57" t="str">
            <v>Monday</v>
          </cell>
          <cell r="C57" t="str">
            <v>Ashleigh</v>
          </cell>
          <cell r="D57" t="str">
            <v>Eugene</v>
          </cell>
          <cell r="E57" t="str">
            <v>Jo L</v>
          </cell>
          <cell r="F57" t="str">
            <v>Kris N</v>
          </cell>
          <cell r="G57" t="str">
            <v>Catherine</v>
          </cell>
          <cell r="H57" t="str">
            <v>Viv K</v>
          </cell>
          <cell r="I57" t="str">
            <v>Jessica S</v>
          </cell>
          <cell r="J57" t="str">
            <v>nil</v>
          </cell>
          <cell r="K57" t="str">
            <v>Nicholas</v>
          </cell>
          <cell r="L57" t="str">
            <v>nil</v>
          </cell>
          <cell r="M57" t="str">
            <v>Kristina</v>
          </cell>
          <cell r="N57">
            <v>0</v>
          </cell>
          <cell r="O57" t="str">
            <v>nil</v>
          </cell>
          <cell r="P57" t="str">
            <v>nil</v>
          </cell>
          <cell r="Q57" t="str">
            <v>nil</v>
          </cell>
          <cell r="R57" t="str">
            <v>nil</v>
          </cell>
          <cell r="S57">
            <v>0</v>
          </cell>
          <cell r="T57">
            <v>0</v>
          </cell>
          <cell r="U57">
            <v>0</v>
          </cell>
          <cell r="V57" t="str">
            <v>Monday</v>
          </cell>
          <cell r="W57" t="str">
            <v xml:space="preserve">nil </v>
          </cell>
          <cell r="X57" t="str">
            <v>nil</v>
          </cell>
          <cell r="Y57" t="str">
            <v>nil</v>
          </cell>
          <cell r="Z57" t="str">
            <v>nil</v>
          </cell>
          <cell r="AA57" t="str">
            <v>nil</v>
          </cell>
          <cell r="AB57" t="str">
            <v>nil</v>
          </cell>
        </row>
        <row r="58">
          <cell r="A58">
            <v>42822</v>
          </cell>
          <cell r="B58" t="str">
            <v>Tuesday</v>
          </cell>
          <cell r="C58" t="str">
            <v>Ashleigh</v>
          </cell>
          <cell r="D58" t="str">
            <v>Eugene</v>
          </cell>
          <cell r="E58" t="str">
            <v>Jo L</v>
          </cell>
          <cell r="F58" t="str">
            <v>Sheridan</v>
          </cell>
          <cell r="G58" t="str">
            <v>Catherine</v>
          </cell>
          <cell r="H58" t="str">
            <v>Viv K</v>
          </cell>
          <cell r="I58" t="str">
            <v>Jessica S</v>
          </cell>
          <cell r="J58" t="str">
            <v>nil</v>
          </cell>
          <cell r="K58" t="str">
            <v>Nicholas</v>
          </cell>
          <cell r="L58" t="str">
            <v>nil</v>
          </cell>
          <cell r="M58" t="str">
            <v>nil</v>
          </cell>
          <cell r="N58">
            <v>0</v>
          </cell>
          <cell r="O58" t="str">
            <v>nil</v>
          </cell>
          <cell r="P58" t="str">
            <v>nil</v>
          </cell>
          <cell r="Q58" t="str">
            <v>nil</v>
          </cell>
          <cell r="R58" t="str">
            <v>nil</v>
          </cell>
          <cell r="S58">
            <v>0</v>
          </cell>
          <cell r="T58">
            <v>0</v>
          </cell>
          <cell r="U58">
            <v>0</v>
          </cell>
          <cell r="V58" t="str">
            <v>Tuesday</v>
          </cell>
          <cell r="W58" t="str">
            <v>8.30am Staff</v>
          </cell>
          <cell r="X58" t="str">
            <v>nil</v>
          </cell>
          <cell r="Y58" t="str">
            <v>nil</v>
          </cell>
          <cell r="Z58" t="str">
            <v>nil</v>
          </cell>
          <cell r="AA58" t="str">
            <v>nil</v>
          </cell>
          <cell r="AB58" t="str">
            <v>nil</v>
          </cell>
        </row>
        <row r="59">
          <cell r="A59">
            <v>42823</v>
          </cell>
          <cell r="B59" t="str">
            <v>Wednesday</v>
          </cell>
          <cell r="C59" t="str">
            <v>Ashleigh</v>
          </cell>
          <cell r="D59" t="str">
            <v>Eugene</v>
          </cell>
          <cell r="E59" t="str">
            <v>Jo L</v>
          </cell>
          <cell r="F59" t="str">
            <v>Sheridan</v>
          </cell>
          <cell r="G59" t="str">
            <v>Catherine</v>
          </cell>
          <cell r="H59" t="str">
            <v>Viv K/Angelene</v>
          </cell>
          <cell r="I59" t="str">
            <v>Jessica S</v>
          </cell>
          <cell r="J59" t="str">
            <v>nil</v>
          </cell>
          <cell r="K59" t="str">
            <v>Nicholas</v>
          </cell>
          <cell r="L59" t="str">
            <v>nil</v>
          </cell>
          <cell r="M59" t="str">
            <v>nil</v>
          </cell>
          <cell r="N59">
            <v>0</v>
          </cell>
          <cell r="O59" t="str">
            <v>nil</v>
          </cell>
          <cell r="P59" t="str">
            <v>nil</v>
          </cell>
          <cell r="Q59" t="str">
            <v>nil</v>
          </cell>
          <cell r="R59" t="str">
            <v>nil</v>
          </cell>
          <cell r="S59">
            <v>0</v>
          </cell>
          <cell r="T59">
            <v>0</v>
          </cell>
          <cell r="U59">
            <v>0</v>
          </cell>
          <cell r="V59" t="str">
            <v>Wednesday</v>
          </cell>
          <cell r="W59" t="str">
            <v xml:space="preserve">nil </v>
          </cell>
          <cell r="X59" t="str">
            <v>nil</v>
          </cell>
          <cell r="Y59" t="str">
            <v>nil</v>
          </cell>
          <cell r="Z59" t="str">
            <v>nil</v>
          </cell>
          <cell r="AA59" t="str">
            <v>nil</v>
          </cell>
          <cell r="AB59" t="str">
            <v>nil</v>
          </cell>
        </row>
        <row r="60">
          <cell r="A60">
            <v>42824</v>
          </cell>
          <cell r="B60" t="str">
            <v>Thursday</v>
          </cell>
          <cell r="C60" t="str">
            <v>Ashleigh</v>
          </cell>
          <cell r="D60" t="str">
            <v>Eugene</v>
          </cell>
          <cell r="E60" t="str">
            <v>Jo L</v>
          </cell>
          <cell r="F60" t="str">
            <v>Kris N</v>
          </cell>
          <cell r="G60" t="str">
            <v>Catherine</v>
          </cell>
          <cell r="H60" t="str">
            <v>Viv K</v>
          </cell>
          <cell r="I60" t="str">
            <v>Jessica S</v>
          </cell>
          <cell r="J60" t="str">
            <v>nil</v>
          </cell>
          <cell r="K60" t="str">
            <v>Nicholas</v>
          </cell>
          <cell r="L60" t="str">
            <v>nil</v>
          </cell>
          <cell r="M60" t="str">
            <v>nil</v>
          </cell>
          <cell r="N60">
            <v>0</v>
          </cell>
          <cell r="O60" t="str">
            <v>nil</v>
          </cell>
          <cell r="P60" t="str">
            <v>nil</v>
          </cell>
          <cell r="Q60" t="str">
            <v>nil</v>
          </cell>
          <cell r="R60" t="str">
            <v>nil</v>
          </cell>
          <cell r="S60">
            <v>0</v>
          </cell>
          <cell r="T60">
            <v>0</v>
          </cell>
          <cell r="U60">
            <v>0</v>
          </cell>
          <cell r="V60" t="str">
            <v>Thursday</v>
          </cell>
          <cell r="W60" t="str">
            <v>1pm Clinical</v>
          </cell>
          <cell r="X60" t="str">
            <v>nil</v>
          </cell>
          <cell r="Y60" t="str">
            <v>nil</v>
          </cell>
          <cell r="Z60" t="str">
            <v>nil</v>
          </cell>
          <cell r="AA60" t="str">
            <v>nil</v>
          </cell>
          <cell r="AB60" t="str">
            <v>nil</v>
          </cell>
        </row>
        <row r="61">
          <cell r="A61">
            <v>42825</v>
          </cell>
          <cell r="B61" t="str">
            <v>Friday</v>
          </cell>
          <cell r="C61" t="str">
            <v>Ashleigh</v>
          </cell>
          <cell r="D61" t="str">
            <v>Viv K</v>
          </cell>
          <cell r="E61" t="str">
            <v>Jo L</v>
          </cell>
          <cell r="F61" t="str">
            <v>Kris N</v>
          </cell>
          <cell r="G61" t="str">
            <v>Nicholas</v>
          </cell>
          <cell r="H61" t="str">
            <v>Closed</v>
          </cell>
          <cell r="I61" t="str">
            <v>Jessica S</v>
          </cell>
          <cell r="J61" t="str">
            <v>Eugene</v>
          </cell>
          <cell r="K61" t="str">
            <v>nil</v>
          </cell>
          <cell r="L61" t="str">
            <v>nil</v>
          </cell>
          <cell r="M61" t="str">
            <v>Catherine</v>
          </cell>
          <cell r="N61">
            <v>0</v>
          </cell>
          <cell r="O61" t="str">
            <v>nil</v>
          </cell>
          <cell r="P61" t="str">
            <v>nil</v>
          </cell>
          <cell r="Q61" t="str">
            <v>nil</v>
          </cell>
          <cell r="R61" t="str">
            <v>nil</v>
          </cell>
          <cell r="S61">
            <v>0</v>
          </cell>
          <cell r="T61">
            <v>0</v>
          </cell>
          <cell r="U61">
            <v>0</v>
          </cell>
          <cell r="V61" t="str">
            <v>Friday</v>
          </cell>
          <cell r="W61" t="str">
            <v xml:space="preserve">nil </v>
          </cell>
          <cell r="X61" t="str">
            <v>nil</v>
          </cell>
          <cell r="Y61" t="str">
            <v>nil</v>
          </cell>
          <cell r="Z61" t="str">
            <v>nil</v>
          </cell>
          <cell r="AA61" t="str">
            <v>nil</v>
          </cell>
          <cell r="AB61" t="str">
            <v>nil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>EARLY DISPENSARY (8am-4.30pm)</v>
          </cell>
          <cell r="D1" t="str">
            <v>EARLY DISPENSARY (8am-4.30pm)</v>
          </cell>
          <cell r="E1" t="str">
            <v>DISPENSARY</v>
          </cell>
          <cell r="F1" t="str">
            <v xml:space="preserve"> DISPENSARY</v>
          </cell>
          <cell r="G1" t="str">
            <v xml:space="preserve"> LATE SHIFT (11.30am - 8pm)</v>
          </cell>
          <cell r="H1" t="str">
            <v xml:space="preserve"> LATE SHIFT (11.30am - 8pm)</v>
          </cell>
          <cell r="I1" t="str">
            <v>MORNING SUPPORT</v>
          </cell>
          <cell r="J1" t="str">
            <v>DISPENSARY</v>
          </cell>
          <cell r="K1" t="str">
            <v>DISPENSARY</v>
          </cell>
          <cell r="L1" t="str">
            <v>DISPENSARY</v>
          </cell>
          <cell r="M1" t="str">
            <v>DISPENSARY</v>
          </cell>
          <cell r="N1" t="str">
            <v>DISPENSARY</v>
          </cell>
          <cell r="O1" t="str">
            <v>DISPENSARY (&lt;1pm)</v>
          </cell>
          <cell r="P1" t="str">
            <v>DISPENSARY</v>
          </cell>
          <cell r="Q1" t="str">
            <v>DISPENSARY</v>
          </cell>
          <cell r="R1" t="str">
            <v>DISPENSARY IN TRAINING</v>
          </cell>
          <cell r="S1" t="str">
            <v>DISPENSARY IN TRAINING</v>
          </cell>
          <cell r="T1" t="str">
            <v>INTERN</v>
          </cell>
          <cell r="U1" t="str">
            <v>LATE SHIFT (TO COVER INTERN)</v>
          </cell>
          <cell r="V1" t="str">
            <v>CLINICS: S'VALE SUPPORT (&gt;12.45-5.15pm) / TRAVEL CLINIC / STUDENT CLINIC PCIST (5.15-8pm)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S2" t="str">
            <v>Public Holiday</v>
          </cell>
          <cell r="T2" t="str">
            <v>Public Holiday</v>
          </cell>
          <cell r="U2" t="str">
            <v>Public Holiday</v>
          </cell>
          <cell r="V2" t="str">
            <v>Public Holiday</v>
          </cell>
        </row>
        <row r="3">
          <cell r="C3" t="str">
            <v>Jeff</v>
          </cell>
          <cell r="D3" t="str">
            <v>J.Kao</v>
          </cell>
          <cell r="E3" t="str">
            <v>Leekin</v>
          </cell>
          <cell r="F3" t="str">
            <v>April (LS)</v>
          </cell>
          <cell r="G3" t="str">
            <v>Lois</v>
          </cell>
          <cell r="H3" t="str">
            <v>A.Chen</v>
          </cell>
          <cell r="I3" t="str">
            <v>Soty (8.45am-2.45pm)</v>
          </cell>
          <cell r="J3" t="str">
            <v>J.Hughes</v>
          </cell>
          <cell r="K3" t="str">
            <v>Fiona</v>
          </cell>
          <cell r="L3" t="str">
            <v>Patrick</v>
          </cell>
          <cell r="M3" t="str">
            <v>David</v>
          </cell>
          <cell r="N3" t="str">
            <v>Meghana</v>
          </cell>
          <cell r="O3" t="str">
            <v>J.Andrews</v>
          </cell>
          <cell r="P3" t="str">
            <v>S.Thevalingam</v>
          </cell>
          <cell r="Q3" t="str">
            <v>qq</v>
          </cell>
          <cell r="S3" t="str">
            <v>qq</v>
          </cell>
          <cell r="T3" t="str">
            <v>Roshny</v>
          </cell>
          <cell r="U3" t="str">
            <v>Lauren</v>
          </cell>
          <cell r="V3" t="str">
            <v>qq</v>
          </cell>
        </row>
        <row r="4">
          <cell r="C4" t="str">
            <v>JenNguyen</v>
          </cell>
          <cell r="D4" t="str">
            <v>Victoria</v>
          </cell>
          <cell r="E4" t="str">
            <v>Leekin</v>
          </cell>
          <cell r="F4" t="str">
            <v>J.Kao</v>
          </cell>
          <cell r="G4" t="str">
            <v>Vivienne (8.45-5.15)/Lois&gt;5</v>
          </cell>
          <cell r="H4" t="str">
            <v>A.Chen</v>
          </cell>
          <cell r="I4" t="str">
            <v>qq</v>
          </cell>
          <cell r="J4" t="str">
            <v>J.Hughes</v>
          </cell>
          <cell r="K4" t="str">
            <v>Jeff</v>
          </cell>
          <cell r="L4" t="str">
            <v>Patrick</v>
          </cell>
          <cell r="M4" t="str">
            <v>David</v>
          </cell>
          <cell r="N4" t="str">
            <v>S.Thevalingam</v>
          </cell>
          <cell r="O4" t="str">
            <v>J.Andrews</v>
          </cell>
          <cell r="P4" t="str">
            <v>qq</v>
          </cell>
          <cell r="Q4" t="str">
            <v>qq</v>
          </cell>
          <cell r="S4" t="str">
            <v>qq</v>
          </cell>
          <cell r="T4" t="str">
            <v>Roshny</v>
          </cell>
          <cell r="U4" t="str">
            <v>Lauren</v>
          </cell>
          <cell r="V4" t="str">
            <v>qq</v>
          </cell>
        </row>
        <row r="5">
          <cell r="C5" t="str">
            <v>Leekin</v>
          </cell>
          <cell r="D5" t="str">
            <v>Bianca</v>
          </cell>
          <cell r="E5" t="str">
            <v>Kathy</v>
          </cell>
          <cell r="F5" t="str">
            <v>J.Kao</v>
          </cell>
          <cell r="G5" t="str">
            <v>V.Shen(8.45-5.15)/Lois (&gt;5)</v>
          </cell>
          <cell r="H5" t="str">
            <v>A.Chen</v>
          </cell>
          <cell r="I5" t="str">
            <v>Maria (8.45am-1.45pm)</v>
          </cell>
          <cell r="J5" t="str">
            <v>J.Hughes</v>
          </cell>
          <cell r="K5" t="str">
            <v>Fiona</v>
          </cell>
          <cell r="L5" t="str">
            <v>Meghana</v>
          </cell>
          <cell r="M5" t="str">
            <v>David</v>
          </cell>
          <cell r="N5" t="str">
            <v>S.Thevalingam</v>
          </cell>
          <cell r="O5" t="str">
            <v>April (LS)</v>
          </cell>
          <cell r="P5" t="str">
            <v>Golriz</v>
          </cell>
          <cell r="Q5" t="str">
            <v>Victoria</v>
          </cell>
          <cell r="S5" t="str">
            <v>qq</v>
          </cell>
          <cell r="T5" t="str">
            <v>Roshny</v>
          </cell>
          <cell r="U5" t="str">
            <v>Lauren</v>
          </cell>
          <cell r="V5" t="str">
            <v>qq</v>
          </cell>
        </row>
        <row r="6">
          <cell r="C6" t="str">
            <v>Kathy</v>
          </cell>
          <cell r="D6" t="str">
            <v>Clark</v>
          </cell>
          <cell r="E6" t="str">
            <v>Leekin</v>
          </cell>
          <cell r="F6" t="str">
            <v>Rebecca</v>
          </cell>
          <cell r="G6" t="str">
            <v>T.Le</v>
          </cell>
          <cell r="H6" t="str">
            <v>K.Tiong</v>
          </cell>
          <cell r="I6" t="str">
            <v>Maria (8.45am-1.45pm)</v>
          </cell>
          <cell r="J6" t="str">
            <v>A.Chen</v>
          </cell>
          <cell r="K6" t="str">
            <v>J.Kao</v>
          </cell>
          <cell r="L6" t="str">
            <v>Li-Ling</v>
          </cell>
          <cell r="M6" t="str">
            <v>David</v>
          </cell>
          <cell r="N6" t="str">
            <v>S.Thevalingam</v>
          </cell>
          <cell r="O6" t="str">
            <v>J.Andrews</v>
          </cell>
          <cell r="P6" t="str">
            <v>qq</v>
          </cell>
          <cell r="Q6" t="str">
            <v>qq</v>
          </cell>
          <cell r="T6" t="str">
            <v>Nha</v>
          </cell>
          <cell r="V6" t="str">
            <v>qq</v>
          </cell>
        </row>
        <row r="7">
          <cell r="C7" t="str">
            <v>Leekin</v>
          </cell>
          <cell r="D7" t="str">
            <v>Clark</v>
          </cell>
          <cell r="E7" t="str">
            <v>Kathy</v>
          </cell>
          <cell r="F7" t="str">
            <v>Rebecca</v>
          </cell>
          <cell r="G7" t="str">
            <v>Carmen (8.45-5.15)/ T.Le&gt;5</v>
          </cell>
          <cell r="H7" t="str">
            <v>K.Tiong</v>
          </cell>
          <cell r="I7" t="str">
            <v>Maria (8.45am-1.45pm)</v>
          </cell>
          <cell r="J7" t="str">
            <v>A.Chen</v>
          </cell>
          <cell r="K7" t="str">
            <v>J.Kao</v>
          </cell>
          <cell r="L7" t="str">
            <v>Fiona</v>
          </cell>
          <cell r="M7" t="str">
            <v>David</v>
          </cell>
          <cell r="N7" t="str">
            <v>S.Thevalingam</v>
          </cell>
          <cell r="O7" t="str">
            <v>J.Andrews</v>
          </cell>
          <cell r="P7" t="str">
            <v>qq</v>
          </cell>
          <cell r="Q7" t="str">
            <v>qq</v>
          </cell>
          <cell r="T7" t="str">
            <v>Nha</v>
          </cell>
          <cell r="V7" t="str">
            <v>Kathy</v>
          </cell>
        </row>
        <row r="8">
          <cell r="C8" t="str">
            <v>Jeff</v>
          </cell>
          <cell r="D8" t="str">
            <v>Clark</v>
          </cell>
          <cell r="E8" t="str">
            <v>Leekin</v>
          </cell>
          <cell r="F8" t="str">
            <v>Fiona</v>
          </cell>
          <cell r="G8" t="str">
            <v>T.Le</v>
          </cell>
          <cell r="H8" t="str">
            <v>K.Tiong</v>
          </cell>
          <cell r="I8" t="str">
            <v>Soty (8.45am-2.45pm)</v>
          </cell>
          <cell r="J8" t="str">
            <v>A.Chen</v>
          </cell>
          <cell r="K8" t="str">
            <v>J.Kao</v>
          </cell>
          <cell r="L8" t="str">
            <v>Patrick</v>
          </cell>
          <cell r="M8" t="str">
            <v>David</v>
          </cell>
          <cell r="N8" t="str">
            <v>S.Thevalingam</v>
          </cell>
          <cell r="O8" t="str">
            <v>J.Andrews</v>
          </cell>
          <cell r="P8" t="str">
            <v>Mohammed</v>
          </cell>
          <cell r="Q8" t="str">
            <v>qq</v>
          </cell>
          <cell r="T8" t="str">
            <v>qq</v>
          </cell>
          <cell r="V8" t="str">
            <v>Meghana</v>
          </cell>
        </row>
        <row r="9">
          <cell r="C9" t="str">
            <v>Carmen</v>
          </cell>
          <cell r="D9" t="str">
            <v>Clark</v>
          </cell>
          <cell r="E9" t="str">
            <v>Leekin</v>
          </cell>
          <cell r="F9" t="str">
            <v>Jeff</v>
          </cell>
          <cell r="G9" t="str">
            <v>T.Le</v>
          </cell>
          <cell r="H9" t="str">
            <v>K.Tiong</v>
          </cell>
          <cell r="I9" t="str">
            <v>qq</v>
          </cell>
          <cell r="J9" t="str">
            <v>A.Chen</v>
          </cell>
          <cell r="K9" t="str">
            <v>J.Kao</v>
          </cell>
          <cell r="L9" t="str">
            <v>Patrick</v>
          </cell>
          <cell r="M9" t="str">
            <v>David</v>
          </cell>
          <cell r="N9" t="str">
            <v>S.Thevalingam</v>
          </cell>
          <cell r="O9" t="str">
            <v>J.Andrews</v>
          </cell>
          <cell r="P9" t="str">
            <v>qq</v>
          </cell>
          <cell r="Q9" t="str">
            <v>qq</v>
          </cell>
          <cell r="T9" t="str">
            <v>Nha</v>
          </cell>
          <cell r="V9" t="str">
            <v>qq</v>
          </cell>
        </row>
        <row r="10">
          <cell r="C10" t="str">
            <v>Leekin</v>
          </cell>
          <cell r="D10" t="str">
            <v>Clark</v>
          </cell>
          <cell r="E10" t="str">
            <v>Kathy</v>
          </cell>
          <cell r="F10" t="str">
            <v>Fiona</v>
          </cell>
          <cell r="G10" t="str">
            <v>T.Le</v>
          </cell>
          <cell r="H10" t="str">
            <v>K.Tiong</v>
          </cell>
          <cell r="I10" t="str">
            <v>Maria (8.45am-1.45pm)</v>
          </cell>
          <cell r="J10" t="str">
            <v>A.Chen</v>
          </cell>
          <cell r="K10" t="str">
            <v>J.Kao</v>
          </cell>
          <cell r="L10" t="str">
            <v>Carmen</v>
          </cell>
          <cell r="M10" t="str">
            <v>David</v>
          </cell>
          <cell r="N10" t="str">
            <v>S.Thevalingam</v>
          </cell>
          <cell r="O10" t="str">
            <v>Meghana</v>
          </cell>
          <cell r="P10" t="str">
            <v>Nelson</v>
          </cell>
          <cell r="Q10" t="str">
            <v>Golriz</v>
          </cell>
          <cell r="T10" t="str">
            <v>Nha</v>
          </cell>
          <cell r="V10" t="str">
            <v>qq</v>
          </cell>
        </row>
        <row r="11">
          <cell r="C11" t="str">
            <v>Kathy</v>
          </cell>
          <cell r="D11" t="str">
            <v>Clark</v>
          </cell>
          <cell r="E11" t="str">
            <v>Leekin</v>
          </cell>
          <cell r="F11" t="str">
            <v>Khoa</v>
          </cell>
          <cell r="G11" t="str">
            <v>Sam</v>
          </cell>
          <cell r="H11" t="str">
            <v>Adil</v>
          </cell>
          <cell r="I11" t="str">
            <v>Maria (8.45am-1.45pm)</v>
          </cell>
          <cell r="J11" t="str">
            <v>A.Chen</v>
          </cell>
          <cell r="K11" t="str">
            <v>J.Kao</v>
          </cell>
          <cell r="L11" t="str">
            <v>Janki</v>
          </cell>
          <cell r="M11" t="str">
            <v>David</v>
          </cell>
          <cell r="N11" t="str">
            <v>S.Thevalingam</v>
          </cell>
          <cell r="O11" t="str">
            <v>J.Andrews</v>
          </cell>
          <cell r="P11" t="str">
            <v>qq</v>
          </cell>
          <cell r="Q11" t="str">
            <v>qq</v>
          </cell>
          <cell r="S11" t="str">
            <v>M.Nguyen</v>
          </cell>
          <cell r="V11" t="str">
            <v>qq</v>
          </cell>
        </row>
        <row r="12">
          <cell r="C12" t="str">
            <v>Leekin</v>
          </cell>
          <cell r="D12" t="str">
            <v>Clark</v>
          </cell>
          <cell r="E12" t="str">
            <v>Kathy</v>
          </cell>
          <cell r="F12" t="str">
            <v>Khoa</v>
          </cell>
          <cell r="G12" t="str">
            <v>Sam</v>
          </cell>
          <cell r="H12" t="str">
            <v>Taylor</v>
          </cell>
          <cell r="I12" t="str">
            <v>Maria (8.45am-1.45pm)</v>
          </cell>
          <cell r="J12" t="str">
            <v>A.Chen</v>
          </cell>
          <cell r="K12" t="str">
            <v>J.Kao</v>
          </cell>
          <cell r="L12" t="str">
            <v>Fiona</v>
          </cell>
          <cell r="M12" t="str">
            <v>David</v>
          </cell>
          <cell r="N12" t="str">
            <v>S.Thevalingam</v>
          </cell>
          <cell r="O12" t="str">
            <v>J.Andrews</v>
          </cell>
          <cell r="P12" t="str">
            <v>qq</v>
          </cell>
          <cell r="Q12" t="str">
            <v>qq</v>
          </cell>
          <cell r="S12" t="str">
            <v>M.Nguyen (pm)/Lakna(pm)</v>
          </cell>
          <cell r="V12" t="str">
            <v>qq</v>
          </cell>
        </row>
        <row r="13">
          <cell r="C13" t="str">
            <v>Jeff</v>
          </cell>
          <cell r="D13" t="str">
            <v>Clark</v>
          </cell>
          <cell r="E13" t="str">
            <v>Leekin</v>
          </cell>
          <cell r="F13" t="str">
            <v>Fiona</v>
          </cell>
          <cell r="G13" t="str">
            <v>Sam</v>
          </cell>
          <cell r="H13" t="str">
            <v>Taylor</v>
          </cell>
          <cell r="I13" t="str">
            <v>Soty (8.45am-2.45pm)</v>
          </cell>
          <cell r="J13" t="str">
            <v>A.Chen</v>
          </cell>
          <cell r="K13" t="str">
            <v>J.Kao</v>
          </cell>
          <cell r="L13" t="str">
            <v>Janki</v>
          </cell>
          <cell r="M13" t="str">
            <v>David</v>
          </cell>
          <cell r="N13" t="str">
            <v>S.Thevalingam (+S'vale)</v>
          </cell>
          <cell r="O13" t="str">
            <v>J.Andrews</v>
          </cell>
          <cell r="P13" t="str">
            <v>Khoa</v>
          </cell>
          <cell r="Q13" t="str">
            <v>Phuong</v>
          </cell>
          <cell r="S13" t="str">
            <v>M.Nguyen/Lakna</v>
          </cell>
          <cell r="V13" t="str">
            <v>S.Thevalingam (SS) (12.45-5.15)</v>
          </cell>
        </row>
        <row r="14">
          <cell r="C14" t="str">
            <v>Khoa</v>
          </cell>
          <cell r="D14" t="str">
            <v>Clark</v>
          </cell>
          <cell r="E14" t="str">
            <v>Leekin</v>
          </cell>
          <cell r="F14" t="str">
            <v>Jeff</v>
          </cell>
          <cell r="G14" t="str">
            <v>Sam</v>
          </cell>
          <cell r="H14" t="str">
            <v>Janki (8.45-5.15)/Mohammed (&gt;5)</v>
          </cell>
          <cell r="I14" t="str">
            <v>qq</v>
          </cell>
          <cell r="J14" t="str">
            <v>A.Chen</v>
          </cell>
          <cell r="K14" t="str">
            <v>J.Kao</v>
          </cell>
          <cell r="L14" t="str">
            <v>Patrick</v>
          </cell>
          <cell r="M14" t="str">
            <v>David</v>
          </cell>
          <cell r="N14" t="str">
            <v>S.Thevalingam</v>
          </cell>
          <cell r="O14" t="str">
            <v>Li-Ling (&lt;1pm)</v>
          </cell>
          <cell r="P14" t="str">
            <v>qq</v>
          </cell>
          <cell r="Q14" t="str">
            <v>qq</v>
          </cell>
          <cell r="S14" t="str">
            <v>M.Nguyen/Lakna</v>
          </cell>
          <cell r="V14" t="str">
            <v>qq</v>
          </cell>
        </row>
        <row r="15">
          <cell r="C15" t="str">
            <v>Leekin</v>
          </cell>
          <cell r="D15" t="str">
            <v>Clark</v>
          </cell>
          <cell r="E15" t="str">
            <v>Kathy</v>
          </cell>
          <cell r="F15" t="str">
            <v>Fiona</v>
          </cell>
          <cell r="G15" t="str">
            <v>Sam</v>
          </cell>
          <cell r="H15" t="str">
            <v>Taylor</v>
          </cell>
          <cell r="I15" t="str">
            <v>Maria (8.45am-1.45pm)</v>
          </cell>
          <cell r="J15" t="str">
            <v>A.Chen</v>
          </cell>
          <cell r="K15" t="str">
            <v>J.Kao</v>
          </cell>
          <cell r="L15" t="str">
            <v>D.Dunning</v>
          </cell>
          <cell r="M15" t="str">
            <v>David</v>
          </cell>
          <cell r="N15" t="str">
            <v>S.Thevalingam</v>
          </cell>
          <cell r="O15" t="str">
            <v>J.Mond (8.45-1.45)</v>
          </cell>
          <cell r="P15" t="str">
            <v>Khoa</v>
          </cell>
          <cell r="Q15" t="str">
            <v>Meng</v>
          </cell>
          <cell r="S15" t="str">
            <v>M.Nguyen/Lakna</v>
          </cell>
          <cell r="V15" t="str">
            <v>qq</v>
          </cell>
        </row>
        <row r="16">
          <cell r="C16" t="str">
            <v>Kathy</v>
          </cell>
          <cell r="D16" t="str">
            <v>A.Chen</v>
          </cell>
          <cell r="E16" t="str">
            <v>Leekin</v>
          </cell>
          <cell r="F16" t="str">
            <v>A.Alex</v>
          </cell>
          <cell r="G16" t="str">
            <v>Li-Ling</v>
          </cell>
          <cell r="H16" t="str">
            <v>John</v>
          </cell>
          <cell r="I16" t="str">
            <v>Maria (8.45am-1.45pm)</v>
          </cell>
          <cell r="J16" t="str">
            <v>Clark</v>
          </cell>
          <cell r="K16" t="str">
            <v>J.Kao</v>
          </cell>
          <cell r="L16" t="str">
            <v>Khoa</v>
          </cell>
          <cell r="M16" t="str">
            <v>David</v>
          </cell>
          <cell r="N16" t="str">
            <v>S.Thevalingam</v>
          </cell>
          <cell r="O16" t="str">
            <v>J.Andrews</v>
          </cell>
          <cell r="P16" t="str">
            <v>qq</v>
          </cell>
          <cell r="Q16" t="str">
            <v>qq</v>
          </cell>
          <cell r="R16" t="str">
            <v>M.Nguyen</v>
          </cell>
          <cell r="S16" t="str">
            <v>Lucky</v>
          </cell>
          <cell r="T16" t="str">
            <v>Ana</v>
          </cell>
          <cell r="U16" t="str">
            <v>Tinh</v>
          </cell>
          <cell r="V16" t="str">
            <v>qq</v>
          </cell>
        </row>
        <row r="17">
          <cell r="C17" t="str">
            <v>Leekin</v>
          </cell>
          <cell r="D17" t="str">
            <v>A.Chen</v>
          </cell>
          <cell r="E17" t="str">
            <v>Kathy</v>
          </cell>
          <cell r="F17" t="str">
            <v>A.Alex</v>
          </cell>
          <cell r="G17" t="str">
            <v>Robbie</v>
          </cell>
          <cell r="H17" t="str">
            <v>John</v>
          </cell>
          <cell r="I17" t="str">
            <v>Maria (8.45am-1.45pm)</v>
          </cell>
          <cell r="J17" t="str">
            <v>Clark</v>
          </cell>
          <cell r="K17" t="str">
            <v>J.Kao</v>
          </cell>
          <cell r="L17" t="str">
            <v>Fiona</v>
          </cell>
          <cell r="M17" t="str">
            <v>David</v>
          </cell>
          <cell r="N17" t="str">
            <v>S.Thevalingam</v>
          </cell>
          <cell r="O17" t="str">
            <v>J.Andrews</v>
          </cell>
          <cell r="P17" t="str">
            <v>qq</v>
          </cell>
          <cell r="Q17" t="str">
            <v>qq</v>
          </cell>
          <cell r="R17" t="str">
            <v>M.Nguyen</v>
          </cell>
          <cell r="S17" t="str">
            <v>Lucky/ Brindha</v>
          </cell>
          <cell r="T17" t="str">
            <v>Ana</v>
          </cell>
          <cell r="U17" t="str">
            <v>Tinh</v>
          </cell>
          <cell r="V17" t="str">
            <v>Kathy (SC) (5.15-8)</v>
          </cell>
        </row>
        <row r="18">
          <cell r="C18" t="str">
            <v>Jeff</v>
          </cell>
          <cell r="D18" t="str">
            <v>A.Chen</v>
          </cell>
          <cell r="E18" t="str">
            <v>Leekin</v>
          </cell>
          <cell r="F18" t="str">
            <v>A.Alex</v>
          </cell>
          <cell r="G18" t="str">
            <v>Robbie</v>
          </cell>
          <cell r="H18" t="str">
            <v>John</v>
          </cell>
          <cell r="I18" t="str">
            <v>Soty (8.45am-2.45pm)</v>
          </cell>
          <cell r="J18" t="str">
            <v>Clark</v>
          </cell>
          <cell r="K18" t="str">
            <v>J.Kao</v>
          </cell>
          <cell r="L18" t="str">
            <v>Khoa</v>
          </cell>
          <cell r="M18" t="str">
            <v>David</v>
          </cell>
          <cell r="N18" t="str">
            <v>S.Thevalingam</v>
          </cell>
          <cell r="O18" t="str">
            <v>J.Andrews</v>
          </cell>
          <cell r="P18" t="str">
            <v>blank</v>
          </cell>
          <cell r="Q18" t="str">
            <v>qq</v>
          </cell>
          <cell r="R18" t="str">
            <v>M.Nguyen</v>
          </cell>
          <cell r="S18" t="str">
            <v>Lucky/ Brindha</v>
          </cell>
          <cell r="T18" t="str">
            <v>Ana</v>
          </cell>
          <cell r="U18" t="str">
            <v>Tinh</v>
          </cell>
          <cell r="V18" t="str">
            <v>blank</v>
          </cell>
        </row>
        <row r="19">
          <cell r="C19" t="str">
            <v>A.Alex</v>
          </cell>
          <cell r="D19" t="str">
            <v>A.Chen</v>
          </cell>
          <cell r="E19" t="str">
            <v>Leekin</v>
          </cell>
          <cell r="F19" t="str">
            <v>Jeff</v>
          </cell>
          <cell r="G19" t="str">
            <v>Robbie</v>
          </cell>
          <cell r="H19" t="str">
            <v>John</v>
          </cell>
          <cell r="I19" t="str">
            <v>qq</v>
          </cell>
          <cell r="J19" t="str">
            <v>Clark</v>
          </cell>
          <cell r="K19" t="str">
            <v>J.Kao</v>
          </cell>
          <cell r="L19" t="str">
            <v>Khoa</v>
          </cell>
          <cell r="M19" t="str">
            <v>David</v>
          </cell>
          <cell r="N19" t="str">
            <v>S.Thevalingam</v>
          </cell>
          <cell r="O19" t="str">
            <v>J.Andrews</v>
          </cell>
          <cell r="P19" t="str">
            <v>qq</v>
          </cell>
          <cell r="Q19" t="str">
            <v>qq</v>
          </cell>
          <cell r="R19" t="str">
            <v>M.Nguyen</v>
          </cell>
          <cell r="S19" t="str">
            <v>Lucky</v>
          </cell>
          <cell r="T19" t="str">
            <v>Ana</v>
          </cell>
          <cell r="U19" t="str">
            <v>Tinh</v>
          </cell>
          <cell r="V19" t="str">
            <v>qq</v>
          </cell>
        </row>
        <row r="20">
          <cell r="C20" t="str">
            <v>Leekin</v>
          </cell>
          <cell r="D20" t="str">
            <v>A.Chen</v>
          </cell>
          <cell r="E20" t="str">
            <v>Kathy</v>
          </cell>
          <cell r="F20" t="str">
            <v>Fiona</v>
          </cell>
          <cell r="G20" t="str">
            <v>Clark</v>
          </cell>
          <cell r="H20" t="str">
            <v>John</v>
          </cell>
          <cell r="I20" t="str">
            <v>Maria (8.45am-1.45pm)</v>
          </cell>
          <cell r="J20" t="str">
            <v>blank</v>
          </cell>
          <cell r="K20" t="str">
            <v>J.Kao</v>
          </cell>
          <cell r="L20" t="str">
            <v>A.Alex</v>
          </cell>
          <cell r="M20" t="str">
            <v>David</v>
          </cell>
          <cell r="N20" t="str">
            <v>S.Thevalingam</v>
          </cell>
          <cell r="O20" t="str">
            <v>J.Mond (8.45-1.45)</v>
          </cell>
          <cell r="P20" t="str">
            <v>Nelson</v>
          </cell>
          <cell r="Q20" t="str">
            <v>D.Dunning</v>
          </cell>
          <cell r="R20" t="str">
            <v>M.Nguyen</v>
          </cell>
          <cell r="S20" t="str">
            <v>Lucky</v>
          </cell>
          <cell r="T20" t="str">
            <v>Ana</v>
          </cell>
          <cell r="U20" t="str">
            <v>Tinh</v>
          </cell>
          <cell r="V20" t="str">
            <v>qq</v>
          </cell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  <cell r="U21" t="str">
            <v>Public Holiday</v>
          </cell>
          <cell r="V21" t="str">
            <v>Public Holiday</v>
          </cell>
          <cell r="W21" t="str">
            <v>qq</v>
          </cell>
        </row>
        <row r="22">
          <cell r="C22" t="str">
            <v>Leekin</v>
          </cell>
          <cell r="D22" t="str">
            <v>A.Chen</v>
          </cell>
          <cell r="E22" t="str">
            <v>Kathy</v>
          </cell>
          <cell r="F22" t="str">
            <v>Mohammed</v>
          </cell>
          <cell r="G22" t="str">
            <v>Clark</v>
          </cell>
          <cell r="H22" t="str">
            <v>Angelene</v>
          </cell>
          <cell r="I22" t="str">
            <v>Maria (8.45am-1.45pm)</v>
          </cell>
          <cell r="J22" t="str">
            <v>A.Tran</v>
          </cell>
          <cell r="K22" t="str">
            <v>J.Kao</v>
          </cell>
          <cell r="L22" t="str">
            <v>Fiona</v>
          </cell>
          <cell r="M22" t="str">
            <v>David</v>
          </cell>
          <cell r="N22" t="str">
            <v>S.Thevalingam</v>
          </cell>
          <cell r="O22" t="str">
            <v>J.Andrews</v>
          </cell>
          <cell r="P22" t="str">
            <v>qq</v>
          </cell>
          <cell r="Q22" t="str">
            <v>qq</v>
          </cell>
          <cell r="R22" t="str">
            <v>Lucky</v>
          </cell>
          <cell r="S22" t="str">
            <v>M.Nguyen</v>
          </cell>
          <cell r="T22" t="str">
            <v>Nha (LS)</v>
          </cell>
          <cell r="U22" t="str">
            <v>Winnie</v>
          </cell>
          <cell r="V22" t="str">
            <v>Kathy</v>
          </cell>
          <cell r="W22" t="str">
            <v>(TC) (5.15-8pm)</v>
          </cell>
        </row>
        <row r="23">
          <cell r="C23" t="str">
            <v>Jeff</v>
          </cell>
          <cell r="D23" t="str">
            <v>Phuong</v>
          </cell>
          <cell r="E23" t="str">
            <v>Leekin</v>
          </cell>
          <cell r="F23" t="str">
            <v>J.Kao</v>
          </cell>
          <cell r="G23" t="str">
            <v>Clark</v>
          </cell>
          <cell r="H23" t="str">
            <v>Angelene</v>
          </cell>
          <cell r="I23" t="str">
            <v>Soty (8.45am-2.45pm)</v>
          </cell>
          <cell r="J23" t="str">
            <v>A.Chen</v>
          </cell>
          <cell r="K23" t="str">
            <v>Mohammed</v>
          </cell>
          <cell r="L23" t="str">
            <v>Patrick</v>
          </cell>
          <cell r="M23" t="str">
            <v>David</v>
          </cell>
          <cell r="N23" t="str">
            <v>S.Thevalingam</v>
          </cell>
          <cell r="O23" t="str">
            <v>J.Andrews</v>
          </cell>
          <cell r="P23" t="str">
            <v>Fiona</v>
          </cell>
          <cell r="Q23" t="str">
            <v>qq</v>
          </cell>
          <cell r="R23" t="str">
            <v>Lucky / M.Nguyen</v>
          </cell>
          <cell r="S23" t="str">
            <v>Brindha / Anna</v>
          </cell>
          <cell r="T23" t="str">
            <v>Nha (LS)</v>
          </cell>
          <cell r="U23" t="str">
            <v>Winnie</v>
          </cell>
          <cell r="V23" t="str">
            <v>S.Thevalingam</v>
          </cell>
          <cell r="W23" t="str">
            <v>(SS) (12.45-5.15pm)</v>
          </cell>
        </row>
        <row r="24">
          <cell r="C24" t="str">
            <v>Mohammed</v>
          </cell>
          <cell r="D24" t="str">
            <v>Meng</v>
          </cell>
          <cell r="E24" t="str">
            <v>Leekin</v>
          </cell>
          <cell r="F24" t="str">
            <v>Jeff</v>
          </cell>
          <cell r="G24" t="str">
            <v>Clark</v>
          </cell>
          <cell r="H24" t="str">
            <v>Angelene</v>
          </cell>
          <cell r="I24" t="str">
            <v>qq</v>
          </cell>
          <cell r="J24" t="str">
            <v>A.Chen</v>
          </cell>
          <cell r="K24" t="str">
            <v>J.Kao</v>
          </cell>
          <cell r="L24" t="str">
            <v>Patrick</v>
          </cell>
          <cell r="M24" t="str">
            <v>David</v>
          </cell>
          <cell r="N24" t="str">
            <v>S.Thevalingam</v>
          </cell>
          <cell r="O24" t="str">
            <v>J.Andrews</v>
          </cell>
          <cell r="P24" t="str">
            <v>qq</v>
          </cell>
          <cell r="Q24" t="str">
            <v>qq</v>
          </cell>
          <cell r="R24" t="str">
            <v>Lucky / M.Nguyen</v>
          </cell>
          <cell r="S24" t="str">
            <v>Anna</v>
          </cell>
          <cell r="T24" t="str">
            <v>Nha (LS)</v>
          </cell>
          <cell r="U24" t="str">
            <v>qq</v>
          </cell>
          <cell r="V24" t="str">
            <v>qq</v>
          </cell>
          <cell r="W24" t="str">
            <v>qq</v>
          </cell>
        </row>
        <row r="25">
          <cell r="C25" t="str">
            <v>Leekin</v>
          </cell>
          <cell r="D25" t="str">
            <v>Clark</v>
          </cell>
          <cell r="E25" t="str">
            <v>Kathy</v>
          </cell>
          <cell r="F25" t="str">
            <v>Fiona</v>
          </cell>
          <cell r="G25" t="str">
            <v>Robbie</v>
          </cell>
          <cell r="H25" t="str">
            <v>Angelene</v>
          </cell>
          <cell r="I25" t="str">
            <v>Maria (8.45am-1.45pm)</v>
          </cell>
          <cell r="J25" t="str">
            <v>A.Chen</v>
          </cell>
          <cell r="K25" t="str">
            <v>J.Kao</v>
          </cell>
          <cell r="L25" t="str">
            <v>Meng</v>
          </cell>
          <cell r="M25" t="str">
            <v>David</v>
          </cell>
          <cell r="N25" t="str">
            <v>S.Thevalingam</v>
          </cell>
          <cell r="O25" t="str">
            <v>April</v>
          </cell>
          <cell r="P25" t="str">
            <v>Nelson</v>
          </cell>
          <cell r="Q25" t="str">
            <v>A.Tran</v>
          </cell>
          <cell r="R25" t="str">
            <v>Lucky / M.Nguyen</v>
          </cell>
          <cell r="S25" t="str">
            <v>Anna</v>
          </cell>
          <cell r="T25" t="str">
            <v>Nha (LS)</v>
          </cell>
          <cell r="U25" t="str">
            <v>Winnie</v>
          </cell>
          <cell r="V25" t="str">
            <v>qq</v>
          </cell>
          <cell r="W25" t="str">
            <v>qq</v>
          </cell>
        </row>
        <row r="26">
          <cell r="C26" t="str">
            <v>Kathy</v>
          </cell>
          <cell r="D26" t="str">
            <v>A.Chen</v>
          </cell>
          <cell r="E26" t="str">
            <v>Nelson</v>
          </cell>
          <cell r="F26" t="str">
            <v>Meghana</v>
          </cell>
          <cell r="G26" t="str">
            <v>Nicholas</v>
          </cell>
          <cell r="H26" t="str">
            <v>D.Dunning</v>
          </cell>
          <cell r="I26" t="str">
            <v>Maria (8.45am-1.45pm)</v>
          </cell>
          <cell r="J26" t="str">
            <v>Clark</v>
          </cell>
          <cell r="K26" t="str">
            <v>J.Kao</v>
          </cell>
          <cell r="L26" t="str">
            <v>Phil (&lt;3pm)</v>
          </cell>
          <cell r="M26" t="str">
            <v>David</v>
          </cell>
          <cell r="N26" t="str">
            <v>S.Thevalingam</v>
          </cell>
          <cell r="O26" t="str">
            <v>J.Andrews</v>
          </cell>
          <cell r="P26" t="str">
            <v>qq</v>
          </cell>
          <cell r="Q26" t="str">
            <v>qq</v>
          </cell>
          <cell r="R26" t="str">
            <v>Lucky / M.Nguyen</v>
          </cell>
          <cell r="S26" t="str">
            <v>Brindha / Anna</v>
          </cell>
          <cell r="T26" t="str">
            <v>qq</v>
          </cell>
          <cell r="V26" t="str">
            <v>qq</v>
          </cell>
          <cell r="W26" t="str">
            <v>qq</v>
          </cell>
        </row>
        <row r="27">
          <cell r="C27" t="str">
            <v>Mohammed</v>
          </cell>
          <cell r="D27" t="str">
            <v>A.Chen</v>
          </cell>
          <cell r="E27" t="str">
            <v>Kathy</v>
          </cell>
          <cell r="F27" t="str">
            <v>Meghana</v>
          </cell>
          <cell r="G27" t="str">
            <v>Nicholas</v>
          </cell>
          <cell r="H27" t="str">
            <v>D.Dunning</v>
          </cell>
          <cell r="I27" t="str">
            <v>Maria (8.45am-1.45pm)</v>
          </cell>
          <cell r="J27" t="str">
            <v>Natalie (&lt;2pm)</v>
          </cell>
          <cell r="K27" t="str">
            <v>J.Kao</v>
          </cell>
          <cell r="L27" t="str">
            <v>Fiona</v>
          </cell>
          <cell r="M27" t="str">
            <v>David</v>
          </cell>
          <cell r="N27" t="str">
            <v>S.Thevalingam</v>
          </cell>
          <cell r="O27" t="str">
            <v>J.Andrews</v>
          </cell>
          <cell r="P27" t="str">
            <v>qq</v>
          </cell>
          <cell r="Q27" t="str">
            <v>qq</v>
          </cell>
          <cell r="R27" t="str">
            <v>Lucky / M.Nguyen</v>
          </cell>
          <cell r="S27" t="str">
            <v>Brindha / Anna</v>
          </cell>
          <cell r="T27" t="str">
            <v>qq</v>
          </cell>
          <cell r="V27" t="str">
            <v>Kathy</v>
          </cell>
          <cell r="W27" t="str">
            <v>(SC) (5.15-8pm)</v>
          </cell>
        </row>
        <row r="28">
          <cell r="C28" t="str">
            <v>Jeff</v>
          </cell>
          <cell r="D28" t="str">
            <v>A.Chen</v>
          </cell>
          <cell r="E28" t="str">
            <v>Jasmine</v>
          </cell>
          <cell r="F28" t="str">
            <v>Fiona</v>
          </cell>
          <cell r="G28" t="str">
            <v>Nicholas</v>
          </cell>
          <cell r="H28" t="str">
            <v>D.Dunning</v>
          </cell>
          <cell r="I28" t="str">
            <v>Soty (8.45am-2.45pm)</v>
          </cell>
          <cell r="J28" t="str">
            <v>Clark</v>
          </cell>
          <cell r="K28" t="str">
            <v>J.Kao</v>
          </cell>
          <cell r="L28" t="str">
            <v>Patrick</v>
          </cell>
          <cell r="M28" t="str">
            <v>David</v>
          </cell>
          <cell r="N28" t="str">
            <v>S.Thevalingam</v>
          </cell>
          <cell r="O28" t="str">
            <v>J.Andrews</v>
          </cell>
          <cell r="P28" t="str">
            <v>Monique</v>
          </cell>
          <cell r="Q28" t="str">
            <v>qq</v>
          </cell>
          <cell r="R28" t="str">
            <v>Lucky / M.Nguyen</v>
          </cell>
          <cell r="S28" t="str">
            <v>Anna</v>
          </cell>
          <cell r="T28" t="str">
            <v>qq</v>
          </cell>
          <cell r="V28" t="str">
            <v>Clark</v>
          </cell>
          <cell r="W28" t="str">
            <v>(SS) (12.45-5.15pm)</v>
          </cell>
        </row>
        <row r="29">
          <cell r="C29" t="str">
            <v>Meghana</v>
          </cell>
          <cell r="D29" t="str">
            <v>Mohammed</v>
          </cell>
          <cell r="E29" t="str">
            <v>Jasmine</v>
          </cell>
          <cell r="F29" t="str">
            <v>Jeff</v>
          </cell>
          <cell r="G29" t="str">
            <v>Nicholas</v>
          </cell>
          <cell r="H29" t="str">
            <v>D.Dunning</v>
          </cell>
          <cell r="I29" t="str">
            <v>qq</v>
          </cell>
          <cell r="J29" t="str">
            <v>Karishma</v>
          </cell>
          <cell r="K29" t="str">
            <v>J.Kao</v>
          </cell>
          <cell r="L29" t="str">
            <v>Patrick</v>
          </cell>
          <cell r="M29" t="str">
            <v>David</v>
          </cell>
          <cell r="N29" t="str">
            <v>S.Thevalingam</v>
          </cell>
          <cell r="O29" t="str">
            <v>J.Andrews</v>
          </cell>
          <cell r="P29" t="str">
            <v>qq</v>
          </cell>
          <cell r="Q29" t="str">
            <v>qq</v>
          </cell>
          <cell r="R29" t="str">
            <v>Lucky / M.Nguyen</v>
          </cell>
          <cell r="S29" t="str">
            <v>Brindha / Anna</v>
          </cell>
          <cell r="T29" t="str">
            <v>qq</v>
          </cell>
          <cell r="V29" t="str">
            <v>qq</v>
          </cell>
          <cell r="W29" t="str">
            <v>qq</v>
          </cell>
        </row>
        <row r="30">
          <cell r="C30" t="str">
            <v>Jasmine</v>
          </cell>
          <cell r="D30" t="str">
            <v>A.Chen</v>
          </cell>
          <cell r="E30" t="str">
            <v>Janki</v>
          </cell>
          <cell r="F30" t="str">
            <v>Fiona</v>
          </cell>
          <cell r="G30" t="str">
            <v>Kathy</v>
          </cell>
          <cell r="H30" t="str">
            <v>D.Dunning</v>
          </cell>
          <cell r="I30" t="str">
            <v>Maria (8.45am-1.45pm)</v>
          </cell>
          <cell r="J30" t="str">
            <v>Meghana</v>
          </cell>
          <cell r="K30" t="str">
            <v>J.Kao</v>
          </cell>
          <cell r="L30" t="str">
            <v>Mohammed</v>
          </cell>
          <cell r="M30" t="str">
            <v>David</v>
          </cell>
          <cell r="N30" t="str">
            <v>S.Thevalingam</v>
          </cell>
          <cell r="O30" t="str">
            <v>J.Mond (8.45-1.45)</v>
          </cell>
          <cell r="P30" t="str">
            <v>Nelson</v>
          </cell>
          <cell r="Q30" t="str">
            <v>Golriz</v>
          </cell>
          <cell r="R30" t="str">
            <v>Lucky / M.Nguyen</v>
          </cell>
          <cell r="S30" t="str">
            <v>Anna</v>
          </cell>
          <cell r="T30" t="str">
            <v>qq</v>
          </cell>
          <cell r="V30" t="str">
            <v>qq</v>
          </cell>
          <cell r="W30" t="str">
            <v>qq</v>
          </cell>
        </row>
        <row r="31">
          <cell r="C31" t="str">
            <v>Kathy</v>
          </cell>
          <cell r="D31" t="str">
            <v>J.Kao</v>
          </cell>
          <cell r="E31" t="str">
            <v>David</v>
          </cell>
          <cell r="F31" t="str">
            <v>M.Nguyen</v>
          </cell>
          <cell r="G31" t="str">
            <v>Christine</v>
          </cell>
          <cell r="H31" t="str">
            <v>Kosta</v>
          </cell>
          <cell r="I31" t="str">
            <v>Maria (8.45am-1.45pm)</v>
          </cell>
          <cell r="J31" t="str">
            <v>A.Chen</v>
          </cell>
          <cell r="K31" t="str">
            <v>Clark</v>
          </cell>
          <cell r="L31" t="str">
            <v>Mohammed</v>
          </cell>
          <cell r="M31" t="str">
            <v>April</v>
          </cell>
          <cell r="N31" t="str">
            <v>S.Thevalingam</v>
          </cell>
          <cell r="O31" t="str">
            <v>J.Andrews</v>
          </cell>
          <cell r="P31" t="str">
            <v>Phil&lt;3/Christine(5-8)</v>
          </cell>
          <cell r="Q31" t="str">
            <v>qq</v>
          </cell>
          <cell r="R31" t="str">
            <v>Lucky /  Louise</v>
          </cell>
          <cell r="S31" t="str">
            <v>A.Truong</v>
          </cell>
          <cell r="U31" t="str">
            <v>Paree (5.15-8pm)</v>
          </cell>
          <cell r="V31" t="str">
            <v>qq</v>
          </cell>
          <cell r="W31" t="str">
            <v>qq</v>
          </cell>
        </row>
        <row r="32">
          <cell r="C32" t="str">
            <v>Janki</v>
          </cell>
          <cell r="D32" t="str">
            <v>J.Kao</v>
          </cell>
          <cell r="E32" t="str">
            <v>Kathy</v>
          </cell>
          <cell r="F32" t="str">
            <v>David</v>
          </cell>
          <cell r="G32" t="str">
            <v>Christine</v>
          </cell>
          <cell r="H32" t="str">
            <v>Kosta</v>
          </cell>
          <cell r="I32" t="str">
            <v>Maria (8.45am-1.45pm)</v>
          </cell>
          <cell r="J32" t="str">
            <v>A.Chen</v>
          </cell>
          <cell r="K32" t="str">
            <v>Clark</v>
          </cell>
          <cell r="L32" t="str">
            <v>Meghana</v>
          </cell>
          <cell r="M32" t="str">
            <v>Natalie (&lt;2pm)</v>
          </cell>
          <cell r="N32" t="str">
            <v>S.Thevalingam</v>
          </cell>
          <cell r="O32" t="str">
            <v>J.Andrews</v>
          </cell>
          <cell r="P32" t="str">
            <v>qq</v>
          </cell>
          <cell r="Q32" t="str">
            <v>qq</v>
          </cell>
          <cell r="R32" t="str">
            <v>Lucky / M.Nguyen/ Louise</v>
          </cell>
          <cell r="S32" t="str">
            <v>A.Truong</v>
          </cell>
          <cell r="U32" t="str">
            <v>Paree (5.15-8pm)</v>
          </cell>
          <cell r="V32" t="str">
            <v>Kathy</v>
          </cell>
          <cell r="W32" t="str">
            <v>(TC) (5.15-8pm)</v>
          </cell>
        </row>
        <row r="33">
          <cell r="C33" t="str">
            <v>Mohammed</v>
          </cell>
          <cell r="D33" t="str">
            <v>J.Kao</v>
          </cell>
          <cell r="E33" t="str">
            <v>Jasmine</v>
          </cell>
          <cell r="F33" t="str">
            <v>Fiona</v>
          </cell>
          <cell r="G33" t="str">
            <v>Christine</v>
          </cell>
          <cell r="H33" t="str">
            <v>Kosta</v>
          </cell>
          <cell r="I33" t="str">
            <v>Soty (8.45am-2.45pm)</v>
          </cell>
          <cell r="J33" t="str">
            <v>A.Chen</v>
          </cell>
          <cell r="K33" t="str">
            <v>Clark</v>
          </cell>
          <cell r="L33" t="str">
            <v>M.Nguyen</v>
          </cell>
          <cell r="M33" t="str">
            <v>Janki</v>
          </cell>
          <cell r="N33" t="str">
            <v>S.Thevalingam</v>
          </cell>
          <cell r="O33" t="str">
            <v>J.Andrews</v>
          </cell>
          <cell r="P33" t="str">
            <v>David</v>
          </cell>
          <cell r="Q33" t="str">
            <v>qq</v>
          </cell>
          <cell r="R33" t="str">
            <v>Lucky / Louise</v>
          </cell>
          <cell r="S33" t="str">
            <v>Brindha / A.Truong</v>
          </cell>
          <cell r="U33" t="str">
            <v>qq</v>
          </cell>
          <cell r="V33" t="str">
            <v>Clark</v>
          </cell>
          <cell r="W33" t="str">
            <v>(SS) (12.45-5.15pm)</v>
          </cell>
        </row>
        <row r="34">
          <cell r="C34" t="str">
            <v>Jeff</v>
          </cell>
          <cell r="D34" t="str">
            <v>J.Kao</v>
          </cell>
          <cell r="E34" t="str">
            <v>Jasmine</v>
          </cell>
          <cell r="F34" t="str">
            <v>David</v>
          </cell>
          <cell r="G34" t="str">
            <v>Christine</v>
          </cell>
          <cell r="H34" t="str">
            <v>Kosta</v>
          </cell>
          <cell r="I34" t="str">
            <v>qq</v>
          </cell>
          <cell r="J34" t="str">
            <v>A.Chen</v>
          </cell>
          <cell r="K34" t="str">
            <v>Clark</v>
          </cell>
          <cell r="L34" t="str">
            <v>Patrick</v>
          </cell>
          <cell r="M34" t="str">
            <v>April</v>
          </cell>
          <cell r="N34" t="str">
            <v>S.Thevalingam</v>
          </cell>
          <cell r="O34" t="str">
            <v>J.Andrews</v>
          </cell>
          <cell r="P34" t="str">
            <v>qq</v>
          </cell>
          <cell r="Q34" t="str">
            <v>qq</v>
          </cell>
          <cell r="R34" t="str">
            <v>Lucky / M.Nguyen/ Louise</v>
          </cell>
          <cell r="S34" t="str">
            <v>Brindha / A.Truong</v>
          </cell>
          <cell r="U34" t="str">
            <v>qq</v>
          </cell>
          <cell r="V34" t="str">
            <v>qq</v>
          </cell>
          <cell r="W34" t="str">
            <v>qq</v>
          </cell>
        </row>
        <row r="35">
          <cell r="C35" t="str">
            <v>Jasmine</v>
          </cell>
          <cell r="D35" t="str">
            <v>J.Kao</v>
          </cell>
          <cell r="E35" t="str">
            <v>Kathy</v>
          </cell>
          <cell r="F35" t="str">
            <v>Fiona</v>
          </cell>
          <cell r="G35" t="str">
            <v>Christine</v>
          </cell>
          <cell r="H35" t="str">
            <v>Kosta</v>
          </cell>
          <cell r="I35" t="str">
            <v>Maria (8.45am-1.45pm)</v>
          </cell>
          <cell r="J35" t="str">
            <v>A.Chen</v>
          </cell>
          <cell r="K35" t="str">
            <v>Clark</v>
          </cell>
          <cell r="L35" t="str">
            <v>Jeff</v>
          </cell>
          <cell r="M35" t="str">
            <v>M.Nguyen</v>
          </cell>
          <cell r="N35" t="str">
            <v>S.Thevalingam</v>
          </cell>
          <cell r="O35" t="str">
            <v>Lucky</v>
          </cell>
          <cell r="P35" t="str">
            <v>Nelson</v>
          </cell>
          <cell r="Q35" t="str">
            <v>David</v>
          </cell>
          <cell r="R35" t="str">
            <v xml:space="preserve"> Louise</v>
          </cell>
          <cell r="S35" t="str">
            <v>A.Truong</v>
          </cell>
          <cell r="U35" t="str">
            <v>qq</v>
          </cell>
          <cell r="V35" t="str">
            <v>qq</v>
          </cell>
          <cell r="W35" t="str">
            <v>qq</v>
          </cell>
        </row>
        <row r="36">
          <cell r="C36" t="str">
            <v>Kathy</v>
          </cell>
          <cell r="D36" t="str">
            <v>Clark</v>
          </cell>
          <cell r="E36" t="str">
            <v>Meghana</v>
          </cell>
          <cell r="F36" t="str">
            <v>Nelson</v>
          </cell>
          <cell r="G36" t="str">
            <v>J.Yang</v>
          </cell>
          <cell r="H36" t="str">
            <v>Aseel</v>
          </cell>
          <cell r="I36" t="str">
            <v>Maria (8.45am-1.45pm)</v>
          </cell>
          <cell r="J36" t="str">
            <v>A.Chen</v>
          </cell>
          <cell r="K36" t="str">
            <v>J.Kao</v>
          </cell>
          <cell r="L36" t="str">
            <v>A.Truong</v>
          </cell>
          <cell r="M36" t="str">
            <v>David</v>
          </cell>
          <cell r="N36" t="str">
            <v>S.Thevalingam</v>
          </cell>
          <cell r="O36" t="str">
            <v>J.Andrews</v>
          </cell>
          <cell r="P36" t="str">
            <v>qq</v>
          </cell>
          <cell r="Q36" t="str">
            <v>qq</v>
          </cell>
          <cell r="R36" t="str">
            <v>qq</v>
          </cell>
          <cell r="S36" t="str">
            <v>qq</v>
          </cell>
          <cell r="T36" t="str">
            <v>qq</v>
          </cell>
          <cell r="V36" t="str">
            <v>qq</v>
          </cell>
          <cell r="W36" t="str">
            <v>qq</v>
          </cell>
        </row>
        <row r="37">
          <cell r="C37" t="str">
            <v>Phuong</v>
          </cell>
          <cell r="D37" t="str">
            <v>Clark</v>
          </cell>
          <cell r="E37" t="str">
            <v>Kathy</v>
          </cell>
          <cell r="F37" t="str">
            <v>Natalie &lt;2pm</v>
          </cell>
          <cell r="G37" t="str">
            <v>J.Yang</v>
          </cell>
          <cell r="H37" t="str">
            <v>Aseel</v>
          </cell>
          <cell r="I37" t="str">
            <v>Maria (8.45am-1.45pm)</v>
          </cell>
          <cell r="J37" t="str">
            <v>A.Chen</v>
          </cell>
          <cell r="K37" t="str">
            <v>A.Truong</v>
          </cell>
          <cell r="L37" t="str">
            <v>M.Nguyen</v>
          </cell>
          <cell r="M37" t="str">
            <v>David</v>
          </cell>
          <cell r="N37" t="str">
            <v>Janki</v>
          </cell>
          <cell r="O37" t="str">
            <v>J.Andrews</v>
          </cell>
          <cell r="P37" t="str">
            <v>qq</v>
          </cell>
          <cell r="Q37" t="str">
            <v>qq</v>
          </cell>
          <cell r="R37" t="str">
            <v>qq</v>
          </cell>
          <cell r="S37" t="str">
            <v>qq</v>
          </cell>
          <cell r="T37" t="str">
            <v>Alison</v>
          </cell>
          <cell r="V37" t="str">
            <v>Kathy</v>
          </cell>
          <cell r="W37" t="str">
            <v>(SC) (5.15-8pm)</v>
          </cell>
        </row>
        <row r="38">
          <cell r="C38" t="str">
            <v>Jeff</v>
          </cell>
          <cell r="D38" t="str">
            <v>Clark</v>
          </cell>
          <cell r="E38" t="str">
            <v>Jasmine</v>
          </cell>
          <cell r="F38" t="str">
            <v>M.Nguyen</v>
          </cell>
          <cell r="G38" t="str">
            <v>J.Yang</v>
          </cell>
          <cell r="H38" t="str">
            <v>Aseel</v>
          </cell>
          <cell r="I38" t="str">
            <v>Soty (8.45am-2.45pm)</v>
          </cell>
          <cell r="J38" t="str">
            <v>A.Chen</v>
          </cell>
          <cell r="K38" t="str">
            <v>A.Truong</v>
          </cell>
          <cell r="L38" t="str">
            <v>Patrick</v>
          </cell>
          <cell r="M38" t="str">
            <v>David</v>
          </cell>
          <cell r="N38" t="str">
            <v>S.Thevalingam</v>
          </cell>
          <cell r="O38" t="str">
            <v>J.Andrews</v>
          </cell>
          <cell r="P38" t="str">
            <v>Nadi</v>
          </cell>
          <cell r="Q38" t="str">
            <v>qq</v>
          </cell>
          <cell r="R38" t="str">
            <v>Louise / Brindha</v>
          </cell>
          <cell r="S38" t="str">
            <v>qq</v>
          </cell>
          <cell r="T38" t="str">
            <v>qq</v>
          </cell>
          <cell r="V38" t="str">
            <v>Clark</v>
          </cell>
          <cell r="W38" t="str">
            <v>(SS) (12.45-5.15pm)</v>
          </cell>
        </row>
        <row r="39">
          <cell r="C39" t="str">
            <v>M.Nguyen</v>
          </cell>
          <cell r="D39" t="str">
            <v>Clark</v>
          </cell>
          <cell r="E39" t="str">
            <v>Jasmine</v>
          </cell>
          <cell r="F39" t="str">
            <v>Jeff</v>
          </cell>
          <cell r="G39" t="str">
            <v>J.Yang</v>
          </cell>
          <cell r="H39" t="str">
            <v>Aseel</v>
          </cell>
          <cell r="I39" t="str">
            <v>qq</v>
          </cell>
          <cell r="J39" t="str">
            <v>A.Chen</v>
          </cell>
          <cell r="K39" t="str">
            <v>J.Kao</v>
          </cell>
          <cell r="L39" t="str">
            <v>Patrick</v>
          </cell>
          <cell r="M39" t="str">
            <v>David</v>
          </cell>
          <cell r="N39" t="str">
            <v>S.Thevalingam</v>
          </cell>
          <cell r="O39" t="str">
            <v>J.Andrews</v>
          </cell>
          <cell r="P39" t="str">
            <v>qq</v>
          </cell>
          <cell r="Q39" t="str">
            <v>qq</v>
          </cell>
          <cell r="R39" t="str">
            <v>qq</v>
          </cell>
          <cell r="S39" t="str">
            <v>qq</v>
          </cell>
          <cell r="T39" t="str">
            <v>qq</v>
          </cell>
          <cell r="V39" t="str">
            <v>qq</v>
          </cell>
          <cell r="W39" t="str">
            <v>qq</v>
          </cell>
        </row>
        <row r="40">
          <cell r="C40" t="str">
            <v>J.Kao</v>
          </cell>
          <cell r="D40" t="str">
            <v>A.Tran</v>
          </cell>
          <cell r="E40" t="str">
            <v>Kathy</v>
          </cell>
          <cell r="F40" t="str">
            <v>Janki</v>
          </cell>
          <cell r="G40" t="str">
            <v>J.Yang</v>
          </cell>
          <cell r="H40" t="str">
            <v>Aseel</v>
          </cell>
          <cell r="I40" t="str">
            <v>Maria (8.45am-1.45pm)</v>
          </cell>
          <cell r="J40" t="str">
            <v>A.Chen</v>
          </cell>
          <cell r="K40" t="str">
            <v>Jasmine</v>
          </cell>
          <cell r="L40" t="str">
            <v>M.Nguyen</v>
          </cell>
          <cell r="M40" t="str">
            <v>David</v>
          </cell>
          <cell r="N40" t="str">
            <v>Monique (11am-5pm)</v>
          </cell>
          <cell r="O40" t="str">
            <v>J.Mond (8.45-1.45)</v>
          </cell>
          <cell r="P40" t="str">
            <v>Nelson</v>
          </cell>
          <cell r="Q40" t="str">
            <v>D.Dunning</v>
          </cell>
          <cell r="R40" t="str">
            <v>Louise / Brindha</v>
          </cell>
          <cell r="S40" t="str">
            <v>qq</v>
          </cell>
          <cell r="T40" t="str">
            <v>Alison</v>
          </cell>
          <cell r="V40" t="str">
            <v>qq</v>
          </cell>
          <cell r="W40" t="str">
            <v>qq</v>
          </cell>
        </row>
        <row r="41">
          <cell r="C41" t="str">
            <v>Kathy</v>
          </cell>
          <cell r="D41" t="str">
            <v>A.Chen</v>
          </cell>
          <cell r="E41" t="str">
            <v>Phuong</v>
          </cell>
          <cell r="F41" t="str">
            <v>Nelson</v>
          </cell>
          <cell r="G41" t="str">
            <v>Sophia</v>
          </cell>
          <cell r="H41" t="str">
            <v>A.Alex</v>
          </cell>
          <cell r="I41" t="str">
            <v>Maria (8.45am-1.45pm)</v>
          </cell>
          <cell r="J41" t="str">
            <v>Clark</v>
          </cell>
          <cell r="K41" t="str">
            <v>A.Truong</v>
          </cell>
          <cell r="L41" t="str">
            <v>M.Nguyen</v>
          </cell>
          <cell r="M41" t="str">
            <v>David</v>
          </cell>
          <cell r="N41" t="str">
            <v>S.Thevalingam</v>
          </cell>
          <cell r="O41" t="str">
            <v>J.Andrews</v>
          </cell>
          <cell r="P41" t="str">
            <v>qq</v>
          </cell>
          <cell r="Q41" t="str">
            <v>qq</v>
          </cell>
          <cell r="T41" t="str">
            <v>Ana (LS)</v>
          </cell>
          <cell r="V41" t="str">
            <v>qq</v>
          </cell>
          <cell r="W41" t="str">
            <v>qq</v>
          </cell>
        </row>
        <row r="42">
          <cell r="C42" t="str">
            <v>M.Nguyen</v>
          </cell>
          <cell r="D42" t="str">
            <v>A.Chen</v>
          </cell>
          <cell r="E42" t="str">
            <v>Kathy</v>
          </cell>
          <cell r="F42" t="str">
            <v>Phuong</v>
          </cell>
          <cell r="G42" t="str">
            <v>Sophia</v>
          </cell>
          <cell r="H42" t="str">
            <v>A.Alex</v>
          </cell>
          <cell r="I42" t="str">
            <v>Maria (8.45am-1.45pm)</v>
          </cell>
          <cell r="J42" t="str">
            <v>Clark</v>
          </cell>
          <cell r="K42" t="str">
            <v>J.Kao</v>
          </cell>
          <cell r="L42" t="str">
            <v>Nelson</v>
          </cell>
          <cell r="M42" t="str">
            <v>David</v>
          </cell>
          <cell r="N42" t="str">
            <v>S.Thevalingam</v>
          </cell>
          <cell r="O42" t="str">
            <v>J.Andrews</v>
          </cell>
          <cell r="P42" t="str">
            <v>qq</v>
          </cell>
          <cell r="Q42" t="str">
            <v>qq</v>
          </cell>
          <cell r="T42" t="str">
            <v>Ana (LS)</v>
          </cell>
          <cell r="V42" t="str">
            <v>Kathy</v>
          </cell>
          <cell r="W42" t="str">
            <v>(TC) (5.15-8pm)</v>
          </cell>
        </row>
        <row r="43">
          <cell r="C43" t="str">
            <v>Jeff</v>
          </cell>
          <cell r="D43" t="str">
            <v>A.Chen</v>
          </cell>
          <cell r="E43" t="str">
            <v>Jasmine</v>
          </cell>
          <cell r="F43" t="str">
            <v>M.Nguyen</v>
          </cell>
          <cell r="G43" t="str">
            <v>Sophia</v>
          </cell>
          <cell r="H43" t="str">
            <v>A.Alex</v>
          </cell>
          <cell r="I43" t="str">
            <v>Alison (8.45am-12.45pm)</v>
          </cell>
          <cell r="J43" t="str">
            <v>Clark</v>
          </cell>
          <cell r="K43" t="str">
            <v>A.Truong</v>
          </cell>
          <cell r="L43" t="str">
            <v>Patrick</v>
          </cell>
          <cell r="M43" t="str">
            <v>David</v>
          </cell>
          <cell r="N43" t="str">
            <v>S.Thevalingam</v>
          </cell>
          <cell r="O43" t="str">
            <v>J.Andrews</v>
          </cell>
          <cell r="P43" t="str">
            <v>Tatyana</v>
          </cell>
          <cell r="Q43" t="str">
            <v>qq</v>
          </cell>
          <cell r="T43" t="str">
            <v>Ana (LS)</v>
          </cell>
          <cell r="V43" t="str">
            <v>Alison</v>
          </cell>
          <cell r="W43" t="str">
            <v>(SS) (12.45-5.15pm)</v>
          </cell>
        </row>
        <row r="44">
          <cell r="C44" t="str">
            <v>M.Nguyen</v>
          </cell>
          <cell r="D44" t="str">
            <v>A.Chen</v>
          </cell>
          <cell r="E44" t="str">
            <v>Jasmine</v>
          </cell>
          <cell r="F44" t="str">
            <v>Jeff</v>
          </cell>
          <cell r="G44" t="str">
            <v>Sophia</v>
          </cell>
          <cell r="H44" t="str">
            <v>A.Alex</v>
          </cell>
          <cell r="I44" t="str">
            <v>qq</v>
          </cell>
          <cell r="J44" t="str">
            <v>Clark</v>
          </cell>
          <cell r="K44" t="str">
            <v>J.Kao</v>
          </cell>
          <cell r="L44" t="str">
            <v>Patrick</v>
          </cell>
          <cell r="M44" t="str">
            <v>David</v>
          </cell>
          <cell r="N44" t="str">
            <v>S.Thevalingam</v>
          </cell>
          <cell r="O44" t="str">
            <v>J.Andrews</v>
          </cell>
          <cell r="P44" t="str">
            <v>qq</v>
          </cell>
          <cell r="Q44" t="str">
            <v>qq</v>
          </cell>
          <cell r="T44" t="str">
            <v>Ana (LS)</v>
          </cell>
          <cell r="V44" t="str">
            <v>qq</v>
          </cell>
          <cell r="W44" t="str">
            <v>qq</v>
          </cell>
        </row>
        <row r="45">
          <cell r="C45" t="str">
            <v>A.Truong</v>
          </cell>
          <cell r="D45" t="str">
            <v>A.Chen</v>
          </cell>
          <cell r="E45" t="str">
            <v>Kathy</v>
          </cell>
          <cell r="F45" t="str">
            <v>Jasmine</v>
          </cell>
          <cell r="G45" t="str">
            <v>Sophia</v>
          </cell>
          <cell r="H45" t="str">
            <v>A.Alex</v>
          </cell>
          <cell r="I45" t="str">
            <v>Maria (8.45am-1.45pm)</v>
          </cell>
          <cell r="J45" t="str">
            <v>Soty (8.45am-2.45pm)</v>
          </cell>
          <cell r="K45" t="str">
            <v>J.Kao</v>
          </cell>
          <cell r="L45" t="str">
            <v>Janki</v>
          </cell>
          <cell r="M45" t="str">
            <v>David</v>
          </cell>
          <cell r="N45" t="str">
            <v>S.Thevalingam</v>
          </cell>
          <cell r="O45" t="str">
            <v>J.Mond (8.45-1.45)</v>
          </cell>
          <cell r="P45" t="str">
            <v>Nelson</v>
          </cell>
          <cell r="Q45" t="str">
            <v>D.Dunning</v>
          </cell>
          <cell r="T45" t="str">
            <v>Ana (LS)</v>
          </cell>
          <cell r="V45" t="str">
            <v>qq</v>
          </cell>
          <cell r="W45" t="str">
            <v>qq</v>
          </cell>
        </row>
        <row r="46">
          <cell r="C46" t="str">
            <v>Kathy</v>
          </cell>
          <cell r="D46" t="str">
            <v>M.Nguyen</v>
          </cell>
          <cell r="E46" t="str">
            <v>Nelson</v>
          </cell>
          <cell r="F46" t="str">
            <v>Phuong</v>
          </cell>
          <cell r="G46" t="str">
            <v>V.Koo</v>
          </cell>
          <cell r="H46" t="str">
            <v>Nadi</v>
          </cell>
          <cell r="I46" t="str">
            <v>Maria (8.45am-1.45pm)</v>
          </cell>
          <cell r="J46" t="str">
            <v>A.Chen</v>
          </cell>
          <cell r="K46" t="str">
            <v>Clark</v>
          </cell>
          <cell r="L46" t="str">
            <v>A.Truong</v>
          </cell>
          <cell r="M46" t="str">
            <v>David</v>
          </cell>
          <cell r="N46" t="str">
            <v>S.Thevalingam</v>
          </cell>
          <cell r="O46" t="str">
            <v>J.Andrews</v>
          </cell>
          <cell r="P46" t="str">
            <v>qq</v>
          </cell>
          <cell r="Q46" t="str">
            <v>qq</v>
          </cell>
          <cell r="T46" t="str">
            <v>Ana</v>
          </cell>
          <cell r="V46" t="str">
            <v>qq</v>
          </cell>
          <cell r="W46" t="str">
            <v>qq</v>
          </cell>
        </row>
        <row r="47">
          <cell r="C47" t="str">
            <v>Leekin</v>
          </cell>
          <cell r="D47" t="str">
            <v>J.Kao</v>
          </cell>
          <cell r="E47" t="str">
            <v>Kathy</v>
          </cell>
          <cell r="F47" t="str">
            <v>Phuong</v>
          </cell>
          <cell r="G47" t="str">
            <v>V.Koo</v>
          </cell>
          <cell r="H47" t="str">
            <v>Nadi</v>
          </cell>
          <cell r="I47" t="str">
            <v>Maria (8.45am-1.45pm)</v>
          </cell>
          <cell r="J47" t="str">
            <v>A.Chen</v>
          </cell>
          <cell r="K47" t="str">
            <v>Clark / Lucky &lt;12.45</v>
          </cell>
          <cell r="L47" t="str">
            <v>Fiona</v>
          </cell>
          <cell r="M47" t="str">
            <v>David</v>
          </cell>
          <cell r="N47" t="str">
            <v>S.Thevalingam</v>
          </cell>
          <cell r="O47" t="str">
            <v>J.Andrews</v>
          </cell>
          <cell r="P47" t="str">
            <v>qq</v>
          </cell>
          <cell r="Q47" t="str">
            <v>qq</v>
          </cell>
          <cell r="T47" t="str">
            <v>qq</v>
          </cell>
          <cell r="V47" t="str">
            <v>Leekin</v>
          </cell>
          <cell r="W47" t="str">
            <v>(SC) (5.15-8pm)</v>
          </cell>
        </row>
        <row r="48">
          <cell r="C48" t="str">
            <v>Jeff</v>
          </cell>
          <cell r="D48" t="str">
            <v>J.Kao</v>
          </cell>
          <cell r="E48" t="str">
            <v>Leekin</v>
          </cell>
          <cell r="F48" t="str">
            <v>Jasmine</v>
          </cell>
          <cell r="G48" t="str">
            <v>V.Koo</v>
          </cell>
          <cell r="H48" t="str">
            <v>Nadi</v>
          </cell>
          <cell r="I48" t="str">
            <v>Soty (8.45am-2.45pm)</v>
          </cell>
          <cell r="J48" t="str">
            <v>A.Chen</v>
          </cell>
          <cell r="K48" t="str">
            <v>Clark</v>
          </cell>
          <cell r="L48" t="str">
            <v>Patrick</v>
          </cell>
          <cell r="M48" t="str">
            <v>David</v>
          </cell>
          <cell r="N48" t="str">
            <v>S.Thevalingam</v>
          </cell>
          <cell r="O48" t="str">
            <v>J.Andrews</v>
          </cell>
          <cell r="P48" t="str">
            <v>Nelson</v>
          </cell>
          <cell r="Q48" t="str">
            <v>qq</v>
          </cell>
          <cell r="T48" t="str">
            <v>Ana</v>
          </cell>
          <cell r="V48" t="str">
            <v>Clark</v>
          </cell>
          <cell r="W48" t="str">
            <v>(SS) (12.45-5.15pm)</v>
          </cell>
        </row>
        <row r="49">
          <cell r="C49" t="str">
            <v>Nelson</v>
          </cell>
          <cell r="D49" t="str">
            <v>J.Kao</v>
          </cell>
          <cell r="E49" t="str">
            <v>Leekin</v>
          </cell>
          <cell r="F49" t="str">
            <v>Jasmine</v>
          </cell>
          <cell r="G49" t="str">
            <v>V.Koo</v>
          </cell>
          <cell r="H49" t="str">
            <v>Nadi</v>
          </cell>
          <cell r="I49" t="str">
            <v>qq</v>
          </cell>
          <cell r="J49" t="str">
            <v>A.Chen</v>
          </cell>
          <cell r="K49" t="str">
            <v>Jeff</v>
          </cell>
          <cell r="L49" t="str">
            <v>Patrick</v>
          </cell>
          <cell r="M49" t="str">
            <v>David</v>
          </cell>
          <cell r="N49" t="str">
            <v>S.Thevalingam</v>
          </cell>
          <cell r="O49" t="str">
            <v>J.Andrews</v>
          </cell>
          <cell r="P49" t="str">
            <v>qq</v>
          </cell>
          <cell r="Q49" t="str">
            <v>qq</v>
          </cell>
          <cell r="T49" t="str">
            <v>Ana</v>
          </cell>
          <cell r="V49" t="str">
            <v>qq</v>
          </cell>
          <cell r="W49" t="str">
            <v>qq</v>
          </cell>
        </row>
        <row r="50">
          <cell r="C50" t="str">
            <v>Leekin</v>
          </cell>
          <cell r="D50" t="str">
            <v>J.Kao</v>
          </cell>
          <cell r="E50" t="str">
            <v>Kathy</v>
          </cell>
          <cell r="F50" t="str">
            <v>Jasmine</v>
          </cell>
          <cell r="G50" t="str">
            <v>V.Koo</v>
          </cell>
          <cell r="H50" t="str">
            <v>Nadi</v>
          </cell>
          <cell r="I50" t="str">
            <v>Maria (8.45am-1.45pm)</v>
          </cell>
          <cell r="J50" t="str">
            <v>A.Chen</v>
          </cell>
          <cell r="K50" t="str">
            <v>Nelson</v>
          </cell>
          <cell r="L50" t="str">
            <v>Fiona</v>
          </cell>
          <cell r="M50" t="str">
            <v>David</v>
          </cell>
          <cell r="N50" t="str">
            <v>S.Thevalingam</v>
          </cell>
          <cell r="O50" t="str">
            <v>Meghana</v>
          </cell>
          <cell r="P50" t="str">
            <v>M.Nguyen</v>
          </cell>
          <cell r="Q50" t="str">
            <v>Alison</v>
          </cell>
          <cell r="T50" t="str">
            <v>qq</v>
          </cell>
          <cell r="V50" t="str">
            <v>qq</v>
          </cell>
          <cell r="W50" t="str">
            <v>qq</v>
          </cell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  <cell r="U51" t="str">
            <v>Public Holiday</v>
          </cell>
          <cell r="V51" t="str">
            <v>Public Holiday</v>
          </cell>
          <cell r="W51" t="str">
            <v>Public Holiday</v>
          </cell>
        </row>
        <row r="52">
          <cell r="C52" t="str">
            <v>Leekin</v>
          </cell>
          <cell r="D52" t="str">
            <v>Clark</v>
          </cell>
          <cell r="E52" t="str">
            <v>Kathy</v>
          </cell>
          <cell r="F52" t="str">
            <v>Phuong</v>
          </cell>
          <cell r="G52" t="str">
            <v>Georgia</v>
          </cell>
          <cell r="H52" t="str">
            <v>April</v>
          </cell>
          <cell r="I52" t="str">
            <v>Maria (8.45am-1.45pm)</v>
          </cell>
          <cell r="J52" t="str">
            <v>A.Chen</v>
          </cell>
          <cell r="K52" t="str">
            <v>J.Kao</v>
          </cell>
          <cell r="L52" t="str">
            <v>Fiona</v>
          </cell>
          <cell r="M52" t="str">
            <v>David</v>
          </cell>
          <cell r="N52" t="str">
            <v>S.Thevalingam</v>
          </cell>
          <cell r="O52" t="str">
            <v>J.Andrews</v>
          </cell>
          <cell r="P52" t="str">
            <v>qq</v>
          </cell>
          <cell r="Q52" t="str">
            <v>qq</v>
          </cell>
          <cell r="T52" t="str">
            <v>Lauren (LS)</v>
          </cell>
          <cell r="V52" t="str">
            <v>Leekin</v>
          </cell>
          <cell r="W52" t="str">
            <v>(TC) (5.15-8pm)</v>
          </cell>
        </row>
        <row r="53">
          <cell r="C53" t="str">
            <v>Jeff</v>
          </cell>
          <cell r="D53" t="str">
            <v>Clark</v>
          </cell>
          <cell r="E53" t="str">
            <v>Leekin</v>
          </cell>
          <cell r="F53" t="str">
            <v>Jasmine</v>
          </cell>
          <cell r="G53" t="str">
            <v>Georgia</v>
          </cell>
          <cell r="H53" t="str">
            <v>April</v>
          </cell>
          <cell r="I53" t="str">
            <v>Soty (8.45am-2.45pm)</v>
          </cell>
          <cell r="J53" t="str">
            <v>A.Chen</v>
          </cell>
          <cell r="K53" t="str">
            <v>J.Kao</v>
          </cell>
          <cell r="L53" t="str">
            <v>Patrick</v>
          </cell>
          <cell r="M53" t="str">
            <v>David</v>
          </cell>
          <cell r="N53" t="str">
            <v>S.Thevalingam</v>
          </cell>
          <cell r="O53" t="str">
            <v>J.Andrews</v>
          </cell>
          <cell r="P53" t="str">
            <v>Fiona</v>
          </cell>
          <cell r="Q53" t="str">
            <v>qq</v>
          </cell>
          <cell r="T53" t="str">
            <v>Lauren (LS)</v>
          </cell>
          <cell r="V53" t="str">
            <v>S.Thevalingam</v>
          </cell>
          <cell r="W53" t="str">
            <v>(SS) (12.45-5.15pm)</v>
          </cell>
        </row>
        <row r="54">
          <cell r="C54" t="str">
            <v>J.Kao</v>
          </cell>
          <cell r="D54" t="str">
            <v>Clark</v>
          </cell>
          <cell r="E54" t="str">
            <v>Leekin</v>
          </cell>
          <cell r="F54" t="str">
            <v>Jasmine</v>
          </cell>
          <cell r="G54" t="str">
            <v>Georgia</v>
          </cell>
          <cell r="H54" t="str">
            <v>April</v>
          </cell>
          <cell r="I54" t="str">
            <v>qq</v>
          </cell>
          <cell r="J54" t="str">
            <v>A.Chen</v>
          </cell>
          <cell r="K54" t="str">
            <v>Sylvia</v>
          </cell>
          <cell r="L54" t="str">
            <v>Patrick</v>
          </cell>
          <cell r="M54" t="str">
            <v>David</v>
          </cell>
          <cell r="N54" t="str">
            <v>S.Thevalingam</v>
          </cell>
          <cell r="O54" t="str">
            <v>J.Andrews</v>
          </cell>
          <cell r="P54" t="str">
            <v>qq</v>
          </cell>
          <cell r="Q54" t="str">
            <v>Jeff &gt;2pm</v>
          </cell>
          <cell r="T54" t="str">
            <v>Lauren (LS)</v>
          </cell>
          <cell r="V54" t="str">
            <v>qq</v>
          </cell>
          <cell r="W54" t="str">
            <v>qq</v>
          </cell>
        </row>
        <row r="55">
          <cell r="C55" t="str">
            <v>Leekin</v>
          </cell>
          <cell r="D55" t="str">
            <v>Eugene</v>
          </cell>
          <cell r="E55" t="str">
            <v>Kathy</v>
          </cell>
          <cell r="F55" t="str">
            <v>Jasmine</v>
          </cell>
          <cell r="G55" t="str">
            <v>Georgia</v>
          </cell>
          <cell r="H55" t="str">
            <v>April</v>
          </cell>
          <cell r="I55" t="str">
            <v>Maria (8.45am-1.45pm)</v>
          </cell>
          <cell r="J55" t="str">
            <v>A.Chen</v>
          </cell>
          <cell r="K55" t="str">
            <v>J.Kao</v>
          </cell>
          <cell r="L55" t="str">
            <v>Fiona</v>
          </cell>
          <cell r="M55" t="str">
            <v>David</v>
          </cell>
          <cell r="N55" t="str">
            <v>S.Thevalingam</v>
          </cell>
          <cell r="O55" t="str">
            <v>J.Mond (8.45-1.45)</v>
          </cell>
          <cell r="P55" t="str">
            <v>M.Nguyen</v>
          </cell>
          <cell r="Q55" t="str">
            <v>Janki</v>
          </cell>
          <cell r="T55" t="str">
            <v>Lauren (LS)</v>
          </cell>
          <cell r="V55" t="str">
            <v>qq</v>
          </cell>
          <cell r="W55" t="str">
            <v>qq</v>
          </cell>
        </row>
        <row r="56">
          <cell r="C56" t="str">
            <v>Kathy</v>
          </cell>
          <cell r="D56" t="str">
            <v>Clark</v>
          </cell>
          <cell r="E56" t="str">
            <v>Leekin</v>
          </cell>
          <cell r="F56" t="str">
            <v>Janki</v>
          </cell>
          <cell r="G56" t="str">
            <v>Stuart</v>
          </cell>
          <cell r="H56" t="str">
            <v>J.Kao</v>
          </cell>
          <cell r="I56" t="str">
            <v>Maria (8.45am-1.45pm)</v>
          </cell>
          <cell r="J56" t="str">
            <v>A.Chen</v>
          </cell>
          <cell r="K56" t="str">
            <v>M.Nguyen</v>
          </cell>
          <cell r="L56" t="str">
            <v>Sylvia</v>
          </cell>
          <cell r="M56" t="str">
            <v>David</v>
          </cell>
          <cell r="N56" t="str">
            <v>S.Thevalingam</v>
          </cell>
          <cell r="O56" t="str">
            <v>J.Andrews</v>
          </cell>
          <cell r="P56" t="str">
            <v>qq</v>
          </cell>
          <cell r="Q56" t="str">
            <v>qq</v>
          </cell>
          <cell r="T56" t="str">
            <v>qq</v>
          </cell>
          <cell r="V56" t="str">
            <v>qq</v>
          </cell>
          <cell r="W56" t="str">
            <v>qq</v>
          </cell>
        </row>
        <row r="57">
          <cell r="C57" t="str">
            <v>Leekin</v>
          </cell>
          <cell r="D57" t="str">
            <v>Clark</v>
          </cell>
          <cell r="E57" t="str">
            <v>Kathy</v>
          </cell>
          <cell r="F57" t="str">
            <v>Phuong</v>
          </cell>
          <cell r="G57" t="str">
            <v>Stuart</v>
          </cell>
          <cell r="H57" t="str">
            <v>J.Kao</v>
          </cell>
          <cell r="I57" t="str">
            <v>Maria (8.45am-1.45pm)</v>
          </cell>
          <cell r="J57" t="str">
            <v>A.Chen</v>
          </cell>
          <cell r="K57" t="str">
            <v>Karishma</v>
          </cell>
          <cell r="L57" t="str">
            <v>Fiona</v>
          </cell>
          <cell r="M57" t="str">
            <v>David</v>
          </cell>
          <cell r="N57" t="str">
            <v>S.Thevalingam</v>
          </cell>
          <cell r="O57" t="str">
            <v>J.Andrews</v>
          </cell>
          <cell r="P57" t="str">
            <v>qq</v>
          </cell>
          <cell r="Q57" t="str">
            <v>qq</v>
          </cell>
          <cell r="T57" t="str">
            <v>Lauren</v>
          </cell>
          <cell r="V57" t="str">
            <v>Leekin</v>
          </cell>
          <cell r="W57" t="str">
            <v>(SC) (5.15-8pm)</v>
          </cell>
        </row>
        <row r="58">
          <cell r="C58" t="str">
            <v>Jeff</v>
          </cell>
          <cell r="D58" t="str">
            <v>Clark</v>
          </cell>
          <cell r="E58" t="str">
            <v>Leekin</v>
          </cell>
          <cell r="F58" t="str">
            <v>Jasmine</v>
          </cell>
          <cell r="G58" t="str">
            <v>Stuart</v>
          </cell>
          <cell r="H58" t="str">
            <v>J.Kao</v>
          </cell>
          <cell r="I58" t="str">
            <v>Soty (8.45am-2.45pm)</v>
          </cell>
          <cell r="J58" t="str">
            <v>A.Chen</v>
          </cell>
          <cell r="K58" t="str">
            <v>Sylvia</v>
          </cell>
          <cell r="L58" t="str">
            <v>Patrick</v>
          </cell>
          <cell r="M58" t="str">
            <v>David</v>
          </cell>
          <cell r="N58" t="str">
            <v>S.Thevalingam</v>
          </cell>
          <cell r="O58" t="str">
            <v>J.Andrews</v>
          </cell>
          <cell r="P58" t="str">
            <v>Fiona</v>
          </cell>
          <cell r="Q58" t="str">
            <v>qq</v>
          </cell>
          <cell r="T58" t="str">
            <v>Lauren</v>
          </cell>
          <cell r="V58" t="str">
            <v>S.Thevalingam</v>
          </cell>
          <cell r="W58" t="str">
            <v>(SS) (12.45-5.15pm)</v>
          </cell>
        </row>
        <row r="59">
          <cell r="C59" t="str">
            <v>Eugene</v>
          </cell>
          <cell r="D59" t="str">
            <v>Clark</v>
          </cell>
          <cell r="E59" t="str">
            <v>Leekin</v>
          </cell>
          <cell r="F59" t="str">
            <v>Jasmine</v>
          </cell>
          <cell r="G59" t="str">
            <v>Stuart</v>
          </cell>
          <cell r="H59" t="str">
            <v>J.Kao</v>
          </cell>
          <cell r="I59" t="str">
            <v>qq</v>
          </cell>
          <cell r="J59" t="str">
            <v>A.Chen</v>
          </cell>
          <cell r="K59" t="str">
            <v>Meghana</v>
          </cell>
          <cell r="L59" t="str">
            <v>Patrick</v>
          </cell>
          <cell r="M59" t="str">
            <v>David</v>
          </cell>
          <cell r="N59" t="str">
            <v>S.Thevalingam</v>
          </cell>
          <cell r="O59" t="str">
            <v>J.Andrews</v>
          </cell>
          <cell r="P59" t="str">
            <v>qq</v>
          </cell>
          <cell r="Q59" t="str">
            <v>Jeff &gt;2pm</v>
          </cell>
          <cell r="T59" t="str">
            <v>Lauren</v>
          </cell>
          <cell r="V59" t="str">
            <v>qq</v>
          </cell>
          <cell r="W59" t="str">
            <v>qq</v>
          </cell>
        </row>
        <row r="60">
          <cell r="C60" t="str">
            <v>Leekin</v>
          </cell>
          <cell r="D60" t="str">
            <v>Eugene</v>
          </cell>
          <cell r="E60" t="str">
            <v>Kathy</v>
          </cell>
          <cell r="F60" t="str">
            <v>Jasmine</v>
          </cell>
          <cell r="G60" t="str">
            <v>Stuart</v>
          </cell>
          <cell r="H60" t="str">
            <v>J.Kao</v>
          </cell>
          <cell r="I60" t="str">
            <v>Maria (8.45am-1.45pm)</v>
          </cell>
          <cell r="J60" t="str">
            <v>A.Chen</v>
          </cell>
          <cell r="K60" t="str">
            <v>Meghana</v>
          </cell>
          <cell r="L60" t="str">
            <v>A.Tran</v>
          </cell>
          <cell r="M60" t="str">
            <v>David</v>
          </cell>
          <cell r="N60" t="str">
            <v>S.Thevalingam</v>
          </cell>
          <cell r="O60" t="str">
            <v>J.Mond (8.45-1.45)</v>
          </cell>
          <cell r="P60" t="str">
            <v>Fiona</v>
          </cell>
          <cell r="Q60" t="str">
            <v>D.Dunning</v>
          </cell>
          <cell r="T60" t="str">
            <v>Lauren</v>
          </cell>
          <cell r="V60" t="str">
            <v>qq</v>
          </cell>
          <cell r="W60" t="str">
            <v>qq</v>
          </cell>
        </row>
        <row r="61">
          <cell r="C61" t="str">
            <v>Kathy</v>
          </cell>
          <cell r="D61" t="str">
            <v>Clark</v>
          </cell>
          <cell r="E61" t="str">
            <v>Eugene</v>
          </cell>
          <cell r="F61" t="str">
            <v>Phuong</v>
          </cell>
          <cell r="G61" t="str">
            <v>Leekin</v>
          </cell>
          <cell r="H61" t="str">
            <v>M.Nguyen</v>
          </cell>
          <cell r="I61" t="str">
            <v>Maria (8.45am-1.45pm)</v>
          </cell>
          <cell r="J61" t="str">
            <v>Janki</v>
          </cell>
          <cell r="K61" t="str">
            <v>J.Kao</v>
          </cell>
          <cell r="L61" t="str">
            <v>Meghana</v>
          </cell>
          <cell r="M61" t="str">
            <v>David</v>
          </cell>
          <cell r="N61" t="str">
            <v>S.Thevalingam</v>
          </cell>
          <cell r="O61" t="str">
            <v>J.Andrews</v>
          </cell>
          <cell r="P61" t="str">
            <v>qq</v>
          </cell>
          <cell r="Q61" t="str">
            <v>qq</v>
          </cell>
          <cell r="T61" t="str">
            <v>Roshny (LS)</v>
          </cell>
          <cell r="V61" t="str">
            <v>qq</v>
          </cell>
          <cell r="W61" t="str">
            <v>qq</v>
          </cell>
        </row>
        <row r="62">
          <cell r="C62" t="str">
            <v>A.Truong</v>
          </cell>
          <cell r="D62" t="str">
            <v>Clark</v>
          </cell>
          <cell r="E62" t="str">
            <v>Kathy</v>
          </cell>
          <cell r="F62" t="str">
            <v>Phuong</v>
          </cell>
          <cell r="G62" t="str">
            <v>Leekin</v>
          </cell>
          <cell r="H62" t="str">
            <v>M.Nguyen</v>
          </cell>
          <cell r="I62" t="str">
            <v>Maria (8.45am-1.45pm)</v>
          </cell>
          <cell r="J62" t="str">
            <v>Monique</v>
          </cell>
          <cell r="K62" t="str">
            <v>J.Kao</v>
          </cell>
          <cell r="L62" t="str">
            <v>Fiona</v>
          </cell>
          <cell r="M62" t="str">
            <v>David</v>
          </cell>
          <cell r="N62" t="str">
            <v>S.Thevalingam</v>
          </cell>
          <cell r="O62" t="str">
            <v>J.Andrews</v>
          </cell>
          <cell r="P62" t="str">
            <v>qq</v>
          </cell>
          <cell r="Q62" t="str">
            <v>qq</v>
          </cell>
          <cell r="T62" t="str">
            <v>Roshny (LS)</v>
          </cell>
          <cell r="V62" t="str">
            <v>Leekin</v>
          </cell>
          <cell r="W62" t="str">
            <v>(TC) (5.15-8pm)</v>
          </cell>
        </row>
        <row r="63">
          <cell r="C63" t="str">
            <v>Jeff</v>
          </cell>
          <cell r="D63" t="str">
            <v>Clark</v>
          </cell>
          <cell r="E63" t="str">
            <v>Janki</v>
          </cell>
          <cell r="F63" t="str">
            <v>Jasmine</v>
          </cell>
          <cell r="G63" t="str">
            <v>Leekin</v>
          </cell>
          <cell r="H63" t="str">
            <v>M.Nguyen</v>
          </cell>
          <cell r="I63" t="str">
            <v>Soty (8.45am-2.45pm)</v>
          </cell>
          <cell r="J63" t="str">
            <v>Monique</v>
          </cell>
          <cell r="K63" t="str">
            <v>J.Kao</v>
          </cell>
          <cell r="L63" t="str">
            <v>Patrick</v>
          </cell>
          <cell r="M63" t="str">
            <v>David</v>
          </cell>
          <cell r="N63" t="str">
            <v>S.Thevalingam</v>
          </cell>
          <cell r="O63" t="str">
            <v>J.Andrews</v>
          </cell>
          <cell r="P63" t="str">
            <v>Fiona</v>
          </cell>
          <cell r="Q63" t="str">
            <v>qq</v>
          </cell>
          <cell r="T63" t="str">
            <v>Roshny (LS)</v>
          </cell>
          <cell r="V63" t="str">
            <v>S.Thevalingam</v>
          </cell>
          <cell r="W63" t="str">
            <v>(SS) (12.45-5.15pm)</v>
          </cell>
        </row>
        <row r="64">
          <cell r="C64" t="str">
            <v>J.Kao</v>
          </cell>
          <cell r="D64" t="str">
            <v>Clark</v>
          </cell>
          <cell r="E64" t="str">
            <v>Janki</v>
          </cell>
          <cell r="F64" t="str">
            <v>Jasmine</v>
          </cell>
          <cell r="G64" t="str">
            <v>Leekin</v>
          </cell>
          <cell r="H64" t="str">
            <v>M.Nguyen</v>
          </cell>
          <cell r="I64" t="str">
            <v>qq</v>
          </cell>
          <cell r="J64" t="str">
            <v>Li-Ling</v>
          </cell>
          <cell r="K64" t="str">
            <v>Vivienne</v>
          </cell>
          <cell r="L64" t="str">
            <v>Patrick</v>
          </cell>
          <cell r="M64" t="str">
            <v>David</v>
          </cell>
          <cell r="N64" t="str">
            <v>S.Thevalingam</v>
          </cell>
          <cell r="O64" t="str">
            <v>J.Andrews</v>
          </cell>
          <cell r="P64" t="str">
            <v>qq</v>
          </cell>
          <cell r="Q64" t="str">
            <v>qq</v>
          </cell>
          <cell r="T64" t="str">
            <v>Roshny (LS)</v>
          </cell>
          <cell r="V64" t="str">
            <v>qq</v>
          </cell>
          <cell r="W64" t="str">
            <v>qq</v>
          </cell>
        </row>
        <row r="65">
          <cell r="C65" t="str">
            <v>A.Truong</v>
          </cell>
          <cell r="D65" t="str">
            <v>Clark</v>
          </cell>
          <cell r="E65" t="str">
            <v>Kathy</v>
          </cell>
          <cell r="F65" t="str">
            <v>Jasmine</v>
          </cell>
          <cell r="G65" t="str">
            <v>Leekin</v>
          </cell>
          <cell r="H65" t="str">
            <v>M.Nguyen</v>
          </cell>
          <cell r="I65" t="str">
            <v>Maria (8.45am-1.45pm)</v>
          </cell>
          <cell r="J65" t="str">
            <v>Eugene</v>
          </cell>
          <cell r="K65" t="str">
            <v>Jeff</v>
          </cell>
          <cell r="L65" t="str">
            <v>Alison</v>
          </cell>
          <cell r="M65" t="str">
            <v>David</v>
          </cell>
          <cell r="N65" t="str">
            <v>S.Thevalingam</v>
          </cell>
          <cell r="O65" t="str">
            <v>J.Mond (8.45-1.45)</v>
          </cell>
          <cell r="P65" t="str">
            <v>Fiona</v>
          </cell>
          <cell r="Q65" t="str">
            <v>D.Dunning</v>
          </cell>
          <cell r="T65" t="str">
            <v>Roshny (LS)</v>
          </cell>
          <cell r="V65" t="str">
            <v>qq</v>
          </cell>
          <cell r="W65" t="str">
            <v>qq</v>
          </cell>
        </row>
        <row r="66">
          <cell r="C66" t="str">
            <v>Kathy</v>
          </cell>
          <cell r="D66" t="str">
            <v>Clark</v>
          </cell>
          <cell r="E66" t="str">
            <v>Leekin</v>
          </cell>
          <cell r="F66" t="str">
            <v>Phuong</v>
          </cell>
          <cell r="G66" t="str">
            <v>S.Thevalingam</v>
          </cell>
          <cell r="H66" t="str">
            <v>MichaelL</v>
          </cell>
          <cell r="I66" t="str">
            <v>Maria (8.45am-1.45pm)</v>
          </cell>
          <cell r="J66" t="str">
            <v>blank</v>
          </cell>
          <cell r="K66" t="str">
            <v>blank</v>
          </cell>
          <cell r="L66" t="str">
            <v>blank</v>
          </cell>
          <cell r="M66" t="str">
            <v>David</v>
          </cell>
          <cell r="N66" t="str">
            <v>blank</v>
          </cell>
          <cell r="O66" t="str">
            <v>J.Andrews</v>
          </cell>
          <cell r="P66" t="str">
            <v>qq</v>
          </cell>
          <cell r="Q66" t="str">
            <v>qq</v>
          </cell>
          <cell r="T66" t="str">
            <v>Roshny</v>
          </cell>
          <cell r="V66" t="str">
            <v>qq</v>
          </cell>
          <cell r="W66" t="str">
            <v>qq</v>
          </cell>
        </row>
        <row r="67">
          <cell r="C67" t="str">
            <v>Leekin</v>
          </cell>
          <cell r="D67" t="str">
            <v>Clark</v>
          </cell>
          <cell r="E67" t="str">
            <v>Kathy</v>
          </cell>
          <cell r="F67" t="str">
            <v>Phuong</v>
          </cell>
          <cell r="G67" t="str">
            <v>S.Thevalingam</v>
          </cell>
          <cell r="H67" t="str">
            <v>MichaelL</v>
          </cell>
          <cell r="I67" t="str">
            <v>Maria (8.45am-1.45pm)</v>
          </cell>
          <cell r="J67" t="str">
            <v>blank</v>
          </cell>
          <cell r="K67" t="str">
            <v>blank</v>
          </cell>
          <cell r="L67" t="str">
            <v>Fiona</v>
          </cell>
          <cell r="M67" t="str">
            <v>David</v>
          </cell>
          <cell r="N67" t="str">
            <v>blank</v>
          </cell>
          <cell r="O67" t="str">
            <v>J.Andrews</v>
          </cell>
          <cell r="P67" t="str">
            <v>qq</v>
          </cell>
          <cell r="Q67" t="str">
            <v>qq</v>
          </cell>
          <cell r="T67" t="str">
            <v>qq</v>
          </cell>
          <cell r="V67" t="str">
            <v>Huda</v>
          </cell>
          <cell r="W67" t="str">
            <v>(SC) (5.15-8pm)</v>
          </cell>
        </row>
        <row r="68">
          <cell r="C68" t="str">
            <v>Jeff</v>
          </cell>
          <cell r="D68" t="str">
            <v>Clark</v>
          </cell>
          <cell r="E68" t="str">
            <v>Leekin</v>
          </cell>
          <cell r="F68" t="str">
            <v>Jasmine</v>
          </cell>
          <cell r="G68" t="str">
            <v>S.Thevalingam</v>
          </cell>
          <cell r="H68" t="str">
            <v>MichaelL</v>
          </cell>
          <cell r="I68" t="str">
            <v>Soty (8.45am-2.45pm)</v>
          </cell>
          <cell r="J68" t="str">
            <v>blank</v>
          </cell>
          <cell r="K68" t="str">
            <v>J.Kao</v>
          </cell>
          <cell r="L68" t="str">
            <v>Patrick</v>
          </cell>
          <cell r="M68" t="str">
            <v>David</v>
          </cell>
          <cell r="N68" t="str">
            <v>blank</v>
          </cell>
          <cell r="O68" t="str">
            <v>J.Andrews</v>
          </cell>
          <cell r="P68" t="str">
            <v>Fiona</v>
          </cell>
          <cell r="Q68" t="str">
            <v>qq</v>
          </cell>
          <cell r="T68" t="str">
            <v>Roshny</v>
          </cell>
          <cell r="V68" t="str">
            <v>Roshny</v>
          </cell>
          <cell r="W68" t="str">
            <v>(SS) (12.45-5.15pm)</v>
          </cell>
        </row>
        <row r="69">
          <cell r="C69" t="str">
            <v>J.Kao</v>
          </cell>
          <cell r="D69" t="str">
            <v>Clark</v>
          </cell>
          <cell r="E69" t="str">
            <v>Leekin</v>
          </cell>
          <cell r="F69" t="str">
            <v>Jasmine</v>
          </cell>
          <cell r="G69" t="str">
            <v>S.Thevalingam</v>
          </cell>
          <cell r="H69" t="str">
            <v>MichaelL</v>
          </cell>
          <cell r="I69" t="str">
            <v>qq</v>
          </cell>
          <cell r="J69" t="str">
            <v>Vivienne</v>
          </cell>
          <cell r="K69" t="str">
            <v>Jeff</v>
          </cell>
          <cell r="L69" t="str">
            <v>Patrick</v>
          </cell>
          <cell r="M69" t="str">
            <v>David</v>
          </cell>
          <cell r="N69" t="str">
            <v>blank</v>
          </cell>
          <cell r="O69" t="str">
            <v>J.Andrews</v>
          </cell>
          <cell r="P69" t="str">
            <v>qq</v>
          </cell>
          <cell r="Q69" t="str">
            <v>qq</v>
          </cell>
          <cell r="T69" t="str">
            <v>Roshny</v>
          </cell>
          <cell r="V69" t="str">
            <v>qq</v>
          </cell>
          <cell r="W69" t="str">
            <v>qq</v>
          </cell>
        </row>
        <row r="70">
          <cell r="C70" t="str">
            <v>Leekin</v>
          </cell>
          <cell r="D70" t="str">
            <v>Clark</v>
          </cell>
          <cell r="E70" t="str">
            <v>Kathy</v>
          </cell>
          <cell r="F70" t="str">
            <v>Jasmine</v>
          </cell>
          <cell r="G70" t="str">
            <v>S.Thevalingam</v>
          </cell>
          <cell r="H70" t="str">
            <v>MichaelL</v>
          </cell>
          <cell r="I70" t="str">
            <v>Maria (8.45am-1.45pm)</v>
          </cell>
          <cell r="J70" t="str">
            <v>blank</v>
          </cell>
          <cell r="K70" t="str">
            <v>J.Kao</v>
          </cell>
          <cell r="L70" t="str">
            <v>blank</v>
          </cell>
          <cell r="M70" t="str">
            <v>David</v>
          </cell>
          <cell r="N70" t="str">
            <v>blank</v>
          </cell>
          <cell r="O70" t="str">
            <v>blank</v>
          </cell>
          <cell r="P70" t="str">
            <v>Fiona</v>
          </cell>
          <cell r="Q70" t="str">
            <v>D.Dunning</v>
          </cell>
          <cell r="T70" t="str">
            <v>qq</v>
          </cell>
          <cell r="V70" t="str">
            <v>qq</v>
          </cell>
          <cell r="W70" t="str">
            <v>qq</v>
          </cell>
        </row>
        <row r="71">
          <cell r="C71" t="str">
            <v>Kathy</v>
          </cell>
          <cell r="D71" t="str">
            <v>Clark</v>
          </cell>
          <cell r="E71" t="str">
            <v>Leekin</v>
          </cell>
          <cell r="F71" t="str">
            <v>blank</v>
          </cell>
          <cell r="G71" t="str">
            <v>Bianca</v>
          </cell>
          <cell r="H71" t="str">
            <v>M.Phung</v>
          </cell>
          <cell r="I71" t="str">
            <v>Maria (8.45am-1.45pm)</v>
          </cell>
          <cell r="J71" t="str">
            <v>A.Chen</v>
          </cell>
          <cell r="K71" t="str">
            <v>J.Kao</v>
          </cell>
          <cell r="L71" t="str">
            <v>blank</v>
          </cell>
          <cell r="M71" t="str">
            <v>David</v>
          </cell>
          <cell r="N71" t="str">
            <v>S.Thevalingam</v>
          </cell>
          <cell r="O71" t="str">
            <v>J.Andrews</v>
          </cell>
          <cell r="P71" t="str">
            <v>qq</v>
          </cell>
          <cell r="Q71" t="str">
            <v>qq</v>
          </cell>
          <cell r="V71" t="str">
            <v>qq</v>
          </cell>
          <cell r="W71" t="str">
            <v>qq</v>
          </cell>
        </row>
        <row r="72">
          <cell r="C72" t="str">
            <v>Leekin</v>
          </cell>
          <cell r="D72" t="str">
            <v>Clark</v>
          </cell>
          <cell r="E72" t="str">
            <v>Kathy</v>
          </cell>
          <cell r="F72" t="str">
            <v>blank</v>
          </cell>
          <cell r="G72" t="str">
            <v>Bianca</v>
          </cell>
          <cell r="H72" t="str">
            <v>M.Phung</v>
          </cell>
          <cell r="I72" t="str">
            <v>Maria (8.45am-1.45pm)</v>
          </cell>
          <cell r="J72" t="str">
            <v>A.Chen</v>
          </cell>
          <cell r="K72" t="str">
            <v>J.Kao</v>
          </cell>
          <cell r="L72" t="str">
            <v>Fiona</v>
          </cell>
          <cell r="M72" t="str">
            <v>David</v>
          </cell>
          <cell r="N72" t="str">
            <v>S.Thevalingam</v>
          </cell>
          <cell r="O72" t="str">
            <v>J.Andrews</v>
          </cell>
          <cell r="P72" t="str">
            <v>qq</v>
          </cell>
          <cell r="Q72" t="str">
            <v>qq</v>
          </cell>
          <cell r="V72" t="str">
            <v>Huda</v>
          </cell>
          <cell r="W72" t="str">
            <v>(TC) (5.15-8pm)</v>
          </cell>
        </row>
        <row r="73">
          <cell r="C73" t="str">
            <v>Jeff</v>
          </cell>
          <cell r="D73" t="str">
            <v>Clark</v>
          </cell>
          <cell r="E73" t="str">
            <v>Leekin</v>
          </cell>
          <cell r="F73" t="str">
            <v>Fiona</v>
          </cell>
          <cell r="G73" t="str">
            <v>Bianca</v>
          </cell>
          <cell r="H73" t="str">
            <v>M.Phung</v>
          </cell>
          <cell r="I73" t="str">
            <v>Soty (8.45am-2.45pm)</v>
          </cell>
          <cell r="J73" t="str">
            <v>A.Chen</v>
          </cell>
          <cell r="K73" t="str">
            <v>J.Kao</v>
          </cell>
          <cell r="L73" t="str">
            <v>Patrick</v>
          </cell>
          <cell r="M73" t="str">
            <v>David</v>
          </cell>
          <cell r="N73" t="str">
            <v>S.Thevalingam</v>
          </cell>
          <cell r="O73" t="str">
            <v>J.Andrews</v>
          </cell>
          <cell r="P73" t="str">
            <v>blank</v>
          </cell>
          <cell r="Q73" t="str">
            <v>qq</v>
          </cell>
          <cell r="V73" t="str">
            <v>blank</v>
          </cell>
          <cell r="W73" t="str">
            <v>(SS) (12.45-5.15pm)</v>
          </cell>
        </row>
        <row r="74">
          <cell r="C74" t="str">
            <v>blank</v>
          </cell>
          <cell r="D74" t="str">
            <v>Clark</v>
          </cell>
          <cell r="E74" t="str">
            <v>Leekin</v>
          </cell>
          <cell r="F74" t="str">
            <v>Jeff</v>
          </cell>
          <cell r="G74" t="str">
            <v>Bianca</v>
          </cell>
          <cell r="H74" t="str">
            <v>M.Phung</v>
          </cell>
          <cell r="I74" t="str">
            <v>qq</v>
          </cell>
          <cell r="J74" t="str">
            <v>A.Chen</v>
          </cell>
          <cell r="K74" t="str">
            <v>J.Kao</v>
          </cell>
          <cell r="L74" t="str">
            <v>Patrick</v>
          </cell>
          <cell r="M74" t="str">
            <v>David</v>
          </cell>
          <cell r="N74" t="str">
            <v>S.Thevalingam</v>
          </cell>
          <cell r="O74" t="str">
            <v>J.Andrews</v>
          </cell>
          <cell r="P74" t="str">
            <v>qq</v>
          </cell>
          <cell r="Q74" t="str">
            <v>qq</v>
          </cell>
          <cell r="V74" t="str">
            <v>qq</v>
          </cell>
          <cell r="W74" t="str">
            <v>qq</v>
          </cell>
        </row>
        <row r="75">
          <cell r="C75" t="str">
            <v>Leekin</v>
          </cell>
          <cell r="D75" t="str">
            <v>Clark</v>
          </cell>
          <cell r="E75" t="str">
            <v>Kathy</v>
          </cell>
          <cell r="F75" t="str">
            <v>Fiona</v>
          </cell>
          <cell r="G75" t="str">
            <v>Bianca</v>
          </cell>
          <cell r="H75" t="str">
            <v>M.Phung</v>
          </cell>
          <cell r="I75" t="str">
            <v>Maria (8.45am-1.45pm)</v>
          </cell>
          <cell r="J75" t="str">
            <v>A.Chen</v>
          </cell>
          <cell r="K75" t="str">
            <v>J.Kao</v>
          </cell>
          <cell r="L75" t="str">
            <v>blank</v>
          </cell>
          <cell r="M75" t="str">
            <v>David</v>
          </cell>
          <cell r="N75" t="str">
            <v>S.Thevalingam</v>
          </cell>
          <cell r="O75" t="str">
            <v>blank</v>
          </cell>
          <cell r="P75" t="str">
            <v>blank</v>
          </cell>
          <cell r="Q75" t="str">
            <v>D.Dunning</v>
          </cell>
          <cell r="V75" t="str">
            <v>qq</v>
          </cell>
          <cell r="W75" t="str">
            <v>qq</v>
          </cell>
        </row>
        <row r="76">
          <cell r="C76" t="str">
            <v>Kathy</v>
          </cell>
          <cell r="D76" t="str">
            <v>Clark</v>
          </cell>
          <cell r="E76" t="str">
            <v>Leekin</v>
          </cell>
          <cell r="F76" t="str">
            <v>blank</v>
          </cell>
          <cell r="G76" t="str">
            <v>Paree</v>
          </cell>
          <cell r="H76" t="str">
            <v>M.Lu</v>
          </cell>
          <cell r="I76" t="str">
            <v>Maria (8.45am-1.45pm)</v>
          </cell>
          <cell r="J76" t="str">
            <v>A.Chen</v>
          </cell>
          <cell r="K76" t="str">
            <v>J.Kao</v>
          </cell>
          <cell r="L76" t="str">
            <v>blank</v>
          </cell>
          <cell r="M76" t="str">
            <v>David</v>
          </cell>
          <cell r="N76" t="str">
            <v>S.Thevalingam</v>
          </cell>
          <cell r="O76" t="str">
            <v>J.Andrews</v>
          </cell>
          <cell r="P76" t="str">
            <v>qq</v>
          </cell>
          <cell r="Q76" t="str">
            <v>qq</v>
          </cell>
          <cell r="V76" t="str">
            <v>qq</v>
          </cell>
          <cell r="W76" t="str">
            <v>qq</v>
          </cell>
        </row>
        <row r="77">
          <cell r="C77" t="str">
            <v>Leekin</v>
          </cell>
          <cell r="D77" t="str">
            <v>Clark</v>
          </cell>
          <cell r="E77" t="str">
            <v>Kathy</v>
          </cell>
          <cell r="F77" t="str">
            <v>blank</v>
          </cell>
          <cell r="G77" t="str">
            <v>Paree</v>
          </cell>
          <cell r="H77" t="str">
            <v>M.Lu</v>
          </cell>
          <cell r="I77" t="str">
            <v>Maria (8.45am-1.45pm)</v>
          </cell>
          <cell r="J77" t="str">
            <v>A.Chen</v>
          </cell>
          <cell r="K77" t="str">
            <v>J.Kao</v>
          </cell>
          <cell r="L77" t="str">
            <v>Fiona</v>
          </cell>
          <cell r="M77" t="str">
            <v>David</v>
          </cell>
          <cell r="N77" t="str">
            <v>S.Thevalingam</v>
          </cell>
          <cell r="O77" t="str">
            <v>J.Andrews</v>
          </cell>
          <cell r="P77" t="str">
            <v>qq</v>
          </cell>
          <cell r="Q77" t="str">
            <v>qq</v>
          </cell>
          <cell r="V77" t="str">
            <v>Huda</v>
          </cell>
          <cell r="W77" t="str">
            <v>(SC) (5.15-8pm)</v>
          </cell>
        </row>
        <row r="78">
          <cell r="C78" t="str">
            <v>Jeff</v>
          </cell>
          <cell r="D78" t="str">
            <v>Clark</v>
          </cell>
          <cell r="E78" t="str">
            <v>Leekin</v>
          </cell>
          <cell r="F78" t="str">
            <v>Fiona</v>
          </cell>
          <cell r="G78" t="str">
            <v>Paree</v>
          </cell>
          <cell r="H78" t="str">
            <v>M.Lu</v>
          </cell>
          <cell r="I78" t="str">
            <v>Soty (8.45am-2.45pm)</v>
          </cell>
          <cell r="J78" t="str">
            <v>A.Chen</v>
          </cell>
          <cell r="K78" t="str">
            <v>J.Kao</v>
          </cell>
          <cell r="L78" t="str">
            <v>Patrick</v>
          </cell>
          <cell r="M78" t="str">
            <v>David</v>
          </cell>
          <cell r="N78" t="str">
            <v>S.Thevalingam</v>
          </cell>
          <cell r="O78" t="str">
            <v>J.Andrews</v>
          </cell>
          <cell r="P78" t="str">
            <v>blank</v>
          </cell>
          <cell r="Q78" t="str">
            <v>qq</v>
          </cell>
          <cell r="V78" t="str">
            <v>blank</v>
          </cell>
          <cell r="W78" t="str">
            <v>(SS) (12.45-5.15pm)</v>
          </cell>
        </row>
        <row r="79">
          <cell r="C79" t="str">
            <v>blank</v>
          </cell>
          <cell r="D79" t="str">
            <v>Clark</v>
          </cell>
          <cell r="E79" t="str">
            <v>Leekin</v>
          </cell>
          <cell r="F79" t="str">
            <v>Jeff</v>
          </cell>
          <cell r="G79" t="str">
            <v>Paree</v>
          </cell>
          <cell r="H79" t="str">
            <v>M.Lu</v>
          </cell>
          <cell r="I79" t="str">
            <v>qq</v>
          </cell>
          <cell r="J79" t="str">
            <v>A.Chen</v>
          </cell>
          <cell r="K79" t="str">
            <v>J.Kao</v>
          </cell>
          <cell r="L79" t="str">
            <v>Patrick</v>
          </cell>
          <cell r="M79" t="str">
            <v>David</v>
          </cell>
          <cell r="N79" t="str">
            <v>S.Thevalingam</v>
          </cell>
          <cell r="O79" t="str">
            <v>J.Andrews</v>
          </cell>
          <cell r="P79" t="str">
            <v>qq</v>
          </cell>
          <cell r="Q79" t="str">
            <v>qq</v>
          </cell>
          <cell r="V79" t="str">
            <v>qq</v>
          </cell>
          <cell r="W79" t="str">
            <v>qq</v>
          </cell>
        </row>
        <row r="80">
          <cell r="C80" t="str">
            <v>Leekin</v>
          </cell>
          <cell r="D80" t="str">
            <v>Clark</v>
          </cell>
          <cell r="E80" t="str">
            <v>Kathy</v>
          </cell>
          <cell r="F80" t="str">
            <v>Fiona</v>
          </cell>
          <cell r="G80" t="str">
            <v>Paree</v>
          </cell>
          <cell r="H80" t="str">
            <v>M.Lu</v>
          </cell>
          <cell r="I80" t="str">
            <v>Maria (8.45am-1.45pm)</v>
          </cell>
          <cell r="J80" t="str">
            <v>A.Chen</v>
          </cell>
          <cell r="K80" t="str">
            <v>J.Kao</v>
          </cell>
          <cell r="L80" t="str">
            <v>blank</v>
          </cell>
          <cell r="M80" t="str">
            <v>David</v>
          </cell>
          <cell r="N80" t="str">
            <v>S.Thevalingam</v>
          </cell>
          <cell r="O80" t="str">
            <v>blank</v>
          </cell>
          <cell r="P80" t="str">
            <v>blank</v>
          </cell>
          <cell r="Q80" t="str">
            <v>D.Dunning</v>
          </cell>
          <cell r="V80" t="str">
            <v>qq</v>
          </cell>
          <cell r="W80" t="str">
            <v>qq</v>
          </cell>
        </row>
        <row r="81">
          <cell r="C81" t="str">
            <v>Kathy</v>
          </cell>
          <cell r="D81" t="str">
            <v>Clark</v>
          </cell>
          <cell r="E81" t="str">
            <v>Leekin</v>
          </cell>
          <cell r="F81" t="str">
            <v>blank</v>
          </cell>
          <cell r="G81" t="str">
            <v>L.Jedwab</v>
          </cell>
          <cell r="H81" t="str">
            <v>Sherine</v>
          </cell>
          <cell r="I81" t="str">
            <v>Maria (8.45am-1.45pm)</v>
          </cell>
          <cell r="J81" t="str">
            <v>A.Chen</v>
          </cell>
          <cell r="K81" t="str">
            <v>J.Kao</v>
          </cell>
          <cell r="L81" t="str">
            <v>blank</v>
          </cell>
          <cell r="M81" t="str">
            <v>David</v>
          </cell>
          <cell r="N81" t="str">
            <v>S.Thevalingam</v>
          </cell>
          <cell r="O81" t="str">
            <v>J.Andrews</v>
          </cell>
          <cell r="P81" t="str">
            <v>qq</v>
          </cell>
          <cell r="Q81" t="str">
            <v>qq</v>
          </cell>
          <cell r="V81" t="str">
            <v>qq</v>
          </cell>
          <cell r="W81" t="str">
            <v>qq</v>
          </cell>
        </row>
        <row r="82">
          <cell r="C82" t="str">
            <v>Leekin</v>
          </cell>
          <cell r="D82" t="str">
            <v>Clark</v>
          </cell>
          <cell r="E82" t="str">
            <v>Kathy</v>
          </cell>
          <cell r="F82" t="str">
            <v>blank</v>
          </cell>
          <cell r="G82" t="str">
            <v>L.Jedwab</v>
          </cell>
          <cell r="H82" t="str">
            <v>Sherine</v>
          </cell>
          <cell r="I82" t="str">
            <v>Maria (8.45am-1.45pm)</v>
          </cell>
          <cell r="J82" t="str">
            <v>A.Chen</v>
          </cell>
          <cell r="K82" t="str">
            <v>J.Kao</v>
          </cell>
          <cell r="L82" t="str">
            <v>Fiona</v>
          </cell>
          <cell r="M82" t="str">
            <v>David</v>
          </cell>
          <cell r="N82" t="str">
            <v>S.Thevalingam</v>
          </cell>
          <cell r="O82" t="str">
            <v>J.Andrews</v>
          </cell>
          <cell r="P82" t="str">
            <v>qq</v>
          </cell>
          <cell r="Q82" t="str">
            <v>qq</v>
          </cell>
          <cell r="V82" t="str">
            <v>Huda</v>
          </cell>
          <cell r="W82" t="str">
            <v>(TC) (5.15-8pm)</v>
          </cell>
        </row>
        <row r="83">
          <cell r="C83" t="str">
            <v>Jeff</v>
          </cell>
          <cell r="D83" t="str">
            <v>Clark</v>
          </cell>
          <cell r="E83" t="str">
            <v>Leekin</v>
          </cell>
          <cell r="F83" t="str">
            <v>Fiona</v>
          </cell>
          <cell r="G83" t="str">
            <v>L.Jedwab</v>
          </cell>
          <cell r="H83" t="str">
            <v>Sherine</v>
          </cell>
          <cell r="I83" t="str">
            <v>Soty (8.45am-2.45pm)</v>
          </cell>
          <cell r="J83" t="str">
            <v>A.Chen</v>
          </cell>
          <cell r="K83" t="str">
            <v>J.Kao</v>
          </cell>
          <cell r="L83" t="str">
            <v>Patrick</v>
          </cell>
          <cell r="M83" t="str">
            <v>David</v>
          </cell>
          <cell r="N83" t="str">
            <v>S.Thevalingam</v>
          </cell>
          <cell r="O83" t="str">
            <v>J.Andrews</v>
          </cell>
          <cell r="P83" t="str">
            <v>blank</v>
          </cell>
          <cell r="Q83" t="str">
            <v>qq</v>
          </cell>
          <cell r="V83" t="str">
            <v>blank</v>
          </cell>
          <cell r="W83" t="str">
            <v>(SS) (12.45-5.15pm)</v>
          </cell>
        </row>
        <row r="84">
          <cell r="C84" t="str">
            <v>blank</v>
          </cell>
          <cell r="D84" t="str">
            <v>Clark</v>
          </cell>
          <cell r="E84" t="str">
            <v>Leekin</v>
          </cell>
          <cell r="F84" t="str">
            <v>Jeff</v>
          </cell>
          <cell r="G84" t="str">
            <v>L.Jedwab</v>
          </cell>
          <cell r="H84" t="str">
            <v>Sherine</v>
          </cell>
          <cell r="I84" t="str">
            <v>qq</v>
          </cell>
          <cell r="J84" t="str">
            <v>A.Chen</v>
          </cell>
          <cell r="K84" t="str">
            <v>J.Kao</v>
          </cell>
          <cell r="L84" t="str">
            <v>Patrick</v>
          </cell>
          <cell r="M84" t="str">
            <v>David</v>
          </cell>
          <cell r="N84" t="str">
            <v>S.Thevalingam</v>
          </cell>
          <cell r="O84" t="str">
            <v>J.Andrews</v>
          </cell>
          <cell r="P84" t="str">
            <v>qq</v>
          </cell>
          <cell r="Q84" t="str">
            <v>qq</v>
          </cell>
          <cell r="V84" t="str">
            <v>qq</v>
          </cell>
          <cell r="W84" t="str">
            <v>qq</v>
          </cell>
        </row>
        <row r="85">
          <cell r="C85" t="str">
            <v>Leekin</v>
          </cell>
          <cell r="D85" t="str">
            <v>Clark</v>
          </cell>
          <cell r="E85" t="str">
            <v>Kathy</v>
          </cell>
          <cell r="F85" t="str">
            <v>Fiona</v>
          </cell>
          <cell r="G85" t="str">
            <v>L.Jedwab</v>
          </cell>
          <cell r="H85" t="str">
            <v>Sherine</v>
          </cell>
          <cell r="I85" t="str">
            <v>Maria (8.45am-1.45pm)</v>
          </cell>
          <cell r="J85" t="str">
            <v>A.Chen</v>
          </cell>
          <cell r="K85" t="str">
            <v>J.Kao</v>
          </cell>
          <cell r="L85" t="str">
            <v>blank</v>
          </cell>
          <cell r="M85" t="str">
            <v>David</v>
          </cell>
          <cell r="N85" t="str">
            <v>S.Thevalingam</v>
          </cell>
          <cell r="O85" t="str">
            <v>blank</v>
          </cell>
          <cell r="P85" t="str">
            <v>blank</v>
          </cell>
          <cell r="Q85" t="str">
            <v>D.Dunning</v>
          </cell>
          <cell r="V85" t="str">
            <v>qq</v>
          </cell>
          <cell r="W85" t="str">
            <v>qq</v>
          </cell>
        </row>
        <row r="86">
          <cell r="C86" t="str">
            <v>Kathy</v>
          </cell>
          <cell r="D86" t="str">
            <v>Clark</v>
          </cell>
          <cell r="E86" t="str">
            <v>Leekin</v>
          </cell>
          <cell r="F86" t="str">
            <v>blank</v>
          </cell>
          <cell r="G86" t="str">
            <v>V.Mai</v>
          </cell>
          <cell r="H86" t="str">
            <v>J.Hughes</v>
          </cell>
          <cell r="I86" t="str">
            <v>Maria (8.45am-1.45pm)</v>
          </cell>
          <cell r="J86" t="str">
            <v>A.Chen</v>
          </cell>
          <cell r="K86" t="str">
            <v>J.Kao</v>
          </cell>
          <cell r="L86" t="str">
            <v>blank</v>
          </cell>
          <cell r="M86" t="str">
            <v>David</v>
          </cell>
          <cell r="N86" t="str">
            <v>S.Thevalingam</v>
          </cell>
          <cell r="O86" t="str">
            <v>J.Andrews</v>
          </cell>
          <cell r="P86" t="str">
            <v>qq</v>
          </cell>
          <cell r="Q86" t="str">
            <v>qq</v>
          </cell>
          <cell r="T86" t="str">
            <v>Nha</v>
          </cell>
          <cell r="V86" t="str">
            <v>qq</v>
          </cell>
          <cell r="W86" t="str">
            <v>qq</v>
          </cell>
        </row>
        <row r="87">
          <cell r="C87" t="str">
            <v>Leekin</v>
          </cell>
          <cell r="D87" t="str">
            <v>Clark</v>
          </cell>
          <cell r="E87" t="str">
            <v>Kathy</v>
          </cell>
          <cell r="F87" t="str">
            <v>blank</v>
          </cell>
          <cell r="G87" t="str">
            <v>V.Mai</v>
          </cell>
          <cell r="H87" t="str">
            <v>J.Hughes</v>
          </cell>
          <cell r="I87" t="str">
            <v>Maria (8.45am-1.45pm)</v>
          </cell>
          <cell r="J87" t="str">
            <v>A.Chen</v>
          </cell>
          <cell r="K87" t="str">
            <v>J.Kao</v>
          </cell>
          <cell r="L87" t="str">
            <v>Fiona</v>
          </cell>
          <cell r="M87" t="str">
            <v>David</v>
          </cell>
          <cell r="N87" t="str">
            <v>S.Thevalingam</v>
          </cell>
          <cell r="O87" t="str">
            <v>J.Andrews</v>
          </cell>
          <cell r="P87" t="str">
            <v>qq</v>
          </cell>
          <cell r="Q87" t="str">
            <v>qq</v>
          </cell>
          <cell r="T87" t="str">
            <v>Nha</v>
          </cell>
          <cell r="V87" t="str">
            <v>Huda</v>
          </cell>
          <cell r="W87" t="str">
            <v>(SC) (5.15-8pm)</v>
          </cell>
        </row>
        <row r="88">
          <cell r="C88" t="str">
            <v>Jeff</v>
          </cell>
          <cell r="D88" t="str">
            <v>Clark</v>
          </cell>
          <cell r="E88" t="str">
            <v>Leekin</v>
          </cell>
          <cell r="F88" t="str">
            <v>Fiona</v>
          </cell>
          <cell r="G88" t="str">
            <v>V.Mai</v>
          </cell>
          <cell r="H88" t="str">
            <v>J.Hughes</v>
          </cell>
          <cell r="I88" t="str">
            <v>Soty (8.45am-2.45pm)</v>
          </cell>
          <cell r="J88" t="str">
            <v>A.Chen</v>
          </cell>
          <cell r="K88" t="str">
            <v>J.Kao</v>
          </cell>
          <cell r="L88" t="str">
            <v>Patrick</v>
          </cell>
          <cell r="M88" t="str">
            <v>David</v>
          </cell>
          <cell r="N88" t="str">
            <v>S.Thevalingam</v>
          </cell>
          <cell r="O88" t="str">
            <v>J.Andrews</v>
          </cell>
          <cell r="P88" t="str">
            <v>blank</v>
          </cell>
          <cell r="Q88" t="str">
            <v>qq</v>
          </cell>
          <cell r="T88" t="str">
            <v>Nha</v>
          </cell>
          <cell r="V88" t="str">
            <v>blank</v>
          </cell>
          <cell r="W88" t="str">
            <v>(SS) (12.45-5.15pm)</v>
          </cell>
        </row>
        <row r="89">
          <cell r="C89" t="str">
            <v>blank</v>
          </cell>
          <cell r="D89" t="str">
            <v>Clark</v>
          </cell>
          <cell r="E89" t="str">
            <v>Leekin</v>
          </cell>
          <cell r="F89" t="str">
            <v>Jeff</v>
          </cell>
          <cell r="G89" t="str">
            <v>V.Mai</v>
          </cell>
          <cell r="H89" t="str">
            <v>J.Hughes</v>
          </cell>
          <cell r="I89" t="str">
            <v>qq</v>
          </cell>
          <cell r="J89" t="str">
            <v>A.Chen</v>
          </cell>
          <cell r="K89" t="str">
            <v>J.Kao</v>
          </cell>
          <cell r="L89" t="str">
            <v>Patrick</v>
          </cell>
          <cell r="M89" t="str">
            <v>David</v>
          </cell>
          <cell r="N89" t="str">
            <v>S.Thevalingam</v>
          </cell>
          <cell r="O89" t="str">
            <v>J.Andrews</v>
          </cell>
          <cell r="P89" t="str">
            <v>qq</v>
          </cell>
          <cell r="Q89" t="str">
            <v>qq</v>
          </cell>
          <cell r="T89" t="str">
            <v>Nha</v>
          </cell>
          <cell r="V89" t="str">
            <v>qq</v>
          </cell>
          <cell r="W89" t="str">
            <v>qq</v>
          </cell>
        </row>
        <row r="90">
          <cell r="C90" t="str">
            <v>Leekin</v>
          </cell>
          <cell r="D90" t="str">
            <v>Clark</v>
          </cell>
          <cell r="E90" t="str">
            <v>Kathy</v>
          </cell>
          <cell r="F90" t="str">
            <v>Fiona</v>
          </cell>
          <cell r="G90" t="str">
            <v>V.Mai</v>
          </cell>
          <cell r="H90" t="str">
            <v>J.Hughes</v>
          </cell>
          <cell r="I90" t="str">
            <v>Maria (8.45am-1.45pm)</v>
          </cell>
          <cell r="J90" t="str">
            <v>A.Chen</v>
          </cell>
          <cell r="K90" t="str">
            <v>J.Kao</v>
          </cell>
          <cell r="L90" t="str">
            <v>blank</v>
          </cell>
          <cell r="M90" t="str">
            <v>David</v>
          </cell>
          <cell r="N90" t="str">
            <v>S.Thevalingam</v>
          </cell>
          <cell r="O90" t="str">
            <v>blank</v>
          </cell>
          <cell r="P90" t="str">
            <v>blank</v>
          </cell>
          <cell r="Q90" t="str">
            <v>D.Dunning</v>
          </cell>
          <cell r="T90" t="str">
            <v>Nha</v>
          </cell>
          <cell r="V90" t="str">
            <v>qq</v>
          </cell>
          <cell r="W90" t="str">
            <v>qq</v>
          </cell>
        </row>
        <row r="91">
          <cell r="C91" t="str">
            <v>Kathy</v>
          </cell>
          <cell r="D91" t="str">
            <v>Clark</v>
          </cell>
          <cell r="E91" t="str">
            <v>Leekin</v>
          </cell>
          <cell r="F91" t="str">
            <v>blank</v>
          </cell>
          <cell r="G91" t="str">
            <v>Victoria</v>
          </cell>
          <cell r="H91" t="str">
            <v>K.Chin</v>
          </cell>
          <cell r="I91" t="str">
            <v>Maria (8.45am-1.45pm)</v>
          </cell>
          <cell r="J91" t="str">
            <v>A.Chen</v>
          </cell>
          <cell r="K91" t="str">
            <v>J.Kao</v>
          </cell>
          <cell r="L91" t="str">
            <v>blank</v>
          </cell>
          <cell r="M91" t="str">
            <v>David</v>
          </cell>
          <cell r="N91" t="str">
            <v>S.Thevalingam</v>
          </cell>
          <cell r="O91" t="str">
            <v>J.Andrews</v>
          </cell>
          <cell r="P91" t="str">
            <v>qq</v>
          </cell>
          <cell r="Q91" t="str">
            <v>qq</v>
          </cell>
          <cell r="T91" t="str">
            <v>Nha</v>
          </cell>
          <cell r="V91" t="str">
            <v>qq</v>
          </cell>
          <cell r="W91" t="str">
            <v>qq</v>
          </cell>
        </row>
        <row r="92">
          <cell r="C92" t="str">
            <v>Leekin</v>
          </cell>
          <cell r="D92" t="str">
            <v>Clark</v>
          </cell>
          <cell r="E92" t="str">
            <v>Kathy</v>
          </cell>
          <cell r="F92" t="str">
            <v>blank</v>
          </cell>
          <cell r="G92" t="str">
            <v>Victoria</v>
          </cell>
          <cell r="H92" t="str">
            <v>K.Chin</v>
          </cell>
          <cell r="I92" t="str">
            <v>Maria (8.45am-1.45pm)</v>
          </cell>
          <cell r="J92" t="str">
            <v>A.Chen</v>
          </cell>
          <cell r="K92" t="str">
            <v>J.Kao</v>
          </cell>
          <cell r="L92" t="str">
            <v>Fiona</v>
          </cell>
          <cell r="M92" t="str">
            <v>David</v>
          </cell>
          <cell r="N92" t="str">
            <v>S.Thevalingam</v>
          </cell>
          <cell r="O92" t="str">
            <v>J.Andrews</v>
          </cell>
          <cell r="P92" t="str">
            <v>qq</v>
          </cell>
          <cell r="Q92" t="str">
            <v>qq</v>
          </cell>
          <cell r="T92" t="str">
            <v>Nha</v>
          </cell>
          <cell r="V92" t="str">
            <v>TBA</v>
          </cell>
          <cell r="W92" t="str">
            <v>(TC) (5.15-8pm)</v>
          </cell>
        </row>
        <row r="93">
          <cell r="C93" t="str">
            <v>Jeff</v>
          </cell>
          <cell r="D93" t="str">
            <v>Clark</v>
          </cell>
          <cell r="E93" t="str">
            <v>Leekin</v>
          </cell>
          <cell r="F93" t="str">
            <v>Fiona</v>
          </cell>
          <cell r="G93" t="str">
            <v>Victoria</v>
          </cell>
          <cell r="H93" t="str">
            <v>K.Chin</v>
          </cell>
          <cell r="I93" t="str">
            <v>Soty (8.45am-2.45pm)</v>
          </cell>
          <cell r="J93" t="str">
            <v>A.Chen</v>
          </cell>
          <cell r="K93" t="str">
            <v>J.Kao</v>
          </cell>
          <cell r="L93" t="str">
            <v>Patrick</v>
          </cell>
          <cell r="M93" t="str">
            <v>David</v>
          </cell>
          <cell r="N93" t="str">
            <v>S.Thevalingam</v>
          </cell>
          <cell r="O93" t="str">
            <v>J.Andrews</v>
          </cell>
          <cell r="P93" t="str">
            <v>blank</v>
          </cell>
          <cell r="Q93" t="str">
            <v>qq</v>
          </cell>
          <cell r="T93" t="str">
            <v>Nha</v>
          </cell>
          <cell r="V93" t="str">
            <v>blank</v>
          </cell>
          <cell r="W93" t="str">
            <v>(SS) (12.45-5.15pm)</v>
          </cell>
        </row>
        <row r="94">
          <cell r="C94" t="str">
            <v>blank</v>
          </cell>
          <cell r="D94" t="str">
            <v>Clark</v>
          </cell>
          <cell r="E94" t="str">
            <v>Leekin</v>
          </cell>
          <cell r="F94" t="str">
            <v>Jeff</v>
          </cell>
          <cell r="G94" t="str">
            <v>Victoria</v>
          </cell>
          <cell r="H94" t="str">
            <v>K.Chin</v>
          </cell>
          <cell r="I94" t="str">
            <v>qq</v>
          </cell>
          <cell r="J94" t="str">
            <v>A.Chen</v>
          </cell>
          <cell r="K94" t="str">
            <v>J.Kao</v>
          </cell>
          <cell r="L94" t="str">
            <v>Patrick</v>
          </cell>
          <cell r="M94" t="str">
            <v>David</v>
          </cell>
          <cell r="N94" t="str">
            <v>S.Thevalingam</v>
          </cell>
          <cell r="O94" t="str">
            <v>J.Andrews</v>
          </cell>
          <cell r="P94" t="str">
            <v>qq</v>
          </cell>
          <cell r="Q94" t="str">
            <v>qq</v>
          </cell>
          <cell r="T94" t="str">
            <v>Nha</v>
          </cell>
          <cell r="V94" t="str">
            <v>qq</v>
          </cell>
          <cell r="W94" t="str">
            <v>qq</v>
          </cell>
        </row>
        <row r="95">
          <cell r="C95" t="str">
            <v>Leekin</v>
          </cell>
          <cell r="D95" t="str">
            <v>Clark</v>
          </cell>
          <cell r="E95" t="str">
            <v>Kathy</v>
          </cell>
          <cell r="F95" t="str">
            <v>Fiona</v>
          </cell>
          <cell r="G95" t="str">
            <v>Victoria</v>
          </cell>
          <cell r="H95" t="str">
            <v>K.Chin</v>
          </cell>
          <cell r="I95" t="str">
            <v>Maria (8.45am-1.45pm)</v>
          </cell>
          <cell r="J95" t="str">
            <v>A.Chen</v>
          </cell>
          <cell r="K95" t="str">
            <v>J.Kao</v>
          </cell>
          <cell r="L95" t="str">
            <v>blank</v>
          </cell>
          <cell r="M95" t="str">
            <v>David</v>
          </cell>
          <cell r="N95" t="str">
            <v>S.Thevalingam</v>
          </cell>
          <cell r="O95" t="str">
            <v>blank</v>
          </cell>
          <cell r="P95" t="str">
            <v>blank</v>
          </cell>
          <cell r="Q95" t="str">
            <v>D.Dunning</v>
          </cell>
          <cell r="T95" t="str">
            <v>Nha</v>
          </cell>
          <cell r="V95" t="str">
            <v>qq</v>
          </cell>
          <cell r="W95" t="str">
            <v>qq</v>
          </cell>
        </row>
        <row r="96">
          <cell r="C96" t="str">
            <v>Kathy</v>
          </cell>
          <cell r="D96" t="str">
            <v>Clark</v>
          </cell>
          <cell r="E96" t="str">
            <v>Leekin</v>
          </cell>
          <cell r="F96" t="str">
            <v>blank</v>
          </cell>
          <cell r="G96" t="str">
            <v>Megan</v>
          </cell>
          <cell r="H96" t="str">
            <v>Therese</v>
          </cell>
          <cell r="I96" t="str">
            <v>Maria (8.45am-1.45pm)</v>
          </cell>
          <cell r="J96" t="str">
            <v>A.Chen</v>
          </cell>
          <cell r="K96" t="str">
            <v>J.Kao</v>
          </cell>
          <cell r="L96" t="str">
            <v>blank</v>
          </cell>
          <cell r="M96" t="str">
            <v>David</v>
          </cell>
          <cell r="N96" t="str">
            <v>S.Thevalingam</v>
          </cell>
          <cell r="O96" t="str">
            <v>J.Andrews</v>
          </cell>
          <cell r="P96" t="str">
            <v>qq</v>
          </cell>
          <cell r="Q96" t="str">
            <v>qq</v>
          </cell>
          <cell r="V96" t="str">
            <v>qq</v>
          </cell>
          <cell r="W96" t="str">
            <v>qq</v>
          </cell>
        </row>
        <row r="97">
          <cell r="C97" t="str">
            <v>Leekin</v>
          </cell>
          <cell r="D97" t="str">
            <v>Clark</v>
          </cell>
          <cell r="E97" t="str">
            <v>Kathy</v>
          </cell>
          <cell r="F97" t="str">
            <v>blank</v>
          </cell>
          <cell r="G97" t="str">
            <v>Megan</v>
          </cell>
          <cell r="H97" t="str">
            <v>Therese</v>
          </cell>
          <cell r="I97" t="str">
            <v>Maria (8.45am-1.45pm)</v>
          </cell>
          <cell r="J97" t="str">
            <v>A.Chen</v>
          </cell>
          <cell r="K97" t="str">
            <v>J.Kao</v>
          </cell>
          <cell r="L97" t="str">
            <v>Fiona</v>
          </cell>
          <cell r="M97" t="str">
            <v>David</v>
          </cell>
          <cell r="N97" t="str">
            <v>S.Thevalingam</v>
          </cell>
          <cell r="O97" t="str">
            <v>J.Andrews</v>
          </cell>
          <cell r="P97" t="str">
            <v>qq</v>
          </cell>
          <cell r="Q97" t="str">
            <v>qq</v>
          </cell>
          <cell r="V97" t="str">
            <v>TBA</v>
          </cell>
          <cell r="W97" t="str">
            <v>(SC) (5.15-8pm)</v>
          </cell>
        </row>
        <row r="98">
          <cell r="C98" t="str">
            <v>Jeff</v>
          </cell>
          <cell r="D98" t="str">
            <v>Clark</v>
          </cell>
          <cell r="E98" t="str">
            <v>Leekin</v>
          </cell>
          <cell r="F98" t="str">
            <v>Fiona</v>
          </cell>
          <cell r="G98" t="str">
            <v>Megan</v>
          </cell>
          <cell r="H98" t="str">
            <v>Therese</v>
          </cell>
          <cell r="I98" t="str">
            <v>Soty (8.45am-2.45pm)</v>
          </cell>
          <cell r="J98" t="str">
            <v>A.Chen</v>
          </cell>
          <cell r="K98" t="str">
            <v>J.Kao</v>
          </cell>
          <cell r="L98" t="str">
            <v>Patrick</v>
          </cell>
          <cell r="M98" t="str">
            <v>David</v>
          </cell>
          <cell r="N98" t="str">
            <v>S.Thevalingam</v>
          </cell>
          <cell r="O98" t="str">
            <v>J.Andrews</v>
          </cell>
          <cell r="P98" t="str">
            <v>blank</v>
          </cell>
          <cell r="Q98" t="str">
            <v>qq</v>
          </cell>
          <cell r="V98" t="str">
            <v>blank</v>
          </cell>
          <cell r="W98" t="str">
            <v>(SS) (12.45-5.15pm)</v>
          </cell>
        </row>
        <row r="99">
          <cell r="C99" t="str">
            <v>blank</v>
          </cell>
          <cell r="D99" t="str">
            <v>Clark</v>
          </cell>
          <cell r="E99" t="str">
            <v>Leekin</v>
          </cell>
          <cell r="F99" t="str">
            <v>Jeff</v>
          </cell>
          <cell r="G99" t="str">
            <v>Megan</v>
          </cell>
          <cell r="H99" t="str">
            <v>Therese</v>
          </cell>
          <cell r="I99" t="str">
            <v>qq</v>
          </cell>
          <cell r="J99" t="str">
            <v>A.Chen</v>
          </cell>
          <cell r="K99" t="str">
            <v>J.Kao</v>
          </cell>
          <cell r="L99" t="str">
            <v>Patrick</v>
          </cell>
          <cell r="M99" t="str">
            <v>David</v>
          </cell>
          <cell r="N99" t="str">
            <v>S.Thevalingam</v>
          </cell>
          <cell r="O99" t="str">
            <v>J.Andrews</v>
          </cell>
          <cell r="P99" t="str">
            <v>qq</v>
          </cell>
          <cell r="Q99" t="str">
            <v>qq</v>
          </cell>
          <cell r="V99" t="str">
            <v>qq</v>
          </cell>
          <cell r="W99" t="str">
            <v>qq</v>
          </cell>
        </row>
        <row r="100">
          <cell r="C100" t="str">
            <v>Leekin</v>
          </cell>
          <cell r="D100" t="str">
            <v>Clark</v>
          </cell>
          <cell r="E100" t="str">
            <v>Kathy</v>
          </cell>
          <cell r="F100" t="str">
            <v>Fiona</v>
          </cell>
          <cell r="G100" t="str">
            <v>Megan</v>
          </cell>
          <cell r="H100" t="str">
            <v>Therese</v>
          </cell>
          <cell r="I100" t="str">
            <v>Maria (8.45am-1.45pm)</v>
          </cell>
          <cell r="J100" t="str">
            <v>A.Chen</v>
          </cell>
          <cell r="K100" t="str">
            <v>J.Kao</v>
          </cell>
          <cell r="L100" t="str">
            <v>blank</v>
          </cell>
          <cell r="M100" t="str">
            <v>David</v>
          </cell>
          <cell r="N100" t="str">
            <v>S.Thevalingam</v>
          </cell>
          <cell r="O100" t="str">
            <v>blank</v>
          </cell>
          <cell r="P100" t="str">
            <v>blank</v>
          </cell>
          <cell r="Q100" t="str">
            <v>D.Dunning</v>
          </cell>
          <cell r="V100" t="str">
            <v>qq</v>
          </cell>
          <cell r="W100" t="str">
            <v>qq</v>
          </cell>
        </row>
        <row r="101">
          <cell r="C101" t="str">
            <v>Kathy</v>
          </cell>
          <cell r="D101" t="str">
            <v>Clark</v>
          </cell>
          <cell r="E101" t="str">
            <v>Leekin</v>
          </cell>
          <cell r="F101" t="str">
            <v>blank</v>
          </cell>
          <cell r="G101" t="str">
            <v>Madonna</v>
          </cell>
          <cell r="H101" t="str">
            <v>Mohammed</v>
          </cell>
          <cell r="I101" t="str">
            <v>Maria (8.45am-1.45pm)</v>
          </cell>
          <cell r="J101" t="str">
            <v>A.Chen</v>
          </cell>
          <cell r="K101" t="str">
            <v>J.Kao</v>
          </cell>
          <cell r="L101" t="str">
            <v>blank</v>
          </cell>
          <cell r="M101" t="str">
            <v>David</v>
          </cell>
          <cell r="N101" t="str">
            <v>S.Thevalingam</v>
          </cell>
          <cell r="O101" t="str">
            <v>J.Andrews</v>
          </cell>
          <cell r="P101" t="str">
            <v>qq</v>
          </cell>
          <cell r="Q101" t="str">
            <v>qq</v>
          </cell>
          <cell r="V101" t="str">
            <v>qq</v>
          </cell>
          <cell r="W101" t="str">
            <v>qq</v>
          </cell>
        </row>
        <row r="102">
          <cell r="C102" t="str">
            <v>Leekin</v>
          </cell>
          <cell r="D102" t="str">
            <v>Clark</v>
          </cell>
          <cell r="E102" t="str">
            <v>Kathy</v>
          </cell>
          <cell r="F102" t="str">
            <v>blank</v>
          </cell>
          <cell r="G102" t="str">
            <v>Madonna</v>
          </cell>
          <cell r="H102" t="str">
            <v>Mohammed</v>
          </cell>
          <cell r="I102" t="str">
            <v>Maria (8.45am-1.45pm)</v>
          </cell>
          <cell r="J102" t="str">
            <v>A.Chen</v>
          </cell>
          <cell r="K102" t="str">
            <v>J.Kao</v>
          </cell>
          <cell r="L102" t="str">
            <v>Fiona</v>
          </cell>
          <cell r="M102" t="str">
            <v>David</v>
          </cell>
          <cell r="N102" t="str">
            <v>S.Thevalingam</v>
          </cell>
          <cell r="O102" t="str">
            <v>J.Andrews</v>
          </cell>
          <cell r="P102" t="str">
            <v>qq</v>
          </cell>
          <cell r="Q102" t="str">
            <v>qq</v>
          </cell>
          <cell r="V102" t="str">
            <v>TBA</v>
          </cell>
          <cell r="W102" t="str">
            <v>(TC) (5.15-8pm)</v>
          </cell>
        </row>
        <row r="103">
          <cell r="C103" t="str">
            <v>Jeff</v>
          </cell>
          <cell r="D103" t="str">
            <v>Clark</v>
          </cell>
          <cell r="E103" t="str">
            <v>Leekin</v>
          </cell>
          <cell r="F103" t="str">
            <v>Fiona</v>
          </cell>
          <cell r="G103" t="str">
            <v>Madonna</v>
          </cell>
          <cell r="H103" t="str">
            <v>Mohammed</v>
          </cell>
          <cell r="I103" t="str">
            <v>Soty (8.45am-2.45pm)</v>
          </cell>
          <cell r="J103" t="str">
            <v>A.Chen</v>
          </cell>
          <cell r="K103" t="str">
            <v>J.Kao</v>
          </cell>
          <cell r="L103" t="str">
            <v>Patrick</v>
          </cell>
          <cell r="M103" t="str">
            <v>David</v>
          </cell>
          <cell r="N103" t="str">
            <v>S.Thevalingam</v>
          </cell>
          <cell r="O103" t="str">
            <v>J.Andrews</v>
          </cell>
          <cell r="P103" t="str">
            <v>blank</v>
          </cell>
          <cell r="Q103" t="str">
            <v>qq</v>
          </cell>
          <cell r="V103" t="str">
            <v>blank</v>
          </cell>
          <cell r="W103" t="str">
            <v>(SS) (12.45-5.15pm)</v>
          </cell>
        </row>
        <row r="104">
          <cell r="C104" t="str">
            <v>blank</v>
          </cell>
          <cell r="D104" t="str">
            <v>Clark</v>
          </cell>
          <cell r="E104" t="str">
            <v>Leekin</v>
          </cell>
          <cell r="F104" t="str">
            <v>Jeff</v>
          </cell>
          <cell r="G104" t="str">
            <v>Madonna</v>
          </cell>
          <cell r="H104" t="str">
            <v>Mohammed</v>
          </cell>
          <cell r="I104" t="str">
            <v>qq</v>
          </cell>
          <cell r="J104" t="str">
            <v>A.Chen</v>
          </cell>
          <cell r="K104" t="str">
            <v>J.Kao</v>
          </cell>
          <cell r="L104" t="str">
            <v>Patrick</v>
          </cell>
          <cell r="M104" t="str">
            <v>David</v>
          </cell>
          <cell r="N104" t="str">
            <v>S.Thevalingam</v>
          </cell>
          <cell r="O104" t="str">
            <v>J.Andrews</v>
          </cell>
          <cell r="P104" t="str">
            <v>qq</v>
          </cell>
          <cell r="Q104" t="str">
            <v>qq</v>
          </cell>
          <cell r="V104" t="str">
            <v>qq</v>
          </cell>
          <cell r="W104" t="str">
            <v>qq</v>
          </cell>
        </row>
        <row r="105">
          <cell r="C105" t="str">
            <v>Leekin</v>
          </cell>
          <cell r="D105" t="str">
            <v>Clark</v>
          </cell>
          <cell r="E105" t="str">
            <v>Kathy</v>
          </cell>
          <cell r="F105" t="str">
            <v>Fiona</v>
          </cell>
          <cell r="G105" t="str">
            <v>Madonna</v>
          </cell>
          <cell r="H105" t="str">
            <v>Mohammed</v>
          </cell>
          <cell r="I105" t="str">
            <v>Maria (8.45am-1.45pm)</v>
          </cell>
          <cell r="J105" t="str">
            <v>A.Chen</v>
          </cell>
          <cell r="K105" t="str">
            <v>J.Kao</v>
          </cell>
          <cell r="L105" t="str">
            <v>blank</v>
          </cell>
          <cell r="M105" t="str">
            <v>David</v>
          </cell>
          <cell r="N105" t="str">
            <v>S.Thevalingam</v>
          </cell>
          <cell r="O105" t="str">
            <v>blank</v>
          </cell>
          <cell r="P105" t="str">
            <v>blank</v>
          </cell>
          <cell r="Q105" t="str">
            <v>D.Dunning</v>
          </cell>
          <cell r="V105" t="str">
            <v>qq</v>
          </cell>
          <cell r="W105" t="str">
            <v>qq</v>
          </cell>
        </row>
        <row r="106">
          <cell r="C106" t="str">
            <v>Kathy</v>
          </cell>
          <cell r="D106" t="str">
            <v>Clark</v>
          </cell>
          <cell r="E106" t="str">
            <v>Leekin</v>
          </cell>
          <cell r="F106" t="str">
            <v>blank</v>
          </cell>
          <cell r="G106" t="str">
            <v>T.Vo</v>
          </cell>
          <cell r="H106" t="str">
            <v>A.Truong</v>
          </cell>
          <cell r="I106" t="str">
            <v>Maria (8.45am-1.45pm)</v>
          </cell>
          <cell r="J106" t="str">
            <v>A.Chen</v>
          </cell>
          <cell r="K106" t="str">
            <v>J.Kao</v>
          </cell>
          <cell r="L106" t="str">
            <v>blank</v>
          </cell>
          <cell r="M106" t="str">
            <v>David</v>
          </cell>
          <cell r="N106" t="str">
            <v>S.Thevalingam</v>
          </cell>
          <cell r="O106" t="str">
            <v>J.Andrews</v>
          </cell>
          <cell r="P106" t="str">
            <v>qq</v>
          </cell>
          <cell r="Q106" t="str">
            <v>qq</v>
          </cell>
          <cell r="T106" t="str">
            <v>Jesslyn</v>
          </cell>
          <cell r="V106" t="str">
            <v>qq</v>
          </cell>
          <cell r="W106" t="str">
            <v>qq</v>
          </cell>
        </row>
        <row r="107">
          <cell r="C107" t="str">
            <v>Leekin</v>
          </cell>
          <cell r="D107" t="str">
            <v>Clark</v>
          </cell>
          <cell r="E107" t="str">
            <v>Kathy</v>
          </cell>
          <cell r="F107" t="str">
            <v>blank</v>
          </cell>
          <cell r="G107" t="str">
            <v>T.Vo</v>
          </cell>
          <cell r="H107" t="str">
            <v>A.Truong</v>
          </cell>
          <cell r="I107" t="str">
            <v>Maria (8.45am-1.45pm)</v>
          </cell>
          <cell r="J107" t="str">
            <v>A.Chen</v>
          </cell>
          <cell r="K107" t="str">
            <v>J.Kao</v>
          </cell>
          <cell r="L107" t="str">
            <v>Fiona</v>
          </cell>
          <cell r="M107" t="str">
            <v>David</v>
          </cell>
          <cell r="N107" t="str">
            <v>S.Thevalingam</v>
          </cell>
          <cell r="O107" t="str">
            <v>J.Andrews</v>
          </cell>
          <cell r="P107" t="str">
            <v>qq</v>
          </cell>
          <cell r="Q107" t="str">
            <v>qq</v>
          </cell>
          <cell r="T107" t="str">
            <v>Jesslyn</v>
          </cell>
          <cell r="V107" t="str">
            <v>TBA</v>
          </cell>
          <cell r="W107" t="str">
            <v>(SC) (5.15-8pm)</v>
          </cell>
        </row>
        <row r="108">
          <cell r="C108" t="str">
            <v>Jeff</v>
          </cell>
          <cell r="D108" t="str">
            <v>Clark</v>
          </cell>
          <cell r="E108" t="str">
            <v>Leekin</v>
          </cell>
          <cell r="F108" t="str">
            <v>Fiona</v>
          </cell>
          <cell r="G108" t="str">
            <v>T.Vo</v>
          </cell>
          <cell r="H108" t="str">
            <v>A.Truong</v>
          </cell>
          <cell r="I108" t="str">
            <v>Soty (8.45am-2.45pm)</v>
          </cell>
          <cell r="J108" t="str">
            <v>A.Chen</v>
          </cell>
          <cell r="K108" t="str">
            <v>J.Kao</v>
          </cell>
          <cell r="L108" t="str">
            <v>Patrick</v>
          </cell>
          <cell r="M108" t="str">
            <v>David</v>
          </cell>
          <cell r="N108" t="str">
            <v>S.Thevalingam</v>
          </cell>
          <cell r="O108" t="str">
            <v>J.Andrews</v>
          </cell>
          <cell r="P108" t="str">
            <v>blank</v>
          </cell>
          <cell r="Q108" t="str">
            <v>qq</v>
          </cell>
          <cell r="T108" t="str">
            <v>Jesslyn</v>
          </cell>
          <cell r="V108" t="str">
            <v>blank</v>
          </cell>
          <cell r="W108" t="str">
            <v>(SS) (12.45-5.15pm)</v>
          </cell>
        </row>
        <row r="109">
          <cell r="C109" t="str">
            <v>blank</v>
          </cell>
          <cell r="D109" t="str">
            <v>Clark</v>
          </cell>
          <cell r="E109" t="str">
            <v>Leekin</v>
          </cell>
          <cell r="F109" t="str">
            <v>Jeff</v>
          </cell>
          <cell r="G109" t="str">
            <v>T.Vo</v>
          </cell>
          <cell r="H109" t="str">
            <v>A.Truong</v>
          </cell>
          <cell r="I109" t="str">
            <v>qq</v>
          </cell>
          <cell r="J109" t="str">
            <v>A.Chen</v>
          </cell>
          <cell r="K109" t="str">
            <v>J.Kao</v>
          </cell>
          <cell r="L109" t="str">
            <v>Patrick</v>
          </cell>
          <cell r="M109" t="str">
            <v>David</v>
          </cell>
          <cell r="N109" t="str">
            <v>S.Thevalingam</v>
          </cell>
          <cell r="O109" t="str">
            <v>J.Andrews</v>
          </cell>
          <cell r="P109" t="str">
            <v>qq</v>
          </cell>
          <cell r="Q109" t="str">
            <v>qq</v>
          </cell>
          <cell r="T109" t="str">
            <v>Jesslyn</v>
          </cell>
          <cell r="V109" t="str">
            <v>qq</v>
          </cell>
          <cell r="W109" t="str">
            <v>qq</v>
          </cell>
        </row>
        <row r="110">
          <cell r="C110" t="str">
            <v>Leekin</v>
          </cell>
          <cell r="D110" t="str">
            <v>Clark</v>
          </cell>
          <cell r="E110" t="str">
            <v>Kathy</v>
          </cell>
          <cell r="F110" t="str">
            <v>Fiona</v>
          </cell>
          <cell r="G110" t="str">
            <v>T.Vo</v>
          </cell>
          <cell r="H110" t="str">
            <v>A.Truong</v>
          </cell>
          <cell r="I110" t="str">
            <v>Maria (8.45am-1.45pm)</v>
          </cell>
          <cell r="J110" t="str">
            <v>A.Chen</v>
          </cell>
          <cell r="K110" t="str">
            <v>J.Kao</v>
          </cell>
          <cell r="L110" t="str">
            <v>blank</v>
          </cell>
          <cell r="M110" t="str">
            <v>David</v>
          </cell>
          <cell r="N110" t="str">
            <v>S.Thevalingam</v>
          </cell>
          <cell r="O110" t="str">
            <v>blank</v>
          </cell>
          <cell r="P110" t="str">
            <v>blank</v>
          </cell>
          <cell r="Q110" t="str">
            <v>D.Dunning</v>
          </cell>
          <cell r="T110" t="str">
            <v>Jesslyn</v>
          </cell>
          <cell r="V110" t="str">
            <v>qq</v>
          </cell>
          <cell r="W110" t="str">
            <v>qq</v>
          </cell>
        </row>
        <row r="111">
          <cell r="C111" t="str">
            <v>Kathy</v>
          </cell>
          <cell r="D111" t="str">
            <v>Clark</v>
          </cell>
          <cell r="E111" t="str">
            <v>Leekin</v>
          </cell>
          <cell r="F111" t="str">
            <v>blank</v>
          </cell>
          <cell r="G111" t="str">
            <v>Adil</v>
          </cell>
          <cell r="H111" t="str">
            <v>Huda</v>
          </cell>
          <cell r="I111" t="str">
            <v>Maria (8.45am-1.45pm)</v>
          </cell>
          <cell r="J111" t="str">
            <v>A.Chen</v>
          </cell>
          <cell r="K111" t="str">
            <v>J.Kao</v>
          </cell>
          <cell r="L111" t="str">
            <v>blank</v>
          </cell>
          <cell r="M111" t="str">
            <v>David</v>
          </cell>
          <cell r="N111" t="str">
            <v>S.Thevalingam</v>
          </cell>
          <cell r="O111" t="str">
            <v>J.Andrews</v>
          </cell>
          <cell r="P111" t="str">
            <v>qq</v>
          </cell>
          <cell r="Q111" t="str">
            <v>qq</v>
          </cell>
          <cell r="T111" t="str">
            <v>Jesslyn</v>
          </cell>
          <cell r="V111" t="str">
            <v>qq</v>
          </cell>
          <cell r="W111" t="str">
            <v>qq</v>
          </cell>
        </row>
        <row r="112">
          <cell r="C112" t="str">
            <v>Leekin</v>
          </cell>
          <cell r="D112" t="str">
            <v>Clark</v>
          </cell>
          <cell r="E112" t="str">
            <v>Kathy</v>
          </cell>
          <cell r="F112" t="str">
            <v>blank</v>
          </cell>
          <cell r="G112" t="str">
            <v>Adil</v>
          </cell>
          <cell r="H112" t="str">
            <v>Huda</v>
          </cell>
          <cell r="I112" t="str">
            <v>Maria (8.45am-1.45pm)</v>
          </cell>
          <cell r="J112" t="str">
            <v>A.Chen</v>
          </cell>
          <cell r="K112" t="str">
            <v>J.Kao</v>
          </cell>
          <cell r="L112" t="str">
            <v>Fiona</v>
          </cell>
          <cell r="M112" t="str">
            <v>David</v>
          </cell>
          <cell r="N112" t="str">
            <v>S.Thevalingam</v>
          </cell>
          <cell r="O112" t="str">
            <v>J.Andrews</v>
          </cell>
          <cell r="P112" t="str">
            <v>qq</v>
          </cell>
          <cell r="Q112" t="str">
            <v>qq</v>
          </cell>
          <cell r="T112" t="str">
            <v>Jesslyn</v>
          </cell>
          <cell r="V112" t="str">
            <v>A.Chen</v>
          </cell>
          <cell r="W112" t="str">
            <v>(TC) (5.15-8pm)</v>
          </cell>
        </row>
        <row r="113">
          <cell r="C113" t="str">
            <v>Jeff</v>
          </cell>
          <cell r="D113" t="str">
            <v>Clark</v>
          </cell>
          <cell r="E113" t="str">
            <v>Leekin</v>
          </cell>
          <cell r="F113" t="str">
            <v>Fiona</v>
          </cell>
          <cell r="G113" t="str">
            <v>Adil</v>
          </cell>
          <cell r="H113" t="str">
            <v>Huda</v>
          </cell>
          <cell r="I113" t="str">
            <v>Soty (8.45am-2.45pm)</v>
          </cell>
          <cell r="J113" t="str">
            <v>A.Chen</v>
          </cell>
          <cell r="K113" t="str">
            <v>J.Kao</v>
          </cell>
          <cell r="L113" t="str">
            <v>Patrick</v>
          </cell>
          <cell r="M113" t="str">
            <v>David</v>
          </cell>
          <cell r="N113" t="str">
            <v>S.Thevalingam</v>
          </cell>
          <cell r="O113" t="str">
            <v>J.Andrews</v>
          </cell>
          <cell r="P113" t="str">
            <v>blank</v>
          </cell>
          <cell r="Q113" t="str">
            <v>qq</v>
          </cell>
          <cell r="T113" t="str">
            <v>Jesslyn</v>
          </cell>
          <cell r="V113">
            <v>0</v>
          </cell>
          <cell r="W113" t="str">
            <v>(SS) (12.45-5.15pm)</v>
          </cell>
        </row>
        <row r="114">
          <cell r="C114" t="str">
            <v>blank</v>
          </cell>
          <cell r="D114" t="str">
            <v>Clark</v>
          </cell>
          <cell r="E114" t="str">
            <v>Leekin</v>
          </cell>
          <cell r="F114" t="str">
            <v>Jeff</v>
          </cell>
          <cell r="G114" t="str">
            <v>Adil</v>
          </cell>
          <cell r="H114" t="str">
            <v>Huda</v>
          </cell>
          <cell r="I114" t="str">
            <v>qq</v>
          </cell>
          <cell r="J114" t="str">
            <v>A.Chen</v>
          </cell>
          <cell r="K114" t="str">
            <v>J.Kao</v>
          </cell>
          <cell r="L114" t="str">
            <v>Patrick</v>
          </cell>
          <cell r="M114" t="str">
            <v>David</v>
          </cell>
          <cell r="N114" t="str">
            <v>S.Thevalingam</v>
          </cell>
          <cell r="O114" t="str">
            <v>J.Andrews</v>
          </cell>
          <cell r="P114" t="str">
            <v>qq</v>
          </cell>
          <cell r="Q114" t="str">
            <v>qq</v>
          </cell>
          <cell r="T114" t="str">
            <v>Jesslyn</v>
          </cell>
          <cell r="V114" t="str">
            <v>qq</v>
          </cell>
          <cell r="W114" t="str">
            <v>qq</v>
          </cell>
        </row>
        <row r="115">
          <cell r="C115" t="str">
            <v>Leekin</v>
          </cell>
          <cell r="D115" t="str">
            <v>Clark</v>
          </cell>
          <cell r="E115" t="str">
            <v>Kathy</v>
          </cell>
          <cell r="F115" t="str">
            <v>Fiona</v>
          </cell>
          <cell r="G115" t="str">
            <v>Adil</v>
          </cell>
          <cell r="H115" t="str">
            <v>Huda</v>
          </cell>
          <cell r="I115" t="str">
            <v>Maria (8.45am-1.45pm)</v>
          </cell>
          <cell r="J115" t="str">
            <v>A.Chen</v>
          </cell>
          <cell r="K115" t="str">
            <v>J.Kao</v>
          </cell>
          <cell r="L115" t="str">
            <v>blank</v>
          </cell>
          <cell r="M115" t="str">
            <v>David</v>
          </cell>
          <cell r="N115" t="str">
            <v>S.Thevalingam</v>
          </cell>
          <cell r="O115" t="str">
            <v>blank</v>
          </cell>
          <cell r="P115" t="str">
            <v>blank</v>
          </cell>
          <cell r="Q115" t="str">
            <v>D.Dunning</v>
          </cell>
          <cell r="T115" t="str">
            <v>Jesslyn</v>
          </cell>
          <cell r="V115" t="str">
            <v>qq</v>
          </cell>
          <cell r="W115" t="str">
            <v>qq</v>
          </cell>
        </row>
        <row r="116">
          <cell r="C116" t="str">
            <v>Kathy</v>
          </cell>
          <cell r="D116" t="str">
            <v>Clark</v>
          </cell>
          <cell r="E116" t="str">
            <v>Leekin</v>
          </cell>
          <cell r="F116" t="str">
            <v>blank</v>
          </cell>
          <cell r="G116" t="str">
            <v>G.Lau</v>
          </cell>
          <cell r="H116" t="str">
            <v>Arthur</v>
          </cell>
          <cell r="I116" t="str">
            <v>Maria (8.45am-1.45pm)</v>
          </cell>
          <cell r="J116" t="str">
            <v>A.Chen</v>
          </cell>
          <cell r="K116" t="str">
            <v>J.Kao</v>
          </cell>
          <cell r="L116" t="str">
            <v>blank</v>
          </cell>
          <cell r="M116" t="str">
            <v>David</v>
          </cell>
          <cell r="N116" t="str">
            <v>S.Thevalingam</v>
          </cell>
          <cell r="O116" t="str">
            <v>J.Andrews</v>
          </cell>
          <cell r="P116" t="str">
            <v>qq</v>
          </cell>
          <cell r="Q116" t="str">
            <v>qq</v>
          </cell>
          <cell r="V116" t="str">
            <v>qq</v>
          </cell>
          <cell r="W116" t="str">
            <v>qq</v>
          </cell>
        </row>
        <row r="117">
          <cell r="C117" t="str">
            <v>Leekin</v>
          </cell>
          <cell r="D117" t="str">
            <v>Clark</v>
          </cell>
          <cell r="E117" t="str">
            <v>Kathy</v>
          </cell>
          <cell r="F117" t="str">
            <v>blank</v>
          </cell>
          <cell r="G117" t="str">
            <v>G.Lau</v>
          </cell>
          <cell r="H117" t="str">
            <v>Arthur</v>
          </cell>
          <cell r="I117" t="str">
            <v>Maria (8.45am-1.45pm)</v>
          </cell>
          <cell r="J117" t="str">
            <v>A.Chen</v>
          </cell>
          <cell r="K117" t="str">
            <v>J.Kao</v>
          </cell>
          <cell r="L117" t="str">
            <v>Fiona</v>
          </cell>
          <cell r="M117" t="str">
            <v>David</v>
          </cell>
          <cell r="N117" t="str">
            <v>S.Thevalingam</v>
          </cell>
          <cell r="O117" t="str">
            <v>J.Andrews</v>
          </cell>
          <cell r="P117" t="str">
            <v>qq</v>
          </cell>
          <cell r="Q117" t="str">
            <v>qq</v>
          </cell>
          <cell r="V117" t="str">
            <v>A.Chen</v>
          </cell>
          <cell r="W117" t="str">
            <v>(SC) (5.15-8pm)</v>
          </cell>
        </row>
        <row r="118">
          <cell r="C118" t="str">
            <v>Jeff</v>
          </cell>
          <cell r="D118" t="str">
            <v>Clark</v>
          </cell>
          <cell r="E118" t="str">
            <v>Leekin</v>
          </cell>
          <cell r="F118" t="str">
            <v>Fiona</v>
          </cell>
          <cell r="G118" t="str">
            <v>G.Lau</v>
          </cell>
          <cell r="H118" t="str">
            <v>Arthur</v>
          </cell>
          <cell r="I118" t="str">
            <v>Soty (8.45am-2.45pm)</v>
          </cell>
          <cell r="J118" t="str">
            <v>A.Chen</v>
          </cell>
          <cell r="K118" t="str">
            <v>J.Kao</v>
          </cell>
          <cell r="L118" t="str">
            <v>Patrick</v>
          </cell>
          <cell r="M118" t="str">
            <v>David</v>
          </cell>
          <cell r="N118" t="str">
            <v>S.Thevalingam</v>
          </cell>
          <cell r="O118" t="str">
            <v>J.Andrews</v>
          </cell>
          <cell r="P118" t="str">
            <v>blank</v>
          </cell>
          <cell r="Q118" t="str">
            <v>qq</v>
          </cell>
          <cell r="V118" t="str">
            <v>blank</v>
          </cell>
          <cell r="W118" t="str">
            <v>(SS) (12.45-5.15pm)</v>
          </cell>
        </row>
        <row r="119">
          <cell r="C119" t="str">
            <v>blank</v>
          </cell>
          <cell r="D119" t="str">
            <v>Clark</v>
          </cell>
          <cell r="E119" t="str">
            <v>Leekin</v>
          </cell>
          <cell r="F119" t="str">
            <v>Jeff</v>
          </cell>
          <cell r="G119" t="str">
            <v>G.Lau</v>
          </cell>
          <cell r="H119" t="str">
            <v>Arthur</v>
          </cell>
          <cell r="I119" t="str">
            <v>qq</v>
          </cell>
          <cell r="J119" t="str">
            <v>A.Chen</v>
          </cell>
          <cell r="K119" t="str">
            <v>J.Kao</v>
          </cell>
          <cell r="L119" t="str">
            <v>Patrick</v>
          </cell>
          <cell r="M119" t="str">
            <v>David</v>
          </cell>
          <cell r="N119" t="str">
            <v>S.Thevalingam</v>
          </cell>
          <cell r="O119" t="str">
            <v>J.Andrews</v>
          </cell>
          <cell r="P119" t="str">
            <v>qq</v>
          </cell>
          <cell r="Q119" t="str">
            <v>qq</v>
          </cell>
          <cell r="V119" t="str">
            <v>qq</v>
          </cell>
          <cell r="W119" t="str">
            <v>qq</v>
          </cell>
        </row>
        <row r="120">
          <cell r="C120" t="str">
            <v>Leekin</v>
          </cell>
          <cell r="D120" t="str">
            <v>Clark</v>
          </cell>
          <cell r="E120" t="str">
            <v>Kathy</v>
          </cell>
          <cell r="F120" t="str">
            <v>Fiona</v>
          </cell>
          <cell r="G120" t="str">
            <v>G.Lau</v>
          </cell>
          <cell r="H120" t="str">
            <v>Arthur</v>
          </cell>
          <cell r="I120" t="str">
            <v>Maria (8.45am-1.45pm)</v>
          </cell>
          <cell r="J120" t="str">
            <v>A.Chen</v>
          </cell>
          <cell r="K120" t="str">
            <v>J.Kao</v>
          </cell>
          <cell r="L120" t="str">
            <v>blank</v>
          </cell>
          <cell r="M120" t="str">
            <v>David</v>
          </cell>
          <cell r="N120" t="str">
            <v>S.Thevalingam</v>
          </cell>
          <cell r="O120" t="str">
            <v>blank</v>
          </cell>
          <cell r="P120" t="str">
            <v>blank</v>
          </cell>
          <cell r="Q120" t="str">
            <v>D.Dunning</v>
          </cell>
          <cell r="V120" t="str">
            <v>qq</v>
          </cell>
          <cell r="W120" t="str">
            <v>qq</v>
          </cell>
        </row>
        <row r="121">
          <cell r="C121" t="str">
            <v>Kathy</v>
          </cell>
          <cell r="D121" t="str">
            <v>Clark</v>
          </cell>
          <cell r="E121" t="str">
            <v>Leekin</v>
          </cell>
          <cell r="F121" t="str">
            <v>blank</v>
          </cell>
          <cell r="G121" t="str">
            <v>J.Drummond</v>
          </cell>
          <cell r="H121" t="str">
            <v>S.Sturm</v>
          </cell>
          <cell r="I121" t="str">
            <v>Maria (8.45am-1.45pm)</v>
          </cell>
          <cell r="J121" t="str">
            <v>A.Chen</v>
          </cell>
          <cell r="K121" t="str">
            <v>J.Kao</v>
          </cell>
          <cell r="L121" t="str">
            <v>blank</v>
          </cell>
          <cell r="M121" t="str">
            <v>David</v>
          </cell>
          <cell r="N121" t="str">
            <v>S.Thevalingam</v>
          </cell>
          <cell r="O121" t="str">
            <v>J.Andrews</v>
          </cell>
          <cell r="P121" t="str">
            <v>qq</v>
          </cell>
          <cell r="Q121" t="str">
            <v>qq</v>
          </cell>
          <cell r="T121" t="str">
            <v>Ana</v>
          </cell>
          <cell r="V121" t="str">
            <v>qq</v>
          </cell>
          <cell r="W121" t="str">
            <v>qq</v>
          </cell>
        </row>
        <row r="122">
          <cell r="C122" t="str">
            <v>Leekin</v>
          </cell>
          <cell r="D122" t="str">
            <v>Clark</v>
          </cell>
          <cell r="E122" t="str">
            <v>Kathy</v>
          </cell>
          <cell r="F122" t="str">
            <v>blank</v>
          </cell>
          <cell r="G122" t="str">
            <v>J.Drummond</v>
          </cell>
          <cell r="H122" t="str">
            <v>S.Sturm</v>
          </cell>
          <cell r="I122" t="str">
            <v>Maria (8.45am-1.45pm)</v>
          </cell>
          <cell r="J122" t="str">
            <v>A.Chen</v>
          </cell>
          <cell r="K122" t="str">
            <v>J.Kao</v>
          </cell>
          <cell r="L122" t="str">
            <v>Fiona</v>
          </cell>
          <cell r="M122" t="str">
            <v>David</v>
          </cell>
          <cell r="N122" t="str">
            <v>S.Thevalingam</v>
          </cell>
          <cell r="O122" t="str">
            <v>J.Andrews</v>
          </cell>
          <cell r="P122" t="str">
            <v>qq</v>
          </cell>
          <cell r="Q122" t="str">
            <v>qq</v>
          </cell>
          <cell r="T122" t="str">
            <v>Ana</v>
          </cell>
          <cell r="V122" t="str">
            <v>A.Chen</v>
          </cell>
          <cell r="W122" t="str">
            <v>(TC) (5.15-8pm)</v>
          </cell>
        </row>
        <row r="123">
          <cell r="C123" t="str">
            <v>Jeff</v>
          </cell>
          <cell r="D123" t="str">
            <v>Clark</v>
          </cell>
          <cell r="E123" t="str">
            <v>Leekin</v>
          </cell>
          <cell r="F123" t="str">
            <v>Fiona</v>
          </cell>
          <cell r="G123" t="str">
            <v>J.Drummond</v>
          </cell>
          <cell r="H123" t="str">
            <v>S.Sturm</v>
          </cell>
          <cell r="I123" t="str">
            <v>Soty (8.45am-2.45pm)</v>
          </cell>
          <cell r="J123" t="str">
            <v>A.Chen</v>
          </cell>
          <cell r="K123" t="str">
            <v>J.Kao</v>
          </cell>
          <cell r="L123" t="str">
            <v>Patrick</v>
          </cell>
          <cell r="M123" t="str">
            <v>David</v>
          </cell>
          <cell r="N123" t="str">
            <v>S.Thevalingam</v>
          </cell>
          <cell r="O123" t="str">
            <v>J.Andrews</v>
          </cell>
          <cell r="P123" t="str">
            <v>blank</v>
          </cell>
          <cell r="Q123" t="str">
            <v>qq</v>
          </cell>
          <cell r="T123" t="str">
            <v>Ana</v>
          </cell>
          <cell r="V123" t="str">
            <v>blank</v>
          </cell>
          <cell r="W123" t="str">
            <v>(SS) (12.45-5.15pm)</v>
          </cell>
        </row>
        <row r="124">
          <cell r="C124" t="str">
            <v>blank</v>
          </cell>
          <cell r="D124" t="str">
            <v>Clark</v>
          </cell>
          <cell r="E124" t="str">
            <v>Leekin</v>
          </cell>
          <cell r="F124" t="str">
            <v>Jeff</v>
          </cell>
          <cell r="G124" t="str">
            <v>J.Drummond</v>
          </cell>
          <cell r="H124" t="str">
            <v>S.Sturm</v>
          </cell>
          <cell r="I124" t="str">
            <v>qq</v>
          </cell>
          <cell r="J124" t="str">
            <v>A.Chen</v>
          </cell>
          <cell r="K124" t="str">
            <v>J.Kao</v>
          </cell>
          <cell r="L124" t="str">
            <v>Patrick</v>
          </cell>
          <cell r="M124" t="str">
            <v>David</v>
          </cell>
          <cell r="N124" t="str">
            <v>S.Thevalingam</v>
          </cell>
          <cell r="O124" t="str">
            <v>J.Andrews</v>
          </cell>
          <cell r="P124" t="str">
            <v>qq</v>
          </cell>
          <cell r="Q124" t="str">
            <v>qq</v>
          </cell>
          <cell r="T124" t="str">
            <v>Ana</v>
          </cell>
          <cell r="V124" t="str">
            <v>qq</v>
          </cell>
          <cell r="W124" t="str">
            <v>qq</v>
          </cell>
        </row>
        <row r="125">
          <cell r="C125" t="str">
            <v>Leekin</v>
          </cell>
          <cell r="D125" t="str">
            <v>Clark</v>
          </cell>
          <cell r="E125" t="str">
            <v>Kathy</v>
          </cell>
          <cell r="F125" t="str">
            <v>Fiona</v>
          </cell>
          <cell r="G125" t="str">
            <v>J.Drummond</v>
          </cell>
          <cell r="H125" t="str">
            <v>S.Sturm</v>
          </cell>
          <cell r="I125" t="str">
            <v>Maria (8.45am-1.45pm)</v>
          </cell>
          <cell r="J125" t="str">
            <v>A.Chen</v>
          </cell>
          <cell r="K125" t="str">
            <v>J.Kao</v>
          </cell>
          <cell r="L125" t="str">
            <v>blank</v>
          </cell>
          <cell r="M125" t="str">
            <v>David</v>
          </cell>
          <cell r="N125" t="str">
            <v>S.Thevalingam</v>
          </cell>
          <cell r="O125" t="str">
            <v>blank</v>
          </cell>
          <cell r="P125" t="str">
            <v>blank</v>
          </cell>
          <cell r="Q125" t="str">
            <v>D.Dunning</v>
          </cell>
          <cell r="T125" t="str">
            <v>Ana</v>
          </cell>
          <cell r="V125" t="str">
            <v>qq</v>
          </cell>
          <cell r="W125" t="str">
            <v>qq</v>
          </cell>
        </row>
        <row r="126">
          <cell r="C126" t="str">
            <v>Kathy</v>
          </cell>
          <cell r="D126" t="str">
            <v>Clark</v>
          </cell>
          <cell r="E126" t="str">
            <v>Leekin</v>
          </cell>
          <cell r="F126" t="str">
            <v>blank</v>
          </cell>
          <cell r="G126" t="str">
            <v>A.Chong</v>
          </cell>
          <cell r="H126" t="str">
            <v>K.Fildes</v>
          </cell>
          <cell r="I126" t="str">
            <v>Maria (8.45am-1.45pm)</v>
          </cell>
          <cell r="J126" t="str">
            <v>A.Chen</v>
          </cell>
          <cell r="K126" t="str">
            <v>J.Kao</v>
          </cell>
          <cell r="L126" t="str">
            <v>blank</v>
          </cell>
          <cell r="M126" t="str">
            <v>David</v>
          </cell>
          <cell r="N126" t="str">
            <v>S.Thevalingam</v>
          </cell>
          <cell r="O126" t="str">
            <v>J.Andrews</v>
          </cell>
          <cell r="P126" t="str">
            <v>qq</v>
          </cell>
          <cell r="Q126" t="str">
            <v>qq</v>
          </cell>
          <cell r="U126" t="str">
            <v>V.Le</v>
          </cell>
          <cell r="V126" t="str">
            <v>qq</v>
          </cell>
          <cell r="W126" t="str">
            <v>qq</v>
          </cell>
        </row>
        <row r="127">
          <cell r="C127" t="str">
            <v>Leekin</v>
          </cell>
          <cell r="D127" t="str">
            <v>Clark</v>
          </cell>
          <cell r="E127" t="str">
            <v>Kathy</v>
          </cell>
          <cell r="F127" t="str">
            <v>blank</v>
          </cell>
          <cell r="G127" t="str">
            <v>A.Chong</v>
          </cell>
          <cell r="H127" t="str">
            <v>K.Fildes</v>
          </cell>
          <cell r="I127" t="str">
            <v>Maria (8.45am-1.45pm)</v>
          </cell>
          <cell r="J127" t="str">
            <v>A.Chen</v>
          </cell>
          <cell r="K127" t="str">
            <v>J.Kao</v>
          </cell>
          <cell r="L127" t="str">
            <v>Fiona</v>
          </cell>
          <cell r="M127" t="str">
            <v>David</v>
          </cell>
          <cell r="N127" t="str">
            <v>S.Thevalingam</v>
          </cell>
          <cell r="O127" t="str">
            <v>J.Andrews</v>
          </cell>
          <cell r="P127" t="str">
            <v>qq</v>
          </cell>
          <cell r="Q127" t="str">
            <v>qq</v>
          </cell>
          <cell r="U127" t="str">
            <v>V.Le</v>
          </cell>
          <cell r="V127" t="str">
            <v>A.Chen</v>
          </cell>
          <cell r="W127" t="str">
            <v>(SC) (5.15-8pm)</v>
          </cell>
        </row>
        <row r="128">
          <cell r="C128" t="str">
            <v>Jeff</v>
          </cell>
          <cell r="D128" t="str">
            <v>Clark</v>
          </cell>
          <cell r="E128" t="str">
            <v>Leekin</v>
          </cell>
          <cell r="F128" t="str">
            <v>Fiona</v>
          </cell>
          <cell r="G128" t="str">
            <v>A.Chong</v>
          </cell>
          <cell r="H128" t="str">
            <v>K.Fildes</v>
          </cell>
          <cell r="I128" t="str">
            <v>Soty (8.45am-2.45pm)</v>
          </cell>
          <cell r="J128" t="str">
            <v>A.Chen</v>
          </cell>
          <cell r="K128" t="str">
            <v>J.Kao</v>
          </cell>
          <cell r="L128" t="str">
            <v>Patrick</v>
          </cell>
          <cell r="M128" t="str">
            <v>David</v>
          </cell>
          <cell r="N128" t="str">
            <v>S.Thevalingam</v>
          </cell>
          <cell r="O128" t="str">
            <v>J.Andrews</v>
          </cell>
          <cell r="P128" t="str">
            <v>blank</v>
          </cell>
          <cell r="Q128" t="str">
            <v>qq</v>
          </cell>
          <cell r="U128" t="str">
            <v>V.Le</v>
          </cell>
          <cell r="V128" t="str">
            <v>blank</v>
          </cell>
          <cell r="W128" t="str">
            <v>(SS) (12.45-5.15pm)</v>
          </cell>
        </row>
        <row r="129">
          <cell r="C129" t="str">
            <v>blank</v>
          </cell>
          <cell r="D129" t="str">
            <v>Clark</v>
          </cell>
          <cell r="E129" t="str">
            <v>Leekin</v>
          </cell>
          <cell r="F129" t="str">
            <v>Jeff</v>
          </cell>
          <cell r="G129" t="str">
            <v>A.Chong</v>
          </cell>
          <cell r="H129" t="str">
            <v>K.Fildes</v>
          </cell>
          <cell r="I129" t="str">
            <v>qq</v>
          </cell>
          <cell r="J129" t="str">
            <v>A.Chen</v>
          </cell>
          <cell r="K129" t="str">
            <v>J.Kao</v>
          </cell>
          <cell r="L129" t="str">
            <v>Patrick</v>
          </cell>
          <cell r="M129" t="str">
            <v>David</v>
          </cell>
          <cell r="N129" t="str">
            <v>S.Thevalingam</v>
          </cell>
          <cell r="O129" t="str">
            <v>J.Andrews</v>
          </cell>
          <cell r="P129" t="str">
            <v>qq</v>
          </cell>
          <cell r="Q129" t="str">
            <v>qq</v>
          </cell>
          <cell r="U129" t="str">
            <v>V.Le</v>
          </cell>
          <cell r="V129" t="str">
            <v>qq</v>
          </cell>
          <cell r="W129" t="str">
            <v>qq</v>
          </cell>
        </row>
        <row r="130">
          <cell r="C130" t="str">
            <v>Leekin</v>
          </cell>
          <cell r="D130" t="str">
            <v>Clark</v>
          </cell>
          <cell r="E130" t="str">
            <v>Kathy</v>
          </cell>
          <cell r="F130" t="str">
            <v>Fiona</v>
          </cell>
          <cell r="G130" t="str">
            <v>A.Chong</v>
          </cell>
          <cell r="H130" t="str">
            <v>K.Fildes</v>
          </cell>
          <cell r="I130" t="str">
            <v>Maria (8.45am-1.45pm)</v>
          </cell>
          <cell r="J130" t="str">
            <v>A.Chen</v>
          </cell>
          <cell r="K130" t="str">
            <v>J.Kao</v>
          </cell>
          <cell r="L130" t="str">
            <v>blank</v>
          </cell>
          <cell r="M130" t="str">
            <v>David</v>
          </cell>
          <cell r="N130" t="str">
            <v>S.Thevalingam</v>
          </cell>
          <cell r="O130" t="str">
            <v>blank</v>
          </cell>
          <cell r="P130" t="str">
            <v>blank</v>
          </cell>
          <cell r="Q130" t="str">
            <v>D.Dunning</v>
          </cell>
          <cell r="U130" t="str">
            <v>V.Le</v>
          </cell>
          <cell r="V130" t="str">
            <v>qq</v>
          </cell>
          <cell r="W130" t="str">
            <v>qq</v>
          </cell>
        </row>
        <row r="131">
          <cell r="G131">
            <v>0</v>
          </cell>
          <cell r="H131">
            <v>0</v>
          </cell>
          <cell r="V131" t="str">
            <v>qq</v>
          </cell>
          <cell r="W131" t="str">
            <v>qq</v>
          </cell>
        </row>
        <row r="132">
          <cell r="G132">
            <v>0</v>
          </cell>
          <cell r="H132">
            <v>0</v>
          </cell>
          <cell r="V132">
            <v>0</v>
          </cell>
          <cell r="W132" t="str">
            <v>(TC) (5.15-8pm)</v>
          </cell>
        </row>
        <row r="133">
          <cell r="G133">
            <v>0</v>
          </cell>
          <cell r="H133">
            <v>0</v>
          </cell>
          <cell r="V133" t="str">
            <v>blank</v>
          </cell>
          <cell r="W133" t="str">
            <v>(SS) (12.45-5.15pm)</v>
          </cell>
        </row>
        <row r="134">
          <cell r="G134">
            <v>0</v>
          </cell>
          <cell r="H134">
            <v>0</v>
          </cell>
          <cell r="V134" t="str">
            <v>qq</v>
          </cell>
          <cell r="W134" t="str">
            <v>qq</v>
          </cell>
        </row>
        <row r="135">
          <cell r="G135">
            <v>0</v>
          </cell>
          <cell r="H135">
            <v>0</v>
          </cell>
          <cell r="V135" t="str">
            <v>qq</v>
          </cell>
          <cell r="W135" t="str">
            <v>qq</v>
          </cell>
        </row>
        <row r="136">
          <cell r="G136">
            <v>0</v>
          </cell>
          <cell r="H136">
            <v>0</v>
          </cell>
          <cell r="W136" t="str">
            <v>qq</v>
          </cell>
        </row>
        <row r="137">
          <cell r="G137">
            <v>0</v>
          </cell>
          <cell r="H137">
            <v>0</v>
          </cell>
          <cell r="W137" t="str">
            <v>(SC) (5.15-8pm)</v>
          </cell>
        </row>
        <row r="138">
          <cell r="G138">
            <v>0</v>
          </cell>
          <cell r="H138">
            <v>0</v>
          </cell>
          <cell r="W138" t="str">
            <v>(SS) (12.45-5.15pm)</v>
          </cell>
        </row>
        <row r="139">
          <cell r="G139">
            <v>0</v>
          </cell>
          <cell r="H139">
            <v>0</v>
          </cell>
          <cell r="W139" t="str">
            <v>qq</v>
          </cell>
        </row>
        <row r="140">
          <cell r="G140">
            <v>0</v>
          </cell>
          <cell r="H140">
            <v>0</v>
          </cell>
          <cell r="W140" t="str">
            <v>qq</v>
          </cell>
        </row>
        <row r="141">
          <cell r="G141">
            <v>0</v>
          </cell>
          <cell r="H141">
            <v>0</v>
          </cell>
          <cell r="W141" t="str">
            <v>qq</v>
          </cell>
        </row>
        <row r="142">
          <cell r="G142">
            <v>0</v>
          </cell>
          <cell r="H142">
            <v>0</v>
          </cell>
          <cell r="W142" t="str">
            <v>(TC) (5.15-8pm)</v>
          </cell>
        </row>
        <row r="143">
          <cell r="G143">
            <v>0</v>
          </cell>
          <cell r="H143">
            <v>0</v>
          </cell>
          <cell r="W143" t="str">
            <v>(SS) (12.45-5.15pm)</v>
          </cell>
        </row>
        <row r="144">
          <cell r="G144">
            <v>0</v>
          </cell>
          <cell r="H144">
            <v>0</v>
          </cell>
          <cell r="W144" t="str">
            <v>qq</v>
          </cell>
        </row>
        <row r="145">
          <cell r="G145">
            <v>0</v>
          </cell>
          <cell r="H145">
            <v>0</v>
          </cell>
          <cell r="W145" t="str">
            <v>qq</v>
          </cell>
        </row>
        <row r="146">
          <cell r="G146">
            <v>0</v>
          </cell>
          <cell r="H146">
            <v>0</v>
          </cell>
          <cell r="W146" t="str">
            <v>qq</v>
          </cell>
        </row>
        <row r="147">
          <cell r="G147">
            <v>0</v>
          </cell>
          <cell r="H147">
            <v>0</v>
          </cell>
          <cell r="W147" t="str">
            <v>(SC) (5.15-8pm)</v>
          </cell>
        </row>
        <row r="148">
          <cell r="G148">
            <v>0</v>
          </cell>
          <cell r="H148">
            <v>0</v>
          </cell>
          <cell r="W148" t="str">
            <v>(SS) (12.45-5.15pm)</v>
          </cell>
        </row>
        <row r="149">
          <cell r="G149">
            <v>0</v>
          </cell>
          <cell r="H149">
            <v>0</v>
          </cell>
          <cell r="W149" t="str">
            <v>qq</v>
          </cell>
        </row>
        <row r="150">
          <cell r="G150">
            <v>0</v>
          </cell>
          <cell r="H150">
            <v>0</v>
          </cell>
          <cell r="W150" t="str">
            <v>qq</v>
          </cell>
        </row>
        <row r="151">
          <cell r="G151">
            <v>0</v>
          </cell>
          <cell r="H151">
            <v>0</v>
          </cell>
          <cell r="W151" t="str">
            <v>qq</v>
          </cell>
        </row>
        <row r="152">
          <cell r="G152">
            <v>0</v>
          </cell>
          <cell r="H152">
            <v>0</v>
          </cell>
          <cell r="W152" t="str">
            <v>(TC) (5.15-8pm)</v>
          </cell>
        </row>
        <row r="153">
          <cell r="G153">
            <v>0</v>
          </cell>
          <cell r="H153">
            <v>0</v>
          </cell>
          <cell r="W153" t="str">
            <v>(SS) (12.45-5.15pm)</v>
          </cell>
        </row>
        <row r="154">
          <cell r="G154">
            <v>0</v>
          </cell>
          <cell r="H154">
            <v>0</v>
          </cell>
          <cell r="W154" t="str">
            <v>qq</v>
          </cell>
        </row>
        <row r="155">
          <cell r="G155">
            <v>0</v>
          </cell>
          <cell r="H155">
            <v>0</v>
          </cell>
          <cell r="W155" t="str">
            <v>qq</v>
          </cell>
        </row>
        <row r="156">
          <cell r="G156">
            <v>0</v>
          </cell>
          <cell r="H156">
            <v>0</v>
          </cell>
          <cell r="W156" t="str">
            <v>qq</v>
          </cell>
        </row>
        <row r="157">
          <cell r="G157">
            <v>0</v>
          </cell>
          <cell r="H157">
            <v>0</v>
          </cell>
          <cell r="W157" t="str">
            <v>(SC) (5.15-8pm)</v>
          </cell>
        </row>
        <row r="158">
          <cell r="G158">
            <v>0</v>
          </cell>
          <cell r="H158">
            <v>0</v>
          </cell>
          <cell r="W158" t="str">
            <v>(SS) (12.45-5.15pm)</v>
          </cell>
        </row>
        <row r="159">
          <cell r="G159">
            <v>0</v>
          </cell>
          <cell r="H159">
            <v>0</v>
          </cell>
          <cell r="W159" t="str">
            <v>qq</v>
          </cell>
        </row>
        <row r="160">
          <cell r="G160">
            <v>0</v>
          </cell>
          <cell r="H160">
            <v>0</v>
          </cell>
          <cell r="W160" t="str">
            <v>qq</v>
          </cell>
        </row>
        <row r="161">
          <cell r="G161">
            <v>0</v>
          </cell>
          <cell r="H161">
            <v>0</v>
          </cell>
          <cell r="W161" t="str">
            <v>qq</v>
          </cell>
        </row>
        <row r="162">
          <cell r="G162">
            <v>0</v>
          </cell>
          <cell r="H162">
            <v>0</v>
          </cell>
          <cell r="W162" t="str">
            <v>(TC) (5.15-8pm)</v>
          </cell>
        </row>
        <row r="163">
          <cell r="G163">
            <v>0</v>
          </cell>
          <cell r="H163">
            <v>0</v>
          </cell>
          <cell r="W163" t="str">
            <v>(SS) (12.45-5.15pm)</v>
          </cell>
        </row>
        <row r="164">
          <cell r="G164">
            <v>0</v>
          </cell>
          <cell r="H164">
            <v>0</v>
          </cell>
          <cell r="W164" t="str">
            <v>qq</v>
          </cell>
        </row>
        <row r="165">
          <cell r="G165">
            <v>0</v>
          </cell>
          <cell r="H165">
            <v>0</v>
          </cell>
          <cell r="W165" t="str">
            <v>qq</v>
          </cell>
        </row>
        <row r="166">
          <cell r="G166">
            <v>0</v>
          </cell>
          <cell r="H166">
            <v>0</v>
          </cell>
          <cell r="W166" t="str">
            <v>qq</v>
          </cell>
        </row>
        <row r="167">
          <cell r="G167">
            <v>0</v>
          </cell>
          <cell r="H167">
            <v>0</v>
          </cell>
          <cell r="W167" t="str">
            <v>(SC) (5.15-8pm)</v>
          </cell>
        </row>
        <row r="168">
          <cell r="G168">
            <v>0</v>
          </cell>
          <cell r="H168">
            <v>0</v>
          </cell>
          <cell r="W168" t="str">
            <v>(SS) (12.45-5.15pm)</v>
          </cell>
        </row>
        <row r="169">
          <cell r="G169">
            <v>0</v>
          </cell>
          <cell r="H169">
            <v>0</v>
          </cell>
          <cell r="W169" t="str">
            <v>qq</v>
          </cell>
        </row>
        <row r="170">
          <cell r="G170">
            <v>0</v>
          </cell>
          <cell r="H170">
            <v>0</v>
          </cell>
          <cell r="W170" t="str">
            <v>qq</v>
          </cell>
        </row>
        <row r="171">
          <cell r="G171">
            <v>0</v>
          </cell>
          <cell r="H171">
            <v>0</v>
          </cell>
          <cell r="W171" t="str">
            <v>qq</v>
          </cell>
        </row>
        <row r="172">
          <cell r="G172">
            <v>0</v>
          </cell>
          <cell r="H172">
            <v>0</v>
          </cell>
          <cell r="W172" t="str">
            <v>(TC) (5.15-8pm)</v>
          </cell>
        </row>
        <row r="173">
          <cell r="G173">
            <v>0</v>
          </cell>
          <cell r="H173">
            <v>0</v>
          </cell>
          <cell r="W173" t="str">
            <v>(SS) (12.45-5.15pm)</v>
          </cell>
        </row>
        <row r="174">
          <cell r="G174">
            <v>0</v>
          </cell>
          <cell r="H174">
            <v>0</v>
          </cell>
          <cell r="W174" t="str">
            <v>qq</v>
          </cell>
        </row>
        <row r="175">
          <cell r="G175">
            <v>0</v>
          </cell>
          <cell r="H175">
            <v>0</v>
          </cell>
          <cell r="W175" t="str">
            <v>qq</v>
          </cell>
        </row>
        <row r="176">
          <cell r="G176">
            <v>0</v>
          </cell>
          <cell r="H176">
            <v>0</v>
          </cell>
          <cell r="W176" t="str">
            <v>qq</v>
          </cell>
        </row>
        <row r="177">
          <cell r="G177">
            <v>0</v>
          </cell>
          <cell r="H177">
            <v>0</v>
          </cell>
          <cell r="W177" t="str">
            <v>(SC) (5.15-8pm)</v>
          </cell>
        </row>
        <row r="178">
          <cell r="G178">
            <v>0</v>
          </cell>
          <cell r="H178">
            <v>0</v>
          </cell>
          <cell r="W178" t="str">
            <v>(SS) (12.45-5.15pm)</v>
          </cell>
        </row>
        <row r="179">
          <cell r="G179">
            <v>0</v>
          </cell>
          <cell r="H179">
            <v>0</v>
          </cell>
          <cell r="W179" t="str">
            <v>qq</v>
          </cell>
        </row>
        <row r="180">
          <cell r="G180">
            <v>0</v>
          </cell>
          <cell r="H180">
            <v>0</v>
          </cell>
          <cell r="W180" t="str">
            <v>qq</v>
          </cell>
        </row>
        <row r="181">
          <cell r="G181">
            <v>0</v>
          </cell>
          <cell r="H181">
            <v>0</v>
          </cell>
          <cell r="W181" t="str">
            <v>qq</v>
          </cell>
        </row>
        <row r="182">
          <cell r="G182">
            <v>0</v>
          </cell>
          <cell r="H182">
            <v>0</v>
          </cell>
          <cell r="W182" t="str">
            <v>(TC) (5.15-8pm)</v>
          </cell>
        </row>
        <row r="183">
          <cell r="G183">
            <v>0</v>
          </cell>
          <cell r="H183">
            <v>0</v>
          </cell>
          <cell r="W183" t="str">
            <v>(SS) (12.45-5.15pm)</v>
          </cell>
        </row>
        <row r="184">
          <cell r="G184">
            <v>0</v>
          </cell>
          <cell r="H184">
            <v>0</v>
          </cell>
          <cell r="W184" t="str">
            <v>qq</v>
          </cell>
        </row>
        <row r="185">
          <cell r="G185">
            <v>0</v>
          </cell>
          <cell r="H185">
            <v>0</v>
          </cell>
          <cell r="W185" t="str">
            <v>qq</v>
          </cell>
        </row>
        <row r="186">
          <cell r="G186">
            <v>0</v>
          </cell>
          <cell r="H186">
            <v>0</v>
          </cell>
          <cell r="W186" t="str">
            <v>qq</v>
          </cell>
        </row>
        <row r="187">
          <cell r="G187">
            <v>0</v>
          </cell>
          <cell r="H187">
            <v>0</v>
          </cell>
          <cell r="W187" t="str">
            <v>(SC) (5.15-8pm)</v>
          </cell>
        </row>
        <row r="188">
          <cell r="G188">
            <v>0</v>
          </cell>
          <cell r="H188">
            <v>0</v>
          </cell>
          <cell r="W188" t="str">
            <v>(SS) (12.45-5.15pm)</v>
          </cell>
        </row>
        <row r="189">
          <cell r="G189">
            <v>0</v>
          </cell>
          <cell r="H189">
            <v>0</v>
          </cell>
          <cell r="W189" t="str">
            <v>qq</v>
          </cell>
        </row>
        <row r="190">
          <cell r="G190">
            <v>0</v>
          </cell>
          <cell r="H190">
            <v>0</v>
          </cell>
          <cell r="W190" t="str">
            <v>qq</v>
          </cell>
        </row>
        <row r="191">
          <cell r="G191">
            <v>0</v>
          </cell>
          <cell r="H191">
            <v>0</v>
          </cell>
          <cell r="W191" t="str">
            <v>qq</v>
          </cell>
        </row>
        <row r="192">
          <cell r="G192">
            <v>0</v>
          </cell>
          <cell r="H192">
            <v>0</v>
          </cell>
          <cell r="W192" t="str">
            <v>(TC) (5.15-8pm)</v>
          </cell>
        </row>
        <row r="193">
          <cell r="G193">
            <v>0</v>
          </cell>
          <cell r="H193">
            <v>0</v>
          </cell>
          <cell r="W193" t="str">
            <v>(SS) (12.45-5.15pm)</v>
          </cell>
        </row>
        <row r="194">
          <cell r="G194">
            <v>0</v>
          </cell>
          <cell r="H194">
            <v>0</v>
          </cell>
          <cell r="W194" t="str">
            <v>qq</v>
          </cell>
        </row>
        <row r="195">
          <cell r="G195">
            <v>0</v>
          </cell>
          <cell r="H195">
            <v>0</v>
          </cell>
          <cell r="W195" t="str">
            <v>qq</v>
          </cell>
        </row>
        <row r="196">
          <cell r="G196">
            <v>0</v>
          </cell>
          <cell r="H196">
            <v>0</v>
          </cell>
          <cell r="W196" t="str">
            <v>qq</v>
          </cell>
        </row>
        <row r="197">
          <cell r="G197">
            <v>0</v>
          </cell>
          <cell r="H197">
            <v>0</v>
          </cell>
          <cell r="W197" t="str">
            <v>(SC) (5.15-8pm)</v>
          </cell>
        </row>
        <row r="198">
          <cell r="G198">
            <v>0</v>
          </cell>
          <cell r="H198">
            <v>0</v>
          </cell>
          <cell r="W198" t="str">
            <v>(SS) (12.45-5.15pm)</v>
          </cell>
        </row>
        <row r="199">
          <cell r="G199">
            <v>0</v>
          </cell>
          <cell r="H199">
            <v>0</v>
          </cell>
          <cell r="W199" t="str">
            <v>qq</v>
          </cell>
        </row>
        <row r="200">
          <cell r="G200">
            <v>0</v>
          </cell>
          <cell r="H200">
            <v>0</v>
          </cell>
          <cell r="W200" t="str">
            <v>qq</v>
          </cell>
        </row>
        <row r="201">
          <cell r="G201">
            <v>0</v>
          </cell>
          <cell r="H201">
            <v>0</v>
          </cell>
          <cell r="W201" t="str">
            <v>qq</v>
          </cell>
        </row>
        <row r="202">
          <cell r="G202">
            <v>0</v>
          </cell>
          <cell r="H202">
            <v>0</v>
          </cell>
          <cell r="W202" t="str">
            <v>(TC) (5.15-8pm)</v>
          </cell>
        </row>
        <row r="203">
          <cell r="G203">
            <v>0</v>
          </cell>
          <cell r="H203">
            <v>0</v>
          </cell>
          <cell r="W203" t="str">
            <v>(SS) (12.45-5.15pm)</v>
          </cell>
        </row>
        <row r="204">
          <cell r="G204">
            <v>0</v>
          </cell>
          <cell r="H204">
            <v>0</v>
          </cell>
          <cell r="W204" t="str">
            <v>qq</v>
          </cell>
        </row>
        <row r="205">
          <cell r="G205">
            <v>0</v>
          </cell>
          <cell r="H205">
            <v>0</v>
          </cell>
          <cell r="W205" t="str">
            <v>qq</v>
          </cell>
        </row>
        <row r="206">
          <cell r="G206">
            <v>0</v>
          </cell>
          <cell r="H206">
            <v>0</v>
          </cell>
          <cell r="W206" t="str">
            <v>qq</v>
          </cell>
        </row>
        <row r="207">
          <cell r="G207">
            <v>0</v>
          </cell>
          <cell r="H207">
            <v>0</v>
          </cell>
          <cell r="W207" t="str">
            <v>(SC) (5.15-8pm)</v>
          </cell>
        </row>
        <row r="208">
          <cell r="G208">
            <v>0</v>
          </cell>
          <cell r="H208">
            <v>0</v>
          </cell>
          <cell r="W208" t="str">
            <v>(SS) (12.45-5.15pm)</v>
          </cell>
        </row>
        <row r="209">
          <cell r="G209">
            <v>0</v>
          </cell>
          <cell r="H209">
            <v>0</v>
          </cell>
          <cell r="W209" t="str">
            <v>qq</v>
          </cell>
        </row>
        <row r="210">
          <cell r="G210">
            <v>0</v>
          </cell>
          <cell r="H210">
            <v>0</v>
          </cell>
          <cell r="W210" t="str">
            <v>qq</v>
          </cell>
        </row>
        <row r="211">
          <cell r="G211">
            <v>0</v>
          </cell>
          <cell r="H211">
            <v>0</v>
          </cell>
          <cell r="W211" t="str">
            <v>qq</v>
          </cell>
        </row>
        <row r="212">
          <cell r="G212">
            <v>0</v>
          </cell>
          <cell r="H212">
            <v>0</v>
          </cell>
          <cell r="W212" t="str">
            <v>(TC) (5.15-8pm)</v>
          </cell>
        </row>
        <row r="213">
          <cell r="G213">
            <v>0</v>
          </cell>
          <cell r="H213">
            <v>0</v>
          </cell>
          <cell r="W213" t="str">
            <v>(SS) (12.45-5.15pm)</v>
          </cell>
        </row>
        <row r="214">
          <cell r="G214">
            <v>0</v>
          </cell>
          <cell r="H214">
            <v>0</v>
          </cell>
          <cell r="W214" t="str">
            <v>qq</v>
          </cell>
        </row>
        <row r="215">
          <cell r="G215">
            <v>0</v>
          </cell>
          <cell r="H215">
            <v>0</v>
          </cell>
          <cell r="W215" t="str">
            <v>qq</v>
          </cell>
        </row>
        <row r="216">
          <cell r="G216">
            <v>0</v>
          </cell>
          <cell r="H216">
            <v>0</v>
          </cell>
          <cell r="W216" t="str">
            <v>qq</v>
          </cell>
        </row>
        <row r="217">
          <cell r="G217">
            <v>0</v>
          </cell>
          <cell r="H217">
            <v>0</v>
          </cell>
          <cell r="W217" t="str">
            <v>(SC) (5.15-8pm)</v>
          </cell>
        </row>
        <row r="218">
          <cell r="G218">
            <v>0</v>
          </cell>
          <cell r="H218">
            <v>0</v>
          </cell>
          <cell r="W218" t="str">
            <v>(SS) (12.45-5.15pm)</v>
          </cell>
        </row>
        <row r="219">
          <cell r="G219">
            <v>0</v>
          </cell>
          <cell r="H219">
            <v>0</v>
          </cell>
          <cell r="W219" t="str">
            <v>qq</v>
          </cell>
        </row>
        <row r="220">
          <cell r="G220">
            <v>0</v>
          </cell>
          <cell r="H220">
            <v>0</v>
          </cell>
          <cell r="W220" t="str">
            <v>qq</v>
          </cell>
        </row>
        <row r="221">
          <cell r="G221">
            <v>0</v>
          </cell>
          <cell r="H221">
            <v>0</v>
          </cell>
          <cell r="W221" t="str">
            <v>qq</v>
          </cell>
        </row>
        <row r="222">
          <cell r="G222">
            <v>0</v>
          </cell>
          <cell r="H222">
            <v>0</v>
          </cell>
          <cell r="W222" t="str">
            <v>(TC) (5.15-8pm)</v>
          </cell>
        </row>
        <row r="223">
          <cell r="G223">
            <v>0</v>
          </cell>
          <cell r="H223">
            <v>0</v>
          </cell>
          <cell r="W223" t="str">
            <v>(SS) (12.45-5.15pm)</v>
          </cell>
        </row>
        <row r="224">
          <cell r="G224">
            <v>0</v>
          </cell>
          <cell r="H224">
            <v>0</v>
          </cell>
          <cell r="W224" t="str">
            <v>qq</v>
          </cell>
        </row>
        <row r="225">
          <cell r="G225">
            <v>0</v>
          </cell>
          <cell r="H225">
            <v>0</v>
          </cell>
          <cell r="W225" t="str">
            <v>qq</v>
          </cell>
        </row>
        <row r="226">
          <cell r="G226">
            <v>0</v>
          </cell>
          <cell r="H226">
            <v>0</v>
          </cell>
          <cell r="W226" t="str">
            <v>qq</v>
          </cell>
        </row>
        <row r="227">
          <cell r="G227">
            <v>0</v>
          </cell>
          <cell r="H227">
            <v>0</v>
          </cell>
          <cell r="W227" t="str">
            <v>(SC) (5.15-8pm)</v>
          </cell>
        </row>
        <row r="228">
          <cell r="G228">
            <v>0</v>
          </cell>
          <cell r="H228">
            <v>0</v>
          </cell>
          <cell r="W228" t="str">
            <v>(SS) (12.45-5.15pm)</v>
          </cell>
        </row>
        <row r="229">
          <cell r="G229">
            <v>0</v>
          </cell>
          <cell r="H229">
            <v>0</v>
          </cell>
          <cell r="W229" t="str">
            <v>qq</v>
          </cell>
        </row>
        <row r="230">
          <cell r="G230">
            <v>0</v>
          </cell>
          <cell r="H230">
            <v>0</v>
          </cell>
          <cell r="W230" t="str">
            <v>qq</v>
          </cell>
        </row>
        <row r="231">
          <cell r="G231">
            <v>0</v>
          </cell>
          <cell r="H231">
            <v>0</v>
          </cell>
          <cell r="W231" t="str">
            <v>qq</v>
          </cell>
        </row>
        <row r="232">
          <cell r="G232">
            <v>0</v>
          </cell>
          <cell r="H232">
            <v>0</v>
          </cell>
          <cell r="W232" t="str">
            <v>(TC) (5.15-8pm)</v>
          </cell>
        </row>
        <row r="233">
          <cell r="G233">
            <v>0</v>
          </cell>
          <cell r="H233">
            <v>0</v>
          </cell>
          <cell r="W233" t="str">
            <v>(SS) (12.45-5.15pm)</v>
          </cell>
        </row>
        <row r="234">
          <cell r="G234">
            <v>0</v>
          </cell>
          <cell r="H234">
            <v>0</v>
          </cell>
          <cell r="W234" t="str">
            <v>qq</v>
          </cell>
        </row>
        <row r="235">
          <cell r="G235">
            <v>0</v>
          </cell>
          <cell r="H235">
            <v>0</v>
          </cell>
          <cell r="W235" t="str">
            <v>qq</v>
          </cell>
        </row>
        <row r="236">
          <cell r="G236">
            <v>0</v>
          </cell>
          <cell r="H236">
            <v>0</v>
          </cell>
          <cell r="W236" t="str">
            <v>qq</v>
          </cell>
        </row>
        <row r="237">
          <cell r="G237">
            <v>0</v>
          </cell>
          <cell r="H237">
            <v>0</v>
          </cell>
          <cell r="W237" t="str">
            <v>(SC) (5.15-8pm)</v>
          </cell>
        </row>
        <row r="238">
          <cell r="G238">
            <v>0</v>
          </cell>
          <cell r="H238">
            <v>0</v>
          </cell>
          <cell r="W238" t="str">
            <v>(SS) (12.45-5.15pm)</v>
          </cell>
        </row>
        <row r="239">
          <cell r="G239">
            <v>0</v>
          </cell>
          <cell r="H239">
            <v>0</v>
          </cell>
          <cell r="W239" t="str">
            <v>qq</v>
          </cell>
        </row>
        <row r="240">
          <cell r="G240">
            <v>0</v>
          </cell>
          <cell r="H240">
            <v>0</v>
          </cell>
          <cell r="W240" t="str">
            <v>qq</v>
          </cell>
        </row>
        <row r="241">
          <cell r="G241">
            <v>0</v>
          </cell>
          <cell r="H241">
            <v>0</v>
          </cell>
          <cell r="W241" t="str">
            <v>qq</v>
          </cell>
        </row>
        <row r="242">
          <cell r="G242">
            <v>0</v>
          </cell>
          <cell r="H242">
            <v>0</v>
          </cell>
          <cell r="W242" t="str">
            <v>(TC) (5.15-8pm)</v>
          </cell>
        </row>
        <row r="243">
          <cell r="G243">
            <v>0</v>
          </cell>
          <cell r="H243">
            <v>0</v>
          </cell>
          <cell r="W243" t="str">
            <v>(SS) (12.45-5.15pm)</v>
          </cell>
        </row>
        <row r="244">
          <cell r="G244">
            <v>0</v>
          </cell>
          <cell r="H244">
            <v>0</v>
          </cell>
          <cell r="W244" t="str">
            <v>qq</v>
          </cell>
        </row>
        <row r="245">
          <cell r="G245">
            <v>0</v>
          </cell>
          <cell r="H245">
            <v>0</v>
          </cell>
          <cell r="W245" t="str">
            <v>qq</v>
          </cell>
        </row>
        <row r="246">
          <cell r="G246">
            <v>0</v>
          </cell>
          <cell r="H246">
            <v>0</v>
          </cell>
          <cell r="W246" t="str">
            <v>qq</v>
          </cell>
        </row>
        <row r="247">
          <cell r="W247" t="str">
            <v>(SC) (5.15-8pm)</v>
          </cell>
        </row>
        <row r="248">
          <cell r="W248" t="str">
            <v>(SS) (12.45-5.15pm)</v>
          </cell>
        </row>
        <row r="249">
          <cell r="W249" t="str">
            <v>qq</v>
          </cell>
        </row>
        <row r="250">
          <cell r="W250" t="str">
            <v>qq</v>
          </cell>
        </row>
        <row r="251">
          <cell r="W251" t="str">
            <v>qq</v>
          </cell>
        </row>
        <row r="252">
          <cell r="W252" t="str">
            <v>(TC) (5.15-8pm)</v>
          </cell>
        </row>
        <row r="253">
          <cell r="W253" t="str">
            <v>(SS) (12.45-5.15pm)</v>
          </cell>
        </row>
        <row r="254">
          <cell r="W254" t="str">
            <v>qq</v>
          </cell>
        </row>
        <row r="255">
          <cell r="W255" t="str">
            <v>qq</v>
          </cell>
        </row>
        <row r="256">
          <cell r="W256" t="str">
            <v>qq</v>
          </cell>
        </row>
        <row r="257">
          <cell r="W257" t="str">
            <v>(SC) (5.15-8pm)</v>
          </cell>
        </row>
        <row r="258">
          <cell r="W258" t="str">
            <v>(SS) (12.45-5.15pm)</v>
          </cell>
        </row>
        <row r="259">
          <cell r="W259" t="str">
            <v>qq</v>
          </cell>
        </row>
        <row r="260">
          <cell r="W260" t="str">
            <v>qq</v>
          </cell>
        </row>
        <row r="261">
          <cell r="W261" t="str">
            <v>qq</v>
          </cell>
        </row>
        <row r="262">
          <cell r="W262" t="str">
            <v>(TC) (5.15-8pm)</v>
          </cell>
        </row>
      </sheetData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>NEPHROLOGY</v>
          </cell>
          <cell r="D1" t="str">
            <v xml:space="preserve">RENAL TRANSPLANT/ENDO SURG </v>
          </cell>
          <cell r="E1" t="str">
            <v>(8am-4.30pm) GASTRO 34 / CLINICS</v>
          </cell>
          <cell r="F1" t="str">
            <v xml:space="preserve"> GASTRO&amp;SURG helper/MENTAL HEALTH (MBU,STEPPING STONES)</v>
          </cell>
          <cell r="G1" t="str">
            <v>MENTAL HEALTH (ADPS)</v>
          </cell>
          <cell r="H1" t="str">
            <v>(8am-4.30pm) AAC</v>
          </cell>
          <cell r="I1" t="str">
            <v>(8am-4.30pm) UPPER GI / GEN SURG (including outliers) 33</v>
          </cell>
          <cell r="J1" t="str">
            <v>VASCULAR/SPECIALTY SURGERY (UROL/ GYNAE/ DENT/ ENT/ Plastics/ OPTHAL/MAX FAX)</v>
          </cell>
          <cell r="K1" t="str">
            <v>Training ADPS</v>
          </cell>
          <cell r="L1" t="str">
            <v>Training Gastro</v>
          </cell>
          <cell r="M1" t="str">
            <v>Training AAC</v>
          </cell>
          <cell r="N1" t="str">
            <v>AAC TRAINING</v>
          </cell>
          <cell r="O1" t="str">
            <v>INTERN</v>
          </cell>
          <cell r="P1" t="str">
            <v>STUDENTS</v>
          </cell>
          <cell r="Q1" t="str">
            <v>STUDENTS</v>
          </cell>
          <cell r="R1" t="str">
            <v>[PHARMACY ROLE]</v>
          </cell>
        </row>
        <row r="2">
          <cell r="A2">
            <v>43444</v>
          </cell>
          <cell r="B2" t="str">
            <v>Monday</v>
          </cell>
          <cell r="C2" t="str">
            <v>V.Koo</v>
          </cell>
          <cell r="D2" t="str">
            <v>John</v>
          </cell>
          <cell r="E2" t="str">
            <v>K.Noble</v>
          </cell>
          <cell r="F2" t="str">
            <v>K.Fildes/Mohammed</v>
          </cell>
          <cell r="G2" t="str">
            <v>D.Dunning</v>
          </cell>
          <cell r="H2" t="str">
            <v>Bianca</v>
          </cell>
          <cell r="I2" t="str">
            <v>Clark</v>
          </cell>
          <cell r="J2" t="str">
            <v>Sylvia</v>
          </cell>
          <cell r="K2"/>
          <cell r="L2"/>
          <cell r="M2"/>
          <cell r="N2"/>
          <cell r="O2"/>
          <cell r="P2"/>
          <cell r="Q2"/>
          <cell r="R2"/>
        </row>
        <row r="3">
          <cell r="A3">
            <v>43445</v>
          </cell>
          <cell r="B3" t="str">
            <v>Tuesday</v>
          </cell>
          <cell r="C3" t="str">
            <v>V.Koo</v>
          </cell>
          <cell r="D3" t="str">
            <v>John</v>
          </cell>
          <cell r="E3" t="str">
            <v>Sheridan</v>
          </cell>
          <cell r="F3" t="str">
            <v>Mohammed</v>
          </cell>
          <cell r="G3" t="str">
            <v>D.Dunning</v>
          </cell>
          <cell r="H3" t="str">
            <v>Bianca</v>
          </cell>
          <cell r="I3" t="str">
            <v>Clark</v>
          </cell>
          <cell r="J3" t="str">
            <v>Sylvia</v>
          </cell>
          <cell r="K3"/>
          <cell r="L3"/>
          <cell r="M3"/>
          <cell r="N3"/>
          <cell r="O3"/>
          <cell r="P3"/>
          <cell r="Q3"/>
          <cell r="R3"/>
        </row>
        <row r="4">
          <cell r="A4">
            <v>43446</v>
          </cell>
          <cell r="B4" t="str">
            <v>Wednesday</v>
          </cell>
          <cell r="C4" t="str">
            <v>V.Koo</v>
          </cell>
          <cell r="D4" t="str">
            <v>John</v>
          </cell>
          <cell r="E4" t="str">
            <v>Sheridan</v>
          </cell>
          <cell r="F4" t="str">
            <v>Mohammed</v>
          </cell>
          <cell r="G4" t="str">
            <v>D.Dunning</v>
          </cell>
          <cell r="H4" t="str">
            <v>Bianca</v>
          </cell>
          <cell r="I4" t="str">
            <v>Clark</v>
          </cell>
          <cell r="J4" t="str">
            <v>Sylvia</v>
          </cell>
          <cell r="K4"/>
          <cell r="L4"/>
          <cell r="M4"/>
          <cell r="N4"/>
          <cell r="O4"/>
          <cell r="P4"/>
          <cell r="Q4"/>
          <cell r="R4"/>
        </row>
        <row r="5">
          <cell r="A5">
            <v>43447</v>
          </cell>
          <cell r="B5" t="str">
            <v>Thursday</v>
          </cell>
          <cell r="C5" t="str">
            <v>V.Koo</v>
          </cell>
          <cell r="D5" t="str">
            <v>John</v>
          </cell>
          <cell r="E5" t="str">
            <v>K.Noble</v>
          </cell>
          <cell r="F5" t="str">
            <v>Mohammed</v>
          </cell>
          <cell r="G5" t="str">
            <v>D.Dunning</v>
          </cell>
          <cell r="H5" t="str">
            <v>Bianca</v>
          </cell>
          <cell r="I5" t="str">
            <v>Clark</v>
          </cell>
          <cell r="J5" t="str">
            <v>Sylvia</v>
          </cell>
          <cell r="K5"/>
          <cell r="L5"/>
          <cell r="M5"/>
          <cell r="N5"/>
          <cell r="O5"/>
          <cell r="P5"/>
          <cell r="Q5"/>
          <cell r="R5"/>
        </row>
        <row r="6">
          <cell r="A6">
            <v>43448</v>
          </cell>
          <cell r="B6" t="str">
            <v>Friday</v>
          </cell>
          <cell r="C6" t="str">
            <v>V.Koo</v>
          </cell>
          <cell r="D6" t="str">
            <v>John</v>
          </cell>
          <cell r="E6" t="str">
            <v>K.Noble</v>
          </cell>
          <cell r="F6" t="str">
            <v>Mohammed</v>
          </cell>
          <cell r="G6" t="str">
            <v>D.Dunning</v>
          </cell>
          <cell r="H6" t="str">
            <v>qq</v>
          </cell>
          <cell r="I6" t="str">
            <v>Clark</v>
          </cell>
          <cell r="J6" t="str">
            <v>Sylvia</v>
          </cell>
          <cell r="K6"/>
          <cell r="L6"/>
          <cell r="M6"/>
          <cell r="N6"/>
          <cell r="O6"/>
          <cell r="P6"/>
          <cell r="Q6"/>
          <cell r="R6"/>
        </row>
        <row r="7">
          <cell r="A7">
            <v>43451</v>
          </cell>
          <cell r="B7" t="str">
            <v>Monday</v>
          </cell>
          <cell r="C7" t="str">
            <v>V.Koo</v>
          </cell>
          <cell r="D7" t="str">
            <v>Eugene</v>
          </cell>
          <cell r="E7" t="str">
            <v>K.Noble</v>
          </cell>
          <cell r="F7" t="str">
            <v>K.Fildes</v>
          </cell>
          <cell r="G7" t="str">
            <v>D.Dunning</v>
          </cell>
          <cell r="H7" t="str">
            <v>Bianca</v>
          </cell>
          <cell r="I7" t="str">
            <v>Mohammed</v>
          </cell>
          <cell r="J7" t="str">
            <v>K.Tiong</v>
          </cell>
          <cell r="K7"/>
          <cell r="L7"/>
          <cell r="M7"/>
          <cell r="N7" t="str">
            <v>April</v>
          </cell>
          <cell r="O7"/>
          <cell r="P7"/>
          <cell r="Q7"/>
          <cell r="R7"/>
        </row>
        <row r="8">
          <cell r="A8">
            <v>43452</v>
          </cell>
          <cell r="B8" t="str">
            <v>Tuesday</v>
          </cell>
          <cell r="C8" t="str">
            <v>V.Koo</v>
          </cell>
          <cell r="D8" t="str">
            <v>John</v>
          </cell>
          <cell r="E8" t="str">
            <v>Sheridan</v>
          </cell>
          <cell r="F8" t="str">
            <v>K.Fildes</v>
          </cell>
          <cell r="G8" t="str">
            <v>D.Dunning</v>
          </cell>
          <cell r="H8" t="str">
            <v>Bianca</v>
          </cell>
          <cell r="I8" t="str">
            <v>Clark</v>
          </cell>
          <cell r="J8" t="str">
            <v>Sherine</v>
          </cell>
          <cell r="K8"/>
          <cell r="L8"/>
          <cell r="M8"/>
          <cell r="N8" t="str">
            <v>April</v>
          </cell>
          <cell r="O8"/>
          <cell r="P8"/>
          <cell r="Q8"/>
          <cell r="R8"/>
        </row>
        <row r="9">
          <cell r="A9">
            <v>43453</v>
          </cell>
          <cell r="B9" t="str">
            <v>Wednesday</v>
          </cell>
          <cell r="C9" t="str">
            <v>V.Koo</v>
          </cell>
          <cell r="D9" t="str">
            <v>John</v>
          </cell>
          <cell r="E9" t="str">
            <v>Sheridan</v>
          </cell>
          <cell r="F9" t="str">
            <v>K.Fildes</v>
          </cell>
          <cell r="G9" t="str">
            <v>D.Dunning</v>
          </cell>
          <cell r="H9" t="str">
            <v>Bianca</v>
          </cell>
          <cell r="I9" t="str">
            <v>Clark</v>
          </cell>
          <cell r="J9" t="str">
            <v>V.Shen</v>
          </cell>
          <cell r="K9"/>
          <cell r="L9"/>
          <cell r="M9"/>
          <cell r="N9" t="str">
            <v>April</v>
          </cell>
          <cell r="O9"/>
          <cell r="P9"/>
          <cell r="Q9"/>
          <cell r="R9"/>
        </row>
        <row r="10">
          <cell r="A10">
            <v>43454</v>
          </cell>
          <cell r="B10" t="str">
            <v>Thursday</v>
          </cell>
          <cell r="C10" t="str">
            <v>V.Koo</v>
          </cell>
          <cell r="D10" t="str">
            <v>John</v>
          </cell>
          <cell r="E10" t="str">
            <v>K.Noble / Mohammed</v>
          </cell>
          <cell r="F10" t="str">
            <v>K.Fildes</v>
          </cell>
          <cell r="G10" t="str">
            <v>D.Dunning</v>
          </cell>
          <cell r="H10" t="str">
            <v>Bianca</v>
          </cell>
          <cell r="I10" t="str">
            <v>Clark</v>
          </cell>
          <cell r="J10" t="str">
            <v>K.Tiong</v>
          </cell>
          <cell r="K10"/>
          <cell r="L10"/>
          <cell r="M10"/>
          <cell r="N10" t="str">
            <v>April</v>
          </cell>
          <cell r="O10"/>
          <cell r="P10"/>
          <cell r="Q10"/>
          <cell r="R10"/>
        </row>
        <row r="11">
          <cell r="A11">
            <v>43455</v>
          </cell>
          <cell r="B11" t="str">
            <v>Friday</v>
          </cell>
          <cell r="C11" t="str">
            <v>V.Koo / Stuart</v>
          </cell>
          <cell r="D11" t="str">
            <v>John</v>
          </cell>
          <cell r="E11" t="str">
            <v>K.Noble</v>
          </cell>
          <cell r="F11" t="str">
            <v>K.Fildes</v>
          </cell>
          <cell r="G11" t="str">
            <v>D.Dunning</v>
          </cell>
          <cell r="H11" t="str">
            <v>qq</v>
          </cell>
          <cell r="I11" t="str">
            <v>Clark</v>
          </cell>
          <cell r="J11" t="str">
            <v>K.Tiong</v>
          </cell>
          <cell r="K11"/>
          <cell r="L11"/>
          <cell r="M11"/>
          <cell r="N11" t="str">
            <v>April</v>
          </cell>
          <cell r="O11"/>
          <cell r="P11"/>
          <cell r="Q11"/>
          <cell r="R11"/>
        </row>
        <row r="12">
          <cell r="A12">
            <v>43458</v>
          </cell>
          <cell r="B12" t="str">
            <v>Monday</v>
          </cell>
          <cell r="C12" t="str">
            <v>Eugene</v>
          </cell>
          <cell r="D12" t="str">
            <v>John</v>
          </cell>
          <cell r="E12" t="str">
            <v>K.Noble</v>
          </cell>
          <cell r="F12" t="str">
            <v>K.Fildes</v>
          </cell>
          <cell r="G12" t="str">
            <v>Sylvia</v>
          </cell>
          <cell r="H12" t="str">
            <v>qq</v>
          </cell>
          <cell r="I12" t="str">
            <v>Clark</v>
          </cell>
          <cell r="J12" t="str">
            <v>D.Dunning</v>
          </cell>
          <cell r="K12" t="str">
            <v>A.Alex</v>
          </cell>
          <cell r="L12"/>
          <cell r="M12"/>
          <cell r="N12"/>
          <cell r="O12"/>
          <cell r="P12"/>
          <cell r="Q12"/>
          <cell r="R12"/>
        </row>
        <row r="13">
          <cell r="A13">
            <v>43459</v>
          </cell>
          <cell r="B13" t="str">
            <v>Tuesday</v>
          </cell>
          <cell r="C13" t="str">
            <v>public holiday</v>
          </cell>
          <cell r="D13" t="str">
            <v>public holiday</v>
          </cell>
          <cell r="E13" t="str">
            <v>public holiday</v>
          </cell>
          <cell r="F13" t="str">
            <v>public holiday</v>
          </cell>
          <cell r="G13" t="str">
            <v>public holiday</v>
          </cell>
          <cell r="H13" t="str">
            <v>public holiday</v>
          </cell>
          <cell r="I13" t="str">
            <v>public holiday</v>
          </cell>
          <cell r="J13" t="str">
            <v>public holiday</v>
          </cell>
          <cell r="K13" t="str">
            <v>public holiday</v>
          </cell>
          <cell r="L13"/>
          <cell r="M13"/>
          <cell r="N13" t="str">
            <v>public holiday</v>
          </cell>
          <cell r="O13" t="str">
            <v>public holiday</v>
          </cell>
          <cell r="P13"/>
          <cell r="Q13"/>
          <cell r="R13"/>
        </row>
        <row r="14">
          <cell r="A14">
            <v>43460</v>
          </cell>
          <cell r="B14" t="str">
            <v>Wednesday</v>
          </cell>
          <cell r="C14" t="str">
            <v>public holiday</v>
          </cell>
          <cell r="D14" t="str">
            <v>public holiday</v>
          </cell>
          <cell r="E14" t="str">
            <v>public holiday</v>
          </cell>
          <cell r="F14" t="str">
            <v>public holiday</v>
          </cell>
          <cell r="G14" t="str">
            <v>public holiday</v>
          </cell>
          <cell r="H14" t="str">
            <v>public holiday</v>
          </cell>
          <cell r="I14" t="str">
            <v>public holiday</v>
          </cell>
          <cell r="J14" t="str">
            <v>public holiday</v>
          </cell>
          <cell r="K14" t="str">
            <v>public holiday</v>
          </cell>
          <cell r="L14"/>
          <cell r="M14"/>
          <cell r="N14" t="str">
            <v>public holiday</v>
          </cell>
          <cell r="O14" t="str">
            <v>public holiday</v>
          </cell>
          <cell r="P14"/>
          <cell r="Q14"/>
          <cell r="R14"/>
        </row>
        <row r="15">
          <cell r="A15">
            <v>43461</v>
          </cell>
          <cell r="B15" t="str">
            <v>Thursday</v>
          </cell>
          <cell r="C15" t="str">
            <v>V.Koo</v>
          </cell>
          <cell r="D15" t="str">
            <v>John</v>
          </cell>
          <cell r="E15" t="str">
            <v>K.Noble</v>
          </cell>
          <cell r="F15" t="str">
            <v>K.Fildes</v>
          </cell>
          <cell r="G15" t="str">
            <v>Sylvia</v>
          </cell>
          <cell r="H15" t="str">
            <v>Bianca</v>
          </cell>
          <cell r="I15" t="str">
            <v>Clark/J.Hughes(pm)</v>
          </cell>
          <cell r="J15" t="str">
            <v>K.Tiong</v>
          </cell>
          <cell r="K15" t="str">
            <v>A.Alex</v>
          </cell>
          <cell r="L15"/>
          <cell r="M15"/>
          <cell r="N15"/>
          <cell r="O15"/>
          <cell r="P15"/>
          <cell r="Q15"/>
          <cell r="R15"/>
        </row>
        <row r="16">
          <cell r="A16">
            <v>43462</v>
          </cell>
          <cell r="B16" t="str">
            <v>Friday</v>
          </cell>
          <cell r="C16" t="str">
            <v>V.Koo</v>
          </cell>
          <cell r="D16" t="str">
            <v>John</v>
          </cell>
          <cell r="E16" t="str">
            <v>K.Noble</v>
          </cell>
          <cell r="F16" t="str">
            <v>K.Fildes</v>
          </cell>
          <cell r="G16" t="str">
            <v>Bianca</v>
          </cell>
          <cell r="H16" t="str">
            <v>qq</v>
          </cell>
          <cell r="I16" t="str">
            <v>Clark</v>
          </cell>
          <cell r="J16" t="str">
            <v>Sylvia</v>
          </cell>
          <cell r="K16" t="str">
            <v>A.Alex</v>
          </cell>
          <cell r="L16"/>
          <cell r="M16"/>
          <cell r="N16"/>
          <cell r="O16"/>
          <cell r="P16"/>
          <cell r="Q16"/>
          <cell r="R16"/>
        </row>
        <row r="17">
          <cell r="A17">
            <v>43465</v>
          </cell>
          <cell r="B17" t="str">
            <v>Monday</v>
          </cell>
          <cell r="C17" t="str">
            <v>V.Koo</v>
          </cell>
          <cell r="D17" t="str">
            <v>John</v>
          </cell>
          <cell r="E17" t="str">
            <v>K.Noble</v>
          </cell>
          <cell r="F17" t="str">
            <v>K.Fildes/A.Alex</v>
          </cell>
          <cell r="G17" t="str">
            <v>D.Dunning</v>
          </cell>
          <cell r="H17" t="str">
            <v>Bianca</v>
          </cell>
          <cell r="I17" t="str">
            <v>Clark</v>
          </cell>
          <cell r="J17" t="str">
            <v>Sylvia</v>
          </cell>
          <cell r="K17"/>
          <cell r="L17"/>
          <cell r="M17"/>
          <cell r="N17"/>
          <cell r="O17"/>
          <cell r="P17"/>
          <cell r="Q17"/>
          <cell r="R17"/>
        </row>
        <row r="18">
          <cell r="A18">
            <v>43466</v>
          </cell>
          <cell r="B18" t="str">
            <v>Tuesday</v>
          </cell>
          <cell r="C18" t="str">
            <v>public holiday</v>
          </cell>
          <cell r="D18" t="str">
            <v>public holiday</v>
          </cell>
          <cell r="E18" t="str">
            <v>public holiday</v>
          </cell>
          <cell r="F18" t="str">
            <v>public holiday</v>
          </cell>
          <cell r="G18" t="str">
            <v>public holiday</v>
          </cell>
          <cell r="H18" t="str">
            <v>public holiday</v>
          </cell>
          <cell r="I18" t="str">
            <v>public holiday</v>
          </cell>
          <cell r="J18" t="str">
            <v>public holiday</v>
          </cell>
          <cell r="K18"/>
          <cell r="L18"/>
          <cell r="M18"/>
          <cell r="N18"/>
          <cell r="O18"/>
          <cell r="P18"/>
          <cell r="Q18"/>
          <cell r="R18"/>
        </row>
        <row r="19">
          <cell r="A19">
            <v>43467</v>
          </cell>
          <cell r="B19" t="str">
            <v>Wednesday</v>
          </cell>
          <cell r="C19" t="str">
            <v>Meng</v>
          </cell>
          <cell r="D19" t="str">
            <v>John</v>
          </cell>
          <cell r="E19" t="str">
            <v>Sheridan</v>
          </cell>
          <cell r="F19" t="str">
            <v>K.Fildes/A.Alex</v>
          </cell>
          <cell r="G19" t="str">
            <v>D.Dunning</v>
          </cell>
          <cell r="H19" t="str">
            <v>Bianca</v>
          </cell>
          <cell r="I19" t="str">
            <v>Clark</v>
          </cell>
          <cell r="J19" t="str">
            <v>Sylvia</v>
          </cell>
          <cell r="K19"/>
          <cell r="L19"/>
          <cell r="M19"/>
          <cell r="N19"/>
          <cell r="O19"/>
          <cell r="P19"/>
          <cell r="Q19"/>
          <cell r="R19"/>
        </row>
        <row r="20">
          <cell r="A20">
            <v>43468</v>
          </cell>
          <cell r="B20" t="str">
            <v>Thursday</v>
          </cell>
          <cell r="C20" t="str">
            <v>V.Koo</v>
          </cell>
          <cell r="D20" t="str">
            <v>John</v>
          </cell>
          <cell r="E20" t="str">
            <v>K.Noble</v>
          </cell>
          <cell r="F20" t="str">
            <v>K.Fildes</v>
          </cell>
          <cell r="G20" t="str">
            <v>D.Dunning</v>
          </cell>
          <cell r="H20" t="str">
            <v>Bianca</v>
          </cell>
          <cell r="I20" t="str">
            <v>Clark</v>
          </cell>
          <cell r="J20" t="str">
            <v>Sylvia</v>
          </cell>
          <cell r="K20"/>
          <cell r="L20"/>
          <cell r="M20"/>
          <cell r="N20"/>
          <cell r="O20"/>
          <cell r="P20"/>
          <cell r="Q20"/>
          <cell r="R20"/>
        </row>
        <row r="21">
          <cell r="A21">
            <v>43469</v>
          </cell>
          <cell r="B21" t="str">
            <v>Friday</v>
          </cell>
          <cell r="C21" t="str">
            <v>V.Koo</v>
          </cell>
          <cell r="D21" t="str">
            <v>John</v>
          </cell>
          <cell r="E21" t="str">
            <v>K.Noble</v>
          </cell>
          <cell r="F21" t="str">
            <v>K.Fildes</v>
          </cell>
          <cell r="G21" t="str">
            <v>D.Dunning</v>
          </cell>
          <cell r="H21" t="str">
            <v>qq</v>
          </cell>
          <cell r="I21" t="str">
            <v>Clark</v>
          </cell>
          <cell r="J21" t="str">
            <v>Sylvia</v>
          </cell>
          <cell r="K21"/>
          <cell r="L21"/>
          <cell r="M21"/>
          <cell r="N21"/>
          <cell r="O21"/>
          <cell r="P21"/>
          <cell r="Q21"/>
          <cell r="R21"/>
        </row>
        <row r="22">
          <cell r="A22">
            <v>43472</v>
          </cell>
          <cell r="B22" t="str">
            <v>Monday</v>
          </cell>
          <cell r="C22" t="str">
            <v>John</v>
          </cell>
          <cell r="D22" t="str">
            <v>April</v>
          </cell>
          <cell r="E22" t="str">
            <v>Mohammed</v>
          </cell>
          <cell r="F22" t="str">
            <v>K.Fildes</v>
          </cell>
          <cell r="G22" t="str">
            <v>A.Alex</v>
          </cell>
          <cell r="H22" t="str">
            <v>D.Dunning</v>
          </cell>
          <cell r="I22" t="str">
            <v>J.Hughes</v>
          </cell>
          <cell r="J22" t="str">
            <v>L.Jedwab</v>
          </cell>
          <cell r="K22"/>
          <cell r="L22" t="str">
            <v>qq</v>
          </cell>
          <cell r="M22" t="str">
            <v>Janki</v>
          </cell>
          <cell r="N22" t="str">
            <v>Jesslyn</v>
          </cell>
          <cell r="O22"/>
          <cell r="P22"/>
          <cell r="Q22"/>
          <cell r="R22"/>
        </row>
        <row r="23">
          <cell r="A23">
            <v>43473</v>
          </cell>
          <cell r="B23" t="str">
            <v>Tuesday</v>
          </cell>
          <cell r="C23" t="str">
            <v>John</v>
          </cell>
          <cell r="D23" t="str">
            <v>April</v>
          </cell>
          <cell r="E23" t="str">
            <v>Sheridan</v>
          </cell>
          <cell r="F23" t="str">
            <v>K.Fildes</v>
          </cell>
          <cell r="G23" t="str">
            <v>A.Alex</v>
          </cell>
          <cell r="H23" t="str">
            <v>D.Dunning</v>
          </cell>
          <cell r="I23" t="str">
            <v>J.Hughes</v>
          </cell>
          <cell r="J23" t="str">
            <v>L.Jedwab</v>
          </cell>
          <cell r="K23"/>
          <cell r="L23" t="str">
            <v>Janki</v>
          </cell>
          <cell r="M23" t="str">
            <v>qq</v>
          </cell>
          <cell r="N23" t="str">
            <v>Edward</v>
          </cell>
          <cell r="O23"/>
          <cell r="P23"/>
          <cell r="Q23"/>
          <cell r="R23"/>
        </row>
        <row r="24">
          <cell r="A24">
            <v>43474</v>
          </cell>
          <cell r="B24" t="str">
            <v>Wednesday</v>
          </cell>
          <cell r="C24" t="str">
            <v>John</v>
          </cell>
          <cell r="D24" t="str">
            <v>Stuart</v>
          </cell>
          <cell r="E24" t="str">
            <v>Sheridan</v>
          </cell>
          <cell r="F24" t="str">
            <v>K.Fildes</v>
          </cell>
          <cell r="G24" t="str">
            <v>A.Alex</v>
          </cell>
          <cell r="H24" t="str">
            <v>D.Dunning</v>
          </cell>
          <cell r="I24" t="str">
            <v>April</v>
          </cell>
          <cell r="J24" t="str">
            <v>L.Jedwab</v>
          </cell>
          <cell r="K24"/>
          <cell r="L24" t="str">
            <v>qq</v>
          </cell>
          <cell r="M24" t="str">
            <v>Janki</v>
          </cell>
          <cell r="N24" t="str">
            <v>qq</v>
          </cell>
          <cell r="O24"/>
          <cell r="P24"/>
          <cell r="Q24"/>
          <cell r="R24"/>
        </row>
        <row r="25">
          <cell r="A25">
            <v>43475</v>
          </cell>
          <cell r="B25" t="str">
            <v>Thursday</v>
          </cell>
          <cell r="C25" t="str">
            <v>John</v>
          </cell>
          <cell r="D25" t="str">
            <v>Stuart</v>
          </cell>
          <cell r="E25" t="str">
            <v>April</v>
          </cell>
          <cell r="F25" t="str">
            <v>K.Fildes</v>
          </cell>
          <cell r="G25" t="str">
            <v>A.Alex</v>
          </cell>
          <cell r="H25" t="str">
            <v>D.Dunning</v>
          </cell>
          <cell r="I25" t="str">
            <v>J.Hughes</v>
          </cell>
          <cell r="J25" t="str">
            <v>L.Jedwab</v>
          </cell>
          <cell r="K25"/>
          <cell r="L25" t="str">
            <v>qq</v>
          </cell>
          <cell r="M25" t="str">
            <v>Janki</v>
          </cell>
          <cell r="N25" t="str">
            <v>Edward/Jesslyn</v>
          </cell>
          <cell r="O25"/>
          <cell r="P25"/>
          <cell r="Q25"/>
          <cell r="R25"/>
        </row>
        <row r="26">
          <cell r="A26">
            <v>43476</v>
          </cell>
          <cell r="B26" t="str">
            <v>Friday</v>
          </cell>
          <cell r="C26" t="str">
            <v>John</v>
          </cell>
          <cell r="D26" t="str">
            <v>Stuart</v>
          </cell>
          <cell r="E26" t="str">
            <v>April</v>
          </cell>
          <cell r="F26" t="str">
            <v>K.Fildes</v>
          </cell>
          <cell r="G26" t="str">
            <v>A.Alex</v>
          </cell>
          <cell r="H26" t="str">
            <v>qq</v>
          </cell>
          <cell r="I26" t="str">
            <v>J.Hughes</v>
          </cell>
          <cell r="J26" t="str">
            <v>D.Dunning</v>
          </cell>
          <cell r="K26"/>
          <cell r="L26" t="str">
            <v>qq</v>
          </cell>
          <cell r="M26" t="str">
            <v>qq</v>
          </cell>
          <cell r="N26" t="str">
            <v>Edward</v>
          </cell>
          <cell r="O26"/>
          <cell r="P26"/>
          <cell r="Q26"/>
          <cell r="R26"/>
        </row>
        <row r="27">
          <cell r="A27">
            <v>43479</v>
          </cell>
          <cell r="B27" t="str">
            <v>Monday</v>
          </cell>
          <cell r="C27" t="str">
            <v>John</v>
          </cell>
          <cell r="D27" t="str">
            <v>Stuart</v>
          </cell>
          <cell r="E27" t="str">
            <v>April</v>
          </cell>
          <cell r="F27" t="str">
            <v>K.Fildes</v>
          </cell>
          <cell r="G27" t="str">
            <v>A.Alex</v>
          </cell>
          <cell r="H27" t="str">
            <v>D.Dunning</v>
          </cell>
          <cell r="I27" t="str">
            <v>J.Hughes</v>
          </cell>
          <cell r="J27" t="str">
            <v>L.Jedwab</v>
          </cell>
          <cell r="K27"/>
          <cell r="L27" t="str">
            <v>qq</v>
          </cell>
          <cell r="M27" t="str">
            <v>qq</v>
          </cell>
          <cell r="N27" t="str">
            <v>Thao (Renal)</v>
          </cell>
          <cell r="O27"/>
          <cell r="P27"/>
          <cell r="Q27"/>
          <cell r="R27"/>
        </row>
        <row r="28">
          <cell r="A28">
            <v>43480</v>
          </cell>
          <cell r="B28" t="str">
            <v>Tuesday</v>
          </cell>
          <cell r="C28" t="str">
            <v>April</v>
          </cell>
          <cell r="D28" t="str">
            <v>Stuart</v>
          </cell>
          <cell r="E28" t="str">
            <v>Sheridan</v>
          </cell>
          <cell r="F28" t="str">
            <v>Sylvia</v>
          </cell>
          <cell r="G28" t="str">
            <v>A.Alex</v>
          </cell>
          <cell r="H28" t="str">
            <v>D.Dunning</v>
          </cell>
          <cell r="I28" t="str">
            <v>J.Hughes</v>
          </cell>
          <cell r="J28" t="str">
            <v>L.Jedwab</v>
          </cell>
          <cell r="K28"/>
          <cell r="L28"/>
          <cell r="M28" t="str">
            <v>qq</v>
          </cell>
          <cell r="N28" t="str">
            <v>Thao (Renal)</v>
          </cell>
          <cell r="O28"/>
          <cell r="P28"/>
          <cell r="Q28"/>
          <cell r="R28"/>
        </row>
        <row r="29">
          <cell r="A29">
            <v>43481</v>
          </cell>
          <cell r="B29" t="str">
            <v>Wednesday</v>
          </cell>
          <cell r="C29" t="str">
            <v>John</v>
          </cell>
          <cell r="D29" t="str">
            <v>Stuart</v>
          </cell>
          <cell r="E29" t="str">
            <v>Sheridan</v>
          </cell>
          <cell r="F29" t="str">
            <v>K.Fildes</v>
          </cell>
          <cell r="G29" t="str">
            <v>A.Alex</v>
          </cell>
          <cell r="H29" t="str">
            <v>D.Dunning</v>
          </cell>
          <cell r="I29" t="str">
            <v>J.Hughes</v>
          </cell>
          <cell r="J29" t="str">
            <v>L.Jedwab</v>
          </cell>
          <cell r="K29"/>
          <cell r="L29"/>
          <cell r="M29" t="str">
            <v>qq</v>
          </cell>
          <cell r="N29" t="str">
            <v>Thao (Renal)</v>
          </cell>
          <cell r="O29"/>
          <cell r="P29"/>
          <cell r="Q29"/>
          <cell r="R29"/>
        </row>
        <row r="30">
          <cell r="A30">
            <v>43482</v>
          </cell>
          <cell r="B30" t="str">
            <v>Thursday</v>
          </cell>
          <cell r="C30" t="str">
            <v>John</v>
          </cell>
          <cell r="D30" t="str">
            <v>Stuart</v>
          </cell>
          <cell r="E30" t="str">
            <v>Jasenka</v>
          </cell>
          <cell r="F30" t="str">
            <v>K.Fildes</v>
          </cell>
          <cell r="G30" t="str">
            <v>A.Alex</v>
          </cell>
          <cell r="H30" t="str">
            <v>D.Dunning</v>
          </cell>
          <cell r="I30" t="str">
            <v>J.Hughes</v>
          </cell>
          <cell r="J30" t="str">
            <v>L.Jedwab</v>
          </cell>
          <cell r="K30"/>
          <cell r="L30"/>
          <cell r="M30" t="str">
            <v>April</v>
          </cell>
          <cell r="N30" t="str">
            <v>Thao (Renal)</v>
          </cell>
          <cell r="O30"/>
          <cell r="P30"/>
          <cell r="Q30"/>
          <cell r="R30"/>
        </row>
        <row r="31">
          <cell r="A31">
            <v>43483</v>
          </cell>
          <cell r="B31" t="str">
            <v>Friday</v>
          </cell>
          <cell r="C31" t="str">
            <v>John</v>
          </cell>
          <cell r="D31" t="str">
            <v>Stuart</v>
          </cell>
          <cell r="E31" t="str">
            <v>April</v>
          </cell>
          <cell r="F31" t="str">
            <v>K.Fildes</v>
          </cell>
          <cell r="G31" t="str">
            <v>A.Alex</v>
          </cell>
          <cell r="H31"/>
          <cell r="I31" t="str">
            <v>J.Hughes</v>
          </cell>
          <cell r="J31" t="str">
            <v>L.Jedwab</v>
          </cell>
          <cell r="K31"/>
          <cell r="L31"/>
          <cell r="M31" t="str">
            <v>qq</v>
          </cell>
          <cell r="N31" t="str">
            <v>Thao (Renal)</v>
          </cell>
          <cell r="O31"/>
          <cell r="P31"/>
          <cell r="Q31"/>
          <cell r="R31"/>
        </row>
        <row r="32">
          <cell r="A32">
            <v>43486</v>
          </cell>
          <cell r="B32" t="str">
            <v>Monday</v>
          </cell>
          <cell r="C32" t="str">
            <v>April</v>
          </cell>
          <cell r="D32" t="str">
            <v>Stuart</v>
          </cell>
          <cell r="E32" t="str">
            <v>K.Noble</v>
          </cell>
          <cell r="F32" t="str">
            <v>K.Fildes</v>
          </cell>
          <cell r="G32" t="str">
            <v>A.Alex</v>
          </cell>
          <cell r="H32" t="str">
            <v>D.Dunning</v>
          </cell>
          <cell r="I32" t="str">
            <v>J.Hughes</v>
          </cell>
          <cell r="J32" t="str">
            <v>L.Jedwab</v>
          </cell>
          <cell r="K32"/>
          <cell r="L32"/>
          <cell r="M32"/>
          <cell r="N32" t="str">
            <v>qq</v>
          </cell>
          <cell r="O32"/>
          <cell r="P32"/>
          <cell r="Q32"/>
          <cell r="R32"/>
        </row>
        <row r="33">
          <cell r="A33">
            <v>43487</v>
          </cell>
          <cell r="B33" t="str">
            <v>Tuesday</v>
          </cell>
          <cell r="C33" t="str">
            <v>April</v>
          </cell>
          <cell r="D33" t="str">
            <v>Stuart</v>
          </cell>
          <cell r="E33" t="str">
            <v>Sheridan</v>
          </cell>
          <cell r="F33" t="str">
            <v>K.Fildes</v>
          </cell>
          <cell r="G33" t="str">
            <v>A.Alex</v>
          </cell>
          <cell r="H33" t="str">
            <v>Janki</v>
          </cell>
          <cell r="I33" t="str">
            <v>J.Hughes</v>
          </cell>
          <cell r="J33" t="str">
            <v>L.Jedwab</v>
          </cell>
          <cell r="K33"/>
          <cell r="L33"/>
          <cell r="M33"/>
          <cell r="N33" t="str">
            <v>Thao (Nephrology)</v>
          </cell>
          <cell r="O33"/>
          <cell r="P33"/>
          <cell r="Q33"/>
          <cell r="R33"/>
        </row>
        <row r="34">
          <cell r="A34">
            <v>43488</v>
          </cell>
          <cell r="B34" t="str">
            <v>Wednesday</v>
          </cell>
          <cell r="C34" t="str">
            <v>April</v>
          </cell>
          <cell r="D34" t="str">
            <v>Stuart</v>
          </cell>
          <cell r="E34" t="str">
            <v>Sheridan</v>
          </cell>
          <cell r="F34" t="str">
            <v>K.Fildes</v>
          </cell>
          <cell r="G34" t="str">
            <v>A.Alex</v>
          </cell>
          <cell r="H34" t="str">
            <v>D.Dunning</v>
          </cell>
          <cell r="I34" t="str">
            <v>J.Hughes</v>
          </cell>
          <cell r="J34" t="str">
            <v>L.Jedwab</v>
          </cell>
          <cell r="K34"/>
          <cell r="L34"/>
          <cell r="M34"/>
          <cell r="N34" t="str">
            <v>Thao (Nephrology)</v>
          </cell>
          <cell r="O34"/>
          <cell r="P34"/>
          <cell r="Q34"/>
          <cell r="R34"/>
        </row>
        <row r="35">
          <cell r="A35">
            <v>43489</v>
          </cell>
          <cell r="B35" t="str">
            <v>Thursday</v>
          </cell>
          <cell r="C35" t="str">
            <v>April</v>
          </cell>
          <cell r="D35" t="str">
            <v>Stuart</v>
          </cell>
          <cell r="E35" t="str">
            <v>K.Noble</v>
          </cell>
          <cell r="F35" t="str">
            <v>K.Fildes</v>
          </cell>
          <cell r="G35" t="str">
            <v>D.Dunning</v>
          </cell>
          <cell r="H35" t="str">
            <v>Janki</v>
          </cell>
          <cell r="I35" t="str">
            <v>J.Hughes</v>
          </cell>
          <cell r="J35" t="str">
            <v>L.Jedwab/A.Tran</v>
          </cell>
          <cell r="K35"/>
          <cell r="L35"/>
          <cell r="M35"/>
          <cell r="N35" t="str">
            <v>Thao (Nephrology)</v>
          </cell>
          <cell r="O35"/>
          <cell r="P35"/>
          <cell r="Q35"/>
          <cell r="R35"/>
        </row>
        <row r="36">
          <cell r="A36">
            <v>43490</v>
          </cell>
          <cell r="B36" t="str">
            <v>Friday</v>
          </cell>
          <cell r="C36" t="str">
            <v>April</v>
          </cell>
          <cell r="D36" t="str">
            <v>Stuart</v>
          </cell>
          <cell r="E36" t="str">
            <v>K.Noble</v>
          </cell>
          <cell r="F36" t="str">
            <v>K.Fildes</v>
          </cell>
          <cell r="G36" t="str">
            <v>A.Alex</v>
          </cell>
          <cell r="H36" t="str">
            <v>qq</v>
          </cell>
          <cell r="I36" t="str">
            <v>J.Hughes</v>
          </cell>
          <cell r="J36" t="str">
            <v>A.Tran</v>
          </cell>
          <cell r="K36"/>
          <cell r="L36"/>
          <cell r="M36"/>
          <cell r="N36" t="str">
            <v>Thao (Nephrology)</v>
          </cell>
          <cell r="O36"/>
          <cell r="P36"/>
          <cell r="Q36"/>
          <cell r="R36"/>
        </row>
        <row r="37">
          <cell r="A37">
            <v>43493</v>
          </cell>
          <cell r="B37" t="str">
            <v>Monday</v>
          </cell>
          <cell r="C37" t="str">
            <v>public holiday</v>
          </cell>
          <cell r="D37" t="str">
            <v>public holiday</v>
          </cell>
          <cell r="E37" t="str">
            <v>public holiday</v>
          </cell>
          <cell r="F37" t="str">
            <v>public holiday</v>
          </cell>
          <cell r="G37" t="str">
            <v>public holiday</v>
          </cell>
          <cell r="H37" t="str">
            <v>public holiday</v>
          </cell>
          <cell r="I37" t="str">
            <v>public holiday</v>
          </cell>
          <cell r="J37" t="str">
            <v>public holiday</v>
          </cell>
          <cell r="K37" t="str">
            <v>public holiday</v>
          </cell>
          <cell r="L37" t="str">
            <v>public holiday</v>
          </cell>
          <cell r="M37" t="str">
            <v>public holiday</v>
          </cell>
          <cell r="N37" t="str">
            <v>public holiday</v>
          </cell>
          <cell r="O37" t="str">
            <v>public holiday</v>
          </cell>
          <cell r="P37" t="str">
            <v>public holiday</v>
          </cell>
          <cell r="Q37" t="str">
            <v>public holiday</v>
          </cell>
          <cell r="R37" t="str">
            <v>public holiday</v>
          </cell>
        </row>
        <row r="38">
          <cell r="A38">
            <v>43494</v>
          </cell>
          <cell r="B38" t="str">
            <v>Tuesday</v>
          </cell>
          <cell r="C38" t="str">
            <v>John</v>
          </cell>
          <cell r="D38" t="str">
            <v>Stuart</v>
          </cell>
          <cell r="E38" t="str">
            <v>Sheridan</v>
          </cell>
          <cell r="F38" t="str">
            <v>K.Fildes</v>
          </cell>
          <cell r="G38" t="str">
            <v>A.Alex</v>
          </cell>
          <cell r="H38" t="str">
            <v>Janki</v>
          </cell>
          <cell r="I38" t="str">
            <v>J.Hughes</v>
          </cell>
          <cell r="J38" t="str">
            <v>L.Jedwab</v>
          </cell>
          <cell r="K38"/>
          <cell r="L38"/>
          <cell r="M38"/>
          <cell r="N38"/>
          <cell r="O38"/>
          <cell r="P38"/>
          <cell r="Q38"/>
          <cell r="R38"/>
        </row>
        <row r="39">
          <cell r="A39">
            <v>43495</v>
          </cell>
          <cell r="B39" t="str">
            <v>Wednesday</v>
          </cell>
          <cell r="C39" t="str">
            <v>John</v>
          </cell>
          <cell r="D39" t="str">
            <v>Stuart</v>
          </cell>
          <cell r="E39" t="str">
            <v>Sheridan</v>
          </cell>
          <cell r="F39" t="str">
            <v>K.Fildes</v>
          </cell>
          <cell r="G39" t="str">
            <v>A.Alex</v>
          </cell>
          <cell r="H39" t="str">
            <v>Janki</v>
          </cell>
          <cell r="I39" t="str">
            <v>J.Hughes</v>
          </cell>
          <cell r="J39" t="str">
            <v>L.Jedwab</v>
          </cell>
          <cell r="K39"/>
          <cell r="L39"/>
          <cell r="M39"/>
          <cell r="N39"/>
          <cell r="O39"/>
          <cell r="P39"/>
          <cell r="Q39"/>
          <cell r="R39"/>
        </row>
        <row r="40">
          <cell r="A40">
            <v>43496</v>
          </cell>
          <cell r="B40" t="str">
            <v>Thursday</v>
          </cell>
          <cell r="C40" t="str">
            <v>John</v>
          </cell>
          <cell r="D40" t="str">
            <v>Stuart</v>
          </cell>
          <cell r="E40" t="str">
            <v>K.Noble</v>
          </cell>
          <cell r="F40" t="str">
            <v>K.Fildes</v>
          </cell>
          <cell r="G40" t="str">
            <v>A.Tran</v>
          </cell>
          <cell r="H40" t="str">
            <v>Janki</v>
          </cell>
          <cell r="I40" t="str">
            <v>J.Hughes</v>
          </cell>
          <cell r="J40" t="str">
            <v>L.Jedwab</v>
          </cell>
          <cell r="K40"/>
          <cell r="L40"/>
          <cell r="M40"/>
          <cell r="N40"/>
          <cell r="O40"/>
          <cell r="P40"/>
          <cell r="Q40"/>
          <cell r="R40"/>
        </row>
        <row r="41">
          <cell r="A41">
            <v>43497</v>
          </cell>
          <cell r="B41" t="str">
            <v>Friday</v>
          </cell>
          <cell r="C41" t="str">
            <v>John</v>
          </cell>
          <cell r="D41" t="str">
            <v>Stuart</v>
          </cell>
          <cell r="E41" t="str">
            <v>K.Noble</v>
          </cell>
          <cell r="F41" t="str">
            <v>K.Fildes</v>
          </cell>
          <cell r="G41" t="str">
            <v>A.Alex</v>
          </cell>
          <cell r="H41"/>
          <cell r="I41" t="str">
            <v>J.Hughes</v>
          </cell>
          <cell r="J41" t="str">
            <v>L.Jedwab</v>
          </cell>
          <cell r="K41"/>
          <cell r="L41"/>
          <cell r="M41"/>
          <cell r="N41"/>
          <cell r="O41"/>
          <cell r="P41"/>
          <cell r="Q41"/>
          <cell r="R41"/>
        </row>
        <row r="42">
          <cell r="A42">
            <v>43500</v>
          </cell>
          <cell r="B42" t="str">
            <v>Monday</v>
          </cell>
          <cell r="C42" t="str">
            <v>April</v>
          </cell>
          <cell r="D42" t="str">
            <v>Stuart</v>
          </cell>
          <cell r="E42" t="str">
            <v>K.Noble</v>
          </cell>
          <cell r="F42" t="str">
            <v>K.Fildes</v>
          </cell>
          <cell r="G42" t="str">
            <v>A.Alex</v>
          </cell>
          <cell r="H42" t="str">
            <v>Janki</v>
          </cell>
          <cell r="I42" t="str">
            <v>J.Hughes</v>
          </cell>
          <cell r="J42" t="str">
            <v>L.Jedwab</v>
          </cell>
          <cell r="K42"/>
          <cell r="L42"/>
          <cell r="M42"/>
          <cell r="N42" t="str">
            <v>qq</v>
          </cell>
          <cell r="O42"/>
          <cell r="P42"/>
          <cell r="Q42"/>
          <cell r="R42"/>
        </row>
        <row r="43">
          <cell r="A43">
            <v>43501</v>
          </cell>
          <cell r="B43" t="str">
            <v>Tuesday</v>
          </cell>
          <cell r="C43" t="str">
            <v>John</v>
          </cell>
          <cell r="D43" t="str">
            <v>Stuart</v>
          </cell>
          <cell r="E43" t="str">
            <v>Sheridan</v>
          </cell>
          <cell r="F43" t="str">
            <v>K.Fildes</v>
          </cell>
          <cell r="G43" t="str">
            <v>A.Alex</v>
          </cell>
          <cell r="H43" t="str">
            <v>Janki</v>
          </cell>
          <cell r="I43" t="str">
            <v>J.Hughes</v>
          </cell>
          <cell r="J43" t="str">
            <v>L.Jedwab</v>
          </cell>
          <cell r="K43"/>
          <cell r="L43"/>
          <cell r="M43"/>
          <cell r="N43" t="str">
            <v>April</v>
          </cell>
          <cell r="O43"/>
          <cell r="P43"/>
          <cell r="Q43"/>
          <cell r="R43"/>
        </row>
        <row r="44">
          <cell r="A44">
            <v>43502</v>
          </cell>
          <cell r="B44" t="str">
            <v>Wednesday</v>
          </cell>
          <cell r="C44" t="str">
            <v>John</v>
          </cell>
          <cell r="D44" t="str">
            <v>Stuart</v>
          </cell>
          <cell r="E44" t="str">
            <v>Sheridan</v>
          </cell>
          <cell r="F44" t="str">
            <v>K.Fildes</v>
          </cell>
          <cell r="G44" t="str">
            <v>A.Alex</v>
          </cell>
          <cell r="H44" t="str">
            <v>Janki</v>
          </cell>
          <cell r="I44" t="str">
            <v>J.Hughes</v>
          </cell>
          <cell r="J44" t="str">
            <v>L.Jedwab</v>
          </cell>
          <cell r="K44"/>
          <cell r="L44"/>
          <cell r="M44"/>
          <cell r="N44" t="str">
            <v>April</v>
          </cell>
          <cell r="O44"/>
          <cell r="P44"/>
          <cell r="Q44"/>
          <cell r="R44"/>
        </row>
        <row r="45">
          <cell r="A45">
            <v>43503</v>
          </cell>
          <cell r="B45" t="str">
            <v>Thursday</v>
          </cell>
          <cell r="C45" t="str">
            <v>John</v>
          </cell>
          <cell r="D45" t="str">
            <v>Stuart</v>
          </cell>
          <cell r="E45" t="str">
            <v>K.Noble</v>
          </cell>
          <cell r="F45" t="str">
            <v>April</v>
          </cell>
          <cell r="G45" t="str">
            <v>A.Alex</v>
          </cell>
          <cell r="H45" t="str">
            <v>Janki</v>
          </cell>
          <cell r="I45" t="str">
            <v>J.Hughes</v>
          </cell>
          <cell r="J45" t="str">
            <v>L.Jedwab</v>
          </cell>
          <cell r="K45"/>
          <cell r="L45"/>
          <cell r="M45"/>
          <cell r="N45" t="str">
            <v>qq</v>
          </cell>
          <cell r="O45"/>
          <cell r="P45"/>
          <cell r="Q45"/>
          <cell r="R45"/>
        </row>
        <row r="46">
          <cell r="A46">
            <v>43504</v>
          </cell>
          <cell r="B46" t="str">
            <v>Friday</v>
          </cell>
          <cell r="C46" t="str">
            <v>John</v>
          </cell>
          <cell r="D46" t="str">
            <v>Stuart</v>
          </cell>
          <cell r="E46" t="str">
            <v>K.Noble</v>
          </cell>
          <cell r="F46" t="str">
            <v>K.Fildes</v>
          </cell>
          <cell r="G46" t="str">
            <v>A.Alex</v>
          </cell>
          <cell r="H46" t="str">
            <v>qq</v>
          </cell>
          <cell r="I46" t="str">
            <v>April</v>
          </cell>
          <cell r="J46" t="str">
            <v>L.Jedwab</v>
          </cell>
          <cell r="K46"/>
          <cell r="L46"/>
          <cell r="M46"/>
          <cell r="N46" t="str">
            <v>qq</v>
          </cell>
          <cell r="O46"/>
          <cell r="P46"/>
          <cell r="Q46"/>
          <cell r="R46"/>
        </row>
        <row r="47">
          <cell r="A47">
            <v>43507</v>
          </cell>
          <cell r="B47" t="str">
            <v>Monday</v>
          </cell>
          <cell r="C47" t="str">
            <v>John</v>
          </cell>
          <cell r="D47" t="str">
            <v>Stuart</v>
          </cell>
          <cell r="E47" t="str">
            <v>K.Noble</v>
          </cell>
          <cell r="F47" t="str">
            <v>K.Fildes</v>
          </cell>
          <cell r="G47" t="str">
            <v>A.Alex</v>
          </cell>
          <cell r="H47" t="str">
            <v>D.Dunning</v>
          </cell>
          <cell r="I47" t="str">
            <v>J.Hughes</v>
          </cell>
          <cell r="J47" t="str">
            <v>L.Jedwab</v>
          </cell>
          <cell r="K47"/>
          <cell r="L47"/>
          <cell r="M47"/>
          <cell r="N47"/>
          <cell r="O47" t="str">
            <v>QQ</v>
          </cell>
          <cell r="P47"/>
          <cell r="Q47"/>
          <cell r="R47"/>
        </row>
        <row r="48">
          <cell r="A48">
            <v>43508</v>
          </cell>
          <cell r="B48" t="str">
            <v>Tuesday</v>
          </cell>
          <cell r="C48" t="str">
            <v>John</v>
          </cell>
          <cell r="D48" t="str">
            <v>Stuart</v>
          </cell>
          <cell r="E48" t="str">
            <v>Sheridan</v>
          </cell>
          <cell r="F48" t="str">
            <v>K.Fildes</v>
          </cell>
          <cell r="G48" t="str">
            <v>A.Alex</v>
          </cell>
          <cell r="H48" t="str">
            <v>D.Dunning</v>
          </cell>
          <cell r="I48" t="str">
            <v>J.Hughes</v>
          </cell>
          <cell r="J48" t="str">
            <v>L.Jedwab</v>
          </cell>
          <cell r="K48"/>
          <cell r="L48"/>
          <cell r="M48"/>
          <cell r="N48"/>
          <cell r="O48" t="str">
            <v>qq</v>
          </cell>
          <cell r="P48"/>
          <cell r="Q48"/>
          <cell r="R48"/>
        </row>
        <row r="49">
          <cell r="A49">
            <v>43509</v>
          </cell>
          <cell r="B49" t="str">
            <v>Wednesday</v>
          </cell>
          <cell r="C49" t="str">
            <v>John</v>
          </cell>
          <cell r="D49" t="str">
            <v>April</v>
          </cell>
          <cell r="E49" t="str">
            <v>Sheridan</v>
          </cell>
          <cell r="F49" t="str">
            <v>K.Fildes</v>
          </cell>
          <cell r="G49" t="str">
            <v>A.Alex</v>
          </cell>
          <cell r="H49" t="str">
            <v>D.Dunning</v>
          </cell>
          <cell r="I49" t="str">
            <v>J.Hughes</v>
          </cell>
          <cell r="J49" t="str">
            <v>L.Jedwab</v>
          </cell>
          <cell r="K49"/>
          <cell r="L49"/>
          <cell r="M49"/>
          <cell r="N49"/>
          <cell r="O49" t="str">
            <v>Tinh (Neph) (LS)</v>
          </cell>
          <cell r="P49"/>
          <cell r="Q49"/>
          <cell r="R49"/>
        </row>
        <row r="50">
          <cell r="A50">
            <v>43510</v>
          </cell>
          <cell r="B50" t="str">
            <v>Thursday</v>
          </cell>
          <cell r="C50" t="str">
            <v>John</v>
          </cell>
          <cell r="D50" t="str">
            <v>Stuart</v>
          </cell>
          <cell r="E50" t="str">
            <v>K.Noble</v>
          </cell>
          <cell r="F50" t="str">
            <v>K.Fildes</v>
          </cell>
          <cell r="G50" t="str">
            <v>A.Alex</v>
          </cell>
          <cell r="H50" t="str">
            <v>D.Dunning</v>
          </cell>
          <cell r="I50" t="str">
            <v>J.Hughes</v>
          </cell>
          <cell r="J50" t="str">
            <v>L.Jedwab</v>
          </cell>
          <cell r="K50"/>
          <cell r="L50"/>
          <cell r="M50"/>
          <cell r="N50"/>
          <cell r="O50" t="str">
            <v>Tinh (Neph) (LS)</v>
          </cell>
          <cell r="P50"/>
          <cell r="Q50"/>
          <cell r="R50"/>
        </row>
        <row r="51">
          <cell r="A51">
            <v>43511</v>
          </cell>
          <cell r="B51" t="str">
            <v>Friday</v>
          </cell>
          <cell r="C51" t="str">
            <v>John</v>
          </cell>
          <cell r="D51" t="str">
            <v>Stuart</v>
          </cell>
          <cell r="E51" t="str">
            <v>K.Noble</v>
          </cell>
          <cell r="F51" t="str">
            <v>K.Fildes</v>
          </cell>
          <cell r="G51" t="str">
            <v>A.Alex</v>
          </cell>
          <cell r="H51" t="str">
            <v>qq</v>
          </cell>
          <cell r="I51" t="str">
            <v>J.Hughes</v>
          </cell>
          <cell r="J51" t="str">
            <v>April</v>
          </cell>
          <cell r="K51"/>
          <cell r="L51"/>
          <cell r="M51"/>
          <cell r="N51"/>
          <cell r="O51" t="str">
            <v>Tinh (Neph) (LS)</v>
          </cell>
          <cell r="P51"/>
          <cell r="Q51"/>
          <cell r="R51"/>
        </row>
        <row r="52">
          <cell r="A52">
            <v>43514</v>
          </cell>
          <cell r="B52" t="str">
            <v>Monday</v>
          </cell>
          <cell r="C52" t="str">
            <v>John</v>
          </cell>
          <cell r="D52" t="str">
            <v>Stuart</v>
          </cell>
          <cell r="E52" t="str">
            <v>Eugene</v>
          </cell>
          <cell r="F52" t="str">
            <v>K.Fildes</v>
          </cell>
          <cell r="G52" t="str">
            <v>A.Alex</v>
          </cell>
          <cell r="H52" t="str">
            <v>D.Dunning</v>
          </cell>
          <cell r="I52" t="str">
            <v>J.Hughes (+ClinCAT)</v>
          </cell>
          <cell r="J52" t="str">
            <v>Janki</v>
          </cell>
          <cell r="K52"/>
          <cell r="L52"/>
          <cell r="M52"/>
          <cell r="N52" t="str">
            <v>K.Noble (ClinCAT)</v>
          </cell>
          <cell r="O52"/>
          <cell r="P52"/>
          <cell r="Q52"/>
          <cell r="R52"/>
        </row>
        <row r="53">
          <cell r="A53">
            <v>43515</v>
          </cell>
          <cell r="B53" t="str">
            <v>Tuesday</v>
          </cell>
          <cell r="C53" t="str">
            <v>John</v>
          </cell>
          <cell r="D53" t="str">
            <v>Stuart</v>
          </cell>
          <cell r="E53" t="str">
            <v>Sheridan</v>
          </cell>
          <cell r="F53" t="str">
            <v>K.Fildes</v>
          </cell>
          <cell r="G53" t="str">
            <v>A.Alex</v>
          </cell>
          <cell r="H53" t="str">
            <v>D.Dunning</v>
          </cell>
          <cell r="I53" t="str">
            <v>J.Hughes</v>
          </cell>
          <cell r="J53" t="str">
            <v>L.Jedwab</v>
          </cell>
          <cell r="K53"/>
          <cell r="L53"/>
          <cell r="M53"/>
          <cell r="N53" t="str">
            <v>qq</v>
          </cell>
          <cell r="O53"/>
          <cell r="P53"/>
          <cell r="Q53"/>
          <cell r="R53"/>
        </row>
        <row r="54">
          <cell r="A54">
            <v>43516</v>
          </cell>
          <cell r="B54" t="str">
            <v>Wednesday</v>
          </cell>
          <cell r="C54" t="str">
            <v>John</v>
          </cell>
          <cell r="D54" t="str">
            <v>Stuart</v>
          </cell>
          <cell r="E54" t="str">
            <v>Sheridan</v>
          </cell>
          <cell r="F54" t="str">
            <v>K.Fildes</v>
          </cell>
          <cell r="G54" t="str">
            <v>D.Dunning</v>
          </cell>
          <cell r="H54" t="str">
            <v>Janki</v>
          </cell>
          <cell r="I54" t="str">
            <v>J.Hughes</v>
          </cell>
          <cell r="J54" t="str">
            <v>L.Jedwab</v>
          </cell>
          <cell r="K54"/>
          <cell r="L54"/>
          <cell r="M54"/>
          <cell r="N54" t="str">
            <v>qq</v>
          </cell>
          <cell r="O54"/>
          <cell r="P54"/>
          <cell r="Q54"/>
          <cell r="R54"/>
        </row>
        <row r="55">
          <cell r="A55">
            <v>43517</v>
          </cell>
          <cell r="B55" t="str">
            <v>Thursday</v>
          </cell>
          <cell r="C55" t="str">
            <v>John</v>
          </cell>
          <cell r="D55" t="str">
            <v>Stuart</v>
          </cell>
          <cell r="E55" t="str">
            <v>Sam</v>
          </cell>
          <cell r="F55" t="str">
            <v>K.Fildes</v>
          </cell>
          <cell r="G55" t="str">
            <v>A.Alex</v>
          </cell>
          <cell r="H55" t="str">
            <v>D.Dunning (+ClinCAT)</v>
          </cell>
          <cell r="I55" t="str">
            <v>J.Hughes</v>
          </cell>
          <cell r="J55" t="str">
            <v>L.Jedwab</v>
          </cell>
          <cell r="K55"/>
          <cell r="L55"/>
          <cell r="M55"/>
          <cell r="N55" t="str">
            <v>K.Noble (ClinCAT)</v>
          </cell>
          <cell r="O55"/>
          <cell r="P55"/>
          <cell r="Q55"/>
          <cell r="R55"/>
        </row>
        <row r="56">
          <cell r="A56">
            <v>43518</v>
          </cell>
          <cell r="B56" t="str">
            <v>Friday</v>
          </cell>
          <cell r="C56" t="str">
            <v>John</v>
          </cell>
          <cell r="D56" t="str">
            <v>Stuart</v>
          </cell>
          <cell r="E56" t="str">
            <v>K.Noble</v>
          </cell>
          <cell r="F56" t="str">
            <v>K.Fildes</v>
          </cell>
          <cell r="G56" t="str">
            <v>A.Alex</v>
          </cell>
          <cell r="H56" t="str">
            <v>qq</v>
          </cell>
          <cell r="I56" t="str">
            <v>J.Hughes</v>
          </cell>
          <cell r="J56" t="str">
            <v>L.Jedwab</v>
          </cell>
          <cell r="K56"/>
          <cell r="L56"/>
          <cell r="M56"/>
          <cell r="N56" t="str">
            <v>qq</v>
          </cell>
          <cell r="O56"/>
          <cell r="P56"/>
          <cell r="Q56"/>
          <cell r="R56"/>
        </row>
        <row r="57">
          <cell r="A57">
            <v>43521</v>
          </cell>
          <cell r="B57" t="str">
            <v>Monday</v>
          </cell>
          <cell r="C57" t="str">
            <v>John</v>
          </cell>
          <cell r="D57" t="str">
            <v>Stuart</v>
          </cell>
          <cell r="E57" t="str">
            <v>K.Noble</v>
          </cell>
          <cell r="F57" t="str">
            <v>K.Fildes</v>
          </cell>
          <cell r="G57" t="str">
            <v>April</v>
          </cell>
          <cell r="H57" t="str">
            <v>Janki</v>
          </cell>
          <cell r="I57" t="str">
            <v>J.Hughes</v>
          </cell>
          <cell r="J57" t="str">
            <v>L.Jedwab</v>
          </cell>
          <cell r="K57"/>
          <cell r="L57"/>
          <cell r="M57"/>
          <cell r="N57"/>
          <cell r="O57"/>
          <cell r="P57"/>
          <cell r="Q57"/>
          <cell r="R57"/>
        </row>
        <row r="58">
          <cell r="A58">
            <v>43522</v>
          </cell>
          <cell r="B58" t="str">
            <v>Tuesday</v>
          </cell>
          <cell r="C58" t="str">
            <v>John</v>
          </cell>
          <cell r="D58" t="str">
            <v>Stuart</v>
          </cell>
          <cell r="E58" t="str">
            <v>Sheridan</v>
          </cell>
          <cell r="F58" t="str">
            <v>K.Fildes</v>
          </cell>
          <cell r="G58" t="str">
            <v>April</v>
          </cell>
          <cell r="H58" t="str">
            <v>D.Dunning</v>
          </cell>
          <cell r="I58" t="str">
            <v>J.Hughes</v>
          </cell>
          <cell r="J58" t="str">
            <v>L.Jedwab</v>
          </cell>
          <cell r="K58"/>
          <cell r="L58"/>
          <cell r="M58"/>
          <cell r="N58"/>
          <cell r="O58"/>
          <cell r="P58"/>
          <cell r="Q58"/>
          <cell r="R58"/>
        </row>
        <row r="59">
          <cell r="A59">
            <v>43523</v>
          </cell>
          <cell r="B59" t="str">
            <v>Wednesday</v>
          </cell>
          <cell r="C59" t="str">
            <v>John</v>
          </cell>
          <cell r="D59" t="str">
            <v>Stuart</v>
          </cell>
          <cell r="E59" t="str">
            <v>Sheridan</v>
          </cell>
          <cell r="F59" t="str">
            <v>K.Fildes</v>
          </cell>
          <cell r="G59" t="str">
            <v>April</v>
          </cell>
          <cell r="H59" t="str">
            <v>D.Dunning</v>
          </cell>
          <cell r="I59" t="str">
            <v>J.Hughes</v>
          </cell>
          <cell r="J59" t="str">
            <v>L.Jedwab</v>
          </cell>
          <cell r="K59"/>
          <cell r="L59"/>
          <cell r="M59"/>
          <cell r="N59"/>
          <cell r="O59"/>
          <cell r="P59"/>
          <cell r="Q59"/>
          <cell r="R59"/>
        </row>
        <row r="60">
          <cell r="A60">
            <v>43524</v>
          </cell>
          <cell r="B60" t="str">
            <v>Thursday</v>
          </cell>
          <cell r="C60" t="str">
            <v>John</v>
          </cell>
          <cell r="D60" t="str">
            <v>Stuart</v>
          </cell>
          <cell r="E60" t="str">
            <v>K.Noble</v>
          </cell>
          <cell r="F60" t="str">
            <v>K.Fildes</v>
          </cell>
          <cell r="G60" t="str">
            <v>April</v>
          </cell>
          <cell r="H60" t="str">
            <v>D.Dunning</v>
          </cell>
          <cell r="I60" t="str">
            <v>J.Hughes</v>
          </cell>
          <cell r="J60" t="str">
            <v>L.Jedwab</v>
          </cell>
          <cell r="K60"/>
          <cell r="L60"/>
          <cell r="M60"/>
          <cell r="N60"/>
          <cell r="O60"/>
          <cell r="P60"/>
          <cell r="Q60"/>
          <cell r="R60"/>
        </row>
        <row r="61">
          <cell r="A61">
            <v>43525</v>
          </cell>
          <cell r="B61" t="str">
            <v>Friday</v>
          </cell>
          <cell r="C61" t="str">
            <v>John</v>
          </cell>
          <cell r="D61" t="str">
            <v>Stuart</v>
          </cell>
          <cell r="E61" t="str">
            <v>K.Noble</v>
          </cell>
          <cell r="F61" t="str">
            <v>K.Fildes</v>
          </cell>
          <cell r="G61" t="str">
            <v>April</v>
          </cell>
          <cell r="H61" t="str">
            <v>qq</v>
          </cell>
          <cell r="I61" t="str">
            <v>J.Hughes</v>
          </cell>
          <cell r="J61" t="str">
            <v>L.Jedwab</v>
          </cell>
          <cell r="K61"/>
          <cell r="L61"/>
          <cell r="M61"/>
          <cell r="N61"/>
          <cell r="O61"/>
          <cell r="P61"/>
          <cell r="Q61"/>
          <cell r="R61"/>
        </row>
        <row r="62">
          <cell r="A62">
            <v>43528</v>
          </cell>
          <cell r="B62" t="str">
            <v>Monday</v>
          </cell>
          <cell r="C62" t="str">
            <v>John</v>
          </cell>
          <cell r="D62" t="str">
            <v>Stuart</v>
          </cell>
          <cell r="E62" t="str">
            <v>K.Noble</v>
          </cell>
          <cell r="F62" t="str">
            <v>K.Fildes</v>
          </cell>
          <cell r="G62" t="str">
            <v>A.Alex</v>
          </cell>
          <cell r="H62" t="str">
            <v>D.Dunning</v>
          </cell>
          <cell r="I62" t="str">
            <v>J.Hughes</v>
          </cell>
          <cell r="J62" t="str">
            <v>April</v>
          </cell>
          <cell r="K62"/>
          <cell r="L62"/>
          <cell r="M62"/>
          <cell r="N62"/>
          <cell r="O62" t="str">
            <v>Alison (renal)</v>
          </cell>
          <cell r="P62" t="str">
            <v>QQ</v>
          </cell>
          <cell r="Q62" t="str">
            <v>QQ</v>
          </cell>
          <cell r="R62"/>
        </row>
        <row r="63">
          <cell r="A63">
            <v>43529</v>
          </cell>
          <cell r="B63" t="str">
            <v>Tuesday</v>
          </cell>
          <cell r="C63" t="str">
            <v>John</v>
          </cell>
          <cell r="D63" t="str">
            <v>Stuart</v>
          </cell>
          <cell r="E63" t="str">
            <v>Sheridan</v>
          </cell>
          <cell r="F63" t="str">
            <v>K.Fildes</v>
          </cell>
          <cell r="G63" t="str">
            <v>A.Alex</v>
          </cell>
          <cell r="H63" t="str">
            <v>D.Dunning</v>
          </cell>
          <cell r="I63" t="str">
            <v>J.Hughes</v>
          </cell>
          <cell r="J63" t="str">
            <v>April</v>
          </cell>
          <cell r="K63"/>
          <cell r="L63"/>
          <cell r="M63"/>
          <cell r="N63"/>
          <cell r="O63" t="str">
            <v>Alison LS (renal)</v>
          </cell>
          <cell r="P63" t="str">
            <v>Shirley (UGI)</v>
          </cell>
          <cell r="Q63" t="str">
            <v>Danny (Gastro/surg/MBU)</v>
          </cell>
          <cell r="R63"/>
        </row>
        <row r="64">
          <cell r="A64">
            <v>43530</v>
          </cell>
          <cell r="B64" t="str">
            <v>Wednesday</v>
          </cell>
          <cell r="C64" t="str">
            <v>John</v>
          </cell>
          <cell r="D64" t="str">
            <v>Stuart</v>
          </cell>
          <cell r="E64" t="str">
            <v>Sheridan</v>
          </cell>
          <cell r="F64" t="str">
            <v>K.Fildes</v>
          </cell>
          <cell r="G64" t="str">
            <v>A.Alex</v>
          </cell>
          <cell r="H64" t="str">
            <v>D.Dunning</v>
          </cell>
          <cell r="I64" t="str">
            <v>J.Hughes</v>
          </cell>
          <cell r="J64" t="str">
            <v>April</v>
          </cell>
          <cell r="K64"/>
          <cell r="L64"/>
          <cell r="M64"/>
          <cell r="N64"/>
          <cell r="O64" t="str">
            <v>qq</v>
          </cell>
          <cell r="P64" t="str">
            <v>Shirley (UGI)</v>
          </cell>
          <cell r="Q64" t="str">
            <v>Danny (Gastro/surg/MBU)</v>
          </cell>
          <cell r="R64"/>
        </row>
        <row r="65">
          <cell r="A65">
            <v>43531</v>
          </cell>
          <cell r="B65" t="str">
            <v>Thursday</v>
          </cell>
          <cell r="C65" t="str">
            <v>John</v>
          </cell>
          <cell r="D65" t="str">
            <v>Stuart</v>
          </cell>
          <cell r="E65" t="str">
            <v>K.Noble</v>
          </cell>
          <cell r="F65" t="str">
            <v>K.Fildes</v>
          </cell>
          <cell r="G65" t="str">
            <v>A.Alex</v>
          </cell>
          <cell r="H65" t="str">
            <v>D.Dunning</v>
          </cell>
          <cell r="I65" t="str">
            <v>J.Hughes</v>
          </cell>
          <cell r="J65" t="str">
            <v>April</v>
          </cell>
          <cell r="K65"/>
          <cell r="L65"/>
          <cell r="M65"/>
          <cell r="N65"/>
          <cell r="O65" t="str">
            <v>qq</v>
          </cell>
          <cell r="P65" t="str">
            <v>Shirley (UGI)</v>
          </cell>
          <cell r="Q65" t="str">
            <v>Danny (Gastro/surg/MBU)</v>
          </cell>
          <cell r="R65"/>
        </row>
        <row r="66">
          <cell r="A66">
            <v>43532</v>
          </cell>
          <cell r="B66" t="str">
            <v>Friday</v>
          </cell>
          <cell r="C66" t="str">
            <v>John</v>
          </cell>
          <cell r="D66" t="str">
            <v>Stuart</v>
          </cell>
          <cell r="E66" t="str">
            <v>K.Noble</v>
          </cell>
          <cell r="F66" t="str">
            <v>K.Fildes</v>
          </cell>
          <cell r="G66" t="str">
            <v>D.Dunning</v>
          </cell>
          <cell r="H66" t="str">
            <v>qq</v>
          </cell>
          <cell r="I66" t="str">
            <v>J.Hughes</v>
          </cell>
          <cell r="J66" t="str">
            <v>April</v>
          </cell>
          <cell r="K66"/>
          <cell r="L66"/>
          <cell r="M66"/>
          <cell r="N66"/>
          <cell r="O66" t="str">
            <v>qq</v>
          </cell>
          <cell r="P66" t="str">
            <v>Shirley (UGI)</v>
          </cell>
          <cell r="Q66" t="str">
            <v>Danny (Gastro/surg/MBU)</v>
          </cell>
          <cell r="R66"/>
        </row>
        <row r="67">
          <cell r="A67">
            <v>43535</v>
          </cell>
          <cell r="B67" t="str">
            <v>Monday</v>
          </cell>
          <cell r="C67" t="str">
            <v>public holiday</v>
          </cell>
          <cell r="D67" t="str">
            <v>public holiday</v>
          </cell>
          <cell r="E67" t="str">
            <v>public holiday</v>
          </cell>
          <cell r="F67" t="str">
            <v>public holiday</v>
          </cell>
          <cell r="G67" t="str">
            <v>public holiday</v>
          </cell>
          <cell r="H67" t="str">
            <v>public holiday</v>
          </cell>
          <cell r="I67" t="str">
            <v>public holiday</v>
          </cell>
          <cell r="J67" t="str">
            <v>public holiday</v>
          </cell>
          <cell r="K67"/>
          <cell r="L67"/>
          <cell r="M67"/>
          <cell r="N67"/>
          <cell r="O67"/>
          <cell r="P67" t="str">
            <v>qq</v>
          </cell>
          <cell r="Q67" t="str">
            <v>qq</v>
          </cell>
          <cell r="R67"/>
        </row>
        <row r="68">
          <cell r="A68">
            <v>43536</v>
          </cell>
          <cell r="B68" t="str">
            <v>Tuesday</v>
          </cell>
          <cell r="C68" t="str">
            <v>John</v>
          </cell>
          <cell r="D68" t="str">
            <v>Stuart</v>
          </cell>
          <cell r="E68" t="str">
            <v>Sheridan</v>
          </cell>
          <cell r="F68" t="str">
            <v>K.Fildes</v>
          </cell>
          <cell r="G68" t="str">
            <v>A.Alex</v>
          </cell>
          <cell r="H68" t="str">
            <v>D.Dunning</v>
          </cell>
          <cell r="I68" t="str">
            <v>Janki</v>
          </cell>
          <cell r="J68" t="str">
            <v>L.Jedwab</v>
          </cell>
          <cell r="K68"/>
          <cell r="L68"/>
          <cell r="M68"/>
          <cell r="N68"/>
          <cell r="O68"/>
          <cell r="P68" t="str">
            <v>Carina (ADPS)</v>
          </cell>
          <cell r="Q68"/>
          <cell r="R68"/>
        </row>
        <row r="69">
          <cell r="A69">
            <v>43537</v>
          </cell>
          <cell r="B69" t="str">
            <v>Wednesday</v>
          </cell>
          <cell r="C69" t="str">
            <v>John</v>
          </cell>
          <cell r="D69" t="str">
            <v>Stuart</v>
          </cell>
          <cell r="E69" t="str">
            <v>Sheridan</v>
          </cell>
          <cell r="F69" t="str">
            <v>K.Fildes</v>
          </cell>
          <cell r="G69" t="str">
            <v>A.Alex</v>
          </cell>
          <cell r="H69" t="str">
            <v>D.Dunning</v>
          </cell>
          <cell r="I69" t="str">
            <v>Janki</v>
          </cell>
          <cell r="J69" t="str">
            <v>L.Jedwab</v>
          </cell>
          <cell r="K69"/>
          <cell r="L69"/>
          <cell r="M69"/>
          <cell r="N69"/>
          <cell r="O69"/>
          <cell r="P69" t="str">
            <v>Carina (ADPS)</v>
          </cell>
          <cell r="Q69"/>
          <cell r="R69"/>
        </row>
        <row r="70">
          <cell r="A70">
            <v>43538</v>
          </cell>
          <cell r="B70" t="str">
            <v>Thursday</v>
          </cell>
          <cell r="C70" t="str">
            <v>John</v>
          </cell>
          <cell r="D70" t="str">
            <v>Stuart</v>
          </cell>
          <cell r="E70" t="str">
            <v>K.Noble</v>
          </cell>
          <cell r="F70" t="str">
            <v>K.Fildes</v>
          </cell>
          <cell r="G70" t="str">
            <v>A.Alex</v>
          </cell>
          <cell r="H70" t="str">
            <v>D.Dunning</v>
          </cell>
          <cell r="I70" t="str">
            <v>J.Hughes</v>
          </cell>
          <cell r="J70" t="str">
            <v>Janki</v>
          </cell>
          <cell r="K70"/>
          <cell r="L70"/>
          <cell r="M70"/>
          <cell r="N70"/>
          <cell r="O70"/>
          <cell r="P70" t="str">
            <v>Carina (ADPS)</v>
          </cell>
          <cell r="Q70"/>
          <cell r="R70"/>
        </row>
        <row r="71">
          <cell r="A71">
            <v>43539</v>
          </cell>
          <cell r="B71" t="str">
            <v>Friday</v>
          </cell>
          <cell r="C71" t="str">
            <v>John</v>
          </cell>
          <cell r="D71" t="str">
            <v>Stuart</v>
          </cell>
          <cell r="E71" t="str">
            <v>K.Noble</v>
          </cell>
          <cell r="F71" t="str">
            <v>K.Fildes</v>
          </cell>
          <cell r="G71" t="str">
            <v>A.Alex</v>
          </cell>
          <cell r="H71" t="str">
            <v>qq</v>
          </cell>
          <cell r="I71" t="str">
            <v>J.Hughes</v>
          </cell>
          <cell r="J71" t="str">
            <v>L.Jedwab</v>
          </cell>
          <cell r="K71"/>
          <cell r="L71"/>
          <cell r="M71"/>
          <cell r="N71"/>
          <cell r="O71"/>
          <cell r="P71" t="str">
            <v>Carina (ADPS)</v>
          </cell>
          <cell r="Q71"/>
          <cell r="R71"/>
        </row>
        <row r="72">
          <cell r="A72">
            <v>43542</v>
          </cell>
          <cell r="B72" t="str">
            <v>Monday</v>
          </cell>
          <cell r="C72" t="str">
            <v>John</v>
          </cell>
          <cell r="D72" t="str">
            <v>April</v>
          </cell>
          <cell r="E72" t="str">
            <v>K.Noble</v>
          </cell>
          <cell r="F72" t="str">
            <v>K.Fildes</v>
          </cell>
          <cell r="G72" t="str">
            <v>A.Alex</v>
          </cell>
          <cell r="H72" t="str">
            <v>D.Dunning</v>
          </cell>
          <cell r="I72" t="str">
            <v>J.Hughes</v>
          </cell>
          <cell r="J72" t="str">
            <v>L.Jedwab</v>
          </cell>
          <cell r="K72"/>
          <cell r="L72"/>
          <cell r="M72"/>
          <cell r="N72"/>
          <cell r="O72"/>
          <cell r="P72" t="str">
            <v>Sam (Vasc/Surg)</v>
          </cell>
          <cell r="Q72"/>
          <cell r="R72"/>
        </row>
        <row r="73">
          <cell r="A73">
            <v>43543</v>
          </cell>
          <cell r="B73" t="str">
            <v>Tuesday</v>
          </cell>
          <cell r="C73" t="str">
            <v>Janki</v>
          </cell>
          <cell r="D73" t="str">
            <v>April</v>
          </cell>
          <cell r="E73" t="str">
            <v>Sheridan</v>
          </cell>
          <cell r="F73" t="str">
            <v>K.Fildes</v>
          </cell>
          <cell r="G73" t="str">
            <v>A.Alex</v>
          </cell>
          <cell r="H73" t="str">
            <v>D.Dunning</v>
          </cell>
          <cell r="I73" t="str">
            <v>J.Hughes</v>
          </cell>
          <cell r="J73" t="str">
            <v>L.Jedwab</v>
          </cell>
          <cell r="K73"/>
          <cell r="L73"/>
          <cell r="M73"/>
          <cell r="N73"/>
          <cell r="O73"/>
          <cell r="P73" t="str">
            <v>Sam (Vasc/Surg)</v>
          </cell>
          <cell r="Q73"/>
          <cell r="R73"/>
        </row>
        <row r="74">
          <cell r="A74">
            <v>43544</v>
          </cell>
          <cell r="B74" t="str">
            <v>Wednesday</v>
          </cell>
          <cell r="C74" t="str">
            <v>John</v>
          </cell>
          <cell r="D74" t="str">
            <v>April</v>
          </cell>
          <cell r="E74" t="str">
            <v>Sheridan</v>
          </cell>
          <cell r="F74" t="str">
            <v>K.Fildes</v>
          </cell>
          <cell r="G74" t="str">
            <v>A.Alex</v>
          </cell>
          <cell r="H74" t="str">
            <v>D.Dunning</v>
          </cell>
          <cell r="I74" t="str">
            <v>J.Hughes</v>
          </cell>
          <cell r="J74" t="str">
            <v>L.Jedwab</v>
          </cell>
          <cell r="K74"/>
          <cell r="L74"/>
          <cell r="M74"/>
          <cell r="N74"/>
          <cell r="O74"/>
          <cell r="P74" t="str">
            <v>Sam (Vasc/Surg)</v>
          </cell>
          <cell r="Q74"/>
          <cell r="R74"/>
        </row>
        <row r="75">
          <cell r="A75">
            <v>43545</v>
          </cell>
          <cell r="B75" t="str">
            <v>Thursday</v>
          </cell>
          <cell r="C75" t="str">
            <v>John</v>
          </cell>
          <cell r="D75" t="str">
            <v>Janki</v>
          </cell>
          <cell r="E75" t="str">
            <v>K.Noble</v>
          </cell>
          <cell r="F75" t="str">
            <v>K.Fildes</v>
          </cell>
          <cell r="G75" t="str">
            <v>A.Alex</v>
          </cell>
          <cell r="H75" t="str">
            <v>D.Dunning</v>
          </cell>
          <cell r="I75" t="str">
            <v>J.Hughes</v>
          </cell>
          <cell r="J75" t="str">
            <v>L.Jedwab</v>
          </cell>
          <cell r="K75"/>
          <cell r="L75"/>
          <cell r="M75"/>
          <cell r="N75"/>
          <cell r="O75"/>
          <cell r="P75" t="str">
            <v>Sam (Vasc/Surg)</v>
          </cell>
          <cell r="Q75"/>
          <cell r="R75"/>
        </row>
        <row r="76">
          <cell r="A76">
            <v>43546</v>
          </cell>
          <cell r="B76" t="str">
            <v>Friday</v>
          </cell>
          <cell r="C76" t="str">
            <v>John</v>
          </cell>
          <cell r="D76" t="str">
            <v>April</v>
          </cell>
          <cell r="E76" t="str">
            <v>K.Noble</v>
          </cell>
          <cell r="F76" t="str">
            <v>Janki</v>
          </cell>
          <cell r="G76" t="str">
            <v>A.Alex</v>
          </cell>
          <cell r="H76" t="str">
            <v>qq</v>
          </cell>
          <cell r="I76" t="str">
            <v>J.Hughes</v>
          </cell>
          <cell r="J76" t="str">
            <v>L.Jedwab</v>
          </cell>
          <cell r="K76"/>
          <cell r="L76"/>
          <cell r="M76"/>
          <cell r="N76"/>
          <cell r="O76"/>
          <cell r="P76" t="str">
            <v>Sam (Vasc/Surg)</v>
          </cell>
          <cell r="Q76"/>
          <cell r="R76"/>
        </row>
        <row r="77">
          <cell r="A77">
            <v>43549</v>
          </cell>
          <cell r="B77" t="str">
            <v>Monday</v>
          </cell>
          <cell r="C77" t="str">
            <v>John</v>
          </cell>
          <cell r="D77" t="str">
            <v>Stuart</v>
          </cell>
          <cell r="E77" t="str">
            <v>K.Noble</v>
          </cell>
          <cell r="F77" t="str">
            <v>April</v>
          </cell>
          <cell r="G77" t="str">
            <v>A.Alex</v>
          </cell>
          <cell r="H77" t="str">
            <v>D.Dunning</v>
          </cell>
          <cell r="I77" t="str">
            <v>J.Hughes</v>
          </cell>
          <cell r="J77" t="str">
            <v>L.Jedwab</v>
          </cell>
          <cell r="K77"/>
          <cell r="L77"/>
          <cell r="M77"/>
          <cell r="N77"/>
          <cell r="O77"/>
          <cell r="P77"/>
          <cell r="Q77"/>
          <cell r="R77"/>
        </row>
        <row r="78">
          <cell r="A78">
            <v>43550</v>
          </cell>
          <cell r="B78" t="str">
            <v>Tuesday</v>
          </cell>
          <cell r="C78" t="str">
            <v>John</v>
          </cell>
          <cell r="D78" t="str">
            <v>Stuart</v>
          </cell>
          <cell r="E78" t="str">
            <v>Sheridan</v>
          </cell>
          <cell r="F78" t="str">
            <v>April</v>
          </cell>
          <cell r="G78" t="str">
            <v>A.Alex</v>
          </cell>
          <cell r="H78" t="str">
            <v>D.Dunning</v>
          </cell>
          <cell r="I78" t="str">
            <v>J.Hughes</v>
          </cell>
          <cell r="J78" t="str">
            <v>L.Jedwab</v>
          </cell>
          <cell r="K78"/>
          <cell r="L78"/>
          <cell r="M78"/>
          <cell r="N78"/>
          <cell r="O78"/>
          <cell r="P78"/>
          <cell r="Q78"/>
          <cell r="R78"/>
        </row>
        <row r="79">
          <cell r="A79">
            <v>43551</v>
          </cell>
          <cell r="B79" t="str">
            <v>Wednesday</v>
          </cell>
          <cell r="C79" t="str">
            <v>John</v>
          </cell>
          <cell r="D79" t="str">
            <v>Stuart</v>
          </cell>
          <cell r="E79" t="str">
            <v>Sheridan</v>
          </cell>
          <cell r="F79" t="str">
            <v>April</v>
          </cell>
          <cell r="G79" t="str">
            <v>A.Alex</v>
          </cell>
          <cell r="H79" t="str">
            <v>D.Dunning</v>
          </cell>
          <cell r="I79" t="str">
            <v>J.Hughes</v>
          </cell>
          <cell r="J79" t="str">
            <v>L.Jedwab</v>
          </cell>
          <cell r="K79"/>
          <cell r="L79"/>
          <cell r="M79"/>
          <cell r="N79"/>
          <cell r="O79"/>
          <cell r="P79"/>
          <cell r="Q79"/>
          <cell r="R79"/>
        </row>
        <row r="80">
          <cell r="A80">
            <v>43552</v>
          </cell>
          <cell r="B80" t="str">
            <v>Thursday</v>
          </cell>
          <cell r="C80" t="str">
            <v>John</v>
          </cell>
          <cell r="D80" t="str">
            <v>Stuart</v>
          </cell>
          <cell r="E80" t="str">
            <v>K.Noble</v>
          </cell>
          <cell r="F80" t="str">
            <v>April</v>
          </cell>
          <cell r="G80" t="str">
            <v>A.Alex</v>
          </cell>
          <cell r="H80" t="str">
            <v>D.Dunning</v>
          </cell>
          <cell r="I80" t="str">
            <v>J.Hughes</v>
          </cell>
          <cell r="J80" t="str">
            <v>L.Jedwab</v>
          </cell>
          <cell r="K80"/>
          <cell r="L80"/>
          <cell r="M80"/>
          <cell r="N80"/>
          <cell r="O80"/>
          <cell r="P80"/>
          <cell r="Q80"/>
          <cell r="R80"/>
        </row>
        <row r="81">
          <cell r="A81">
            <v>43553</v>
          </cell>
          <cell r="B81" t="str">
            <v>Friday</v>
          </cell>
          <cell r="C81" t="str">
            <v>John</v>
          </cell>
          <cell r="D81" t="str">
            <v>Stuart</v>
          </cell>
          <cell r="E81" t="str">
            <v>K.Noble</v>
          </cell>
          <cell r="F81" t="str">
            <v>April</v>
          </cell>
          <cell r="G81" t="str">
            <v>A.Alex</v>
          </cell>
          <cell r="H81" t="str">
            <v>qq</v>
          </cell>
          <cell r="I81" t="str">
            <v>J.Hughes</v>
          </cell>
          <cell r="J81" t="str">
            <v>L.Jedwab</v>
          </cell>
          <cell r="K81"/>
          <cell r="L81"/>
          <cell r="M81"/>
          <cell r="N81"/>
          <cell r="O81"/>
          <cell r="P81"/>
          <cell r="Q81"/>
          <cell r="R81"/>
        </row>
        <row r="82">
          <cell r="A82">
            <v>43556</v>
          </cell>
          <cell r="B82" t="str">
            <v>Monday</v>
          </cell>
          <cell r="C82" t="str">
            <v>John</v>
          </cell>
          <cell r="D82" t="str">
            <v>Stuart</v>
          </cell>
          <cell r="E82" t="str">
            <v>blank</v>
          </cell>
          <cell r="F82" t="str">
            <v>April</v>
          </cell>
          <cell r="G82" t="str">
            <v>A.Alex</v>
          </cell>
          <cell r="H82" t="str">
            <v>D.Dunning</v>
          </cell>
          <cell r="I82" t="str">
            <v>J.Hughes</v>
          </cell>
          <cell r="J82" t="str">
            <v>L.Jedwab</v>
          </cell>
          <cell r="K82"/>
          <cell r="L82"/>
          <cell r="M82"/>
          <cell r="N82"/>
          <cell r="O82"/>
          <cell r="P82"/>
          <cell r="Q82"/>
          <cell r="R82"/>
        </row>
        <row r="83">
          <cell r="A83">
            <v>43557</v>
          </cell>
          <cell r="B83" t="str">
            <v>Tuesday</v>
          </cell>
          <cell r="C83" t="str">
            <v>John</v>
          </cell>
          <cell r="D83" t="str">
            <v>Stuart</v>
          </cell>
          <cell r="E83" t="str">
            <v>Sheridan</v>
          </cell>
          <cell r="F83" t="str">
            <v>April</v>
          </cell>
          <cell r="G83" t="str">
            <v>A.Alex</v>
          </cell>
          <cell r="H83" t="str">
            <v>D.Dunning</v>
          </cell>
          <cell r="I83" t="str">
            <v>J.Hughes</v>
          </cell>
          <cell r="J83" t="str">
            <v>L.Jedwab</v>
          </cell>
          <cell r="K83"/>
          <cell r="L83"/>
          <cell r="M83"/>
          <cell r="N83"/>
          <cell r="O83"/>
          <cell r="P83"/>
          <cell r="Q83"/>
          <cell r="R83"/>
        </row>
        <row r="84">
          <cell r="A84">
            <v>43558</v>
          </cell>
          <cell r="B84" t="str">
            <v>Wednesday</v>
          </cell>
          <cell r="C84" t="str">
            <v>John</v>
          </cell>
          <cell r="D84" t="str">
            <v>Stuart</v>
          </cell>
          <cell r="E84" t="str">
            <v>Sheridan</v>
          </cell>
          <cell r="F84" t="str">
            <v>April</v>
          </cell>
          <cell r="G84" t="str">
            <v>A.Alex</v>
          </cell>
          <cell r="H84" t="str">
            <v>D.Dunning</v>
          </cell>
          <cell r="I84" t="str">
            <v>J.Hughes</v>
          </cell>
          <cell r="J84" t="str">
            <v>L.Jedwab</v>
          </cell>
          <cell r="K84"/>
          <cell r="L84"/>
          <cell r="M84"/>
          <cell r="N84"/>
          <cell r="O84"/>
          <cell r="P84"/>
          <cell r="Q84"/>
          <cell r="R84"/>
        </row>
        <row r="85">
          <cell r="A85">
            <v>43559</v>
          </cell>
          <cell r="B85" t="str">
            <v>Thursday</v>
          </cell>
          <cell r="C85" t="str">
            <v>John</v>
          </cell>
          <cell r="D85" t="str">
            <v>Stuart</v>
          </cell>
          <cell r="E85" t="str">
            <v>blank</v>
          </cell>
          <cell r="F85" t="str">
            <v>April</v>
          </cell>
          <cell r="G85" t="str">
            <v>A.Alex</v>
          </cell>
          <cell r="H85" t="str">
            <v>D.Dunning</v>
          </cell>
          <cell r="I85" t="str">
            <v>J.Hughes</v>
          </cell>
          <cell r="J85" t="str">
            <v>L.Jedwab</v>
          </cell>
          <cell r="K85"/>
          <cell r="L85"/>
          <cell r="M85"/>
          <cell r="N85"/>
          <cell r="O85"/>
          <cell r="P85"/>
          <cell r="Q85"/>
          <cell r="R85"/>
        </row>
        <row r="86">
          <cell r="A86">
            <v>43560</v>
          </cell>
          <cell r="B86" t="str">
            <v>Friday</v>
          </cell>
          <cell r="C86" t="str">
            <v>John</v>
          </cell>
          <cell r="D86" t="str">
            <v>Stuart</v>
          </cell>
          <cell r="E86" t="str">
            <v>blank</v>
          </cell>
          <cell r="F86" t="str">
            <v>April</v>
          </cell>
          <cell r="G86" t="str">
            <v>A.Alex</v>
          </cell>
          <cell r="H86" t="str">
            <v>qq</v>
          </cell>
          <cell r="I86" t="str">
            <v>J.Hughes</v>
          </cell>
          <cell r="J86" t="str">
            <v>L.Jedwab</v>
          </cell>
          <cell r="K86"/>
          <cell r="L86"/>
          <cell r="M86"/>
          <cell r="N86"/>
          <cell r="O86"/>
          <cell r="P86"/>
          <cell r="Q86"/>
          <cell r="R86"/>
        </row>
        <row r="87">
          <cell r="A87">
            <v>43563</v>
          </cell>
          <cell r="B87" t="str">
            <v>Monday</v>
          </cell>
          <cell r="C87" t="str">
            <v>John</v>
          </cell>
          <cell r="D87" t="str">
            <v>Stuart</v>
          </cell>
          <cell r="E87" t="str">
            <v>blank</v>
          </cell>
          <cell r="F87" t="str">
            <v>K.Fildes</v>
          </cell>
          <cell r="G87" t="str">
            <v>A.Alex</v>
          </cell>
          <cell r="H87" t="str">
            <v>D.Dunning</v>
          </cell>
          <cell r="I87" t="str">
            <v>J.Hughes</v>
          </cell>
          <cell r="J87" t="str">
            <v>L.Jedwab</v>
          </cell>
          <cell r="K87"/>
          <cell r="L87"/>
          <cell r="M87"/>
          <cell r="N87"/>
          <cell r="O87"/>
          <cell r="P87"/>
          <cell r="Q87"/>
          <cell r="R87"/>
        </row>
        <row r="88">
          <cell r="A88">
            <v>43564</v>
          </cell>
          <cell r="B88" t="str">
            <v>Tuesday</v>
          </cell>
          <cell r="C88" t="str">
            <v>John</v>
          </cell>
          <cell r="D88" t="str">
            <v>Stuart</v>
          </cell>
          <cell r="E88" t="str">
            <v>Sheridan</v>
          </cell>
          <cell r="F88" t="str">
            <v>K.Fildes</v>
          </cell>
          <cell r="G88" t="str">
            <v>A.Alex</v>
          </cell>
          <cell r="H88" t="str">
            <v>D.Dunning</v>
          </cell>
          <cell r="I88" t="str">
            <v>J.Hughes</v>
          </cell>
          <cell r="J88" t="str">
            <v>L.Jedwab</v>
          </cell>
          <cell r="K88"/>
          <cell r="L88"/>
          <cell r="M88"/>
          <cell r="N88"/>
          <cell r="O88"/>
          <cell r="P88"/>
          <cell r="Q88"/>
          <cell r="R88"/>
        </row>
        <row r="89">
          <cell r="A89">
            <v>43565</v>
          </cell>
          <cell r="B89" t="str">
            <v>Wednesday</v>
          </cell>
          <cell r="C89" t="str">
            <v>John</v>
          </cell>
          <cell r="D89" t="str">
            <v>Stuart</v>
          </cell>
          <cell r="E89" t="str">
            <v>Sheridan</v>
          </cell>
          <cell r="F89" t="str">
            <v>K.Fildes</v>
          </cell>
          <cell r="G89" t="str">
            <v>A.Alex</v>
          </cell>
          <cell r="H89" t="str">
            <v>D.Dunning</v>
          </cell>
          <cell r="I89" t="str">
            <v>J.Hughes</v>
          </cell>
          <cell r="J89" t="str">
            <v>L.Jedwab</v>
          </cell>
          <cell r="K89"/>
          <cell r="L89"/>
          <cell r="M89"/>
          <cell r="N89"/>
          <cell r="O89"/>
          <cell r="P89"/>
          <cell r="Q89"/>
          <cell r="R89"/>
        </row>
        <row r="90">
          <cell r="A90">
            <v>43566</v>
          </cell>
          <cell r="B90" t="str">
            <v>Thursday</v>
          </cell>
          <cell r="C90" t="str">
            <v>John</v>
          </cell>
          <cell r="D90" t="str">
            <v>Stuart</v>
          </cell>
          <cell r="E90" t="str">
            <v>blank</v>
          </cell>
          <cell r="F90" t="str">
            <v>K.Fildes</v>
          </cell>
          <cell r="G90" t="str">
            <v>A.Alex</v>
          </cell>
          <cell r="H90" t="str">
            <v>D.Dunning</v>
          </cell>
          <cell r="I90" t="str">
            <v>J.Hughes</v>
          </cell>
          <cell r="J90" t="str">
            <v>L.Jedwab</v>
          </cell>
          <cell r="K90"/>
          <cell r="L90"/>
          <cell r="M90"/>
          <cell r="N90"/>
          <cell r="O90"/>
          <cell r="P90"/>
          <cell r="Q90"/>
          <cell r="R90"/>
        </row>
        <row r="91">
          <cell r="A91">
            <v>43567</v>
          </cell>
          <cell r="B91" t="str">
            <v>Friday</v>
          </cell>
          <cell r="C91" t="str">
            <v>John</v>
          </cell>
          <cell r="D91" t="str">
            <v>Stuart</v>
          </cell>
          <cell r="E91" t="str">
            <v>blank</v>
          </cell>
          <cell r="F91" t="str">
            <v>K.Fildes</v>
          </cell>
          <cell r="G91" t="str">
            <v>A.Alex</v>
          </cell>
          <cell r="H91" t="str">
            <v>qq</v>
          </cell>
          <cell r="I91" t="str">
            <v>J.Hughes</v>
          </cell>
          <cell r="J91" t="str">
            <v>L.Jedwab</v>
          </cell>
          <cell r="K91"/>
          <cell r="L91"/>
          <cell r="M91"/>
          <cell r="N91"/>
          <cell r="O91"/>
          <cell r="P91"/>
          <cell r="Q91"/>
          <cell r="R91"/>
        </row>
        <row r="92">
          <cell r="A92">
            <v>43570</v>
          </cell>
          <cell r="B92" t="str">
            <v>Monday</v>
          </cell>
          <cell r="C92" t="str">
            <v>John</v>
          </cell>
          <cell r="D92" t="str">
            <v>Stuart</v>
          </cell>
          <cell r="E92" t="str">
            <v>blank</v>
          </cell>
          <cell r="F92" t="str">
            <v>K.Fildes</v>
          </cell>
          <cell r="G92" t="str">
            <v>A.Alex</v>
          </cell>
          <cell r="H92" t="str">
            <v>D.Dunning</v>
          </cell>
          <cell r="I92" t="str">
            <v>J.Hughes</v>
          </cell>
          <cell r="J92" t="str">
            <v>L.Jedwab</v>
          </cell>
          <cell r="K92"/>
          <cell r="L92"/>
          <cell r="M92"/>
          <cell r="N92"/>
          <cell r="O92"/>
          <cell r="P92"/>
          <cell r="Q92"/>
          <cell r="R92"/>
        </row>
        <row r="93">
          <cell r="A93">
            <v>43571</v>
          </cell>
          <cell r="B93" t="str">
            <v>Tuesday</v>
          </cell>
          <cell r="C93" t="str">
            <v>John</v>
          </cell>
          <cell r="D93" t="str">
            <v>Stuart</v>
          </cell>
          <cell r="E93" t="str">
            <v>Sheridan</v>
          </cell>
          <cell r="F93" t="str">
            <v>K.Fildes</v>
          </cell>
          <cell r="G93" t="str">
            <v>A.Alex</v>
          </cell>
          <cell r="H93" t="str">
            <v>D.Dunning</v>
          </cell>
          <cell r="I93" t="str">
            <v>J.Hughes</v>
          </cell>
          <cell r="J93" t="str">
            <v>L.Jedwab</v>
          </cell>
          <cell r="K93"/>
          <cell r="L93"/>
          <cell r="M93"/>
          <cell r="N93"/>
          <cell r="O93"/>
          <cell r="P93"/>
          <cell r="Q93"/>
          <cell r="R93"/>
        </row>
        <row r="94">
          <cell r="A94">
            <v>43572</v>
          </cell>
          <cell r="B94" t="str">
            <v>Wednesday</v>
          </cell>
          <cell r="C94" t="str">
            <v>John</v>
          </cell>
          <cell r="D94" t="str">
            <v>Stuart</v>
          </cell>
          <cell r="E94" t="str">
            <v>Sheridan</v>
          </cell>
          <cell r="F94" t="str">
            <v>K.Fildes</v>
          </cell>
          <cell r="G94" t="str">
            <v>A.Alex</v>
          </cell>
          <cell r="H94" t="str">
            <v>D.Dunning</v>
          </cell>
          <cell r="I94" t="str">
            <v>J.Hughes</v>
          </cell>
          <cell r="J94" t="str">
            <v>L.Jedwab</v>
          </cell>
          <cell r="K94"/>
          <cell r="L94"/>
          <cell r="M94"/>
          <cell r="N94"/>
          <cell r="O94"/>
          <cell r="P94"/>
          <cell r="Q94"/>
          <cell r="R94"/>
        </row>
        <row r="95">
          <cell r="A95">
            <v>43573</v>
          </cell>
          <cell r="B95" t="str">
            <v>Thursday</v>
          </cell>
          <cell r="C95" t="str">
            <v>John</v>
          </cell>
          <cell r="D95" t="str">
            <v>Stuart</v>
          </cell>
          <cell r="E95" t="str">
            <v>blank</v>
          </cell>
          <cell r="F95" t="str">
            <v>K.Fildes</v>
          </cell>
          <cell r="G95" t="str">
            <v>A.Alex</v>
          </cell>
          <cell r="H95" t="str">
            <v>D.Dunning</v>
          </cell>
          <cell r="I95" t="str">
            <v>J.Hughes</v>
          </cell>
          <cell r="J95" t="str">
            <v>L.Jedwab</v>
          </cell>
          <cell r="K95"/>
          <cell r="L95"/>
          <cell r="M95"/>
          <cell r="N95"/>
          <cell r="O95"/>
          <cell r="P95"/>
          <cell r="Q95"/>
          <cell r="R95"/>
        </row>
        <row r="96">
          <cell r="A96">
            <v>43574</v>
          </cell>
          <cell r="B96" t="str">
            <v>Friday</v>
          </cell>
          <cell r="C96" t="str">
            <v>public holiday</v>
          </cell>
          <cell r="D96" t="str">
            <v>public holiday</v>
          </cell>
          <cell r="E96" t="str">
            <v>public holiday</v>
          </cell>
          <cell r="F96" t="str">
            <v>public holiday</v>
          </cell>
          <cell r="G96" t="str">
            <v>public holiday</v>
          </cell>
          <cell r="H96" t="str">
            <v>public holiday</v>
          </cell>
          <cell r="I96" t="str">
            <v>public holiday</v>
          </cell>
          <cell r="J96" t="str">
            <v>public holiday</v>
          </cell>
          <cell r="K96"/>
          <cell r="L96"/>
          <cell r="M96"/>
          <cell r="N96"/>
          <cell r="O96"/>
          <cell r="P96"/>
          <cell r="Q96"/>
          <cell r="R96"/>
        </row>
        <row r="97">
          <cell r="A97">
            <v>43577</v>
          </cell>
          <cell r="B97" t="str">
            <v>Monday</v>
          </cell>
          <cell r="C97" t="str">
            <v>public holiday</v>
          </cell>
          <cell r="D97" t="str">
            <v>public holiday</v>
          </cell>
          <cell r="E97" t="str">
            <v>public holiday</v>
          </cell>
          <cell r="F97" t="str">
            <v>public holiday</v>
          </cell>
          <cell r="G97" t="str">
            <v>public holiday</v>
          </cell>
          <cell r="H97" t="str">
            <v>public holiday</v>
          </cell>
          <cell r="I97" t="str">
            <v>public holiday</v>
          </cell>
          <cell r="J97" t="str">
            <v>public holiday</v>
          </cell>
          <cell r="K97"/>
          <cell r="L97"/>
          <cell r="M97"/>
          <cell r="N97"/>
          <cell r="O97"/>
          <cell r="P97"/>
          <cell r="Q97"/>
          <cell r="R97"/>
        </row>
        <row r="98">
          <cell r="A98">
            <v>43578</v>
          </cell>
          <cell r="B98" t="str">
            <v>Tuesday</v>
          </cell>
          <cell r="C98" t="str">
            <v>John</v>
          </cell>
          <cell r="D98" t="str">
            <v>Stuart</v>
          </cell>
          <cell r="E98" t="str">
            <v>Sheridan</v>
          </cell>
          <cell r="F98" t="str">
            <v>K.Fildes</v>
          </cell>
          <cell r="G98" t="str">
            <v>A.Alex</v>
          </cell>
          <cell r="H98" t="str">
            <v>D.Dunning</v>
          </cell>
          <cell r="I98" t="str">
            <v>J.Hughes</v>
          </cell>
          <cell r="J98" t="str">
            <v>April</v>
          </cell>
          <cell r="K98"/>
          <cell r="L98"/>
          <cell r="M98"/>
          <cell r="N98"/>
          <cell r="O98"/>
          <cell r="P98"/>
          <cell r="Q98"/>
          <cell r="R98"/>
        </row>
        <row r="99">
          <cell r="A99">
            <v>43579</v>
          </cell>
          <cell r="B99" t="str">
            <v>Wednesday</v>
          </cell>
          <cell r="C99" t="str">
            <v>John</v>
          </cell>
          <cell r="D99" t="str">
            <v>Stuart</v>
          </cell>
          <cell r="E99" t="str">
            <v>Sheridan</v>
          </cell>
          <cell r="F99" t="str">
            <v>K.Fildes</v>
          </cell>
          <cell r="G99" t="str">
            <v>A.Alex</v>
          </cell>
          <cell r="H99" t="str">
            <v>D.Dunning</v>
          </cell>
          <cell r="I99" t="str">
            <v>J.Hughes</v>
          </cell>
          <cell r="J99" t="str">
            <v>April</v>
          </cell>
          <cell r="K99"/>
          <cell r="L99"/>
          <cell r="M99"/>
          <cell r="N99"/>
          <cell r="O99"/>
          <cell r="P99"/>
          <cell r="Q99"/>
          <cell r="R99"/>
        </row>
        <row r="100">
          <cell r="A100">
            <v>43580</v>
          </cell>
          <cell r="B100" t="str">
            <v>Thursday</v>
          </cell>
          <cell r="C100" t="str">
            <v>public holiday</v>
          </cell>
          <cell r="D100" t="str">
            <v>public holiday</v>
          </cell>
          <cell r="E100" t="str">
            <v>public holiday</v>
          </cell>
          <cell r="F100" t="str">
            <v>public holiday</v>
          </cell>
          <cell r="G100" t="str">
            <v>public holiday</v>
          </cell>
          <cell r="H100" t="str">
            <v>public holiday</v>
          </cell>
          <cell r="I100" t="str">
            <v>public holiday</v>
          </cell>
          <cell r="J100" t="str">
            <v>public holiday</v>
          </cell>
          <cell r="K100" t="str">
            <v>public holiday</v>
          </cell>
          <cell r="L100" t="str">
            <v>public holiday</v>
          </cell>
          <cell r="M100" t="str">
            <v>public holiday</v>
          </cell>
          <cell r="N100"/>
          <cell r="O100"/>
          <cell r="P100"/>
          <cell r="Q100"/>
          <cell r="R100"/>
        </row>
        <row r="101">
          <cell r="A101">
            <v>43581</v>
          </cell>
          <cell r="B101" t="str">
            <v>Friday</v>
          </cell>
          <cell r="C101" t="str">
            <v>John</v>
          </cell>
          <cell r="D101" t="str">
            <v>Stuart</v>
          </cell>
          <cell r="E101" t="str">
            <v>blank</v>
          </cell>
          <cell r="F101" t="str">
            <v>K.Fildes</v>
          </cell>
          <cell r="G101" t="str">
            <v>A.Alex</v>
          </cell>
          <cell r="H101" t="str">
            <v>qq</v>
          </cell>
          <cell r="I101" t="str">
            <v>J.Hughes</v>
          </cell>
          <cell r="J101" t="str">
            <v>April</v>
          </cell>
          <cell r="K101"/>
          <cell r="L101"/>
          <cell r="M101"/>
          <cell r="N101"/>
          <cell r="O101"/>
          <cell r="P101"/>
          <cell r="Q101"/>
          <cell r="R101"/>
        </row>
        <row r="102">
          <cell r="A102">
            <v>43584</v>
          </cell>
          <cell r="B102" t="str">
            <v>Monday</v>
          </cell>
          <cell r="C102" t="str">
            <v>John</v>
          </cell>
          <cell r="D102" t="str">
            <v>Stuart</v>
          </cell>
          <cell r="E102" t="str">
            <v>blank</v>
          </cell>
          <cell r="F102" t="str">
            <v>K.Fildes</v>
          </cell>
          <cell r="G102" t="str">
            <v>A.Alex</v>
          </cell>
          <cell r="H102" t="str">
            <v>D.Dunning</v>
          </cell>
          <cell r="I102" t="str">
            <v>April</v>
          </cell>
          <cell r="J102" t="str">
            <v>L.Jedwab</v>
          </cell>
          <cell r="K102"/>
          <cell r="L102"/>
          <cell r="M102"/>
          <cell r="N102"/>
          <cell r="O102"/>
          <cell r="P102"/>
          <cell r="Q102"/>
          <cell r="R102"/>
        </row>
        <row r="103">
          <cell r="A103">
            <v>43585</v>
          </cell>
          <cell r="B103" t="str">
            <v>Tuesday</v>
          </cell>
          <cell r="C103" t="str">
            <v>John</v>
          </cell>
          <cell r="D103" t="str">
            <v>Stuart</v>
          </cell>
          <cell r="E103" t="str">
            <v>Sheridan</v>
          </cell>
          <cell r="F103" t="str">
            <v>K.Fildes</v>
          </cell>
          <cell r="G103" t="str">
            <v>A.Alex</v>
          </cell>
          <cell r="H103" t="str">
            <v>D.Dunning</v>
          </cell>
          <cell r="I103" t="str">
            <v>April</v>
          </cell>
          <cell r="J103" t="str">
            <v>L.Jedwab</v>
          </cell>
          <cell r="K103"/>
          <cell r="L103"/>
          <cell r="M103"/>
          <cell r="N103"/>
          <cell r="O103"/>
          <cell r="P103"/>
          <cell r="Q103"/>
          <cell r="R103"/>
        </row>
        <row r="104">
          <cell r="A104">
            <v>43586</v>
          </cell>
          <cell r="B104" t="str">
            <v>Wednesday</v>
          </cell>
          <cell r="C104" t="str">
            <v>John</v>
          </cell>
          <cell r="D104" t="str">
            <v>Stuart</v>
          </cell>
          <cell r="E104" t="str">
            <v>Sheridan</v>
          </cell>
          <cell r="F104" t="str">
            <v>K.Fildes</v>
          </cell>
          <cell r="G104" t="str">
            <v>A.Alex</v>
          </cell>
          <cell r="H104" t="str">
            <v>D.Dunning</v>
          </cell>
          <cell r="I104" t="str">
            <v>April</v>
          </cell>
          <cell r="J104" t="str">
            <v>L.Jedwab</v>
          </cell>
          <cell r="K104"/>
          <cell r="L104"/>
          <cell r="M104"/>
          <cell r="N104"/>
          <cell r="O104"/>
          <cell r="P104"/>
          <cell r="Q104"/>
          <cell r="R104"/>
        </row>
        <row r="105">
          <cell r="A105">
            <v>43587</v>
          </cell>
          <cell r="B105" t="str">
            <v>Thursday</v>
          </cell>
          <cell r="C105" t="str">
            <v>John</v>
          </cell>
          <cell r="D105" t="str">
            <v>Stuart</v>
          </cell>
          <cell r="E105" t="str">
            <v>blank</v>
          </cell>
          <cell r="F105" t="str">
            <v>K.Fildes</v>
          </cell>
          <cell r="G105" t="str">
            <v>A.Alex</v>
          </cell>
          <cell r="H105" t="str">
            <v>D.Dunning</v>
          </cell>
          <cell r="I105" t="str">
            <v>Janki</v>
          </cell>
          <cell r="J105" t="str">
            <v>L.Jedwab</v>
          </cell>
          <cell r="K105"/>
          <cell r="L105"/>
          <cell r="M105"/>
          <cell r="N105"/>
          <cell r="O105"/>
          <cell r="P105"/>
          <cell r="Q105"/>
          <cell r="R105"/>
        </row>
        <row r="106">
          <cell r="A106">
            <v>43588</v>
          </cell>
          <cell r="B106" t="str">
            <v>Friday</v>
          </cell>
          <cell r="C106" t="str">
            <v>John</v>
          </cell>
          <cell r="D106" t="str">
            <v>Stuart</v>
          </cell>
          <cell r="E106" t="str">
            <v>blank</v>
          </cell>
          <cell r="F106" t="str">
            <v>K.Fildes</v>
          </cell>
          <cell r="G106" t="str">
            <v>A.Alex</v>
          </cell>
          <cell r="H106" t="str">
            <v>qq</v>
          </cell>
          <cell r="I106" t="str">
            <v>April</v>
          </cell>
          <cell r="J106" t="str">
            <v>L.Jedwab</v>
          </cell>
          <cell r="K106"/>
          <cell r="L106"/>
          <cell r="M106"/>
          <cell r="N106"/>
          <cell r="O106"/>
          <cell r="P106"/>
          <cell r="Q106"/>
          <cell r="R106"/>
        </row>
        <row r="107">
          <cell r="A107">
            <v>43591</v>
          </cell>
          <cell r="B107" t="str">
            <v>Monday</v>
          </cell>
          <cell r="C107" t="str">
            <v>John</v>
          </cell>
          <cell r="D107" t="str">
            <v>Stuart</v>
          </cell>
          <cell r="E107" t="str">
            <v>blank</v>
          </cell>
          <cell r="F107" t="str">
            <v>K.Fildes</v>
          </cell>
          <cell r="G107" t="str">
            <v>A.Alex</v>
          </cell>
          <cell r="H107" t="str">
            <v>D.Dunning</v>
          </cell>
          <cell r="I107" t="str">
            <v>J.Hughes</v>
          </cell>
          <cell r="J107" t="str">
            <v>L.Jedwab</v>
          </cell>
          <cell r="K107"/>
          <cell r="L107"/>
          <cell r="M107"/>
          <cell r="N107"/>
          <cell r="O107"/>
          <cell r="P107"/>
          <cell r="Q107"/>
          <cell r="R107"/>
        </row>
        <row r="108">
          <cell r="A108">
            <v>43592</v>
          </cell>
          <cell r="B108" t="str">
            <v>Tuesday</v>
          </cell>
          <cell r="C108" t="str">
            <v>John</v>
          </cell>
          <cell r="D108" t="str">
            <v>Stuart</v>
          </cell>
          <cell r="E108" t="str">
            <v>blank</v>
          </cell>
          <cell r="F108" t="str">
            <v>K.Fildes</v>
          </cell>
          <cell r="G108" t="str">
            <v>A.Alex</v>
          </cell>
          <cell r="H108" t="str">
            <v>D.Dunning</v>
          </cell>
          <cell r="I108" t="str">
            <v>J.Hughes</v>
          </cell>
          <cell r="J108" t="str">
            <v>L.Jedwab</v>
          </cell>
          <cell r="K108"/>
          <cell r="L108"/>
          <cell r="M108"/>
          <cell r="N108"/>
          <cell r="O108"/>
          <cell r="P108"/>
          <cell r="Q108"/>
          <cell r="R108"/>
        </row>
        <row r="109">
          <cell r="A109">
            <v>43593</v>
          </cell>
          <cell r="B109" t="str">
            <v>Wednesday</v>
          </cell>
          <cell r="C109" t="str">
            <v>John</v>
          </cell>
          <cell r="D109" t="str">
            <v>Stuart</v>
          </cell>
          <cell r="E109" t="str">
            <v>Sheridan</v>
          </cell>
          <cell r="F109" t="str">
            <v>K.Fildes</v>
          </cell>
          <cell r="G109" t="str">
            <v>A.Alex</v>
          </cell>
          <cell r="H109" t="str">
            <v>D.Dunning</v>
          </cell>
          <cell r="I109" t="str">
            <v>J.Hughes</v>
          </cell>
          <cell r="J109" t="str">
            <v>L.Jedwab</v>
          </cell>
          <cell r="K109"/>
          <cell r="L109"/>
          <cell r="M109"/>
          <cell r="N109"/>
          <cell r="O109"/>
          <cell r="P109"/>
          <cell r="Q109"/>
          <cell r="R109"/>
        </row>
        <row r="110">
          <cell r="A110">
            <v>43594</v>
          </cell>
          <cell r="B110" t="str">
            <v>Thursday</v>
          </cell>
          <cell r="C110" t="str">
            <v>John</v>
          </cell>
          <cell r="D110" t="str">
            <v>Stuart</v>
          </cell>
          <cell r="E110" t="str">
            <v>Sheridan</v>
          </cell>
          <cell r="F110" t="str">
            <v>K.Fildes</v>
          </cell>
          <cell r="G110" t="str">
            <v>A.Alex</v>
          </cell>
          <cell r="H110" t="str">
            <v>D.Dunning</v>
          </cell>
          <cell r="I110" t="str">
            <v>J.Hughes</v>
          </cell>
          <cell r="J110" t="str">
            <v>L.Jedwab</v>
          </cell>
          <cell r="K110"/>
          <cell r="L110"/>
          <cell r="M110"/>
          <cell r="N110"/>
          <cell r="O110"/>
          <cell r="P110"/>
          <cell r="Q110"/>
          <cell r="R110"/>
        </row>
        <row r="111">
          <cell r="A111">
            <v>43595</v>
          </cell>
          <cell r="B111" t="str">
            <v>Friday</v>
          </cell>
          <cell r="C111" t="str">
            <v>John</v>
          </cell>
          <cell r="D111" t="str">
            <v>Stuart</v>
          </cell>
          <cell r="E111" t="str">
            <v>blank</v>
          </cell>
          <cell r="F111" t="str">
            <v>K.Fildes</v>
          </cell>
          <cell r="G111" t="str">
            <v>A.Alex</v>
          </cell>
          <cell r="H111" t="str">
            <v>qq</v>
          </cell>
          <cell r="I111" t="str">
            <v>J.Hughes</v>
          </cell>
          <cell r="J111" t="str">
            <v>L.Jedwab</v>
          </cell>
          <cell r="K111"/>
          <cell r="L111"/>
          <cell r="M111"/>
          <cell r="N111"/>
          <cell r="O111"/>
          <cell r="P111"/>
          <cell r="Q111"/>
          <cell r="R111"/>
        </row>
        <row r="112">
          <cell r="A112">
            <v>43598</v>
          </cell>
          <cell r="B112" t="str">
            <v>Monday</v>
          </cell>
          <cell r="C112" t="str">
            <v>John</v>
          </cell>
          <cell r="D112" t="str">
            <v>Stuart</v>
          </cell>
          <cell r="E112" t="str">
            <v>blank</v>
          </cell>
          <cell r="F112" t="str">
            <v>K.Fildes</v>
          </cell>
          <cell r="G112" t="str">
            <v>A.Alex</v>
          </cell>
          <cell r="H112" t="str">
            <v>D.Dunning</v>
          </cell>
          <cell r="I112" t="str">
            <v>J.Hughes</v>
          </cell>
          <cell r="J112" t="str">
            <v>L.Jedwab</v>
          </cell>
          <cell r="K112"/>
          <cell r="L112"/>
          <cell r="M112"/>
          <cell r="N112"/>
          <cell r="O112"/>
          <cell r="P112"/>
          <cell r="Q112"/>
          <cell r="R112"/>
        </row>
        <row r="113">
          <cell r="A113">
            <v>43599</v>
          </cell>
          <cell r="B113" t="str">
            <v>Tuesday</v>
          </cell>
          <cell r="C113" t="str">
            <v>John</v>
          </cell>
          <cell r="D113" t="str">
            <v>Stuart</v>
          </cell>
          <cell r="E113" t="str">
            <v>blank</v>
          </cell>
          <cell r="F113" t="str">
            <v>K.Fildes</v>
          </cell>
          <cell r="G113" t="str">
            <v>A.Alex</v>
          </cell>
          <cell r="H113" t="str">
            <v>D.Dunning</v>
          </cell>
          <cell r="I113" t="str">
            <v>J.Hughes</v>
          </cell>
          <cell r="J113" t="str">
            <v>L.Jedwab</v>
          </cell>
          <cell r="K113"/>
          <cell r="L113"/>
          <cell r="M113"/>
          <cell r="N113"/>
          <cell r="O113"/>
          <cell r="P113"/>
          <cell r="Q113"/>
          <cell r="R113"/>
        </row>
        <row r="114">
          <cell r="A114">
            <v>43600</v>
          </cell>
          <cell r="B114" t="str">
            <v>Wednesday</v>
          </cell>
          <cell r="C114" t="str">
            <v>John</v>
          </cell>
          <cell r="D114" t="str">
            <v>Stuart</v>
          </cell>
          <cell r="E114" t="str">
            <v>blank</v>
          </cell>
          <cell r="F114" t="str">
            <v>K.Fildes</v>
          </cell>
          <cell r="G114" t="str">
            <v>A.Alex</v>
          </cell>
          <cell r="H114" t="str">
            <v>D.Dunning</v>
          </cell>
          <cell r="I114" t="str">
            <v>J.Hughes</v>
          </cell>
          <cell r="J114" t="str">
            <v>L.Jedwab</v>
          </cell>
          <cell r="K114"/>
          <cell r="L114"/>
          <cell r="M114"/>
          <cell r="N114"/>
          <cell r="O114"/>
          <cell r="P114"/>
          <cell r="Q114"/>
          <cell r="R114"/>
        </row>
        <row r="115">
          <cell r="A115">
            <v>43601</v>
          </cell>
          <cell r="B115" t="str">
            <v>Thursday</v>
          </cell>
          <cell r="C115" t="str">
            <v>John</v>
          </cell>
          <cell r="D115" t="str">
            <v>Stuart</v>
          </cell>
          <cell r="E115" t="str">
            <v>Sheridan</v>
          </cell>
          <cell r="F115" t="str">
            <v>K.Fildes</v>
          </cell>
          <cell r="G115" t="str">
            <v>A.Alex</v>
          </cell>
          <cell r="H115" t="str">
            <v>D.Dunning</v>
          </cell>
          <cell r="I115" t="str">
            <v>J.Hughes</v>
          </cell>
          <cell r="J115" t="str">
            <v>L.Jedwab</v>
          </cell>
          <cell r="K115"/>
          <cell r="L115"/>
          <cell r="M115"/>
          <cell r="N115"/>
          <cell r="O115"/>
          <cell r="P115"/>
          <cell r="Q115"/>
          <cell r="R115"/>
        </row>
        <row r="116">
          <cell r="A116">
            <v>43602</v>
          </cell>
          <cell r="B116" t="str">
            <v>Friday</v>
          </cell>
          <cell r="C116" t="str">
            <v>John</v>
          </cell>
          <cell r="D116" t="str">
            <v>Stuart</v>
          </cell>
          <cell r="E116" t="str">
            <v>Sheridan</v>
          </cell>
          <cell r="F116" t="str">
            <v>K.Fildes</v>
          </cell>
          <cell r="G116" t="str">
            <v>A.Alex</v>
          </cell>
          <cell r="H116" t="str">
            <v>qq</v>
          </cell>
          <cell r="I116" t="str">
            <v>J.Hughes</v>
          </cell>
          <cell r="J116" t="str">
            <v>L.Jedwab</v>
          </cell>
          <cell r="K116"/>
          <cell r="L116"/>
          <cell r="M116"/>
          <cell r="N116"/>
          <cell r="O116"/>
          <cell r="P116"/>
          <cell r="Q116"/>
          <cell r="R116"/>
        </row>
        <row r="117">
          <cell r="A117">
            <v>43605</v>
          </cell>
          <cell r="B117" t="str">
            <v>Monday</v>
          </cell>
          <cell r="C117" t="str">
            <v>John</v>
          </cell>
          <cell r="D117" t="str">
            <v>Stuart</v>
          </cell>
          <cell r="E117" t="str">
            <v>blank</v>
          </cell>
          <cell r="F117" t="str">
            <v>K.Fildes</v>
          </cell>
          <cell r="G117" t="str">
            <v>A.Alex</v>
          </cell>
          <cell r="H117" t="str">
            <v>D.Dunning</v>
          </cell>
          <cell r="I117" t="str">
            <v>J.Hughes</v>
          </cell>
          <cell r="J117" t="str">
            <v>L.Jedwab</v>
          </cell>
          <cell r="K117"/>
          <cell r="L117"/>
          <cell r="M117"/>
          <cell r="N117"/>
          <cell r="O117"/>
          <cell r="P117"/>
          <cell r="Q117"/>
          <cell r="R117"/>
        </row>
        <row r="118">
          <cell r="A118">
            <v>43606</v>
          </cell>
          <cell r="B118" t="str">
            <v>Tuesday</v>
          </cell>
          <cell r="C118" t="str">
            <v>John</v>
          </cell>
          <cell r="D118" t="str">
            <v>Stuart</v>
          </cell>
          <cell r="E118" t="str">
            <v>blank</v>
          </cell>
          <cell r="F118" t="str">
            <v>K.Fildes</v>
          </cell>
          <cell r="G118" t="str">
            <v>A.Alex</v>
          </cell>
          <cell r="H118" t="str">
            <v>D.Dunning</v>
          </cell>
          <cell r="I118" t="str">
            <v>J.Hughes</v>
          </cell>
          <cell r="J118" t="str">
            <v>L.Jedwab</v>
          </cell>
          <cell r="K118"/>
          <cell r="L118"/>
          <cell r="M118"/>
          <cell r="N118"/>
          <cell r="O118"/>
          <cell r="P118"/>
          <cell r="Q118"/>
          <cell r="R118"/>
        </row>
        <row r="119">
          <cell r="A119">
            <v>43607</v>
          </cell>
          <cell r="B119" t="str">
            <v>Wednesday</v>
          </cell>
          <cell r="C119" t="str">
            <v>John</v>
          </cell>
          <cell r="D119" t="str">
            <v>Stuart</v>
          </cell>
          <cell r="E119" t="str">
            <v>blank</v>
          </cell>
          <cell r="F119" t="str">
            <v>K.Fildes</v>
          </cell>
          <cell r="G119" t="str">
            <v>A.Alex</v>
          </cell>
          <cell r="H119" t="str">
            <v>D.Dunning</v>
          </cell>
          <cell r="I119" t="str">
            <v>J.Hughes</v>
          </cell>
          <cell r="J119" t="str">
            <v>L.Jedwab</v>
          </cell>
          <cell r="K119"/>
          <cell r="L119"/>
          <cell r="M119"/>
          <cell r="N119"/>
          <cell r="O119"/>
          <cell r="P119"/>
          <cell r="Q119"/>
          <cell r="R119"/>
        </row>
        <row r="120">
          <cell r="A120">
            <v>43608</v>
          </cell>
          <cell r="B120" t="str">
            <v>Thursday</v>
          </cell>
          <cell r="C120" t="str">
            <v>John</v>
          </cell>
          <cell r="D120" t="str">
            <v>Stuart</v>
          </cell>
          <cell r="E120" t="str">
            <v>blank</v>
          </cell>
          <cell r="F120" t="str">
            <v>K.Fildes</v>
          </cell>
          <cell r="G120" t="str">
            <v>A.Alex</v>
          </cell>
          <cell r="H120" t="str">
            <v>D.Dunning</v>
          </cell>
          <cell r="I120" t="str">
            <v>J.Hughes</v>
          </cell>
          <cell r="J120" t="str">
            <v>L.Jedwab</v>
          </cell>
          <cell r="K120"/>
          <cell r="L120"/>
          <cell r="M120"/>
          <cell r="N120"/>
          <cell r="O120"/>
          <cell r="P120"/>
          <cell r="Q120"/>
          <cell r="R120"/>
        </row>
        <row r="121">
          <cell r="A121">
            <v>43609</v>
          </cell>
          <cell r="B121" t="str">
            <v>Friday</v>
          </cell>
          <cell r="C121" t="str">
            <v>John</v>
          </cell>
          <cell r="D121" t="str">
            <v>Stuart</v>
          </cell>
          <cell r="E121" t="str">
            <v>Sheridan</v>
          </cell>
          <cell r="F121" t="str">
            <v>K.Fildes</v>
          </cell>
          <cell r="G121" t="str">
            <v>A.Alex</v>
          </cell>
          <cell r="H121" t="str">
            <v>qq</v>
          </cell>
          <cell r="I121" t="str">
            <v>J.Hughes</v>
          </cell>
          <cell r="J121" t="str">
            <v>L.Jedwab</v>
          </cell>
          <cell r="K121"/>
          <cell r="L121"/>
          <cell r="M121"/>
          <cell r="N121"/>
          <cell r="O121"/>
          <cell r="P121"/>
          <cell r="Q121"/>
          <cell r="R121"/>
        </row>
        <row r="122">
          <cell r="A122">
            <v>43612</v>
          </cell>
          <cell r="B122" t="str">
            <v>Monday</v>
          </cell>
          <cell r="C122" t="str">
            <v>John</v>
          </cell>
          <cell r="D122" t="str">
            <v>Stuart</v>
          </cell>
          <cell r="E122" t="str">
            <v>Sheridan</v>
          </cell>
          <cell r="F122" t="str">
            <v>K.Fildes</v>
          </cell>
          <cell r="G122" t="str">
            <v>A.Alex</v>
          </cell>
          <cell r="H122" t="str">
            <v>D.Dunning</v>
          </cell>
          <cell r="I122" t="str">
            <v>J.Hughes</v>
          </cell>
          <cell r="J122" t="str">
            <v>L.Jedwab</v>
          </cell>
          <cell r="K122"/>
          <cell r="L122"/>
          <cell r="M122"/>
          <cell r="N122"/>
          <cell r="O122"/>
          <cell r="P122"/>
          <cell r="Q122"/>
          <cell r="R122"/>
        </row>
        <row r="123">
          <cell r="A123">
            <v>43613</v>
          </cell>
          <cell r="B123" t="str">
            <v>Tuesday</v>
          </cell>
          <cell r="C123" t="str">
            <v>John</v>
          </cell>
          <cell r="D123" t="str">
            <v>Stuart</v>
          </cell>
          <cell r="E123" t="str">
            <v>blank</v>
          </cell>
          <cell r="F123" t="str">
            <v>K.Fildes</v>
          </cell>
          <cell r="G123" t="str">
            <v>A.Alex</v>
          </cell>
          <cell r="H123" t="str">
            <v>D.Dunning</v>
          </cell>
          <cell r="I123" t="str">
            <v>J.Hughes</v>
          </cell>
          <cell r="J123" t="str">
            <v>L.Jedwab</v>
          </cell>
          <cell r="K123"/>
          <cell r="L123"/>
          <cell r="M123"/>
          <cell r="N123"/>
          <cell r="O123"/>
          <cell r="P123"/>
          <cell r="Q123"/>
          <cell r="R123"/>
        </row>
        <row r="124">
          <cell r="A124">
            <v>43614</v>
          </cell>
          <cell r="B124" t="str">
            <v>Wednesday</v>
          </cell>
          <cell r="C124" t="str">
            <v>John</v>
          </cell>
          <cell r="D124" t="str">
            <v>Stuart</v>
          </cell>
          <cell r="E124" t="str">
            <v>blank</v>
          </cell>
          <cell r="F124" t="str">
            <v>K.Fildes</v>
          </cell>
          <cell r="G124" t="str">
            <v>A.Alex</v>
          </cell>
          <cell r="H124" t="str">
            <v>D.Dunning</v>
          </cell>
          <cell r="I124" t="str">
            <v>J.Hughes</v>
          </cell>
          <cell r="J124" t="str">
            <v>L.Jedwab</v>
          </cell>
          <cell r="K124"/>
          <cell r="L124"/>
          <cell r="M124"/>
          <cell r="N124"/>
          <cell r="O124"/>
          <cell r="P124"/>
          <cell r="Q124"/>
          <cell r="R124"/>
        </row>
        <row r="125">
          <cell r="A125">
            <v>43615</v>
          </cell>
          <cell r="B125" t="str">
            <v>Thursday</v>
          </cell>
          <cell r="C125" t="str">
            <v>John</v>
          </cell>
          <cell r="D125" t="str">
            <v>Stuart</v>
          </cell>
          <cell r="E125" t="str">
            <v>blank</v>
          </cell>
          <cell r="F125" t="str">
            <v>K.Fildes</v>
          </cell>
          <cell r="G125" t="str">
            <v>A.Alex</v>
          </cell>
          <cell r="H125" t="str">
            <v>D.Dunning</v>
          </cell>
          <cell r="I125" t="str">
            <v>J.Hughes</v>
          </cell>
          <cell r="J125" t="str">
            <v>L.Jedwab</v>
          </cell>
          <cell r="K125"/>
          <cell r="L125"/>
          <cell r="M125"/>
          <cell r="N125"/>
          <cell r="O125"/>
          <cell r="P125"/>
          <cell r="Q125"/>
          <cell r="R125"/>
        </row>
        <row r="126">
          <cell r="A126">
            <v>43616</v>
          </cell>
          <cell r="B126" t="str">
            <v>Friday</v>
          </cell>
          <cell r="C126" t="str">
            <v>John</v>
          </cell>
          <cell r="D126" t="str">
            <v>Stuart</v>
          </cell>
          <cell r="E126" t="str">
            <v>blank</v>
          </cell>
          <cell r="F126" t="str">
            <v>K.Fildes</v>
          </cell>
          <cell r="G126" t="str">
            <v>A.Alex</v>
          </cell>
          <cell r="H126" t="str">
            <v>qq</v>
          </cell>
          <cell r="I126" t="str">
            <v>J.Hughes</v>
          </cell>
          <cell r="J126" t="str">
            <v>L.Jedwab</v>
          </cell>
          <cell r="K126"/>
          <cell r="L126"/>
          <cell r="M126"/>
          <cell r="N126"/>
          <cell r="O126"/>
          <cell r="P126"/>
          <cell r="Q126"/>
          <cell r="R126"/>
        </row>
        <row r="127">
          <cell r="A127">
            <v>43619</v>
          </cell>
          <cell r="B127" t="str">
            <v>Monday</v>
          </cell>
          <cell r="C127" t="str">
            <v>John</v>
          </cell>
          <cell r="D127" t="str">
            <v>Stuart</v>
          </cell>
          <cell r="E127" t="str">
            <v>Sheridan</v>
          </cell>
          <cell r="F127" t="str">
            <v>K.Fildes</v>
          </cell>
          <cell r="G127" t="str">
            <v>A.Alex</v>
          </cell>
          <cell r="H127" t="str">
            <v>D.Dunning</v>
          </cell>
          <cell r="I127" t="str">
            <v>J.Hughes</v>
          </cell>
          <cell r="J127" t="str">
            <v>L.Jedwab</v>
          </cell>
          <cell r="K127"/>
          <cell r="L127"/>
          <cell r="M127"/>
          <cell r="N127"/>
          <cell r="O127"/>
          <cell r="P127"/>
          <cell r="Q127"/>
          <cell r="R127"/>
        </row>
        <row r="128">
          <cell r="A128">
            <v>43620</v>
          </cell>
          <cell r="B128" t="str">
            <v>Tuesday</v>
          </cell>
          <cell r="C128" t="str">
            <v>John</v>
          </cell>
          <cell r="D128" t="str">
            <v>Stuart</v>
          </cell>
          <cell r="E128" t="str">
            <v>Sheridan</v>
          </cell>
          <cell r="F128" t="str">
            <v>K.Fildes</v>
          </cell>
          <cell r="G128" t="str">
            <v>A.Alex</v>
          </cell>
          <cell r="H128" t="str">
            <v>D.Dunning</v>
          </cell>
          <cell r="I128" t="str">
            <v>J.Hughes</v>
          </cell>
          <cell r="J128" t="str">
            <v>L.Jedwab</v>
          </cell>
          <cell r="K128"/>
          <cell r="L128"/>
          <cell r="M128"/>
          <cell r="N128"/>
          <cell r="O128"/>
          <cell r="P128"/>
          <cell r="Q128"/>
          <cell r="R128"/>
        </row>
        <row r="129">
          <cell r="A129">
            <v>43621</v>
          </cell>
          <cell r="B129" t="str">
            <v>Wednesday</v>
          </cell>
          <cell r="C129" t="str">
            <v>John</v>
          </cell>
          <cell r="D129" t="str">
            <v>Stuart</v>
          </cell>
          <cell r="E129" t="str">
            <v>blank</v>
          </cell>
          <cell r="F129" t="str">
            <v>K.Fildes</v>
          </cell>
          <cell r="G129" t="str">
            <v>A.Alex</v>
          </cell>
          <cell r="H129" t="str">
            <v>D.Dunning</v>
          </cell>
          <cell r="I129" t="str">
            <v>J.Hughes</v>
          </cell>
          <cell r="J129" t="str">
            <v>L.Jedwab</v>
          </cell>
          <cell r="K129"/>
          <cell r="L129"/>
          <cell r="M129"/>
          <cell r="N129"/>
          <cell r="O129"/>
          <cell r="P129"/>
          <cell r="Q129"/>
          <cell r="R129"/>
        </row>
        <row r="130">
          <cell r="A130">
            <v>43622</v>
          </cell>
          <cell r="B130" t="str">
            <v>Thursday</v>
          </cell>
          <cell r="C130" t="str">
            <v>John</v>
          </cell>
          <cell r="D130" t="str">
            <v>Stuart</v>
          </cell>
          <cell r="E130" t="str">
            <v>blank</v>
          </cell>
          <cell r="F130" t="str">
            <v>K.Fildes</v>
          </cell>
          <cell r="G130" t="str">
            <v>A.Alex</v>
          </cell>
          <cell r="H130" t="str">
            <v>D.Dunning</v>
          </cell>
          <cell r="I130" t="str">
            <v>J.Hughes</v>
          </cell>
          <cell r="J130" t="str">
            <v>L.Jedwab</v>
          </cell>
          <cell r="K130"/>
          <cell r="L130"/>
          <cell r="M130"/>
          <cell r="N130"/>
          <cell r="O130"/>
          <cell r="P130"/>
          <cell r="Q130"/>
          <cell r="R130"/>
        </row>
        <row r="131">
          <cell r="A131">
            <v>43623</v>
          </cell>
          <cell r="B131" t="str">
            <v>Friday</v>
          </cell>
          <cell r="C131" t="str">
            <v>John</v>
          </cell>
          <cell r="D131" t="str">
            <v>Stuart</v>
          </cell>
          <cell r="E131" t="str">
            <v>blank</v>
          </cell>
          <cell r="F131" t="str">
            <v>K.Fildes</v>
          </cell>
          <cell r="G131" t="str">
            <v>A.Alex</v>
          </cell>
          <cell r="H131" t="str">
            <v>qq</v>
          </cell>
          <cell r="I131" t="str">
            <v>J.Hughes</v>
          </cell>
          <cell r="J131" t="str">
            <v>L.Jedwab</v>
          </cell>
          <cell r="K131"/>
          <cell r="L131"/>
          <cell r="M131"/>
          <cell r="N131"/>
          <cell r="O131"/>
          <cell r="P131"/>
          <cell r="Q131"/>
          <cell r="R131"/>
        </row>
        <row r="132">
          <cell r="A132">
            <v>43626</v>
          </cell>
          <cell r="B132" t="str">
            <v>Monday</v>
          </cell>
          <cell r="C132" t="str">
            <v>John</v>
          </cell>
          <cell r="D132" t="str">
            <v>Stuart</v>
          </cell>
          <cell r="E132" t="str">
            <v>blank</v>
          </cell>
          <cell r="F132" t="str">
            <v>K.Fildes</v>
          </cell>
          <cell r="G132" t="str">
            <v>A.Alex</v>
          </cell>
          <cell r="H132" t="str">
            <v>D.Dunning</v>
          </cell>
          <cell r="I132" t="str">
            <v>J.Hughes</v>
          </cell>
          <cell r="J132" t="str">
            <v>L.Jedwab</v>
          </cell>
          <cell r="K132"/>
          <cell r="L132"/>
          <cell r="M132"/>
          <cell r="N132"/>
          <cell r="O132"/>
          <cell r="P132"/>
          <cell r="Q132"/>
          <cell r="R132"/>
        </row>
        <row r="133">
          <cell r="A133">
            <v>43627</v>
          </cell>
          <cell r="B133" t="str">
            <v>Tuesday</v>
          </cell>
          <cell r="C133" t="str">
            <v>John</v>
          </cell>
          <cell r="D133" t="str">
            <v>Stuart</v>
          </cell>
          <cell r="E133" t="str">
            <v>Sheridan</v>
          </cell>
          <cell r="F133" t="str">
            <v>K.Fildes</v>
          </cell>
          <cell r="G133" t="str">
            <v>A.Alex</v>
          </cell>
          <cell r="H133" t="str">
            <v>D.Dunning</v>
          </cell>
          <cell r="I133" t="str">
            <v>J.Hughes</v>
          </cell>
          <cell r="J133" t="str">
            <v>L.Jedwab</v>
          </cell>
          <cell r="K133"/>
          <cell r="L133"/>
          <cell r="M133"/>
          <cell r="N133"/>
          <cell r="O133"/>
          <cell r="P133"/>
          <cell r="Q133"/>
          <cell r="R133"/>
        </row>
        <row r="134">
          <cell r="A134">
            <v>43628</v>
          </cell>
          <cell r="B134" t="str">
            <v>Wednesday</v>
          </cell>
          <cell r="C134" t="str">
            <v>John</v>
          </cell>
          <cell r="D134" t="str">
            <v>Stuart</v>
          </cell>
          <cell r="E134" t="str">
            <v>Sheridan</v>
          </cell>
          <cell r="F134" t="str">
            <v>K.Fildes</v>
          </cell>
          <cell r="G134" t="str">
            <v>A.Alex</v>
          </cell>
          <cell r="H134" t="str">
            <v>D.Dunning</v>
          </cell>
          <cell r="I134" t="str">
            <v>J.Hughes</v>
          </cell>
          <cell r="J134" t="str">
            <v>L.Jedwab</v>
          </cell>
          <cell r="K134"/>
          <cell r="L134"/>
          <cell r="M134"/>
          <cell r="N134"/>
          <cell r="O134"/>
          <cell r="P134"/>
          <cell r="Q134"/>
          <cell r="R134"/>
        </row>
        <row r="135">
          <cell r="A135">
            <v>43629</v>
          </cell>
          <cell r="B135" t="str">
            <v>Thursday</v>
          </cell>
          <cell r="C135" t="str">
            <v>John</v>
          </cell>
          <cell r="D135" t="str">
            <v>Stuart</v>
          </cell>
          <cell r="E135" t="str">
            <v>blank</v>
          </cell>
          <cell r="F135" t="str">
            <v>K.Fildes</v>
          </cell>
          <cell r="G135" t="str">
            <v>A.Alex</v>
          </cell>
          <cell r="H135" t="str">
            <v>D.Dunning</v>
          </cell>
          <cell r="I135" t="str">
            <v>J.Hughes</v>
          </cell>
          <cell r="J135" t="str">
            <v>L.Jedwab</v>
          </cell>
          <cell r="K135"/>
          <cell r="L135"/>
          <cell r="M135"/>
          <cell r="N135"/>
          <cell r="O135"/>
          <cell r="P135"/>
          <cell r="Q135"/>
          <cell r="R135"/>
        </row>
        <row r="136">
          <cell r="A136">
            <v>43630</v>
          </cell>
          <cell r="B136" t="str">
            <v>Friday</v>
          </cell>
          <cell r="C136" t="str">
            <v>John</v>
          </cell>
          <cell r="D136" t="str">
            <v>Stuart</v>
          </cell>
          <cell r="E136" t="str">
            <v>blank</v>
          </cell>
          <cell r="F136" t="str">
            <v>K.Fildes</v>
          </cell>
          <cell r="G136" t="str">
            <v>A.Alex</v>
          </cell>
          <cell r="H136" t="str">
            <v>qq</v>
          </cell>
          <cell r="I136" t="str">
            <v>J.Hughes</v>
          </cell>
          <cell r="J136" t="str">
            <v>L.Jedwab</v>
          </cell>
          <cell r="K136"/>
          <cell r="L136"/>
          <cell r="M136"/>
          <cell r="N136"/>
          <cell r="O136"/>
          <cell r="P136"/>
          <cell r="Q136"/>
          <cell r="R136"/>
        </row>
        <row r="137">
          <cell r="A137">
            <v>43633</v>
          </cell>
          <cell r="B137" t="str">
            <v>Monday</v>
          </cell>
          <cell r="C137" t="str">
            <v>John</v>
          </cell>
          <cell r="D137" t="str">
            <v>Stuart</v>
          </cell>
          <cell r="E137" t="str">
            <v>blank</v>
          </cell>
          <cell r="F137" t="str">
            <v>K.Fildes</v>
          </cell>
          <cell r="G137" t="str">
            <v>A.Alex</v>
          </cell>
          <cell r="H137" t="str">
            <v>D.Dunning</v>
          </cell>
          <cell r="I137" t="str">
            <v>J.Hughes</v>
          </cell>
          <cell r="J137" t="str">
            <v>L.Jedwab</v>
          </cell>
          <cell r="K137"/>
          <cell r="L137"/>
          <cell r="M137"/>
          <cell r="N137"/>
          <cell r="O137"/>
          <cell r="P137"/>
          <cell r="Q137"/>
          <cell r="R137"/>
        </row>
        <row r="138">
          <cell r="A138">
            <v>43634</v>
          </cell>
          <cell r="B138" t="str">
            <v>Tuesday</v>
          </cell>
          <cell r="C138" t="str">
            <v>John</v>
          </cell>
          <cell r="D138" t="str">
            <v>Stuart</v>
          </cell>
          <cell r="E138" t="str">
            <v>blank</v>
          </cell>
          <cell r="F138" t="str">
            <v>K.Fildes</v>
          </cell>
          <cell r="G138" t="str">
            <v>A.Alex</v>
          </cell>
          <cell r="H138" t="str">
            <v>D.Dunning</v>
          </cell>
          <cell r="I138" t="str">
            <v>J.Hughes</v>
          </cell>
          <cell r="J138" t="str">
            <v>L.Jedwab</v>
          </cell>
          <cell r="K138"/>
          <cell r="L138"/>
          <cell r="M138"/>
          <cell r="N138"/>
          <cell r="O138"/>
          <cell r="P138"/>
          <cell r="Q138"/>
          <cell r="R138"/>
        </row>
        <row r="139">
          <cell r="A139">
            <v>43635</v>
          </cell>
          <cell r="B139" t="str">
            <v>Wednesday</v>
          </cell>
          <cell r="C139" t="str">
            <v>John</v>
          </cell>
          <cell r="D139" t="str">
            <v>Stuart</v>
          </cell>
          <cell r="E139" t="str">
            <v>Sheridan</v>
          </cell>
          <cell r="F139" t="str">
            <v>K.Fildes</v>
          </cell>
          <cell r="G139" t="str">
            <v>A.Alex</v>
          </cell>
          <cell r="H139" t="str">
            <v>D.Dunning</v>
          </cell>
          <cell r="I139" t="str">
            <v>J.Hughes</v>
          </cell>
          <cell r="J139" t="str">
            <v>L.Jedwab</v>
          </cell>
          <cell r="K139"/>
          <cell r="L139"/>
          <cell r="M139"/>
          <cell r="N139"/>
          <cell r="O139"/>
          <cell r="P139"/>
          <cell r="Q139"/>
          <cell r="R139"/>
        </row>
        <row r="140">
          <cell r="A140">
            <v>43636</v>
          </cell>
          <cell r="B140" t="str">
            <v>Thursday</v>
          </cell>
          <cell r="C140" t="str">
            <v>John</v>
          </cell>
          <cell r="D140" t="str">
            <v>Stuart</v>
          </cell>
          <cell r="E140" t="str">
            <v>Sheridan</v>
          </cell>
          <cell r="F140" t="str">
            <v>K.Fildes</v>
          </cell>
          <cell r="G140" t="str">
            <v>A.Alex</v>
          </cell>
          <cell r="H140" t="str">
            <v>D.Dunning</v>
          </cell>
          <cell r="I140" t="str">
            <v>J.Hughes</v>
          </cell>
          <cell r="J140" t="str">
            <v>L.Jedwab</v>
          </cell>
          <cell r="K140"/>
          <cell r="L140"/>
          <cell r="M140"/>
          <cell r="N140"/>
          <cell r="O140"/>
          <cell r="P140"/>
          <cell r="Q140"/>
          <cell r="R140"/>
        </row>
        <row r="141">
          <cell r="A141">
            <v>43637</v>
          </cell>
          <cell r="B141" t="str">
            <v>Friday</v>
          </cell>
          <cell r="C141" t="str">
            <v>John</v>
          </cell>
          <cell r="D141" t="str">
            <v>Stuart</v>
          </cell>
          <cell r="E141" t="str">
            <v>blank</v>
          </cell>
          <cell r="F141" t="str">
            <v>K.Fildes</v>
          </cell>
          <cell r="G141" t="str">
            <v>A.Alex</v>
          </cell>
          <cell r="H141" t="str">
            <v>qq</v>
          </cell>
          <cell r="I141" t="str">
            <v>J.Hughes</v>
          </cell>
          <cell r="J141" t="str">
            <v>L.Jedwab</v>
          </cell>
          <cell r="K141"/>
          <cell r="L141"/>
          <cell r="M141"/>
          <cell r="N141"/>
          <cell r="O141"/>
          <cell r="P141"/>
          <cell r="Q141"/>
          <cell r="R141"/>
        </row>
        <row r="142">
          <cell r="A142">
            <v>43640</v>
          </cell>
          <cell r="B142" t="str">
            <v>Monday</v>
          </cell>
          <cell r="C142" t="str">
            <v>John</v>
          </cell>
          <cell r="D142" t="str">
            <v>Stuart</v>
          </cell>
          <cell r="E142" t="str">
            <v>blank</v>
          </cell>
          <cell r="F142" t="str">
            <v>K.Fildes</v>
          </cell>
          <cell r="G142" t="str">
            <v>A.Alex</v>
          </cell>
          <cell r="H142" t="str">
            <v>D.Dunning</v>
          </cell>
          <cell r="I142" t="str">
            <v>J.Hughes</v>
          </cell>
          <cell r="J142" t="str">
            <v>L.Jedwab</v>
          </cell>
          <cell r="K142"/>
          <cell r="L142"/>
          <cell r="M142"/>
          <cell r="N142"/>
          <cell r="O142"/>
          <cell r="P142"/>
          <cell r="Q142"/>
          <cell r="R142"/>
        </row>
        <row r="143">
          <cell r="A143">
            <v>43641</v>
          </cell>
          <cell r="B143" t="str">
            <v>Tuesday</v>
          </cell>
          <cell r="C143" t="str">
            <v>John</v>
          </cell>
          <cell r="D143" t="str">
            <v>Stuart</v>
          </cell>
          <cell r="E143" t="str">
            <v>blank</v>
          </cell>
          <cell r="F143" t="str">
            <v>K.Fildes</v>
          </cell>
          <cell r="G143" t="str">
            <v>A.Alex</v>
          </cell>
          <cell r="H143" t="str">
            <v>D.Dunning</v>
          </cell>
          <cell r="I143" t="str">
            <v>J.Hughes</v>
          </cell>
          <cell r="J143" t="str">
            <v>L.Jedwab</v>
          </cell>
          <cell r="K143"/>
          <cell r="L143"/>
          <cell r="M143"/>
          <cell r="N143"/>
          <cell r="O143"/>
          <cell r="P143"/>
          <cell r="Q143"/>
          <cell r="R143"/>
        </row>
        <row r="144">
          <cell r="A144">
            <v>43642</v>
          </cell>
          <cell r="B144" t="str">
            <v>Wednesday</v>
          </cell>
          <cell r="C144" t="str">
            <v>John</v>
          </cell>
          <cell r="D144" t="str">
            <v>Stuart</v>
          </cell>
          <cell r="E144" t="str">
            <v>blank</v>
          </cell>
          <cell r="F144" t="str">
            <v>K.Fildes</v>
          </cell>
          <cell r="G144" t="str">
            <v>A.Alex</v>
          </cell>
          <cell r="H144" t="str">
            <v>D.Dunning</v>
          </cell>
          <cell r="I144" t="str">
            <v>J.Hughes</v>
          </cell>
          <cell r="J144" t="str">
            <v>L.Jedwab</v>
          </cell>
          <cell r="K144"/>
          <cell r="L144"/>
          <cell r="M144"/>
          <cell r="N144"/>
          <cell r="O144"/>
          <cell r="P144"/>
          <cell r="Q144"/>
          <cell r="R144"/>
        </row>
        <row r="145">
          <cell r="A145">
            <v>43643</v>
          </cell>
          <cell r="B145" t="str">
            <v>Thursday</v>
          </cell>
          <cell r="C145" t="str">
            <v>John</v>
          </cell>
          <cell r="D145" t="str">
            <v>Stuart</v>
          </cell>
          <cell r="E145" t="str">
            <v>Sheridan</v>
          </cell>
          <cell r="F145" t="str">
            <v>K.Fildes</v>
          </cell>
          <cell r="G145" t="str">
            <v>A.Alex</v>
          </cell>
          <cell r="H145" t="str">
            <v>D.Dunning</v>
          </cell>
          <cell r="I145" t="str">
            <v>J.Hughes</v>
          </cell>
          <cell r="J145" t="str">
            <v>L.Jedwab</v>
          </cell>
          <cell r="K145"/>
          <cell r="L145"/>
          <cell r="M145"/>
          <cell r="N145"/>
          <cell r="O145"/>
          <cell r="P145"/>
          <cell r="Q145"/>
          <cell r="R145"/>
        </row>
        <row r="146">
          <cell r="A146">
            <v>43644</v>
          </cell>
          <cell r="B146" t="str">
            <v>Friday</v>
          </cell>
          <cell r="C146" t="str">
            <v>John</v>
          </cell>
          <cell r="D146" t="str">
            <v>Stuart</v>
          </cell>
          <cell r="E146" t="str">
            <v>Sheridan</v>
          </cell>
          <cell r="F146" t="str">
            <v>K.Fildes</v>
          </cell>
          <cell r="G146" t="str">
            <v>A.Alex</v>
          </cell>
          <cell r="H146" t="str">
            <v>qq</v>
          </cell>
          <cell r="I146" t="str">
            <v>J.Hughes</v>
          </cell>
          <cell r="J146" t="str">
            <v>L.Jedwab</v>
          </cell>
          <cell r="K146"/>
          <cell r="L146"/>
          <cell r="M146"/>
          <cell r="N146"/>
          <cell r="O146"/>
          <cell r="P146"/>
          <cell r="Q146"/>
          <cell r="R146"/>
        </row>
        <row r="147">
          <cell r="A147">
            <v>43647</v>
          </cell>
          <cell r="B147" t="str">
            <v>Monday</v>
          </cell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</row>
        <row r="148">
          <cell r="A148">
            <v>43648</v>
          </cell>
          <cell r="B148" t="str">
            <v>Tuesday</v>
          </cell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</row>
        <row r="149">
          <cell r="A149">
            <v>43649</v>
          </cell>
          <cell r="B149" t="str">
            <v>Wednesday</v>
          </cell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</row>
        <row r="150">
          <cell r="A150">
            <v>43650</v>
          </cell>
          <cell r="B150" t="str">
            <v>Thursday</v>
          </cell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</row>
        <row r="151">
          <cell r="A151">
            <v>43651</v>
          </cell>
          <cell r="B151" t="str">
            <v>Friday</v>
          </cell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</row>
        <row r="152">
          <cell r="A152">
            <v>43654</v>
          </cell>
          <cell r="B152" t="str">
            <v>Monday</v>
          </cell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</row>
        <row r="153">
          <cell r="A153">
            <v>43655</v>
          </cell>
          <cell r="B153" t="str">
            <v>Tuesday</v>
          </cell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</row>
        <row r="154">
          <cell r="A154">
            <v>43656</v>
          </cell>
          <cell r="B154" t="str">
            <v>Wednesday</v>
          </cell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</row>
        <row r="155">
          <cell r="A155">
            <v>43657</v>
          </cell>
          <cell r="B155" t="str">
            <v>Thursday</v>
          </cell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</row>
        <row r="156">
          <cell r="A156">
            <v>43658</v>
          </cell>
          <cell r="B156" t="str">
            <v>Friday</v>
          </cell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</row>
        <row r="157">
          <cell r="A157">
            <v>43661</v>
          </cell>
          <cell r="B157" t="str">
            <v>Monday</v>
          </cell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</row>
        <row r="158">
          <cell r="A158">
            <v>43662</v>
          </cell>
          <cell r="B158" t="str">
            <v>Tuesday</v>
          </cell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</row>
        <row r="159">
          <cell r="A159">
            <v>43663</v>
          </cell>
          <cell r="B159" t="str">
            <v>Wednesday</v>
          </cell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</row>
        <row r="160">
          <cell r="A160">
            <v>43664</v>
          </cell>
          <cell r="B160" t="str">
            <v>Thursday</v>
          </cell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</row>
        <row r="161">
          <cell r="A161">
            <v>43665</v>
          </cell>
          <cell r="B161" t="str">
            <v>Friday</v>
          </cell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</row>
        <row r="162">
          <cell r="A162">
            <v>43668</v>
          </cell>
          <cell r="B162" t="str">
            <v>Monday</v>
          </cell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</row>
        <row r="163">
          <cell r="A163">
            <v>43669</v>
          </cell>
          <cell r="B163" t="str">
            <v>Tuesday</v>
          </cell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</row>
        <row r="164">
          <cell r="A164">
            <v>43670</v>
          </cell>
          <cell r="B164" t="str">
            <v>Wednesday</v>
          </cell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</row>
        <row r="165">
          <cell r="A165">
            <v>43671</v>
          </cell>
          <cell r="B165" t="str">
            <v>Thursday</v>
          </cell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</row>
        <row r="166">
          <cell r="A166">
            <v>43672</v>
          </cell>
          <cell r="B166" t="str">
            <v>Friday</v>
          </cell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</row>
        <row r="167">
          <cell r="A167">
            <v>43675</v>
          </cell>
          <cell r="B167" t="str">
            <v>Monday</v>
          </cell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</row>
        <row r="168">
          <cell r="A168">
            <v>43676</v>
          </cell>
          <cell r="B168" t="str">
            <v>Tuesday</v>
          </cell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</row>
        <row r="169">
          <cell r="A169">
            <v>43677</v>
          </cell>
          <cell r="B169" t="str">
            <v>Wednesday</v>
          </cell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</row>
        <row r="170">
          <cell r="A170">
            <v>43678</v>
          </cell>
          <cell r="B170" t="str">
            <v>Thursday</v>
          </cell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</row>
        <row r="171">
          <cell r="A171">
            <v>43679</v>
          </cell>
          <cell r="B171" t="str">
            <v>Friday</v>
          </cell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</row>
        <row r="172">
          <cell r="A172">
            <v>43682</v>
          </cell>
          <cell r="B172" t="str">
            <v>Monday</v>
          </cell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</row>
        <row r="173">
          <cell r="A173">
            <v>43683</v>
          </cell>
          <cell r="B173" t="str">
            <v>Tuesday</v>
          </cell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</row>
        <row r="174">
          <cell r="A174">
            <v>43684</v>
          </cell>
          <cell r="B174" t="str">
            <v>Wednesday</v>
          </cell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</row>
        <row r="175">
          <cell r="A175">
            <v>43685</v>
          </cell>
          <cell r="B175" t="str">
            <v>Thursday</v>
          </cell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</row>
        <row r="176">
          <cell r="A176">
            <v>43686</v>
          </cell>
          <cell r="B176" t="str">
            <v>Friday</v>
          </cell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</row>
        <row r="177">
          <cell r="A177">
            <v>43689</v>
          </cell>
          <cell r="B177" t="str">
            <v>Monday</v>
          </cell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</row>
        <row r="178">
          <cell r="A178">
            <v>43690</v>
          </cell>
          <cell r="B178" t="str">
            <v>Tuesday</v>
          </cell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</row>
        <row r="179">
          <cell r="A179">
            <v>43691</v>
          </cell>
          <cell r="B179" t="str">
            <v>Wednesday</v>
          </cell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</row>
        <row r="180">
          <cell r="A180">
            <v>43692</v>
          </cell>
          <cell r="B180" t="str">
            <v>Thursday</v>
          </cell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</row>
        <row r="181">
          <cell r="A181">
            <v>43693</v>
          </cell>
          <cell r="B181" t="str">
            <v>Friday</v>
          </cell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</row>
        <row r="182">
          <cell r="A182">
            <v>43696</v>
          </cell>
          <cell r="B182" t="str">
            <v>Monday</v>
          </cell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</row>
        <row r="183">
          <cell r="A183">
            <v>43697</v>
          </cell>
          <cell r="B183" t="str">
            <v>Tuesday</v>
          </cell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</row>
        <row r="184">
          <cell r="A184">
            <v>43698</v>
          </cell>
          <cell r="B184" t="str">
            <v>Wednesday</v>
          </cell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</row>
        <row r="185">
          <cell r="A185">
            <v>43699</v>
          </cell>
          <cell r="B185" t="str">
            <v>Thursday</v>
          </cell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</row>
        <row r="186">
          <cell r="A186">
            <v>43700</v>
          </cell>
          <cell r="B186" t="str">
            <v>Friday</v>
          </cell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</row>
        <row r="187">
          <cell r="A187">
            <v>43703</v>
          </cell>
          <cell r="B187" t="str">
            <v>Monday</v>
          </cell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</row>
        <row r="188">
          <cell r="A188">
            <v>43704</v>
          </cell>
          <cell r="B188" t="str">
            <v>Tuesday</v>
          </cell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</row>
        <row r="189">
          <cell r="A189">
            <v>43705</v>
          </cell>
          <cell r="B189" t="str">
            <v>Wednesday</v>
          </cell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</row>
        <row r="190">
          <cell r="A190">
            <v>43706</v>
          </cell>
          <cell r="B190" t="str">
            <v>Thursday</v>
          </cell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</row>
        <row r="191">
          <cell r="A191">
            <v>43707</v>
          </cell>
          <cell r="B191" t="str">
            <v>Friday</v>
          </cell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</row>
        <row r="192">
          <cell r="A192">
            <v>43710</v>
          </cell>
          <cell r="B192" t="str">
            <v>Monday</v>
          </cell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</row>
        <row r="193">
          <cell r="A193">
            <v>43711</v>
          </cell>
          <cell r="B193" t="str">
            <v>Tuesday</v>
          </cell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</row>
        <row r="194">
          <cell r="A194">
            <v>43712</v>
          </cell>
          <cell r="B194" t="str">
            <v>Wednesday</v>
          </cell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</row>
        <row r="195">
          <cell r="A195">
            <v>43713</v>
          </cell>
          <cell r="B195" t="str">
            <v>Thursday</v>
          </cell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</row>
        <row r="196">
          <cell r="A196">
            <v>43714</v>
          </cell>
          <cell r="B196" t="str">
            <v>Friday</v>
          </cell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</row>
        <row r="197">
          <cell r="A197">
            <v>43717</v>
          </cell>
          <cell r="B197" t="str">
            <v>Monday</v>
          </cell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</row>
        <row r="198">
          <cell r="A198">
            <v>43718</v>
          </cell>
          <cell r="B198" t="str">
            <v>Tuesday</v>
          </cell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</row>
        <row r="199">
          <cell r="A199">
            <v>43719</v>
          </cell>
          <cell r="B199" t="str">
            <v>Wednesday</v>
          </cell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</row>
        <row r="200">
          <cell r="A200">
            <v>43720</v>
          </cell>
          <cell r="B200" t="str">
            <v>Thursday</v>
          </cell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</row>
        <row r="201">
          <cell r="A201">
            <v>43721</v>
          </cell>
          <cell r="B201" t="str">
            <v>Friday</v>
          </cell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</row>
        <row r="202">
          <cell r="A202">
            <v>43724</v>
          </cell>
          <cell r="B202" t="str">
            <v>Monday</v>
          </cell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</row>
        <row r="203">
          <cell r="A203">
            <v>43725</v>
          </cell>
          <cell r="B203" t="str">
            <v>Tuesday</v>
          </cell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</row>
        <row r="204">
          <cell r="A204">
            <v>43726</v>
          </cell>
          <cell r="B204" t="str">
            <v>Wednesday</v>
          </cell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</row>
        <row r="205">
          <cell r="A205">
            <v>43727</v>
          </cell>
          <cell r="B205" t="str">
            <v>Thursday</v>
          </cell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</row>
        <row r="206">
          <cell r="A206">
            <v>43728</v>
          </cell>
          <cell r="B206" t="str">
            <v>Friday</v>
          </cell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</row>
        <row r="207">
          <cell r="A207">
            <v>43731</v>
          </cell>
          <cell r="B207" t="str">
            <v>Monday</v>
          </cell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</row>
        <row r="208">
          <cell r="A208">
            <v>43732</v>
          </cell>
          <cell r="B208" t="str">
            <v>Tuesday</v>
          </cell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</row>
        <row r="209">
          <cell r="A209">
            <v>43733</v>
          </cell>
          <cell r="B209" t="str">
            <v>Wednesday</v>
          </cell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</row>
        <row r="210">
          <cell r="A210">
            <v>43734</v>
          </cell>
          <cell r="B210" t="str">
            <v>Thursday</v>
          </cell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</row>
        <row r="211">
          <cell r="A211">
            <v>43735</v>
          </cell>
          <cell r="B211" t="str">
            <v>Friday</v>
          </cell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</row>
        <row r="212">
          <cell r="A212">
            <v>43738</v>
          </cell>
          <cell r="B212" t="str">
            <v>Monday</v>
          </cell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</row>
        <row r="213">
          <cell r="A213">
            <v>43739</v>
          </cell>
          <cell r="B213" t="str">
            <v>Tuesday</v>
          </cell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</row>
        <row r="214">
          <cell r="A214">
            <v>43740</v>
          </cell>
          <cell r="B214" t="str">
            <v>Wednesday</v>
          </cell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</row>
        <row r="215">
          <cell r="A215">
            <v>43741</v>
          </cell>
          <cell r="B215" t="str">
            <v>Thursday</v>
          </cell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</row>
        <row r="216">
          <cell r="A216">
            <v>43742</v>
          </cell>
          <cell r="B216" t="str">
            <v>Friday</v>
          </cell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</row>
        <row r="217">
          <cell r="A217">
            <v>43745</v>
          </cell>
          <cell r="B217" t="str">
            <v>Monday</v>
          </cell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</row>
        <row r="218">
          <cell r="A218">
            <v>43746</v>
          </cell>
          <cell r="B218" t="str">
            <v>Tuesday</v>
          </cell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</row>
        <row r="219">
          <cell r="A219">
            <v>43747</v>
          </cell>
          <cell r="B219" t="str">
            <v>Wednesday</v>
          </cell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</row>
        <row r="220">
          <cell r="A220">
            <v>43748</v>
          </cell>
          <cell r="B220" t="str">
            <v>Thursday</v>
          </cell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</row>
        <row r="221">
          <cell r="A221">
            <v>43749</v>
          </cell>
          <cell r="B221" t="str">
            <v>Friday</v>
          </cell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</row>
        <row r="222">
          <cell r="A222">
            <v>43752</v>
          </cell>
          <cell r="B222" t="str">
            <v>Monday</v>
          </cell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</row>
        <row r="223">
          <cell r="A223">
            <v>43753</v>
          </cell>
          <cell r="B223" t="str">
            <v>Tuesday</v>
          </cell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</row>
        <row r="224">
          <cell r="A224">
            <v>43754</v>
          </cell>
          <cell r="B224" t="str">
            <v>Wednesday</v>
          </cell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</row>
        <row r="225">
          <cell r="A225">
            <v>43755</v>
          </cell>
          <cell r="B225" t="str">
            <v>Thursday</v>
          </cell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</row>
        <row r="226">
          <cell r="A226">
            <v>43756</v>
          </cell>
          <cell r="B226" t="str">
            <v>Friday</v>
          </cell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</row>
        <row r="227">
          <cell r="A227">
            <v>43759</v>
          </cell>
          <cell r="B227" t="str">
            <v>Monday</v>
          </cell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</row>
        <row r="228">
          <cell r="A228">
            <v>43760</v>
          </cell>
          <cell r="B228" t="str">
            <v>Tuesday</v>
          </cell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</row>
        <row r="229">
          <cell r="A229">
            <v>43761</v>
          </cell>
          <cell r="B229" t="str">
            <v>Wednesday</v>
          </cell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</row>
        <row r="230">
          <cell r="A230">
            <v>43762</v>
          </cell>
          <cell r="B230" t="str">
            <v>Thursday</v>
          </cell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</row>
        <row r="231">
          <cell r="A231">
            <v>43763</v>
          </cell>
          <cell r="B231" t="str">
            <v>Friday</v>
          </cell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</row>
        <row r="232">
          <cell r="A232">
            <v>43766</v>
          </cell>
          <cell r="B232" t="str">
            <v>Monday</v>
          </cell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</row>
        <row r="233">
          <cell r="A233">
            <v>43767</v>
          </cell>
          <cell r="B233" t="str">
            <v>Tuesday</v>
          </cell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</row>
        <row r="234">
          <cell r="A234">
            <v>43768</v>
          </cell>
          <cell r="B234" t="str">
            <v>Wednesday</v>
          </cell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</row>
        <row r="235">
          <cell r="A235">
            <v>43769</v>
          </cell>
          <cell r="B235" t="str">
            <v>Thursday</v>
          </cell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</row>
        <row r="236">
          <cell r="A236">
            <v>43770</v>
          </cell>
          <cell r="B236" t="str">
            <v>Friday</v>
          </cell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</row>
        <row r="237">
          <cell r="A237">
            <v>43773</v>
          </cell>
          <cell r="B237" t="str">
            <v>Monday</v>
          </cell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</row>
        <row r="238">
          <cell r="A238">
            <v>43774</v>
          </cell>
          <cell r="B238" t="str">
            <v>Tuesday</v>
          </cell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</row>
        <row r="239">
          <cell r="A239">
            <v>43775</v>
          </cell>
          <cell r="B239" t="str">
            <v>Wednesday</v>
          </cell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</row>
        <row r="240">
          <cell r="A240">
            <v>43776</v>
          </cell>
          <cell r="B240" t="str">
            <v>Thursday</v>
          </cell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</row>
        <row r="241">
          <cell r="A241">
            <v>43777</v>
          </cell>
          <cell r="B241" t="str">
            <v>Friday</v>
          </cell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</row>
        <row r="242">
          <cell r="A242">
            <v>43780</v>
          </cell>
          <cell r="B242" t="str">
            <v>Monday</v>
          </cell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</row>
        <row r="243">
          <cell r="A243">
            <v>43781</v>
          </cell>
          <cell r="B243" t="str">
            <v>Tuesday</v>
          </cell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</row>
        <row r="244">
          <cell r="A244">
            <v>43782</v>
          </cell>
          <cell r="B244" t="str">
            <v>Wednesday</v>
          </cell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</row>
        <row r="245">
          <cell r="A245">
            <v>43783</v>
          </cell>
          <cell r="B245" t="str">
            <v>Thursday</v>
          </cell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</row>
        <row r="246">
          <cell r="A246">
            <v>43784</v>
          </cell>
          <cell r="B246" t="str">
            <v>Friday</v>
          </cell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</row>
        <row r="247">
          <cell r="A247">
            <v>43787</v>
          </cell>
          <cell r="B247" t="str">
            <v>Monday</v>
          </cell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</row>
        <row r="248">
          <cell r="A248">
            <v>43788</v>
          </cell>
          <cell r="B248" t="str">
            <v>Tuesday</v>
          </cell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</row>
        <row r="249">
          <cell r="A249">
            <v>43789</v>
          </cell>
          <cell r="B249" t="str">
            <v>Wednesday</v>
          </cell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</row>
        <row r="250">
          <cell r="A250">
            <v>43790</v>
          </cell>
          <cell r="B250" t="str">
            <v>Thursday</v>
          </cell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</row>
        <row r="251">
          <cell r="A251">
            <v>43791</v>
          </cell>
          <cell r="B251" t="str">
            <v>Friday</v>
          </cell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</row>
        <row r="252">
          <cell r="A252">
            <v>43794</v>
          </cell>
          <cell r="B252" t="str">
            <v>Monday</v>
          </cell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</row>
        <row r="253">
          <cell r="A253">
            <v>43795</v>
          </cell>
          <cell r="B253" t="str">
            <v>Tuesday</v>
          </cell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</row>
        <row r="254">
          <cell r="A254">
            <v>43796</v>
          </cell>
          <cell r="B254" t="str">
            <v>Wednesday</v>
          </cell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</row>
        <row r="255">
          <cell r="A255">
            <v>43797</v>
          </cell>
          <cell r="B255" t="str">
            <v>Thursday</v>
          </cell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</row>
        <row r="256">
          <cell r="A256">
            <v>43798</v>
          </cell>
          <cell r="B256" t="str">
            <v>Friday</v>
          </cell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</row>
        <row r="257">
          <cell r="A257">
            <v>43801</v>
          </cell>
          <cell r="B257" t="str">
            <v>Monday</v>
          </cell>
          <cell r="C257"/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</row>
        <row r="258">
          <cell r="A258">
            <v>43802</v>
          </cell>
          <cell r="B258" t="str">
            <v>Tuesday</v>
          </cell>
          <cell r="C258"/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</row>
        <row r="259">
          <cell r="A259">
            <v>43803</v>
          </cell>
          <cell r="B259" t="str">
            <v>Wednesday</v>
          </cell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</row>
        <row r="260">
          <cell r="A260">
            <v>43804</v>
          </cell>
          <cell r="B260" t="str">
            <v>Thursday</v>
          </cell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</row>
        <row r="261">
          <cell r="A261">
            <v>43805</v>
          </cell>
          <cell r="B261" t="str">
            <v>Friday</v>
          </cell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</row>
        <row r="262">
          <cell r="A262">
            <v>43808</v>
          </cell>
          <cell r="B262" t="str">
            <v>Monday</v>
          </cell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</sheetNames>
    <sheetDataSet>
      <sheetData sheetId="0">
        <row r="1">
          <cell r="C1" t="str">
            <v xml:space="preserve">(8am-4.30pm)  42 ECHO </v>
          </cell>
          <cell r="D1" t="str">
            <v>(8am-4.30pm) 42 DELTA (+outliers)</v>
          </cell>
          <cell r="E1" t="str">
            <v>(8am-4.30pm) 41 BRAVO</v>
          </cell>
          <cell r="F1" t="str">
            <v>(8am-4.30pm) 41 ALPHA (+outliers)</v>
          </cell>
          <cell r="G1" t="str">
            <v>(8am-4.30pm) ADMISSIONS</v>
          </cell>
          <cell r="H1" t="str">
            <v>(8am-4.30pm) ADMISSIONS/ DISCHARGE SUPPORT</v>
          </cell>
          <cell r="I1" t="str">
            <v>(11.30am-8pm) LATE</v>
          </cell>
          <cell r="J1" t="str">
            <v>(11.30am - 8pm) PPMC late</v>
          </cell>
          <cell r="K1" t="str">
            <v>TEAM LEADER SUPPORT</v>
          </cell>
          <cell r="L1" t="str">
            <v>STUDENT</v>
          </cell>
          <cell r="M1" t="str">
            <v>STUDENT</v>
          </cell>
          <cell r="N1"/>
          <cell r="O1"/>
          <cell r="P1"/>
          <cell r="Q1"/>
          <cell r="R1"/>
          <cell r="S1"/>
          <cell r="T1" t="str">
            <v>ADO/SUPPORT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/>
          <cell r="O2"/>
          <cell r="P2"/>
          <cell r="Q2"/>
          <cell r="R2"/>
          <cell r="S2"/>
          <cell r="T2" t="str">
            <v>Public Holiday</v>
          </cell>
        </row>
        <row r="3">
          <cell r="C3" t="str">
            <v>J.Do</v>
          </cell>
          <cell r="D3" t="str">
            <v>Kosta</v>
          </cell>
          <cell r="E3" t="str">
            <v>Karishma</v>
          </cell>
          <cell r="F3" t="str">
            <v>Tatyana</v>
          </cell>
          <cell r="G3" t="str">
            <v>Jasenka</v>
          </cell>
          <cell r="H3" t="str">
            <v>Mohammed</v>
          </cell>
          <cell r="I3" t="str">
            <v>S.McPhee</v>
          </cell>
          <cell r="J3"/>
          <cell r="K3"/>
          <cell r="L3"/>
          <cell r="M3"/>
          <cell r="N3"/>
          <cell r="O3"/>
          <cell r="P3"/>
          <cell r="Q3"/>
          <cell r="R3"/>
          <cell r="S3"/>
        </row>
        <row r="4">
          <cell r="C4" t="str">
            <v>J.Do</v>
          </cell>
          <cell r="D4" t="str">
            <v>Kosta</v>
          </cell>
          <cell r="E4" t="str">
            <v>Karishma</v>
          </cell>
          <cell r="F4" t="str">
            <v>Tatyana</v>
          </cell>
          <cell r="G4" t="str">
            <v>J.Parkinson</v>
          </cell>
          <cell r="H4" t="str">
            <v>V.Shen</v>
          </cell>
          <cell r="I4" t="str">
            <v>Paree (8.45-5.15)/S.McPhee&gt;5</v>
          </cell>
          <cell r="J4"/>
          <cell r="K4"/>
          <cell r="L4"/>
          <cell r="M4"/>
          <cell r="N4"/>
          <cell r="O4"/>
          <cell r="P4"/>
          <cell r="Q4"/>
          <cell r="R4"/>
          <cell r="S4"/>
        </row>
        <row r="5">
          <cell r="C5" t="str">
            <v>J.Do</v>
          </cell>
          <cell r="D5" t="str">
            <v>Kosta</v>
          </cell>
          <cell r="E5" t="str">
            <v>Karishma</v>
          </cell>
          <cell r="F5" t="str">
            <v>Tatyana</v>
          </cell>
          <cell r="G5" t="str">
            <v>Jasenka</v>
          </cell>
          <cell r="H5" t="str">
            <v>Eugene</v>
          </cell>
          <cell r="I5" t="str">
            <v>S.McPhee</v>
          </cell>
          <cell r="J5"/>
          <cell r="K5"/>
          <cell r="L5"/>
          <cell r="M5"/>
          <cell r="N5"/>
          <cell r="O5"/>
          <cell r="P5"/>
          <cell r="Q5"/>
          <cell r="R5"/>
          <cell r="S5"/>
        </row>
        <row r="6">
          <cell r="C6" t="str">
            <v>J.Do</v>
          </cell>
          <cell r="D6" t="str">
            <v>Stephanie</v>
          </cell>
          <cell r="E6" t="str">
            <v>Karishma</v>
          </cell>
          <cell r="F6" t="str">
            <v>Tatyana</v>
          </cell>
          <cell r="G6" t="str">
            <v>S.McPhee</v>
          </cell>
          <cell r="H6" t="str">
            <v>Sylvia</v>
          </cell>
          <cell r="I6" t="str">
            <v>Jasenka</v>
          </cell>
          <cell r="J6"/>
          <cell r="K6"/>
          <cell r="L6"/>
          <cell r="M6"/>
          <cell r="N6"/>
          <cell r="O6"/>
          <cell r="P6"/>
          <cell r="Q6"/>
          <cell r="R6"/>
          <cell r="S6"/>
        </row>
        <row r="7">
          <cell r="C7" t="str">
            <v>J.Do</v>
          </cell>
          <cell r="D7" t="str">
            <v>Stephanie</v>
          </cell>
          <cell r="E7" t="str">
            <v>Karishma</v>
          </cell>
          <cell r="F7" t="str">
            <v>Tatyana</v>
          </cell>
          <cell r="G7" t="str">
            <v>S.McPhee</v>
          </cell>
          <cell r="H7" t="str">
            <v>Sylvia</v>
          </cell>
          <cell r="I7" t="str">
            <v>Jasenka</v>
          </cell>
          <cell r="J7"/>
          <cell r="K7"/>
          <cell r="L7"/>
          <cell r="M7"/>
          <cell r="N7"/>
          <cell r="O7"/>
          <cell r="P7"/>
          <cell r="Q7"/>
          <cell r="R7"/>
          <cell r="S7"/>
        </row>
        <row r="8">
          <cell r="C8" t="str">
            <v>J.Do</v>
          </cell>
          <cell r="D8" t="str">
            <v>Stephanie</v>
          </cell>
          <cell r="E8" t="str">
            <v>Karishma</v>
          </cell>
          <cell r="F8" t="str">
            <v>Tatyana</v>
          </cell>
          <cell r="G8" t="str">
            <v>J.Parkinson</v>
          </cell>
          <cell r="H8" t="str">
            <v>Sylvia</v>
          </cell>
          <cell r="I8" t="str">
            <v>Jasenka</v>
          </cell>
          <cell r="J8"/>
          <cell r="K8"/>
          <cell r="L8"/>
          <cell r="M8"/>
          <cell r="N8"/>
          <cell r="O8"/>
          <cell r="P8"/>
          <cell r="Q8"/>
          <cell r="R8"/>
          <cell r="S8"/>
        </row>
        <row r="9">
          <cell r="C9" t="str">
            <v>J.Do</v>
          </cell>
          <cell r="D9" t="str">
            <v>Stephanie</v>
          </cell>
          <cell r="E9" t="str">
            <v>Karishma</v>
          </cell>
          <cell r="F9" t="str">
            <v>Tatyana</v>
          </cell>
          <cell r="G9" t="str">
            <v>J.Parkinson/S.McPhee</v>
          </cell>
          <cell r="H9" t="str">
            <v>Sylvia</v>
          </cell>
          <cell r="I9" t="str">
            <v>Jasenka</v>
          </cell>
          <cell r="J9"/>
          <cell r="K9"/>
          <cell r="L9"/>
          <cell r="M9"/>
          <cell r="N9"/>
          <cell r="O9"/>
          <cell r="P9"/>
          <cell r="Q9"/>
          <cell r="R9"/>
          <cell r="S9"/>
        </row>
        <row r="10">
          <cell r="C10" t="str">
            <v>J.Do</v>
          </cell>
          <cell r="D10" t="str">
            <v>Stephanie</v>
          </cell>
          <cell r="E10" t="str">
            <v>Karishma</v>
          </cell>
          <cell r="F10" t="str">
            <v>Tatyana</v>
          </cell>
          <cell r="G10" t="str">
            <v>S.McPhee</v>
          </cell>
          <cell r="H10" t="str">
            <v>Sylvia</v>
          </cell>
          <cell r="I10" t="str">
            <v>Jasenka</v>
          </cell>
          <cell r="J10"/>
          <cell r="K10"/>
          <cell r="L10"/>
          <cell r="M10"/>
          <cell r="N10"/>
          <cell r="O10"/>
          <cell r="P10"/>
          <cell r="Q10"/>
          <cell r="R10"/>
          <cell r="S10"/>
        </row>
        <row r="11">
          <cell r="C11" t="str">
            <v>Angela</v>
          </cell>
          <cell r="D11" t="str">
            <v>Stephanie</v>
          </cell>
          <cell r="E11" t="str">
            <v>Carmen</v>
          </cell>
          <cell r="F11" t="str">
            <v>Tatyana</v>
          </cell>
          <cell r="G11" t="str">
            <v>S.McPhee</v>
          </cell>
          <cell r="H11" t="str">
            <v>Jasenka</v>
          </cell>
          <cell r="I11" t="str">
            <v>Karishma</v>
          </cell>
          <cell r="J11" t="str">
            <v>J.Do</v>
          </cell>
          <cell r="K11"/>
          <cell r="L11"/>
          <cell r="M11"/>
          <cell r="N11"/>
          <cell r="O11"/>
          <cell r="P11"/>
          <cell r="Q11"/>
          <cell r="R11"/>
          <cell r="S11"/>
        </row>
        <row r="12">
          <cell r="C12" t="str">
            <v>Angela</v>
          </cell>
          <cell r="D12" t="str">
            <v>Stephanie</v>
          </cell>
          <cell r="E12" t="str">
            <v>Carmen</v>
          </cell>
          <cell r="F12" t="str">
            <v>Tatyana</v>
          </cell>
          <cell r="G12" t="str">
            <v>J.Parkinson</v>
          </cell>
          <cell r="H12" t="str">
            <v>S.McPhee</v>
          </cell>
          <cell r="I12" t="str">
            <v>Karishma</v>
          </cell>
          <cell r="J12" t="str">
            <v>J.Do</v>
          </cell>
          <cell r="K12"/>
          <cell r="L12"/>
          <cell r="M12"/>
          <cell r="N12"/>
          <cell r="O12"/>
          <cell r="P12"/>
          <cell r="Q12"/>
          <cell r="R12"/>
          <cell r="S12"/>
        </row>
        <row r="13">
          <cell r="C13" t="str">
            <v>Angela</v>
          </cell>
          <cell r="D13" t="str">
            <v>Stephanie</v>
          </cell>
          <cell r="E13" t="str">
            <v>Carmen</v>
          </cell>
          <cell r="F13" t="str">
            <v>Tatyana</v>
          </cell>
          <cell r="G13" t="str">
            <v>S.McPhee</v>
          </cell>
          <cell r="H13" t="str">
            <v>Sylvia</v>
          </cell>
          <cell r="I13" t="str">
            <v>Jasenka</v>
          </cell>
          <cell r="J13" t="str">
            <v>J.Do</v>
          </cell>
          <cell r="K13"/>
          <cell r="L13"/>
          <cell r="M13"/>
          <cell r="N13"/>
          <cell r="O13"/>
          <cell r="P13"/>
          <cell r="Q13"/>
          <cell r="R13"/>
          <cell r="S13"/>
        </row>
        <row r="14">
          <cell r="C14" t="str">
            <v>Angela</v>
          </cell>
          <cell r="D14" t="str">
            <v>S.McPhee</v>
          </cell>
          <cell r="E14" t="str">
            <v>Carmen</v>
          </cell>
          <cell r="F14" t="str">
            <v>Tatyana</v>
          </cell>
          <cell r="G14" t="str">
            <v>J.Parkinson</v>
          </cell>
          <cell r="H14" t="str">
            <v>Sylvia</v>
          </cell>
          <cell r="I14" t="str">
            <v>Karishma</v>
          </cell>
          <cell r="J14" t="str">
            <v>J.Do</v>
          </cell>
          <cell r="K14"/>
          <cell r="L14"/>
          <cell r="M14"/>
          <cell r="N14"/>
          <cell r="O14"/>
          <cell r="P14"/>
          <cell r="Q14"/>
          <cell r="R14"/>
          <cell r="S14"/>
        </row>
        <row r="15">
          <cell r="C15" t="str">
            <v>Angela</v>
          </cell>
          <cell r="D15" t="str">
            <v>Stephanie</v>
          </cell>
          <cell r="E15" t="str">
            <v>Carmen</v>
          </cell>
          <cell r="F15" t="str">
            <v>Tatyana</v>
          </cell>
          <cell r="G15" t="str">
            <v>Jasenka</v>
          </cell>
          <cell r="H15" t="str">
            <v>Sylvia</v>
          </cell>
          <cell r="I15" t="str">
            <v>Karishma</v>
          </cell>
          <cell r="J15" t="str">
            <v>J.Do</v>
          </cell>
          <cell r="K15"/>
          <cell r="L15"/>
          <cell r="M15"/>
          <cell r="N15"/>
          <cell r="O15"/>
          <cell r="P15"/>
          <cell r="Q15"/>
          <cell r="R15"/>
          <cell r="S15"/>
        </row>
        <row r="16">
          <cell r="C16" t="str">
            <v>Angela</v>
          </cell>
          <cell r="D16" t="str">
            <v>Eugene</v>
          </cell>
          <cell r="E16" t="str">
            <v>Carmen</v>
          </cell>
          <cell r="F16" t="str">
            <v>Tatyana</v>
          </cell>
          <cell r="G16" t="str">
            <v>J.Do</v>
          </cell>
          <cell r="H16" t="str">
            <v>Angelica</v>
          </cell>
          <cell r="I16" t="str">
            <v>Karishma</v>
          </cell>
          <cell r="J16" t="str">
            <v>Jasenka</v>
          </cell>
          <cell r="K16" t="str">
            <v>qq</v>
          </cell>
          <cell r="L16" t="str">
            <v>RMIT student (Echo)</v>
          </cell>
          <cell r="M16"/>
          <cell r="N16"/>
          <cell r="O16"/>
          <cell r="P16"/>
          <cell r="Q16"/>
          <cell r="R16"/>
          <cell r="S16"/>
        </row>
        <row r="17">
          <cell r="C17" t="str">
            <v>Angela</v>
          </cell>
          <cell r="D17" t="str">
            <v>Karishma</v>
          </cell>
          <cell r="E17" t="str">
            <v>Carmen</v>
          </cell>
          <cell r="F17" t="str">
            <v>Tatyana</v>
          </cell>
          <cell r="G17" t="str">
            <v>J.Parkinson</v>
          </cell>
          <cell r="H17" t="str">
            <v>Angelica</v>
          </cell>
          <cell r="I17" t="str">
            <v>J.Do</v>
          </cell>
          <cell r="J17" t="str">
            <v>Jasenka</v>
          </cell>
          <cell r="K17" t="str">
            <v>qq</v>
          </cell>
          <cell r="L17" t="str">
            <v>RMIT student (Echo)</v>
          </cell>
          <cell r="M17"/>
          <cell r="N17"/>
          <cell r="O17"/>
          <cell r="P17"/>
          <cell r="Q17"/>
          <cell r="R17"/>
          <cell r="S17"/>
        </row>
        <row r="18">
          <cell r="C18" t="str">
            <v>Angela</v>
          </cell>
          <cell r="D18" t="str">
            <v>Karishma</v>
          </cell>
          <cell r="E18" t="str">
            <v>Carmen</v>
          </cell>
          <cell r="F18" t="str">
            <v>G.Wang</v>
          </cell>
          <cell r="G18" t="str">
            <v>J.Do</v>
          </cell>
          <cell r="H18" t="str">
            <v>Angelica</v>
          </cell>
          <cell r="I18" t="str">
            <v>Tatyana</v>
          </cell>
          <cell r="J18" t="str">
            <v>Jasenka</v>
          </cell>
          <cell r="K18" t="str">
            <v>Kevin (shadow Delta)</v>
          </cell>
          <cell r="L18" t="str">
            <v>RMIT student (Echo)</v>
          </cell>
          <cell r="M18"/>
          <cell r="N18"/>
          <cell r="O18"/>
          <cell r="P18"/>
          <cell r="Q18"/>
          <cell r="R18"/>
          <cell r="S18"/>
        </row>
        <row r="19">
          <cell r="C19" t="str">
            <v>Angela</v>
          </cell>
          <cell r="D19" t="str">
            <v>Karishma</v>
          </cell>
          <cell r="E19" t="str">
            <v>Carmen</v>
          </cell>
          <cell r="F19" t="str">
            <v>Tatyana</v>
          </cell>
          <cell r="G19" t="str">
            <v>J.Parkinson</v>
          </cell>
          <cell r="H19" t="str">
            <v>Angelica</v>
          </cell>
          <cell r="I19" t="str">
            <v>J.Do</v>
          </cell>
          <cell r="J19" t="str">
            <v>Jasenka</v>
          </cell>
          <cell r="K19" t="str">
            <v>qq</v>
          </cell>
          <cell r="L19" t="str">
            <v>RMIT student (Echo)</v>
          </cell>
          <cell r="M19"/>
          <cell r="N19"/>
          <cell r="O19"/>
          <cell r="P19"/>
          <cell r="Q19"/>
          <cell r="R19"/>
          <cell r="S19"/>
        </row>
        <row r="20">
          <cell r="C20" t="str">
            <v>Angela</v>
          </cell>
          <cell r="D20" t="str">
            <v>Karishma</v>
          </cell>
          <cell r="E20" t="str">
            <v>Meng</v>
          </cell>
          <cell r="F20" t="str">
            <v>Tatyana</v>
          </cell>
          <cell r="G20" t="str">
            <v>J.Do</v>
          </cell>
          <cell r="H20" t="str">
            <v>Angelica</v>
          </cell>
          <cell r="I20" t="str">
            <v>Carmen</v>
          </cell>
          <cell r="J20" t="str">
            <v>Jasenka</v>
          </cell>
          <cell r="K20" t="str">
            <v>qq</v>
          </cell>
          <cell r="L20" t="str">
            <v>RMIT student (Echo)</v>
          </cell>
          <cell r="M20"/>
          <cell r="N20"/>
          <cell r="O20"/>
          <cell r="P20"/>
          <cell r="Q20"/>
          <cell r="R20"/>
          <cell r="S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/>
          <cell r="M21"/>
          <cell r="N21"/>
          <cell r="O21"/>
          <cell r="P21"/>
          <cell r="Q21"/>
          <cell r="R21"/>
          <cell r="S21"/>
        </row>
        <row r="22">
          <cell r="C22" t="str">
            <v>Angela</v>
          </cell>
          <cell r="D22" t="str">
            <v>Stephanie</v>
          </cell>
          <cell r="E22" t="str">
            <v>Carmen</v>
          </cell>
          <cell r="F22" t="str">
            <v>Tatyana</v>
          </cell>
          <cell r="G22" t="str">
            <v>J.Parkinson</v>
          </cell>
          <cell r="H22" t="str">
            <v>S.McPhee</v>
          </cell>
          <cell r="I22" t="str">
            <v>Karishma</v>
          </cell>
          <cell r="J22" t="str">
            <v>J.Do</v>
          </cell>
          <cell r="K22" t="str">
            <v>qq</v>
          </cell>
          <cell r="L22"/>
          <cell r="M22"/>
          <cell r="N22"/>
          <cell r="O22"/>
          <cell r="P22"/>
          <cell r="Q22"/>
          <cell r="R22"/>
          <cell r="S22"/>
        </row>
        <row r="23">
          <cell r="C23" t="str">
            <v>S.McPhee</v>
          </cell>
          <cell r="D23" t="str">
            <v>Stephanie</v>
          </cell>
          <cell r="E23" t="str">
            <v>Carmen</v>
          </cell>
          <cell r="F23" t="str">
            <v>Tatyana</v>
          </cell>
          <cell r="G23" t="str">
            <v>Jasenka</v>
          </cell>
          <cell r="H23" t="str">
            <v>V.Shen</v>
          </cell>
          <cell r="I23" t="str">
            <v>Karishma</v>
          </cell>
          <cell r="J23" t="str">
            <v>J.Do</v>
          </cell>
          <cell r="K23" t="str">
            <v>qq</v>
          </cell>
          <cell r="L23"/>
          <cell r="M23"/>
          <cell r="N23"/>
          <cell r="O23"/>
          <cell r="P23"/>
          <cell r="Q23"/>
          <cell r="R23"/>
          <cell r="S23"/>
        </row>
        <row r="24">
          <cell r="C24" t="str">
            <v>Angela</v>
          </cell>
          <cell r="D24" t="str">
            <v>Stephanie</v>
          </cell>
          <cell r="E24" t="str">
            <v>Jasenka</v>
          </cell>
          <cell r="F24" t="str">
            <v>Tatyana</v>
          </cell>
          <cell r="G24" t="str">
            <v>J.Parkinson</v>
          </cell>
          <cell r="H24" t="str">
            <v>S.McPhee</v>
          </cell>
          <cell r="I24" t="str">
            <v>Karishma</v>
          </cell>
          <cell r="J24" t="str">
            <v>J.Do</v>
          </cell>
          <cell r="K24" t="str">
            <v>Winnie</v>
          </cell>
          <cell r="L24"/>
          <cell r="M24"/>
          <cell r="N24"/>
          <cell r="O24"/>
          <cell r="P24"/>
          <cell r="Q24"/>
          <cell r="R24"/>
          <cell r="S24"/>
        </row>
        <row r="25">
          <cell r="C25" t="str">
            <v>Angela</v>
          </cell>
          <cell r="D25" t="str">
            <v>Stephanie</v>
          </cell>
          <cell r="E25" t="str">
            <v>Carmen</v>
          </cell>
          <cell r="F25" t="str">
            <v>Tatyana</v>
          </cell>
          <cell r="G25" t="str">
            <v>Jasenka</v>
          </cell>
          <cell r="H25" t="str">
            <v>S.McPhee</v>
          </cell>
          <cell r="I25" t="str">
            <v>Karishma</v>
          </cell>
          <cell r="J25" t="str">
            <v>J.Do</v>
          </cell>
          <cell r="K25" t="str">
            <v>qq</v>
          </cell>
          <cell r="L25"/>
          <cell r="M25"/>
          <cell r="N25"/>
          <cell r="O25"/>
          <cell r="P25"/>
          <cell r="Q25"/>
          <cell r="R25"/>
          <cell r="S25"/>
        </row>
        <row r="26">
          <cell r="C26" t="str">
            <v>Angela</v>
          </cell>
          <cell r="D26" t="str">
            <v>Stephanie</v>
          </cell>
          <cell r="E26" t="str">
            <v>Carmen</v>
          </cell>
          <cell r="F26" t="str">
            <v>Tatyana</v>
          </cell>
          <cell r="G26" t="str">
            <v>Karishma</v>
          </cell>
          <cell r="H26" t="str">
            <v>Angelica</v>
          </cell>
          <cell r="I26" t="str">
            <v>Sylvia</v>
          </cell>
          <cell r="J26" t="str">
            <v>S.McPhee</v>
          </cell>
          <cell r="K26"/>
          <cell r="L26"/>
          <cell r="M26"/>
          <cell r="N26"/>
          <cell r="O26"/>
          <cell r="P26"/>
          <cell r="Q26"/>
          <cell r="R26"/>
          <cell r="S26"/>
        </row>
        <row r="27">
          <cell r="C27" t="str">
            <v>Angela</v>
          </cell>
          <cell r="D27" t="str">
            <v>Stephanie</v>
          </cell>
          <cell r="E27" t="str">
            <v>Carmen</v>
          </cell>
          <cell r="F27" t="str">
            <v>Tatyana</v>
          </cell>
          <cell r="G27" t="str">
            <v>J.Parkinson</v>
          </cell>
          <cell r="H27" t="str">
            <v>Angelica</v>
          </cell>
          <cell r="I27" t="str">
            <v>Sylvia</v>
          </cell>
          <cell r="J27" t="str">
            <v>S.McPhee</v>
          </cell>
          <cell r="K27"/>
          <cell r="L27"/>
          <cell r="M27"/>
          <cell r="N27"/>
          <cell r="O27"/>
          <cell r="P27"/>
          <cell r="Q27"/>
          <cell r="R27"/>
          <cell r="S27"/>
        </row>
        <row r="28">
          <cell r="C28" t="str">
            <v>Angela</v>
          </cell>
          <cell r="D28" t="str">
            <v>Stephanie</v>
          </cell>
          <cell r="E28" t="str">
            <v>Carmen</v>
          </cell>
          <cell r="F28" t="str">
            <v>Tatyana</v>
          </cell>
          <cell r="G28" t="str">
            <v>Karishma</v>
          </cell>
          <cell r="H28" t="str">
            <v>Angelica</v>
          </cell>
          <cell r="I28" t="str">
            <v>Sylvia</v>
          </cell>
          <cell r="J28" t="str">
            <v>S.McPhee</v>
          </cell>
          <cell r="K28"/>
          <cell r="L28"/>
          <cell r="M28"/>
          <cell r="N28"/>
          <cell r="O28"/>
          <cell r="P28"/>
          <cell r="Q28"/>
          <cell r="R28"/>
          <cell r="S28"/>
        </row>
        <row r="29">
          <cell r="C29" t="str">
            <v>Angela</v>
          </cell>
          <cell r="D29" t="str">
            <v>Stephanie</v>
          </cell>
          <cell r="E29" t="str">
            <v>Carmen</v>
          </cell>
          <cell r="F29" t="str">
            <v>Tatyana</v>
          </cell>
          <cell r="G29" t="str">
            <v>J.Parkinson</v>
          </cell>
          <cell r="H29" t="str">
            <v>Angelica</v>
          </cell>
          <cell r="I29" t="str">
            <v>Sylvia</v>
          </cell>
          <cell r="J29" t="str">
            <v>Jasenka</v>
          </cell>
          <cell r="K29"/>
          <cell r="L29"/>
          <cell r="M29"/>
          <cell r="N29"/>
          <cell r="O29"/>
          <cell r="P29"/>
          <cell r="Q29"/>
          <cell r="R29"/>
          <cell r="S29"/>
        </row>
        <row r="30">
          <cell r="C30" t="str">
            <v>Angela</v>
          </cell>
          <cell r="D30" t="str">
            <v>Stephanie</v>
          </cell>
          <cell r="E30" t="str">
            <v>Carmen</v>
          </cell>
          <cell r="F30" t="str">
            <v>Tatyana</v>
          </cell>
          <cell r="G30" t="str">
            <v>Jasenka</v>
          </cell>
          <cell r="H30" t="str">
            <v>Angelica</v>
          </cell>
          <cell r="I30" t="str">
            <v>Sylvia</v>
          </cell>
          <cell r="J30" t="str">
            <v>S.McPhee</v>
          </cell>
          <cell r="K30"/>
          <cell r="L30"/>
          <cell r="M30"/>
          <cell r="N30"/>
          <cell r="O30"/>
          <cell r="P30"/>
          <cell r="Q30"/>
          <cell r="R30"/>
          <cell r="S30"/>
        </row>
        <row r="31">
          <cell r="C31" t="str">
            <v>Jasenka</v>
          </cell>
          <cell r="D31" t="str">
            <v>Sylvia</v>
          </cell>
          <cell r="E31" t="str">
            <v>Carmen</v>
          </cell>
          <cell r="F31" t="str">
            <v>S.McPhee</v>
          </cell>
          <cell r="G31" t="str">
            <v>Tatyana</v>
          </cell>
          <cell r="H31" t="str">
            <v>Meghana</v>
          </cell>
          <cell r="I31" t="str">
            <v>Angelica</v>
          </cell>
          <cell r="J31" t="str">
            <v>Stephanie</v>
          </cell>
          <cell r="K31"/>
          <cell r="L31"/>
          <cell r="M31"/>
          <cell r="N31"/>
          <cell r="O31"/>
          <cell r="P31"/>
          <cell r="Q31"/>
          <cell r="R31"/>
          <cell r="S31"/>
        </row>
        <row r="32">
          <cell r="C32" t="str">
            <v>Jasenka</v>
          </cell>
          <cell r="D32" t="str">
            <v>Sylvia</v>
          </cell>
          <cell r="E32" t="str">
            <v>Carmen</v>
          </cell>
          <cell r="F32" t="str">
            <v>S.McPhee</v>
          </cell>
          <cell r="G32" t="str">
            <v>J.Parkinson</v>
          </cell>
          <cell r="H32" t="str">
            <v>Tatyana</v>
          </cell>
          <cell r="I32" t="str">
            <v>Angelica</v>
          </cell>
          <cell r="J32" t="str">
            <v>Stephanie</v>
          </cell>
          <cell r="K32"/>
          <cell r="L32" t="str">
            <v>Jasmine (Bravo)</v>
          </cell>
          <cell r="M32"/>
          <cell r="N32"/>
          <cell r="O32"/>
          <cell r="P32"/>
          <cell r="Q32"/>
          <cell r="R32"/>
          <cell r="S32"/>
        </row>
        <row r="33">
          <cell r="C33" t="str">
            <v>Jasenka</v>
          </cell>
          <cell r="D33" t="str">
            <v>Sylvia</v>
          </cell>
          <cell r="E33" t="str">
            <v>Carmen</v>
          </cell>
          <cell r="F33" t="str">
            <v>S.McPhee</v>
          </cell>
          <cell r="G33" t="str">
            <v>Tatyana</v>
          </cell>
          <cell r="H33" t="str">
            <v>Meghana</v>
          </cell>
          <cell r="I33" t="str">
            <v>Angelica</v>
          </cell>
          <cell r="J33" t="str">
            <v>Stephanie</v>
          </cell>
          <cell r="K33"/>
          <cell r="L33" t="str">
            <v>Jasmine (Bravo)</v>
          </cell>
          <cell r="M33"/>
          <cell r="N33"/>
          <cell r="O33"/>
          <cell r="P33"/>
          <cell r="Q33"/>
          <cell r="R33"/>
          <cell r="S33"/>
        </row>
        <row r="34">
          <cell r="C34" t="str">
            <v>Jasenka</v>
          </cell>
          <cell r="D34" t="str">
            <v>Sylvia</v>
          </cell>
          <cell r="E34" t="str">
            <v>Carmen</v>
          </cell>
          <cell r="F34" t="str">
            <v>S.McPhee</v>
          </cell>
          <cell r="G34" t="str">
            <v>J.Parkinson</v>
          </cell>
          <cell r="H34" t="str">
            <v>Mohammed</v>
          </cell>
          <cell r="I34" t="str">
            <v>Angelica</v>
          </cell>
          <cell r="J34" t="str">
            <v>Stephanie</v>
          </cell>
          <cell r="K34"/>
          <cell r="L34" t="str">
            <v>Jasmine (Bravo)</v>
          </cell>
          <cell r="M34"/>
          <cell r="N34"/>
          <cell r="O34"/>
          <cell r="P34"/>
          <cell r="Q34"/>
          <cell r="R34"/>
          <cell r="S34"/>
        </row>
        <row r="35">
          <cell r="C35" t="str">
            <v>Jasenka</v>
          </cell>
          <cell r="D35" t="str">
            <v>D.Dunning</v>
          </cell>
          <cell r="E35" t="str">
            <v>Carmen</v>
          </cell>
          <cell r="F35" t="str">
            <v>S.McPhee</v>
          </cell>
          <cell r="G35" t="str">
            <v>Tatyana</v>
          </cell>
          <cell r="H35" t="str">
            <v>Mohammed</v>
          </cell>
          <cell r="I35" t="str">
            <v>Angelica</v>
          </cell>
          <cell r="J35" t="str">
            <v>Stephanie</v>
          </cell>
          <cell r="K35"/>
          <cell r="L35" t="str">
            <v>Jasmine (Bravo)</v>
          </cell>
          <cell r="M35"/>
          <cell r="N35"/>
          <cell r="O35"/>
          <cell r="P35"/>
          <cell r="Q35"/>
          <cell r="R35"/>
          <cell r="S35"/>
        </row>
        <row r="36">
          <cell r="C36" t="str">
            <v>Jasenka</v>
          </cell>
          <cell r="D36" t="str">
            <v>Sylvia</v>
          </cell>
          <cell r="E36" t="str">
            <v>Carmen</v>
          </cell>
          <cell r="F36" t="str">
            <v>J.Do</v>
          </cell>
          <cell r="G36" t="str">
            <v>Stephanie</v>
          </cell>
          <cell r="H36" t="str">
            <v>Angelica</v>
          </cell>
          <cell r="I36" t="str">
            <v>Angela</v>
          </cell>
          <cell r="J36" t="str">
            <v>Tatyana</v>
          </cell>
          <cell r="K36"/>
          <cell r="L36" t="str">
            <v>Madina (Delta)</v>
          </cell>
          <cell r="M36"/>
          <cell r="N36"/>
          <cell r="O36"/>
          <cell r="P36"/>
          <cell r="Q36"/>
          <cell r="R36"/>
          <cell r="S36"/>
        </row>
        <row r="37">
          <cell r="C37" t="str">
            <v>Jasenka</v>
          </cell>
          <cell r="D37" t="str">
            <v>Sylvia</v>
          </cell>
          <cell r="E37" t="str">
            <v>Carmen</v>
          </cell>
          <cell r="F37" t="str">
            <v>J.Do</v>
          </cell>
          <cell r="G37" t="str">
            <v>Stephanie</v>
          </cell>
          <cell r="H37" t="str">
            <v>Angelica</v>
          </cell>
          <cell r="I37" t="str">
            <v>Angela</v>
          </cell>
          <cell r="J37" t="str">
            <v>Tatyana</v>
          </cell>
          <cell r="K37"/>
          <cell r="L37" t="str">
            <v>Madina (Delta)</v>
          </cell>
          <cell r="M37"/>
          <cell r="N37"/>
          <cell r="O37"/>
          <cell r="P37"/>
          <cell r="Q37"/>
          <cell r="R37"/>
          <cell r="S37"/>
        </row>
        <row r="38">
          <cell r="C38" t="str">
            <v>Jasenka</v>
          </cell>
          <cell r="D38" t="str">
            <v>Sylvia</v>
          </cell>
          <cell r="E38" t="str">
            <v>Meghana</v>
          </cell>
          <cell r="F38" t="str">
            <v>J.Do</v>
          </cell>
          <cell r="G38" t="str">
            <v>Tatyana</v>
          </cell>
          <cell r="H38" t="str">
            <v>Angelica</v>
          </cell>
          <cell r="I38" t="str">
            <v>Carmen</v>
          </cell>
          <cell r="J38" t="str">
            <v>Angela</v>
          </cell>
          <cell r="K38"/>
          <cell r="L38" t="str">
            <v>Madina (Delta)</v>
          </cell>
          <cell r="M38"/>
          <cell r="N38"/>
          <cell r="O38"/>
          <cell r="P38"/>
          <cell r="Q38"/>
          <cell r="R38"/>
          <cell r="S38"/>
        </row>
        <row r="39">
          <cell r="C39" t="str">
            <v>Jasenka</v>
          </cell>
          <cell r="D39" t="str">
            <v>Sylvia</v>
          </cell>
          <cell r="E39" t="str">
            <v>Meghana</v>
          </cell>
          <cell r="F39" t="str">
            <v>J.Do</v>
          </cell>
          <cell r="G39" t="str">
            <v>J.Parkinson/ Lucky</v>
          </cell>
          <cell r="H39" t="str">
            <v>Angelica</v>
          </cell>
          <cell r="I39" t="str">
            <v>Carmen</v>
          </cell>
          <cell r="J39" t="str">
            <v>Angela</v>
          </cell>
          <cell r="K39"/>
          <cell r="L39" t="str">
            <v>Madina (Delta)</v>
          </cell>
          <cell r="M39"/>
          <cell r="N39"/>
          <cell r="O39"/>
          <cell r="P39"/>
          <cell r="Q39"/>
          <cell r="R39"/>
          <cell r="S39"/>
        </row>
        <row r="40">
          <cell r="C40" t="str">
            <v>Jasenka</v>
          </cell>
          <cell r="D40" t="str">
            <v>Sylvia</v>
          </cell>
          <cell r="E40" t="str">
            <v>Meghana</v>
          </cell>
          <cell r="F40" t="str">
            <v>Nadi</v>
          </cell>
          <cell r="G40" t="str">
            <v>J.Do</v>
          </cell>
          <cell r="H40" t="str">
            <v>Angelica</v>
          </cell>
          <cell r="I40" t="str">
            <v>Carmen</v>
          </cell>
          <cell r="J40" t="str">
            <v>Angela</v>
          </cell>
          <cell r="K40"/>
          <cell r="L40" t="str">
            <v>Madina (Delta)</v>
          </cell>
          <cell r="M40"/>
          <cell r="N40"/>
          <cell r="O40"/>
          <cell r="P40"/>
          <cell r="Q40"/>
          <cell r="R40"/>
          <cell r="S40"/>
        </row>
        <row r="41">
          <cell r="C41" t="str">
            <v>Jasenka</v>
          </cell>
          <cell r="D41" t="str">
            <v>Sylvia</v>
          </cell>
          <cell r="E41" t="str">
            <v>Karishma</v>
          </cell>
          <cell r="F41" t="str">
            <v>J.Do</v>
          </cell>
          <cell r="G41" t="str">
            <v>Angela</v>
          </cell>
          <cell r="H41" t="str">
            <v>Tatyana</v>
          </cell>
          <cell r="I41" t="str">
            <v>Stephanie</v>
          </cell>
          <cell r="J41" t="str">
            <v>Carmen</v>
          </cell>
          <cell r="K41" t="str">
            <v>QQ</v>
          </cell>
          <cell r="L41" t="str">
            <v>Mickey (echo)</v>
          </cell>
          <cell r="M41"/>
          <cell r="N41"/>
          <cell r="O41"/>
          <cell r="P41"/>
          <cell r="Q41"/>
          <cell r="R41"/>
          <cell r="S41"/>
        </row>
        <row r="42">
          <cell r="C42" t="str">
            <v>Angela</v>
          </cell>
          <cell r="D42" t="str">
            <v>Sylvia</v>
          </cell>
          <cell r="E42" t="str">
            <v>Karishma</v>
          </cell>
          <cell r="F42" t="str">
            <v>J.Do</v>
          </cell>
          <cell r="G42" t="str">
            <v>J.Parkinson</v>
          </cell>
          <cell r="H42" t="str">
            <v>Angelica</v>
          </cell>
          <cell r="I42" t="str">
            <v>Stephanie</v>
          </cell>
          <cell r="J42" t="str">
            <v>Carmen</v>
          </cell>
          <cell r="K42" t="str">
            <v>Tatyana (+OHS)</v>
          </cell>
          <cell r="L42" t="str">
            <v>Mickey (Echo)</v>
          </cell>
          <cell r="M42"/>
          <cell r="N42"/>
          <cell r="O42"/>
          <cell r="P42"/>
          <cell r="Q42"/>
          <cell r="R42"/>
          <cell r="S42"/>
        </row>
        <row r="43">
          <cell r="C43" t="str">
            <v>Jasenka</v>
          </cell>
          <cell r="D43" t="str">
            <v>Sylvia</v>
          </cell>
          <cell r="E43" t="str">
            <v>Karishma</v>
          </cell>
          <cell r="F43" t="str">
            <v>J.Do</v>
          </cell>
          <cell r="G43" t="str">
            <v>Angela</v>
          </cell>
          <cell r="H43" t="str">
            <v>Angelica</v>
          </cell>
          <cell r="I43" t="str">
            <v>Stephanie</v>
          </cell>
          <cell r="J43" t="str">
            <v>Carmen</v>
          </cell>
          <cell r="K43" t="str">
            <v>QQ</v>
          </cell>
          <cell r="L43" t="str">
            <v>Mickey (Echo)</v>
          </cell>
          <cell r="M43"/>
          <cell r="N43"/>
          <cell r="O43"/>
          <cell r="P43"/>
          <cell r="Q43"/>
          <cell r="R43"/>
          <cell r="S43"/>
        </row>
        <row r="44">
          <cell r="C44" t="str">
            <v>Jasenka</v>
          </cell>
          <cell r="D44" t="str">
            <v>Sylvia</v>
          </cell>
          <cell r="E44" t="str">
            <v>Karishma</v>
          </cell>
          <cell r="F44" t="str">
            <v>Angela</v>
          </cell>
          <cell r="G44" t="str">
            <v>J.Parkinson</v>
          </cell>
          <cell r="H44" t="str">
            <v>Angelica</v>
          </cell>
          <cell r="I44" t="str">
            <v>Stephanie</v>
          </cell>
          <cell r="J44" t="str">
            <v>Carmen</v>
          </cell>
          <cell r="K44" t="str">
            <v>QQ</v>
          </cell>
          <cell r="L44" t="str">
            <v>Mickey (Echo)</v>
          </cell>
          <cell r="M44"/>
          <cell r="N44"/>
          <cell r="O44"/>
          <cell r="P44"/>
          <cell r="Q44"/>
          <cell r="R44"/>
          <cell r="S44"/>
        </row>
        <row r="45">
          <cell r="C45" t="str">
            <v>Jasenka</v>
          </cell>
          <cell r="D45" t="str">
            <v>Sylvia</v>
          </cell>
          <cell r="E45" t="str">
            <v>Karishma</v>
          </cell>
          <cell r="F45" t="str">
            <v>Tatyana</v>
          </cell>
          <cell r="G45" t="str">
            <v>Angela</v>
          </cell>
          <cell r="H45" t="str">
            <v>Angelica</v>
          </cell>
          <cell r="I45" t="str">
            <v>Stephanie</v>
          </cell>
          <cell r="J45" t="str">
            <v>Carmen</v>
          </cell>
          <cell r="K45" t="str">
            <v>QQ</v>
          </cell>
          <cell r="L45" t="str">
            <v>Mickey (Echo)</v>
          </cell>
          <cell r="M45"/>
          <cell r="N45"/>
          <cell r="O45"/>
          <cell r="P45"/>
          <cell r="Q45"/>
          <cell r="R45"/>
          <cell r="S45"/>
        </row>
        <row r="46">
          <cell r="C46" t="str">
            <v>Jasenka</v>
          </cell>
          <cell r="D46" t="str">
            <v>Sylvia</v>
          </cell>
          <cell r="E46" t="str">
            <v>Karishma</v>
          </cell>
          <cell r="F46" t="str">
            <v>S.McPhee</v>
          </cell>
          <cell r="G46" t="str">
            <v>Carmen</v>
          </cell>
          <cell r="H46" t="str">
            <v>Angelica</v>
          </cell>
          <cell r="I46" t="str">
            <v>Angela</v>
          </cell>
          <cell r="J46" t="str">
            <v>Stephanie</v>
          </cell>
          <cell r="K46"/>
          <cell r="L46"/>
          <cell r="M46"/>
          <cell r="N46"/>
          <cell r="O46"/>
          <cell r="P46"/>
          <cell r="Q46"/>
          <cell r="R46"/>
          <cell r="S46"/>
        </row>
        <row r="47">
          <cell r="C47" t="str">
            <v>Carmen</v>
          </cell>
          <cell r="D47" t="str">
            <v>Sylvia</v>
          </cell>
          <cell r="E47" t="str">
            <v>Karishma</v>
          </cell>
          <cell r="F47" t="str">
            <v>S.McPhee</v>
          </cell>
          <cell r="G47" t="str">
            <v>J.Parkinson</v>
          </cell>
          <cell r="H47" t="str">
            <v>Angelica</v>
          </cell>
          <cell r="I47" t="str">
            <v>Angela</v>
          </cell>
          <cell r="J47" t="str">
            <v>Stephanie</v>
          </cell>
          <cell r="K47"/>
          <cell r="L47"/>
          <cell r="M47"/>
          <cell r="N47"/>
          <cell r="O47"/>
          <cell r="P47"/>
          <cell r="Q47"/>
          <cell r="R47"/>
          <cell r="S47"/>
          <cell r="T47" t="str">
            <v>qq</v>
          </cell>
        </row>
        <row r="48">
          <cell r="C48" t="str">
            <v>Jasenka</v>
          </cell>
          <cell r="D48" t="str">
            <v>Sylvia</v>
          </cell>
          <cell r="E48" t="str">
            <v>Karishma</v>
          </cell>
          <cell r="F48" t="str">
            <v>S.McPhee</v>
          </cell>
          <cell r="G48" t="str">
            <v>Sam</v>
          </cell>
          <cell r="H48" t="str">
            <v>Angelica</v>
          </cell>
          <cell r="I48" t="str">
            <v>Angela</v>
          </cell>
          <cell r="J48" t="str">
            <v>Stephanie</v>
          </cell>
          <cell r="K48"/>
          <cell r="L48"/>
          <cell r="M48"/>
          <cell r="N48"/>
          <cell r="O48"/>
          <cell r="P48"/>
          <cell r="Q48"/>
          <cell r="R48"/>
          <cell r="S48"/>
        </row>
        <row r="49">
          <cell r="C49" t="str">
            <v>Jasenka</v>
          </cell>
          <cell r="D49" t="str">
            <v>Sylvia</v>
          </cell>
          <cell r="E49" t="str">
            <v>Carmen</v>
          </cell>
          <cell r="F49" t="str">
            <v>S.McPhee</v>
          </cell>
          <cell r="G49" t="str">
            <v>J.Parkinson</v>
          </cell>
          <cell r="H49" t="str">
            <v>Angelica</v>
          </cell>
          <cell r="I49" t="str">
            <v>Tatyana</v>
          </cell>
          <cell r="J49" t="str">
            <v>Stephanie</v>
          </cell>
          <cell r="K49"/>
          <cell r="L49"/>
          <cell r="M49"/>
          <cell r="N49"/>
          <cell r="O49"/>
          <cell r="P49"/>
          <cell r="Q49"/>
          <cell r="R49"/>
          <cell r="S49"/>
        </row>
        <row r="50">
          <cell r="C50" t="str">
            <v>Jasenka</v>
          </cell>
          <cell r="D50" t="str">
            <v>Sylvia</v>
          </cell>
          <cell r="E50" t="str">
            <v>Karishma</v>
          </cell>
          <cell r="F50" t="str">
            <v>S.McPhee</v>
          </cell>
          <cell r="G50" t="str">
            <v>Carmen</v>
          </cell>
          <cell r="H50" t="str">
            <v>Tatyana</v>
          </cell>
          <cell r="I50" t="str">
            <v>Angela</v>
          </cell>
          <cell r="J50" t="str">
            <v>Stephanie</v>
          </cell>
          <cell r="K50"/>
          <cell r="L50"/>
          <cell r="M50"/>
          <cell r="N50"/>
          <cell r="O50"/>
          <cell r="P50"/>
          <cell r="Q50"/>
          <cell r="R50"/>
          <cell r="S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/>
          <cell r="T51" t="str">
            <v>qq</v>
          </cell>
        </row>
        <row r="52">
          <cell r="C52" t="str">
            <v>Angela</v>
          </cell>
          <cell r="D52" t="str">
            <v>Tatyana</v>
          </cell>
          <cell r="E52" t="str">
            <v>Stephanie</v>
          </cell>
          <cell r="F52" t="str">
            <v>Carmen</v>
          </cell>
          <cell r="G52" t="str">
            <v>J.Parkinson</v>
          </cell>
          <cell r="H52" t="str">
            <v>S.McPhee</v>
          </cell>
          <cell r="I52" t="str">
            <v>Angelica</v>
          </cell>
          <cell r="J52" t="str">
            <v>Jasenka</v>
          </cell>
          <cell r="K52"/>
          <cell r="L52"/>
          <cell r="M52"/>
          <cell r="N52"/>
          <cell r="O52"/>
          <cell r="P52"/>
          <cell r="Q52"/>
          <cell r="R52"/>
          <cell r="S52"/>
          <cell r="T52" t="str">
            <v>qq</v>
          </cell>
        </row>
        <row r="53">
          <cell r="C53" t="str">
            <v>Angela</v>
          </cell>
          <cell r="D53" t="str">
            <v>Tatyana</v>
          </cell>
          <cell r="E53" t="str">
            <v>Stephanie</v>
          </cell>
          <cell r="F53" t="str">
            <v>Carmen</v>
          </cell>
          <cell r="G53" t="str">
            <v>S.McPhee</v>
          </cell>
          <cell r="H53" t="str">
            <v>Jasenka</v>
          </cell>
          <cell r="I53" t="str">
            <v>Angelica</v>
          </cell>
          <cell r="J53" t="str">
            <v>J.Do</v>
          </cell>
          <cell r="K53"/>
          <cell r="L53"/>
          <cell r="M53"/>
          <cell r="N53"/>
          <cell r="O53"/>
          <cell r="P53"/>
          <cell r="Q53"/>
          <cell r="R53"/>
          <cell r="S53"/>
          <cell r="T53" t="str">
            <v>Karishma</v>
          </cell>
        </row>
        <row r="54">
          <cell r="C54" t="str">
            <v>Angela</v>
          </cell>
          <cell r="D54" t="str">
            <v>Tatyana</v>
          </cell>
          <cell r="E54" t="str">
            <v>Stephanie</v>
          </cell>
          <cell r="F54" t="str">
            <v>Carmen</v>
          </cell>
          <cell r="G54" t="str">
            <v>J.Parkinson</v>
          </cell>
          <cell r="H54" t="str">
            <v>S.McPhee</v>
          </cell>
          <cell r="I54" t="str">
            <v>Angelica</v>
          </cell>
          <cell r="J54" t="str">
            <v>J.Do</v>
          </cell>
          <cell r="K54"/>
          <cell r="L54"/>
          <cell r="M54"/>
          <cell r="N54"/>
          <cell r="O54"/>
          <cell r="P54"/>
          <cell r="Q54"/>
          <cell r="R54"/>
          <cell r="S54"/>
          <cell r="T54" t="str">
            <v>Karishma</v>
          </cell>
        </row>
        <row r="55">
          <cell r="C55" t="str">
            <v>Angela</v>
          </cell>
          <cell r="D55" t="str">
            <v>Tatyana</v>
          </cell>
          <cell r="E55" t="str">
            <v>Stephanie</v>
          </cell>
          <cell r="F55" t="str">
            <v>Carmen</v>
          </cell>
          <cell r="G55" t="str">
            <v>S.McPhee</v>
          </cell>
          <cell r="H55" t="str">
            <v>Karishma</v>
          </cell>
          <cell r="I55" t="str">
            <v>Angelica</v>
          </cell>
          <cell r="J55" t="str">
            <v>J.Do</v>
          </cell>
          <cell r="K55"/>
          <cell r="L55"/>
          <cell r="M55"/>
          <cell r="N55"/>
          <cell r="O55"/>
          <cell r="P55"/>
          <cell r="Q55"/>
          <cell r="R55"/>
          <cell r="S55"/>
          <cell r="T55" t="str">
            <v>qq</v>
          </cell>
        </row>
        <row r="56">
          <cell r="C56" t="str">
            <v>Angela</v>
          </cell>
          <cell r="D56" t="str">
            <v>Tatyana</v>
          </cell>
          <cell r="E56" t="str">
            <v>Stephanie</v>
          </cell>
          <cell r="F56" t="str">
            <v>Carmen</v>
          </cell>
          <cell r="G56" t="str">
            <v>J.Do</v>
          </cell>
          <cell r="H56" t="str">
            <v>Angelica</v>
          </cell>
          <cell r="I56" t="str">
            <v>S.McPhee</v>
          </cell>
          <cell r="J56" t="str">
            <v>Jasenka</v>
          </cell>
          <cell r="K56"/>
          <cell r="L56"/>
          <cell r="M56"/>
          <cell r="N56"/>
          <cell r="O56"/>
          <cell r="P56"/>
          <cell r="Q56"/>
          <cell r="R56"/>
          <cell r="S56"/>
          <cell r="T56" t="str">
            <v>qq</v>
          </cell>
        </row>
        <row r="57">
          <cell r="C57" t="str">
            <v>Angela</v>
          </cell>
          <cell r="D57" t="str">
            <v>Tatyana</v>
          </cell>
          <cell r="E57" t="str">
            <v>Stephanie</v>
          </cell>
          <cell r="F57" t="str">
            <v>Carmen</v>
          </cell>
          <cell r="G57" t="str">
            <v>J.Do</v>
          </cell>
          <cell r="H57" t="str">
            <v>Angelica</v>
          </cell>
          <cell r="I57" t="str">
            <v>S.McPhee</v>
          </cell>
          <cell r="J57" t="str">
            <v>Jasenka</v>
          </cell>
          <cell r="K57"/>
          <cell r="L57"/>
          <cell r="M57"/>
          <cell r="N57"/>
          <cell r="O57"/>
          <cell r="P57"/>
          <cell r="Q57"/>
          <cell r="R57"/>
          <cell r="S57"/>
          <cell r="T57" t="str">
            <v>qq</v>
          </cell>
        </row>
        <row r="58">
          <cell r="C58" t="str">
            <v>Angela</v>
          </cell>
          <cell r="D58" t="str">
            <v>Tatyana</v>
          </cell>
          <cell r="E58" t="str">
            <v>Stephanie</v>
          </cell>
          <cell r="F58" t="str">
            <v>Carmen</v>
          </cell>
          <cell r="G58" t="str">
            <v>J.Do</v>
          </cell>
          <cell r="H58" t="str">
            <v>Karishma</v>
          </cell>
          <cell r="I58" t="str">
            <v>S.McPhee</v>
          </cell>
          <cell r="J58" t="str">
            <v>Jasenka</v>
          </cell>
          <cell r="K58"/>
          <cell r="L58"/>
          <cell r="M58"/>
          <cell r="N58"/>
          <cell r="O58"/>
          <cell r="P58"/>
          <cell r="Q58"/>
          <cell r="R58"/>
          <cell r="S58"/>
          <cell r="T58" t="str">
            <v>Angelica</v>
          </cell>
        </row>
        <row r="59">
          <cell r="C59" t="str">
            <v>Angela</v>
          </cell>
          <cell r="D59" t="str">
            <v>Tatyana</v>
          </cell>
          <cell r="E59" t="str">
            <v>Stephanie</v>
          </cell>
          <cell r="F59" t="str">
            <v>Carmen</v>
          </cell>
          <cell r="G59" t="str">
            <v>J.Parkinson</v>
          </cell>
          <cell r="H59" t="str">
            <v>Angelica</v>
          </cell>
          <cell r="I59" t="str">
            <v>S.McPhee</v>
          </cell>
          <cell r="J59" t="str">
            <v>Jasenka</v>
          </cell>
          <cell r="K59"/>
          <cell r="L59"/>
          <cell r="M59"/>
          <cell r="N59"/>
          <cell r="O59"/>
          <cell r="P59"/>
          <cell r="Q59"/>
          <cell r="R59"/>
          <cell r="S59"/>
          <cell r="T59" t="str">
            <v>Sylvia</v>
          </cell>
        </row>
        <row r="60">
          <cell r="C60" t="str">
            <v>Angela</v>
          </cell>
          <cell r="D60" t="str">
            <v>Tatyana</v>
          </cell>
          <cell r="E60" t="str">
            <v>Sylvia</v>
          </cell>
          <cell r="F60" t="str">
            <v>Carmen</v>
          </cell>
          <cell r="G60" t="str">
            <v>J.Do</v>
          </cell>
          <cell r="H60" t="str">
            <v>Karishma</v>
          </cell>
          <cell r="I60" t="str">
            <v>S.McPhee</v>
          </cell>
          <cell r="J60" t="str">
            <v>Jasenka</v>
          </cell>
          <cell r="K60"/>
          <cell r="L60"/>
          <cell r="M60"/>
          <cell r="N60"/>
          <cell r="O60"/>
          <cell r="P60"/>
          <cell r="Q60"/>
          <cell r="R60"/>
          <cell r="S60"/>
          <cell r="T60" t="str">
            <v>Angelica</v>
          </cell>
        </row>
        <row r="61">
          <cell r="C61" t="str">
            <v>Sylvia</v>
          </cell>
          <cell r="D61" t="str">
            <v>Tatyana</v>
          </cell>
          <cell r="E61" t="str">
            <v>Stephanie</v>
          </cell>
          <cell r="F61" t="str">
            <v>Carmen</v>
          </cell>
          <cell r="G61" t="str">
            <v>Jasenka</v>
          </cell>
          <cell r="H61" t="str">
            <v>S.McPhee</v>
          </cell>
          <cell r="I61" t="str">
            <v>J.Do</v>
          </cell>
          <cell r="J61" t="str">
            <v>Karishma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 t="str">
            <v>Angelica</v>
          </cell>
        </row>
        <row r="62">
          <cell r="C62" t="str">
            <v>Angela</v>
          </cell>
          <cell r="D62" t="str">
            <v>Sylvia</v>
          </cell>
          <cell r="E62" t="str">
            <v>Stephanie</v>
          </cell>
          <cell r="F62" t="str">
            <v>Carmen</v>
          </cell>
          <cell r="G62" t="str">
            <v>J.Parkinson</v>
          </cell>
          <cell r="H62" t="str">
            <v>S.McPhee</v>
          </cell>
          <cell r="I62" t="str">
            <v>J.Do</v>
          </cell>
          <cell r="J62" t="str">
            <v>Karishma</v>
          </cell>
          <cell r="K62"/>
          <cell r="L62"/>
          <cell r="M62"/>
          <cell r="N62"/>
          <cell r="O62"/>
          <cell r="P62"/>
          <cell r="Q62"/>
          <cell r="R62"/>
          <cell r="S62"/>
          <cell r="T62" t="str">
            <v>Angelica</v>
          </cell>
        </row>
        <row r="63">
          <cell r="C63" t="str">
            <v>Angela</v>
          </cell>
          <cell r="D63" t="str">
            <v>Tatyana</v>
          </cell>
          <cell r="E63" t="str">
            <v>Stephanie</v>
          </cell>
          <cell r="F63" t="str">
            <v>Carmen</v>
          </cell>
          <cell r="G63" t="str">
            <v>Jasenka</v>
          </cell>
          <cell r="H63" t="str">
            <v>S.McPhee</v>
          </cell>
          <cell r="I63" t="str">
            <v>J.Do</v>
          </cell>
          <cell r="J63" t="str">
            <v>Karishma</v>
          </cell>
          <cell r="K63"/>
          <cell r="L63"/>
          <cell r="M63"/>
          <cell r="N63"/>
          <cell r="O63"/>
          <cell r="P63"/>
          <cell r="Q63"/>
          <cell r="R63"/>
          <cell r="S63"/>
          <cell r="T63" t="str">
            <v>Angelica</v>
          </cell>
        </row>
        <row r="64">
          <cell r="C64" t="str">
            <v>Angela</v>
          </cell>
          <cell r="D64" t="str">
            <v>Tatyana</v>
          </cell>
          <cell r="E64" t="str">
            <v>Stephanie</v>
          </cell>
          <cell r="F64" t="str">
            <v>Carmen</v>
          </cell>
          <cell r="G64" t="str">
            <v>J.Parkinson</v>
          </cell>
          <cell r="H64" t="str">
            <v>Jasenka</v>
          </cell>
          <cell r="I64" t="str">
            <v>J.Do</v>
          </cell>
          <cell r="J64" t="str">
            <v>Karishma</v>
          </cell>
          <cell r="K64"/>
          <cell r="L64"/>
          <cell r="M64"/>
          <cell r="N64"/>
          <cell r="O64"/>
          <cell r="P64"/>
          <cell r="Q64"/>
          <cell r="R64"/>
          <cell r="S64"/>
          <cell r="T64" t="str">
            <v>Angelica</v>
          </cell>
        </row>
        <row r="65">
          <cell r="C65" t="str">
            <v>Angela</v>
          </cell>
          <cell r="D65" t="str">
            <v>Tatyana</v>
          </cell>
          <cell r="E65" t="str">
            <v>Stephanie</v>
          </cell>
          <cell r="F65" t="str">
            <v>Sylvia</v>
          </cell>
          <cell r="G65" t="str">
            <v>Jasenka</v>
          </cell>
          <cell r="H65" t="str">
            <v>S.McPhee</v>
          </cell>
          <cell r="I65" t="str">
            <v>J.Do</v>
          </cell>
          <cell r="J65" t="str">
            <v>Karishma</v>
          </cell>
          <cell r="K65"/>
          <cell r="L65"/>
          <cell r="M65"/>
          <cell r="N65"/>
          <cell r="O65"/>
          <cell r="P65"/>
          <cell r="Q65"/>
          <cell r="R65"/>
          <cell r="S65"/>
          <cell r="T65" t="str">
            <v>qq</v>
          </cell>
        </row>
        <row r="66">
          <cell r="C66" t="str">
            <v>Angela</v>
          </cell>
          <cell r="D66" t="str">
            <v>Tatyana</v>
          </cell>
          <cell r="E66" t="str">
            <v>Stephanie</v>
          </cell>
          <cell r="F66" t="str">
            <v>Carmen</v>
          </cell>
          <cell r="G66" t="str">
            <v>Karishma</v>
          </cell>
          <cell r="H66" t="str">
            <v>J.Do</v>
          </cell>
          <cell r="I66" t="str">
            <v>Jasenka</v>
          </cell>
          <cell r="J66" t="str">
            <v>S.McPhee</v>
          </cell>
          <cell r="K66"/>
          <cell r="L66"/>
          <cell r="M66"/>
          <cell r="N66"/>
          <cell r="O66"/>
          <cell r="P66"/>
          <cell r="Q66"/>
          <cell r="R66"/>
          <cell r="S66"/>
        </row>
        <row r="67">
          <cell r="C67" t="str">
            <v>Angela</v>
          </cell>
          <cell r="D67" t="str">
            <v>Tatyana</v>
          </cell>
          <cell r="E67" t="str">
            <v>Stephanie</v>
          </cell>
          <cell r="F67" t="str">
            <v>Carmen</v>
          </cell>
          <cell r="G67" t="str">
            <v>Karishma</v>
          </cell>
          <cell r="H67" t="str">
            <v>Angelica</v>
          </cell>
          <cell r="I67" t="str">
            <v>Jasenka</v>
          </cell>
          <cell r="J67" t="str">
            <v>Sylvia</v>
          </cell>
          <cell r="K67"/>
          <cell r="L67"/>
          <cell r="M67"/>
          <cell r="N67"/>
          <cell r="O67"/>
          <cell r="P67"/>
          <cell r="Q67"/>
          <cell r="R67"/>
          <cell r="S67"/>
          <cell r="T67" t="str">
            <v>J.Do</v>
          </cell>
        </row>
        <row r="68">
          <cell r="C68" t="str">
            <v>Angela</v>
          </cell>
          <cell r="D68" t="str">
            <v>Tatyana</v>
          </cell>
          <cell r="E68" t="str">
            <v>Stephanie</v>
          </cell>
          <cell r="F68" t="str">
            <v>Carmen</v>
          </cell>
          <cell r="G68" t="str">
            <v>Karishma</v>
          </cell>
          <cell r="H68" t="str">
            <v>Angelica</v>
          </cell>
          <cell r="I68" t="str">
            <v>Jasenka</v>
          </cell>
          <cell r="J68" t="str">
            <v>S.McPhee</v>
          </cell>
          <cell r="K68"/>
          <cell r="L68"/>
          <cell r="M68"/>
          <cell r="N68"/>
          <cell r="O68"/>
          <cell r="P68"/>
          <cell r="Q68"/>
          <cell r="R68"/>
          <cell r="S68"/>
          <cell r="T68" t="str">
            <v>J.Do</v>
          </cell>
        </row>
        <row r="69">
          <cell r="C69" t="str">
            <v>Angela</v>
          </cell>
          <cell r="D69" t="str">
            <v>Tatyana</v>
          </cell>
          <cell r="E69" t="str">
            <v>Stephanie</v>
          </cell>
          <cell r="F69" t="str">
            <v>Carmen</v>
          </cell>
          <cell r="G69" t="str">
            <v>Karishma</v>
          </cell>
          <cell r="H69" t="str">
            <v>Angelica</v>
          </cell>
          <cell r="I69" t="str">
            <v>J.Do</v>
          </cell>
          <cell r="J69" t="str">
            <v>S.McPhee</v>
          </cell>
          <cell r="K69"/>
          <cell r="L69"/>
          <cell r="M69"/>
          <cell r="N69"/>
          <cell r="O69"/>
          <cell r="P69"/>
          <cell r="Q69"/>
          <cell r="R69"/>
          <cell r="S69"/>
        </row>
        <row r="70">
          <cell r="C70" t="str">
            <v>Angela</v>
          </cell>
          <cell r="D70" t="str">
            <v>Tatyana</v>
          </cell>
          <cell r="E70" t="str">
            <v>Stephanie</v>
          </cell>
          <cell r="F70" t="str">
            <v>Carmen</v>
          </cell>
          <cell r="G70" t="str">
            <v>Karishma</v>
          </cell>
          <cell r="H70" t="str">
            <v>Angelica</v>
          </cell>
          <cell r="I70" t="str">
            <v>Jasenka</v>
          </cell>
          <cell r="J70" t="str">
            <v>S.McPhee</v>
          </cell>
          <cell r="K70"/>
          <cell r="L70"/>
          <cell r="M70"/>
          <cell r="N70"/>
          <cell r="O70"/>
          <cell r="P70"/>
          <cell r="Q70"/>
          <cell r="R70"/>
          <cell r="S70"/>
          <cell r="T70" t="str">
            <v>J.Do</v>
          </cell>
        </row>
        <row r="71">
          <cell r="C71" t="str">
            <v>Karishma</v>
          </cell>
          <cell r="D71" t="str">
            <v>S.McPhee</v>
          </cell>
          <cell r="E71" t="str">
            <v>Carmen</v>
          </cell>
          <cell r="F71" t="str">
            <v>Jasenka</v>
          </cell>
          <cell r="G71" t="str">
            <v>Tatyana</v>
          </cell>
          <cell r="H71" t="str">
            <v>Stephanie</v>
          </cell>
          <cell r="I71" t="str">
            <v>Angelica</v>
          </cell>
          <cell r="J71" t="str">
            <v>Angela</v>
          </cell>
          <cell r="K71"/>
          <cell r="L71"/>
          <cell r="M71"/>
          <cell r="N71"/>
          <cell r="O71"/>
          <cell r="P71"/>
          <cell r="Q71"/>
          <cell r="R71"/>
          <cell r="S71"/>
        </row>
        <row r="72">
          <cell r="C72" t="str">
            <v>Karishma</v>
          </cell>
          <cell r="D72" t="str">
            <v>S.McPhee</v>
          </cell>
          <cell r="E72" t="str">
            <v>Carmen</v>
          </cell>
          <cell r="F72" t="str">
            <v>Jasenka</v>
          </cell>
          <cell r="G72" t="str">
            <v>Tatyana</v>
          </cell>
          <cell r="H72" t="str">
            <v>Stephanie</v>
          </cell>
          <cell r="I72" t="str">
            <v>Angelica</v>
          </cell>
          <cell r="J72" t="str">
            <v>Angela</v>
          </cell>
          <cell r="K72"/>
          <cell r="L72"/>
          <cell r="M72"/>
          <cell r="N72"/>
          <cell r="O72"/>
          <cell r="P72"/>
          <cell r="Q72"/>
          <cell r="R72"/>
          <cell r="S72"/>
        </row>
        <row r="73">
          <cell r="C73" t="str">
            <v>Karishma</v>
          </cell>
          <cell r="D73" t="str">
            <v>S.McPhee</v>
          </cell>
          <cell r="E73" t="str">
            <v>Carmen</v>
          </cell>
          <cell r="F73" t="str">
            <v>Jasenka</v>
          </cell>
          <cell r="G73" t="str">
            <v>Tatyana</v>
          </cell>
          <cell r="H73" t="str">
            <v>Stephanie</v>
          </cell>
          <cell r="I73" t="str">
            <v>Angelica</v>
          </cell>
          <cell r="J73" t="str">
            <v>Angela</v>
          </cell>
          <cell r="K73"/>
          <cell r="L73"/>
          <cell r="M73"/>
          <cell r="N73"/>
          <cell r="O73"/>
          <cell r="P73"/>
          <cell r="Q73"/>
          <cell r="R73"/>
          <cell r="S73"/>
          <cell r="T73" t="str">
            <v>J.Do</v>
          </cell>
        </row>
        <row r="74">
          <cell r="C74" t="str">
            <v>Karishma</v>
          </cell>
          <cell r="D74" t="str">
            <v>S.McPhee</v>
          </cell>
          <cell r="E74" t="str">
            <v>Carmen</v>
          </cell>
          <cell r="F74" t="str">
            <v>Jasenka</v>
          </cell>
          <cell r="G74" t="str">
            <v>J.Do</v>
          </cell>
          <cell r="H74" t="str">
            <v>Stephanie</v>
          </cell>
          <cell r="I74" t="str">
            <v>Angelica</v>
          </cell>
          <cell r="J74" t="str">
            <v>Angela</v>
          </cell>
          <cell r="K74"/>
          <cell r="L74"/>
          <cell r="M74"/>
          <cell r="N74"/>
          <cell r="O74"/>
          <cell r="P74"/>
          <cell r="Q74"/>
          <cell r="R74"/>
          <cell r="S74"/>
        </row>
        <row r="75">
          <cell r="C75" t="str">
            <v>Karishma</v>
          </cell>
          <cell r="D75" t="str">
            <v>S.McPhee</v>
          </cell>
          <cell r="E75" t="str">
            <v>Carmen</v>
          </cell>
          <cell r="F75" t="str">
            <v>Jasenka</v>
          </cell>
          <cell r="G75" t="str">
            <v>J.Do</v>
          </cell>
          <cell r="H75" t="str">
            <v>Stephanie</v>
          </cell>
          <cell r="I75" t="str">
            <v>Angelica</v>
          </cell>
          <cell r="J75" t="str">
            <v>Angela</v>
          </cell>
          <cell r="K75"/>
          <cell r="L75"/>
          <cell r="M75"/>
          <cell r="N75"/>
          <cell r="O75"/>
          <cell r="P75"/>
          <cell r="Q75"/>
          <cell r="R75"/>
          <cell r="S75"/>
        </row>
        <row r="76">
          <cell r="C76" t="str">
            <v>Angelica</v>
          </cell>
          <cell r="D76" t="str">
            <v>S.McPhee</v>
          </cell>
          <cell r="E76" t="str">
            <v>J.Do</v>
          </cell>
          <cell r="F76" t="str">
            <v>Jasenka</v>
          </cell>
          <cell r="G76" t="str">
            <v>Angela</v>
          </cell>
          <cell r="H76" t="str">
            <v>Carmen</v>
          </cell>
          <cell r="I76" t="str">
            <v>Tatyana</v>
          </cell>
          <cell r="J76" t="str">
            <v>Stephanie</v>
          </cell>
          <cell r="K76"/>
          <cell r="L76"/>
          <cell r="M76"/>
          <cell r="N76"/>
          <cell r="O76"/>
          <cell r="P76"/>
          <cell r="Q76"/>
          <cell r="R76"/>
          <cell r="S76"/>
        </row>
        <row r="77">
          <cell r="C77" t="str">
            <v>Angelica</v>
          </cell>
          <cell r="D77" t="str">
            <v>S.McPhee</v>
          </cell>
          <cell r="E77" t="str">
            <v>J.Do</v>
          </cell>
          <cell r="F77" t="str">
            <v>Jasenka</v>
          </cell>
          <cell r="G77" t="str">
            <v>J.Parkinson</v>
          </cell>
          <cell r="H77" t="str">
            <v>Angela</v>
          </cell>
          <cell r="I77" t="str">
            <v>Tatyana</v>
          </cell>
          <cell r="J77" t="str">
            <v>Stephanie</v>
          </cell>
          <cell r="K77"/>
          <cell r="L77"/>
          <cell r="M77"/>
          <cell r="N77"/>
          <cell r="O77"/>
          <cell r="P77"/>
          <cell r="Q77"/>
          <cell r="R77"/>
          <cell r="S77"/>
        </row>
        <row r="78">
          <cell r="C78" t="str">
            <v>Angelica</v>
          </cell>
          <cell r="D78" t="str">
            <v>S.McPhee</v>
          </cell>
          <cell r="E78" t="str">
            <v>J.Do</v>
          </cell>
          <cell r="F78" t="str">
            <v>Jasenka</v>
          </cell>
          <cell r="G78" t="str">
            <v>Angela</v>
          </cell>
          <cell r="H78" t="str">
            <v>Carmen</v>
          </cell>
          <cell r="I78" t="str">
            <v>Tatyana</v>
          </cell>
          <cell r="J78" t="str">
            <v>Karishma</v>
          </cell>
          <cell r="K78"/>
          <cell r="L78"/>
          <cell r="M78"/>
          <cell r="N78"/>
          <cell r="O78"/>
          <cell r="P78"/>
          <cell r="Q78"/>
          <cell r="R78"/>
          <cell r="S78"/>
        </row>
        <row r="79">
          <cell r="C79" t="str">
            <v>Angelica</v>
          </cell>
          <cell r="D79" t="str">
            <v>S.McPhee</v>
          </cell>
          <cell r="E79" t="str">
            <v>J.Do</v>
          </cell>
          <cell r="F79" t="str">
            <v>Jasenka</v>
          </cell>
          <cell r="G79" t="str">
            <v>J.Parkinson</v>
          </cell>
          <cell r="H79" t="str">
            <v>Carmen</v>
          </cell>
          <cell r="I79" t="str">
            <v>Tatyana</v>
          </cell>
          <cell r="J79" t="str">
            <v>Karishma</v>
          </cell>
          <cell r="K79"/>
          <cell r="L79"/>
          <cell r="M79"/>
          <cell r="N79"/>
          <cell r="O79"/>
          <cell r="P79"/>
          <cell r="Q79"/>
          <cell r="R79"/>
          <cell r="S79"/>
        </row>
        <row r="80">
          <cell r="C80" t="str">
            <v>Public Holiday</v>
          </cell>
          <cell r="D80" t="str">
            <v>Public Holiday</v>
          </cell>
          <cell r="E80" t="str">
            <v>Public Holiday</v>
          </cell>
          <cell r="F80" t="str">
            <v>Public Holiday</v>
          </cell>
          <cell r="G80" t="str">
            <v>Public Holiday</v>
          </cell>
          <cell r="H80" t="str">
            <v>Public Holiday</v>
          </cell>
          <cell r="I80" t="str">
            <v>Public Holiday</v>
          </cell>
          <cell r="J80" t="str">
            <v>Public Holiday</v>
          </cell>
          <cell r="K80"/>
          <cell r="L80"/>
          <cell r="M80"/>
          <cell r="N80"/>
          <cell r="O80"/>
          <cell r="P80"/>
          <cell r="Q80"/>
          <cell r="R80"/>
          <cell r="S80"/>
        </row>
        <row r="81">
          <cell r="C81" t="str">
            <v>Public Holiday</v>
          </cell>
          <cell r="D81" t="str">
            <v>Public Holiday</v>
          </cell>
          <cell r="E81" t="str">
            <v>Public Holiday</v>
          </cell>
          <cell r="F81" t="str">
            <v>Public Holiday</v>
          </cell>
          <cell r="G81" t="str">
            <v>Public Holiday</v>
          </cell>
          <cell r="H81" t="str">
            <v>Public Holiday</v>
          </cell>
          <cell r="I81" t="str">
            <v>Public Holiday</v>
          </cell>
          <cell r="J81" t="str">
            <v>Public Holiday</v>
          </cell>
          <cell r="K81"/>
          <cell r="L81"/>
          <cell r="M81"/>
          <cell r="N81"/>
          <cell r="O81"/>
          <cell r="P81"/>
          <cell r="Q81"/>
          <cell r="R81"/>
          <cell r="S81"/>
        </row>
        <row r="82">
          <cell r="C82" t="str">
            <v>Karishma</v>
          </cell>
          <cell r="D82" t="str">
            <v>Angelica</v>
          </cell>
          <cell r="E82" t="str">
            <v>J.Do</v>
          </cell>
          <cell r="F82" t="str">
            <v>Jasenka</v>
          </cell>
          <cell r="G82" t="str">
            <v>J.Parkinson</v>
          </cell>
          <cell r="H82" t="str">
            <v>Tatyana</v>
          </cell>
          <cell r="I82" t="str">
            <v>Angela</v>
          </cell>
          <cell r="J82" t="str">
            <v>Carmen</v>
          </cell>
          <cell r="K82"/>
          <cell r="L82"/>
          <cell r="M82"/>
          <cell r="N82"/>
          <cell r="O82"/>
          <cell r="P82"/>
          <cell r="Q82"/>
          <cell r="R82"/>
          <cell r="S82"/>
        </row>
        <row r="83">
          <cell r="C83" t="str">
            <v>Karishma</v>
          </cell>
          <cell r="D83" t="str">
            <v>Angelica</v>
          </cell>
          <cell r="E83" t="str">
            <v>J.Do</v>
          </cell>
          <cell r="F83" t="str">
            <v>Jasenka</v>
          </cell>
          <cell r="G83" t="str">
            <v>Stephanie</v>
          </cell>
          <cell r="H83" t="str">
            <v>Tatyana</v>
          </cell>
          <cell r="I83" t="str">
            <v>Sylvia</v>
          </cell>
          <cell r="J83" t="str">
            <v>Carmen</v>
          </cell>
          <cell r="K83"/>
          <cell r="L83"/>
          <cell r="M83"/>
          <cell r="N83"/>
          <cell r="O83"/>
          <cell r="P83"/>
          <cell r="Q83"/>
          <cell r="R83"/>
          <cell r="S83"/>
        </row>
        <row r="84">
          <cell r="C84" t="str">
            <v>Public Holiday</v>
          </cell>
          <cell r="D84" t="str">
            <v>Public Holiday</v>
          </cell>
          <cell r="E84" t="str">
            <v>Public Holiday</v>
          </cell>
          <cell r="F84" t="str">
            <v>Public Holiday</v>
          </cell>
          <cell r="G84" t="str">
            <v>Public Holiday</v>
          </cell>
          <cell r="H84" t="str">
            <v>Public Holiday</v>
          </cell>
          <cell r="I84" t="str">
            <v>Public Holiday</v>
          </cell>
          <cell r="J84" t="str">
            <v>Public Holiday</v>
          </cell>
          <cell r="K84"/>
          <cell r="L84"/>
          <cell r="M84"/>
          <cell r="N84"/>
          <cell r="O84"/>
          <cell r="P84"/>
          <cell r="Q84"/>
          <cell r="R84"/>
          <cell r="S84"/>
        </row>
        <row r="85">
          <cell r="C85" t="str">
            <v>Karishma</v>
          </cell>
          <cell r="D85" t="str">
            <v>Angelica</v>
          </cell>
          <cell r="E85" t="str">
            <v>J.Do</v>
          </cell>
          <cell r="F85" t="str">
            <v>Jasenka</v>
          </cell>
          <cell r="G85" t="str">
            <v>Stephanie</v>
          </cell>
          <cell r="H85" t="str">
            <v>Tatyana</v>
          </cell>
          <cell r="I85" t="str">
            <v>Sylvia</v>
          </cell>
          <cell r="J85" t="str">
            <v>Carmen</v>
          </cell>
          <cell r="K85"/>
          <cell r="L85"/>
          <cell r="M85"/>
          <cell r="N85"/>
          <cell r="O85"/>
          <cell r="P85"/>
          <cell r="Q85"/>
          <cell r="R85"/>
          <cell r="S85"/>
        </row>
        <row r="86">
          <cell r="C86" t="str">
            <v>Karishma</v>
          </cell>
          <cell r="D86" t="str">
            <v>S.McPhee</v>
          </cell>
          <cell r="E86" t="str">
            <v>J.Do</v>
          </cell>
          <cell r="F86" t="str">
            <v>Jasenka</v>
          </cell>
          <cell r="G86" t="str">
            <v>Carmen</v>
          </cell>
          <cell r="H86" t="str">
            <v>blank</v>
          </cell>
          <cell r="I86" t="str">
            <v>Stephanie</v>
          </cell>
          <cell r="J86" t="str">
            <v>Sylvia</v>
          </cell>
          <cell r="K86"/>
          <cell r="L86"/>
          <cell r="M86"/>
          <cell r="N86"/>
          <cell r="O86"/>
          <cell r="P86"/>
          <cell r="Q86"/>
          <cell r="R86"/>
          <cell r="S86"/>
        </row>
        <row r="87">
          <cell r="C87" t="str">
            <v>Karishma</v>
          </cell>
          <cell r="D87" t="str">
            <v>Carmen</v>
          </cell>
          <cell r="E87" t="str">
            <v>J.Do</v>
          </cell>
          <cell r="F87" t="str">
            <v>Jasenka</v>
          </cell>
          <cell r="G87" t="str">
            <v>J.Parkinson</v>
          </cell>
          <cell r="H87" t="str">
            <v>blank</v>
          </cell>
          <cell r="I87" t="str">
            <v>Stephanie</v>
          </cell>
          <cell r="J87" t="str">
            <v>Sylvia</v>
          </cell>
          <cell r="K87"/>
          <cell r="L87"/>
          <cell r="M87"/>
          <cell r="N87"/>
          <cell r="O87"/>
          <cell r="P87"/>
          <cell r="Q87"/>
          <cell r="R87"/>
          <cell r="S87"/>
        </row>
        <row r="88">
          <cell r="C88" t="str">
            <v>Karishma</v>
          </cell>
          <cell r="D88" t="str">
            <v>S.McPhee</v>
          </cell>
          <cell r="E88" t="str">
            <v>J.Do</v>
          </cell>
          <cell r="F88" t="str">
            <v>Jasenka</v>
          </cell>
          <cell r="G88" t="str">
            <v>Carmen</v>
          </cell>
          <cell r="H88" t="str">
            <v>blank</v>
          </cell>
          <cell r="I88" t="str">
            <v>Stephanie</v>
          </cell>
          <cell r="J88" t="str">
            <v>Sylvia</v>
          </cell>
          <cell r="K88"/>
          <cell r="L88"/>
          <cell r="M88"/>
          <cell r="N88"/>
          <cell r="O88"/>
          <cell r="P88"/>
          <cell r="Q88"/>
          <cell r="R88"/>
          <cell r="S88"/>
        </row>
        <row r="89">
          <cell r="C89" t="str">
            <v>Karishma</v>
          </cell>
          <cell r="D89" t="str">
            <v>S.McPhee</v>
          </cell>
          <cell r="E89" t="str">
            <v>J.Do</v>
          </cell>
          <cell r="F89" t="str">
            <v>Carmen</v>
          </cell>
          <cell r="G89" t="str">
            <v>J.Parkinson</v>
          </cell>
          <cell r="H89" t="str">
            <v>blank</v>
          </cell>
          <cell r="I89" t="str">
            <v>Stephanie</v>
          </cell>
          <cell r="J89" t="str">
            <v>Sylvia</v>
          </cell>
          <cell r="K89"/>
          <cell r="L89"/>
          <cell r="M89"/>
          <cell r="N89"/>
          <cell r="O89"/>
          <cell r="P89"/>
          <cell r="Q89"/>
          <cell r="R89"/>
          <cell r="S89"/>
        </row>
        <row r="90">
          <cell r="C90" t="str">
            <v>Karishma</v>
          </cell>
          <cell r="D90" t="str">
            <v>S.McPhee</v>
          </cell>
          <cell r="E90" t="str">
            <v>J.Do</v>
          </cell>
          <cell r="F90" t="str">
            <v>Jasenka</v>
          </cell>
          <cell r="G90" t="str">
            <v>Carmen</v>
          </cell>
          <cell r="H90" t="str">
            <v>blank</v>
          </cell>
          <cell r="I90" t="str">
            <v>Stephanie</v>
          </cell>
          <cell r="J90" t="str">
            <v>Sylvia</v>
          </cell>
          <cell r="K90"/>
          <cell r="L90"/>
          <cell r="M90"/>
          <cell r="N90"/>
          <cell r="O90"/>
          <cell r="P90"/>
          <cell r="Q90"/>
          <cell r="R90"/>
          <cell r="S90"/>
        </row>
        <row r="91">
          <cell r="C91" t="str">
            <v>Tatyana</v>
          </cell>
          <cell r="D91" t="str">
            <v>Angela</v>
          </cell>
          <cell r="E91" t="str">
            <v>Carmen</v>
          </cell>
          <cell r="F91" t="str">
            <v>Stephanie</v>
          </cell>
          <cell r="G91" t="str">
            <v>S.McPhee</v>
          </cell>
          <cell r="H91" t="str">
            <v>Jasenka</v>
          </cell>
          <cell r="I91" t="str">
            <v>Karishma</v>
          </cell>
          <cell r="J91" t="str">
            <v>J.Do</v>
          </cell>
          <cell r="K91"/>
          <cell r="L91"/>
          <cell r="M91"/>
          <cell r="N91"/>
          <cell r="O91"/>
          <cell r="P91"/>
          <cell r="Q91"/>
          <cell r="R91"/>
          <cell r="S91"/>
        </row>
        <row r="92">
          <cell r="C92" t="str">
            <v>Tatyana</v>
          </cell>
          <cell r="D92" t="str">
            <v>Angela</v>
          </cell>
          <cell r="E92" t="str">
            <v>Carmen</v>
          </cell>
          <cell r="F92" t="str">
            <v>Stephanie</v>
          </cell>
          <cell r="G92" t="str">
            <v>J.Parkinson</v>
          </cell>
          <cell r="H92" t="str">
            <v>Jasenka</v>
          </cell>
          <cell r="I92" t="str">
            <v>Karishma</v>
          </cell>
          <cell r="J92" t="str">
            <v>S.McPhee</v>
          </cell>
          <cell r="K92"/>
          <cell r="L92"/>
          <cell r="M92"/>
          <cell r="N92"/>
          <cell r="O92"/>
          <cell r="P92"/>
          <cell r="Q92"/>
          <cell r="R92"/>
          <cell r="S92"/>
        </row>
        <row r="93">
          <cell r="C93" t="str">
            <v>Tatyana</v>
          </cell>
          <cell r="D93" t="str">
            <v>Angela</v>
          </cell>
          <cell r="E93" t="str">
            <v>Carmen</v>
          </cell>
          <cell r="F93" t="str">
            <v>Stephanie</v>
          </cell>
          <cell r="G93" t="str">
            <v>S.McPhee</v>
          </cell>
          <cell r="H93" t="str">
            <v>Jasenka</v>
          </cell>
          <cell r="I93" t="str">
            <v>Karishma</v>
          </cell>
          <cell r="J93" t="str">
            <v>J.Do</v>
          </cell>
          <cell r="K93"/>
          <cell r="L93"/>
          <cell r="M93"/>
          <cell r="N93"/>
          <cell r="O93"/>
          <cell r="P93"/>
          <cell r="Q93"/>
          <cell r="R93"/>
          <cell r="S93"/>
        </row>
        <row r="94">
          <cell r="C94" t="str">
            <v>S.McPhee</v>
          </cell>
          <cell r="D94" t="str">
            <v>Angela</v>
          </cell>
          <cell r="E94" t="str">
            <v>Carmen</v>
          </cell>
          <cell r="F94" t="str">
            <v>Stephanie</v>
          </cell>
          <cell r="G94" t="str">
            <v>J.Parkinson</v>
          </cell>
          <cell r="H94" t="str">
            <v>Sylvia</v>
          </cell>
          <cell r="I94" t="str">
            <v>Karishma</v>
          </cell>
          <cell r="J94" t="str">
            <v>J.Do</v>
          </cell>
          <cell r="K94"/>
          <cell r="L94"/>
          <cell r="M94"/>
          <cell r="N94"/>
          <cell r="O94"/>
          <cell r="P94"/>
          <cell r="Q94"/>
          <cell r="R94"/>
          <cell r="S94"/>
        </row>
        <row r="95">
          <cell r="C95" t="str">
            <v>Tatyana</v>
          </cell>
          <cell r="D95" t="str">
            <v>Angela</v>
          </cell>
          <cell r="E95" t="str">
            <v>Carmen</v>
          </cell>
          <cell r="F95" t="str">
            <v>Stephanie</v>
          </cell>
          <cell r="G95" t="str">
            <v>S.McPhee</v>
          </cell>
          <cell r="H95" t="str">
            <v>Jasenka</v>
          </cell>
          <cell r="I95" t="str">
            <v>Karishma</v>
          </cell>
          <cell r="J95" t="str">
            <v>J.Do</v>
          </cell>
          <cell r="K95"/>
          <cell r="L95"/>
          <cell r="M95"/>
          <cell r="N95"/>
          <cell r="O95"/>
          <cell r="P95"/>
          <cell r="Q95"/>
          <cell r="R95"/>
          <cell r="S95"/>
        </row>
        <row r="96">
          <cell r="C96" t="str">
            <v>Tatyana</v>
          </cell>
          <cell r="D96" t="str">
            <v>Angela</v>
          </cell>
          <cell r="E96" t="str">
            <v>Carmen</v>
          </cell>
          <cell r="F96" t="str">
            <v>Stephanie</v>
          </cell>
          <cell r="G96" t="str">
            <v>J.Do</v>
          </cell>
          <cell r="H96" t="str">
            <v>Sylvia</v>
          </cell>
          <cell r="I96" t="str">
            <v>S.McPhee</v>
          </cell>
          <cell r="J96" t="str">
            <v>Jasenka</v>
          </cell>
          <cell r="K96"/>
          <cell r="L96"/>
          <cell r="M96"/>
          <cell r="N96"/>
          <cell r="O96"/>
          <cell r="P96"/>
          <cell r="Q96"/>
          <cell r="R96"/>
          <cell r="S96"/>
        </row>
        <row r="97">
          <cell r="C97" t="str">
            <v>Tatyana</v>
          </cell>
          <cell r="D97" t="str">
            <v>Angela</v>
          </cell>
          <cell r="E97" t="str">
            <v>Carmen</v>
          </cell>
          <cell r="F97" t="str">
            <v>Stephanie</v>
          </cell>
          <cell r="G97" t="str">
            <v>J.Parkinson</v>
          </cell>
          <cell r="H97" t="str">
            <v>Sylvia</v>
          </cell>
          <cell r="I97" t="str">
            <v>S.McPhee</v>
          </cell>
          <cell r="J97" t="str">
            <v>Jasenka</v>
          </cell>
          <cell r="K97"/>
          <cell r="L97"/>
          <cell r="M97"/>
          <cell r="N97"/>
          <cell r="O97"/>
          <cell r="P97"/>
          <cell r="Q97"/>
          <cell r="R97"/>
          <cell r="S97"/>
        </row>
        <row r="98">
          <cell r="C98" t="str">
            <v>Tatyana</v>
          </cell>
          <cell r="D98" t="str">
            <v>Angela</v>
          </cell>
          <cell r="E98" t="str">
            <v>Carmen</v>
          </cell>
          <cell r="F98" t="str">
            <v>Stephanie</v>
          </cell>
          <cell r="G98" t="str">
            <v>J.Do</v>
          </cell>
          <cell r="H98" t="str">
            <v>Karishma</v>
          </cell>
          <cell r="I98" t="str">
            <v>S.McPhee</v>
          </cell>
          <cell r="J98" t="str">
            <v>Jasenka</v>
          </cell>
          <cell r="K98"/>
          <cell r="L98"/>
          <cell r="M98"/>
          <cell r="N98"/>
          <cell r="O98"/>
          <cell r="P98"/>
          <cell r="Q98"/>
          <cell r="R98"/>
          <cell r="S98"/>
        </row>
        <row r="99">
          <cell r="C99" t="str">
            <v>Tatyana</v>
          </cell>
          <cell r="D99" t="str">
            <v>Angela</v>
          </cell>
          <cell r="E99" t="str">
            <v>Carmen</v>
          </cell>
          <cell r="F99" t="str">
            <v>Sylvia</v>
          </cell>
          <cell r="G99" t="str">
            <v>J.Parkinson</v>
          </cell>
          <cell r="H99" t="str">
            <v>Karishma</v>
          </cell>
          <cell r="I99" t="str">
            <v>J.Do</v>
          </cell>
          <cell r="J99" t="str">
            <v>Jasenka</v>
          </cell>
          <cell r="K99"/>
          <cell r="L99"/>
          <cell r="M99"/>
          <cell r="N99"/>
          <cell r="O99"/>
          <cell r="P99"/>
          <cell r="Q99"/>
          <cell r="R99"/>
          <cell r="S99"/>
        </row>
        <row r="100">
          <cell r="C100" t="str">
            <v>Tatyana</v>
          </cell>
          <cell r="D100" t="str">
            <v>Angela</v>
          </cell>
          <cell r="E100" t="str">
            <v>Carmen</v>
          </cell>
          <cell r="F100" t="str">
            <v>Sylvia</v>
          </cell>
          <cell r="G100" t="str">
            <v>J.Do</v>
          </cell>
          <cell r="H100" t="str">
            <v>Karishma</v>
          </cell>
          <cell r="I100" t="str">
            <v>S.McPhee</v>
          </cell>
          <cell r="J100" t="str">
            <v>Jasenka</v>
          </cell>
          <cell r="K100"/>
          <cell r="L100"/>
          <cell r="M100"/>
          <cell r="N100"/>
          <cell r="O100"/>
          <cell r="P100"/>
          <cell r="Q100"/>
          <cell r="R100"/>
          <cell r="S100"/>
        </row>
        <row r="101">
          <cell r="C101" t="str">
            <v>Tatyana</v>
          </cell>
          <cell r="D101" t="str">
            <v>Angela</v>
          </cell>
          <cell r="E101" t="str">
            <v>Sylvia</v>
          </cell>
          <cell r="F101" t="str">
            <v>Stephanie</v>
          </cell>
          <cell r="G101" t="str">
            <v>Jasenka</v>
          </cell>
          <cell r="H101" t="str">
            <v>S.McPhee</v>
          </cell>
          <cell r="I101" t="str">
            <v>J.Do</v>
          </cell>
          <cell r="J101" t="str">
            <v>Karishma</v>
          </cell>
          <cell r="K101"/>
          <cell r="L101"/>
          <cell r="M101"/>
          <cell r="N101"/>
          <cell r="O101"/>
          <cell r="P101"/>
          <cell r="Q101"/>
          <cell r="R101"/>
          <cell r="S101"/>
        </row>
        <row r="102">
          <cell r="C102" t="str">
            <v>Tatyana</v>
          </cell>
          <cell r="D102" t="str">
            <v>Angela</v>
          </cell>
          <cell r="E102" t="str">
            <v>Jasenka</v>
          </cell>
          <cell r="F102" t="str">
            <v>Stephanie</v>
          </cell>
          <cell r="G102" t="str">
            <v>J.Parkinson</v>
          </cell>
          <cell r="H102" t="str">
            <v>S.McPhee</v>
          </cell>
          <cell r="I102" t="str">
            <v>J.Do</v>
          </cell>
          <cell r="J102" t="str">
            <v>Karishma</v>
          </cell>
          <cell r="K102"/>
          <cell r="L102"/>
          <cell r="M102"/>
          <cell r="N102"/>
          <cell r="O102"/>
          <cell r="P102"/>
          <cell r="Q102"/>
          <cell r="R102"/>
          <cell r="S102"/>
        </row>
        <row r="103">
          <cell r="C103" t="str">
            <v>Sylvia</v>
          </cell>
          <cell r="D103" t="str">
            <v>Angela</v>
          </cell>
          <cell r="E103" t="str">
            <v>Carmen</v>
          </cell>
          <cell r="F103" t="str">
            <v>Stephanie</v>
          </cell>
          <cell r="G103" t="str">
            <v>Jasenka</v>
          </cell>
          <cell r="H103" t="str">
            <v>S.McPhee</v>
          </cell>
          <cell r="I103" t="str">
            <v>J.Do</v>
          </cell>
          <cell r="J103" t="str">
            <v>Karishma</v>
          </cell>
          <cell r="K103"/>
          <cell r="L103"/>
          <cell r="M103"/>
          <cell r="N103"/>
          <cell r="O103"/>
          <cell r="P103"/>
          <cell r="Q103"/>
          <cell r="R103"/>
          <cell r="S103"/>
        </row>
        <row r="104">
          <cell r="C104" t="str">
            <v>Tatyana</v>
          </cell>
          <cell r="D104" t="str">
            <v>Jasenka</v>
          </cell>
          <cell r="E104" t="str">
            <v>Carmen</v>
          </cell>
          <cell r="F104" t="str">
            <v>Stephanie</v>
          </cell>
          <cell r="G104" t="str">
            <v>J.Parkinson</v>
          </cell>
          <cell r="H104" t="str">
            <v>S.McPhee</v>
          </cell>
          <cell r="I104" t="str">
            <v>J.Do</v>
          </cell>
          <cell r="J104" t="str">
            <v>Karishma</v>
          </cell>
          <cell r="K104"/>
          <cell r="L104"/>
          <cell r="M104"/>
          <cell r="N104"/>
          <cell r="O104"/>
          <cell r="P104"/>
          <cell r="Q104"/>
          <cell r="R104"/>
          <cell r="S104"/>
        </row>
        <row r="105">
          <cell r="C105" t="str">
            <v>Tatyana</v>
          </cell>
          <cell r="D105" t="str">
            <v>Angela</v>
          </cell>
          <cell r="E105" t="str">
            <v>Carmen</v>
          </cell>
          <cell r="F105" t="str">
            <v>Stephanie</v>
          </cell>
          <cell r="G105" t="str">
            <v>Jasenka</v>
          </cell>
          <cell r="H105" t="str">
            <v>S.McPhee</v>
          </cell>
          <cell r="I105" t="str">
            <v>J.Do</v>
          </cell>
          <cell r="J105" t="str">
            <v>Karishma</v>
          </cell>
          <cell r="K105"/>
          <cell r="L105"/>
          <cell r="M105"/>
          <cell r="N105"/>
          <cell r="O105"/>
          <cell r="P105"/>
          <cell r="Q105"/>
          <cell r="R105"/>
          <cell r="S105"/>
        </row>
        <row r="106">
          <cell r="C106" t="str">
            <v>Tatyana</v>
          </cell>
          <cell r="D106" t="str">
            <v>Angela</v>
          </cell>
          <cell r="E106" t="str">
            <v>Carmen</v>
          </cell>
          <cell r="F106" t="str">
            <v>Stephanie</v>
          </cell>
          <cell r="G106" t="str">
            <v>Karishma</v>
          </cell>
          <cell r="H106" t="str">
            <v>J.Do</v>
          </cell>
          <cell r="I106" t="str">
            <v>Jasenka</v>
          </cell>
          <cell r="J106" t="str">
            <v>S.McPhee</v>
          </cell>
          <cell r="K106"/>
          <cell r="L106"/>
          <cell r="M106"/>
          <cell r="N106"/>
          <cell r="O106"/>
          <cell r="P106"/>
          <cell r="Q106"/>
          <cell r="R106"/>
          <cell r="S106"/>
        </row>
        <row r="107">
          <cell r="C107" t="str">
            <v>Tatyana</v>
          </cell>
          <cell r="D107" t="str">
            <v>Angela</v>
          </cell>
          <cell r="E107" t="str">
            <v>Carmen</v>
          </cell>
          <cell r="F107" t="str">
            <v>Stephanie</v>
          </cell>
          <cell r="G107" t="str">
            <v>J.Parkinson</v>
          </cell>
          <cell r="H107" t="str">
            <v>J.Do</v>
          </cell>
          <cell r="I107" t="str">
            <v>Jasenka</v>
          </cell>
          <cell r="J107" t="str">
            <v>Karishma</v>
          </cell>
          <cell r="K107"/>
          <cell r="L107"/>
          <cell r="M107"/>
          <cell r="N107"/>
          <cell r="O107"/>
          <cell r="P107"/>
          <cell r="Q107"/>
          <cell r="R107"/>
          <cell r="S107"/>
        </row>
        <row r="108">
          <cell r="C108" t="str">
            <v>Tatyana</v>
          </cell>
          <cell r="D108" t="str">
            <v>Angela</v>
          </cell>
          <cell r="E108" t="str">
            <v>Carmen</v>
          </cell>
          <cell r="F108" t="str">
            <v>Stephanie</v>
          </cell>
          <cell r="G108" t="str">
            <v>Karishma</v>
          </cell>
          <cell r="H108" t="str">
            <v>J.Do</v>
          </cell>
          <cell r="I108" t="str">
            <v>Jasenka</v>
          </cell>
          <cell r="J108" t="str">
            <v>S.McPhee</v>
          </cell>
          <cell r="K108"/>
          <cell r="L108"/>
          <cell r="M108"/>
          <cell r="N108"/>
          <cell r="O108"/>
          <cell r="P108"/>
          <cell r="Q108"/>
          <cell r="R108"/>
          <cell r="S108"/>
        </row>
        <row r="109">
          <cell r="C109" t="str">
            <v>Tatyana</v>
          </cell>
          <cell r="D109" t="str">
            <v>Angela</v>
          </cell>
          <cell r="E109" t="str">
            <v>Carmen</v>
          </cell>
          <cell r="F109" t="str">
            <v>Stephanie</v>
          </cell>
          <cell r="G109" t="str">
            <v>J.Parkinson</v>
          </cell>
          <cell r="H109" t="str">
            <v>J.Do</v>
          </cell>
          <cell r="I109" t="str">
            <v>Sylvia</v>
          </cell>
          <cell r="J109" t="str">
            <v>S.McPhee</v>
          </cell>
          <cell r="K109"/>
          <cell r="L109"/>
          <cell r="M109"/>
          <cell r="N109"/>
          <cell r="O109"/>
          <cell r="P109"/>
          <cell r="Q109"/>
          <cell r="R109"/>
          <cell r="S109"/>
        </row>
        <row r="110">
          <cell r="C110" t="str">
            <v>Tatyana</v>
          </cell>
          <cell r="D110" t="str">
            <v>Angela</v>
          </cell>
          <cell r="E110" t="str">
            <v>Carmen</v>
          </cell>
          <cell r="F110" t="str">
            <v>Stephanie</v>
          </cell>
          <cell r="G110" t="str">
            <v>Karishma</v>
          </cell>
          <cell r="H110" t="str">
            <v>J.Do</v>
          </cell>
          <cell r="I110" t="str">
            <v>Sylvia</v>
          </cell>
          <cell r="J110" t="str">
            <v>S.McPhee</v>
          </cell>
          <cell r="K110"/>
          <cell r="L110"/>
          <cell r="M110"/>
          <cell r="N110"/>
          <cell r="O110"/>
          <cell r="P110"/>
          <cell r="Q110"/>
          <cell r="R110"/>
          <cell r="S110"/>
        </row>
        <row r="111">
          <cell r="C111" t="str">
            <v>Sylvia</v>
          </cell>
          <cell r="D111" t="str">
            <v>Karishma</v>
          </cell>
          <cell r="E111" t="str">
            <v>Angelica</v>
          </cell>
          <cell r="F111" t="str">
            <v>S.McPhee</v>
          </cell>
          <cell r="G111" t="str">
            <v>Tatyana</v>
          </cell>
          <cell r="H111" t="str">
            <v>Stephanie</v>
          </cell>
          <cell r="I111" t="str">
            <v>Carmen</v>
          </cell>
          <cell r="J111" t="str">
            <v>Angela</v>
          </cell>
          <cell r="K111"/>
          <cell r="L111"/>
          <cell r="M111"/>
          <cell r="N111"/>
          <cell r="O111"/>
          <cell r="P111"/>
          <cell r="Q111"/>
          <cell r="R111"/>
          <cell r="S111"/>
        </row>
        <row r="112">
          <cell r="C112" t="str">
            <v>Sylvia</v>
          </cell>
          <cell r="D112" t="str">
            <v>Karishma</v>
          </cell>
          <cell r="E112" t="str">
            <v>Angelica</v>
          </cell>
          <cell r="F112" t="str">
            <v>S.McPhee</v>
          </cell>
          <cell r="G112" t="str">
            <v>J.Parkinson</v>
          </cell>
          <cell r="H112" t="str">
            <v>Stephanie</v>
          </cell>
          <cell r="I112" t="str">
            <v>Carmen</v>
          </cell>
          <cell r="J112" t="str">
            <v>Angela</v>
          </cell>
          <cell r="K112"/>
          <cell r="L112"/>
          <cell r="M112"/>
          <cell r="N112"/>
          <cell r="O112"/>
          <cell r="P112"/>
          <cell r="Q112"/>
          <cell r="R112"/>
          <cell r="S112"/>
        </row>
        <row r="113">
          <cell r="C113" t="str">
            <v>Sylvia</v>
          </cell>
          <cell r="D113" t="str">
            <v>Karishma</v>
          </cell>
          <cell r="E113" t="str">
            <v>Angelica</v>
          </cell>
          <cell r="F113" t="str">
            <v>S.McPhee</v>
          </cell>
          <cell r="G113" t="str">
            <v>Tatyana</v>
          </cell>
          <cell r="H113" t="str">
            <v>Stephanie</v>
          </cell>
          <cell r="I113" t="str">
            <v>Carmen</v>
          </cell>
          <cell r="J113" t="str">
            <v>Angela</v>
          </cell>
          <cell r="K113"/>
          <cell r="L113"/>
          <cell r="M113"/>
          <cell r="N113"/>
          <cell r="O113"/>
          <cell r="P113"/>
          <cell r="Q113"/>
          <cell r="R113"/>
          <cell r="S113"/>
        </row>
        <row r="114">
          <cell r="C114" t="str">
            <v>Sylvia</v>
          </cell>
          <cell r="D114" t="str">
            <v>Karishma</v>
          </cell>
          <cell r="E114" t="str">
            <v>Angelica</v>
          </cell>
          <cell r="F114" t="str">
            <v>S.McPhee</v>
          </cell>
          <cell r="G114" t="str">
            <v>J.Parkinson</v>
          </cell>
          <cell r="H114" t="str">
            <v>Stephanie</v>
          </cell>
          <cell r="I114" t="str">
            <v>Carmen</v>
          </cell>
          <cell r="J114" t="str">
            <v>J.Do</v>
          </cell>
          <cell r="K114"/>
          <cell r="L114"/>
          <cell r="M114"/>
          <cell r="N114"/>
          <cell r="O114"/>
          <cell r="P114"/>
          <cell r="Q114"/>
          <cell r="R114"/>
          <cell r="S114"/>
        </row>
        <row r="115">
          <cell r="C115" t="str">
            <v>Sylvia</v>
          </cell>
          <cell r="D115" t="str">
            <v>Karishma</v>
          </cell>
          <cell r="E115" t="str">
            <v>Angelica</v>
          </cell>
          <cell r="F115" t="str">
            <v>S.McPhee</v>
          </cell>
          <cell r="G115" t="str">
            <v>J.Do</v>
          </cell>
          <cell r="H115" t="str">
            <v>Stephanie</v>
          </cell>
          <cell r="I115" t="str">
            <v>Carmen</v>
          </cell>
          <cell r="J115" t="str">
            <v>Angela</v>
          </cell>
          <cell r="K115"/>
          <cell r="L115"/>
          <cell r="M115"/>
          <cell r="N115"/>
          <cell r="O115"/>
          <cell r="P115"/>
          <cell r="Q115"/>
          <cell r="R115"/>
          <cell r="S115"/>
        </row>
        <row r="116">
          <cell r="C116" t="str">
            <v>Sylvia</v>
          </cell>
          <cell r="D116" t="str">
            <v>Karishma</v>
          </cell>
          <cell r="E116" t="str">
            <v>Angelica</v>
          </cell>
          <cell r="F116" t="str">
            <v>S.McPhee</v>
          </cell>
          <cell r="G116" t="str">
            <v>Angela</v>
          </cell>
          <cell r="H116" t="str">
            <v>Carmen</v>
          </cell>
          <cell r="I116" t="str">
            <v>Tatyana</v>
          </cell>
          <cell r="J116" t="str">
            <v>Stephanie</v>
          </cell>
          <cell r="K116"/>
          <cell r="L116"/>
          <cell r="M116"/>
          <cell r="N116"/>
          <cell r="O116"/>
          <cell r="P116"/>
          <cell r="Q116"/>
          <cell r="R116"/>
          <cell r="S116"/>
        </row>
        <row r="117">
          <cell r="C117" t="str">
            <v>Sylvia</v>
          </cell>
          <cell r="D117" t="str">
            <v>Angela</v>
          </cell>
          <cell r="E117" t="str">
            <v>Angelica</v>
          </cell>
          <cell r="F117" t="str">
            <v>S.McPhee</v>
          </cell>
          <cell r="G117" t="str">
            <v>J.Parkinson</v>
          </cell>
          <cell r="H117" t="str">
            <v>Carmen</v>
          </cell>
          <cell r="I117" t="str">
            <v>Tatyana</v>
          </cell>
          <cell r="J117" t="str">
            <v>Stephanie</v>
          </cell>
          <cell r="K117"/>
          <cell r="L117"/>
          <cell r="M117"/>
          <cell r="N117"/>
          <cell r="O117"/>
          <cell r="P117"/>
          <cell r="Q117"/>
          <cell r="R117"/>
          <cell r="S117"/>
        </row>
        <row r="118">
          <cell r="C118" t="str">
            <v>Sylvia</v>
          </cell>
          <cell r="D118" t="str">
            <v>J.Do</v>
          </cell>
          <cell r="E118" t="str">
            <v>Angelica</v>
          </cell>
          <cell r="F118" t="str">
            <v>S.McPhee</v>
          </cell>
          <cell r="G118" t="str">
            <v>Angela</v>
          </cell>
          <cell r="H118" t="str">
            <v>Carmen</v>
          </cell>
          <cell r="I118" t="str">
            <v>Tatyana</v>
          </cell>
          <cell r="J118" t="str">
            <v>Stephanie</v>
          </cell>
          <cell r="K118"/>
          <cell r="L118"/>
          <cell r="M118"/>
          <cell r="N118"/>
          <cell r="O118"/>
          <cell r="P118"/>
          <cell r="Q118"/>
          <cell r="R118"/>
          <cell r="S118"/>
        </row>
        <row r="119">
          <cell r="C119" t="str">
            <v>Sylvia</v>
          </cell>
          <cell r="D119" t="str">
            <v>Karishma</v>
          </cell>
          <cell r="E119" t="str">
            <v>Angelica</v>
          </cell>
          <cell r="F119" t="str">
            <v>S.McPhee</v>
          </cell>
          <cell r="G119" t="str">
            <v>J.Parkison</v>
          </cell>
          <cell r="H119" t="str">
            <v>Carmen</v>
          </cell>
          <cell r="I119" t="str">
            <v>Tatyana</v>
          </cell>
          <cell r="J119" t="str">
            <v>Angela</v>
          </cell>
          <cell r="K119"/>
          <cell r="L119"/>
          <cell r="M119"/>
          <cell r="N119"/>
          <cell r="O119"/>
          <cell r="P119"/>
          <cell r="Q119"/>
          <cell r="R119"/>
          <cell r="S119"/>
        </row>
        <row r="120">
          <cell r="C120" t="str">
            <v>Sylvia</v>
          </cell>
          <cell r="D120" t="str">
            <v>Karishma</v>
          </cell>
          <cell r="E120" t="str">
            <v>Angelica</v>
          </cell>
          <cell r="F120" t="str">
            <v>S.McPhee</v>
          </cell>
          <cell r="G120" t="str">
            <v>Angela</v>
          </cell>
          <cell r="H120" t="str">
            <v>Carmen</v>
          </cell>
          <cell r="I120" t="str">
            <v>Tatyana</v>
          </cell>
          <cell r="J120" t="str">
            <v>J.Do</v>
          </cell>
          <cell r="K120"/>
          <cell r="L120"/>
          <cell r="M120"/>
          <cell r="N120"/>
          <cell r="O120"/>
          <cell r="P120"/>
          <cell r="Q120"/>
          <cell r="R120"/>
          <cell r="S120"/>
        </row>
        <row r="121">
          <cell r="C121" t="str">
            <v>Sylvia</v>
          </cell>
          <cell r="D121" t="str">
            <v>Karishma</v>
          </cell>
          <cell r="E121" t="str">
            <v>Angelica</v>
          </cell>
          <cell r="F121" t="str">
            <v>S.McPhee</v>
          </cell>
          <cell r="G121" t="str">
            <v>Stephanie</v>
          </cell>
          <cell r="H121" t="str">
            <v>Tatyana</v>
          </cell>
          <cell r="I121" t="str">
            <v>Angela</v>
          </cell>
          <cell r="J121" t="str">
            <v>J.Do</v>
          </cell>
          <cell r="K121"/>
          <cell r="L121"/>
          <cell r="M121"/>
          <cell r="N121"/>
          <cell r="O121"/>
          <cell r="P121"/>
          <cell r="Q121"/>
          <cell r="R121"/>
          <cell r="S121"/>
        </row>
        <row r="122">
          <cell r="C122" t="str">
            <v>Sylvia</v>
          </cell>
          <cell r="D122" t="str">
            <v>Karishma</v>
          </cell>
          <cell r="E122" t="str">
            <v>Angelica</v>
          </cell>
          <cell r="F122" t="str">
            <v>J.Do</v>
          </cell>
          <cell r="G122" t="str">
            <v>j.parkinson</v>
          </cell>
          <cell r="H122" t="str">
            <v>Tatyana</v>
          </cell>
          <cell r="I122" t="str">
            <v>Angela</v>
          </cell>
          <cell r="J122" t="str">
            <v>Stephanie</v>
          </cell>
          <cell r="K122"/>
          <cell r="L122"/>
          <cell r="M122"/>
          <cell r="N122"/>
          <cell r="O122"/>
          <cell r="P122"/>
          <cell r="Q122"/>
          <cell r="R122"/>
          <cell r="S122"/>
        </row>
        <row r="123">
          <cell r="C123" t="str">
            <v>J.Do</v>
          </cell>
          <cell r="D123" t="str">
            <v>Karishma</v>
          </cell>
          <cell r="E123" t="str">
            <v>Angelica</v>
          </cell>
          <cell r="F123" t="str">
            <v>S.McPhee</v>
          </cell>
          <cell r="G123" t="str">
            <v>Stephanie</v>
          </cell>
          <cell r="H123" t="str">
            <v>Tatyana</v>
          </cell>
          <cell r="I123" t="str">
            <v>Angela</v>
          </cell>
          <cell r="J123" t="str">
            <v>Carmen</v>
          </cell>
          <cell r="K123"/>
          <cell r="L123"/>
          <cell r="M123"/>
          <cell r="N123"/>
          <cell r="O123"/>
          <cell r="P123"/>
          <cell r="Q123"/>
          <cell r="R123"/>
          <cell r="S123"/>
        </row>
        <row r="124">
          <cell r="C124" t="str">
            <v>Sylvia</v>
          </cell>
          <cell r="D124" t="str">
            <v>Karishma</v>
          </cell>
          <cell r="E124" t="str">
            <v>Angelica</v>
          </cell>
          <cell r="F124" t="str">
            <v>S.McPhee</v>
          </cell>
          <cell r="G124" t="str">
            <v>J.Parkinson</v>
          </cell>
          <cell r="H124" t="str">
            <v>Tatyana</v>
          </cell>
          <cell r="I124" t="str">
            <v>Stephanie</v>
          </cell>
          <cell r="J124" t="str">
            <v>Carmen</v>
          </cell>
          <cell r="K124"/>
          <cell r="L124"/>
          <cell r="M124"/>
          <cell r="N124"/>
          <cell r="O124"/>
          <cell r="P124"/>
          <cell r="Q124"/>
          <cell r="R124"/>
          <cell r="S124"/>
        </row>
        <row r="125">
          <cell r="C125" t="str">
            <v>Sylvia</v>
          </cell>
          <cell r="D125" t="str">
            <v>Karishma</v>
          </cell>
          <cell r="E125" t="str">
            <v>Angelica</v>
          </cell>
          <cell r="F125" t="str">
            <v>S.McPhee</v>
          </cell>
          <cell r="G125" t="str">
            <v>Stephanie</v>
          </cell>
          <cell r="H125" t="str">
            <v>Tatyana</v>
          </cell>
          <cell r="I125" t="str">
            <v>Angela</v>
          </cell>
          <cell r="J125" t="str">
            <v>Carmen</v>
          </cell>
          <cell r="K125"/>
          <cell r="L125"/>
          <cell r="M125"/>
          <cell r="N125"/>
          <cell r="O125"/>
          <cell r="P125"/>
          <cell r="Q125"/>
          <cell r="R125"/>
          <cell r="S125"/>
        </row>
        <row r="126">
          <cell r="C126" t="str">
            <v>Sylvia</v>
          </cell>
          <cell r="D126" t="str">
            <v>Karishma</v>
          </cell>
          <cell r="E126" t="str">
            <v>Angelica</v>
          </cell>
          <cell r="F126" t="str">
            <v>S.McPhee</v>
          </cell>
          <cell r="G126" t="str">
            <v>Carmen</v>
          </cell>
          <cell r="H126" t="str">
            <v>Angela</v>
          </cell>
          <cell r="I126" t="str">
            <v>Stephanie</v>
          </cell>
          <cell r="J126" t="str">
            <v>Tatyana</v>
          </cell>
          <cell r="K126"/>
          <cell r="L126"/>
          <cell r="M126"/>
          <cell r="N126"/>
          <cell r="O126"/>
          <cell r="P126"/>
          <cell r="Q126"/>
          <cell r="R126"/>
          <cell r="S126"/>
        </row>
        <row r="127">
          <cell r="C127" t="str">
            <v>Sylvia</v>
          </cell>
          <cell r="D127" t="str">
            <v>Karishma</v>
          </cell>
          <cell r="E127" t="str">
            <v>Angelica</v>
          </cell>
          <cell r="F127" t="str">
            <v>Carmen</v>
          </cell>
          <cell r="G127" t="str">
            <v>J.Parkinson</v>
          </cell>
          <cell r="H127" t="str">
            <v>Angela</v>
          </cell>
          <cell r="I127" t="str">
            <v>Stephanie</v>
          </cell>
          <cell r="J127" t="str">
            <v>Tatyana</v>
          </cell>
          <cell r="K127"/>
          <cell r="L127"/>
          <cell r="M127"/>
          <cell r="N127"/>
          <cell r="O127"/>
          <cell r="P127"/>
          <cell r="Q127"/>
          <cell r="R127"/>
          <cell r="S127"/>
        </row>
        <row r="128">
          <cell r="C128" t="str">
            <v>Sylvia</v>
          </cell>
          <cell r="D128" t="str">
            <v>Karishma</v>
          </cell>
          <cell r="E128" t="str">
            <v>Angelica</v>
          </cell>
          <cell r="F128" t="str">
            <v>S.McPhee</v>
          </cell>
          <cell r="G128" t="str">
            <v>Carmen</v>
          </cell>
          <cell r="H128" t="str">
            <v>Angela</v>
          </cell>
          <cell r="I128" t="str">
            <v>Stephanie</v>
          </cell>
          <cell r="J128" t="str">
            <v>Tatyana</v>
          </cell>
          <cell r="K128"/>
          <cell r="L128"/>
          <cell r="M128"/>
          <cell r="N128"/>
          <cell r="O128"/>
          <cell r="P128"/>
          <cell r="Q128"/>
          <cell r="R128"/>
          <cell r="S128"/>
        </row>
        <row r="129">
          <cell r="C129" t="str">
            <v>Sylvia</v>
          </cell>
          <cell r="D129" t="str">
            <v>Karishma</v>
          </cell>
          <cell r="E129" t="str">
            <v>Angelica</v>
          </cell>
          <cell r="F129" t="str">
            <v>S.McPhee</v>
          </cell>
          <cell r="G129" t="str">
            <v>J.Parkinson</v>
          </cell>
          <cell r="H129" t="str">
            <v>Angela</v>
          </cell>
          <cell r="I129" t="str">
            <v>Stephanie</v>
          </cell>
          <cell r="J129" t="str">
            <v>Tatyana</v>
          </cell>
          <cell r="K129"/>
          <cell r="L129"/>
          <cell r="M129"/>
          <cell r="N129"/>
          <cell r="O129"/>
          <cell r="P129"/>
          <cell r="Q129"/>
          <cell r="R129"/>
          <cell r="S129"/>
        </row>
        <row r="130">
          <cell r="C130" t="str">
            <v>Sylvia</v>
          </cell>
          <cell r="D130" t="str">
            <v>Karishma</v>
          </cell>
          <cell r="E130" t="str">
            <v>Angelica</v>
          </cell>
          <cell r="F130" t="str">
            <v>S.McPhee</v>
          </cell>
          <cell r="G130" t="str">
            <v>Carmen</v>
          </cell>
          <cell r="H130" t="str">
            <v>Angela</v>
          </cell>
          <cell r="I130" t="str">
            <v>Stephanie</v>
          </cell>
          <cell r="J130" t="str">
            <v>Tatyana</v>
          </cell>
          <cell r="K130"/>
          <cell r="L130"/>
          <cell r="M130"/>
          <cell r="N130"/>
          <cell r="O130"/>
          <cell r="P130"/>
          <cell r="Q130"/>
          <cell r="R130"/>
          <cell r="S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 t="str">
            <v>Peng (Alpha)</v>
          </cell>
          <cell r="M157"/>
          <cell r="N157"/>
          <cell r="O157"/>
          <cell r="P157"/>
          <cell r="Q157"/>
          <cell r="R157"/>
          <cell r="S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 t="str">
            <v>Peng (Alpha)</v>
          </cell>
          <cell r="M158"/>
          <cell r="N158"/>
          <cell r="O158"/>
          <cell r="P158"/>
          <cell r="Q158"/>
          <cell r="R158"/>
          <cell r="S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 t="str">
            <v>Peng (Alpha)</v>
          </cell>
          <cell r="M159"/>
          <cell r="N159"/>
          <cell r="O159"/>
          <cell r="P159"/>
          <cell r="Q159"/>
          <cell r="R159"/>
          <cell r="S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 t="str">
            <v>Peng (Alpha)</v>
          </cell>
          <cell r="M160"/>
          <cell r="N160"/>
          <cell r="O160"/>
          <cell r="P160"/>
          <cell r="Q160"/>
          <cell r="R160"/>
          <cell r="S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 t="str">
            <v>Peng (Alpha)</v>
          </cell>
          <cell r="M161"/>
          <cell r="N161"/>
          <cell r="O161"/>
          <cell r="P161"/>
          <cell r="Q161"/>
          <cell r="R161"/>
          <cell r="S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 t="str">
            <v>qq</v>
          </cell>
          <cell r="L167"/>
          <cell r="M167"/>
          <cell r="N167"/>
          <cell r="O167"/>
          <cell r="P167"/>
          <cell r="Q167"/>
          <cell r="R167"/>
          <cell r="S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 t="str">
            <v>qq</v>
          </cell>
          <cell r="L168"/>
          <cell r="M168"/>
          <cell r="N168"/>
          <cell r="O168"/>
          <cell r="P168"/>
          <cell r="Q168"/>
          <cell r="R168"/>
          <cell r="S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 t="str">
            <v>qq</v>
          </cell>
          <cell r="L169"/>
          <cell r="M169"/>
          <cell r="N169"/>
          <cell r="O169"/>
          <cell r="P169"/>
          <cell r="Q169"/>
          <cell r="R169"/>
          <cell r="S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 t="str">
            <v>qq</v>
          </cell>
          <cell r="L170"/>
          <cell r="M170"/>
          <cell r="N170"/>
          <cell r="O170"/>
          <cell r="P170"/>
          <cell r="Q170"/>
          <cell r="R170"/>
          <cell r="S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 t="str">
            <v>qq</v>
          </cell>
          <cell r="L171"/>
          <cell r="M171"/>
          <cell r="N171"/>
          <cell r="O171"/>
          <cell r="P171"/>
          <cell r="Q171"/>
          <cell r="R171"/>
          <cell r="S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 t="str">
            <v>qq</v>
          </cell>
          <cell r="L177" t="str">
            <v>qq</v>
          </cell>
          <cell r="M177"/>
          <cell r="N177"/>
          <cell r="O177"/>
          <cell r="P177"/>
          <cell r="Q177"/>
          <cell r="R177"/>
          <cell r="S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 t="str">
            <v>J.Parkinson</v>
          </cell>
          <cell r="L178" t="str">
            <v>Rosie Gao (delta)</v>
          </cell>
          <cell r="M178"/>
          <cell r="N178"/>
          <cell r="O178"/>
          <cell r="P178"/>
          <cell r="Q178"/>
          <cell r="R178"/>
          <cell r="S178"/>
        </row>
        <row r="179">
          <cell r="C179" t="str">
            <v>Jasenka</v>
          </cell>
          <cell r="D179" t="str">
            <v>Arthur</v>
          </cell>
          <cell r="E179" t="str">
            <v>Tatyana</v>
          </cell>
          <cell r="F179" t="str">
            <v>J.Do</v>
          </cell>
          <cell r="G179" t="str">
            <v>S.McPhee</v>
          </cell>
          <cell r="H179" t="str">
            <v>Kosta</v>
          </cell>
          <cell r="I179" t="str">
            <v>Karishma</v>
          </cell>
          <cell r="J179" t="str">
            <v>qq</v>
          </cell>
          <cell r="K179" t="str">
            <v>qq</v>
          </cell>
          <cell r="L179" t="str">
            <v>Rosie Gao (delta)</v>
          </cell>
          <cell r="M179"/>
          <cell r="N179"/>
          <cell r="O179"/>
          <cell r="P179"/>
          <cell r="Q179"/>
          <cell r="R179"/>
          <cell r="S179"/>
        </row>
        <row r="180">
          <cell r="C180" t="str">
            <v>Jasenka</v>
          </cell>
          <cell r="D180" t="str">
            <v>Arthur</v>
          </cell>
          <cell r="E180" t="str">
            <v>Tatyana</v>
          </cell>
          <cell r="F180" t="str">
            <v>J.Do</v>
          </cell>
          <cell r="G180" t="str">
            <v>J.Parkinson</v>
          </cell>
          <cell r="H180" t="str">
            <v>Kosta</v>
          </cell>
          <cell r="I180" t="str">
            <v>Karishma</v>
          </cell>
          <cell r="J180" t="str">
            <v>qq</v>
          </cell>
          <cell r="K180" t="str">
            <v>S.McPhee</v>
          </cell>
          <cell r="L180" t="str">
            <v>Rosie Gao (admissions)</v>
          </cell>
          <cell r="M180"/>
          <cell r="N180"/>
          <cell r="O180"/>
          <cell r="P180"/>
          <cell r="Q180"/>
          <cell r="R180"/>
          <cell r="S180"/>
        </row>
        <row r="181">
          <cell r="C181" t="str">
            <v>Jasenka</v>
          </cell>
          <cell r="D181" t="str">
            <v>Arthur</v>
          </cell>
          <cell r="E181" t="str">
            <v>Tatyana</v>
          </cell>
          <cell r="F181" t="str">
            <v>J.Do</v>
          </cell>
          <cell r="G181" t="str">
            <v>S.McPhee</v>
          </cell>
          <cell r="H181" t="str">
            <v>Kosta</v>
          </cell>
          <cell r="I181" t="str">
            <v>Karishma</v>
          </cell>
          <cell r="J181" t="str">
            <v>qq</v>
          </cell>
          <cell r="K181" t="str">
            <v>qq</v>
          </cell>
          <cell r="L181" t="str">
            <v>Rosie Gao (delta)</v>
          </cell>
          <cell r="M181"/>
          <cell r="N181"/>
          <cell r="O181"/>
          <cell r="P181"/>
          <cell r="Q181"/>
          <cell r="R181"/>
          <cell r="S181"/>
        </row>
        <row r="182">
          <cell r="C182" t="str">
            <v>Jasenka</v>
          </cell>
          <cell r="D182" t="str">
            <v>Arthur</v>
          </cell>
          <cell r="E182" t="str">
            <v>Tatyana</v>
          </cell>
          <cell r="F182" t="str">
            <v>J.Do</v>
          </cell>
          <cell r="G182" t="str">
            <v>S.McPhee</v>
          </cell>
          <cell r="H182" t="str">
            <v>Karishma</v>
          </cell>
          <cell r="I182" t="str">
            <v>Kosta</v>
          </cell>
          <cell r="J182" t="str">
            <v>qq</v>
          </cell>
          <cell r="K182"/>
          <cell r="L182" t="str">
            <v>Thaleia Livis(echo)</v>
          </cell>
          <cell r="M182"/>
          <cell r="N182"/>
          <cell r="O182"/>
          <cell r="P182"/>
          <cell r="Q182"/>
          <cell r="R182"/>
          <cell r="S182"/>
        </row>
        <row r="183">
          <cell r="C183" t="str">
            <v>Jasenka</v>
          </cell>
          <cell r="D183" t="str">
            <v>Karishma</v>
          </cell>
          <cell r="E183" t="str">
            <v>Tatyana</v>
          </cell>
          <cell r="F183" t="str">
            <v>J.Do</v>
          </cell>
          <cell r="G183" t="str">
            <v>J.Parkinson</v>
          </cell>
          <cell r="H183" t="str">
            <v>Sylvia</v>
          </cell>
          <cell r="I183" t="str">
            <v>Kosta</v>
          </cell>
          <cell r="J183" t="str">
            <v>Yolanda</v>
          </cell>
          <cell r="K183"/>
          <cell r="L183" t="str">
            <v>Thaleia Livis(echo)</v>
          </cell>
          <cell r="M183"/>
          <cell r="N183"/>
          <cell r="O183"/>
          <cell r="P183"/>
          <cell r="Q183"/>
          <cell r="R183"/>
          <cell r="S183"/>
        </row>
        <row r="184">
          <cell r="C184" t="str">
            <v>Jasenka</v>
          </cell>
          <cell r="D184" t="str">
            <v>Arthur</v>
          </cell>
          <cell r="E184" t="str">
            <v>Tatyana</v>
          </cell>
          <cell r="F184" t="str">
            <v>J.Do</v>
          </cell>
          <cell r="G184" t="str">
            <v>S.McPhee</v>
          </cell>
          <cell r="H184" t="str">
            <v>Karishma</v>
          </cell>
          <cell r="I184" t="str">
            <v>Kosta</v>
          </cell>
          <cell r="J184" t="str">
            <v>L.Jedwab</v>
          </cell>
          <cell r="K184"/>
          <cell r="L184" t="str">
            <v>Thaleia Livis(admissions)</v>
          </cell>
          <cell r="M184"/>
          <cell r="N184"/>
          <cell r="O184"/>
          <cell r="P184"/>
          <cell r="Q184"/>
          <cell r="R184"/>
          <cell r="S184"/>
        </row>
        <row r="185">
          <cell r="C185" t="str">
            <v>Jasenka</v>
          </cell>
          <cell r="D185" t="str">
            <v>Arthur</v>
          </cell>
          <cell r="E185" t="str">
            <v>Tatyana</v>
          </cell>
          <cell r="F185" t="str">
            <v>J.Do</v>
          </cell>
          <cell r="G185" t="str">
            <v>J.Parkinson</v>
          </cell>
          <cell r="H185" t="str">
            <v>S.McPhee</v>
          </cell>
          <cell r="I185" t="str">
            <v>Kosta</v>
          </cell>
          <cell r="J185" t="str">
            <v>L.Jedwab</v>
          </cell>
          <cell r="K185"/>
          <cell r="L185" t="str">
            <v>Thaleia Livis(echo)</v>
          </cell>
          <cell r="M185"/>
          <cell r="N185"/>
          <cell r="O185"/>
          <cell r="P185"/>
          <cell r="Q185"/>
          <cell r="R185"/>
          <cell r="S185"/>
        </row>
        <row r="186">
          <cell r="C186" t="str">
            <v>Jasenka</v>
          </cell>
          <cell r="D186" t="str">
            <v>Arthur</v>
          </cell>
          <cell r="E186" t="str">
            <v>Tatyana</v>
          </cell>
          <cell r="F186" t="str">
            <v>J.Do</v>
          </cell>
          <cell r="G186" t="str">
            <v>S.McPhee</v>
          </cell>
          <cell r="H186" t="str">
            <v>Sylvia</v>
          </cell>
          <cell r="I186" t="str">
            <v>Karishma</v>
          </cell>
          <cell r="J186" t="str">
            <v>qq</v>
          </cell>
          <cell r="K186"/>
          <cell r="L186" t="str">
            <v>qq</v>
          </cell>
          <cell r="M186"/>
          <cell r="N186"/>
          <cell r="O186"/>
          <cell r="P186"/>
          <cell r="Q186"/>
          <cell r="R186"/>
          <cell r="S186"/>
        </row>
        <row r="187">
          <cell r="C187" t="str">
            <v>Jasenka</v>
          </cell>
          <cell r="D187" t="str">
            <v>Arthur</v>
          </cell>
          <cell r="E187" t="str">
            <v>Karishma</v>
          </cell>
          <cell r="F187" t="str">
            <v>J.Do</v>
          </cell>
          <cell r="G187" t="str">
            <v>Kosta</v>
          </cell>
          <cell r="H187" t="str">
            <v>Sylvia</v>
          </cell>
          <cell r="I187" t="str">
            <v>S.McPhee</v>
          </cell>
          <cell r="J187"/>
          <cell r="K187"/>
          <cell r="L187" t="str">
            <v>Daniel Subbiah (Bravo)</v>
          </cell>
          <cell r="M187"/>
          <cell r="N187"/>
          <cell r="O187"/>
          <cell r="P187"/>
          <cell r="Q187"/>
          <cell r="R187"/>
          <cell r="S187"/>
        </row>
        <row r="188">
          <cell r="C188" t="str">
            <v>Jasenka</v>
          </cell>
          <cell r="D188" t="str">
            <v>Arthur</v>
          </cell>
          <cell r="E188" t="str">
            <v>Kosta</v>
          </cell>
          <cell r="F188" t="str">
            <v>J.Do</v>
          </cell>
          <cell r="G188" t="str">
            <v>J.Parkinson</v>
          </cell>
          <cell r="H188" t="str">
            <v>Karishma</v>
          </cell>
          <cell r="I188" t="str">
            <v>S.McPhee</v>
          </cell>
          <cell r="J188"/>
          <cell r="K188"/>
          <cell r="L188" t="str">
            <v>Daniel Subbiah (admissions)</v>
          </cell>
          <cell r="M188"/>
          <cell r="N188"/>
          <cell r="O188"/>
          <cell r="P188"/>
          <cell r="Q188"/>
          <cell r="R188"/>
          <cell r="S188"/>
        </row>
        <row r="189">
          <cell r="C189" t="str">
            <v>Jasenka</v>
          </cell>
          <cell r="D189" t="str">
            <v>Arthur</v>
          </cell>
          <cell r="E189" t="str">
            <v>Tatyana</v>
          </cell>
          <cell r="F189" t="str">
            <v>Karishma</v>
          </cell>
          <cell r="G189" t="str">
            <v>Kosta</v>
          </cell>
          <cell r="H189" t="str">
            <v>Ubai</v>
          </cell>
          <cell r="I189" t="str">
            <v>S.McPhee</v>
          </cell>
          <cell r="J189"/>
          <cell r="K189"/>
          <cell r="L189" t="str">
            <v>Daniel Subbiah (Bravo)</v>
          </cell>
          <cell r="M189"/>
          <cell r="N189"/>
          <cell r="O189"/>
          <cell r="P189"/>
          <cell r="Q189"/>
          <cell r="R189"/>
          <cell r="S189"/>
        </row>
        <row r="190">
          <cell r="C190" t="str">
            <v>Jasenka</v>
          </cell>
          <cell r="D190" t="str">
            <v>Arthur</v>
          </cell>
          <cell r="E190" t="str">
            <v>Tatyana</v>
          </cell>
          <cell r="F190" t="str">
            <v>J.Do</v>
          </cell>
          <cell r="G190" t="str">
            <v>J.Parkinson/Paree</v>
          </cell>
          <cell r="H190" t="str">
            <v>Karishma</v>
          </cell>
          <cell r="I190" t="str">
            <v>S.McPhee(+Audit)/Kosta(8.45-51.15)</v>
          </cell>
          <cell r="J190"/>
          <cell r="K190"/>
          <cell r="L190" t="str">
            <v>Daniel Subbiah (Bravo)</v>
          </cell>
          <cell r="M190"/>
          <cell r="N190"/>
          <cell r="O190"/>
          <cell r="P190"/>
          <cell r="Q190"/>
          <cell r="R190"/>
          <cell r="S190"/>
        </row>
        <row r="191">
          <cell r="C191" t="str">
            <v>Jasenka</v>
          </cell>
          <cell r="D191" t="str">
            <v>Arthur</v>
          </cell>
          <cell r="E191" t="str">
            <v>Tatyana</v>
          </cell>
          <cell r="F191" t="str">
            <v>J.Do</v>
          </cell>
          <cell r="G191" t="str">
            <v>Kosta</v>
          </cell>
          <cell r="H191" t="str">
            <v>Karishma</v>
          </cell>
          <cell r="I191" t="str">
            <v>S.McPhee</v>
          </cell>
          <cell r="J191"/>
          <cell r="K191"/>
          <cell r="L191" t="str">
            <v>qq</v>
          </cell>
          <cell r="M191"/>
          <cell r="N191"/>
          <cell r="O191"/>
          <cell r="P191"/>
          <cell r="Q191"/>
          <cell r="R191"/>
          <cell r="S191"/>
        </row>
        <row r="192">
          <cell r="C192" t="str">
            <v>Jasenka</v>
          </cell>
          <cell r="D192" t="str">
            <v>Arthur</v>
          </cell>
          <cell r="E192" t="str">
            <v>Tatyana</v>
          </cell>
          <cell r="F192" t="str">
            <v>S.McPhee</v>
          </cell>
          <cell r="G192" t="str">
            <v>J.Do</v>
          </cell>
          <cell r="H192" t="str">
            <v>Kosta</v>
          </cell>
          <cell r="I192" t="str">
            <v>Karishma</v>
          </cell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</row>
        <row r="193">
          <cell r="C193" t="str">
            <v>Jasenka</v>
          </cell>
          <cell r="D193" t="str">
            <v>Arthur</v>
          </cell>
          <cell r="E193" t="str">
            <v>Tatyana</v>
          </cell>
          <cell r="F193" t="str">
            <v>S.McPhee</v>
          </cell>
          <cell r="G193" t="str">
            <v>J.Parkinson</v>
          </cell>
          <cell r="H193" t="str">
            <v>Kosta</v>
          </cell>
          <cell r="I193" t="str">
            <v>Karishma</v>
          </cell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</row>
        <row r="194">
          <cell r="C194" t="str">
            <v>Jasenka</v>
          </cell>
          <cell r="D194" t="str">
            <v>Arthur</v>
          </cell>
          <cell r="E194" t="str">
            <v>Tatyana</v>
          </cell>
          <cell r="F194" t="str">
            <v>S.McPhee</v>
          </cell>
          <cell r="G194" t="str">
            <v>J.Do</v>
          </cell>
          <cell r="H194" t="str">
            <v>Kosta</v>
          </cell>
          <cell r="I194" t="str">
            <v>Karishma</v>
          </cell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</row>
        <row r="195">
          <cell r="C195" t="str">
            <v>Jasenka</v>
          </cell>
          <cell r="D195" t="str">
            <v>Arthur</v>
          </cell>
          <cell r="E195" t="str">
            <v>Tatyana</v>
          </cell>
          <cell r="F195" t="str">
            <v>S.McPhee</v>
          </cell>
          <cell r="G195" t="str">
            <v>J.Parkinson</v>
          </cell>
          <cell r="H195" t="str">
            <v>Kosta</v>
          </cell>
          <cell r="I195" t="str">
            <v>Karishma</v>
          </cell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</row>
        <row r="196">
          <cell r="C196" t="str">
            <v>Public Holiday</v>
          </cell>
          <cell r="D196" t="str">
            <v>Public Holiday</v>
          </cell>
          <cell r="E196" t="str">
            <v>Public Holiday</v>
          </cell>
          <cell r="F196" t="str">
            <v>Public Holiday</v>
          </cell>
          <cell r="G196" t="str">
            <v>Public Holiday</v>
          </cell>
          <cell r="H196" t="str">
            <v>Public Holiday</v>
          </cell>
          <cell r="I196" t="str">
            <v>Public Holiday</v>
          </cell>
          <cell r="J196" t="str">
            <v>Public Holiday</v>
          </cell>
          <cell r="K196" t="str">
            <v>Public Holiday</v>
          </cell>
          <cell r="L196"/>
          <cell r="M196"/>
          <cell r="N196"/>
          <cell r="O196"/>
          <cell r="P196"/>
          <cell r="Q196"/>
          <cell r="R196"/>
          <cell r="S196"/>
        </row>
        <row r="197">
          <cell r="C197" t="str">
            <v>Jasenka</v>
          </cell>
          <cell r="D197" t="str">
            <v>Arthur</v>
          </cell>
          <cell r="E197" t="str">
            <v>Tatyana</v>
          </cell>
          <cell r="F197" t="str">
            <v>S.McPhee</v>
          </cell>
          <cell r="G197" t="str">
            <v>Kosta</v>
          </cell>
          <cell r="H197" t="str">
            <v>Michael</v>
          </cell>
          <cell r="I197" t="str">
            <v>J.Do</v>
          </cell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</row>
        <row r="198">
          <cell r="C198" t="str">
            <v>Jasenka</v>
          </cell>
          <cell r="D198" t="str">
            <v>Arthur</v>
          </cell>
          <cell r="E198" t="str">
            <v>Tatyana</v>
          </cell>
          <cell r="F198" t="str">
            <v>S.McPhee</v>
          </cell>
          <cell r="G198" t="str">
            <v>Kosta</v>
          </cell>
          <cell r="H198" t="str">
            <v>Karishma</v>
          </cell>
          <cell r="I198" t="str">
            <v>J.Do</v>
          </cell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</row>
        <row r="199">
          <cell r="C199" t="str">
            <v>Jasenka</v>
          </cell>
          <cell r="D199" t="str">
            <v>Arthur</v>
          </cell>
          <cell r="E199" t="str">
            <v>Tatyana (+OHS)/Kosta</v>
          </cell>
          <cell r="F199" t="str">
            <v>S.McPhee</v>
          </cell>
          <cell r="G199" t="str">
            <v>J.Parkinson</v>
          </cell>
          <cell r="H199" t="str">
            <v>Karishma</v>
          </cell>
          <cell r="I199" t="str">
            <v>J.Do</v>
          </cell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</row>
        <row r="200">
          <cell r="C200" t="str">
            <v>Jasenka</v>
          </cell>
          <cell r="D200" t="str">
            <v>Arthur</v>
          </cell>
          <cell r="E200" t="str">
            <v>Tatyana/Angela</v>
          </cell>
          <cell r="F200" t="str">
            <v>Kosta</v>
          </cell>
          <cell r="G200" t="str">
            <v>J.Parkinson</v>
          </cell>
          <cell r="H200" t="str">
            <v>Karishma</v>
          </cell>
          <cell r="I200" t="str">
            <v>J.Do</v>
          </cell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</row>
        <row r="201">
          <cell r="C201" t="str">
            <v>Jasenka</v>
          </cell>
          <cell r="D201" t="str">
            <v>Arthur</v>
          </cell>
          <cell r="E201" t="str">
            <v>Tatyana</v>
          </cell>
          <cell r="F201" t="str">
            <v>S.McPhee</v>
          </cell>
          <cell r="G201" t="str">
            <v>Kosta</v>
          </cell>
          <cell r="H201" t="str">
            <v>Karishma</v>
          </cell>
          <cell r="I201" t="str">
            <v>J.Do</v>
          </cell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</row>
        <row r="202">
          <cell r="C202" t="str">
            <v>Jasenka</v>
          </cell>
          <cell r="D202" t="str">
            <v>Arthur</v>
          </cell>
          <cell r="E202" t="str">
            <v>Tatyana</v>
          </cell>
          <cell r="F202" t="str">
            <v>S.McPhee</v>
          </cell>
          <cell r="G202" t="str">
            <v>J.Do</v>
          </cell>
          <cell r="H202" t="str">
            <v>Karishma</v>
          </cell>
          <cell r="I202" t="str">
            <v>Kosta</v>
          </cell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</row>
        <row r="203">
          <cell r="C203" t="str">
            <v>Jasenka</v>
          </cell>
          <cell r="D203" t="str">
            <v>Arthur</v>
          </cell>
          <cell r="E203" t="str">
            <v>Tatyana</v>
          </cell>
          <cell r="F203" t="str">
            <v>S.McPhee</v>
          </cell>
          <cell r="G203" t="str">
            <v>J.Parkinson</v>
          </cell>
          <cell r="H203" t="str">
            <v>Kosta</v>
          </cell>
          <cell r="I203" t="str">
            <v>Karishma</v>
          </cell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</row>
        <row r="204">
          <cell r="C204" t="str">
            <v>Jasenka</v>
          </cell>
          <cell r="D204" t="str">
            <v>Arthur</v>
          </cell>
          <cell r="E204" t="str">
            <v>Tatyana</v>
          </cell>
          <cell r="F204" t="str">
            <v>S.McPhee</v>
          </cell>
          <cell r="G204" t="str">
            <v>J.Do</v>
          </cell>
          <cell r="H204" t="str">
            <v>Karishma</v>
          </cell>
          <cell r="I204" t="str">
            <v>Kosta</v>
          </cell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</row>
        <row r="205">
          <cell r="C205" t="str">
            <v>Jasenka</v>
          </cell>
          <cell r="D205" t="str">
            <v>Arthur</v>
          </cell>
          <cell r="E205" t="str">
            <v>Tatyana</v>
          </cell>
          <cell r="F205" t="str">
            <v>S.McPhee</v>
          </cell>
          <cell r="G205" t="str">
            <v>J.Parkinson</v>
          </cell>
          <cell r="H205" t="str">
            <v>Karishma</v>
          </cell>
          <cell r="I205" t="str">
            <v>Kosta</v>
          </cell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</row>
        <row r="206">
          <cell r="C206" t="str">
            <v>Jasenka</v>
          </cell>
          <cell r="D206" t="str">
            <v>Arthur</v>
          </cell>
          <cell r="E206" t="str">
            <v>Tatyana</v>
          </cell>
          <cell r="F206" t="str">
            <v>S.McPhee</v>
          </cell>
          <cell r="G206" t="str">
            <v>J.Do</v>
          </cell>
          <cell r="H206" t="str">
            <v>Karishma</v>
          </cell>
          <cell r="I206" t="str">
            <v>Kosta</v>
          </cell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</row>
        <row r="207">
          <cell r="C207" t="str">
            <v>Jasenka</v>
          </cell>
          <cell r="D207" t="str">
            <v>Kosta</v>
          </cell>
          <cell r="E207" t="str">
            <v>Tatyana</v>
          </cell>
          <cell r="F207" t="str">
            <v>S.McPhee</v>
          </cell>
          <cell r="G207" t="str">
            <v>J.Do</v>
          </cell>
          <cell r="H207" t="str">
            <v>Meng</v>
          </cell>
          <cell r="I207" t="str">
            <v>Karishma</v>
          </cell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</row>
        <row r="208">
          <cell r="C208" t="str">
            <v>Jasenka</v>
          </cell>
          <cell r="D208" t="str">
            <v>Arthur</v>
          </cell>
          <cell r="E208" t="str">
            <v>Tatyana</v>
          </cell>
          <cell r="F208" t="str">
            <v>S.McPhee</v>
          </cell>
          <cell r="G208" t="str">
            <v>J.Parkinson</v>
          </cell>
          <cell r="H208" t="str">
            <v>Kosta</v>
          </cell>
          <cell r="I208" t="str">
            <v>Karishma</v>
          </cell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</row>
        <row r="209">
          <cell r="C209" t="str">
            <v>Jasenka</v>
          </cell>
          <cell r="D209" t="str">
            <v>Arthur</v>
          </cell>
          <cell r="E209" t="str">
            <v>Kosta</v>
          </cell>
          <cell r="F209" t="str">
            <v>S.McPhee</v>
          </cell>
          <cell r="G209" t="str">
            <v>J.Do</v>
          </cell>
          <cell r="H209" t="str">
            <v>Meng</v>
          </cell>
          <cell r="I209" t="str">
            <v>Karishma</v>
          </cell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</row>
        <row r="210">
          <cell r="C210" t="str">
            <v>Jasenka</v>
          </cell>
          <cell r="D210" t="str">
            <v>Arthur</v>
          </cell>
          <cell r="E210" t="str">
            <v>Tatyana</v>
          </cell>
          <cell r="F210" t="str">
            <v>S.McPhee</v>
          </cell>
          <cell r="G210" t="str">
            <v>J.Parkinson</v>
          </cell>
          <cell r="H210" t="str">
            <v>Kosta</v>
          </cell>
          <cell r="I210" t="str">
            <v>Karishma</v>
          </cell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</row>
        <row r="211">
          <cell r="C211" t="str">
            <v>Jasenka</v>
          </cell>
          <cell r="D211" t="str">
            <v>Arthur</v>
          </cell>
          <cell r="E211" t="str">
            <v>Tatyana</v>
          </cell>
          <cell r="F211" t="str">
            <v>S.McPhee</v>
          </cell>
          <cell r="G211" t="str">
            <v>J.Do</v>
          </cell>
          <cell r="H211" t="str">
            <v>Kosta</v>
          </cell>
          <cell r="I211" t="str">
            <v>Karishma</v>
          </cell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</row>
        <row r="212">
          <cell r="C212" t="str">
            <v>Meng</v>
          </cell>
          <cell r="D212" t="str">
            <v>Arthur</v>
          </cell>
          <cell r="E212" t="str">
            <v>Tatyana</v>
          </cell>
          <cell r="F212" t="str">
            <v>S.McPhee</v>
          </cell>
          <cell r="G212" t="str">
            <v>Karishma</v>
          </cell>
          <cell r="H212" t="str">
            <v>Sherine</v>
          </cell>
          <cell r="I212" t="str">
            <v>Kosta</v>
          </cell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</row>
        <row r="213">
          <cell r="C213" t="str">
            <v>Jasenka</v>
          </cell>
          <cell r="D213" t="str">
            <v>Arthur</v>
          </cell>
          <cell r="E213" t="str">
            <v>Tatyana</v>
          </cell>
          <cell r="F213" t="str">
            <v>S.McPhee</v>
          </cell>
          <cell r="G213" t="str">
            <v>J.Parkinson</v>
          </cell>
          <cell r="H213" t="str">
            <v>Kosta</v>
          </cell>
          <cell r="I213" t="str">
            <v>J.Do</v>
          </cell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</row>
        <row r="214">
          <cell r="C214" t="str">
            <v>Jasenka</v>
          </cell>
          <cell r="D214" t="str">
            <v>Arthur</v>
          </cell>
          <cell r="E214" t="str">
            <v>Tatyana</v>
          </cell>
          <cell r="F214" t="str">
            <v>S.McPhee/Janki</v>
          </cell>
          <cell r="G214" t="str">
            <v>Karishma</v>
          </cell>
          <cell r="H214" t="str">
            <v>Kosta</v>
          </cell>
          <cell r="I214" t="str">
            <v>J.Do</v>
          </cell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</row>
        <row r="215">
          <cell r="C215" t="str">
            <v>Jasenka</v>
          </cell>
          <cell r="D215" t="str">
            <v>Arthur</v>
          </cell>
          <cell r="E215" t="str">
            <v>Tatyana</v>
          </cell>
          <cell r="F215" t="str">
            <v>S.McPhee</v>
          </cell>
          <cell r="G215" t="str">
            <v>J.Parkinson</v>
          </cell>
          <cell r="H215" t="str">
            <v>Kosta</v>
          </cell>
          <cell r="I215" t="str">
            <v>J.Do</v>
          </cell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</row>
        <row r="216">
          <cell r="C216" t="str">
            <v>Jasenka</v>
          </cell>
          <cell r="D216" t="str">
            <v>Arthur</v>
          </cell>
          <cell r="E216" t="str">
            <v>Tatyana</v>
          </cell>
          <cell r="F216" t="str">
            <v>S.McPhee</v>
          </cell>
          <cell r="G216" t="str">
            <v>Karishma</v>
          </cell>
          <cell r="H216" t="str">
            <v>Kosta</v>
          </cell>
          <cell r="I216" t="str">
            <v>J.Do</v>
          </cell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</row>
        <row r="217">
          <cell r="C217" t="str">
            <v>Jasenka</v>
          </cell>
          <cell r="D217" t="str">
            <v>Kosta</v>
          </cell>
          <cell r="E217" t="str">
            <v>Karishma</v>
          </cell>
          <cell r="F217" t="str">
            <v>Tatyana</v>
          </cell>
          <cell r="G217" t="str">
            <v>J.Do</v>
          </cell>
          <cell r="H217" t="str">
            <v>Meng</v>
          </cell>
          <cell r="I217" t="str">
            <v>Arthur</v>
          </cell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</row>
        <row r="218">
          <cell r="C218" t="str">
            <v>Jasenka</v>
          </cell>
          <cell r="D218" t="str">
            <v>Kosta</v>
          </cell>
          <cell r="E218" t="str">
            <v>Karishma</v>
          </cell>
          <cell r="F218" t="str">
            <v>Tatyana</v>
          </cell>
          <cell r="G218" t="str">
            <v>J.Parkinson</v>
          </cell>
          <cell r="H218" t="str">
            <v>J.Do</v>
          </cell>
          <cell r="I218" t="str">
            <v>Arthur</v>
          </cell>
          <cell r="J218" t="str">
            <v>qq</v>
          </cell>
          <cell r="K218"/>
          <cell r="L218"/>
          <cell r="M218"/>
          <cell r="N218"/>
          <cell r="O218"/>
          <cell r="P218"/>
          <cell r="Q218"/>
          <cell r="R218"/>
          <cell r="S218"/>
        </row>
        <row r="219">
          <cell r="C219" t="str">
            <v>Jasenka</v>
          </cell>
          <cell r="D219" t="str">
            <v>Kosta</v>
          </cell>
          <cell r="E219" t="str">
            <v>Karishma</v>
          </cell>
          <cell r="F219" t="str">
            <v>S.McPhee</v>
          </cell>
          <cell r="G219" t="str">
            <v>J.Do</v>
          </cell>
          <cell r="H219" t="str">
            <v>Tatyana</v>
          </cell>
          <cell r="I219" t="str">
            <v>Arthur</v>
          </cell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</row>
        <row r="220">
          <cell r="C220" t="str">
            <v>Jasenka</v>
          </cell>
          <cell r="D220" t="str">
            <v>Kosta</v>
          </cell>
          <cell r="E220" t="str">
            <v>Karishma</v>
          </cell>
          <cell r="F220" t="str">
            <v>S.McPhee</v>
          </cell>
          <cell r="G220" t="str">
            <v>J.Parkinson</v>
          </cell>
          <cell r="H220" t="str">
            <v>Tatyana</v>
          </cell>
          <cell r="I220" t="str">
            <v>Arthur</v>
          </cell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</row>
        <row r="221">
          <cell r="C221" t="str">
            <v>Jasenka</v>
          </cell>
          <cell r="D221" t="str">
            <v>Kosta</v>
          </cell>
          <cell r="E221" t="str">
            <v>Karishma</v>
          </cell>
          <cell r="F221" t="str">
            <v>S.McPhee/Janki</v>
          </cell>
          <cell r="G221" t="str">
            <v>J.Do</v>
          </cell>
          <cell r="H221" t="str">
            <v>Tatyana</v>
          </cell>
          <cell r="I221" t="str">
            <v>Arthur</v>
          </cell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</row>
        <row r="222">
          <cell r="C222" t="str">
            <v>Sylvia</v>
          </cell>
          <cell r="D222" t="str">
            <v>Kosta</v>
          </cell>
          <cell r="E222" t="str">
            <v>Karishma</v>
          </cell>
          <cell r="F222" t="str">
            <v>Eugene</v>
          </cell>
          <cell r="G222" t="str">
            <v>J.Do</v>
          </cell>
          <cell r="H222" t="str">
            <v>Meng</v>
          </cell>
          <cell r="I222" t="str">
            <v>Tatyana</v>
          </cell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</row>
        <row r="223">
          <cell r="C223" t="str">
            <v>Public Holiday</v>
          </cell>
          <cell r="D223" t="str">
            <v>Public Holiday</v>
          </cell>
          <cell r="E223" t="str">
            <v>Public Holiday</v>
          </cell>
          <cell r="F223" t="str">
            <v>Public Holiday</v>
          </cell>
          <cell r="G223" t="str">
            <v>Public Holiday</v>
          </cell>
          <cell r="H223" t="str">
            <v>Public Holiday</v>
          </cell>
          <cell r="I223" t="str">
            <v>Public Holiday</v>
          </cell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</row>
        <row r="224">
          <cell r="C224" t="str">
            <v>Jasenka</v>
          </cell>
          <cell r="D224" t="str">
            <v>Sylvia</v>
          </cell>
          <cell r="E224" t="str">
            <v>Karishma</v>
          </cell>
          <cell r="F224" t="str">
            <v>S.McPhee</v>
          </cell>
          <cell r="G224" t="str">
            <v>J.Do</v>
          </cell>
          <cell r="H224" t="str">
            <v>Meng</v>
          </cell>
          <cell r="I224" t="str">
            <v>Tatyana</v>
          </cell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</row>
        <row r="225">
          <cell r="C225" t="str">
            <v>Jasenka</v>
          </cell>
          <cell r="D225" t="str">
            <v>J.Do</v>
          </cell>
          <cell r="E225" t="str">
            <v>Karishma</v>
          </cell>
          <cell r="F225" t="str">
            <v>S.McPhee</v>
          </cell>
          <cell r="G225" t="str">
            <v>J.Parkinson/Mohammed</v>
          </cell>
          <cell r="H225" t="str">
            <v>Meng</v>
          </cell>
          <cell r="I225" t="str">
            <v>Tatyana</v>
          </cell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</row>
        <row r="226">
          <cell r="C226" t="str">
            <v>Jasenka</v>
          </cell>
          <cell r="D226" t="str">
            <v>Eugene</v>
          </cell>
          <cell r="E226" t="str">
            <v>Karishma</v>
          </cell>
          <cell r="F226" t="str">
            <v>S.McPhee</v>
          </cell>
          <cell r="G226" t="str">
            <v>J.Do/Mohammed</v>
          </cell>
          <cell r="H226" t="str">
            <v>Meng</v>
          </cell>
          <cell r="I226" t="str">
            <v>Tatyana</v>
          </cell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</row>
        <row r="227">
          <cell r="C227" t="str">
            <v>Jasenka</v>
          </cell>
          <cell r="D227" t="str">
            <v>Kosta</v>
          </cell>
          <cell r="E227" t="str">
            <v>Karishma</v>
          </cell>
          <cell r="F227" t="str">
            <v>S.McPhee</v>
          </cell>
          <cell r="G227" t="str">
            <v>Arthur</v>
          </cell>
          <cell r="H227" t="str">
            <v>Tatyana</v>
          </cell>
          <cell r="I227" t="str">
            <v>J.Do</v>
          </cell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</row>
        <row r="228">
          <cell r="C228" t="str">
            <v>Jasenka</v>
          </cell>
          <cell r="D228" t="str">
            <v>Kosta</v>
          </cell>
          <cell r="E228" t="str">
            <v>Karishma</v>
          </cell>
          <cell r="F228" t="str">
            <v>S.McPhee</v>
          </cell>
          <cell r="G228" t="str">
            <v>J.Parkinson</v>
          </cell>
          <cell r="H228" t="str">
            <v>Tatyana</v>
          </cell>
          <cell r="I228" t="str">
            <v>J.Do</v>
          </cell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</row>
        <row r="229">
          <cell r="C229" t="str">
            <v>Jasenka</v>
          </cell>
          <cell r="D229" t="str">
            <v>Kosta</v>
          </cell>
          <cell r="E229" t="str">
            <v>Meng</v>
          </cell>
          <cell r="F229" t="str">
            <v>S.McPhee</v>
          </cell>
          <cell r="G229" t="str">
            <v>Tatyana</v>
          </cell>
          <cell r="H229" t="str">
            <v>L.Jedwab</v>
          </cell>
          <cell r="I229" t="str">
            <v>J.Do</v>
          </cell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</row>
        <row r="230">
          <cell r="C230" t="str">
            <v>Jasenka</v>
          </cell>
          <cell r="D230" t="str">
            <v>Kosta</v>
          </cell>
          <cell r="E230" t="str">
            <v>Karishma</v>
          </cell>
          <cell r="F230" t="str">
            <v>S.McPhee</v>
          </cell>
          <cell r="G230" t="str">
            <v>J.Parkinson</v>
          </cell>
          <cell r="H230" t="str">
            <v>Tatyana</v>
          </cell>
          <cell r="I230" t="str">
            <v>Arthur</v>
          </cell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</row>
        <row r="231">
          <cell r="C231" t="str">
            <v>Jasenka</v>
          </cell>
          <cell r="D231" t="str">
            <v>Kosta</v>
          </cell>
          <cell r="E231" t="str">
            <v>Karishma</v>
          </cell>
          <cell r="F231" t="str">
            <v>S.McPhee</v>
          </cell>
          <cell r="G231" t="str">
            <v>Arthur</v>
          </cell>
          <cell r="H231" t="str">
            <v>Tatyana</v>
          </cell>
          <cell r="I231" t="str">
            <v>J.Do</v>
          </cell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</row>
        <row r="232">
          <cell r="C232" t="str">
            <v>J.Do</v>
          </cell>
          <cell r="D232" t="str">
            <v>Kosta</v>
          </cell>
          <cell r="E232" t="str">
            <v>Karishma</v>
          </cell>
          <cell r="F232" t="str">
            <v>S.McPhee</v>
          </cell>
          <cell r="G232" t="str">
            <v>Jasenka</v>
          </cell>
          <cell r="H232" t="str">
            <v>Michael</v>
          </cell>
          <cell r="I232" t="str">
            <v>Arthur</v>
          </cell>
          <cell r="J232" t="str">
            <v>Paree</v>
          </cell>
          <cell r="K232"/>
          <cell r="L232" t="str">
            <v>qq</v>
          </cell>
          <cell r="M232"/>
          <cell r="N232"/>
          <cell r="O232"/>
          <cell r="P232"/>
          <cell r="Q232"/>
          <cell r="R232"/>
          <cell r="S232"/>
        </row>
        <row r="233">
          <cell r="C233" t="str">
            <v>J.Do</v>
          </cell>
          <cell r="D233" t="str">
            <v>Kosta</v>
          </cell>
          <cell r="E233" t="str">
            <v>Karishma</v>
          </cell>
          <cell r="F233" t="str">
            <v>S.McPhee</v>
          </cell>
          <cell r="G233" t="str">
            <v>J.Parkinson</v>
          </cell>
          <cell r="H233" t="str">
            <v>Tatyana</v>
          </cell>
          <cell r="I233" t="str">
            <v>Arthur</v>
          </cell>
          <cell r="J233" t="str">
            <v>Sherine</v>
          </cell>
          <cell r="K233"/>
          <cell r="L233" t="str">
            <v>qq</v>
          </cell>
          <cell r="M233"/>
          <cell r="N233"/>
          <cell r="O233"/>
          <cell r="P233"/>
          <cell r="Q233"/>
          <cell r="R233"/>
          <cell r="S233"/>
        </row>
        <row r="234">
          <cell r="C234" t="str">
            <v>J.Do</v>
          </cell>
          <cell r="D234" t="str">
            <v>Kosta</v>
          </cell>
          <cell r="E234" t="str">
            <v>Karishma</v>
          </cell>
          <cell r="F234" t="str">
            <v>S.McPhee</v>
          </cell>
          <cell r="G234" t="str">
            <v>Jasenka</v>
          </cell>
          <cell r="H234" t="str">
            <v>Tatyana</v>
          </cell>
          <cell r="I234" t="str">
            <v>Arthur</v>
          </cell>
          <cell r="J234" t="str">
            <v>qq</v>
          </cell>
          <cell r="K234"/>
          <cell r="L234" t="str">
            <v>Samuel McClean(alpha)</v>
          </cell>
          <cell r="M234"/>
          <cell r="N234"/>
          <cell r="O234"/>
          <cell r="P234"/>
          <cell r="Q234"/>
          <cell r="R234"/>
          <cell r="S234"/>
        </row>
        <row r="235">
          <cell r="C235" t="str">
            <v>J.Do</v>
          </cell>
          <cell r="D235" t="str">
            <v>Kosta</v>
          </cell>
          <cell r="E235" t="str">
            <v>Karishma</v>
          </cell>
          <cell r="F235" t="str">
            <v>S.McPhee</v>
          </cell>
          <cell r="G235" t="str">
            <v>J.Parkinson</v>
          </cell>
          <cell r="H235" t="str">
            <v>Tatyana</v>
          </cell>
          <cell r="I235" t="str">
            <v>Arthur</v>
          </cell>
          <cell r="J235" t="str">
            <v>Paree</v>
          </cell>
          <cell r="K235"/>
          <cell r="L235" t="str">
            <v>Samuel McClean(admissions)</v>
          </cell>
          <cell r="M235"/>
          <cell r="N235"/>
          <cell r="O235"/>
          <cell r="P235"/>
          <cell r="Q235"/>
          <cell r="R235"/>
          <cell r="S235"/>
        </row>
        <row r="236">
          <cell r="C236" t="str">
            <v>J.Do</v>
          </cell>
          <cell r="D236" t="str">
            <v>Kosta</v>
          </cell>
          <cell r="E236" t="str">
            <v>Karishma</v>
          </cell>
          <cell r="F236" t="str">
            <v>S.McPhee</v>
          </cell>
          <cell r="G236" t="str">
            <v>Jasenka</v>
          </cell>
          <cell r="H236" t="str">
            <v>Tatyana</v>
          </cell>
          <cell r="I236" t="str">
            <v>Arthur</v>
          </cell>
          <cell r="J236" t="str">
            <v>qq</v>
          </cell>
          <cell r="K236"/>
          <cell r="L236" t="str">
            <v>Samuel McClean(support)</v>
          </cell>
          <cell r="M236"/>
          <cell r="N236"/>
          <cell r="O236"/>
          <cell r="P236"/>
          <cell r="Q236"/>
          <cell r="R236"/>
          <cell r="S236"/>
        </row>
        <row r="237">
          <cell r="C237" t="str">
            <v>J.Do</v>
          </cell>
          <cell r="D237" t="str">
            <v>Kosta</v>
          </cell>
          <cell r="E237" t="str">
            <v>Karishma</v>
          </cell>
          <cell r="F237" t="str">
            <v>S.McPhee</v>
          </cell>
          <cell r="G237" t="str">
            <v>Tatyana</v>
          </cell>
          <cell r="H237" t="str">
            <v>Arthur</v>
          </cell>
          <cell r="I237" t="str">
            <v>Jasenka</v>
          </cell>
          <cell r="J237" t="str">
            <v>Shirley (Echo)</v>
          </cell>
          <cell r="K237" t="str">
            <v>Danny (Bravo)</v>
          </cell>
          <cell r="L237" t="str">
            <v>Summer student from 2pm</v>
          </cell>
          <cell r="M237"/>
          <cell r="N237"/>
          <cell r="O237"/>
          <cell r="P237"/>
          <cell r="Q237"/>
          <cell r="R237"/>
          <cell r="S237"/>
        </row>
        <row r="238">
          <cell r="C238" t="str">
            <v>J.Do</v>
          </cell>
          <cell r="D238" t="str">
            <v>Kosta</v>
          </cell>
          <cell r="E238" t="str">
            <v>Karishma</v>
          </cell>
          <cell r="F238" t="str">
            <v>S.McPhee</v>
          </cell>
          <cell r="G238" t="str">
            <v>J.Parkinson</v>
          </cell>
          <cell r="H238" t="str">
            <v>Tatyana</v>
          </cell>
          <cell r="I238" t="str">
            <v>Jasenka</v>
          </cell>
          <cell r="J238" t="str">
            <v>Shirley (Echo)</v>
          </cell>
          <cell r="K238" t="str">
            <v>Danny (Bravo)</v>
          </cell>
          <cell r="L238" t="str">
            <v>qq</v>
          </cell>
          <cell r="M238"/>
          <cell r="N238"/>
          <cell r="O238"/>
          <cell r="P238"/>
          <cell r="Q238"/>
          <cell r="R238"/>
          <cell r="S238"/>
        </row>
        <row r="239">
          <cell r="C239" t="str">
            <v>J.Do</v>
          </cell>
          <cell r="D239" t="str">
            <v>Kosta</v>
          </cell>
          <cell r="E239" t="str">
            <v>Karishma</v>
          </cell>
          <cell r="F239" t="str">
            <v>S.McPhee</v>
          </cell>
          <cell r="G239" t="str">
            <v>Tatyana</v>
          </cell>
          <cell r="H239" t="str">
            <v>Arthur</v>
          </cell>
          <cell r="I239" t="str">
            <v>Jasenka</v>
          </cell>
          <cell r="J239" t="str">
            <v>Shirley (Echo)</v>
          </cell>
          <cell r="K239" t="str">
            <v>Danny (Bravo)</v>
          </cell>
          <cell r="L239" t="str">
            <v>qq</v>
          </cell>
          <cell r="M239"/>
          <cell r="N239"/>
          <cell r="O239"/>
          <cell r="P239"/>
          <cell r="Q239"/>
          <cell r="R239"/>
          <cell r="S239"/>
        </row>
        <row r="240">
          <cell r="C240" t="str">
            <v>J.Do</v>
          </cell>
          <cell r="D240" t="str">
            <v>Kosta</v>
          </cell>
          <cell r="E240" t="str">
            <v>Karishma</v>
          </cell>
          <cell r="F240" t="str">
            <v>S.McPhee</v>
          </cell>
          <cell r="G240" t="str">
            <v>J.Parkinson</v>
          </cell>
          <cell r="H240" t="str">
            <v>Tatyana</v>
          </cell>
          <cell r="I240" t="str">
            <v>Jasenka</v>
          </cell>
          <cell r="J240" t="str">
            <v>Shirley (Echo)</v>
          </cell>
          <cell r="K240" t="str">
            <v>Danny (Bravo)</v>
          </cell>
          <cell r="L240" t="str">
            <v>qq</v>
          </cell>
          <cell r="M240"/>
          <cell r="N240"/>
          <cell r="O240"/>
          <cell r="P240"/>
          <cell r="Q240"/>
          <cell r="R240"/>
          <cell r="S240"/>
        </row>
        <row r="241">
          <cell r="C241" t="str">
            <v>J.Do</v>
          </cell>
          <cell r="D241" t="str">
            <v>Kosta</v>
          </cell>
          <cell r="E241" t="str">
            <v>Karishma</v>
          </cell>
          <cell r="F241" t="str">
            <v>S.McPhee</v>
          </cell>
          <cell r="G241" t="str">
            <v>Tatyana</v>
          </cell>
          <cell r="H241" t="str">
            <v>Arthur</v>
          </cell>
          <cell r="I241" t="str">
            <v>Jasenka</v>
          </cell>
          <cell r="J241" t="str">
            <v>Shirley (Echo)</v>
          </cell>
          <cell r="K241" t="str">
            <v>Danny (Bravo)</v>
          </cell>
          <cell r="L241" t="str">
            <v>qq</v>
          </cell>
          <cell r="M241"/>
          <cell r="N241"/>
          <cell r="O241"/>
          <cell r="P241"/>
          <cell r="Q241"/>
          <cell r="R241"/>
          <cell r="S241"/>
        </row>
        <row r="242">
          <cell r="C242" t="str">
            <v>J.Do</v>
          </cell>
          <cell r="D242" t="str">
            <v>Arthur</v>
          </cell>
          <cell r="E242" t="str">
            <v>Karishma</v>
          </cell>
          <cell r="F242" t="str">
            <v>S.McPhee</v>
          </cell>
          <cell r="G242" t="str">
            <v>Jasenka</v>
          </cell>
          <cell r="H242" t="str">
            <v>Meng</v>
          </cell>
          <cell r="I242" t="str">
            <v>Tatyana</v>
          </cell>
          <cell r="J242" t="str">
            <v>Helen (Echo)</v>
          </cell>
          <cell r="K242" t="str">
            <v>Danny (Delta)</v>
          </cell>
          <cell r="L242"/>
          <cell r="M242"/>
          <cell r="N242"/>
          <cell r="O242"/>
          <cell r="P242"/>
          <cell r="Q242"/>
          <cell r="R242"/>
          <cell r="S242"/>
        </row>
        <row r="243">
          <cell r="C243" t="str">
            <v>J.Do</v>
          </cell>
          <cell r="D243" t="str">
            <v>Arthur</v>
          </cell>
          <cell r="E243" t="str">
            <v>Karishma</v>
          </cell>
          <cell r="F243" t="str">
            <v>S.McPhee</v>
          </cell>
          <cell r="G243" t="str">
            <v>Jasenka</v>
          </cell>
          <cell r="H243" t="str">
            <v>Meng</v>
          </cell>
          <cell r="I243" t="str">
            <v>Tatyana</v>
          </cell>
          <cell r="J243" t="str">
            <v>Helen (Echo)</v>
          </cell>
          <cell r="K243" t="str">
            <v>Danny (Delta)</v>
          </cell>
          <cell r="L243"/>
          <cell r="M243"/>
          <cell r="N243"/>
          <cell r="O243"/>
          <cell r="P243"/>
          <cell r="Q243"/>
          <cell r="R243"/>
          <cell r="S243"/>
        </row>
        <row r="244">
          <cell r="C244" t="str">
            <v>J.Do</v>
          </cell>
          <cell r="D244" t="str">
            <v>Arthur</v>
          </cell>
          <cell r="E244" t="str">
            <v>Karishma</v>
          </cell>
          <cell r="F244" t="str">
            <v>Jasenka</v>
          </cell>
          <cell r="G244" t="str">
            <v>J.Parkinson</v>
          </cell>
          <cell r="H244" t="str">
            <v>Meng</v>
          </cell>
          <cell r="I244" t="str">
            <v>Tatyana</v>
          </cell>
          <cell r="J244" t="str">
            <v>Helen (Echo)</v>
          </cell>
          <cell r="K244" t="str">
            <v>Danny (Delta)</v>
          </cell>
          <cell r="L244"/>
          <cell r="M244"/>
          <cell r="N244"/>
          <cell r="O244"/>
          <cell r="P244"/>
          <cell r="Q244"/>
          <cell r="R244"/>
          <cell r="S244"/>
        </row>
        <row r="245">
          <cell r="C245" t="str">
            <v>J.Do</v>
          </cell>
          <cell r="D245" t="str">
            <v>Arthur</v>
          </cell>
          <cell r="E245" t="str">
            <v>Karishma</v>
          </cell>
          <cell r="F245" t="str">
            <v>S.McPhee</v>
          </cell>
          <cell r="G245" t="str">
            <v>J.Parkinson</v>
          </cell>
          <cell r="H245" t="str">
            <v>Meng</v>
          </cell>
          <cell r="I245" t="str">
            <v>Tatyana</v>
          </cell>
          <cell r="J245" t="str">
            <v>Helen (Echo)</v>
          </cell>
          <cell r="K245" t="str">
            <v>Danny (Delta)</v>
          </cell>
          <cell r="L245"/>
          <cell r="M245"/>
          <cell r="N245"/>
          <cell r="O245"/>
          <cell r="P245"/>
          <cell r="Q245"/>
          <cell r="R245"/>
          <cell r="S245"/>
        </row>
        <row r="246">
          <cell r="C246" t="str">
            <v>J.Do</v>
          </cell>
          <cell r="D246" t="str">
            <v>Arthur</v>
          </cell>
          <cell r="E246" t="str">
            <v>Karishma</v>
          </cell>
          <cell r="F246" t="str">
            <v>S.McPhee</v>
          </cell>
          <cell r="G246" t="str">
            <v>Jasenka</v>
          </cell>
          <cell r="H246" t="str">
            <v>Meng</v>
          </cell>
          <cell r="I246" t="str">
            <v>Tatyana</v>
          </cell>
          <cell r="J246" t="str">
            <v>Shirley (Echo)</v>
          </cell>
          <cell r="K246" t="str">
            <v>Danny (Delta)</v>
          </cell>
          <cell r="L246"/>
          <cell r="M246"/>
          <cell r="N246"/>
          <cell r="O246"/>
          <cell r="P246"/>
          <cell r="Q246"/>
          <cell r="R246"/>
          <cell r="S246"/>
        </row>
        <row r="247">
          <cell r="C247" t="str">
            <v>J.Do</v>
          </cell>
          <cell r="D247" t="str">
            <v>Arthur</v>
          </cell>
          <cell r="E247" t="str">
            <v>Karishma</v>
          </cell>
          <cell r="F247" t="str">
            <v>S.McPhee</v>
          </cell>
          <cell r="G247" t="str">
            <v>Jasenka</v>
          </cell>
          <cell r="H247" t="str">
            <v>Janki</v>
          </cell>
          <cell r="I247" t="str">
            <v>Tatyana</v>
          </cell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</row>
        <row r="248">
          <cell r="C248" t="str">
            <v>J.Do</v>
          </cell>
          <cell r="D248" t="str">
            <v>Arthur</v>
          </cell>
          <cell r="E248" t="str">
            <v>Karishma</v>
          </cell>
          <cell r="F248" t="str">
            <v>S.McPhee</v>
          </cell>
          <cell r="G248" t="str">
            <v>J.Parkinson</v>
          </cell>
          <cell r="H248" t="str">
            <v>Jasenka</v>
          </cell>
          <cell r="I248" t="str">
            <v>Tatyana</v>
          </cell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</row>
        <row r="249">
          <cell r="C249" t="str">
            <v>J.Do</v>
          </cell>
          <cell r="D249" t="str">
            <v>K.Tiong</v>
          </cell>
          <cell r="E249" t="str">
            <v>Karishma</v>
          </cell>
          <cell r="F249" t="str">
            <v>S.McPhee/JenNguyen</v>
          </cell>
          <cell r="G249" t="str">
            <v>Paree</v>
          </cell>
          <cell r="H249" t="str">
            <v>Janki</v>
          </cell>
          <cell r="I249" t="str">
            <v>Jasenka</v>
          </cell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</row>
        <row r="250">
          <cell r="C250" t="str">
            <v>J.Do</v>
          </cell>
          <cell r="D250" t="str">
            <v>Arthur</v>
          </cell>
          <cell r="E250" t="str">
            <v>Karishma</v>
          </cell>
          <cell r="F250" t="str">
            <v>Jasenka</v>
          </cell>
          <cell r="G250" t="str">
            <v>J.Parkinson/JenNguyen</v>
          </cell>
          <cell r="H250" t="str">
            <v>Janki</v>
          </cell>
          <cell r="I250" t="str">
            <v>Tatyana</v>
          </cell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</row>
        <row r="251">
          <cell r="C251" t="str">
            <v>J.Do</v>
          </cell>
          <cell r="D251" t="str">
            <v>Arthur</v>
          </cell>
          <cell r="E251" t="str">
            <v>Karishma</v>
          </cell>
          <cell r="F251" t="str">
            <v>S.McPhee</v>
          </cell>
          <cell r="G251" t="str">
            <v>Jasenka</v>
          </cell>
          <cell r="H251" t="str">
            <v>Janki</v>
          </cell>
          <cell r="I251" t="str">
            <v>Tatyana</v>
          </cell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</row>
        <row r="252">
          <cell r="C252" t="str">
            <v>Yolanda</v>
          </cell>
          <cell r="D252" t="str">
            <v>Arthur</v>
          </cell>
          <cell r="E252" t="str">
            <v>Karishma</v>
          </cell>
          <cell r="F252" t="str">
            <v>S.McPhee</v>
          </cell>
          <cell r="G252" t="str">
            <v>Tatyana</v>
          </cell>
          <cell r="H252" t="str">
            <v>Golriz</v>
          </cell>
          <cell r="I252" t="str">
            <v>Jasenka</v>
          </cell>
          <cell r="J252" t="str">
            <v>Public Holiday</v>
          </cell>
          <cell r="K252"/>
          <cell r="L252"/>
          <cell r="M252"/>
          <cell r="N252"/>
          <cell r="O252"/>
          <cell r="P252"/>
          <cell r="Q252"/>
          <cell r="R252"/>
          <cell r="S252"/>
        </row>
        <row r="253">
          <cell r="C253" t="str">
            <v>J.Do</v>
          </cell>
          <cell r="D253" t="str">
            <v>Kosta</v>
          </cell>
          <cell r="E253" t="str">
            <v>Tatyana</v>
          </cell>
          <cell r="F253" t="str">
            <v>S.McPhee</v>
          </cell>
          <cell r="G253" t="str">
            <v>J.Parkinson</v>
          </cell>
          <cell r="H253" t="str">
            <v>Arthur</v>
          </cell>
          <cell r="I253" t="str">
            <v>Jasenka</v>
          </cell>
          <cell r="J253" t="str">
            <v>Public Holiday</v>
          </cell>
          <cell r="K253"/>
          <cell r="L253"/>
          <cell r="M253"/>
          <cell r="N253"/>
          <cell r="O253"/>
          <cell r="P253"/>
          <cell r="Q253"/>
          <cell r="R253"/>
          <cell r="S253"/>
        </row>
        <row r="254">
          <cell r="C254" t="str">
            <v>J.Do</v>
          </cell>
          <cell r="D254" t="str">
            <v>Kosta</v>
          </cell>
          <cell r="E254" t="str">
            <v>Karishma</v>
          </cell>
          <cell r="F254" t="str">
            <v>S.McPhee</v>
          </cell>
          <cell r="G254" t="str">
            <v>Tatyana</v>
          </cell>
          <cell r="H254" t="str">
            <v>Arthur</v>
          </cell>
          <cell r="I254" t="str">
            <v>Jasenka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</row>
        <row r="255">
          <cell r="C255" t="str">
            <v>J.Do</v>
          </cell>
          <cell r="D255" t="str">
            <v>Kosta</v>
          </cell>
          <cell r="E255" t="str">
            <v>Karishma</v>
          </cell>
          <cell r="F255" t="str">
            <v>S.McPhee</v>
          </cell>
          <cell r="G255" t="str">
            <v>J.Parkinson</v>
          </cell>
          <cell r="H255" t="str">
            <v>Arthur</v>
          </cell>
          <cell r="I255" t="str">
            <v>Jasenka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</row>
        <row r="256">
          <cell r="C256" t="str">
            <v>J.Do</v>
          </cell>
          <cell r="D256" t="str">
            <v>Kosta</v>
          </cell>
          <cell r="E256" t="str">
            <v>Karishma</v>
          </cell>
          <cell r="F256" t="str">
            <v>S.McPhee</v>
          </cell>
          <cell r="G256" t="str">
            <v>Yolanda</v>
          </cell>
          <cell r="H256" t="str">
            <v>Arthur</v>
          </cell>
          <cell r="I256" t="str">
            <v>Jasenka</v>
          </cell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</row>
        <row r="257">
          <cell r="C257" t="str">
            <v>J.Do</v>
          </cell>
          <cell r="D257" t="str">
            <v>Jasenka</v>
          </cell>
          <cell r="E257" t="str">
            <v>Karishma</v>
          </cell>
          <cell r="F257" t="str">
            <v>S.McPhee</v>
          </cell>
          <cell r="G257" t="str">
            <v>Arthur</v>
          </cell>
          <cell r="H257" t="str">
            <v>Meghana</v>
          </cell>
          <cell r="I257" t="str">
            <v>Kosta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</row>
        <row r="258">
          <cell r="C258" t="str">
            <v>Public Holiday</v>
          </cell>
          <cell r="D258" t="str">
            <v>Public Holiday</v>
          </cell>
          <cell r="E258" t="str">
            <v>Public Holiday</v>
          </cell>
          <cell r="F258" t="str">
            <v>Public Holiday</v>
          </cell>
          <cell r="G258" t="str">
            <v>Public Holiday</v>
          </cell>
          <cell r="H258" t="str">
            <v>Public Holiday</v>
          </cell>
          <cell r="I258" t="str">
            <v>Public Holiday</v>
          </cell>
          <cell r="J258" t="str">
            <v>Public Holiday</v>
          </cell>
          <cell r="K258" t="str">
            <v>Public Holiday</v>
          </cell>
          <cell r="L258"/>
          <cell r="M258"/>
          <cell r="N258"/>
          <cell r="O258"/>
          <cell r="P258"/>
          <cell r="Q258"/>
          <cell r="R258"/>
          <cell r="S258"/>
        </row>
        <row r="259">
          <cell r="C259" t="str">
            <v>Public Holiday</v>
          </cell>
          <cell r="D259" t="str">
            <v>Public Holiday</v>
          </cell>
          <cell r="E259" t="str">
            <v>Public Holiday</v>
          </cell>
          <cell r="F259" t="str">
            <v>Public Holiday</v>
          </cell>
          <cell r="G259" t="str">
            <v>Public Holiday</v>
          </cell>
          <cell r="H259" t="str">
            <v>Public Holiday</v>
          </cell>
          <cell r="I259" t="str">
            <v>Public Holiday</v>
          </cell>
          <cell r="J259" t="str">
            <v>Public Holiday</v>
          </cell>
          <cell r="K259" t="str">
            <v>Public Holiday</v>
          </cell>
          <cell r="L259"/>
          <cell r="M259"/>
          <cell r="N259"/>
          <cell r="O259"/>
          <cell r="P259"/>
          <cell r="Q259"/>
          <cell r="R259"/>
          <cell r="S259"/>
        </row>
        <row r="260">
          <cell r="C260" t="str">
            <v>J.Do</v>
          </cell>
          <cell r="D260" t="str">
            <v>Jasenka</v>
          </cell>
          <cell r="E260" t="str">
            <v>Karishma</v>
          </cell>
          <cell r="F260" t="str">
            <v>S.McPhee</v>
          </cell>
          <cell r="G260" t="str">
            <v>J.Parkinson</v>
          </cell>
          <cell r="H260" t="str">
            <v>Tatyana</v>
          </cell>
          <cell r="I260" t="str">
            <v>Kosta</v>
          </cell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</row>
        <row r="261">
          <cell r="C261" t="str">
            <v>J.Do</v>
          </cell>
          <cell r="D261" t="str">
            <v>Jasenka</v>
          </cell>
          <cell r="E261" t="str">
            <v>Karishma</v>
          </cell>
          <cell r="F261" t="str">
            <v>S.McPhee</v>
          </cell>
          <cell r="G261" t="str">
            <v>Tatyana</v>
          </cell>
          <cell r="H261" t="str">
            <v>J.Yang</v>
          </cell>
          <cell r="I261" t="str">
            <v>Kosta</v>
          </cell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</row>
        <row r="262">
          <cell r="C262" t="str">
            <v>J.Do/Nelson</v>
          </cell>
          <cell r="D262" t="str">
            <v>Kosta</v>
          </cell>
          <cell r="E262" t="str">
            <v>Karishma</v>
          </cell>
          <cell r="F262" t="str">
            <v>Tatyana</v>
          </cell>
          <cell r="G262" t="str">
            <v>Jasenka</v>
          </cell>
          <cell r="H262" t="str">
            <v>Eugene</v>
          </cell>
          <cell r="I262" t="str">
            <v>S.McPhee</v>
          </cell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</row>
        <row r="263">
          <cell r="C263" t="str">
            <v>Public Holiday</v>
          </cell>
          <cell r="D263" t="str">
            <v>Public Holiday</v>
          </cell>
          <cell r="E263" t="str">
            <v>Public Holiday</v>
          </cell>
          <cell r="F263" t="str">
            <v>Public Holiday</v>
          </cell>
          <cell r="G263" t="str">
            <v>Public Holiday</v>
          </cell>
          <cell r="H263" t="str">
            <v>Public Holiday</v>
          </cell>
          <cell r="I263" t="str">
            <v>Public Holiday</v>
          </cell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</row>
        <row r="264">
          <cell r="C264" t="str">
            <v>J.Do</v>
          </cell>
          <cell r="D264" t="str">
            <v>Kosta</v>
          </cell>
          <cell r="E264" t="str">
            <v>Karishma</v>
          </cell>
          <cell r="F264" t="str">
            <v>Tatyana</v>
          </cell>
          <cell r="G264" t="str">
            <v>Jasenka</v>
          </cell>
          <cell r="H264" t="str">
            <v>Mohammed</v>
          </cell>
          <cell r="I264" t="str">
            <v>S.McPhee</v>
          </cell>
          <cell r="J264"/>
          <cell r="K264"/>
          <cell r="L264"/>
          <cell r="M264"/>
          <cell r="N264"/>
          <cell r="O264"/>
          <cell r="P264"/>
          <cell r="Q264"/>
          <cell r="R264"/>
          <cell r="S264"/>
        </row>
        <row r="265">
          <cell r="C265" t="str">
            <v>J.Do</v>
          </cell>
          <cell r="D265" t="str">
            <v>Kosta</v>
          </cell>
          <cell r="E265" t="str">
            <v>Karishma</v>
          </cell>
          <cell r="F265" t="str">
            <v>Tatyana</v>
          </cell>
          <cell r="G265" t="str">
            <v>J.Parkinson</v>
          </cell>
          <cell r="H265" t="str">
            <v>Jasenka</v>
          </cell>
          <cell r="I265" t="str">
            <v>S.McPhee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</row>
        <row r="266">
          <cell r="C266" t="str">
            <v>J.Do</v>
          </cell>
          <cell r="D266" t="str">
            <v>Kosta</v>
          </cell>
          <cell r="E266" t="str">
            <v>Karishma</v>
          </cell>
          <cell r="F266" t="str">
            <v>Tatyana</v>
          </cell>
          <cell r="G266" t="str">
            <v>Jasenka</v>
          </cell>
          <cell r="H266" t="str">
            <v>Mohammed</v>
          </cell>
          <cell r="I266" t="str">
            <v>S.McPhee</v>
          </cell>
          <cell r="J266"/>
          <cell r="K266"/>
          <cell r="L266"/>
          <cell r="M266"/>
          <cell r="N266"/>
          <cell r="O266"/>
          <cell r="P266"/>
          <cell r="Q266"/>
          <cell r="R266"/>
          <cell r="S266"/>
        </row>
        <row r="267">
          <cell r="C267"/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may"/>
      <sheetName val="2017_04 Leave Roster"/>
      <sheetName val="2017_template Calendar"/>
      <sheetName val="2017_template Leave Roster"/>
      <sheetName val="Clinical Orientation"/>
      <sheetName val="HIV clinic roster"/>
    </sheetNames>
    <sheetDataSet>
      <sheetData sheetId="0">
        <row r="1">
          <cell r="C1" t="str">
            <v>RHEUM / ENDO / DERM (RhEnDe)</v>
          </cell>
          <cell r="D1" t="str">
            <v>RhEnDe Services</v>
          </cell>
          <cell r="E1" t="str">
            <v>HAEM WHITE</v>
          </cell>
          <cell r="F1" t="str">
            <v>HAEM RED</v>
          </cell>
          <cell r="G1" t="str">
            <v>NEURO/STROKE</v>
          </cell>
          <cell r="H1" t="str">
            <v>NEUROSURG</v>
          </cell>
          <cell r="I1"/>
          <cell r="J1" t="str">
            <v>ID / IMMUNO / PALL CARE (8.30-5)</v>
          </cell>
          <cell r="K1" t="str">
            <v>TB / HIV SERVICES</v>
          </cell>
          <cell r="L1" t="str">
            <v>RESP/CF</v>
          </cell>
          <cell r="M1" t="str">
            <v>SPECIAL MED SUPPORT</v>
          </cell>
          <cell r="N1" t="str">
            <v>Intern</v>
          </cell>
          <cell r="O1" t="str">
            <v>HIV CLINIC TRAINING</v>
          </cell>
          <cell r="P1" t="str">
            <v>TB Clinic H/OVER</v>
          </cell>
          <cell r="Q1" t="str">
            <v>STUDENTS</v>
          </cell>
          <cell r="R1" t="str">
            <v>STUDENTS</v>
          </cell>
          <cell r="S1" t="str">
            <v>ClinCAT</v>
          </cell>
          <cell r="T1" t="str">
            <v>PROTOCOLS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</row>
        <row r="3">
          <cell r="C3" t="str">
            <v>Diana</v>
          </cell>
          <cell r="D3" t="str">
            <v>Diana &lt;11am (RA Clinic)</v>
          </cell>
          <cell r="E3" t="str">
            <v>Li-Ling</v>
          </cell>
          <cell r="F3" t="str">
            <v>Sam</v>
          </cell>
          <cell r="G3" t="str">
            <v>Stephanie</v>
          </cell>
          <cell r="H3" t="str">
            <v>Robbie</v>
          </cell>
          <cell r="I3"/>
          <cell r="J3" t="str">
            <v>Noor/Paree</v>
          </cell>
          <cell r="K3" t="str">
            <v>NO CLINIC / &gt;2pm TB prep Noor</v>
          </cell>
          <cell r="L3" t="str">
            <v>A.Alex</v>
          </cell>
          <cell r="M3" t="str">
            <v>Nelson (RhEnDe handover)</v>
          </cell>
          <cell r="N3" t="str">
            <v>qq</v>
          </cell>
          <cell r="O3"/>
          <cell r="P3"/>
          <cell r="Q3"/>
          <cell r="R3"/>
          <cell r="S3"/>
          <cell r="T3"/>
        </row>
        <row r="4">
          <cell r="C4" t="str">
            <v>Diana</v>
          </cell>
          <cell r="D4" t="str">
            <v>Diana (Compassionate)</v>
          </cell>
          <cell r="E4" t="str">
            <v>Li-Ling</v>
          </cell>
          <cell r="F4" t="str">
            <v>Sam</v>
          </cell>
          <cell r="G4" t="str">
            <v>Stephanie</v>
          </cell>
          <cell r="H4" t="str">
            <v>Robbie</v>
          </cell>
          <cell r="I4"/>
          <cell r="J4" t="str">
            <v>Noor</v>
          </cell>
          <cell r="K4" t="str">
            <v>qq</v>
          </cell>
          <cell r="L4" t="str">
            <v>A.Alex</v>
          </cell>
          <cell r="M4" t="str">
            <v>Nelson (RhEnDe handover)</v>
          </cell>
          <cell r="N4" t="str">
            <v>qq</v>
          </cell>
          <cell r="O4"/>
          <cell r="P4"/>
          <cell r="Q4"/>
          <cell r="R4"/>
          <cell r="S4"/>
          <cell r="T4"/>
        </row>
        <row r="5">
          <cell r="C5" t="str">
            <v>Diana/Nelson</v>
          </cell>
          <cell r="D5" t="str">
            <v>blank &gt;2pm (Derm Clinic)</v>
          </cell>
          <cell r="E5" t="str">
            <v>A.Tey</v>
          </cell>
          <cell r="F5" t="str">
            <v>Sam</v>
          </cell>
          <cell r="G5" t="str">
            <v>Stephanie</v>
          </cell>
          <cell r="H5" t="str">
            <v>Robbie</v>
          </cell>
          <cell r="I5"/>
          <cell r="J5" t="str">
            <v>Noor</v>
          </cell>
          <cell r="K5" t="str">
            <v>Stav (HIV clinic &amp; prep)/Paree</v>
          </cell>
          <cell r="L5" t="str">
            <v>A.Alex</v>
          </cell>
          <cell r="M5" t="str">
            <v>qq</v>
          </cell>
          <cell r="N5" t="str">
            <v>qq</v>
          </cell>
          <cell r="O5"/>
          <cell r="P5"/>
          <cell r="Q5"/>
          <cell r="R5"/>
          <cell r="S5"/>
          <cell r="T5"/>
        </row>
        <row r="6">
          <cell r="C6" t="str">
            <v>Nelson</v>
          </cell>
          <cell r="D6" t="str">
            <v>BLANK</v>
          </cell>
          <cell r="E6" t="str">
            <v>Golriz</v>
          </cell>
          <cell r="F6" t="str">
            <v>Robbie</v>
          </cell>
          <cell r="G6" t="str">
            <v>Phil</v>
          </cell>
          <cell r="H6" t="str">
            <v>Victoria</v>
          </cell>
          <cell r="I6"/>
          <cell r="J6" t="str">
            <v>Paree</v>
          </cell>
          <cell r="K6" t="str">
            <v>qq</v>
          </cell>
          <cell r="L6" t="str">
            <v>Sam</v>
          </cell>
          <cell r="M6" t="str">
            <v>A.Tey (Haem h/o)</v>
          </cell>
          <cell r="N6" t="str">
            <v>Khoa (ID)</v>
          </cell>
          <cell r="O6"/>
          <cell r="P6"/>
          <cell r="Q6"/>
          <cell r="R6"/>
          <cell r="S6"/>
          <cell r="T6"/>
        </row>
        <row r="7">
          <cell r="C7" t="str">
            <v>Nelson</v>
          </cell>
          <cell r="D7" t="str">
            <v>Nelson &gt;2pm (SLE Clinic)</v>
          </cell>
          <cell r="E7" t="str">
            <v>A.Tey</v>
          </cell>
          <cell r="F7" t="str">
            <v>Robbie</v>
          </cell>
          <cell r="G7" t="str">
            <v>Bianca</v>
          </cell>
          <cell r="H7" t="str">
            <v>Victoria</v>
          </cell>
          <cell r="I7"/>
          <cell r="J7" t="str">
            <v>Paree</v>
          </cell>
          <cell r="K7" t="str">
            <v>qq</v>
          </cell>
          <cell r="L7" t="str">
            <v>Sam</v>
          </cell>
          <cell r="M7" t="str">
            <v>A.Tran (Resp handover)</v>
          </cell>
          <cell r="N7" t="str">
            <v>Khoa (ID)</v>
          </cell>
          <cell r="O7"/>
          <cell r="P7"/>
          <cell r="Q7"/>
          <cell r="R7"/>
          <cell r="S7"/>
          <cell r="T7"/>
        </row>
        <row r="8">
          <cell r="C8" t="str">
            <v>Nelson</v>
          </cell>
          <cell r="D8" t="str">
            <v>Nelson &lt;11am (RA Clinic)</v>
          </cell>
          <cell r="E8" t="str">
            <v>Phil</v>
          </cell>
          <cell r="F8" t="str">
            <v>Robbie</v>
          </cell>
          <cell r="G8" t="str">
            <v>Bianca</v>
          </cell>
          <cell r="H8" t="str">
            <v>Victoria</v>
          </cell>
          <cell r="I8"/>
          <cell r="J8" t="str">
            <v>Paree</v>
          </cell>
          <cell r="K8" t="str">
            <v>Noor (TB clinic &amp; prep)</v>
          </cell>
          <cell r="L8" t="str">
            <v>A.Tran</v>
          </cell>
          <cell r="M8" t="str">
            <v>qq</v>
          </cell>
          <cell r="N8" t="str">
            <v>Khoa (ID)</v>
          </cell>
          <cell r="O8"/>
          <cell r="P8"/>
          <cell r="Q8"/>
          <cell r="R8"/>
          <cell r="S8"/>
          <cell r="T8"/>
        </row>
        <row r="9">
          <cell r="C9" t="str">
            <v>Nelson</v>
          </cell>
          <cell r="D9" t="str">
            <v>Nelson (Compassionate)</v>
          </cell>
          <cell r="E9" t="str">
            <v>Phil</v>
          </cell>
          <cell r="F9" t="str">
            <v>Robbie</v>
          </cell>
          <cell r="G9" t="str">
            <v>Bianca</v>
          </cell>
          <cell r="H9" t="str">
            <v>Victoria</v>
          </cell>
          <cell r="I9"/>
          <cell r="J9" t="str">
            <v>Paree</v>
          </cell>
          <cell r="K9" t="str">
            <v>qq</v>
          </cell>
          <cell r="L9" t="str">
            <v>Sam</v>
          </cell>
          <cell r="M9" t="str">
            <v>qq</v>
          </cell>
          <cell r="N9" t="str">
            <v>Khoa (ID)</v>
          </cell>
          <cell r="O9"/>
          <cell r="P9"/>
          <cell r="Q9"/>
          <cell r="R9"/>
          <cell r="S9"/>
          <cell r="T9"/>
        </row>
        <row r="10">
          <cell r="C10" t="str">
            <v>Natalie</v>
          </cell>
          <cell r="D10" t="str">
            <v>Natalie &gt;2pm (Derm Clinic)</v>
          </cell>
          <cell r="E10" t="str">
            <v>A.Tey</v>
          </cell>
          <cell r="F10" t="str">
            <v>Robbie</v>
          </cell>
          <cell r="G10" t="str">
            <v>Bianca</v>
          </cell>
          <cell r="H10" t="str">
            <v>Victoria</v>
          </cell>
          <cell r="I10"/>
          <cell r="J10" t="str">
            <v>Paree</v>
          </cell>
          <cell r="K10" t="str">
            <v>Stav (HIV clinic &amp; prep)</v>
          </cell>
          <cell r="L10" t="str">
            <v>Sam</v>
          </cell>
          <cell r="M10" t="str">
            <v>qq</v>
          </cell>
          <cell r="N10" t="str">
            <v>Khoa (ID)</v>
          </cell>
          <cell r="O10"/>
          <cell r="P10"/>
          <cell r="Q10"/>
          <cell r="R10"/>
          <cell r="S10"/>
          <cell r="T10"/>
        </row>
        <row r="11">
          <cell r="C11" t="str">
            <v>Natalie</v>
          </cell>
          <cell r="D11" t="str">
            <v>Natalie &gt;2pm (Derm Clinic)</v>
          </cell>
          <cell r="E11" t="str">
            <v>A.Tey</v>
          </cell>
          <cell r="F11" t="str">
            <v>Robbie</v>
          </cell>
          <cell r="G11" t="str">
            <v>Bianca</v>
          </cell>
          <cell r="H11" t="str">
            <v>Victoria</v>
          </cell>
          <cell r="I11"/>
          <cell r="J11" t="str">
            <v>Paree</v>
          </cell>
          <cell r="K11" t="str">
            <v>qq</v>
          </cell>
          <cell r="L11" t="str">
            <v>T.Le</v>
          </cell>
          <cell r="M11" t="str">
            <v>Phil</v>
          </cell>
          <cell r="N11"/>
          <cell r="O11"/>
          <cell r="P11" t="str">
            <v>qq</v>
          </cell>
          <cell r="Q11"/>
          <cell r="R11"/>
          <cell r="S11"/>
          <cell r="T11"/>
        </row>
        <row r="12">
          <cell r="C12" t="str">
            <v>Nelson</v>
          </cell>
          <cell r="D12" t="str">
            <v>Nelson &gt;2pm (SLE Clinic)</v>
          </cell>
          <cell r="E12" t="str">
            <v>A.Tey</v>
          </cell>
          <cell r="F12" t="str">
            <v>Robbie</v>
          </cell>
          <cell r="G12" t="str">
            <v>Bianca</v>
          </cell>
          <cell r="H12" t="str">
            <v>Victoria</v>
          </cell>
          <cell r="I12"/>
          <cell r="J12" t="str">
            <v>Paree</v>
          </cell>
          <cell r="K12" t="str">
            <v>qq</v>
          </cell>
          <cell r="L12" t="str">
            <v>T.Le</v>
          </cell>
          <cell r="M12" t="str">
            <v>qq</v>
          </cell>
          <cell r="N12"/>
          <cell r="O12"/>
          <cell r="P12" t="str">
            <v>qq</v>
          </cell>
          <cell r="Q12" t="str">
            <v>qq</v>
          </cell>
          <cell r="R12"/>
          <cell r="S12"/>
          <cell r="T12" t="str">
            <v>qq</v>
          </cell>
        </row>
        <row r="13">
          <cell r="C13" t="str">
            <v>Nelson</v>
          </cell>
          <cell r="D13" t="str">
            <v>Nelson &lt;11am (RA Clinic)</v>
          </cell>
          <cell r="E13" t="str">
            <v>Phil</v>
          </cell>
          <cell r="F13" t="str">
            <v>Robbie</v>
          </cell>
          <cell r="G13" t="str">
            <v>Bianca</v>
          </cell>
          <cell r="H13" t="str">
            <v>Victoria</v>
          </cell>
          <cell r="I13"/>
          <cell r="J13" t="str">
            <v>V.Koo</v>
          </cell>
          <cell r="K13" t="str">
            <v>Noor (TB clinic &amp; prep)</v>
          </cell>
          <cell r="L13" t="str">
            <v>T.Le</v>
          </cell>
          <cell r="M13" t="str">
            <v>qq</v>
          </cell>
          <cell r="N13"/>
          <cell r="O13"/>
          <cell r="P13" t="str">
            <v>qq</v>
          </cell>
          <cell r="Q13" t="str">
            <v>qq</v>
          </cell>
          <cell r="R13"/>
          <cell r="S13"/>
          <cell r="T13" t="str">
            <v>qq</v>
          </cell>
        </row>
        <row r="14">
          <cell r="C14" t="str">
            <v>Nelson</v>
          </cell>
          <cell r="D14" t="str">
            <v>Nelson (Compassionate)</v>
          </cell>
          <cell r="E14" t="str">
            <v>Phil</v>
          </cell>
          <cell r="F14" t="str">
            <v>Robbie</v>
          </cell>
          <cell r="G14" t="str">
            <v>Bianca</v>
          </cell>
          <cell r="H14" t="str">
            <v>Victoria</v>
          </cell>
          <cell r="I14"/>
          <cell r="J14" t="str">
            <v>Silvana</v>
          </cell>
          <cell r="K14" t="str">
            <v>qq</v>
          </cell>
          <cell r="L14" t="str">
            <v>T.Le</v>
          </cell>
          <cell r="M14" t="str">
            <v>qq</v>
          </cell>
          <cell r="N14"/>
          <cell r="O14"/>
          <cell r="P14" t="str">
            <v>qq</v>
          </cell>
          <cell r="Q14" t="str">
            <v>qq</v>
          </cell>
          <cell r="R14"/>
          <cell r="S14"/>
          <cell r="T14" t="str">
            <v>qq</v>
          </cell>
        </row>
        <row r="15">
          <cell r="C15" t="str">
            <v>Nelson</v>
          </cell>
          <cell r="D15" t="str">
            <v>Natalie / Nelson (Derm Clinic)</v>
          </cell>
          <cell r="E15" t="str">
            <v>A.Tey</v>
          </cell>
          <cell r="F15" t="str">
            <v>Robbie</v>
          </cell>
          <cell r="G15" t="str">
            <v>Bianca</v>
          </cell>
          <cell r="H15" t="str">
            <v>Victoria</v>
          </cell>
          <cell r="I15"/>
          <cell r="J15" t="str">
            <v>A.Tran</v>
          </cell>
          <cell r="K15" t="str">
            <v>Natalie (HIV clinic &amp; prep)</v>
          </cell>
          <cell r="L15" t="str">
            <v>T.Le</v>
          </cell>
          <cell r="M15" t="str">
            <v>qq</v>
          </cell>
          <cell r="N15"/>
          <cell r="O15"/>
          <cell r="P15" t="str">
            <v>qq</v>
          </cell>
          <cell r="Q15" t="str">
            <v>qq</v>
          </cell>
          <cell r="R15"/>
          <cell r="S15"/>
          <cell r="T15" t="str">
            <v>qq</v>
          </cell>
        </row>
        <row r="16">
          <cell r="C16" t="str">
            <v>Natalie</v>
          </cell>
          <cell r="D16" t="str">
            <v>Natalie &gt;2pm (Derm Clinic)</v>
          </cell>
          <cell r="E16" t="str">
            <v>Phil</v>
          </cell>
          <cell r="F16" t="str">
            <v>Robbie</v>
          </cell>
          <cell r="G16" t="str">
            <v>Bianca</v>
          </cell>
          <cell r="H16" t="str">
            <v>Victoria</v>
          </cell>
          <cell r="I16"/>
          <cell r="J16" t="str">
            <v>Paree</v>
          </cell>
          <cell r="K16" t="str">
            <v>qq</v>
          </cell>
          <cell r="L16" t="str">
            <v>T.Le</v>
          </cell>
          <cell r="M16" t="str">
            <v>qq</v>
          </cell>
          <cell r="N16" t="str">
            <v>Jesslyn (Neuro/stroke)</v>
          </cell>
          <cell r="O16"/>
          <cell r="P16" t="str">
            <v>qq</v>
          </cell>
          <cell r="Q16"/>
          <cell r="R16" t="str">
            <v>Shivanai (ID/Pall)</v>
          </cell>
          <cell r="S16" t="str">
            <v>A.Tey</v>
          </cell>
          <cell r="T16" t="str">
            <v>qq</v>
          </cell>
        </row>
        <row r="17">
          <cell r="C17" t="str">
            <v>Nelson</v>
          </cell>
          <cell r="D17" t="str">
            <v>Nelson &gt;2pm (SLE Clinic)</v>
          </cell>
          <cell r="E17" t="str">
            <v>A.Tey</v>
          </cell>
          <cell r="F17" t="str">
            <v>Sam</v>
          </cell>
          <cell r="G17" t="str">
            <v>Bianca</v>
          </cell>
          <cell r="H17" t="str">
            <v>Victoria</v>
          </cell>
          <cell r="I17"/>
          <cell r="J17" t="str">
            <v>Paree</v>
          </cell>
          <cell r="K17" t="str">
            <v>qq</v>
          </cell>
          <cell r="L17" t="str">
            <v>T.Le</v>
          </cell>
          <cell r="M17" t="str">
            <v>qq</v>
          </cell>
          <cell r="N17" t="str">
            <v>qq</v>
          </cell>
          <cell r="O17"/>
          <cell r="P17" t="str">
            <v>qq</v>
          </cell>
          <cell r="Q17"/>
          <cell r="R17" t="str">
            <v>Shivanai (ID/Pall)</v>
          </cell>
          <cell r="S17" t="str">
            <v>qq</v>
          </cell>
          <cell r="T17"/>
        </row>
        <row r="18">
          <cell r="C18" t="str">
            <v>Nelson</v>
          </cell>
          <cell r="D18" t="str">
            <v>Nelson &lt;11am (RA Clinic) / Diana</v>
          </cell>
          <cell r="E18" t="str">
            <v>Phil &lt;3pm / Sam &gt;3pm</v>
          </cell>
          <cell r="F18" t="str">
            <v>Sam</v>
          </cell>
          <cell r="G18" t="str">
            <v>Bianca</v>
          </cell>
          <cell r="H18" t="str">
            <v>Victoria</v>
          </cell>
          <cell r="I18"/>
          <cell r="J18" t="str">
            <v>A.Tran</v>
          </cell>
          <cell r="K18" t="str">
            <v>V.Koo (TB clinic &amp; prep)</v>
          </cell>
          <cell r="L18" t="str">
            <v>T.Le</v>
          </cell>
          <cell r="M18" t="str">
            <v>qq</v>
          </cell>
          <cell r="N18" t="str">
            <v>Jesslyn (Neuro/stroke)</v>
          </cell>
          <cell r="O18"/>
          <cell r="P18" t="str">
            <v>Silvana</v>
          </cell>
          <cell r="Q18"/>
          <cell r="R18" t="str">
            <v>Shivanai (ID/Pall)</v>
          </cell>
          <cell r="S18" t="str">
            <v>qq</v>
          </cell>
          <cell r="T18"/>
        </row>
        <row r="19">
          <cell r="C19" t="str">
            <v>Nelson</v>
          </cell>
          <cell r="D19" t="str">
            <v>Nelson (Compassionate)</v>
          </cell>
          <cell r="E19" t="str">
            <v>Phil &lt;3pm / Sam &gt;3pm</v>
          </cell>
          <cell r="F19" t="str">
            <v>Sam</v>
          </cell>
          <cell r="G19" t="str">
            <v>Bianca</v>
          </cell>
          <cell r="H19" t="str">
            <v>Victoria</v>
          </cell>
          <cell r="I19"/>
          <cell r="J19" t="str">
            <v>Paree</v>
          </cell>
          <cell r="K19" t="str">
            <v>qq</v>
          </cell>
          <cell r="L19" t="str">
            <v>T.Le</v>
          </cell>
          <cell r="M19" t="str">
            <v>Silvana</v>
          </cell>
          <cell r="N19" t="str">
            <v>Jesslyn (Neuro/stroke)</v>
          </cell>
          <cell r="O19"/>
          <cell r="P19" t="str">
            <v>qq</v>
          </cell>
          <cell r="Q19"/>
          <cell r="R19" t="str">
            <v>Shivanai (ID/Pall)</v>
          </cell>
          <cell r="S19" t="str">
            <v>qq</v>
          </cell>
          <cell r="T19"/>
        </row>
        <row r="20">
          <cell r="C20" t="str">
            <v>Natalie</v>
          </cell>
          <cell r="D20" t="str">
            <v>Natalie &gt;2pm (Derm Clinic)</v>
          </cell>
          <cell r="E20" t="str">
            <v>A.Tey</v>
          </cell>
          <cell r="F20" t="str">
            <v>Robbie</v>
          </cell>
          <cell r="G20" t="str">
            <v>Bianca</v>
          </cell>
          <cell r="H20" t="str">
            <v>Victoria</v>
          </cell>
          <cell r="I20"/>
          <cell r="J20" t="str">
            <v>Paree</v>
          </cell>
          <cell r="K20" t="str">
            <v>Stav (HIV clinic &amp; prep)</v>
          </cell>
          <cell r="L20" t="str">
            <v>T.Le</v>
          </cell>
          <cell r="M20" t="str">
            <v>qq</v>
          </cell>
          <cell r="N20" t="str">
            <v>Jesslyn (Neuro/stroke)</v>
          </cell>
          <cell r="O20"/>
          <cell r="P20" t="str">
            <v>qq</v>
          </cell>
          <cell r="Q20"/>
          <cell r="R20" t="str">
            <v>Shivanai (ID/Pall)</v>
          </cell>
          <cell r="S20" t="str">
            <v>qq</v>
          </cell>
          <cell r="T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</row>
        <row r="22">
          <cell r="C22" t="str">
            <v>Nelson</v>
          </cell>
          <cell r="D22" t="str">
            <v>Nelson &gt;2pm (SLE Clinic)</v>
          </cell>
          <cell r="E22" t="str">
            <v>A.Tey</v>
          </cell>
          <cell r="F22" t="str">
            <v>Sam</v>
          </cell>
          <cell r="G22" t="str">
            <v>Bianca</v>
          </cell>
          <cell r="H22" t="str">
            <v>Victoria</v>
          </cell>
          <cell r="I22"/>
          <cell r="J22" t="str">
            <v>Paree</v>
          </cell>
          <cell r="K22" t="str">
            <v>qq</v>
          </cell>
          <cell r="L22" t="str">
            <v>T.Le</v>
          </cell>
          <cell r="M22" t="str">
            <v>qq</v>
          </cell>
          <cell r="N22" t="str">
            <v>Ana (ID/pall)</v>
          </cell>
          <cell r="O22"/>
          <cell r="P22"/>
          <cell r="Q22"/>
          <cell r="R22"/>
          <cell r="S22"/>
          <cell r="T22"/>
        </row>
        <row r="23">
          <cell r="C23" t="str">
            <v>Nelson</v>
          </cell>
          <cell r="D23" t="str">
            <v>Nelson &lt;11am (RA Clinic)</v>
          </cell>
          <cell r="E23" t="str">
            <v>Phil</v>
          </cell>
          <cell r="F23" t="str">
            <v>Robbie</v>
          </cell>
          <cell r="G23" t="str">
            <v>Bianca</v>
          </cell>
          <cell r="H23" t="str">
            <v>Victoria</v>
          </cell>
          <cell r="I23"/>
          <cell r="J23" t="str">
            <v>Sam</v>
          </cell>
          <cell r="K23" t="str">
            <v>V.Koo (TB clinic &amp; prep)</v>
          </cell>
          <cell r="L23" t="str">
            <v>T.Le</v>
          </cell>
          <cell r="M23" t="str">
            <v>qq</v>
          </cell>
          <cell r="N23" t="str">
            <v>qq</v>
          </cell>
          <cell r="O23"/>
          <cell r="P23"/>
          <cell r="Q23"/>
          <cell r="R23"/>
          <cell r="S23"/>
          <cell r="T23"/>
        </row>
        <row r="24">
          <cell r="C24" t="str">
            <v>Nelson</v>
          </cell>
          <cell r="D24" t="str">
            <v>Nelson (Compassionate)</v>
          </cell>
          <cell r="E24" t="str">
            <v>Phil</v>
          </cell>
          <cell r="F24" t="str">
            <v>Robbie</v>
          </cell>
          <cell r="G24" t="str">
            <v>Bianca</v>
          </cell>
          <cell r="H24" t="str">
            <v>Sam</v>
          </cell>
          <cell r="I24"/>
          <cell r="J24" t="str">
            <v>Paree</v>
          </cell>
          <cell r="K24" t="str">
            <v>qq</v>
          </cell>
          <cell r="L24" t="str">
            <v>T.Le</v>
          </cell>
          <cell r="M24" t="str">
            <v>qq</v>
          </cell>
          <cell r="N24" t="str">
            <v>Ana (ID/pall)</v>
          </cell>
          <cell r="O24"/>
          <cell r="P24"/>
          <cell r="Q24"/>
          <cell r="R24"/>
          <cell r="S24"/>
          <cell r="T24"/>
        </row>
        <row r="25">
          <cell r="C25" t="str">
            <v>Natalie</v>
          </cell>
          <cell r="D25" t="str">
            <v>Natalie &gt;2pm (Derm Clinic)</v>
          </cell>
          <cell r="E25" t="str">
            <v>A.Tey</v>
          </cell>
          <cell r="F25" t="str">
            <v>Sam</v>
          </cell>
          <cell r="G25" t="str">
            <v>Bianca</v>
          </cell>
          <cell r="H25" t="str">
            <v>Victoria</v>
          </cell>
          <cell r="I25"/>
          <cell r="J25" t="str">
            <v>Paree</v>
          </cell>
          <cell r="K25" t="str">
            <v>Stav (HIV clinic &amp; prep)</v>
          </cell>
          <cell r="L25" t="str">
            <v>T.Le</v>
          </cell>
          <cell r="M25" t="str">
            <v>qq</v>
          </cell>
          <cell r="N25" t="str">
            <v>Ana (ID/pall)</v>
          </cell>
          <cell r="O25"/>
          <cell r="P25"/>
          <cell r="Q25"/>
          <cell r="R25"/>
          <cell r="S25"/>
          <cell r="T25"/>
        </row>
        <row r="26">
          <cell r="C26" t="str">
            <v>Natalie</v>
          </cell>
          <cell r="D26" t="str">
            <v>Natalie &gt;2pm (Derm Clinic)</v>
          </cell>
          <cell r="E26" t="str">
            <v>Sam</v>
          </cell>
          <cell r="F26" t="str">
            <v>Robbie</v>
          </cell>
          <cell r="G26" t="str">
            <v>Bianca</v>
          </cell>
          <cell r="H26" t="str">
            <v>Victoria</v>
          </cell>
          <cell r="I26"/>
          <cell r="J26" t="str">
            <v>Paree</v>
          </cell>
          <cell r="K26" t="str">
            <v>qq</v>
          </cell>
          <cell r="L26" t="str">
            <v>T.Le</v>
          </cell>
          <cell r="M26" t="str">
            <v>qq</v>
          </cell>
          <cell r="N26" t="str">
            <v>Ana (Neuro/stroke)</v>
          </cell>
          <cell r="O26"/>
          <cell r="P26"/>
          <cell r="Q26"/>
          <cell r="R26"/>
          <cell r="S26" t="str">
            <v>qq</v>
          </cell>
          <cell r="T26"/>
        </row>
        <row r="27">
          <cell r="C27" t="str">
            <v>Nelson</v>
          </cell>
          <cell r="D27" t="str">
            <v>Nelson &gt;2pm (SLE Clinic)</v>
          </cell>
          <cell r="E27" t="str">
            <v>Sam</v>
          </cell>
          <cell r="F27" t="str">
            <v>Robbie</v>
          </cell>
          <cell r="G27" t="str">
            <v>Bianca</v>
          </cell>
          <cell r="H27" t="str">
            <v>Victoria</v>
          </cell>
          <cell r="I27"/>
          <cell r="J27" t="str">
            <v>Paree</v>
          </cell>
          <cell r="K27" t="str">
            <v>qq</v>
          </cell>
          <cell r="L27" t="str">
            <v>T.Le</v>
          </cell>
          <cell r="M27" t="str">
            <v>qq</v>
          </cell>
          <cell r="N27" t="str">
            <v>Ana (Neuro/stroke)</v>
          </cell>
          <cell r="O27"/>
          <cell r="P27"/>
          <cell r="Q27"/>
          <cell r="R27"/>
          <cell r="S27" t="str">
            <v>qq</v>
          </cell>
          <cell r="T27"/>
        </row>
        <row r="28">
          <cell r="C28" t="str">
            <v>Nelson</v>
          </cell>
          <cell r="D28" t="str">
            <v>Nelson &lt;11am (RA Clinic)</v>
          </cell>
          <cell r="E28" t="str">
            <v>Phil &lt;3pm / Robbie &gt;3pm</v>
          </cell>
          <cell r="F28" t="str">
            <v>Robbie</v>
          </cell>
          <cell r="G28" t="str">
            <v>Sam</v>
          </cell>
          <cell r="H28" t="str">
            <v>Victoria</v>
          </cell>
          <cell r="I28"/>
          <cell r="J28" t="str">
            <v>Silvana</v>
          </cell>
          <cell r="K28" t="str">
            <v>V.Koo (TB clinic &amp; prep)</v>
          </cell>
          <cell r="L28" t="str">
            <v>T.Le</v>
          </cell>
          <cell r="M28" t="str">
            <v>qq</v>
          </cell>
          <cell r="N28" t="str">
            <v>Ana (Neuro/stroke)</v>
          </cell>
          <cell r="O28"/>
          <cell r="P28"/>
          <cell r="Q28"/>
          <cell r="R28"/>
          <cell r="S28" t="str">
            <v>qq</v>
          </cell>
          <cell r="T28"/>
        </row>
        <row r="29">
          <cell r="C29" t="str">
            <v>Nelson</v>
          </cell>
          <cell r="D29" t="str">
            <v>Nelson (Compassionate)</v>
          </cell>
          <cell r="E29" t="str">
            <v>Phil &lt;3pm / Robbie &gt;3pm</v>
          </cell>
          <cell r="F29" t="str">
            <v>Robbie</v>
          </cell>
          <cell r="G29" t="str">
            <v>Bianca</v>
          </cell>
          <cell r="H29" t="str">
            <v>Victoria</v>
          </cell>
          <cell r="I29"/>
          <cell r="J29" t="str">
            <v>Silvana</v>
          </cell>
          <cell r="K29" t="str">
            <v>qq</v>
          </cell>
          <cell r="L29" t="str">
            <v>Sam</v>
          </cell>
          <cell r="M29" t="str">
            <v>qq</v>
          </cell>
          <cell r="N29" t="str">
            <v>Ana (Neuro/stroke)</v>
          </cell>
          <cell r="O29"/>
          <cell r="P29"/>
          <cell r="Q29"/>
          <cell r="R29"/>
          <cell r="S29" t="str">
            <v>qq</v>
          </cell>
          <cell r="T29"/>
        </row>
        <row r="30">
          <cell r="C30" t="str">
            <v>Natalie</v>
          </cell>
          <cell r="D30" t="str">
            <v>Natalie &gt;2pm (Derm Clinic)</v>
          </cell>
          <cell r="E30" t="str">
            <v>Sam</v>
          </cell>
          <cell r="F30" t="str">
            <v>Robbie</v>
          </cell>
          <cell r="G30" t="str">
            <v>Bianca</v>
          </cell>
          <cell r="H30" t="str">
            <v>Victoria</v>
          </cell>
          <cell r="I30"/>
          <cell r="J30" t="str">
            <v>Paree</v>
          </cell>
          <cell r="K30" t="str">
            <v>Stav (HIV clinic &amp; prep)</v>
          </cell>
          <cell r="L30" t="str">
            <v>T.Le (clincat)</v>
          </cell>
          <cell r="M30" t="str">
            <v>qq</v>
          </cell>
          <cell r="N30" t="str">
            <v>Ana (Neuro/stroke)</v>
          </cell>
          <cell r="O30"/>
          <cell r="P30"/>
          <cell r="Q30"/>
          <cell r="R30"/>
          <cell r="S30" t="str">
            <v>A.Tey (ClinCAT)</v>
          </cell>
          <cell r="T30"/>
        </row>
        <row r="31">
          <cell r="C31" t="str">
            <v>Natalie</v>
          </cell>
          <cell r="D31" t="str">
            <v>Natalie &gt;2pm (Derm Clinic)</v>
          </cell>
          <cell r="E31" t="str">
            <v>Sam</v>
          </cell>
          <cell r="F31" t="str">
            <v>Robbie</v>
          </cell>
          <cell r="G31" t="str">
            <v>Bianca</v>
          </cell>
          <cell r="H31" t="str">
            <v>Victoria</v>
          </cell>
          <cell r="I31"/>
          <cell r="J31" t="str">
            <v>Paree</v>
          </cell>
          <cell r="K31" t="str">
            <v>qq</v>
          </cell>
          <cell r="L31" t="str">
            <v>T.Le</v>
          </cell>
          <cell r="M31" t="str">
            <v>qq</v>
          </cell>
          <cell r="N31"/>
          <cell r="O31"/>
          <cell r="P31"/>
          <cell r="Q31"/>
          <cell r="R31" t="str">
            <v>Zainab (masters/Sam)</v>
          </cell>
          <cell r="S31"/>
          <cell r="T31"/>
        </row>
        <row r="32">
          <cell r="C32" t="str">
            <v>Nelson</v>
          </cell>
          <cell r="D32" t="str">
            <v>Nelson &gt;2pm (SLE Clinic)</v>
          </cell>
          <cell r="E32" t="str">
            <v>Sam</v>
          </cell>
          <cell r="F32" t="str">
            <v>Robbie</v>
          </cell>
          <cell r="G32" t="str">
            <v>Bianca</v>
          </cell>
          <cell r="H32" t="str">
            <v>Victoria</v>
          </cell>
          <cell r="I32"/>
          <cell r="J32" t="str">
            <v>Paree</v>
          </cell>
          <cell r="K32" t="str">
            <v>qq</v>
          </cell>
          <cell r="L32" t="str">
            <v>T.Le</v>
          </cell>
          <cell r="M32" t="str">
            <v>qq</v>
          </cell>
          <cell r="N32"/>
          <cell r="O32"/>
          <cell r="P32"/>
          <cell r="Q32"/>
          <cell r="R32" t="str">
            <v>Sarah (Neuro/stroke)</v>
          </cell>
          <cell r="S32"/>
          <cell r="T32"/>
        </row>
        <row r="33">
          <cell r="C33" t="str">
            <v>Nelson</v>
          </cell>
          <cell r="D33" t="str">
            <v>Nelson &lt;11am (RA Clinic)</v>
          </cell>
          <cell r="E33" t="str">
            <v>Phil &lt;3pm / Robbie &gt;3pm</v>
          </cell>
          <cell r="F33" t="str">
            <v>Robbie</v>
          </cell>
          <cell r="G33" t="str">
            <v>Bianca</v>
          </cell>
          <cell r="H33" t="str">
            <v>Victoria</v>
          </cell>
          <cell r="I33"/>
          <cell r="J33" t="str">
            <v>Silvana</v>
          </cell>
          <cell r="K33" t="str">
            <v>V.Koo (TB clinic &amp; prep)</v>
          </cell>
          <cell r="L33" t="str">
            <v>T.Le (ClinCAT)</v>
          </cell>
          <cell r="M33" t="str">
            <v>qq</v>
          </cell>
          <cell r="N33"/>
          <cell r="O33"/>
          <cell r="P33"/>
          <cell r="Q33"/>
          <cell r="R33" t="str">
            <v>Sarah (Neuro/stroke)</v>
          </cell>
          <cell r="S33"/>
          <cell r="T33"/>
        </row>
        <row r="34">
          <cell r="C34" t="str">
            <v>Silvana</v>
          </cell>
          <cell r="D34" t="str">
            <v>Silvana (Compassionate)</v>
          </cell>
          <cell r="E34" t="str">
            <v>Phil &lt;3pm / Robbie &gt;3pm</v>
          </cell>
          <cell r="F34" t="str">
            <v>Robbie</v>
          </cell>
          <cell r="G34" t="str">
            <v>Bianca</v>
          </cell>
          <cell r="H34" t="str">
            <v>Victoria</v>
          </cell>
          <cell r="I34"/>
          <cell r="J34" t="str">
            <v>Paree</v>
          </cell>
          <cell r="K34" t="str">
            <v>qq</v>
          </cell>
          <cell r="L34" t="str">
            <v>T.Le</v>
          </cell>
          <cell r="M34" t="str">
            <v>qq</v>
          </cell>
          <cell r="N34"/>
          <cell r="O34"/>
          <cell r="P34"/>
          <cell r="Q34"/>
          <cell r="R34" t="str">
            <v>Sarah (Neuro/stroke)</v>
          </cell>
          <cell r="S34" t="str">
            <v>Silvana (ClinCat)</v>
          </cell>
          <cell r="T34"/>
        </row>
        <row r="35">
          <cell r="C35" t="str">
            <v>Natalie</v>
          </cell>
          <cell r="D35" t="str">
            <v>Natalie &gt;2pm (Derm Clinic)</v>
          </cell>
          <cell r="E35" t="str">
            <v>Phil &lt;3pm / Robbie &gt;3pm</v>
          </cell>
          <cell r="F35" t="str">
            <v>Robbie</v>
          </cell>
          <cell r="G35" t="str">
            <v>Bianca</v>
          </cell>
          <cell r="H35" t="str">
            <v>Victoria</v>
          </cell>
          <cell r="I35"/>
          <cell r="J35" t="str">
            <v>Paree</v>
          </cell>
          <cell r="K35" t="str">
            <v>Stav (HIV clinic &amp; prep)</v>
          </cell>
          <cell r="L35" t="str">
            <v>T.Le</v>
          </cell>
          <cell r="M35" t="str">
            <v>qq</v>
          </cell>
          <cell r="N35"/>
          <cell r="O35"/>
          <cell r="P35"/>
          <cell r="Q35"/>
          <cell r="R35" t="str">
            <v>Sarah (Neuro/stroke)</v>
          </cell>
          <cell r="S35"/>
          <cell r="T35"/>
        </row>
        <row r="36">
          <cell r="C36" t="str">
            <v>Natalie</v>
          </cell>
          <cell r="D36" t="str">
            <v>Natalie &gt;2pm (Derm Clinic)</v>
          </cell>
          <cell r="E36" t="str">
            <v>Phil</v>
          </cell>
          <cell r="F36" t="str">
            <v>Robbie</v>
          </cell>
          <cell r="G36" t="str">
            <v>Bianca</v>
          </cell>
          <cell r="H36" t="str">
            <v>Sam</v>
          </cell>
          <cell r="I36"/>
          <cell r="J36" t="str">
            <v>Paree</v>
          </cell>
          <cell r="K36" t="str">
            <v>qq</v>
          </cell>
          <cell r="L36" t="str">
            <v>T.Le</v>
          </cell>
          <cell r="M36" t="str">
            <v>qq</v>
          </cell>
          <cell r="N36"/>
          <cell r="O36" t="str">
            <v>qq</v>
          </cell>
          <cell r="P36"/>
          <cell r="Q36"/>
          <cell r="R36" t="str">
            <v>Angus (Resp)</v>
          </cell>
          <cell r="S36"/>
          <cell r="T36" t="str">
            <v>A.Tey</v>
          </cell>
        </row>
        <row r="37">
          <cell r="C37" t="str">
            <v>Nelson</v>
          </cell>
          <cell r="D37" t="str">
            <v>Nelson &gt;2pm (SLE Clinic)</v>
          </cell>
          <cell r="E37" t="str">
            <v>A.Tey</v>
          </cell>
          <cell r="F37" t="str">
            <v>Robbie</v>
          </cell>
          <cell r="G37" t="str">
            <v>Bianca</v>
          </cell>
          <cell r="H37" t="str">
            <v>Victoria</v>
          </cell>
          <cell r="I37"/>
          <cell r="J37" t="str">
            <v>Paree</v>
          </cell>
          <cell r="K37" t="str">
            <v>qq</v>
          </cell>
          <cell r="L37" t="str">
            <v>T.Le</v>
          </cell>
          <cell r="M37" t="str">
            <v>qq</v>
          </cell>
          <cell r="N37"/>
          <cell r="O37" t="str">
            <v>qq</v>
          </cell>
          <cell r="P37"/>
          <cell r="Q37"/>
          <cell r="R37" t="str">
            <v>Angus (Resp)</v>
          </cell>
          <cell r="S37"/>
          <cell r="T37" t="str">
            <v>qq</v>
          </cell>
        </row>
        <row r="38">
          <cell r="C38" t="str">
            <v>Nelson</v>
          </cell>
          <cell r="D38" t="str">
            <v>Nelson &lt;11am (RA Clinic)</v>
          </cell>
          <cell r="E38" t="str">
            <v>Phil &lt;3pm / Robbie &gt;3pm</v>
          </cell>
          <cell r="F38" t="str">
            <v>Robbie</v>
          </cell>
          <cell r="G38" t="str">
            <v>Bianca</v>
          </cell>
          <cell r="H38" t="str">
            <v>Victoria</v>
          </cell>
          <cell r="I38"/>
          <cell r="J38" t="str">
            <v>Silvana / Lucky</v>
          </cell>
          <cell r="K38" t="str">
            <v>V.Koo (TB clinic &amp; prep)</v>
          </cell>
          <cell r="L38" t="str">
            <v>T.Le</v>
          </cell>
          <cell r="M38" t="str">
            <v>qq</v>
          </cell>
          <cell r="N38"/>
          <cell r="O38" t="str">
            <v>qq</v>
          </cell>
          <cell r="P38"/>
          <cell r="Q38"/>
          <cell r="R38" t="str">
            <v>Angus (Resp)</v>
          </cell>
          <cell r="S38"/>
          <cell r="T38" t="str">
            <v>qq</v>
          </cell>
        </row>
        <row r="39">
          <cell r="C39" t="str">
            <v>Nelson</v>
          </cell>
          <cell r="D39" t="str">
            <v>Nelson (Compassionate)</v>
          </cell>
          <cell r="E39" t="str">
            <v>Phil &lt;3pm / Robbie &gt;3pm</v>
          </cell>
          <cell r="F39" t="str">
            <v>Robbie</v>
          </cell>
          <cell r="G39" t="str">
            <v>Bianca</v>
          </cell>
          <cell r="H39" t="str">
            <v>Victoria</v>
          </cell>
          <cell r="I39"/>
          <cell r="J39" t="str">
            <v>Paree</v>
          </cell>
          <cell r="K39" t="str">
            <v>qq</v>
          </cell>
          <cell r="L39" t="str">
            <v>T.Le</v>
          </cell>
          <cell r="M39" t="str">
            <v>qq</v>
          </cell>
          <cell r="N39"/>
          <cell r="O39" t="str">
            <v>qq</v>
          </cell>
          <cell r="P39"/>
          <cell r="Q39"/>
          <cell r="R39" t="str">
            <v>Angus (Resp)</v>
          </cell>
          <cell r="S39"/>
          <cell r="T39" t="str">
            <v>qq</v>
          </cell>
        </row>
        <row r="40">
          <cell r="C40" t="str">
            <v>Natalie</v>
          </cell>
          <cell r="D40" t="str">
            <v>Natalie &gt;2pm (Derm Clinic)</v>
          </cell>
          <cell r="E40" t="str">
            <v>A.Tey</v>
          </cell>
          <cell r="F40" t="str">
            <v>Robbie</v>
          </cell>
          <cell r="G40" t="str">
            <v>Bianca</v>
          </cell>
          <cell r="H40" t="str">
            <v>Victoria</v>
          </cell>
          <cell r="I40"/>
          <cell r="J40" t="str">
            <v>Paree</v>
          </cell>
          <cell r="K40" t="str">
            <v>Stav (HIV clinic &amp; prep)</v>
          </cell>
          <cell r="L40" t="str">
            <v>T.Le</v>
          </cell>
          <cell r="M40" t="str">
            <v>qq</v>
          </cell>
          <cell r="N40"/>
          <cell r="O40" t="str">
            <v>Clark</v>
          </cell>
          <cell r="P40"/>
          <cell r="Q40"/>
          <cell r="R40" t="str">
            <v>qq</v>
          </cell>
          <cell r="S40"/>
          <cell r="T40" t="str">
            <v>qq</v>
          </cell>
        </row>
        <row r="41">
          <cell r="C41" t="str">
            <v>Natalie</v>
          </cell>
          <cell r="D41" t="str">
            <v>Natalie &gt;2pm (Derm Clinic)</v>
          </cell>
          <cell r="E41" t="str">
            <v>Phil</v>
          </cell>
          <cell r="F41" t="str">
            <v>Robbie</v>
          </cell>
          <cell r="G41" t="str">
            <v>Bianca</v>
          </cell>
          <cell r="H41" t="str">
            <v>Victoria</v>
          </cell>
          <cell r="I41"/>
          <cell r="J41" t="str">
            <v>Paree</v>
          </cell>
          <cell r="K41" t="str">
            <v>qq</v>
          </cell>
          <cell r="L41" t="str">
            <v>T.Le</v>
          </cell>
          <cell r="M41" t="str">
            <v>Brindha/Louise  (Neuro/stroke)</v>
          </cell>
          <cell r="N41"/>
          <cell r="O41" t="str">
            <v>qq</v>
          </cell>
          <cell r="P41"/>
          <cell r="Q41" t="str">
            <v>qq</v>
          </cell>
          <cell r="R41" t="str">
            <v>Sandy (Neurosurg)</v>
          </cell>
          <cell r="S41"/>
          <cell r="T41" t="str">
            <v>A.Tey</v>
          </cell>
        </row>
        <row r="42">
          <cell r="C42" t="str">
            <v>Silvana/ A.Tran</v>
          </cell>
          <cell r="D42" t="str">
            <v>C.McAvaney/A.Tran &gt;2pm (SLE Clinic)</v>
          </cell>
          <cell r="E42" t="str">
            <v>Sam</v>
          </cell>
          <cell r="F42" t="str">
            <v>Robbie</v>
          </cell>
          <cell r="G42" t="str">
            <v>Bianca</v>
          </cell>
          <cell r="H42" t="str">
            <v>Victoria</v>
          </cell>
          <cell r="I42"/>
          <cell r="J42" t="str">
            <v>Paree</v>
          </cell>
          <cell r="K42" t="str">
            <v>qq</v>
          </cell>
          <cell r="L42" t="str">
            <v>T.Le</v>
          </cell>
          <cell r="M42" t="str">
            <v>Brindha/Louise  (Resp)</v>
          </cell>
          <cell r="N42"/>
          <cell r="O42" t="str">
            <v>qq</v>
          </cell>
          <cell r="P42"/>
          <cell r="Q42" t="str">
            <v>qq</v>
          </cell>
          <cell r="R42" t="str">
            <v>Sandy (Neurosurg)</v>
          </cell>
          <cell r="S42"/>
          <cell r="T42" t="str">
            <v>qq</v>
          </cell>
        </row>
        <row r="43">
          <cell r="C43" t="str">
            <v>Nelson</v>
          </cell>
          <cell r="D43" t="str">
            <v>Silvana/ A.Tran &lt;11am (RA Clinic)</v>
          </cell>
          <cell r="E43" t="str">
            <v>Phil</v>
          </cell>
          <cell r="F43" t="str">
            <v>Robbie</v>
          </cell>
          <cell r="G43" t="str">
            <v>Bianca</v>
          </cell>
          <cell r="H43" t="str">
            <v>Victoria</v>
          </cell>
          <cell r="I43"/>
          <cell r="J43" t="str">
            <v>Phuong</v>
          </cell>
          <cell r="K43" t="str">
            <v>V.Koo (TB clinic &amp; prep)</v>
          </cell>
          <cell r="L43" t="str">
            <v>Sam</v>
          </cell>
          <cell r="M43" t="str">
            <v>qq</v>
          </cell>
          <cell r="N43"/>
          <cell r="O43" t="str">
            <v>qq</v>
          </cell>
          <cell r="P43"/>
          <cell r="Q43" t="str">
            <v>qq</v>
          </cell>
          <cell r="R43" t="str">
            <v>Sandy (Neurosurg)</v>
          </cell>
          <cell r="S43"/>
          <cell r="T43" t="str">
            <v>qq</v>
          </cell>
        </row>
        <row r="44">
          <cell r="C44" t="str">
            <v>Nelson</v>
          </cell>
          <cell r="D44" t="str">
            <v>Nelson/ A.Tran (Compassionate)</v>
          </cell>
          <cell r="E44" t="str">
            <v>Phil</v>
          </cell>
          <cell r="F44" t="str">
            <v>Sam</v>
          </cell>
          <cell r="G44" t="str">
            <v>Bianca</v>
          </cell>
          <cell r="H44" t="str">
            <v>Victoria</v>
          </cell>
          <cell r="I44"/>
          <cell r="J44" t="str">
            <v>Paree</v>
          </cell>
          <cell r="K44" t="str">
            <v>qq</v>
          </cell>
          <cell r="L44" t="str">
            <v>T.Le</v>
          </cell>
          <cell r="M44" t="str">
            <v>qq</v>
          </cell>
          <cell r="N44"/>
          <cell r="O44" t="str">
            <v>qq</v>
          </cell>
          <cell r="P44"/>
          <cell r="Q44" t="str">
            <v>qq</v>
          </cell>
          <cell r="R44" t="str">
            <v>Sandy (Neurosurg)</v>
          </cell>
          <cell r="S44"/>
          <cell r="T44" t="str">
            <v>qq</v>
          </cell>
        </row>
        <row r="45">
          <cell r="C45" t="str">
            <v>Natalie</v>
          </cell>
          <cell r="D45" t="str">
            <v>Natalie &gt;2pm (Derm Clinic)</v>
          </cell>
          <cell r="E45" t="str">
            <v>Sam</v>
          </cell>
          <cell r="F45" t="str">
            <v>Robbie</v>
          </cell>
          <cell r="G45" t="str">
            <v>Bianca</v>
          </cell>
          <cell r="H45" t="str">
            <v>Victoria</v>
          </cell>
          <cell r="I45"/>
          <cell r="J45" t="str">
            <v>Paree</v>
          </cell>
          <cell r="K45" t="str">
            <v>Stav (HIV clinic &amp; prep)</v>
          </cell>
          <cell r="L45" t="str">
            <v>T.Le</v>
          </cell>
          <cell r="M45" t="str">
            <v>Brindha/Louise (Neurosurg)</v>
          </cell>
          <cell r="N45"/>
          <cell r="O45" t="str">
            <v>Clark</v>
          </cell>
          <cell r="P45"/>
          <cell r="Q45" t="str">
            <v>qq</v>
          </cell>
          <cell r="R45" t="str">
            <v>Sandy (Neurosurg)</v>
          </cell>
          <cell r="S45"/>
          <cell r="T45" t="str">
            <v>qq</v>
          </cell>
        </row>
        <row r="46">
          <cell r="C46" t="str">
            <v>Natalie</v>
          </cell>
          <cell r="D46" t="str">
            <v>Natalie &gt;2pm (Derm Clinic)</v>
          </cell>
          <cell r="E46" t="str">
            <v>Sam</v>
          </cell>
          <cell r="F46" t="str">
            <v>Robbie</v>
          </cell>
          <cell r="G46" t="str">
            <v>Phil</v>
          </cell>
          <cell r="H46" t="str">
            <v>Victoria</v>
          </cell>
          <cell r="I46"/>
          <cell r="J46" t="str">
            <v>Paree</v>
          </cell>
          <cell r="K46" t="str">
            <v>qq</v>
          </cell>
          <cell r="L46" t="str">
            <v>T.Le</v>
          </cell>
          <cell r="M46" t="str">
            <v>qq</v>
          </cell>
          <cell r="N46"/>
          <cell r="O46" t="str">
            <v>qq</v>
          </cell>
          <cell r="P46"/>
          <cell r="Q46"/>
          <cell r="R46" t="str">
            <v>qq</v>
          </cell>
          <cell r="S46" t="str">
            <v>qq</v>
          </cell>
          <cell r="T46"/>
        </row>
        <row r="47">
          <cell r="C47" t="str">
            <v>A.Tran</v>
          </cell>
          <cell r="D47" t="str">
            <v>A.Tran &gt;2pm (SLE Clinic)</v>
          </cell>
          <cell r="E47" t="str">
            <v>Sam</v>
          </cell>
          <cell r="F47" t="str">
            <v>Robbie</v>
          </cell>
          <cell r="G47" t="str">
            <v>Bianca</v>
          </cell>
          <cell r="H47" t="str">
            <v>Victoria</v>
          </cell>
          <cell r="I47"/>
          <cell r="J47" t="str">
            <v>Paree</v>
          </cell>
          <cell r="K47" t="str">
            <v>qq</v>
          </cell>
          <cell r="L47" t="str">
            <v>T.Le</v>
          </cell>
          <cell r="M47" t="str">
            <v>qq</v>
          </cell>
          <cell r="N47"/>
          <cell r="O47" t="str">
            <v>qq</v>
          </cell>
          <cell r="P47"/>
          <cell r="Q47"/>
          <cell r="R47" t="str">
            <v>Carina (Resp)</v>
          </cell>
          <cell r="S47" t="str">
            <v>qq</v>
          </cell>
          <cell r="T47"/>
        </row>
        <row r="48">
          <cell r="C48" t="str">
            <v>A.Tran</v>
          </cell>
          <cell r="D48" t="str">
            <v>A.Tran &lt;11am (RA Clinic)</v>
          </cell>
          <cell r="E48" t="str">
            <v>Phil</v>
          </cell>
          <cell r="F48" t="str">
            <v>Robbie</v>
          </cell>
          <cell r="G48" t="str">
            <v>Bianca</v>
          </cell>
          <cell r="H48" t="str">
            <v>Meghana</v>
          </cell>
          <cell r="I48"/>
          <cell r="J48" t="str">
            <v>Paree</v>
          </cell>
          <cell r="K48" t="str">
            <v>Silvana (TB clinic &amp; prep)</v>
          </cell>
          <cell r="L48" t="str">
            <v>T.Le</v>
          </cell>
          <cell r="M48" t="str">
            <v>qq</v>
          </cell>
          <cell r="N48"/>
          <cell r="O48" t="str">
            <v>qq</v>
          </cell>
          <cell r="P48"/>
          <cell r="Q48"/>
          <cell r="R48" t="str">
            <v>Carina (Resp)</v>
          </cell>
          <cell r="S48" t="str">
            <v>qq</v>
          </cell>
          <cell r="T48"/>
        </row>
        <row r="49">
          <cell r="C49" t="str">
            <v>A.Tran</v>
          </cell>
          <cell r="D49" t="str">
            <v>A.Tran (Compassionate)</v>
          </cell>
          <cell r="E49" t="str">
            <v>Phil</v>
          </cell>
          <cell r="F49" t="str">
            <v>Robbie</v>
          </cell>
          <cell r="G49" t="str">
            <v>Bianca</v>
          </cell>
          <cell r="H49" t="str">
            <v>Victoria (ClinCat)</v>
          </cell>
          <cell r="I49"/>
          <cell r="J49" t="str">
            <v>Meghana</v>
          </cell>
          <cell r="K49" t="str">
            <v>qq</v>
          </cell>
          <cell r="L49" t="str">
            <v>T.Le</v>
          </cell>
          <cell r="M49" t="str">
            <v>qq</v>
          </cell>
          <cell r="N49"/>
          <cell r="O49" t="str">
            <v>qq</v>
          </cell>
          <cell r="P49"/>
          <cell r="Q49"/>
          <cell r="R49" t="str">
            <v>Carina (Resp)</v>
          </cell>
          <cell r="S49" t="str">
            <v>Silvana (ClinCat + 2hrs EMR)</v>
          </cell>
          <cell r="T49"/>
        </row>
        <row r="50">
          <cell r="C50" t="str">
            <v>Natalie</v>
          </cell>
          <cell r="D50" t="str">
            <v>Natalie &gt;2pm (Derm Clinic)</v>
          </cell>
          <cell r="E50" t="str">
            <v>Sam</v>
          </cell>
          <cell r="F50" t="str">
            <v>Robbie</v>
          </cell>
          <cell r="G50" t="str">
            <v>Bianca</v>
          </cell>
          <cell r="H50" t="str">
            <v>Victoria</v>
          </cell>
          <cell r="I50"/>
          <cell r="J50" t="str">
            <v>Paree</v>
          </cell>
          <cell r="K50" t="str">
            <v>Stav (HIV clinic &amp; prep)</v>
          </cell>
          <cell r="L50" t="str">
            <v>T.Le</v>
          </cell>
          <cell r="M50" t="str">
            <v>qq</v>
          </cell>
          <cell r="N50"/>
          <cell r="O50" t="str">
            <v>Clark</v>
          </cell>
          <cell r="P50"/>
          <cell r="Q50"/>
          <cell r="R50" t="str">
            <v>Carina (Resp)</v>
          </cell>
          <cell r="S50" t="str">
            <v>qq</v>
          </cell>
          <cell r="T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</row>
        <row r="52">
          <cell r="C52" t="str">
            <v>A.Tran</v>
          </cell>
          <cell r="D52" t="str">
            <v>A.Tran / Louise &gt;2pm (SLE Clinic)</v>
          </cell>
          <cell r="E52" t="str">
            <v>A.Tey</v>
          </cell>
          <cell r="F52" t="str">
            <v>Robbie</v>
          </cell>
          <cell r="G52" t="str">
            <v>Bianca</v>
          </cell>
          <cell r="H52" t="str">
            <v>Victoria</v>
          </cell>
          <cell r="I52"/>
          <cell r="J52" t="str">
            <v>Paree (clincat)</v>
          </cell>
          <cell r="K52" t="str">
            <v>qq</v>
          </cell>
          <cell r="L52" t="str">
            <v>T.Le</v>
          </cell>
          <cell r="M52" t="str">
            <v>Louise (+SLE clinic training)</v>
          </cell>
          <cell r="N52"/>
          <cell r="O52" t="str">
            <v>qq</v>
          </cell>
          <cell r="P52"/>
          <cell r="Q52"/>
          <cell r="R52" t="str">
            <v>Aisha (Neurosurg)</v>
          </cell>
          <cell r="S52" t="str">
            <v>Silvana (clincat)</v>
          </cell>
          <cell r="T52"/>
        </row>
        <row r="53">
          <cell r="C53" t="str">
            <v>A.Tran</v>
          </cell>
          <cell r="D53" t="str">
            <v>A.Tran &lt;11am (RA Clinic)</v>
          </cell>
          <cell r="E53" t="str">
            <v>Phil</v>
          </cell>
          <cell r="F53" t="str">
            <v>Robbie</v>
          </cell>
          <cell r="G53" t="str">
            <v>Bianca</v>
          </cell>
          <cell r="H53" t="str">
            <v>Victoria</v>
          </cell>
          <cell r="I53"/>
          <cell r="J53" t="str">
            <v>Silvana</v>
          </cell>
          <cell r="K53" t="str">
            <v>V.Koo (TB clinic &amp; prep)</v>
          </cell>
          <cell r="L53" t="str">
            <v>T.Le</v>
          </cell>
          <cell r="M53" t="str">
            <v>Louise</v>
          </cell>
          <cell r="N53"/>
          <cell r="O53" t="str">
            <v>qq</v>
          </cell>
          <cell r="P53"/>
          <cell r="Q53"/>
          <cell r="R53" t="str">
            <v>Aisha (Neurosurg)</v>
          </cell>
          <cell r="S53" t="str">
            <v>qq</v>
          </cell>
          <cell r="T53"/>
        </row>
        <row r="54">
          <cell r="C54" t="str">
            <v>A.Tran</v>
          </cell>
          <cell r="D54" t="str">
            <v>A.Tran (Compassionate)</v>
          </cell>
          <cell r="E54" t="str">
            <v>Phil</v>
          </cell>
          <cell r="F54" t="str">
            <v>Robbie</v>
          </cell>
          <cell r="G54" t="str">
            <v>Bianca</v>
          </cell>
          <cell r="H54" t="str">
            <v>Victoria</v>
          </cell>
          <cell r="I54"/>
          <cell r="J54" t="str">
            <v>Paree</v>
          </cell>
          <cell r="K54" t="str">
            <v>qq</v>
          </cell>
          <cell r="L54" t="str">
            <v>T.Le</v>
          </cell>
          <cell r="M54" t="str">
            <v>Brindha</v>
          </cell>
          <cell r="N54"/>
          <cell r="O54" t="str">
            <v>qq</v>
          </cell>
          <cell r="P54"/>
          <cell r="Q54"/>
          <cell r="R54" t="str">
            <v>Aisha (Neurosurg)</v>
          </cell>
          <cell r="S54" t="str">
            <v>qq</v>
          </cell>
          <cell r="T54"/>
        </row>
        <row r="55">
          <cell r="C55" t="str">
            <v>Natalie</v>
          </cell>
          <cell r="D55" t="str">
            <v>Natalie &gt;2pm (Derm Clinic)</v>
          </cell>
          <cell r="E55" t="str">
            <v>A.Tey</v>
          </cell>
          <cell r="F55" t="str">
            <v>Robbie</v>
          </cell>
          <cell r="G55" t="str">
            <v>Bianca</v>
          </cell>
          <cell r="H55" t="str">
            <v>Victoria</v>
          </cell>
          <cell r="I55"/>
          <cell r="J55" t="str">
            <v>Paree</v>
          </cell>
          <cell r="K55" t="str">
            <v>Stav (HIV clinic &amp; prep)</v>
          </cell>
          <cell r="L55" t="str">
            <v>T.Le</v>
          </cell>
          <cell r="M55" t="str">
            <v>qq</v>
          </cell>
          <cell r="N55"/>
          <cell r="O55" t="str">
            <v>Clark</v>
          </cell>
          <cell r="P55"/>
          <cell r="Q55"/>
          <cell r="R55" t="str">
            <v>Aisha (Neurosurg)</v>
          </cell>
          <cell r="S55" t="str">
            <v>qq</v>
          </cell>
          <cell r="T55"/>
        </row>
        <row r="56">
          <cell r="C56" t="str">
            <v>Natalie</v>
          </cell>
          <cell r="D56" t="str">
            <v>Natalie &gt;2pm (Derm Clinic)</v>
          </cell>
          <cell r="E56" t="str">
            <v>Phil</v>
          </cell>
          <cell r="F56" t="str">
            <v>Sam</v>
          </cell>
          <cell r="G56" t="str">
            <v>Bianca</v>
          </cell>
          <cell r="H56" t="str">
            <v>Victoria</v>
          </cell>
          <cell r="I56"/>
          <cell r="J56" t="str">
            <v>Louise</v>
          </cell>
          <cell r="K56" t="str">
            <v>qq</v>
          </cell>
          <cell r="L56" t="str">
            <v>T.Le</v>
          </cell>
          <cell r="M56" t="str">
            <v>qq</v>
          </cell>
          <cell r="N56" t="str">
            <v>qq</v>
          </cell>
          <cell r="O56" t="str">
            <v>qq</v>
          </cell>
          <cell r="P56"/>
          <cell r="Q56" t="str">
            <v>Sam (Neuro/Stroke)</v>
          </cell>
          <cell r="R56" t="str">
            <v>Patrick (ID/pall)</v>
          </cell>
          <cell r="S56" t="str">
            <v>qq</v>
          </cell>
          <cell r="T56" t="str">
            <v>A.Tey (+EMR 2hrs)</v>
          </cell>
        </row>
        <row r="57">
          <cell r="C57" t="str">
            <v>Louise</v>
          </cell>
          <cell r="D57" t="str">
            <v>Louise &gt;2pm (SLE Clinic)</v>
          </cell>
          <cell r="E57" t="str">
            <v>A.Tey</v>
          </cell>
          <cell r="F57" t="str">
            <v>Robbie</v>
          </cell>
          <cell r="G57" t="str">
            <v>Bianca</v>
          </cell>
          <cell r="H57" t="str">
            <v>Victoria</v>
          </cell>
          <cell r="I57"/>
          <cell r="J57" t="str">
            <v>Meghana</v>
          </cell>
          <cell r="K57" t="str">
            <v>qq</v>
          </cell>
          <cell r="L57" t="str">
            <v>T.Le</v>
          </cell>
          <cell r="M57" t="str">
            <v>qq</v>
          </cell>
          <cell r="N57" t="str">
            <v>qq</v>
          </cell>
          <cell r="O57" t="str">
            <v>qq</v>
          </cell>
          <cell r="P57"/>
          <cell r="Q57" t="str">
            <v>Sam (Neuro/Stroke)</v>
          </cell>
          <cell r="R57" t="str">
            <v>Patrick (ID/pall)</v>
          </cell>
          <cell r="S57"/>
          <cell r="T57"/>
        </row>
        <row r="58">
          <cell r="C58" t="str">
            <v>A.Tran</v>
          </cell>
          <cell r="D58" t="str">
            <v>A.Tran &lt;11am (RA Clinic)</v>
          </cell>
          <cell r="E58" t="str">
            <v>Phil</v>
          </cell>
          <cell r="F58" t="str">
            <v>Robbie</v>
          </cell>
          <cell r="G58" t="str">
            <v>Bianca</v>
          </cell>
          <cell r="H58" t="str">
            <v>Victoria</v>
          </cell>
          <cell r="I58"/>
          <cell r="J58" t="str">
            <v>Sam</v>
          </cell>
          <cell r="K58" t="str">
            <v>Silvana (TB clinic &amp; prep)</v>
          </cell>
          <cell r="L58" t="str">
            <v>Brindha</v>
          </cell>
          <cell r="M58" t="str">
            <v>qq</v>
          </cell>
          <cell r="N58" t="str">
            <v>Alison (haem)</v>
          </cell>
          <cell r="O58" t="str">
            <v>qq</v>
          </cell>
          <cell r="P58"/>
          <cell r="Q58" t="str">
            <v>Sam (Neuro/Stroke)</v>
          </cell>
          <cell r="R58" t="str">
            <v>Patrick (ID/pall)</v>
          </cell>
          <cell r="S58"/>
          <cell r="T58"/>
        </row>
        <row r="59">
          <cell r="C59" t="str">
            <v>A.Tran</v>
          </cell>
          <cell r="D59" t="str">
            <v>A.Tran (Compassionate)</v>
          </cell>
          <cell r="E59" t="str">
            <v>Phil</v>
          </cell>
          <cell r="F59" t="str">
            <v>Robbie</v>
          </cell>
          <cell r="G59" t="str">
            <v>Bianca</v>
          </cell>
          <cell r="H59" t="str">
            <v>Victoria</v>
          </cell>
          <cell r="I59"/>
          <cell r="J59" t="str">
            <v>Sam</v>
          </cell>
          <cell r="K59" t="str">
            <v>qq</v>
          </cell>
          <cell r="L59" t="str">
            <v>T.Le</v>
          </cell>
          <cell r="M59" t="str">
            <v>Silvana</v>
          </cell>
          <cell r="N59" t="str">
            <v>Alison (haem)</v>
          </cell>
          <cell r="O59" t="str">
            <v>qq</v>
          </cell>
          <cell r="P59"/>
          <cell r="Q59" t="str">
            <v>Sam (Neuro/Stroke)</v>
          </cell>
          <cell r="R59" t="str">
            <v>Patrick (ID/pall)</v>
          </cell>
          <cell r="S59"/>
          <cell r="T59"/>
        </row>
        <row r="60">
          <cell r="C60" t="str">
            <v>Natalie</v>
          </cell>
          <cell r="D60" t="str">
            <v>Natalie &gt;2pm (Derm Clinic)</v>
          </cell>
          <cell r="E60" t="str">
            <v>A.Tey</v>
          </cell>
          <cell r="F60" t="str">
            <v>Robbie</v>
          </cell>
          <cell r="G60" t="str">
            <v>Bianca</v>
          </cell>
          <cell r="H60" t="str">
            <v>Victoria</v>
          </cell>
          <cell r="I60"/>
          <cell r="J60" t="str">
            <v>Brindha</v>
          </cell>
          <cell r="K60" t="str">
            <v>Clark (HIV clinic &amp; prep)</v>
          </cell>
          <cell r="L60" t="str">
            <v>T.Le</v>
          </cell>
          <cell r="M60" t="str">
            <v>qq</v>
          </cell>
          <cell r="N60" t="str">
            <v>Alison (haem)</v>
          </cell>
          <cell r="O60" t="str">
            <v>qq</v>
          </cell>
          <cell r="P60"/>
          <cell r="Q60" t="str">
            <v>Sam (Neuro/Stroke)</v>
          </cell>
          <cell r="R60" t="str">
            <v>Patrick (ID/pall)</v>
          </cell>
          <cell r="S60"/>
          <cell r="T60"/>
        </row>
        <row r="61">
          <cell r="C61" t="str">
            <v>Natalie</v>
          </cell>
          <cell r="D61" t="str">
            <v>Natalie &gt;2pm (Derm Clinic)</v>
          </cell>
          <cell r="E61" t="str">
            <v>Phil</v>
          </cell>
          <cell r="F61" t="str">
            <v>Robbie</v>
          </cell>
          <cell r="G61" t="str">
            <v>Bianca</v>
          </cell>
          <cell r="H61" t="str">
            <v>Victoria</v>
          </cell>
          <cell r="I61"/>
          <cell r="J61" t="str">
            <v>Sam</v>
          </cell>
          <cell r="K61" t="str">
            <v>qq</v>
          </cell>
          <cell r="L61" t="str">
            <v>T.Le</v>
          </cell>
          <cell r="M61" t="str">
            <v>qq</v>
          </cell>
          <cell r="N61"/>
          <cell r="O61" t="str">
            <v>qq</v>
          </cell>
          <cell r="P61"/>
          <cell r="Q61"/>
          <cell r="R61"/>
          <cell r="S61"/>
          <cell r="T61" t="str">
            <v>A.Tey</v>
          </cell>
        </row>
        <row r="62">
          <cell r="C62" t="str">
            <v>A.Tran</v>
          </cell>
          <cell r="D62" t="str">
            <v>A.Tran &gt;2pm (SLE Clinic)</v>
          </cell>
          <cell r="E62" t="str">
            <v>A.Tey</v>
          </cell>
          <cell r="F62" t="str">
            <v>Robbie</v>
          </cell>
          <cell r="G62" t="str">
            <v>Bianca</v>
          </cell>
          <cell r="H62" t="str">
            <v>Victoria</v>
          </cell>
          <cell r="I62"/>
          <cell r="J62" t="str">
            <v>Louise</v>
          </cell>
          <cell r="K62" t="str">
            <v>qq</v>
          </cell>
          <cell r="L62" t="str">
            <v>T.Le</v>
          </cell>
          <cell r="M62" t="str">
            <v>qq</v>
          </cell>
          <cell r="N62"/>
          <cell r="O62" t="str">
            <v>qq</v>
          </cell>
          <cell r="P62"/>
          <cell r="Q62"/>
          <cell r="R62"/>
          <cell r="S62"/>
          <cell r="T62"/>
        </row>
        <row r="63">
          <cell r="C63" t="str">
            <v>A.Tran</v>
          </cell>
          <cell r="D63" t="str">
            <v>A.Tran &lt;11am (RA Clinic)</v>
          </cell>
          <cell r="E63" t="str">
            <v>Phil</v>
          </cell>
          <cell r="F63" t="str">
            <v>Robbie</v>
          </cell>
          <cell r="G63" t="str">
            <v>Bianca</v>
          </cell>
          <cell r="H63" t="str">
            <v>Victoria</v>
          </cell>
          <cell r="I63"/>
          <cell r="J63" t="str">
            <v>Sam</v>
          </cell>
          <cell r="K63" t="str">
            <v>Silvana (TB clinic &amp; prep)</v>
          </cell>
          <cell r="L63" t="str">
            <v>T.Le</v>
          </cell>
          <cell r="M63" t="str">
            <v>Louise</v>
          </cell>
          <cell r="N63"/>
          <cell r="O63" t="str">
            <v>qq</v>
          </cell>
          <cell r="P63"/>
          <cell r="Q63"/>
          <cell r="R63"/>
          <cell r="S63"/>
          <cell r="T63"/>
        </row>
        <row r="64">
          <cell r="C64" t="str">
            <v>A.Tran</v>
          </cell>
          <cell r="D64" t="str">
            <v>A.Tran (Compassionate)</v>
          </cell>
          <cell r="E64" t="str">
            <v>Phil</v>
          </cell>
          <cell r="F64" t="str">
            <v>Robbie</v>
          </cell>
          <cell r="G64" t="str">
            <v>Bianca (clincat)</v>
          </cell>
          <cell r="H64" t="str">
            <v>Victoria</v>
          </cell>
          <cell r="I64"/>
          <cell r="J64" t="str">
            <v>Sam</v>
          </cell>
          <cell r="K64" t="str">
            <v>qq</v>
          </cell>
          <cell r="L64" t="str">
            <v>T.Le</v>
          </cell>
          <cell r="M64" t="str">
            <v>qq</v>
          </cell>
          <cell r="N64"/>
          <cell r="O64" t="str">
            <v>qq</v>
          </cell>
          <cell r="P64"/>
          <cell r="Q64"/>
          <cell r="R64"/>
          <cell r="S64" t="str">
            <v>Silvana (clincat)</v>
          </cell>
          <cell r="T64"/>
        </row>
        <row r="65">
          <cell r="C65" t="str">
            <v>Natalie 9.30am-4.30pm</v>
          </cell>
          <cell r="D65" t="str">
            <v>Natalie &gt;2pm (Derm Clinic)</v>
          </cell>
          <cell r="E65" t="str">
            <v>A.Tey</v>
          </cell>
          <cell r="F65" t="str">
            <v>Robbie</v>
          </cell>
          <cell r="G65" t="str">
            <v>Bianca</v>
          </cell>
          <cell r="H65" t="str">
            <v>Victoria</v>
          </cell>
          <cell r="I65"/>
          <cell r="J65" t="str">
            <v>Brindha</v>
          </cell>
          <cell r="K65" t="str">
            <v>Stav (HIV clinic &amp; prep)</v>
          </cell>
          <cell r="L65" t="str">
            <v>T.Le</v>
          </cell>
          <cell r="M65" t="str">
            <v>qq</v>
          </cell>
          <cell r="N65"/>
          <cell r="O65" t="str">
            <v>A.Tran</v>
          </cell>
          <cell r="P65"/>
          <cell r="Q65"/>
          <cell r="R65"/>
          <cell r="S65"/>
          <cell r="T65"/>
        </row>
        <row r="66">
          <cell r="C66" t="str">
            <v>Natalie</v>
          </cell>
          <cell r="D66" t="str">
            <v>Natalie &gt;2pm (Derm Clinic)</v>
          </cell>
          <cell r="E66" t="str">
            <v>Phil</v>
          </cell>
          <cell r="F66" t="str">
            <v>Robbie</v>
          </cell>
          <cell r="G66" t="str">
            <v>Bianca</v>
          </cell>
          <cell r="H66" t="str">
            <v>Victoria</v>
          </cell>
          <cell r="I66"/>
          <cell r="J66" t="str">
            <v>Sam</v>
          </cell>
          <cell r="K66" t="str">
            <v>qq</v>
          </cell>
          <cell r="L66" t="str">
            <v>T.Le</v>
          </cell>
          <cell r="M66" t="str">
            <v>qq</v>
          </cell>
          <cell r="N66"/>
          <cell r="O66" t="str">
            <v>qq</v>
          </cell>
          <cell r="P66"/>
          <cell r="Q66"/>
          <cell r="R66"/>
          <cell r="S66"/>
          <cell r="T66" t="str">
            <v>A.Tey</v>
          </cell>
        </row>
        <row r="67">
          <cell r="C67" t="str">
            <v>A.Tran</v>
          </cell>
          <cell r="D67" t="str">
            <v>A.Tran &gt;2pm (SLE Clinic)</v>
          </cell>
          <cell r="E67" t="str">
            <v>A.Tey</v>
          </cell>
          <cell r="F67" t="str">
            <v>Robbie</v>
          </cell>
          <cell r="G67" t="str">
            <v>Bianca</v>
          </cell>
          <cell r="H67" t="str">
            <v>A.Tran</v>
          </cell>
          <cell r="I67"/>
          <cell r="J67" t="str">
            <v>Sam</v>
          </cell>
          <cell r="K67" t="str">
            <v>qq</v>
          </cell>
          <cell r="L67" t="str">
            <v>T.Le</v>
          </cell>
          <cell r="M67" t="str">
            <v>qq</v>
          </cell>
          <cell r="N67"/>
          <cell r="O67" t="str">
            <v>qq</v>
          </cell>
          <cell r="P67"/>
          <cell r="Q67"/>
          <cell r="R67"/>
          <cell r="S67"/>
          <cell r="T67"/>
        </row>
        <row r="68">
          <cell r="C68" t="str">
            <v>A.Tran</v>
          </cell>
          <cell r="D68" t="str">
            <v>A.Tran &lt;11am (RA Clinic)</v>
          </cell>
          <cell r="E68" t="str">
            <v>Phil</v>
          </cell>
          <cell r="F68" t="str">
            <v>Robbie</v>
          </cell>
          <cell r="G68" t="str">
            <v>A.Tran</v>
          </cell>
          <cell r="H68" t="str">
            <v>Victoria</v>
          </cell>
          <cell r="I68"/>
          <cell r="J68" t="str">
            <v>Sam</v>
          </cell>
          <cell r="K68" t="str">
            <v>Silvana (TB clinic &amp; prep)</v>
          </cell>
          <cell r="L68" t="str">
            <v>T.Le</v>
          </cell>
          <cell r="M68" t="str">
            <v>qq</v>
          </cell>
          <cell r="N68"/>
          <cell r="O68" t="str">
            <v>qq</v>
          </cell>
          <cell r="P68"/>
          <cell r="Q68"/>
          <cell r="R68"/>
          <cell r="S68"/>
          <cell r="T68"/>
        </row>
        <row r="69">
          <cell r="C69" t="str">
            <v>A.Tran</v>
          </cell>
          <cell r="D69" t="str">
            <v>A.Tran (Compassionate)</v>
          </cell>
          <cell r="E69" t="str">
            <v>Phil</v>
          </cell>
          <cell r="F69" t="str">
            <v>Robbie</v>
          </cell>
          <cell r="G69" t="str">
            <v>Bianca</v>
          </cell>
          <cell r="H69" t="str">
            <v>Victoria</v>
          </cell>
          <cell r="I69"/>
          <cell r="J69" t="str">
            <v>Paree</v>
          </cell>
          <cell r="K69" t="str">
            <v>qq</v>
          </cell>
          <cell r="L69" t="str">
            <v>T.Le</v>
          </cell>
          <cell r="M69" t="str">
            <v>qq</v>
          </cell>
          <cell r="N69"/>
          <cell r="O69" t="str">
            <v>qq</v>
          </cell>
          <cell r="P69"/>
          <cell r="Q69"/>
          <cell r="R69"/>
          <cell r="S69"/>
          <cell r="T69"/>
        </row>
        <row r="70">
          <cell r="C70" t="str">
            <v>Natalie</v>
          </cell>
          <cell r="D70" t="str">
            <v>Natalie &gt;2pm (Derm Clinic)</v>
          </cell>
          <cell r="E70" t="str">
            <v>A.Tey</v>
          </cell>
          <cell r="F70" t="str">
            <v>Robbie</v>
          </cell>
          <cell r="G70" t="str">
            <v>Bianca</v>
          </cell>
          <cell r="H70" t="str">
            <v>Victoria</v>
          </cell>
          <cell r="I70"/>
          <cell r="J70" t="str">
            <v>Paree</v>
          </cell>
          <cell r="K70" t="str">
            <v>Stav (HIV clinic &amp; prep)</v>
          </cell>
          <cell r="L70" t="str">
            <v>T.Le</v>
          </cell>
          <cell r="M70" t="str">
            <v>qq</v>
          </cell>
          <cell r="N70"/>
          <cell r="O70" t="str">
            <v>A.Tran</v>
          </cell>
          <cell r="P70"/>
          <cell r="Q70"/>
          <cell r="R70"/>
          <cell r="S70"/>
          <cell r="T70"/>
        </row>
        <row r="71">
          <cell r="C71" t="str">
            <v>Natalie</v>
          </cell>
          <cell r="D71" t="str">
            <v>Natalie &gt;2pm (Derm Clinic)</v>
          </cell>
          <cell r="E71" t="str">
            <v>A.Tey</v>
          </cell>
          <cell r="F71" t="str">
            <v>Robbie</v>
          </cell>
          <cell r="G71" t="str">
            <v>Sam</v>
          </cell>
          <cell r="H71" t="str">
            <v>Victoria</v>
          </cell>
          <cell r="I71"/>
          <cell r="J71" t="str">
            <v>Paree</v>
          </cell>
          <cell r="K71" t="str">
            <v>qq</v>
          </cell>
          <cell r="L71" t="str">
            <v>T.Le</v>
          </cell>
          <cell r="M71" t="str">
            <v>Phil</v>
          </cell>
          <cell r="N71"/>
          <cell r="O71" t="str">
            <v>qq</v>
          </cell>
          <cell r="P71"/>
          <cell r="Q71"/>
          <cell r="R71"/>
          <cell r="S71"/>
          <cell r="T71"/>
        </row>
        <row r="72">
          <cell r="C72" t="str">
            <v>A.Tran</v>
          </cell>
          <cell r="D72" t="str">
            <v>A.Tran &gt;2pm (SLE Clinic)</v>
          </cell>
          <cell r="E72" t="str">
            <v>A.Tey</v>
          </cell>
          <cell r="F72" t="str">
            <v>Robbie</v>
          </cell>
          <cell r="G72" t="str">
            <v>Sam</v>
          </cell>
          <cell r="H72" t="str">
            <v>Victoria</v>
          </cell>
          <cell r="I72"/>
          <cell r="J72" t="str">
            <v>Paree</v>
          </cell>
          <cell r="K72" t="str">
            <v>qq</v>
          </cell>
          <cell r="L72" t="str">
            <v>T.Le</v>
          </cell>
          <cell r="M72" t="str">
            <v>qq</v>
          </cell>
          <cell r="N72"/>
          <cell r="O72" t="str">
            <v>qq</v>
          </cell>
          <cell r="P72"/>
          <cell r="Q72"/>
          <cell r="R72"/>
          <cell r="S72"/>
          <cell r="T72"/>
        </row>
        <row r="73">
          <cell r="C73" t="str">
            <v>A.Tran</v>
          </cell>
          <cell r="D73" t="str">
            <v>A.Tran &lt;11am (RA Clinic)</v>
          </cell>
          <cell r="E73" t="str">
            <v>Phil</v>
          </cell>
          <cell r="F73" t="str">
            <v>Robbie</v>
          </cell>
          <cell r="G73" t="str">
            <v>Sam</v>
          </cell>
          <cell r="H73" t="str">
            <v>Victoria</v>
          </cell>
          <cell r="I73"/>
          <cell r="J73" t="str">
            <v>Paree</v>
          </cell>
          <cell r="K73" t="str">
            <v>Silvana (TB clinic &amp; prep)</v>
          </cell>
          <cell r="L73" t="str">
            <v>T.Le</v>
          </cell>
          <cell r="M73" t="str">
            <v>qq</v>
          </cell>
          <cell r="N73"/>
          <cell r="O73" t="str">
            <v>qq</v>
          </cell>
          <cell r="P73"/>
          <cell r="Q73"/>
          <cell r="R73"/>
          <cell r="S73"/>
          <cell r="T73"/>
        </row>
        <row r="74">
          <cell r="C74" t="str">
            <v>A.Tran</v>
          </cell>
          <cell r="D74" t="str">
            <v>A.Tran (Compassionate)</v>
          </cell>
          <cell r="E74" t="str">
            <v>Phil</v>
          </cell>
          <cell r="F74" t="str">
            <v>Robbie</v>
          </cell>
          <cell r="G74" t="str">
            <v>Sam</v>
          </cell>
          <cell r="H74" t="str">
            <v>Victoria</v>
          </cell>
          <cell r="I74"/>
          <cell r="J74" t="str">
            <v>Paree</v>
          </cell>
          <cell r="K74" t="str">
            <v>qq</v>
          </cell>
          <cell r="L74" t="str">
            <v>T.Le</v>
          </cell>
          <cell r="M74" t="str">
            <v>Silvana</v>
          </cell>
          <cell r="N74"/>
          <cell r="O74" t="str">
            <v>qq</v>
          </cell>
          <cell r="P74"/>
          <cell r="Q74"/>
          <cell r="R74"/>
          <cell r="S74"/>
          <cell r="T74"/>
        </row>
        <row r="75">
          <cell r="C75" t="str">
            <v>blank</v>
          </cell>
          <cell r="D75" t="str">
            <v>blank</v>
          </cell>
          <cell r="E75" t="str">
            <v>A.Tey</v>
          </cell>
          <cell r="F75" t="str">
            <v>Robbie</v>
          </cell>
          <cell r="G75" t="str">
            <v>Sam</v>
          </cell>
          <cell r="H75" t="str">
            <v>Victoria</v>
          </cell>
          <cell r="I75"/>
          <cell r="J75" t="str">
            <v>Paree</v>
          </cell>
          <cell r="K75" t="str">
            <v>Stav (HIV clinic &amp; prep)</v>
          </cell>
          <cell r="L75" t="str">
            <v>T.Le</v>
          </cell>
          <cell r="M75" t="str">
            <v>qq</v>
          </cell>
          <cell r="N75"/>
          <cell r="O75" t="str">
            <v>A.Tran</v>
          </cell>
          <cell r="P75"/>
          <cell r="Q75"/>
          <cell r="R75"/>
          <cell r="S75"/>
          <cell r="T75"/>
        </row>
        <row r="76">
          <cell r="C76" t="str">
            <v>Natalie</v>
          </cell>
          <cell r="D76" t="str">
            <v>Natalie &gt;2pm (Derm Clinic)</v>
          </cell>
          <cell r="E76" t="str">
            <v>A.Tey</v>
          </cell>
          <cell r="F76" t="str">
            <v>Robbie</v>
          </cell>
          <cell r="G76" t="str">
            <v>Bianca</v>
          </cell>
          <cell r="H76" t="str">
            <v>Victoria</v>
          </cell>
          <cell r="I76"/>
          <cell r="J76" t="str">
            <v>Sam</v>
          </cell>
          <cell r="K76" t="str">
            <v>qq</v>
          </cell>
          <cell r="L76" t="str">
            <v>T.Le</v>
          </cell>
          <cell r="M76" t="str">
            <v>Phil</v>
          </cell>
          <cell r="N76"/>
          <cell r="O76" t="str">
            <v>qq</v>
          </cell>
          <cell r="P76"/>
          <cell r="Q76"/>
          <cell r="R76"/>
          <cell r="S76"/>
          <cell r="T76"/>
        </row>
        <row r="77">
          <cell r="C77" t="str">
            <v>A.Tran</v>
          </cell>
          <cell r="D77" t="str">
            <v>A.Tran &gt;2pm (SLE Clinic)</v>
          </cell>
          <cell r="E77" t="str">
            <v>A.Tey</v>
          </cell>
          <cell r="F77" t="str">
            <v>Robbie</v>
          </cell>
          <cell r="G77" t="str">
            <v>Bianca</v>
          </cell>
          <cell r="H77" t="str">
            <v>Victoria</v>
          </cell>
          <cell r="I77"/>
          <cell r="J77" t="str">
            <v>Sam</v>
          </cell>
          <cell r="K77" t="str">
            <v>qq</v>
          </cell>
          <cell r="L77" t="str">
            <v>T.Le</v>
          </cell>
          <cell r="M77" t="str">
            <v>qq</v>
          </cell>
          <cell r="N77"/>
          <cell r="O77" t="str">
            <v>qq</v>
          </cell>
          <cell r="P77"/>
          <cell r="Q77"/>
          <cell r="R77"/>
          <cell r="S77"/>
          <cell r="T77"/>
        </row>
        <row r="78">
          <cell r="C78" t="str">
            <v>A.Tran</v>
          </cell>
          <cell r="D78" t="str">
            <v>A.Tran &lt;11am (RA Clinic)</v>
          </cell>
          <cell r="E78" t="str">
            <v>Phil</v>
          </cell>
          <cell r="F78" t="str">
            <v>Robbie</v>
          </cell>
          <cell r="G78" t="str">
            <v>Bianca</v>
          </cell>
          <cell r="H78" t="str">
            <v>Victoria</v>
          </cell>
          <cell r="I78"/>
          <cell r="J78" t="str">
            <v>Sam</v>
          </cell>
          <cell r="K78" t="str">
            <v>Silvana (TB clinic &amp; prep)</v>
          </cell>
          <cell r="L78" t="str">
            <v>T.Le</v>
          </cell>
          <cell r="M78" t="str">
            <v>qq</v>
          </cell>
          <cell r="N78"/>
          <cell r="O78" t="str">
            <v>qq</v>
          </cell>
          <cell r="P78"/>
          <cell r="Q78"/>
          <cell r="R78"/>
          <cell r="S78"/>
          <cell r="T78" t="str">
            <v>A.Tey</v>
          </cell>
        </row>
        <row r="79">
          <cell r="C79" t="str">
            <v>A.Tran</v>
          </cell>
          <cell r="D79" t="str">
            <v>A.Tran (Compassionate)</v>
          </cell>
          <cell r="E79" t="str">
            <v>Phil</v>
          </cell>
          <cell r="F79" t="str">
            <v>Robbie</v>
          </cell>
          <cell r="G79" t="str">
            <v>Bianca</v>
          </cell>
          <cell r="H79" t="str">
            <v>Victoria</v>
          </cell>
          <cell r="I79"/>
          <cell r="J79" t="str">
            <v>Sam</v>
          </cell>
          <cell r="K79" t="str">
            <v>qq</v>
          </cell>
          <cell r="L79" t="str">
            <v>T.Le</v>
          </cell>
          <cell r="M79" t="str">
            <v>qq</v>
          </cell>
          <cell r="N79"/>
          <cell r="O79" t="str">
            <v>qq</v>
          </cell>
          <cell r="P79"/>
          <cell r="Q79"/>
          <cell r="R79"/>
          <cell r="S79"/>
          <cell r="T79"/>
        </row>
        <row r="80">
          <cell r="C80" t="str">
            <v>Public Holiday</v>
          </cell>
          <cell r="D80" t="str">
            <v>Public Holiday</v>
          </cell>
          <cell r="E80" t="str">
            <v>Public Holiday</v>
          </cell>
          <cell r="F80" t="str">
            <v>Public Holiday</v>
          </cell>
          <cell r="G80" t="str">
            <v>Public Holiday</v>
          </cell>
          <cell r="H80" t="str">
            <v>Public Holiday</v>
          </cell>
          <cell r="I80" t="str">
            <v>Public Holiday</v>
          </cell>
          <cell r="J80" t="str">
            <v>Public Holiday</v>
          </cell>
          <cell r="K80" t="str">
            <v>Public Holiday</v>
          </cell>
          <cell r="L80" t="str">
            <v>Public Holiday</v>
          </cell>
          <cell r="M80" t="str">
            <v>Public Holiday</v>
          </cell>
          <cell r="N80" t="str">
            <v>Public Holiday</v>
          </cell>
          <cell r="O80" t="str">
            <v>Public Holiday</v>
          </cell>
          <cell r="P80" t="str">
            <v>Public Holiday</v>
          </cell>
          <cell r="Q80" t="str">
            <v>Public Holiday</v>
          </cell>
          <cell r="R80" t="str">
            <v>Public Holiday</v>
          </cell>
          <cell r="S80" t="str">
            <v>Public Holiday</v>
          </cell>
          <cell r="T80" t="str">
            <v>Public Holiday</v>
          </cell>
        </row>
        <row r="81">
          <cell r="C81" t="str">
            <v>Public Holiday</v>
          </cell>
          <cell r="D81" t="str">
            <v>Public Holiday</v>
          </cell>
          <cell r="E81" t="str">
            <v>Public Holiday</v>
          </cell>
          <cell r="F81" t="str">
            <v>Public Holiday</v>
          </cell>
          <cell r="G81" t="str">
            <v>Public Holiday</v>
          </cell>
          <cell r="H81" t="str">
            <v>Public Holiday</v>
          </cell>
          <cell r="I81" t="str">
            <v>Public Holiday</v>
          </cell>
          <cell r="J81" t="str">
            <v>Public Holiday</v>
          </cell>
          <cell r="K81" t="str">
            <v>Public Holiday</v>
          </cell>
          <cell r="L81" t="str">
            <v>Public Holiday</v>
          </cell>
          <cell r="M81" t="str">
            <v>Public Holiday</v>
          </cell>
          <cell r="N81" t="str">
            <v>Public Holiday</v>
          </cell>
          <cell r="O81" t="str">
            <v>Public Holiday</v>
          </cell>
          <cell r="P81" t="str">
            <v>Public Holiday</v>
          </cell>
          <cell r="Q81" t="str">
            <v>Public Holiday</v>
          </cell>
          <cell r="R81" t="str">
            <v>Public Holiday</v>
          </cell>
          <cell r="S81" t="str">
            <v>Public Holiday</v>
          </cell>
          <cell r="T81" t="str">
            <v>Public Holiday</v>
          </cell>
        </row>
        <row r="82">
          <cell r="C82" t="str">
            <v>A.Tran</v>
          </cell>
          <cell r="D82" t="str">
            <v>A.Tran &gt;2pm (SLE Clinic)</v>
          </cell>
          <cell r="E82" t="str">
            <v>A.Tey</v>
          </cell>
          <cell r="F82" t="str">
            <v>Robbie</v>
          </cell>
          <cell r="G82" t="str">
            <v>Bianca</v>
          </cell>
          <cell r="H82" t="str">
            <v>Victoria</v>
          </cell>
          <cell r="I82"/>
          <cell r="J82" t="str">
            <v>Paree</v>
          </cell>
          <cell r="K82" t="str">
            <v>qq</v>
          </cell>
          <cell r="L82" t="str">
            <v>T.Le</v>
          </cell>
          <cell r="M82" t="str">
            <v>qq</v>
          </cell>
          <cell r="N82"/>
          <cell r="O82"/>
          <cell r="P82"/>
          <cell r="Q82"/>
          <cell r="R82"/>
          <cell r="S82"/>
          <cell r="T82"/>
        </row>
        <row r="83">
          <cell r="C83" t="str">
            <v>A.Tran</v>
          </cell>
          <cell r="D83" t="str">
            <v>A.Tran &lt;11am (RA Clinic)</v>
          </cell>
          <cell r="E83" t="str">
            <v>Phil</v>
          </cell>
          <cell r="F83" t="str">
            <v>Robbie</v>
          </cell>
          <cell r="G83" t="str">
            <v>Bianca</v>
          </cell>
          <cell r="H83" t="str">
            <v>Victoria</v>
          </cell>
          <cell r="I83"/>
          <cell r="J83" t="str">
            <v>Paree</v>
          </cell>
          <cell r="K83" t="str">
            <v>Silvana (TB clinic &amp; prep)</v>
          </cell>
          <cell r="L83" t="str">
            <v>T.Le</v>
          </cell>
          <cell r="M83" t="str">
            <v>qq</v>
          </cell>
          <cell r="N83"/>
          <cell r="O83"/>
          <cell r="P83"/>
          <cell r="Q83"/>
          <cell r="R83"/>
          <cell r="S83"/>
          <cell r="T83"/>
        </row>
        <row r="84">
          <cell r="C84" t="str">
            <v>Public Holiday</v>
          </cell>
          <cell r="D84" t="str">
            <v>Public Holiday</v>
          </cell>
          <cell r="E84" t="str">
            <v>Public Holiday</v>
          </cell>
          <cell r="F84" t="str">
            <v>Public Holiday</v>
          </cell>
          <cell r="G84" t="str">
            <v>Public Holiday</v>
          </cell>
          <cell r="H84" t="str">
            <v>Public Holiday</v>
          </cell>
          <cell r="I84" t="str">
            <v>Public Holiday</v>
          </cell>
          <cell r="J84" t="str">
            <v>Public Holiday</v>
          </cell>
          <cell r="K84" t="str">
            <v>Public Holiday</v>
          </cell>
          <cell r="L84" t="str">
            <v>Public Holiday</v>
          </cell>
          <cell r="M84" t="str">
            <v>Public Holiday</v>
          </cell>
          <cell r="N84" t="str">
            <v>Public Holiday</v>
          </cell>
          <cell r="O84" t="str">
            <v>Public Holiday</v>
          </cell>
          <cell r="P84" t="str">
            <v>Public Holiday</v>
          </cell>
          <cell r="Q84" t="str">
            <v>Public Holiday</v>
          </cell>
          <cell r="R84" t="str">
            <v>Public Holiday</v>
          </cell>
          <cell r="S84" t="str">
            <v>Public Holiday</v>
          </cell>
          <cell r="T84" t="str">
            <v>Public Holiday</v>
          </cell>
        </row>
        <row r="85">
          <cell r="C85" t="str">
            <v>Natalie</v>
          </cell>
          <cell r="D85" t="str">
            <v>Natalie &gt;2pm (Derm Clinic)</v>
          </cell>
          <cell r="E85" t="str">
            <v>A.Tey</v>
          </cell>
          <cell r="F85" t="str">
            <v>Robbie</v>
          </cell>
          <cell r="G85" t="str">
            <v>A.Tran</v>
          </cell>
          <cell r="H85" t="str">
            <v>Victoria</v>
          </cell>
          <cell r="I85"/>
          <cell r="J85" t="str">
            <v>Paree</v>
          </cell>
          <cell r="K85" t="str">
            <v>Stav (HIV clinic &amp; prep)</v>
          </cell>
          <cell r="L85" t="str">
            <v>T.Le</v>
          </cell>
          <cell r="M85" t="str">
            <v>qq</v>
          </cell>
          <cell r="N85"/>
          <cell r="O85"/>
          <cell r="P85"/>
          <cell r="Q85"/>
          <cell r="R85"/>
          <cell r="S85"/>
          <cell r="T85"/>
        </row>
        <row r="86">
          <cell r="C86" t="str">
            <v>Natalie</v>
          </cell>
          <cell r="D86" t="str">
            <v>Natalie &gt;2pm (Derm Clinic)</v>
          </cell>
          <cell r="E86" t="str">
            <v>A.Tey</v>
          </cell>
          <cell r="F86" t="str">
            <v>Robbie</v>
          </cell>
          <cell r="G86" t="str">
            <v>Bianca</v>
          </cell>
          <cell r="H86" t="str">
            <v>Victoria</v>
          </cell>
          <cell r="I86"/>
          <cell r="J86" t="str">
            <v>Paree</v>
          </cell>
          <cell r="K86" t="str">
            <v>qq</v>
          </cell>
          <cell r="L86" t="str">
            <v>T.Le</v>
          </cell>
          <cell r="M86" t="str">
            <v>Phil</v>
          </cell>
          <cell r="N86"/>
          <cell r="O86" t="str">
            <v>qq</v>
          </cell>
          <cell r="P86"/>
          <cell r="Q86"/>
          <cell r="R86"/>
          <cell r="S86"/>
          <cell r="T86"/>
        </row>
        <row r="87">
          <cell r="C87" t="str">
            <v>A.Tran</v>
          </cell>
          <cell r="D87" t="str">
            <v>A.Tran &gt;2pm (SLE Clinic)</v>
          </cell>
          <cell r="E87" t="str">
            <v>A.Tey</v>
          </cell>
          <cell r="F87" t="str">
            <v>Robbie</v>
          </cell>
          <cell r="G87" t="str">
            <v>Bianca</v>
          </cell>
          <cell r="H87" t="str">
            <v>Victoria</v>
          </cell>
          <cell r="I87"/>
          <cell r="J87" t="str">
            <v>Paree</v>
          </cell>
          <cell r="K87" t="str">
            <v>qq</v>
          </cell>
          <cell r="L87" t="str">
            <v>T.Le</v>
          </cell>
          <cell r="M87" t="str">
            <v>qq</v>
          </cell>
          <cell r="N87"/>
          <cell r="O87" t="str">
            <v>qq</v>
          </cell>
          <cell r="P87"/>
          <cell r="Q87"/>
          <cell r="R87"/>
          <cell r="S87"/>
          <cell r="T87"/>
        </row>
        <row r="88">
          <cell r="C88" t="str">
            <v>A.Tran</v>
          </cell>
          <cell r="D88" t="str">
            <v>A.Tran &lt;11am (RA Clinic)</v>
          </cell>
          <cell r="E88" t="str">
            <v>Phil</v>
          </cell>
          <cell r="F88" t="str">
            <v>Robbie</v>
          </cell>
          <cell r="G88" t="str">
            <v>Bianca</v>
          </cell>
          <cell r="H88" t="str">
            <v>A.Tran</v>
          </cell>
          <cell r="I88"/>
          <cell r="J88" t="str">
            <v>Paree</v>
          </cell>
          <cell r="K88" t="str">
            <v>Silvana (TB clinic &amp; prep)</v>
          </cell>
          <cell r="L88" t="str">
            <v>T.Le</v>
          </cell>
          <cell r="M88" t="str">
            <v>qq</v>
          </cell>
          <cell r="N88"/>
          <cell r="O88" t="str">
            <v>qq</v>
          </cell>
          <cell r="P88"/>
          <cell r="Q88"/>
          <cell r="R88"/>
          <cell r="S88"/>
          <cell r="T88" t="str">
            <v>`</v>
          </cell>
        </row>
        <row r="89">
          <cell r="C89" t="str">
            <v>A.Tran</v>
          </cell>
          <cell r="D89" t="str">
            <v>A.Tran (Compassionate)</v>
          </cell>
          <cell r="E89" t="str">
            <v>Phil</v>
          </cell>
          <cell r="F89" t="str">
            <v>Robbie</v>
          </cell>
          <cell r="G89" t="str">
            <v>Bianca</v>
          </cell>
          <cell r="H89" t="str">
            <v>Victoria</v>
          </cell>
          <cell r="I89"/>
          <cell r="J89" t="str">
            <v>Paree</v>
          </cell>
          <cell r="K89" t="str">
            <v>qq</v>
          </cell>
          <cell r="L89" t="str">
            <v>T.Le</v>
          </cell>
          <cell r="M89" t="str">
            <v>Silvana</v>
          </cell>
          <cell r="N89"/>
          <cell r="O89" t="str">
            <v>qq</v>
          </cell>
          <cell r="P89"/>
          <cell r="Q89"/>
          <cell r="R89"/>
          <cell r="S89"/>
          <cell r="T89"/>
        </row>
        <row r="90">
          <cell r="C90" t="str">
            <v>Natalie</v>
          </cell>
          <cell r="D90" t="str">
            <v>Natalie &gt;2pm (Derm Clinic)</v>
          </cell>
          <cell r="E90" t="str">
            <v>A.Tey</v>
          </cell>
          <cell r="F90" t="str">
            <v>Robbie</v>
          </cell>
          <cell r="G90" t="str">
            <v>Bianca</v>
          </cell>
          <cell r="H90" t="str">
            <v>Victoria</v>
          </cell>
          <cell r="I90"/>
          <cell r="J90" t="str">
            <v>Sam</v>
          </cell>
          <cell r="K90" t="str">
            <v>Stav (HIV clinic &amp; prep)</v>
          </cell>
          <cell r="L90" t="str">
            <v>T.Le</v>
          </cell>
          <cell r="M90" t="str">
            <v>qq</v>
          </cell>
          <cell r="N90"/>
          <cell r="O90" t="str">
            <v>A.Tran</v>
          </cell>
          <cell r="P90"/>
          <cell r="Q90"/>
          <cell r="R90"/>
          <cell r="S90"/>
          <cell r="T90"/>
        </row>
        <row r="91">
          <cell r="C91" t="str">
            <v>Natalie</v>
          </cell>
          <cell r="D91" t="str">
            <v>Natalie &gt;2pm (Derm Clinic)</v>
          </cell>
          <cell r="E91" t="str">
            <v>A.Tey</v>
          </cell>
          <cell r="F91" t="str">
            <v>Robbie</v>
          </cell>
          <cell r="G91" t="str">
            <v>Bianca</v>
          </cell>
          <cell r="H91" t="str">
            <v>Sam</v>
          </cell>
          <cell r="I91"/>
          <cell r="J91" t="str">
            <v>Paree</v>
          </cell>
          <cell r="K91" t="str">
            <v>qq</v>
          </cell>
          <cell r="L91" t="str">
            <v>T.Le</v>
          </cell>
          <cell r="M91" t="str">
            <v>Phil</v>
          </cell>
          <cell r="N91"/>
          <cell r="O91"/>
          <cell r="P91"/>
          <cell r="Q91"/>
          <cell r="R91"/>
          <cell r="S91"/>
          <cell r="T91"/>
        </row>
        <row r="92">
          <cell r="C92" t="str">
            <v>A.Tran</v>
          </cell>
          <cell r="D92" t="str">
            <v>A.Tran &gt;2pm (SLE Clinic)</v>
          </cell>
          <cell r="E92" t="str">
            <v>A.Tey</v>
          </cell>
          <cell r="F92" t="str">
            <v>Robbie</v>
          </cell>
          <cell r="G92" t="str">
            <v>Bianca</v>
          </cell>
          <cell r="H92" t="str">
            <v>Sam</v>
          </cell>
          <cell r="I92"/>
          <cell r="J92" t="str">
            <v>Paree</v>
          </cell>
          <cell r="K92" t="str">
            <v>qq</v>
          </cell>
          <cell r="L92" t="str">
            <v>T.Le</v>
          </cell>
          <cell r="M92" t="str">
            <v>qq</v>
          </cell>
          <cell r="N92"/>
          <cell r="O92"/>
          <cell r="P92"/>
          <cell r="Q92"/>
          <cell r="R92"/>
          <cell r="S92"/>
          <cell r="T92"/>
        </row>
        <row r="93">
          <cell r="C93" t="str">
            <v>blank</v>
          </cell>
          <cell r="D93" t="str">
            <v>blank</v>
          </cell>
          <cell r="E93" t="str">
            <v>Phil</v>
          </cell>
          <cell r="F93" t="str">
            <v>Robbie</v>
          </cell>
          <cell r="G93" t="str">
            <v>Bianca</v>
          </cell>
          <cell r="H93" t="str">
            <v>Sam</v>
          </cell>
          <cell r="I93"/>
          <cell r="J93" t="str">
            <v>Paree</v>
          </cell>
          <cell r="K93" t="str">
            <v>Silvana (TB clinic &amp; prep)</v>
          </cell>
          <cell r="L93" t="str">
            <v>T.Le</v>
          </cell>
          <cell r="M93" t="str">
            <v>qq</v>
          </cell>
          <cell r="N93"/>
          <cell r="O93"/>
          <cell r="P93"/>
          <cell r="Q93"/>
          <cell r="R93"/>
          <cell r="S93"/>
          <cell r="T93"/>
        </row>
        <row r="94">
          <cell r="C94" t="str">
            <v>blank</v>
          </cell>
          <cell r="D94" t="str">
            <v>blank</v>
          </cell>
          <cell r="E94" t="str">
            <v>Phil</v>
          </cell>
          <cell r="F94" t="str">
            <v>Robbie</v>
          </cell>
          <cell r="G94" t="str">
            <v>Bianca</v>
          </cell>
          <cell r="H94" t="str">
            <v>Sam</v>
          </cell>
          <cell r="I94"/>
          <cell r="J94" t="str">
            <v>Paree</v>
          </cell>
          <cell r="K94" t="str">
            <v>qq</v>
          </cell>
          <cell r="L94" t="str">
            <v>T.Le</v>
          </cell>
          <cell r="M94" t="str">
            <v>Silvana</v>
          </cell>
          <cell r="N94"/>
          <cell r="O94"/>
          <cell r="P94"/>
          <cell r="Q94"/>
          <cell r="R94"/>
          <cell r="S94"/>
          <cell r="T94"/>
        </row>
        <row r="95">
          <cell r="C95" t="str">
            <v>Natalie</v>
          </cell>
          <cell r="D95" t="str">
            <v>Natalie &gt;2pm (Derm Clinic)</v>
          </cell>
          <cell r="E95" t="str">
            <v>A.Tey</v>
          </cell>
          <cell r="F95" t="str">
            <v>Robbie</v>
          </cell>
          <cell r="G95" t="str">
            <v>Bianca</v>
          </cell>
          <cell r="H95" t="str">
            <v>Sam</v>
          </cell>
          <cell r="I95"/>
          <cell r="J95" t="str">
            <v>Paree</v>
          </cell>
          <cell r="K95" t="str">
            <v>A.Tran (HIV clinic &amp; prep)</v>
          </cell>
          <cell r="L95" t="str">
            <v>T.Le</v>
          </cell>
          <cell r="M95" t="str">
            <v>qq</v>
          </cell>
          <cell r="N95"/>
          <cell r="O95"/>
          <cell r="P95"/>
          <cell r="Q95"/>
          <cell r="R95"/>
          <cell r="S95"/>
          <cell r="T95"/>
        </row>
        <row r="96">
          <cell r="C96" t="str">
            <v>Natalie</v>
          </cell>
          <cell r="D96" t="str">
            <v>Natalie &gt;2pm (Derm Clinic)</v>
          </cell>
          <cell r="E96" t="str">
            <v>A.Tey</v>
          </cell>
          <cell r="F96" t="str">
            <v>Robbie</v>
          </cell>
          <cell r="G96" t="str">
            <v>Bianca</v>
          </cell>
          <cell r="H96" t="str">
            <v>Victoria</v>
          </cell>
          <cell r="I96"/>
          <cell r="J96" t="str">
            <v>Paree</v>
          </cell>
          <cell r="K96" t="str">
            <v>qq</v>
          </cell>
          <cell r="L96" t="str">
            <v>T.Le</v>
          </cell>
          <cell r="M96" t="str">
            <v>Phil</v>
          </cell>
          <cell r="N96"/>
          <cell r="O96"/>
          <cell r="P96"/>
          <cell r="Q96"/>
          <cell r="R96"/>
          <cell r="S96"/>
          <cell r="T96"/>
        </row>
        <row r="97">
          <cell r="C97" t="str">
            <v>A.Tran</v>
          </cell>
          <cell r="D97" t="str">
            <v>A.Tran &gt;2pm (SLE Clinic)</v>
          </cell>
          <cell r="E97" t="str">
            <v>A.Tey</v>
          </cell>
          <cell r="F97" t="str">
            <v>Robbie</v>
          </cell>
          <cell r="G97" t="str">
            <v>Bianca</v>
          </cell>
          <cell r="H97" t="str">
            <v>Victoria</v>
          </cell>
          <cell r="I97"/>
          <cell r="J97" t="str">
            <v>Paree</v>
          </cell>
          <cell r="K97" t="str">
            <v>qq</v>
          </cell>
          <cell r="L97" t="str">
            <v>T.Le</v>
          </cell>
          <cell r="M97" t="str">
            <v>qq</v>
          </cell>
          <cell r="N97"/>
          <cell r="O97"/>
          <cell r="P97"/>
          <cell r="Q97"/>
          <cell r="R97"/>
          <cell r="S97"/>
          <cell r="T97"/>
        </row>
        <row r="98">
          <cell r="C98" t="str">
            <v>A.Tran</v>
          </cell>
          <cell r="D98" t="str">
            <v>A.Tran &lt;11am (RA Clinic)</v>
          </cell>
          <cell r="E98" t="str">
            <v>Phil</v>
          </cell>
          <cell r="F98" t="str">
            <v>Robbie</v>
          </cell>
          <cell r="G98" t="str">
            <v>Bianca</v>
          </cell>
          <cell r="H98" t="str">
            <v>Victoria</v>
          </cell>
          <cell r="I98"/>
          <cell r="J98" t="str">
            <v>Paree</v>
          </cell>
          <cell r="K98" t="str">
            <v>Silvana (TB clinic &amp; prep)</v>
          </cell>
          <cell r="L98" t="str">
            <v>T.Le</v>
          </cell>
          <cell r="M98" t="str">
            <v>qq</v>
          </cell>
          <cell r="N98"/>
          <cell r="O98"/>
          <cell r="P98"/>
          <cell r="Q98"/>
          <cell r="R98"/>
          <cell r="S98"/>
          <cell r="T98"/>
        </row>
        <row r="99">
          <cell r="C99" t="str">
            <v>A.Tran</v>
          </cell>
          <cell r="D99" t="str">
            <v>A.Tran (Compassionate)</v>
          </cell>
          <cell r="E99" t="str">
            <v>Phil</v>
          </cell>
          <cell r="F99" t="str">
            <v>Robbie</v>
          </cell>
          <cell r="G99" t="str">
            <v>Bianca</v>
          </cell>
          <cell r="H99" t="str">
            <v>Victoria</v>
          </cell>
          <cell r="I99"/>
          <cell r="J99" t="str">
            <v>Paree</v>
          </cell>
          <cell r="K99" t="str">
            <v>qq</v>
          </cell>
          <cell r="L99" t="str">
            <v>T.Le</v>
          </cell>
          <cell r="M99" t="str">
            <v>Silvana</v>
          </cell>
          <cell r="N99"/>
          <cell r="O99"/>
          <cell r="P99"/>
          <cell r="Q99"/>
          <cell r="R99"/>
          <cell r="S99"/>
          <cell r="T99"/>
        </row>
        <row r="100">
          <cell r="C100" t="str">
            <v>Natalie</v>
          </cell>
          <cell r="D100" t="str">
            <v>Natalie &gt;2pm (Derm Clinic)</v>
          </cell>
          <cell r="E100" t="str">
            <v>A.Tey</v>
          </cell>
          <cell r="F100" t="str">
            <v>Robbie</v>
          </cell>
          <cell r="G100" t="str">
            <v>Bianca</v>
          </cell>
          <cell r="H100" t="str">
            <v>Victoria</v>
          </cell>
          <cell r="I100"/>
          <cell r="J100" t="str">
            <v>Paree</v>
          </cell>
          <cell r="K100" t="str">
            <v>Stav (HIV clinic &amp; prep)</v>
          </cell>
          <cell r="L100" t="str">
            <v>T.Le</v>
          </cell>
          <cell r="M100" t="str">
            <v>A.Tran</v>
          </cell>
          <cell r="N100"/>
          <cell r="O100"/>
          <cell r="P100"/>
          <cell r="Q100"/>
          <cell r="R100"/>
          <cell r="S100"/>
          <cell r="T100"/>
        </row>
        <row r="101">
          <cell r="C101" t="str">
            <v>Natalie</v>
          </cell>
          <cell r="D101" t="str">
            <v>Natalie &gt;2pm (Derm Clinic)</v>
          </cell>
          <cell r="E101" t="str">
            <v>A.Tey</v>
          </cell>
          <cell r="F101" t="str">
            <v>Robbie</v>
          </cell>
          <cell r="G101" t="str">
            <v>Bianca</v>
          </cell>
          <cell r="H101" t="str">
            <v>Victoria</v>
          </cell>
          <cell r="I101"/>
          <cell r="J101" t="str">
            <v>Paree</v>
          </cell>
          <cell r="K101" t="str">
            <v>qq</v>
          </cell>
          <cell r="L101" t="str">
            <v>T.Le</v>
          </cell>
          <cell r="M101" t="str">
            <v>Phil</v>
          </cell>
          <cell r="N101"/>
          <cell r="O101"/>
          <cell r="P101"/>
          <cell r="Q101"/>
          <cell r="R101"/>
          <cell r="S101"/>
          <cell r="T101"/>
        </row>
        <row r="102">
          <cell r="C102" t="str">
            <v>A.Tran</v>
          </cell>
          <cell r="D102" t="str">
            <v>A.Tran &gt;2pm (SLE Clinic)</v>
          </cell>
          <cell r="E102" t="str">
            <v>A.Tey</v>
          </cell>
          <cell r="F102" t="str">
            <v>Robbie</v>
          </cell>
          <cell r="G102" t="str">
            <v>Bianca</v>
          </cell>
          <cell r="H102" t="str">
            <v>Victoria</v>
          </cell>
          <cell r="I102"/>
          <cell r="J102" t="str">
            <v>Paree</v>
          </cell>
          <cell r="K102" t="str">
            <v>qq</v>
          </cell>
          <cell r="L102" t="str">
            <v>T.Le</v>
          </cell>
          <cell r="M102" t="str">
            <v>qq</v>
          </cell>
          <cell r="N102"/>
          <cell r="O102"/>
          <cell r="P102"/>
          <cell r="Q102"/>
          <cell r="R102"/>
          <cell r="S102"/>
          <cell r="T102"/>
        </row>
        <row r="103">
          <cell r="C103" t="str">
            <v>A.Tran</v>
          </cell>
          <cell r="D103" t="str">
            <v>A.Tran &lt;11am (RA Clinic)</v>
          </cell>
          <cell r="E103" t="str">
            <v>Phil</v>
          </cell>
          <cell r="F103" t="str">
            <v>Robbie</v>
          </cell>
          <cell r="G103" t="str">
            <v>Bianca</v>
          </cell>
          <cell r="H103" t="str">
            <v>Victoria</v>
          </cell>
          <cell r="I103"/>
          <cell r="J103" t="str">
            <v>Paree</v>
          </cell>
          <cell r="K103" t="str">
            <v>Silvana (TB clinic &amp; prep)</v>
          </cell>
          <cell r="L103" t="str">
            <v>T.Le</v>
          </cell>
          <cell r="M103" t="str">
            <v>A.Tran</v>
          </cell>
          <cell r="N103"/>
          <cell r="O103"/>
          <cell r="P103"/>
          <cell r="Q103"/>
          <cell r="R103"/>
          <cell r="S103"/>
          <cell r="T103"/>
        </row>
        <row r="104">
          <cell r="C104" t="str">
            <v>A.Tran</v>
          </cell>
          <cell r="D104" t="str">
            <v>A.Tran (Compassionate)</v>
          </cell>
          <cell r="E104" t="str">
            <v>Phil</v>
          </cell>
          <cell r="F104" t="str">
            <v>Robbie</v>
          </cell>
          <cell r="G104" t="str">
            <v>Bianca</v>
          </cell>
          <cell r="H104" t="str">
            <v>Victoria</v>
          </cell>
          <cell r="I104"/>
          <cell r="J104" t="str">
            <v>Paree</v>
          </cell>
          <cell r="K104" t="str">
            <v>qq</v>
          </cell>
          <cell r="L104" t="str">
            <v>T.Le</v>
          </cell>
          <cell r="M104" t="str">
            <v>Silvana</v>
          </cell>
          <cell r="N104"/>
          <cell r="O104"/>
          <cell r="P104"/>
          <cell r="Q104"/>
          <cell r="R104"/>
          <cell r="S104"/>
          <cell r="T104"/>
        </row>
        <row r="105">
          <cell r="C105" t="str">
            <v>Natalie</v>
          </cell>
          <cell r="D105" t="str">
            <v>Natalie &gt;2pm (Derm Clinic)</v>
          </cell>
          <cell r="E105" t="str">
            <v>A.Tey</v>
          </cell>
          <cell r="F105" t="str">
            <v>Sam</v>
          </cell>
          <cell r="G105" t="str">
            <v>Bianca</v>
          </cell>
          <cell r="H105" t="str">
            <v>Victoria</v>
          </cell>
          <cell r="I105"/>
          <cell r="J105" t="str">
            <v>Paree</v>
          </cell>
          <cell r="K105" t="str">
            <v>Stav (HIV clinic &amp; prep)</v>
          </cell>
          <cell r="L105" t="str">
            <v>T.Le</v>
          </cell>
          <cell r="M105" t="str">
            <v>qq</v>
          </cell>
          <cell r="N105"/>
          <cell r="O105"/>
          <cell r="P105"/>
          <cell r="Q105"/>
          <cell r="R105"/>
          <cell r="S105"/>
          <cell r="T105"/>
        </row>
        <row r="106">
          <cell r="C106" t="str">
            <v>Natalie</v>
          </cell>
          <cell r="D106" t="str">
            <v>Natalie &gt;2pm (Derm Clinic)</v>
          </cell>
          <cell r="E106" t="str">
            <v>A.Tey</v>
          </cell>
          <cell r="F106" t="str">
            <v>Phil</v>
          </cell>
          <cell r="G106" t="str">
            <v>Bianca</v>
          </cell>
          <cell r="H106" t="str">
            <v>Victoria</v>
          </cell>
          <cell r="I106"/>
          <cell r="J106" t="str">
            <v>Paree</v>
          </cell>
          <cell r="K106" t="str">
            <v>qq</v>
          </cell>
          <cell r="L106" t="str">
            <v>T.Le</v>
          </cell>
          <cell r="M106" t="str">
            <v>qq</v>
          </cell>
          <cell r="N106"/>
          <cell r="O106"/>
          <cell r="P106"/>
          <cell r="Q106"/>
          <cell r="R106"/>
          <cell r="S106"/>
          <cell r="T106"/>
        </row>
        <row r="107">
          <cell r="C107" t="str">
            <v>A.Tran</v>
          </cell>
          <cell r="D107" t="str">
            <v>A.Tran &gt;2pm (SLE Clinic)</v>
          </cell>
          <cell r="E107" t="str">
            <v>A.Tey</v>
          </cell>
          <cell r="F107" t="str">
            <v>Sam</v>
          </cell>
          <cell r="G107" t="str">
            <v>A.Tran</v>
          </cell>
          <cell r="H107" t="str">
            <v>Victoria</v>
          </cell>
          <cell r="I107"/>
          <cell r="J107" t="str">
            <v>Paree</v>
          </cell>
          <cell r="K107" t="str">
            <v>qq</v>
          </cell>
          <cell r="L107" t="str">
            <v>T.Le</v>
          </cell>
          <cell r="M107" t="str">
            <v>qq</v>
          </cell>
          <cell r="N107"/>
          <cell r="O107"/>
          <cell r="P107"/>
          <cell r="Q107"/>
          <cell r="R107"/>
          <cell r="S107"/>
          <cell r="T107"/>
        </row>
        <row r="108">
          <cell r="C108" t="str">
            <v>A.Tran</v>
          </cell>
          <cell r="D108" t="str">
            <v>A.Tran &lt;11am (RA Clinic)</v>
          </cell>
          <cell r="E108" t="str">
            <v>Phil</v>
          </cell>
          <cell r="F108" t="str">
            <v>Sam</v>
          </cell>
          <cell r="G108" t="str">
            <v>Bianca</v>
          </cell>
          <cell r="H108" t="str">
            <v>A.Tran</v>
          </cell>
          <cell r="I108"/>
          <cell r="J108" t="str">
            <v>Paree</v>
          </cell>
          <cell r="K108" t="str">
            <v>Silvana (TB clinic &amp; prep)</v>
          </cell>
          <cell r="L108" t="str">
            <v>T.Le</v>
          </cell>
          <cell r="M108" t="str">
            <v>qq</v>
          </cell>
          <cell r="N108"/>
          <cell r="O108"/>
          <cell r="P108"/>
          <cell r="Q108"/>
          <cell r="R108"/>
          <cell r="S108"/>
          <cell r="T108"/>
        </row>
        <row r="109">
          <cell r="C109" t="str">
            <v>A.Tran</v>
          </cell>
          <cell r="D109" t="str">
            <v>A.Tran (Compassionate)</v>
          </cell>
          <cell r="E109" t="str">
            <v>Phil</v>
          </cell>
          <cell r="F109" t="str">
            <v>Sam</v>
          </cell>
          <cell r="G109" t="str">
            <v>Bianca</v>
          </cell>
          <cell r="H109" t="str">
            <v>Victoria</v>
          </cell>
          <cell r="I109"/>
          <cell r="J109" t="str">
            <v>Paree</v>
          </cell>
          <cell r="K109" t="str">
            <v>qq</v>
          </cell>
          <cell r="L109" t="str">
            <v>T.Le</v>
          </cell>
          <cell r="M109" t="str">
            <v>Silvana</v>
          </cell>
          <cell r="N109"/>
          <cell r="O109"/>
          <cell r="P109"/>
          <cell r="Q109"/>
          <cell r="R109"/>
          <cell r="S109"/>
          <cell r="T109"/>
        </row>
        <row r="110">
          <cell r="C110" t="str">
            <v>Natalie</v>
          </cell>
          <cell r="D110" t="str">
            <v>Natalie &gt;2pm (Derm Clinic)</v>
          </cell>
          <cell r="E110" t="str">
            <v>A.Tey</v>
          </cell>
          <cell r="F110" t="str">
            <v>Sam</v>
          </cell>
          <cell r="G110" t="str">
            <v>Bianca</v>
          </cell>
          <cell r="H110" t="str">
            <v>Victoria</v>
          </cell>
          <cell r="I110"/>
          <cell r="J110" t="str">
            <v>Paree</v>
          </cell>
          <cell r="K110" t="str">
            <v>Stav (HIV clinic &amp; prep)</v>
          </cell>
          <cell r="L110" t="str">
            <v>Brindha</v>
          </cell>
          <cell r="M110" t="str">
            <v>qq</v>
          </cell>
          <cell r="N110"/>
          <cell r="O110"/>
          <cell r="P110"/>
          <cell r="Q110"/>
          <cell r="R110"/>
          <cell r="S110"/>
          <cell r="T110"/>
        </row>
        <row r="111">
          <cell r="C111" t="str">
            <v>Natalie</v>
          </cell>
          <cell r="D111" t="str">
            <v>Natalie &gt;2pm (Derm Clinic)</v>
          </cell>
          <cell r="E111" t="str">
            <v>A.Tey</v>
          </cell>
          <cell r="F111" t="str">
            <v>Sam</v>
          </cell>
          <cell r="G111" t="str">
            <v>Bianca</v>
          </cell>
          <cell r="H111" t="str">
            <v>Victoria</v>
          </cell>
          <cell r="I111"/>
          <cell r="J111" t="str">
            <v>Paree</v>
          </cell>
          <cell r="K111" t="str">
            <v>qq</v>
          </cell>
          <cell r="L111" t="str">
            <v>Louise</v>
          </cell>
          <cell r="M111" t="str">
            <v>qq</v>
          </cell>
          <cell r="N111"/>
          <cell r="O111"/>
          <cell r="P111"/>
          <cell r="Q111"/>
          <cell r="R111"/>
          <cell r="S111"/>
          <cell r="T111"/>
        </row>
        <row r="112">
          <cell r="C112" t="str">
            <v>A.Tran</v>
          </cell>
          <cell r="D112" t="str">
            <v>A.Tran &gt;2pm (SLE Clinic)</v>
          </cell>
          <cell r="E112" t="str">
            <v>A.Tey</v>
          </cell>
          <cell r="F112" t="str">
            <v>Sam</v>
          </cell>
          <cell r="G112" t="str">
            <v>Bianca</v>
          </cell>
          <cell r="H112" t="str">
            <v>Victoria</v>
          </cell>
          <cell r="I112"/>
          <cell r="J112" t="str">
            <v>Paree</v>
          </cell>
          <cell r="K112" t="str">
            <v>qq</v>
          </cell>
          <cell r="L112" t="str">
            <v>T.Le</v>
          </cell>
          <cell r="M112" t="str">
            <v>qq</v>
          </cell>
          <cell r="N112"/>
          <cell r="O112"/>
          <cell r="P112"/>
          <cell r="Q112"/>
          <cell r="R112"/>
          <cell r="S112"/>
          <cell r="T112"/>
        </row>
        <row r="113">
          <cell r="C113" t="str">
            <v>A.Tran</v>
          </cell>
          <cell r="D113" t="str">
            <v>A.Tran &lt;11am (RA Clinic)</v>
          </cell>
          <cell r="E113" t="str">
            <v>Phil</v>
          </cell>
          <cell r="F113" t="str">
            <v>Sam</v>
          </cell>
          <cell r="G113" t="str">
            <v>Bianca</v>
          </cell>
          <cell r="H113" t="str">
            <v>Victoria</v>
          </cell>
          <cell r="I113"/>
          <cell r="J113" t="str">
            <v>Silvana</v>
          </cell>
          <cell r="K113" t="str">
            <v>V.Koo (TB clinic &amp; prep)</v>
          </cell>
          <cell r="L113" t="str">
            <v>T.Le</v>
          </cell>
          <cell r="M113" t="str">
            <v>qq</v>
          </cell>
          <cell r="N113"/>
          <cell r="O113"/>
          <cell r="P113"/>
          <cell r="Q113"/>
          <cell r="R113"/>
          <cell r="S113"/>
          <cell r="T113"/>
        </row>
        <row r="114">
          <cell r="C114" t="str">
            <v>A.Tran</v>
          </cell>
          <cell r="D114" t="str">
            <v>A.Tran (Compassionate)</v>
          </cell>
          <cell r="E114" t="str">
            <v>Phil</v>
          </cell>
          <cell r="F114" t="str">
            <v>Sam</v>
          </cell>
          <cell r="G114" t="str">
            <v>Bianca</v>
          </cell>
          <cell r="H114" t="str">
            <v>Victoria</v>
          </cell>
          <cell r="I114"/>
          <cell r="J114" t="str">
            <v>Paree</v>
          </cell>
          <cell r="K114" t="str">
            <v>qq</v>
          </cell>
          <cell r="L114" t="str">
            <v>T.Le</v>
          </cell>
          <cell r="M114" t="str">
            <v>Silvana</v>
          </cell>
          <cell r="N114"/>
          <cell r="O114"/>
          <cell r="P114"/>
          <cell r="Q114"/>
          <cell r="R114"/>
          <cell r="S114"/>
          <cell r="T114"/>
        </row>
        <row r="115">
          <cell r="C115" t="str">
            <v>Natalie</v>
          </cell>
          <cell r="D115" t="str">
            <v>Natalie &gt;2pm (Derm Clinic)</v>
          </cell>
          <cell r="E115" t="str">
            <v>A.Tey</v>
          </cell>
          <cell r="F115" t="str">
            <v>Sam</v>
          </cell>
          <cell r="G115" t="str">
            <v>Bianca</v>
          </cell>
          <cell r="H115" t="str">
            <v>Victoria</v>
          </cell>
          <cell r="I115"/>
          <cell r="J115" t="str">
            <v>Paree</v>
          </cell>
          <cell r="K115" t="str">
            <v>Stav (HIV clinic &amp; prep)</v>
          </cell>
          <cell r="L115" t="str">
            <v>T.Le</v>
          </cell>
          <cell r="M115" t="str">
            <v>A.Tran</v>
          </cell>
          <cell r="N115"/>
          <cell r="O115"/>
          <cell r="P115"/>
          <cell r="Q115"/>
          <cell r="R115"/>
          <cell r="S115"/>
          <cell r="T115"/>
        </row>
        <row r="116">
          <cell r="C116" t="str">
            <v>Public Holiday</v>
          </cell>
          <cell r="D116" t="str">
            <v>Public Holiday</v>
          </cell>
          <cell r="E116" t="str">
            <v>Public Holiday</v>
          </cell>
          <cell r="F116" t="str">
            <v>Public Holiday</v>
          </cell>
          <cell r="G116" t="str">
            <v>Public Holiday</v>
          </cell>
          <cell r="H116" t="str">
            <v>Public Holiday</v>
          </cell>
          <cell r="I116" t="str">
            <v>Public Holiday</v>
          </cell>
          <cell r="J116" t="str">
            <v>Public Holiday</v>
          </cell>
          <cell r="K116" t="str">
            <v>Public Holiday</v>
          </cell>
          <cell r="L116" t="str">
            <v>Public Holiday</v>
          </cell>
          <cell r="M116" t="str">
            <v>Public Holiday</v>
          </cell>
          <cell r="N116" t="str">
            <v>Public Holiday</v>
          </cell>
          <cell r="O116" t="str">
            <v>Public Holiday</v>
          </cell>
          <cell r="P116" t="str">
            <v>Public Holiday</v>
          </cell>
          <cell r="Q116" t="str">
            <v>Public Holiday</v>
          </cell>
          <cell r="R116" t="str">
            <v>Public Holiday</v>
          </cell>
          <cell r="S116" t="str">
            <v>Public Holiday</v>
          </cell>
          <cell r="T116" t="str">
            <v>Public Holiday</v>
          </cell>
        </row>
        <row r="117">
          <cell r="C117" t="str">
            <v>A.Tran</v>
          </cell>
          <cell r="D117" t="str">
            <v>A.Tran &gt;2pm (SLE Clinic)</v>
          </cell>
          <cell r="E117" t="str">
            <v>A.Tey</v>
          </cell>
          <cell r="F117" t="str">
            <v>Sam</v>
          </cell>
          <cell r="G117" t="str">
            <v>Bianca</v>
          </cell>
          <cell r="H117" t="str">
            <v>Victoria</v>
          </cell>
          <cell r="I117"/>
          <cell r="J117" t="str">
            <v>Paree</v>
          </cell>
          <cell r="K117" t="str">
            <v>qq</v>
          </cell>
          <cell r="L117" t="str">
            <v>T.Le</v>
          </cell>
          <cell r="M117" t="str">
            <v>qq</v>
          </cell>
          <cell r="N117"/>
          <cell r="O117"/>
          <cell r="P117"/>
          <cell r="Q117"/>
          <cell r="R117"/>
          <cell r="S117"/>
          <cell r="T117"/>
        </row>
        <row r="118">
          <cell r="C118" t="str">
            <v>A.Tran</v>
          </cell>
          <cell r="D118" t="str">
            <v>A.Tran &lt;11am (RA Clinic)</v>
          </cell>
          <cell r="E118" t="str">
            <v>Phil</v>
          </cell>
          <cell r="F118" t="str">
            <v>Robbie</v>
          </cell>
          <cell r="G118" t="str">
            <v>Bianca</v>
          </cell>
          <cell r="H118" t="str">
            <v>Victoria</v>
          </cell>
          <cell r="I118"/>
          <cell r="J118" t="str">
            <v>Silvana</v>
          </cell>
          <cell r="K118" t="str">
            <v>V.Koo (TB clinic &amp; prep)</v>
          </cell>
          <cell r="L118" t="str">
            <v>A.Tran</v>
          </cell>
          <cell r="M118" t="str">
            <v>qq</v>
          </cell>
          <cell r="N118"/>
          <cell r="O118"/>
          <cell r="P118"/>
          <cell r="Q118"/>
          <cell r="R118"/>
          <cell r="S118"/>
          <cell r="T118"/>
        </row>
        <row r="119">
          <cell r="C119" t="str">
            <v>A.Tran</v>
          </cell>
          <cell r="D119" t="str">
            <v>A.Tran (Compassionate)</v>
          </cell>
          <cell r="E119" t="str">
            <v>Phil</v>
          </cell>
          <cell r="F119" t="str">
            <v>Robbie</v>
          </cell>
          <cell r="G119" t="str">
            <v>Bianca</v>
          </cell>
          <cell r="H119" t="str">
            <v>Victoria</v>
          </cell>
          <cell r="I119"/>
          <cell r="J119" t="str">
            <v>Paree</v>
          </cell>
          <cell r="K119" t="str">
            <v>qq</v>
          </cell>
          <cell r="L119" t="str">
            <v>T.Le</v>
          </cell>
          <cell r="M119" t="str">
            <v>Silvana</v>
          </cell>
          <cell r="N119"/>
          <cell r="O119"/>
          <cell r="P119"/>
          <cell r="Q119"/>
          <cell r="R119"/>
          <cell r="S119"/>
          <cell r="T119"/>
        </row>
        <row r="120">
          <cell r="C120" t="str">
            <v>Natalie</v>
          </cell>
          <cell r="D120" t="str">
            <v>Natalie &gt;2pm (Derm Clinic)</v>
          </cell>
          <cell r="E120" t="str">
            <v>A.Tey</v>
          </cell>
          <cell r="F120" t="str">
            <v>Robbie</v>
          </cell>
          <cell r="G120" t="str">
            <v>Bianca</v>
          </cell>
          <cell r="H120" t="str">
            <v>Victoria</v>
          </cell>
          <cell r="I120"/>
          <cell r="J120" t="str">
            <v>Paree</v>
          </cell>
          <cell r="K120" t="str">
            <v>Stav (HIV clinic &amp; prep)</v>
          </cell>
          <cell r="L120" t="str">
            <v>T.Le</v>
          </cell>
          <cell r="M120" t="str">
            <v>A.Tran</v>
          </cell>
          <cell r="N120"/>
          <cell r="O120"/>
          <cell r="P120"/>
          <cell r="Q120"/>
          <cell r="R120"/>
          <cell r="S120"/>
          <cell r="T120"/>
        </row>
        <row r="121">
          <cell r="C121" t="str">
            <v>Natalie</v>
          </cell>
          <cell r="D121" t="str">
            <v>Natalie &gt;2pm (Derm Clinic)</v>
          </cell>
          <cell r="E121" t="str">
            <v>A.Tey</v>
          </cell>
          <cell r="F121" t="str">
            <v>Robbie</v>
          </cell>
          <cell r="G121" t="str">
            <v>Bianca</v>
          </cell>
          <cell r="H121" t="str">
            <v>Victoria</v>
          </cell>
          <cell r="I121"/>
          <cell r="J121" t="str">
            <v>Paree</v>
          </cell>
          <cell r="K121" t="str">
            <v>qq</v>
          </cell>
          <cell r="L121" t="str">
            <v>T.Le</v>
          </cell>
          <cell r="M121"/>
          <cell r="N121"/>
          <cell r="O121"/>
          <cell r="P121"/>
          <cell r="Q121"/>
          <cell r="R121"/>
          <cell r="S121"/>
          <cell r="T121"/>
        </row>
        <row r="122">
          <cell r="C122" t="str">
            <v>A.Tran</v>
          </cell>
          <cell r="D122" t="str">
            <v>A.Tran &gt;2pm (SLE Clinic)</v>
          </cell>
          <cell r="E122" t="str">
            <v>A.Tey</v>
          </cell>
          <cell r="F122" t="str">
            <v>Robbie</v>
          </cell>
          <cell r="G122" t="str">
            <v>Bianca</v>
          </cell>
          <cell r="H122" t="str">
            <v>Victoria</v>
          </cell>
          <cell r="I122"/>
          <cell r="J122" t="str">
            <v>A.Tran</v>
          </cell>
          <cell r="K122" t="str">
            <v>qq</v>
          </cell>
          <cell r="L122" t="str">
            <v>T.Le</v>
          </cell>
          <cell r="M122" t="str">
            <v>qq</v>
          </cell>
          <cell r="N122"/>
          <cell r="O122"/>
          <cell r="P122"/>
          <cell r="Q122"/>
          <cell r="R122"/>
          <cell r="S122"/>
          <cell r="T122"/>
        </row>
        <row r="123">
          <cell r="C123" t="str">
            <v>A.Tran</v>
          </cell>
          <cell r="D123" t="str">
            <v>A.Tran &lt;11am (RA Clinic)</v>
          </cell>
          <cell r="E123" t="str">
            <v>Phil</v>
          </cell>
          <cell r="F123" t="str">
            <v>Robbie</v>
          </cell>
          <cell r="G123" t="str">
            <v>Bianca</v>
          </cell>
          <cell r="H123" t="str">
            <v>Victoria</v>
          </cell>
          <cell r="I123"/>
          <cell r="J123" t="str">
            <v>Silvana</v>
          </cell>
          <cell r="K123" t="str">
            <v>V.Koo (TB clinic &amp; prep)</v>
          </cell>
          <cell r="L123" t="str">
            <v>T.Le</v>
          </cell>
          <cell r="M123" t="str">
            <v>A.Tran</v>
          </cell>
          <cell r="N123"/>
          <cell r="O123"/>
          <cell r="P123"/>
          <cell r="Q123"/>
          <cell r="R123"/>
          <cell r="S123"/>
          <cell r="T123"/>
        </row>
        <row r="124">
          <cell r="C124" t="str">
            <v>A.Tran</v>
          </cell>
          <cell r="D124" t="str">
            <v>A.Tran (Compassionate)</v>
          </cell>
          <cell r="E124" t="str">
            <v>Phil</v>
          </cell>
          <cell r="F124" t="str">
            <v>Robbie</v>
          </cell>
          <cell r="G124" t="str">
            <v>Bianca</v>
          </cell>
          <cell r="H124" t="str">
            <v>Victoria</v>
          </cell>
          <cell r="I124"/>
          <cell r="J124" t="str">
            <v>Paree</v>
          </cell>
          <cell r="K124" t="str">
            <v>qq</v>
          </cell>
          <cell r="L124" t="str">
            <v>T.Le</v>
          </cell>
          <cell r="M124" t="str">
            <v>Silvana</v>
          </cell>
          <cell r="N124"/>
          <cell r="O124"/>
          <cell r="P124"/>
          <cell r="Q124"/>
          <cell r="R124"/>
          <cell r="S124"/>
          <cell r="T124"/>
        </row>
        <row r="125">
          <cell r="C125" t="str">
            <v>Natalie</v>
          </cell>
          <cell r="D125" t="str">
            <v>Natalie &gt;2pm (Derm Clinic)</v>
          </cell>
          <cell r="E125" t="str">
            <v>A.Tey</v>
          </cell>
          <cell r="F125" t="str">
            <v>Robbie</v>
          </cell>
          <cell r="G125" t="str">
            <v>Bianca</v>
          </cell>
          <cell r="H125" t="str">
            <v>Victoria</v>
          </cell>
          <cell r="I125"/>
          <cell r="J125" t="str">
            <v>Paree</v>
          </cell>
          <cell r="K125" t="str">
            <v>A.Tran (HIV clinic &amp; prep)</v>
          </cell>
          <cell r="L125" t="str">
            <v>T.Le</v>
          </cell>
          <cell r="M125" t="str">
            <v>qq</v>
          </cell>
          <cell r="N125"/>
          <cell r="O125"/>
          <cell r="P125"/>
          <cell r="Q125"/>
          <cell r="R125"/>
          <cell r="S125"/>
          <cell r="T125"/>
        </row>
        <row r="126">
          <cell r="C126" t="str">
            <v>Natalie</v>
          </cell>
          <cell r="D126" t="str">
            <v>Natalie &gt;2pm (Derm Clinic)</v>
          </cell>
          <cell r="E126" t="str">
            <v>A.Tey</v>
          </cell>
          <cell r="F126" t="str">
            <v>Robbie</v>
          </cell>
          <cell r="G126" t="str">
            <v>Bianca</v>
          </cell>
          <cell r="H126" t="str">
            <v>Victoria</v>
          </cell>
          <cell r="I126"/>
          <cell r="J126" t="str">
            <v>Paree</v>
          </cell>
          <cell r="K126" t="str">
            <v>qq</v>
          </cell>
          <cell r="L126" t="str">
            <v>T.Le</v>
          </cell>
          <cell r="M126" t="str">
            <v>qq</v>
          </cell>
          <cell r="N126"/>
          <cell r="O126"/>
          <cell r="P126"/>
          <cell r="Q126"/>
          <cell r="R126"/>
          <cell r="S126"/>
          <cell r="T126"/>
        </row>
        <row r="127">
          <cell r="C127" t="str">
            <v>A.Tran</v>
          </cell>
          <cell r="D127" t="str">
            <v>A.Tran &gt;2pm (SLE Clinic)</v>
          </cell>
          <cell r="E127" t="str">
            <v>A.Tey</v>
          </cell>
          <cell r="F127" t="str">
            <v>Robbie</v>
          </cell>
          <cell r="G127" t="str">
            <v>A.Tran</v>
          </cell>
          <cell r="H127" t="str">
            <v>Victoria</v>
          </cell>
          <cell r="I127"/>
          <cell r="J127" t="str">
            <v>Paree</v>
          </cell>
          <cell r="K127" t="str">
            <v>qq</v>
          </cell>
          <cell r="L127" t="str">
            <v>T.Le</v>
          </cell>
          <cell r="M127" t="str">
            <v>qq</v>
          </cell>
          <cell r="N127"/>
          <cell r="O127"/>
          <cell r="P127"/>
          <cell r="Q127"/>
          <cell r="R127"/>
          <cell r="S127"/>
          <cell r="T127"/>
        </row>
        <row r="128">
          <cell r="C128" t="str">
            <v>A.Tran</v>
          </cell>
          <cell r="D128" t="str">
            <v>A.Tran &lt;11am (RA Clinic)</v>
          </cell>
          <cell r="E128" t="str">
            <v>Phil</v>
          </cell>
          <cell r="F128" t="str">
            <v>Robbie</v>
          </cell>
          <cell r="G128" t="str">
            <v>Bianca</v>
          </cell>
          <cell r="H128" t="str">
            <v>A.Tran</v>
          </cell>
          <cell r="I128"/>
          <cell r="J128" t="str">
            <v>Silvana</v>
          </cell>
          <cell r="K128" t="str">
            <v>V.Koo (TB clinic &amp; prep)</v>
          </cell>
          <cell r="L128" t="str">
            <v>T.Le</v>
          </cell>
          <cell r="M128" t="str">
            <v>qq</v>
          </cell>
          <cell r="N128"/>
          <cell r="O128"/>
          <cell r="P128"/>
          <cell r="Q128"/>
          <cell r="R128"/>
          <cell r="S128"/>
          <cell r="T128"/>
        </row>
        <row r="129">
          <cell r="C129" t="str">
            <v>A.Tran</v>
          </cell>
          <cell r="D129" t="str">
            <v>A.Tran (Compassionate)</v>
          </cell>
          <cell r="E129" t="str">
            <v>Phil</v>
          </cell>
          <cell r="F129" t="str">
            <v>Robbie</v>
          </cell>
          <cell r="G129" t="str">
            <v>Bianca</v>
          </cell>
          <cell r="H129" t="str">
            <v>Victoria</v>
          </cell>
          <cell r="I129"/>
          <cell r="J129" t="str">
            <v>Paree</v>
          </cell>
          <cell r="K129" t="str">
            <v>qq</v>
          </cell>
          <cell r="L129" t="str">
            <v>T.Le</v>
          </cell>
          <cell r="M129" t="str">
            <v>Silvana</v>
          </cell>
          <cell r="N129"/>
          <cell r="O129"/>
          <cell r="P129"/>
          <cell r="Q129"/>
          <cell r="R129"/>
          <cell r="S129"/>
          <cell r="T129"/>
        </row>
        <row r="130">
          <cell r="C130" t="str">
            <v>Natalie</v>
          </cell>
          <cell r="D130" t="str">
            <v>Natalie &gt;2pm (Derm Clinic)</v>
          </cell>
          <cell r="E130" t="str">
            <v>A.Tey</v>
          </cell>
          <cell r="F130" t="str">
            <v>Robbie</v>
          </cell>
          <cell r="G130" t="str">
            <v>Bianca</v>
          </cell>
          <cell r="H130" t="str">
            <v>Victoria</v>
          </cell>
          <cell r="I130"/>
          <cell r="J130" t="str">
            <v>Paree</v>
          </cell>
          <cell r="K130" t="str">
            <v>A.Tran (HIV clinic &amp; prep)</v>
          </cell>
          <cell r="L130" t="str">
            <v>T.Le</v>
          </cell>
          <cell r="M130" t="str">
            <v>qq</v>
          </cell>
          <cell r="N130"/>
          <cell r="O130"/>
          <cell r="P130"/>
          <cell r="Q130"/>
          <cell r="R130"/>
          <cell r="S130"/>
          <cell r="T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</row>
        <row r="196"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</row>
        <row r="197"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</row>
        <row r="198"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</row>
        <row r="199"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 t="str">
            <v>Roshny (Resp)</v>
          </cell>
          <cell r="O201" t="str">
            <v>V.Le (Neuro/stroke)</v>
          </cell>
          <cell r="P201"/>
          <cell r="Q201"/>
          <cell r="R201"/>
          <cell r="S201"/>
          <cell r="T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 t="str">
            <v>Roshny (Resp)</v>
          </cell>
          <cell r="O202" t="str">
            <v>V.Le (Neuro/stroke)</v>
          </cell>
          <cell r="P202"/>
          <cell r="Q202"/>
          <cell r="R202"/>
          <cell r="S202"/>
          <cell r="T202"/>
        </row>
        <row r="203"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 t="str">
            <v>Roshny (Resp)</v>
          </cell>
          <cell r="O203" t="str">
            <v>V.Le (Neuro/stroke)</v>
          </cell>
          <cell r="P203"/>
          <cell r="Q203"/>
          <cell r="R203"/>
          <cell r="S203"/>
          <cell r="T203"/>
        </row>
        <row r="204"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 t="str">
            <v>Roshny (Resp)</v>
          </cell>
          <cell r="O204" t="str">
            <v>V.Le (Neuro/stroke)</v>
          </cell>
          <cell r="P204"/>
          <cell r="Q204"/>
          <cell r="R204"/>
          <cell r="S204"/>
          <cell r="T204"/>
        </row>
        <row r="205"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 t="str">
            <v>Roshny (Resp)</v>
          </cell>
          <cell r="O205" t="str">
            <v>V.Le (Neuro/stroke)</v>
          </cell>
          <cell r="P205"/>
          <cell r="Q205"/>
          <cell r="R205"/>
          <cell r="S205"/>
          <cell r="T205"/>
        </row>
        <row r="206"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 t="str">
            <v>Edward (Resp)</v>
          </cell>
          <cell r="O206"/>
          <cell r="P206"/>
          <cell r="Q206"/>
          <cell r="R206"/>
          <cell r="S206"/>
          <cell r="T206"/>
        </row>
        <row r="207"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 t="str">
            <v>Edward (Resp)</v>
          </cell>
          <cell r="O207"/>
          <cell r="P207"/>
          <cell r="Q207"/>
          <cell r="R207"/>
          <cell r="S207"/>
          <cell r="T207"/>
        </row>
        <row r="208"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 t="str">
            <v>Edward (Resp)</v>
          </cell>
          <cell r="O208"/>
          <cell r="P208"/>
          <cell r="Q208"/>
          <cell r="R208"/>
          <cell r="S208"/>
          <cell r="T208"/>
        </row>
        <row r="209"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 t="str">
            <v>Edward (Resp)</v>
          </cell>
          <cell r="O209"/>
          <cell r="P209"/>
          <cell r="Q209"/>
          <cell r="R209"/>
          <cell r="S209"/>
          <cell r="T209"/>
        </row>
        <row r="210"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 t="str">
            <v>Edward (Resp)</v>
          </cell>
          <cell r="O210"/>
          <cell r="P210"/>
          <cell r="Q210"/>
          <cell r="R210"/>
          <cell r="S210"/>
          <cell r="T210"/>
        </row>
        <row r="211"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</row>
        <row r="212"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</row>
        <row r="213"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</row>
        <row r="214"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</row>
        <row r="215"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</row>
        <row r="216"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 t="str">
            <v>Thao (Neuro/stroke)</v>
          </cell>
          <cell r="O216"/>
          <cell r="P216"/>
          <cell r="Q216"/>
          <cell r="R216"/>
          <cell r="S216"/>
          <cell r="T216"/>
        </row>
        <row r="217"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 t="str">
            <v>Thao (Neuro/stroke)</v>
          </cell>
          <cell r="O217"/>
          <cell r="P217"/>
          <cell r="Q217"/>
          <cell r="R217"/>
          <cell r="S217"/>
          <cell r="T217"/>
        </row>
        <row r="218"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 t="str">
            <v>Thao (Neuro/stroke)</v>
          </cell>
          <cell r="O218"/>
          <cell r="P218"/>
          <cell r="Q218"/>
          <cell r="R218"/>
          <cell r="S218"/>
          <cell r="T218"/>
        </row>
        <row r="219"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 t="str">
            <v>Thao (Neuro/stroke)</v>
          </cell>
          <cell r="O219"/>
          <cell r="P219"/>
          <cell r="Q219"/>
          <cell r="R219"/>
          <cell r="S219"/>
          <cell r="T219"/>
        </row>
        <row r="220"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 t="str">
            <v>Thao (Neuro/stroke)</v>
          </cell>
          <cell r="O220"/>
          <cell r="P220"/>
          <cell r="Q220"/>
          <cell r="R220"/>
          <cell r="S220"/>
          <cell r="T220"/>
        </row>
        <row r="221"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 t="str">
            <v>Jonathan (Neuro/stroke)</v>
          </cell>
          <cell r="O221"/>
          <cell r="P221"/>
          <cell r="Q221"/>
          <cell r="R221"/>
          <cell r="S221"/>
          <cell r="T221"/>
        </row>
        <row r="222"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 t="str">
            <v>Jonathan (Neuro/stroke)</v>
          </cell>
          <cell r="O222"/>
          <cell r="P222"/>
          <cell r="Q222"/>
          <cell r="R222"/>
          <cell r="S222"/>
          <cell r="T222"/>
        </row>
        <row r="223"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 t="str">
            <v>Jonathan (Neuro/stroke)</v>
          </cell>
          <cell r="O223"/>
          <cell r="P223"/>
          <cell r="Q223"/>
          <cell r="R223"/>
          <cell r="S223"/>
          <cell r="T223"/>
        </row>
        <row r="224"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 t="str">
            <v>Jonathan (Neuro/stroke)</v>
          </cell>
          <cell r="O224"/>
          <cell r="P224"/>
          <cell r="Q224"/>
          <cell r="R224"/>
          <cell r="S224"/>
          <cell r="T224"/>
        </row>
        <row r="225"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 t="str">
            <v>Jonathan (Neuro/stroke)</v>
          </cell>
          <cell r="O225"/>
          <cell r="P225"/>
          <cell r="Q225"/>
          <cell r="R225"/>
          <cell r="S225"/>
          <cell r="T225"/>
        </row>
        <row r="226"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 t="str">
            <v>Jonathan (Resp)</v>
          </cell>
          <cell r="O226"/>
          <cell r="P226"/>
          <cell r="Q226"/>
          <cell r="R226"/>
          <cell r="S226"/>
          <cell r="T226"/>
        </row>
        <row r="227"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 t="str">
            <v>Jonathan (Resp)</v>
          </cell>
          <cell r="O227"/>
          <cell r="P227"/>
          <cell r="Q227"/>
          <cell r="R227"/>
          <cell r="S227"/>
          <cell r="T227"/>
        </row>
        <row r="228"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 t="str">
            <v>Jonathan (Resp)</v>
          </cell>
          <cell r="O228"/>
          <cell r="P228"/>
          <cell r="Q228"/>
          <cell r="R228"/>
          <cell r="S228"/>
          <cell r="T228"/>
        </row>
        <row r="229"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 t="str">
            <v>Jonathan (Resp)</v>
          </cell>
          <cell r="O229"/>
          <cell r="P229"/>
          <cell r="Q229"/>
          <cell r="R229"/>
          <cell r="S229"/>
          <cell r="T229"/>
        </row>
        <row r="230"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 t="str">
            <v>Jonathan (Resp)</v>
          </cell>
          <cell r="O230"/>
          <cell r="P230"/>
          <cell r="Q230"/>
          <cell r="R230"/>
          <cell r="S230"/>
          <cell r="T230"/>
        </row>
        <row r="231"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 t="str">
            <v>Lauren (Resp)</v>
          </cell>
          <cell r="O231"/>
          <cell r="P231"/>
          <cell r="Q231"/>
          <cell r="R231"/>
          <cell r="S231"/>
          <cell r="T231"/>
        </row>
        <row r="232"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 t="str">
            <v>Lauren (Resp)</v>
          </cell>
          <cell r="O232"/>
          <cell r="P232"/>
          <cell r="Q232"/>
          <cell r="R232"/>
          <cell r="S232"/>
          <cell r="T232"/>
        </row>
        <row r="233"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 t="str">
            <v>Lauren (Resp)</v>
          </cell>
          <cell r="O233"/>
          <cell r="P233"/>
          <cell r="Q233"/>
          <cell r="R233"/>
          <cell r="S233"/>
          <cell r="T233"/>
        </row>
        <row r="234"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 t="str">
            <v>Lauren (Resp)</v>
          </cell>
          <cell r="O234"/>
          <cell r="P234"/>
          <cell r="Q234"/>
          <cell r="R234"/>
          <cell r="S234"/>
          <cell r="T234"/>
        </row>
        <row r="235"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 t="str">
            <v>Lauren (Resp)</v>
          </cell>
          <cell r="O235"/>
          <cell r="P235"/>
          <cell r="Q235"/>
          <cell r="R235"/>
          <cell r="S235"/>
          <cell r="T235"/>
        </row>
        <row r="236"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</row>
        <row r="237"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</row>
        <row r="238"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</row>
        <row r="239"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</row>
        <row r="240"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</row>
        <row r="241"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 t="str">
            <v>Roshny (ID/pall)</v>
          </cell>
          <cell r="O241" t="str">
            <v>Lauren (Neuro/stroke)</v>
          </cell>
          <cell r="P241"/>
          <cell r="Q241"/>
          <cell r="R241"/>
          <cell r="S241"/>
          <cell r="T241"/>
        </row>
        <row r="242"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 t="str">
            <v>Roshny (ID/pall)</v>
          </cell>
          <cell r="O242" t="str">
            <v>Lauren (Neuro/stroke)</v>
          </cell>
          <cell r="P242"/>
          <cell r="Q242"/>
          <cell r="R242"/>
          <cell r="S242"/>
          <cell r="T242"/>
        </row>
        <row r="243"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 t="str">
            <v>Roshny (ID/pall)</v>
          </cell>
          <cell r="O243" t="str">
            <v>Lauren (Neuro/stroke)</v>
          </cell>
          <cell r="P243"/>
          <cell r="Q243"/>
          <cell r="R243"/>
          <cell r="S243"/>
          <cell r="T243"/>
        </row>
        <row r="244"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 t="str">
            <v>Roshny (ID/pall)</v>
          </cell>
          <cell r="O244" t="str">
            <v>Lauren (Neuro/stroke)</v>
          </cell>
          <cell r="P244"/>
          <cell r="Q244"/>
          <cell r="R244"/>
          <cell r="S244"/>
          <cell r="T244"/>
        </row>
        <row r="245"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 t="str">
            <v>Roshny (ID/pall)</v>
          </cell>
          <cell r="O245" t="str">
            <v>Lauren (Neuro/stroke)</v>
          </cell>
          <cell r="P245"/>
          <cell r="Q245"/>
          <cell r="R245"/>
          <cell r="S245"/>
          <cell r="T245"/>
        </row>
        <row r="246"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 t="str">
            <v>Roshny (neuro/stroke)</v>
          </cell>
          <cell r="O246"/>
          <cell r="P246"/>
          <cell r="Q246"/>
          <cell r="R246"/>
          <cell r="S246"/>
          <cell r="T246"/>
        </row>
        <row r="247"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 t="str">
            <v>Roshny (neuro/stroke)</v>
          </cell>
          <cell r="O247"/>
          <cell r="P247"/>
          <cell r="Q247"/>
          <cell r="R247"/>
          <cell r="S247"/>
          <cell r="T247"/>
        </row>
        <row r="248"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 t="str">
            <v>Roshny (neuro/stroke)</v>
          </cell>
          <cell r="O248"/>
          <cell r="P248"/>
          <cell r="Q248"/>
          <cell r="R248"/>
          <cell r="S248"/>
          <cell r="T248"/>
        </row>
        <row r="249"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 t="str">
            <v>Roshny (neuro/stroke)</v>
          </cell>
          <cell r="O249"/>
          <cell r="P249"/>
          <cell r="Q249"/>
          <cell r="R249"/>
          <cell r="S249"/>
          <cell r="T249"/>
        </row>
        <row r="250"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 t="str">
            <v>Roshny (neuro/stroke)</v>
          </cell>
          <cell r="O250"/>
          <cell r="P250"/>
          <cell r="Q250"/>
          <cell r="R250"/>
          <cell r="S250"/>
          <cell r="T250"/>
        </row>
        <row r="251"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</row>
        <row r="252"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</row>
        <row r="253"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</row>
        <row r="254"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</row>
        <row r="255"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</row>
        <row r="256"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</row>
        <row r="257">
          <cell r="C257"/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</row>
        <row r="258">
          <cell r="C258"/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</row>
        <row r="259"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</row>
        <row r="260"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</row>
        <row r="261"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</row>
        <row r="262"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  <sheetName val="2017_Med Info_Inpatients_HOMR"/>
    </sheetNames>
    <sheetDataSet>
      <sheetData sheetId="0">
        <row r="1">
          <cell r="A1"/>
          <cell r="C1" t="str">
            <v>MED INFO</v>
          </cell>
          <cell r="D1" t="str">
            <v>MED INFO INTERN</v>
          </cell>
          <cell r="E1" t="str">
            <v>MED INFO TRAINING</v>
          </cell>
          <cell r="F1" t="str">
            <v>INPATIENTS</v>
          </cell>
          <cell r="G1" t="str">
            <v>INPATIENTS</v>
          </cell>
          <cell r="H1" t="str">
            <v>INPATIENTS</v>
          </cell>
          <cell r="I1" t="str">
            <v>INPATIENT INTERN</v>
          </cell>
          <cell r="J1" t="str">
            <v>INPATIENT INTERN</v>
          </cell>
          <cell r="K1" t="str">
            <v>(8am-4.30pm) HOMR / CDC CLINIC</v>
          </cell>
          <cell r="L1" t="str">
            <v>(8am-4.30pm) HOMR</v>
          </cell>
          <cell r="M1" t="str">
            <v>(8am-4.30pm) HOMR</v>
          </cell>
          <cell r="N1" t="str">
            <v>(8am-4.30pm) HOMR</v>
          </cell>
          <cell r="O1" t="str">
            <v>(8am-4.30pm) HOMR / AAC / PR INTERN</v>
          </cell>
          <cell r="P1" t="str">
            <v>[PHARMACY ROLE]</v>
          </cell>
          <cell r="Q1" t="str">
            <v>[PHARMACY ROLE]</v>
          </cell>
          <cell r="R1" t="str">
            <v>[PHARMACY ROLE]</v>
          </cell>
          <cell r="S1" t="str">
            <v>[PHARMACY ROLE]</v>
          </cell>
          <cell r="T1" t="str">
            <v>[PHARMACY ROLE]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</row>
        <row r="3">
          <cell r="C3" t="str">
            <v>Rodney</v>
          </cell>
          <cell r="D3" t="str">
            <v>Thao</v>
          </cell>
          <cell r="E3" t="str">
            <v>qq</v>
          </cell>
          <cell r="F3" t="str">
            <v>Adil</v>
          </cell>
          <cell r="G3" t="str">
            <v>Taylor</v>
          </cell>
          <cell r="H3" t="str">
            <v>Domenica</v>
          </cell>
          <cell r="I3" t="str">
            <v>Ana</v>
          </cell>
          <cell r="J3" t="str">
            <v>Tinh</v>
          </cell>
          <cell r="K3" t="str">
            <v>M.Hanna</v>
          </cell>
          <cell r="L3" t="str">
            <v>Sophia</v>
          </cell>
          <cell r="M3" t="str">
            <v>blank</v>
          </cell>
          <cell r="N3"/>
          <cell r="O3"/>
          <cell r="P3"/>
          <cell r="Q3"/>
          <cell r="R3"/>
          <cell r="S3"/>
          <cell r="T3"/>
        </row>
        <row r="4">
          <cell r="C4" t="str">
            <v>Rodney</v>
          </cell>
          <cell r="D4" t="str">
            <v>Thao</v>
          </cell>
          <cell r="E4" t="str">
            <v>April (LS)</v>
          </cell>
          <cell r="F4" t="str">
            <v>Adil</v>
          </cell>
          <cell r="G4" t="str">
            <v>Taylor</v>
          </cell>
          <cell r="H4" t="str">
            <v>Domenica</v>
          </cell>
          <cell r="I4" t="str">
            <v>Ana</v>
          </cell>
          <cell r="J4" t="str">
            <v>Tinh</v>
          </cell>
          <cell r="K4" t="str">
            <v>Maia</v>
          </cell>
          <cell r="L4" t="str">
            <v>Sophia</v>
          </cell>
          <cell r="M4" t="str">
            <v>blank</v>
          </cell>
          <cell r="N4"/>
          <cell r="O4"/>
          <cell r="P4"/>
          <cell r="Q4"/>
          <cell r="R4"/>
          <cell r="S4"/>
          <cell r="T4"/>
        </row>
        <row r="5">
          <cell r="C5" t="str">
            <v>Rodney</v>
          </cell>
          <cell r="D5" t="str">
            <v>Thao</v>
          </cell>
          <cell r="E5" t="str">
            <v>qq</v>
          </cell>
          <cell r="F5" t="str">
            <v>Adil</v>
          </cell>
          <cell r="G5" t="str">
            <v>Mohammed</v>
          </cell>
          <cell r="H5" t="str">
            <v>Simone</v>
          </cell>
          <cell r="I5" t="str">
            <v>Ana</v>
          </cell>
          <cell r="J5" t="str">
            <v>Tinh</v>
          </cell>
          <cell r="K5" t="str">
            <v>M.Hanna</v>
          </cell>
          <cell r="L5" t="str">
            <v>qq</v>
          </cell>
          <cell r="M5" t="str">
            <v>blank</v>
          </cell>
          <cell r="N5"/>
          <cell r="O5"/>
          <cell r="P5"/>
          <cell r="Q5"/>
          <cell r="R5"/>
          <cell r="S5"/>
          <cell r="T5"/>
        </row>
        <row r="6">
          <cell r="C6" t="str">
            <v>Rodney</v>
          </cell>
          <cell r="D6" t="str">
            <v>Thao</v>
          </cell>
          <cell r="E6"/>
          <cell r="F6" t="str">
            <v>Adil</v>
          </cell>
          <cell r="G6" t="str">
            <v>Taylor</v>
          </cell>
          <cell r="H6" t="str">
            <v>qq</v>
          </cell>
          <cell r="I6"/>
          <cell r="J6"/>
          <cell r="K6" t="str">
            <v>Maia</v>
          </cell>
          <cell r="L6" t="str">
            <v>Sophia</v>
          </cell>
          <cell r="M6" t="str">
            <v>Amelia</v>
          </cell>
          <cell r="N6"/>
          <cell r="O6"/>
          <cell r="P6"/>
          <cell r="Q6"/>
          <cell r="R6"/>
          <cell r="S6"/>
          <cell r="T6"/>
        </row>
        <row r="7">
          <cell r="C7" t="str">
            <v>Rodney</v>
          </cell>
          <cell r="D7" t="str">
            <v>qq</v>
          </cell>
          <cell r="E7"/>
          <cell r="F7" t="str">
            <v>Adil</v>
          </cell>
          <cell r="G7" t="str">
            <v>Taylor</v>
          </cell>
          <cell r="H7" t="str">
            <v>V.Shen</v>
          </cell>
          <cell r="I7"/>
          <cell r="J7"/>
          <cell r="K7" t="str">
            <v>Maia</v>
          </cell>
          <cell r="L7" t="str">
            <v>Sophia</v>
          </cell>
          <cell r="M7" t="str">
            <v>qq</v>
          </cell>
          <cell r="N7"/>
          <cell r="O7"/>
          <cell r="P7"/>
          <cell r="Q7"/>
          <cell r="R7"/>
          <cell r="S7"/>
          <cell r="T7"/>
        </row>
        <row r="8">
          <cell r="C8" t="str">
            <v>Rodney</v>
          </cell>
          <cell r="D8" t="str">
            <v>qq</v>
          </cell>
          <cell r="E8"/>
          <cell r="F8" t="str">
            <v>Adil</v>
          </cell>
          <cell r="G8" t="str">
            <v>Taylor</v>
          </cell>
          <cell r="H8" t="str">
            <v>Domenica</v>
          </cell>
          <cell r="I8"/>
          <cell r="J8"/>
          <cell r="K8" t="str">
            <v>M.Hanna</v>
          </cell>
          <cell r="L8" t="str">
            <v>Sophia</v>
          </cell>
          <cell r="M8" t="str">
            <v>Kelly</v>
          </cell>
          <cell r="N8"/>
          <cell r="O8"/>
          <cell r="P8"/>
          <cell r="Q8"/>
          <cell r="R8"/>
          <cell r="S8"/>
          <cell r="T8"/>
        </row>
        <row r="9">
          <cell r="C9" t="str">
            <v>Rodney</v>
          </cell>
          <cell r="D9" t="str">
            <v>Thao</v>
          </cell>
          <cell r="E9"/>
          <cell r="F9" t="str">
            <v>Adil</v>
          </cell>
          <cell r="G9" t="str">
            <v>Taylor</v>
          </cell>
          <cell r="H9" t="str">
            <v>Domenica</v>
          </cell>
          <cell r="I9"/>
          <cell r="J9"/>
          <cell r="K9" t="str">
            <v>Maia</v>
          </cell>
          <cell r="L9" t="str">
            <v>Sophia</v>
          </cell>
          <cell r="M9" t="str">
            <v>Kelly</v>
          </cell>
          <cell r="N9"/>
          <cell r="O9"/>
          <cell r="P9"/>
          <cell r="Q9"/>
          <cell r="R9"/>
          <cell r="S9"/>
          <cell r="T9"/>
        </row>
        <row r="10">
          <cell r="C10" t="str">
            <v>Rodney</v>
          </cell>
          <cell r="D10" t="str">
            <v>Thao</v>
          </cell>
          <cell r="E10"/>
          <cell r="F10" t="str">
            <v>Adil</v>
          </cell>
          <cell r="G10" t="str">
            <v>Taylor</v>
          </cell>
          <cell r="H10" t="str">
            <v>qq</v>
          </cell>
          <cell r="I10"/>
          <cell r="J10"/>
          <cell r="K10" t="str">
            <v>M.Hanna</v>
          </cell>
          <cell r="L10" t="str">
            <v>Sophia</v>
          </cell>
          <cell r="M10" t="str">
            <v>Amelia</v>
          </cell>
          <cell r="N10"/>
          <cell r="O10"/>
          <cell r="P10"/>
          <cell r="Q10"/>
          <cell r="R10"/>
          <cell r="S10"/>
          <cell r="T10"/>
        </row>
        <row r="11">
          <cell r="C11" t="str">
            <v>Rodney</v>
          </cell>
          <cell r="D11" t="str">
            <v>qq</v>
          </cell>
          <cell r="E11"/>
          <cell r="F11" t="str">
            <v>Taylor</v>
          </cell>
          <cell r="G11" t="str">
            <v>Mohammed</v>
          </cell>
          <cell r="H11" t="str">
            <v>qq</v>
          </cell>
          <cell r="I11" t="str">
            <v>Roshny</v>
          </cell>
          <cell r="J11" t="str">
            <v>qq</v>
          </cell>
          <cell r="K11" t="str">
            <v>Maia</v>
          </cell>
          <cell r="L11" t="str">
            <v>Sophia</v>
          </cell>
          <cell r="M11" t="str">
            <v>Amelia</v>
          </cell>
          <cell r="N11" t="str">
            <v>qq</v>
          </cell>
          <cell r="O11"/>
          <cell r="P11"/>
          <cell r="Q11"/>
          <cell r="R11"/>
          <cell r="S11"/>
          <cell r="T11"/>
        </row>
        <row r="12">
          <cell r="C12" t="str">
            <v>Rodney</v>
          </cell>
          <cell r="D12" t="str">
            <v>qq</v>
          </cell>
          <cell r="E12"/>
          <cell r="F12" t="str">
            <v>Adil</v>
          </cell>
          <cell r="G12" t="str">
            <v>Mohammed</v>
          </cell>
          <cell r="H12" t="str">
            <v>qq</v>
          </cell>
          <cell r="I12" t="str">
            <v>Roshny</v>
          </cell>
          <cell r="J12" t="str">
            <v>qq</v>
          </cell>
          <cell r="K12" t="str">
            <v>Maia</v>
          </cell>
          <cell r="L12" t="str">
            <v>Sophia</v>
          </cell>
          <cell r="M12" t="str">
            <v>Amelia</v>
          </cell>
          <cell r="N12" t="str">
            <v>qq</v>
          </cell>
          <cell r="O12"/>
          <cell r="P12"/>
          <cell r="Q12"/>
          <cell r="R12"/>
          <cell r="S12"/>
          <cell r="T12"/>
        </row>
        <row r="13">
          <cell r="C13" t="str">
            <v>Rodney</v>
          </cell>
          <cell r="D13" t="str">
            <v>Edward</v>
          </cell>
          <cell r="E13"/>
          <cell r="F13" t="str">
            <v>Adil</v>
          </cell>
          <cell r="G13" t="str">
            <v>Mohammed</v>
          </cell>
          <cell r="H13" t="str">
            <v>Domenica</v>
          </cell>
          <cell r="I13" t="str">
            <v>Roshny</v>
          </cell>
          <cell r="J13" t="str">
            <v>qq</v>
          </cell>
          <cell r="K13" t="str">
            <v>M.Hanna</v>
          </cell>
          <cell r="L13" t="str">
            <v>Sophia</v>
          </cell>
          <cell r="M13" t="str">
            <v>Amelia</v>
          </cell>
          <cell r="N13" t="str">
            <v>Maia</v>
          </cell>
          <cell r="O13"/>
          <cell r="P13"/>
          <cell r="Q13"/>
          <cell r="R13"/>
          <cell r="S13"/>
          <cell r="T13"/>
        </row>
        <row r="14">
          <cell r="C14" t="str">
            <v>Rodney</v>
          </cell>
          <cell r="D14" t="str">
            <v>Edward</v>
          </cell>
          <cell r="E14"/>
          <cell r="F14" t="str">
            <v>Adil</v>
          </cell>
          <cell r="G14" t="str">
            <v>Taylor/Mohammed&gt;11.30(RMB)</v>
          </cell>
          <cell r="H14" t="str">
            <v>Domenica</v>
          </cell>
          <cell r="I14" t="str">
            <v>Roshny</v>
          </cell>
          <cell r="J14" t="str">
            <v>V.Mai(RMB)</v>
          </cell>
          <cell r="K14" t="str">
            <v>qq</v>
          </cell>
          <cell r="L14" t="str">
            <v>Sophia</v>
          </cell>
          <cell r="M14" t="str">
            <v>Amelia</v>
          </cell>
          <cell r="N14" t="str">
            <v>qq</v>
          </cell>
          <cell r="O14"/>
          <cell r="P14"/>
          <cell r="Q14"/>
          <cell r="R14"/>
          <cell r="S14"/>
          <cell r="T14"/>
        </row>
        <row r="15">
          <cell r="C15" t="str">
            <v>Rodney</v>
          </cell>
          <cell r="D15" t="str">
            <v>Edward</v>
          </cell>
          <cell r="E15"/>
          <cell r="F15" t="str">
            <v>Adil</v>
          </cell>
          <cell r="G15" t="str">
            <v>Mohammed</v>
          </cell>
          <cell r="H15" t="str">
            <v>qq</v>
          </cell>
          <cell r="I15" t="str">
            <v>Roshny</v>
          </cell>
          <cell r="J15" t="str">
            <v>qq</v>
          </cell>
          <cell r="K15" t="str">
            <v>M.Hanna</v>
          </cell>
          <cell r="L15" t="str">
            <v>Sophia</v>
          </cell>
          <cell r="M15" t="str">
            <v>Amelia</v>
          </cell>
          <cell r="N15" t="str">
            <v>qq</v>
          </cell>
          <cell r="O15"/>
          <cell r="P15"/>
          <cell r="Q15"/>
          <cell r="R15"/>
          <cell r="S15"/>
          <cell r="T15"/>
        </row>
        <row r="16">
          <cell r="C16" t="str">
            <v>Rodney</v>
          </cell>
          <cell r="D16" t="str">
            <v>Edward (LS)</v>
          </cell>
          <cell r="E16"/>
          <cell r="F16" t="str">
            <v>Adil</v>
          </cell>
          <cell r="G16" t="str">
            <v>Mohammed</v>
          </cell>
          <cell r="H16" t="str">
            <v>qq</v>
          </cell>
          <cell r="I16" t="str">
            <v>Lauren</v>
          </cell>
          <cell r="J16" t="str">
            <v>Nha</v>
          </cell>
          <cell r="K16" t="str">
            <v>A.Tran</v>
          </cell>
          <cell r="L16" t="str">
            <v>Sophia</v>
          </cell>
          <cell r="M16" t="str">
            <v>Amelia</v>
          </cell>
          <cell r="N16"/>
          <cell r="O16"/>
          <cell r="P16"/>
          <cell r="Q16"/>
          <cell r="R16"/>
          <cell r="S16"/>
          <cell r="T16"/>
        </row>
        <row r="17">
          <cell r="C17" t="str">
            <v>Rodney</v>
          </cell>
          <cell r="D17" t="str">
            <v>Edward (LS)</v>
          </cell>
          <cell r="E17"/>
          <cell r="F17" t="str">
            <v>Adil</v>
          </cell>
          <cell r="G17" t="str">
            <v>Taylor</v>
          </cell>
          <cell r="H17" t="str">
            <v>qq</v>
          </cell>
          <cell r="I17" t="str">
            <v>Lauren</v>
          </cell>
          <cell r="J17" t="str">
            <v>Nha</v>
          </cell>
          <cell r="K17" t="str">
            <v>A.Tran</v>
          </cell>
          <cell r="L17" t="str">
            <v>Sophia</v>
          </cell>
          <cell r="M17" t="str">
            <v>Amelia</v>
          </cell>
          <cell r="N17"/>
          <cell r="O17"/>
          <cell r="P17"/>
          <cell r="Q17"/>
          <cell r="R17"/>
          <cell r="S17"/>
          <cell r="T17"/>
        </row>
        <row r="18">
          <cell r="C18" t="str">
            <v>Rodney</v>
          </cell>
          <cell r="D18" t="str">
            <v>Edward (LS)</v>
          </cell>
          <cell r="E18"/>
          <cell r="F18" t="str">
            <v>Mohammed</v>
          </cell>
          <cell r="G18" t="str">
            <v>Taylor</v>
          </cell>
          <cell r="H18" t="str">
            <v>Domenica</v>
          </cell>
          <cell r="I18" t="str">
            <v>Lauren</v>
          </cell>
          <cell r="J18" t="str">
            <v>Nha</v>
          </cell>
          <cell r="K18" t="str">
            <v>M.Hanna</v>
          </cell>
          <cell r="L18" t="str">
            <v>Sophia</v>
          </cell>
          <cell r="M18" t="str">
            <v>Amelia</v>
          </cell>
          <cell r="N18"/>
          <cell r="O18"/>
          <cell r="P18"/>
          <cell r="Q18"/>
          <cell r="R18"/>
          <cell r="S18"/>
          <cell r="T18"/>
        </row>
        <row r="19">
          <cell r="C19" t="str">
            <v>Adil</v>
          </cell>
          <cell r="D19" t="str">
            <v>Edward (LS)</v>
          </cell>
          <cell r="E19"/>
          <cell r="F19" t="str">
            <v>Mohammed</v>
          </cell>
          <cell r="G19" t="str">
            <v>Taylor</v>
          </cell>
          <cell r="H19" t="str">
            <v>Domenica</v>
          </cell>
          <cell r="I19" t="str">
            <v>Lauren</v>
          </cell>
          <cell r="J19" t="str">
            <v>Nha</v>
          </cell>
          <cell r="K19" t="str">
            <v>Kelly</v>
          </cell>
          <cell r="L19" t="str">
            <v>Sophia</v>
          </cell>
          <cell r="M19" t="str">
            <v>V.Mai</v>
          </cell>
          <cell r="N19"/>
          <cell r="O19"/>
          <cell r="P19"/>
          <cell r="Q19"/>
          <cell r="R19"/>
          <cell r="S19"/>
          <cell r="T19"/>
        </row>
        <row r="20">
          <cell r="C20" t="str">
            <v>Rodney</v>
          </cell>
          <cell r="D20" t="str">
            <v>Edward (LS)</v>
          </cell>
          <cell r="E20"/>
          <cell r="F20" t="str">
            <v>Adil</v>
          </cell>
          <cell r="G20" t="str">
            <v>Taylor</v>
          </cell>
          <cell r="H20" t="str">
            <v>qq</v>
          </cell>
          <cell r="I20" t="str">
            <v>Lauren</v>
          </cell>
          <cell r="J20" t="str">
            <v>Nha</v>
          </cell>
          <cell r="K20" t="str">
            <v>M.Hanna</v>
          </cell>
          <cell r="L20" t="str">
            <v>Sophia</v>
          </cell>
          <cell r="M20" t="str">
            <v>Amelia</v>
          </cell>
          <cell r="N20"/>
          <cell r="O20"/>
          <cell r="P20"/>
          <cell r="Q20"/>
          <cell r="R20"/>
          <cell r="S20"/>
          <cell r="T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/>
          <cell r="P21"/>
          <cell r="Q21"/>
          <cell r="R21"/>
          <cell r="S21"/>
          <cell r="T21"/>
        </row>
        <row r="22">
          <cell r="C22" t="str">
            <v>Rodney</v>
          </cell>
          <cell r="D22" t="str">
            <v>Jesslyn</v>
          </cell>
          <cell r="E22" t="str">
            <v>qq</v>
          </cell>
          <cell r="F22" t="str">
            <v>Adil</v>
          </cell>
          <cell r="G22" t="str">
            <v>Taylor</v>
          </cell>
          <cell r="H22" t="str">
            <v>qq</v>
          </cell>
          <cell r="I22" t="str">
            <v>qq</v>
          </cell>
          <cell r="J22"/>
          <cell r="K22" t="str">
            <v>Maia</v>
          </cell>
          <cell r="L22" t="str">
            <v>Sophia</v>
          </cell>
          <cell r="M22" t="str">
            <v>Amelia</v>
          </cell>
          <cell r="N22" t="str">
            <v>qq</v>
          </cell>
          <cell r="O22"/>
          <cell r="P22"/>
          <cell r="Q22"/>
          <cell r="R22"/>
          <cell r="S22"/>
          <cell r="T22"/>
        </row>
        <row r="23">
          <cell r="C23" t="str">
            <v>Rodney</v>
          </cell>
          <cell r="D23" t="str">
            <v>qq</v>
          </cell>
          <cell r="E23" t="str">
            <v>qq</v>
          </cell>
          <cell r="F23" t="str">
            <v>Adil</v>
          </cell>
          <cell r="G23" t="str">
            <v>Taylor</v>
          </cell>
          <cell r="H23" t="str">
            <v>Domenica</v>
          </cell>
          <cell r="I23" t="str">
            <v>qq</v>
          </cell>
          <cell r="J23"/>
          <cell r="K23" t="str">
            <v>Aseel</v>
          </cell>
          <cell r="L23" t="str">
            <v>Sophia</v>
          </cell>
          <cell r="M23" t="str">
            <v>Amelia</v>
          </cell>
          <cell r="N23" t="str">
            <v>qq</v>
          </cell>
          <cell r="O23"/>
          <cell r="P23"/>
          <cell r="Q23"/>
          <cell r="R23"/>
          <cell r="S23"/>
          <cell r="T23"/>
        </row>
        <row r="24">
          <cell r="C24" t="str">
            <v>Rodney</v>
          </cell>
          <cell r="D24" t="str">
            <v>Jesslyn</v>
          </cell>
          <cell r="E24" t="str">
            <v>qq</v>
          </cell>
          <cell r="F24" t="str">
            <v>Adil</v>
          </cell>
          <cell r="G24" t="str">
            <v>Taylor</v>
          </cell>
          <cell r="H24" t="str">
            <v>Domenica</v>
          </cell>
          <cell r="I24" t="str">
            <v>qq</v>
          </cell>
          <cell r="J24"/>
          <cell r="K24" t="str">
            <v>Maia</v>
          </cell>
          <cell r="L24" t="str">
            <v>Sophia</v>
          </cell>
          <cell r="M24" t="str">
            <v>Amelia</v>
          </cell>
          <cell r="N24" t="str">
            <v>qq</v>
          </cell>
          <cell r="O24"/>
          <cell r="P24"/>
          <cell r="Q24"/>
          <cell r="R24"/>
          <cell r="S24"/>
          <cell r="T24"/>
        </row>
        <row r="25">
          <cell r="C25" t="str">
            <v>Rodney</v>
          </cell>
          <cell r="D25" t="str">
            <v>Jesslyn</v>
          </cell>
          <cell r="E25" t="str">
            <v>qq</v>
          </cell>
          <cell r="F25" t="str">
            <v>Adil</v>
          </cell>
          <cell r="G25" t="str">
            <v>Taylor</v>
          </cell>
          <cell r="H25" t="str">
            <v>qq</v>
          </cell>
          <cell r="I25" t="str">
            <v>qq</v>
          </cell>
          <cell r="J25"/>
          <cell r="K25" t="str">
            <v>blank</v>
          </cell>
          <cell r="L25" t="str">
            <v>Sophia</v>
          </cell>
          <cell r="M25" t="str">
            <v>Amelia</v>
          </cell>
          <cell r="N25" t="str">
            <v>qq</v>
          </cell>
          <cell r="O25"/>
          <cell r="P25"/>
          <cell r="Q25"/>
          <cell r="R25"/>
          <cell r="S25"/>
          <cell r="T25"/>
        </row>
        <row r="26">
          <cell r="C26" t="str">
            <v>Rodney</v>
          </cell>
          <cell r="D26" t="str">
            <v>Jesslyn</v>
          </cell>
          <cell r="E26" t="str">
            <v>qq</v>
          </cell>
          <cell r="F26" t="str">
            <v>Adil</v>
          </cell>
          <cell r="G26" t="str">
            <v>Mohammed</v>
          </cell>
          <cell r="H26" t="str">
            <v>qq</v>
          </cell>
          <cell r="I26" t="str">
            <v>Nha</v>
          </cell>
          <cell r="J26"/>
          <cell r="K26" t="str">
            <v>Maia</v>
          </cell>
          <cell r="L26" t="str">
            <v>Sophia</v>
          </cell>
          <cell r="M26" t="str">
            <v>A.Tran</v>
          </cell>
          <cell r="N26" t="str">
            <v>qq</v>
          </cell>
          <cell r="O26"/>
          <cell r="P26"/>
          <cell r="Q26"/>
          <cell r="R26"/>
          <cell r="S26"/>
          <cell r="T26"/>
        </row>
        <row r="27">
          <cell r="C27" t="str">
            <v>Rodney</v>
          </cell>
          <cell r="D27" t="str">
            <v>qq</v>
          </cell>
          <cell r="E27" t="str">
            <v>qq</v>
          </cell>
          <cell r="F27" t="str">
            <v>Adil</v>
          </cell>
          <cell r="G27" t="str">
            <v>Taylor</v>
          </cell>
          <cell r="H27" t="str">
            <v>qq</v>
          </cell>
          <cell r="I27" t="str">
            <v>Nha</v>
          </cell>
          <cell r="J27"/>
          <cell r="K27" t="str">
            <v>Maia</v>
          </cell>
          <cell r="L27" t="str">
            <v>Sophia</v>
          </cell>
          <cell r="M27" t="str">
            <v>Aseel</v>
          </cell>
          <cell r="N27" t="str">
            <v>qq</v>
          </cell>
          <cell r="O27"/>
          <cell r="P27"/>
          <cell r="Q27"/>
          <cell r="R27"/>
          <cell r="S27"/>
          <cell r="T27"/>
        </row>
        <row r="28">
          <cell r="C28" t="str">
            <v>Rodney</v>
          </cell>
          <cell r="D28" t="str">
            <v>Jesslyn</v>
          </cell>
          <cell r="E28" t="str">
            <v>qq</v>
          </cell>
          <cell r="F28" t="str">
            <v>Adil</v>
          </cell>
          <cell r="G28" t="str">
            <v>Taylor</v>
          </cell>
          <cell r="H28" t="str">
            <v>Domenica</v>
          </cell>
          <cell r="I28" t="str">
            <v>Nha</v>
          </cell>
          <cell r="J28"/>
          <cell r="K28" t="str">
            <v>M.Hanna</v>
          </cell>
          <cell r="L28" t="str">
            <v>Aseel</v>
          </cell>
          <cell r="M28" t="str">
            <v>Kelly</v>
          </cell>
          <cell r="N28" t="str">
            <v>qq</v>
          </cell>
          <cell r="O28"/>
          <cell r="P28"/>
          <cell r="Q28"/>
          <cell r="R28"/>
          <cell r="S28"/>
          <cell r="T28"/>
        </row>
        <row r="29">
          <cell r="C29" t="str">
            <v>Rodney</v>
          </cell>
          <cell r="D29" t="str">
            <v>Jesslyn</v>
          </cell>
          <cell r="E29" t="str">
            <v>qq</v>
          </cell>
          <cell r="F29" t="str">
            <v>Adil</v>
          </cell>
          <cell r="G29" t="str">
            <v>Taylor</v>
          </cell>
          <cell r="H29" t="str">
            <v>Domenica</v>
          </cell>
          <cell r="I29" t="str">
            <v>Nha</v>
          </cell>
          <cell r="J29"/>
          <cell r="K29" t="str">
            <v>Maia</v>
          </cell>
          <cell r="L29" t="str">
            <v>Sophia</v>
          </cell>
          <cell r="M29" t="str">
            <v>Kelly</v>
          </cell>
          <cell r="N29" t="str">
            <v>A.Tran</v>
          </cell>
          <cell r="O29"/>
          <cell r="P29"/>
          <cell r="Q29"/>
          <cell r="R29"/>
          <cell r="S29"/>
          <cell r="T29"/>
        </row>
        <row r="30">
          <cell r="C30" t="str">
            <v>Rodney</v>
          </cell>
          <cell r="D30" t="str">
            <v>Jesslyn</v>
          </cell>
          <cell r="E30" t="str">
            <v>qq</v>
          </cell>
          <cell r="F30" t="str">
            <v>Adil</v>
          </cell>
          <cell r="G30" t="str">
            <v>Taylor</v>
          </cell>
          <cell r="H30" t="str">
            <v>qq</v>
          </cell>
          <cell r="I30" t="str">
            <v>Nha</v>
          </cell>
          <cell r="J30"/>
          <cell r="K30" t="str">
            <v>M.Hanna</v>
          </cell>
          <cell r="L30" t="str">
            <v>Sophia</v>
          </cell>
          <cell r="M30" t="str">
            <v>qq</v>
          </cell>
          <cell r="N30" t="str">
            <v>qq</v>
          </cell>
          <cell r="O30"/>
          <cell r="P30"/>
          <cell r="Q30"/>
          <cell r="R30"/>
          <cell r="S30"/>
          <cell r="T30"/>
        </row>
        <row r="31">
          <cell r="C31" t="str">
            <v>Rodney</v>
          </cell>
          <cell r="D31" t="str">
            <v>qq</v>
          </cell>
          <cell r="E31"/>
          <cell r="F31" t="str">
            <v>Adil</v>
          </cell>
          <cell r="G31" t="str">
            <v>Taylor</v>
          </cell>
          <cell r="H31" t="str">
            <v>qq</v>
          </cell>
          <cell r="I31" t="str">
            <v>qq</v>
          </cell>
          <cell r="J31" t="str">
            <v>qq</v>
          </cell>
          <cell r="K31" t="str">
            <v>Maia</v>
          </cell>
          <cell r="L31" t="str">
            <v>Sophia</v>
          </cell>
          <cell r="M31" t="str">
            <v>Amelia</v>
          </cell>
          <cell r="N31" t="str">
            <v>qq</v>
          </cell>
          <cell r="O31"/>
          <cell r="P31"/>
          <cell r="Q31"/>
          <cell r="R31"/>
          <cell r="S31"/>
          <cell r="T31"/>
        </row>
        <row r="32">
          <cell r="C32" t="str">
            <v>Rodney</v>
          </cell>
          <cell r="D32" t="str">
            <v>qq</v>
          </cell>
          <cell r="E32"/>
          <cell r="F32" t="str">
            <v>Adil</v>
          </cell>
          <cell r="G32" t="str">
            <v>Taylor</v>
          </cell>
          <cell r="H32" t="str">
            <v>Mohammed</v>
          </cell>
          <cell r="I32" t="str">
            <v>qq</v>
          </cell>
          <cell r="J32" t="str">
            <v>qq</v>
          </cell>
          <cell r="K32" t="str">
            <v>Maia</v>
          </cell>
          <cell r="L32" t="str">
            <v>Sophia</v>
          </cell>
          <cell r="M32" t="str">
            <v>qq</v>
          </cell>
          <cell r="N32" t="str">
            <v>qq</v>
          </cell>
          <cell r="O32"/>
          <cell r="P32"/>
          <cell r="Q32"/>
          <cell r="R32"/>
          <cell r="S32"/>
          <cell r="T32"/>
        </row>
        <row r="33">
          <cell r="C33" t="str">
            <v>Rodney</v>
          </cell>
          <cell r="D33" t="str">
            <v>qq</v>
          </cell>
          <cell r="E33"/>
          <cell r="F33" t="str">
            <v>Adil</v>
          </cell>
          <cell r="G33" t="str">
            <v>Taylor</v>
          </cell>
          <cell r="H33" t="str">
            <v>Domenica</v>
          </cell>
          <cell r="I33" t="str">
            <v>qq</v>
          </cell>
          <cell r="J33" t="str">
            <v>qq</v>
          </cell>
          <cell r="K33" t="str">
            <v>M.Hanna</v>
          </cell>
          <cell r="L33" t="str">
            <v>Sophia</v>
          </cell>
          <cell r="M33" t="str">
            <v>Amelia</v>
          </cell>
          <cell r="N33" t="str">
            <v>qq</v>
          </cell>
          <cell r="O33"/>
          <cell r="P33"/>
          <cell r="Q33"/>
          <cell r="R33"/>
          <cell r="S33"/>
          <cell r="T33"/>
        </row>
        <row r="34">
          <cell r="C34" t="str">
            <v>Diana</v>
          </cell>
          <cell r="D34" t="str">
            <v>Roshny</v>
          </cell>
          <cell r="E34"/>
          <cell r="F34" t="str">
            <v>Adil</v>
          </cell>
          <cell r="G34" t="str">
            <v>Taylor</v>
          </cell>
          <cell r="H34" t="str">
            <v>Domenica</v>
          </cell>
          <cell r="I34" t="str">
            <v>Nha</v>
          </cell>
          <cell r="J34" t="str">
            <v>Ana</v>
          </cell>
          <cell r="K34" t="str">
            <v>Maia</v>
          </cell>
          <cell r="L34" t="str">
            <v>Sophia</v>
          </cell>
          <cell r="M34" t="str">
            <v>Amelia</v>
          </cell>
          <cell r="N34" t="str">
            <v>A.Tran</v>
          </cell>
          <cell r="O34"/>
          <cell r="P34"/>
          <cell r="Q34"/>
          <cell r="R34"/>
          <cell r="S34"/>
          <cell r="T34"/>
        </row>
        <row r="35">
          <cell r="C35" t="str">
            <v>Rodney</v>
          </cell>
          <cell r="D35" t="str">
            <v>qq</v>
          </cell>
          <cell r="E35"/>
          <cell r="F35" t="str">
            <v>Adil</v>
          </cell>
          <cell r="G35" t="str">
            <v>Taylor</v>
          </cell>
          <cell r="H35" t="str">
            <v>qq</v>
          </cell>
          <cell r="I35" t="str">
            <v>Nha</v>
          </cell>
          <cell r="J35" t="str">
            <v>qq</v>
          </cell>
          <cell r="K35" t="str">
            <v>M.Hanna</v>
          </cell>
          <cell r="L35" t="str">
            <v>Sophia</v>
          </cell>
          <cell r="M35" t="str">
            <v>Amelia</v>
          </cell>
          <cell r="N35" t="str">
            <v>qq</v>
          </cell>
          <cell r="O35"/>
          <cell r="P35"/>
          <cell r="Q35"/>
          <cell r="R35"/>
          <cell r="S35"/>
          <cell r="T35"/>
        </row>
        <row r="36">
          <cell r="C36" t="str">
            <v>Rodney</v>
          </cell>
          <cell r="D36" t="str">
            <v>Roshny</v>
          </cell>
          <cell r="E36" t="str">
            <v>qq</v>
          </cell>
          <cell r="F36" t="str">
            <v>Adil</v>
          </cell>
          <cell r="G36" t="str">
            <v>Taylor</v>
          </cell>
          <cell r="H36" t="str">
            <v>M.Nguyen</v>
          </cell>
          <cell r="I36"/>
          <cell r="J36" t="str">
            <v>Ana</v>
          </cell>
          <cell r="K36" t="str">
            <v>Maia</v>
          </cell>
          <cell r="L36" t="str">
            <v>Sophia</v>
          </cell>
          <cell r="M36" t="str">
            <v>Amelia</v>
          </cell>
          <cell r="N36" t="str">
            <v>A.Tran</v>
          </cell>
          <cell r="O36" t="str">
            <v>V.Le</v>
          </cell>
          <cell r="P36"/>
          <cell r="Q36"/>
          <cell r="R36"/>
          <cell r="S36"/>
          <cell r="T36"/>
        </row>
        <row r="37">
          <cell r="C37" t="str">
            <v>Rodney</v>
          </cell>
          <cell r="D37" t="str">
            <v>Roshny</v>
          </cell>
          <cell r="E37" t="str">
            <v>qq</v>
          </cell>
          <cell r="F37" t="str">
            <v>Adil</v>
          </cell>
          <cell r="G37" t="str">
            <v>Taylor</v>
          </cell>
          <cell r="H37" t="str">
            <v>J.Kao</v>
          </cell>
          <cell r="I37"/>
          <cell r="J37" t="str">
            <v>Ana</v>
          </cell>
          <cell r="K37" t="str">
            <v>Maia</v>
          </cell>
          <cell r="L37" t="str">
            <v>Sophia</v>
          </cell>
          <cell r="M37" t="str">
            <v>Amelia</v>
          </cell>
          <cell r="N37" t="str">
            <v>qq</v>
          </cell>
          <cell r="O37" t="str">
            <v>V.Le</v>
          </cell>
          <cell r="P37"/>
          <cell r="Q37"/>
          <cell r="R37"/>
          <cell r="S37"/>
          <cell r="T37"/>
        </row>
        <row r="38">
          <cell r="C38" t="str">
            <v>Rodney</v>
          </cell>
          <cell r="D38" t="str">
            <v>Roshny</v>
          </cell>
          <cell r="E38" t="str">
            <v>J.Kao</v>
          </cell>
          <cell r="F38" t="str">
            <v>Adil</v>
          </cell>
          <cell r="G38" t="str">
            <v>Taylor</v>
          </cell>
          <cell r="H38" t="str">
            <v>Domenica</v>
          </cell>
          <cell r="I38"/>
          <cell r="J38" t="str">
            <v>Ana</v>
          </cell>
          <cell r="K38" t="str">
            <v>Kelly</v>
          </cell>
          <cell r="L38" t="str">
            <v>Sophia</v>
          </cell>
          <cell r="M38" t="str">
            <v>Amelia</v>
          </cell>
          <cell r="N38" t="str">
            <v>qq</v>
          </cell>
          <cell r="O38" t="str">
            <v>V.Le</v>
          </cell>
          <cell r="P38"/>
          <cell r="Q38"/>
          <cell r="R38"/>
          <cell r="S38"/>
          <cell r="T38"/>
        </row>
        <row r="39">
          <cell r="C39" t="str">
            <v>Rodney</v>
          </cell>
          <cell r="D39" t="str">
            <v>Roshny</v>
          </cell>
          <cell r="E39" t="str">
            <v>qq</v>
          </cell>
          <cell r="F39" t="str">
            <v>Adil</v>
          </cell>
          <cell r="G39" t="str">
            <v>Taylor</v>
          </cell>
          <cell r="H39" t="str">
            <v>Domenica</v>
          </cell>
          <cell r="I39"/>
          <cell r="J39" t="str">
            <v>Ana</v>
          </cell>
          <cell r="K39" t="str">
            <v>Maia</v>
          </cell>
          <cell r="L39" t="str">
            <v>Sophia</v>
          </cell>
          <cell r="M39" t="str">
            <v>Kelly</v>
          </cell>
          <cell r="N39" t="str">
            <v>A.Tran</v>
          </cell>
          <cell r="O39" t="str">
            <v>V.Le</v>
          </cell>
          <cell r="P39"/>
          <cell r="Q39"/>
          <cell r="R39"/>
          <cell r="S39"/>
          <cell r="T39"/>
        </row>
        <row r="40">
          <cell r="C40" t="str">
            <v>Rodney</v>
          </cell>
          <cell r="D40" t="str">
            <v>Roshny</v>
          </cell>
          <cell r="E40" t="str">
            <v>qq</v>
          </cell>
          <cell r="F40" t="str">
            <v>Adil</v>
          </cell>
          <cell r="G40" t="str">
            <v>Taylor</v>
          </cell>
          <cell r="H40" t="str">
            <v>A.Truong</v>
          </cell>
          <cell r="I40"/>
          <cell r="J40" t="str">
            <v>Ana</v>
          </cell>
          <cell r="K40" t="str">
            <v>qq</v>
          </cell>
          <cell r="L40" t="str">
            <v>Sophia</v>
          </cell>
          <cell r="M40" t="str">
            <v>qq</v>
          </cell>
          <cell r="N40" t="str">
            <v>qq</v>
          </cell>
          <cell r="O40" t="str">
            <v>V.Le</v>
          </cell>
          <cell r="P40"/>
          <cell r="Q40"/>
          <cell r="R40"/>
          <cell r="S40"/>
          <cell r="T40"/>
        </row>
        <row r="41">
          <cell r="C41" t="str">
            <v>Rodney</v>
          </cell>
          <cell r="D41" t="str">
            <v>qq</v>
          </cell>
          <cell r="E41" t="str">
            <v>J.Kao</v>
          </cell>
          <cell r="F41" t="str">
            <v>Adil</v>
          </cell>
          <cell r="G41" t="str">
            <v>Taylor</v>
          </cell>
          <cell r="H41" t="str">
            <v>Alison(MARS audit)</v>
          </cell>
          <cell r="I41" t="str">
            <v>Thao</v>
          </cell>
          <cell r="J41"/>
          <cell r="K41" t="str">
            <v>Maia</v>
          </cell>
          <cell r="L41" t="str">
            <v>A.Tran</v>
          </cell>
          <cell r="M41" t="str">
            <v>V.Mai</v>
          </cell>
          <cell r="N41"/>
          <cell r="O41"/>
          <cell r="P41"/>
          <cell r="Q41"/>
          <cell r="R41"/>
          <cell r="S41"/>
          <cell r="T41"/>
        </row>
        <row r="42">
          <cell r="C42" t="str">
            <v>Rodney</v>
          </cell>
          <cell r="D42" t="str">
            <v>Jonathan</v>
          </cell>
          <cell r="E42" t="str">
            <v>qq</v>
          </cell>
          <cell r="F42" t="str">
            <v>Adil</v>
          </cell>
          <cell r="G42" t="str">
            <v>Taylor</v>
          </cell>
          <cell r="H42" t="str">
            <v>Alison(MARS audit)</v>
          </cell>
          <cell r="I42" t="str">
            <v>qq</v>
          </cell>
          <cell r="J42"/>
          <cell r="K42" t="str">
            <v>Maia</v>
          </cell>
          <cell r="L42" t="str">
            <v>Aseel</v>
          </cell>
          <cell r="M42" t="str">
            <v>Amelia</v>
          </cell>
          <cell r="N42"/>
          <cell r="O42"/>
          <cell r="P42"/>
          <cell r="Q42"/>
          <cell r="R42"/>
          <cell r="S42"/>
          <cell r="T42"/>
        </row>
        <row r="43">
          <cell r="C43" t="str">
            <v>Rodney</v>
          </cell>
          <cell r="D43" t="str">
            <v>Jonathan</v>
          </cell>
          <cell r="E43" t="str">
            <v>qq</v>
          </cell>
          <cell r="F43" t="str">
            <v>Mohammed</v>
          </cell>
          <cell r="G43" t="str">
            <v>Taylor</v>
          </cell>
          <cell r="H43" t="str">
            <v>Domenica/ J.Kao</v>
          </cell>
          <cell r="I43" t="str">
            <v>qq</v>
          </cell>
          <cell r="J43"/>
          <cell r="K43" t="str">
            <v>blank</v>
          </cell>
          <cell r="L43" t="str">
            <v>Kelly</v>
          </cell>
          <cell r="M43" t="str">
            <v>Amelia</v>
          </cell>
          <cell r="N43"/>
          <cell r="O43"/>
          <cell r="P43"/>
          <cell r="Q43"/>
          <cell r="R43"/>
          <cell r="S43"/>
          <cell r="T43"/>
        </row>
        <row r="44">
          <cell r="C44" t="str">
            <v>Rodney</v>
          </cell>
          <cell r="D44" t="str">
            <v>Jonathan</v>
          </cell>
          <cell r="E44" t="str">
            <v>A.Truong</v>
          </cell>
          <cell r="F44" t="str">
            <v>Mohammed</v>
          </cell>
          <cell r="G44" t="str">
            <v>Taylor</v>
          </cell>
          <cell r="H44" t="str">
            <v>Domenica</v>
          </cell>
          <cell r="I44" t="str">
            <v>Thao</v>
          </cell>
          <cell r="J44"/>
          <cell r="K44" t="str">
            <v>Maia</v>
          </cell>
          <cell r="L44" t="str">
            <v>Kelly</v>
          </cell>
          <cell r="M44" t="str">
            <v>Amelia</v>
          </cell>
          <cell r="N44"/>
          <cell r="O44"/>
          <cell r="P44"/>
          <cell r="Q44"/>
          <cell r="R44"/>
          <cell r="S44"/>
          <cell r="T44"/>
        </row>
        <row r="45">
          <cell r="C45" t="str">
            <v>Rodney</v>
          </cell>
          <cell r="D45" t="str">
            <v>Jonathan</v>
          </cell>
          <cell r="E45" t="str">
            <v>M.Nguyen</v>
          </cell>
          <cell r="F45" t="str">
            <v>Mohammed</v>
          </cell>
          <cell r="G45" t="str">
            <v>Taylor</v>
          </cell>
          <cell r="H45" t="str">
            <v>qq</v>
          </cell>
          <cell r="I45" t="str">
            <v>Thao</v>
          </cell>
          <cell r="J45"/>
          <cell r="K45" t="str">
            <v>A.Tran</v>
          </cell>
          <cell r="L45" t="str">
            <v>blank</v>
          </cell>
          <cell r="M45" t="str">
            <v>Amelia</v>
          </cell>
          <cell r="N45"/>
          <cell r="O45"/>
          <cell r="P45"/>
          <cell r="Q45"/>
          <cell r="R45"/>
          <cell r="S45"/>
          <cell r="T45"/>
        </row>
        <row r="46">
          <cell r="C46" t="str">
            <v>Rodney</v>
          </cell>
          <cell r="D46" t="str">
            <v>qq</v>
          </cell>
          <cell r="E46" t="str">
            <v>qq</v>
          </cell>
          <cell r="F46" t="str">
            <v>Mohammed</v>
          </cell>
          <cell r="G46" t="str">
            <v>Taylor</v>
          </cell>
          <cell r="H46" t="str">
            <v>qq</v>
          </cell>
          <cell r="I46" t="str">
            <v>Thao</v>
          </cell>
          <cell r="J46"/>
          <cell r="K46" t="str">
            <v>Maia</v>
          </cell>
          <cell r="L46" t="str">
            <v>Sophia</v>
          </cell>
          <cell r="M46" t="str">
            <v>Amelia</v>
          </cell>
          <cell r="N46" t="str">
            <v>A.Tran</v>
          </cell>
          <cell r="O46"/>
          <cell r="P46"/>
          <cell r="Q46"/>
          <cell r="R46"/>
          <cell r="S46"/>
          <cell r="T46"/>
        </row>
        <row r="47">
          <cell r="C47" t="str">
            <v>Rodney</v>
          </cell>
          <cell r="D47" t="str">
            <v>qq</v>
          </cell>
          <cell r="E47" t="str">
            <v>M.Nguyen</v>
          </cell>
          <cell r="F47" t="str">
            <v>Mohammed</v>
          </cell>
          <cell r="G47" t="str">
            <v>Taylor</v>
          </cell>
          <cell r="H47" t="str">
            <v>qq</v>
          </cell>
          <cell r="I47" t="str">
            <v>Thao</v>
          </cell>
          <cell r="J47"/>
          <cell r="K47" t="str">
            <v>Maia</v>
          </cell>
          <cell r="L47" t="str">
            <v>Sophia</v>
          </cell>
          <cell r="M47" t="str">
            <v>Amelia</v>
          </cell>
          <cell r="N47" t="str">
            <v>qq</v>
          </cell>
          <cell r="O47"/>
          <cell r="P47"/>
          <cell r="Q47"/>
          <cell r="R47"/>
          <cell r="S47"/>
          <cell r="T47"/>
        </row>
        <row r="48">
          <cell r="C48" t="str">
            <v>Rodney</v>
          </cell>
          <cell r="D48" t="str">
            <v>Jonathan</v>
          </cell>
          <cell r="E48" t="str">
            <v>qq</v>
          </cell>
          <cell r="F48" t="str">
            <v>Mohammed</v>
          </cell>
          <cell r="G48" t="str">
            <v>Taylor</v>
          </cell>
          <cell r="H48" t="str">
            <v>Domenica</v>
          </cell>
          <cell r="I48" t="str">
            <v>Thao</v>
          </cell>
          <cell r="J48"/>
          <cell r="K48" t="str">
            <v>Phuong</v>
          </cell>
          <cell r="L48" t="str">
            <v>Sophia</v>
          </cell>
          <cell r="M48" t="str">
            <v>Amelia</v>
          </cell>
          <cell r="N48" t="str">
            <v>qq</v>
          </cell>
          <cell r="O48"/>
          <cell r="P48"/>
          <cell r="Q48"/>
          <cell r="R48"/>
          <cell r="S48"/>
          <cell r="T48"/>
        </row>
        <row r="49">
          <cell r="C49" t="str">
            <v>Rodney</v>
          </cell>
          <cell r="D49" t="str">
            <v>Jonathan</v>
          </cell>
          <cell r="E49" t="str">
            <v>qq</v>
          </cell>
          <cell r="F49" t="str">
            <v>Mohammed</v>
          </cell>
          <cell r="G49" t="str">
            <v>Taylor</v>
          </cell>
          <cell r="H49" t="str">
            <v>Domenica</v>
          </cell>
          <cell r="I49" t="str">
            <v>Thao</v>
          </cell>
          <cell r="J49"/>
          <cell r="K49" t="str">
            <v>Maia</v>
          </cell>
          <cell r="L49" t="str">
            <v>Sophia</v>
          </cell>
          <cell r="M49" t="str">
            <v>Amelia</v>
          </cell>
          <cell r="N49" t="str">
            <v>qq</v>
          </cell>
          <cell r="O49"/>
          <cell r="P49"/>
          <cell r="Q49"/>
          <cell r="R49"/>
          <cell r="S49"/>
          <cell r="T49"/>
        </row>
        <row r="50">
          <cell r="C50" t="str">
            <v>Rodney</v>
          </cell>
          <cell r="D50" t="str">
            <v>Jonathan</v>
          </cell>
          <cell r="E50" t="str">
            <v>qq</v>
          </cell>
          <cell r="F50" t="str">
            <v>Mohammed</v>
          </cell>
          <cell r="G50" t="str">
            <v>Taylor</v>
          </cell>
          <cell r="H50" t="str">
            <v>qq</v>
          </cell>
          <cell r="I50" t="str">
            <v>Thao</v>
          </cell>
          <cell r="J50"/>
          <cell r="K50" t="str">
            <v>qq</v>
          </cell>
          <cell r="L50" t="str">
            <v>Sophia</v>
          </cell>
          <cell r="M50" t="str">
            <v>Amelia</v>
          </cell>
          <cell r="N50" t="str">
            <v>qq</v>
          </cell>
          <cell r="O50"/>
          <cell r="P50"/>
          <cell r="Q50"/>
          <cell r="R50"/>
          <cell r="S50"/>
          <cell r="T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/>
          <cell r="Q51"/>
          <cell r="R51"/>
          <cell r="S51"/>
          <cell r="T51"/>
        </row>
        <row r="52">
          <cell r="C52" t="str">
            <v>Rodney</v>
          </cell>
          <cell r="D52" t="str">
            <v>V.Le</v>
          </cell>
          <cell r="E52"/>
          <cell r="F52" t="str">
            <v>MichaelL</v>
          </cell>
          <cell r="G52" t="str">
            <v>Taylor</v>
          </cell>
          <cell r="H52" t="str">
            <v>qq</v>
          </cell>
          <cell r="I52" t="str">
            <v>Jonathan</v>
          </cell>
          <cell r="J52"/>
          <cell r="K52" t="str">
            <v>Maia</v>
          </cell>
          <cell r="L52" t="str">
            <v>Sophia</v>
          </cell>
          <cell r="M52" t="str">
            <v>Amelia</v>
          </cell>
          <cell r="N52"/>
          <cell r="O52"/>
          <cell r="P52"/>
          <cell r="Q52"/>
          <cell r="R52"/>
          <cell r="S52"/>
          <cell r="T52"/>
        </row>
        <row r="53">
          <cell r="C53" t="str">
            <v>Rodney</v>
          </cell>
          <cell r="D53" t="str">
            <v>qq</v>
          </cell>
          <cell r="E53"/>
          <cell r="F53" t="str">
            <v>Adil</v>
          </cell>
          <cell r="G53" t="str">
            <v>Taylor</v>
          </cell>
          <cell r="H53" t="str">
            <v>Domenica</v>
          </cell>
          <cell r="I53" t="str">
            <v>qq</v>
          </cell>
          <cell r="J53"/>
          <cell r="K53" t="str">
            <v>Phuong</v>
          </cell>
          <cell r="L53" t="str">
            <v>Sophia</v>
          </cell>
          <cell r="M53" t="str">
            <v>Amelia</v>
          </cell>
          <cell r="N53"/>
          <cell r="O53"/>
          <cell r="P53"/>
          <cell r="Q53"/>
          <cell r="R53"/>
          <cell r="S53"/>
          <cell r="T53"/>
        </row>
        <row r="54">
          <cell r="C54" t="str">
            <v>Rodney</v>
          </cell>
          <cell r="D54" t="str">
            <v>V.Le</v>
          </cell>
          <cell r="E54"/>
          <cell r="F54" t="str">
            <v>Adil</v>
          </cell>
          <cell r="G54" t="str">
            <v>Taylor</v>
          </cell>
          <cell r="H54" t="str">
            <v>Domenica</v>
          </cell>
          <cell r="I54" t="str">
            <v>Jonathan</v>
          </cell>
          <cell r="J54"/>
          <cell r="K54" t="str">
            <v>Maia</v>
          </cell>
          <cell r="L54" t="str">
            <v>Sophia</v>
          </cell>
          <cell r="M54" t="str">
            <v>Amelia</v>
          </cell>
          <cell r="N54"/>
          <cell r="O54"/>
          <cell r="P54"/>
          <cell r="Q54"/>
          <cell r="R54"/>
          <cell r="S54"/>
          <cell r="T54"/>
        </row>
        <row r="55">
          <cell r="C55" t="str">
            <v>Rodney</v>
          </cell>
          <cell r="D55" t="str">
            <v>V.Le</v>
          </cell>
          <cell r="E55"/>
          <cell r="F55" t="str">
            <v>Adil</v>
          </cell>
          <cell r="G55" t="str">
            <v>Taylor</v>
          </cell>
          <cell r="H55" t="str">
            <v>qq</v>
          </cell>
          <cell r="I55" t="str">
            <v>Jonathan</v>
          </cell>
          <cell r="J55"/>
          <cell r="K55" t="str">
            <v>A.Tran</v>
          </cell>
          <cell r="L55" t="str">
            <v>Sophia</v>
          </cell>
          <cell r="M55" t="str">
            <v>Amelia</v>
          </cell>
          <cell r="N55"/>
          <cell r="O55"/>
          <cell r="P55"/>
          <cell r="Q55"/>
          <cell r="R55"/>
          <cell r="S55"/>
          <cell r="T55"/>
        </row>
        <row r="56">
          <cell r="C56" t="str">
            <v>Rodney</v>
          </cell>
          <cell r="D56" t="str">
            <v>V.Le</v>
          </cell>
          <cell r="E56"/>
          <cell r="F56" t="str">
            <v>Adil</v>
          </cell>
          <cell r="G56" t="str">
            <v>Taylor</v>
          </cell>
          <cell r="H56" t="str">
            <v>qq</v>
          </cell>
          <cell r="I56" t="str">
            <v>Jonathan (LS)</v>
          </cell>
          <cell r="J56"/>
          <cell r="K56" t="str">
            <v>Maia</v>
          </cell>
          <cell r="L56" t="str">
            <v>Sophia</v>
          </cell>
          <cell r="M56" t="str">
            <v>Amelia</v>
          </cell>
          <cell r="N56"/>
          <cell r="O56"/>
          <cell r="P56"/>
          <cell r="Q56"/>
          <cell r="R56"/>
          <cell r="S56"/>
          <cell r="T56"/>
        </row>
        <row r="57">
          <cell r="C57" t="str">
            <v>Rodney</v>
          </cell>
          <cell r="D57" t="str">
            <v>V.Le</v>
          </cell>
          <cell r="E57"/>
          <cell r="F57" t="str">
            <v>Adil</v>
          </cell>
          <cell r="G57" t="str">
            <v>Taylor</v>
          </cell>
          <cell r="H57" t="str">
            <v>qq</v>
          </cell>
          <cell r="I57" t="str">
            <v>Jonathan (LS)</v>
          </cell>
          <cell r="J57"/>
          <cell r="K57" t="str">
            <v>Maia</v>
          </cell>
          <cell r="L57" t="str">
            <v>Sophia</v>
          </cell>
          <cell r="M57" t="str">
            <v>Amelia</v>
          </cell>
          <cell r="N57"/>
          <cell r="O57"/>
          <cell r="P57"/>
          <cell r="Q57"/>
          <cell r="R57"/>
          <cell r="S57"/>
          <cell r="T57"/>
        </row>
        <row r="58">
          <cell r="C58" t="str">
            <v>Rodney</v>
          </cell>
          <cell r="D58" t="str">
            <v>V.Le</v>
          </cell>
          <cell r="E58"/>
          <cell r="F58" t="str">
            <v>Adil</v>
          </cell>
          <cell r="G58" t="str">
            <v>Taylor</v>
          </cell>
          <cell r="H58" t="str">
            <v>Domenica</v>
          </cell>
          <cell r="I58" t="str">
            <v>Jonathan (LS)</v>
          </cell>
          <cell r="J58"/>
          <cell r="K58" t="str">
            <v>M.Hanna</v>
          </cell>
          <cell r="L58" t="str">
            <v>Phuong</v>
          </cell>
          <cell r="M58" t="str">
            <v>Amelia</v>
          </cell>
          <cell r="N58"/>
          <cell r="O58"/>
          <cell r="P58"/>
          <cell r="Q58"/>
          <cell r="R58"/>
          <cell r="S58"/>
          <cell r="T58"/>
        </row>
        <row r="59">
          <cell r="C59" t="str">
            <v>Rodney</v>
          </cell>
          <cell r="D59" t="str">
            <v>V.Le</v>
          </cell>
          <cell r="E59"/>
          <cell r="F59" t="str">
            <v>Adil</v>
          </cell>
          <cell r="G59" t="str">
            <v>Taylor</v>
          </cell>
          <cell r="H59" t="str">
            <v>Domenica</v>
          </cell>
          <cell r="I59" t="str">
            <v>Jonathan (LS)</v>
          </cell>
          <cell r="J59"/>
          <cell r="K59" t="str">
            <v>Maia</v>
          </cell>
          <cell r="L59" t="str">
            <v>Sophia</v>
          </cell>
          <cell r="M59" t="str">
            <v>Amelia</v>
          </cell>
          <cell r="N59"/>
          <cell r="O59"/>
          <cell r="P59"/>
          <cell r="Q59"/>
          <cell r="R59"/>
          <cell r="S59"/>
          <cell r="T59"/>
        </row>
        <row r="60">
          <cell r="C60" t="str">
            <v>Diana</v>
          </cell>
          <cell r="D60" t="str">
            <v>V.Le</v>
          </cell>
          <cell r="E60"/>
          <cell r="F60" t="str">
            <v>Adil</v>
          </cell>
          <cell r="G60" t="str">
            <v>Taylor</v>
          </cell>
          <cell r="H60" t="str">
            <v>qq</v>
          </cell>
          <cell r="I60" t="str">
            <v>Jonathan (LS)</v>
          </cell>
          <cell r="J60"/>
          <cell r="K60" t="str">
            <v>M.Hanna</v>
          </cell>
          <cell r="L60" t="str">
            <v>Sophia</v>
          </cell>
          <cell r="M60" t="str">
            <v>Amelia</v>
          </cell>
          <cell r="N60"/>
          <cell r="O60"/>
          <cell r="P60"/>
          <cell r="Q60"/>
          <cell r="R60"/>
          <cell r="S60"/>
          <cell r="T60"/>
        </row>
        <row r="61">
          <cell r="C61" t="str">
            <v>Rodney</v>
          </cell>
          <cell r="D61" t="str">
            <v>Idile</v>
          </cell>
          <cell r="E61"/>
          <cell r="F61" t="str">
            <v>Adil</v>
          </cell>
          <cell r="G61" t="str">
            <v>Taylor</v>
          </cell>
          <cell r="H61" t="str">
            <v>qq</v>
          </cell>
          <cell r="I61"/>
          <cell r="J61"/>
          <cell r="K61" t="str">
            <v>Maia</v>
          </cell>
          <cell r="L61" t="str">
            <v>Sophia</v>
          </cell>
          <cell r="M61" t="str">
            <v>A.Tran</v>
          </cell>
          <cell r="N61"/>
          <cell r="O61"/>
          <cell r="P61"/>
          <cell r="Q61"/>
          <cell r="R61"/>
          <cell r="S61"/>
          <cell r="T61"/>
        </row>
        <row r="62">
          <cell r="C62" t="str">
            <v>Diana</v>
          </cell>
          <cell r="D62" t="str">
            <v>qq</v>
          </cell>
          <cell r="E62"/>
          <cell r="F62" t="str">
            <v>Adil</v>
          </cell>
          <cell r="G62" t="str">
            <v>Taylor</v>
          </cell>
          <cell r="H62" t="str">
            <v>qq</v>
          </cell>
          <cell r="I62"/>
          <cell r="J62"/>
          <cell r="K62" t="str">
            <v>Maia</v>
          </cell>
          <cell r="L62" t="str">
            <v>Sophia</v>
          </cell>
          <cell r="M62" t="str">
            <v>Amelia</v>
          </cell>
          <cell r="N62"/>
          <cell r="O62"/>
          <cell r="P62"/>
          <cell r="Q62"/>
          <cell r="R62"/>
          <cell r="S62"/>
          <cell r="T62"/>
        </row>
        <row r="63">
          <cell r="C63" t="str">
            <v>Rodney</v>
          </cell>
          <cell r="D63" t="str">
            <v>Idile</v>
          </cell>
          <cell r="E63"/>
          <cell r="F63" t="str">
            <v>Adil</v>
          </cell>
          <cell r="G63" t="str">
            <v>Taylor</v>
          </cell>
          <cell r="H63" t="str">
            <v>Domenica</v>
          </cell>
          <cell r="I63"/>
          <cell r="J63"/>
          <cell r="K63" t="str">
            <v>M.Hanna</v>
          </cell>
          <cell r="L63" t="str">
            <v>Phuong</v>
          </cell>
          <cell r="M63" t="str">
            <v>Amelia</v>
          </cell>
          <cell r="N63"/>
          <cell r="O63"/>
          <cell r="P63"/>
          <cell r="Q63"/>
          <cell r="R63"/>
          <cell r="S63"/>
          <cell r="T63"/>
        </row>
        <row r="64">
          <cell r="C64" t="str">
            <v>Rodney</v>
          </cell>
          <cell r="D64" t="str">
            <v>Idile</v>
          </cell>
          <cell r="E64"/>
          <cell r="F64" t="str">
            <v>Adil</v>
          </cell>
          <cell r="G64" t="str">
            <v>Taylor</v>
          </cell>
          <cell r="H64" t="str">
            <v>Domenica</v>
          </cell>
          <cell r="I64"/>
          <cell r="J64"/>
          <cell r="K64" t="str">
            <v>Maia</v>
          </cell>
          <cell r="L64" t="str">
            <v>Phuong</v>
          </cell>
          <cell r="M64" t="str">
            <v>Amelia</v>
          </cell>
          <cell r="N64"/>
          <cell r="O64"/>
          <cell r="P64"/>
          <cell r="Q64"/>
          <cell r="R64"/>
          <cell r="S64"/>
          <cell r="T64"/>
        </row>
        <row r="65">
          <cell r="C65" t="str">
            <v>Rodney</v>
          </cell>
          <cell r="D65" t="str">
            <v>qq</v>
          </cell>
          <cell r="E65"/>
          <cell r="F65" t="str">
            <v>Adil</v>
          </cell>
          <cell r="G65" t="str">
            <v>Taylor</v>
          </cell>
          <cell r="H65" t="str">
            <v>qq</v>
          </cell>
          <cell r="I65"/>
          <cell r="J65"/>
          <cell r="K65" t="str">
            <v>M.Hanna</v>
          </cell>
          <cell r="L65" t="str">
            <v>Phuong</v>
          </cell>
          <cell r="M65" t="str">
            <v>Amelia</v>
          </cell>
          <cell r="N65"/>
          <cell r="O65"/>
          <cell r="P65"/>
          <cell r="Q65"/>
          <cell r="R65"/>
          <cell r="S65"/>
          <cell r="T65"/>
        </row>
        <row r="66">
          <cell r="C66" t="str">
            <v>Rodney</v>
          </cell>
          <cell r="D66" t="str">
            <v>Idile</v>
          </cell>
          <cell r="E66"/>
          <cell r="F66" t="str">
            <v>Adil</v>
          </cell>
          <cell r="G66" t="str">
            <v>Taylor</v>
          </cell>
          <cell r="H66" t="str">
            <v>qq</v>
          </cell>
          <cell r="I66"/>
          <cell r="J66"/>
          <cell r="K66" t="str">
            <v>Maia</v>
          </cell>
          <cell r="L66" t="str">
            <v>Sophia</v>
          </cell>
          <cell r="M66" t="str">
            <v>V.Mai</v>
          </cell>
          <cell r="N66"/>
          <cell r="O66"/>
          <cell r="P66"/>
          <cell r="Q66"/>
          <cell r="R66"/>
          <cell r="S66"/>
          <cell r="T66"/>
        </row>
        <row r="67">
          <cell r="C67" t="str">
            <v>Rodney</v>
          </cell>
          <cell r="D67" t="str">
            <v>Idile</v>
          </cell>
          <cell r="E67"/>
          <cell r="F67" t="str">
            <v>Adil</v>
          </cell>
          <cell r="G67" t="str">
            <v>Taylor</v>
          </cell>
          <cell r="H67" t="str">
            <v>qq</v>
          </cell>
          <cell r="I67"/>
          <cell r="J67"/>
          <cell r="K67" t="str">
            <v>Maia</v>
          </cell>
          <cell r="L67" t="str">
            <v>Sophia</v>
          </cell>
          <cell r="M67" t="str">
            <v>Amelia</v>
          </cell>
          <cell r="N67"/>
          <cell r="O67"/>
          <cell r="P67"/>
          <cell r="Q67"/>
          <cell r="R67"/>
          <cell r="S67"/>
          <cell r="T67"/>
        </row>
        <row r="68">
          <cell r="C68" t="str">
            <v>Rodney</v>
          </cell>
          <cell r="D68" t="str">
            <v>Idile</v>
          </cell>
          <cell r="E68"/>
          <cell r="F68" t="str">
            <v>Adil</v>
          </cell>
          <cell r="G68" t="str">
            <v>Taylor</v>
          </cell>
          <cell r="H68" t="str">
            <v>Domenica</v>
          </cell>
          <cell r="I68"/>
          <cell r="J68"/>
          <cell r="K68" t="str">
            <v>M.Hanna</v>
          </cell>
          <cell r="L68" t="str">
            <v>Sophia</v>
          </cell>
          <cell r="M68" t="str">
            <v>Amelia</v>
          </cell>
          <cell r="N68"/>
          <cell r="O68"/>
          <cell r="P68"/>
          <cell r="Q68"/>
          <cell r="R68"/>
          <cell r="S68"/>
          <cell r="T68"/>
        </row>
        <row r="69">
          <cell r="C69" t="str">
            <v>Rodney</v>
          </cell>
          <cell r="D69" t="str">
            <v>Idile</v>
          </cell>
          <cell r="E69"/>
          <cell r="F69" t="str">
            <v>Adil</v>
          </cell>
          <cell r="G69" t="str">
            <v>Kelly</v>
          </cell>
          <cell r="H69" t="str">
            <v>Domenica</v>
          </cell>
          <cell r="I69"/>
          <cell r="J69"/>
          <cell r="K69" t="str">
            <v>Maia</v>
          </cell>
          <cell r="L69" t="str">
            <v>Sophia</v>
          </cell>
          <cell r="M69" t="str">
            <v>Amelia</v>
          </cell>
          <cell r="N69"/>
          <cell r="O69"/>
          <cell r="P69"/>
          <cell r="Q69"/>
          <cell r="R69"/>
          <cell r="S69"/>
          <cell r="T69"/>
        </row>
        <row r="70">
          <cell r="C70" t="str">
            <v>Rodney</v>
          </cell>
          <cell r="D70" t="str">
            <v>Idile</v>
          </cell>
          <cell r="E70"/>
          <cell r="F70" t="str">
            <v>Adil</v>
          </cell>
          <cell r="G70" t="str">
            <v>Taylor</v>
          </cell>
          <cell r="H70" t="str">
            <v>qq</v>
          </cell>
          <cell r="I70"/>
          <cell r="J70"/>
          <cell r="K70" t="str">
            <v>M.Hanna</v>
          </cell>
          <cell r="L70" t="str">
            <v>Sophia</v>
          </cell>
          <cell r="M70" t="str">
            <v>Amelia</v>
          </cell>
          <cell r="N70"/>
          <cell r="O70"/>
          <cell r="P70"/>
          <cell r="Q70"/>
          <cell r="R70"/>
          <cell r="S70"/>
          <cell r="T70"/>
        </row>
        <row r="71">
          <cell r="C71" t="str">
            <v>Rodney</v>
          </cell>
          <cell r="D71" t="str">
            <v>Lauren</v>
          </cell>
          <cell r="E71"/>
          <cell r="F71" t="str">
            <v>Adil</v>
          </cell>
          <cell r="G71" t="str">
            <v>Taylor</v>
          </cell>
          <cell r="H71" t="str">
            <v>qq</v>
          </cell>
          <cell r="I71"/>
          <cell r="J71"/>
          <cell r="K71" t="str">
            <v>Maia</v>
          </cell>
          <cell r="L71" t="str">
            <v>Sophia</v>
          </cell>
          <cell r="M71" t="str">
            <v>Amelia</v>
          </cell>
          <cell r="N71"/>
          <cell r="O71"/>
          <cell r="P71"/>
          <cell r="Q71"/>
          <cell r="R71"/>
          <cell r="S71"/>
          <cell r="T71"/>
        </row>
        <row r="72">
          <cell r="C72" t="str">
            <v>Rodney</v>
          </cell>
          <cell r="D72" t="str">
            <v>Lauren</v>
          </cell>
          <cell r="E72"/>
          <cell r="F72" t="str">
            <v>Adil</v>
          </cell>
          <cell r="G72" t="str">
            <v>Taylor</v>
          </cell>
          <cell r="H72" t="str">
            <v>qq</v>
          </cell>
          <cell r="I72"/>
          <cell r="J72"/>
          <cell r="K72" t="str">
            <v>Maia</v>
          </cell>
          <cell r="L72" t="str">
            <v>Sophia</v>
          </cell>
          <cell r="M72" t="str">
            <v>Amelia</v>
          </cell>
          <cell r="N72"/>
          <cell r="O72"/>
          <cell r="P72"/>
          <cell r="Q72"/>
          <cell r="R72"/>
          <cell r="S72"/>
          <cell r="T72"/>
        </row>
        <row r="73">
          <cell r="C73" t="str">
            <v>Rodney</v>
          </cell>
          <cell r="D73" t="str">
            <v>Lauren</v>
          </cell>
          <cell r="E73"/>
          <cell r="F73" t="str">
            <v>Adil</v>
          </cell>
          <cell r="G73" t="str">
            <v>Taylor</v>
          </cell>
          <cell r="H73" t="str">
            <v>Domenica</v>
          </cell>
          <cell r="I73"/>
          <cell r="J73"/>
          <cell r="K73" t="str">
            <v>M.Hanna</v>
          </cell>
          <cell r="L73" t="str">
            <v>Sophia</v>
          </cell>
          <cell r="M73" t="str">
            <v>Amelia</v>
          </cell>
          <cell r="N73"/>
          <cell r="O73"/>
          <cell r="P73"/>
          <cell r="Q73"/>
          <cell r="R73"/>
          <cell r="S73"/>
          <cell r="T73"/>
        </row>
        <row r="74">
          <cell r="C74" t="str">
            <v>Rodney</v>
          </cell>
          <cell r="D74" t="str">
            <v>Lauren</v>
          </cell>
          <cell r="E74"/>
          <cell r="F74" t="str">
            <v>Adil</v>
          </cell>
          <cell r="G74" t="str">
            <v>Taylor</v>
          </cell>
          <cell r="H74" t="str">
            <v>Domenica</v>
          </cell>
          <cell r="I74"/>
          <cell r="J74"/>
          <cell r="K74" t="str">
            <v>Maia</v>
          </cell>
          <cell r="L74" t="str">
            <v>Sophia</v>
          </cell>
          <cell r="M74" t="str">
            <v>Amelia</v>
          </cell>
          <cell r="N74"/>
          <cell r="O74"/>
          <cell r="P74"/>
          <cell r="Q74"/>
          <cell r="R74"/>
          <cell r="S74"/>
          <cell r="T74"/>
        </row>
        <row r="75">
          <cell r="C75" t="str">
            <v>Rodney</v>
          </cell>
          <cell r="D75" t="str">
            <v>Lauren</v>
          </cell>
          <cell r="E75"/>
          <cell r="F75" t="str">
            <v>Adil</v>
          </cell>
          <cell r="G75" t="str">
            <v>Taylor</v>
          </cell>
          <cell r="H75" t="str">
            <v>qq</v>
          </cell>
          <cell r="I75"/>
          <cell r="J75"/>
          <cell r="K75" t="str">
            <v>M.Hanna</v>
          </cell>
          <cell r="L75" t="str">
            <v>Sophia</v>
          </cell>
          <cell r="M75" t="str">
            <v>Amelia</v>
          </cell>
          <cell r="N75"/>
          <cell r="O75"/>
          <cell r="P75"/>
          <cell r="Q75"/>
          <cell r="R75"/>
          <cell r="S75"/>
          <cell r="T75"/>
        </row>
        <row r="76">
          <cell r="C76" t="str">
            <v>Rodney</v>
          </cell>
          <cell r="D76" t="str">
            <v>Lauren</v>
          </cell>
          <cell r="E76"/>
          <cell r="F76" t="str">
            <v>Adil</v>
          </cell>
          <cell r="G76" t="str">
            <v>Taylor</v>
          </cell>
          <cell r="H76" t="str">
            <v>qq</v>
          </cell>
          <cell r="I76" t="str">
            <v>Nha</v>
          </cell>
          <cell r="J76"/>
          <cell r="K76" t="str">
            <v>Maia</v>
          </cell>
          <cell r="L76" t="str">
            <v>Sophia</v>
          </cell>
          <cell r="M76" t="str">
            <v>Amelia</v>
          </cell>
          <cell r="N76"/>
          <cell r="O76"/>
          <cell r="P76"/>
          <cell r="Q76"/>
          <cell r="R76"/>
          <cell r="S76"/>
          <cell r="T76"/>
        </row>
        <row r="77">
          <cell r="C77" t="str">
            <v>Rodney</v>
          </cell>
          <cell r="D77" t="str">
            <v>Lauren</v>
          </cell>
          <cell r="E77"/>
          <cell r="F77" t="str">
            <v>Adil</v>
          </cell>
          <cell r="G77" t="str">
            <v>Taylor</v>
          </cell>
          <cell r="H77" t="str">
            <v>qq</v>
          </cell>
          <cell r="I77" t="str">
            <v>Nha</v>
          </cell>
          <cell r="J77"/>
          <cell r="K77" t="str">
            <v>Maia</v>
          </cell>
          <cell r="L77" t="str">
            <v>Sophia</v>
          </cell>
          <cell r="M77" t="str">
            <v>Amelia</v>
          </cell>
          <cell r="N77"/>
          <cell r="O77"/>
          <cell r="P77"/>
          <cell r="Q77"/>
          <cell r="R77"/>
          <cell r="S77"/>
          <cell r="T77"/>
        </row>
        <row r="78">
          <cell r="C78" t="str">
            <v>Rodney</v>
          </cell>
          <cell r="D78" t="str">
            <v>Lauren</v>
          </cell>
          <cell r="E78"/>
          <cell r="F78" t="str">
            <v>Adil</v>
          </cell>
          <cell r="G78" t="str">
            <v xml:space="preserve"> Kelly</v>
          </cell>
          <cell r="H78" t="str">
            <v>Domenica</v>
          </cell>
          <cell r="I78" t="str">
            <v>Nha</v>
          </cell>
          <cell r="J78"/>
          <cell r="K78" t="str">
            <v>M.Hanna</v>
          </cell>
          <cell r="L78" t="str">
            <v>Sophia</v>
          </cell>
          <cell r="M78" t="str">
            <v>Amelia</v>
          </cell>
          <cell r="N78"/>
          <cell r="O78"/>
          <cell r="P78"/>
          <cell r="Q78"/>
          <cell r="R78"/>
          <cell r="S78"/>
          <cell r="T78"/>
        </row>
        <row r="79">
          <cell r="C79" t="str">
            <v>Rodney</v>
          </cell>
          <cell r="D79" t="str">
            <v>Lauren</v>
          </cell>
          <cell r="E79"/>
          <cell r="F79" t="str">
            <v>Adil</v>
          </cell>
          <cell r="G79" t="str">
            <v>Taylor</v>
          </cell>
          <cell r="H79" t="str">
            <v>Domenica</v>
          </cell>
          <cell r="I79" t="str">
            <v>Nha</v>
          </cell>
          <cell r="J79"/>
          <cell r="K79" t="str">
            <v>Maia</v>
          </cell>
          <cell r="L79" t="str">
            <v>Sophia</v>
          </cell>
          <cell r="M79" t="str">
            <v>Amelia</v>
          </cell>
          <cell r="N79"/>
          <cell r="O79"/>
          <cell r="P79"/>
          <cell r="Q79"/>
          <cell r="R79"/>
          <cell r="S79"/>
          <cell r="T79"/>
        </row>
        <row r="80">
          <cell r="C80" t="str">
            <v>Rodney</v>
          </cell>
          <cell r="D80" t="str">
            <v>Lauren</v>
          </cell>
          <cell r="E80"/>
          <cell r="F80" t="str">
            <v>Adil</v>
          </cell>
          <cell r="G80" t="str">
            <v>Taylor</v>
          </cell>
          <cell r="H80" t="str">
            <v>qq</v>
          </cell>
          <cell r="I80" t="str">
            <v>Nha</v>
          </cell>
          <cell r="J80"/>
          <cell r="K80" t="str">
            <v>M.Hanna</v>
          </cell>
          <cell r="L80" t="str">
            <v>Sophia</v>
          </cell>
          <cell r="M80" t="str">
            <v>Amelia</v>
          </cell>
          <cell r="N80"/>
          <cell r="O80"/>
          <cell r="P80"/>
          <cell r="Q80"/>
          <cell r="R80"/>
          <cell r="S80"/>
          <cell r="T80"/>
        </row>
        <row r="81">
          <cell r="C81" t="str">
            <v>Rodney</v>
          </cell>
          <cell r="D81"/>
          <cell r="E81"/>
          <cell r="F81" t="str">
            <v>Adil</v>
          </cell>
          <cell r="G81" t="str">
            <v>Taylor</v>
          </cell>
          <cell r="H81" t="str">
            <v>qq</v>
          </cell>
          <cell r="I81"/>
          <cell r="J81"/>
          <cell r="K81" t="str">
            <v>Maia</v>
          </cell>
          <cell r="L81" t="str">
            <v>Sophia</v>
          </cell>
          <cell r="M81" t="str">
            <v>Amelia</v>
          </cell>
          <cell r="N81"/>
          <cell r="O81"/>
          <cell r="P81"/>
          <cell r="Q81"/>
          <cell r="R81"/>
          <cell r="S81"/>
          <cell r="T81"/>
        </row>
        <row r="82">
          <cell r="C82" t="str">
            <v>Rodney</v>
          </cell>
          <cell r="D82"/>
          <cell r="E82"/>
          <cell r="F82" t="str">
            <v>blank</v>
          </cell>
          <cell r="G82" t="str">
            <v>Taylor</v>
          </cell>
          <cell r="H82" t="str">
            <v>qq</v>
          </cell>
          <cell r="I82"/>
          <cell r="J82"/>
          <cell r="K82" t="str">
            <v>Maia</v>
          </cell>
          <cell r="L82" t="str">
            <v>Sophia</v>
          </cell>
          <cell r="M82" t="str">
            <v>Amelia</v>
          </cell>
          <cell r="N82"/>
          <cell r="O82"/>
          <cell r="P82"/>
          <cell r="Q82"/>
          <cell r="R82"/>
          <cell r="S82"/>
          <cell r="T82"/>
        </row>
        <row r="83">
          <cell r="C83" t="str">
            <v>Rodney</v>
          </cell>
          <cell r="D83"/>
          <cell r="E83"/>
          <cell r="F83" t="str">
            <v>Kelly</v>
          </cell>
          <cell r="G83" t="str">
            <v>Taylor</v>
          </cell>
          <cell r="H83" t="str">
            <v>Domenica</v>
          </cell>
          <cell r="I83"/>
          <cell r="J83"/>
          <cell r="K83" t="str">
            <v>M.Hanna</v>
          </cell>
          <cell r="L83" t="str">
            <v>Sophia</v>
          </cell>
          <cell r="M83" t="str">
            <v>Amelia</v>
          </cell>
          <cell r="N83"/>
          <cell r="O83"/>
          <cell r="P83"/>
          <cell r="Q83"/>
          <cell r="R83"/>
          <cell r="S83"/>
          <cell r="T83"/>
        </row>
        <row r="84">
          <cell r="C84" t="str">
            <v xml:space="preserve"> </v>
          </cell>
          <cell r="D84"/>
          <cell r="E84"/>
          <cell r="F84" t="str">
            <v xml:space="preserve"> </v>
          </cell>
          <cell r="G84" t="str">
            <v xml:space="preserve"> </v>
          </cell>
          <cell r="H84" t="str">
            <v xml:space="preserve"> </v>
          </cell>
          <cell r="I84" t="str">
            <v xml:space="preserve"> </v>
          </cell>
          <cell r="J84" t="str">
            <v xml:space="preserve"> </v>
          </cell>
          <cell r="K84" t="str">
            <v xml:space="preserve"> </v>
          </cell>
          <cell r="L84" t="str">
            <v xml:space="preserve"> </v>
          </cell>
          <cell r="M84" t="str">
            <v xml:space="preserve"> </v>
          </cell>
          <cell r="N84"/>
          <cell r="O84"/>
          <cell r="P84"/>
          <cell r="Q84"/>
          <cell r="R84"/>
          <cell r="S84"/>
          <cell r="T84"/>
        </row>
        <row r="85">
          <cell r="C85" t="str">
            <v>Rodney</v>
          </cell>
          <cell r="D85"/>
          <cell r="E85"/>
          <cell r="F85" t="str">
            <v>Phuong</v>
          </cell>
          <cell r="G85" t="str">
            <v>Taylor</v>
          </cell>
          <cell r="H85" t="str">
            <v>qq</v>
          </cell>
          <cell r="I85"/>
          <cell r="J85"/>
          <cell r="K85" t="str">
            <v>M.Hanna</v>
          </cell>
          <cell r="L85" t="str">
            <v>Sophia</v>
          </cell>
          <cell r="M85" t="str">
            <v>Amelia</v>
          </cell>
          <cell r="N85"/>
          <cell r="O85"/>
          <cell r="P85"/>
          <cell r="Q85"/>
          <cell r="R85"/>
          <cell r="S85"/>
          <cell r="T85"/>
        </row>
        <row r="86">
          <cell r="C86" t="str">
            <v>Rodney</v>
          </cell>
          <cell r="D86" t="str">
            <v>Ana</v>
          </cell>
          <cell r="E86"/>
          <cell r="F86" t="str">
            <v>Adil</v>
          </cell>
          <cell r="G86" t="str">
            <v>Taylor</v>
          </cell>
          <cell r="H86" t="str">
            <v>qq</v>
          </cell>
          <cell r="I86"/>
          <cell r="J86"/>
          <cell r="K86" t="str">
            <v>Maia</v>
          </cell>
          <cell r="L86" t="str">
            <v>Sophia</v>
          </cell>
          <cell r="M86" t="str">
            <v>Aseel</v>
          </cell>
          <cell r="N86"/>
          <cell r="O86"/>
          <cell r="P86"/>
          <cell r="Q86"/>
          <cell r="R86"/>
          <cell r="S86"/>
          <cell r="T86"/>
        </row>
        <row r="87">
          <cell r="C87" t="str">
            <v>Diana</v>
          </cell>
          <cell r="D87" t="str">
            <v>Ana</v>
          </cell>
          <cell r="E87"/>
          <cell r="F87" t="str">
            <v>Adil</v>
          </cell>
          <cell r="G87" t="str">
            <v>Taylor</v>
          </cell>
          <cell r="H87" t="str">
            <v>qq</v>
          </cell>
          <cell r="I87"/>
          <cell r="J87"/>
          <cell r="K87" t="str">
            <v>Maia</v>
          </cell>
          <cell r="L87" t="str">
            <v>Sophia</v>
          </cell>
          <cell r="M87" t="str">
            <v>Aseel</v>
          </cell>
          <cell r="N87"/>
          <cell r="O87"/>
          <cell r="P87"/>
          <cell r="Q87"/>
          <cell r="R87"/>
          <cell r="S87"/>
          <cell r="T87"/>
        </row>
        <row r="88">
          <cell r="C88" t="str">
            <v>Rodney</v>
          </cell>
          <cell r="D88" t="str">
            <v>Ana</v>
          </cell>
          <cell r="E88"/>
          <cell r="F88" t="str">
            <v>Adil</v>
          </cell>
          <cell r="G88" t="str">
            <v>Taylor</v>
          </cell>
          <cell r="H88" t="str">
            <v>Domenica</v>
          </cell>
          <cell r="I88"/>
          <cell r="J88"/>
          <cell r="K88" t="str">
            <v>M.Hanna</v>
          </cell>
          <cell r="L88" t="str">
            <v>Sophia</v>
          </cell>
          <cell r="M88" t="str">
            <v>Amelia</v>
          </cell>
          <cell r="N88"/>
          <cell r="O88"/>
          <cell r="P88"/>
          <cell r="Q88"/>
          <cell r="R88"/>
          <cell r="S88"/>
          <cell r="T88"/>
        </row>
        <row r="89">
          <cell r="C89" t="str">
            <v>Rodney</v>
          </cell>
          <cell r="D89" t="str">
            <v>Ana</v>
          </cell>
          <cell r="E89"/>
          <cell r="F89" t="str">
            <v>Adil</v>
          </cell>
          <cell r="G89" t="str">
            <v>Taylor</v>
          </cell>
          <cell r="H89" t="str">
            <v>Domenica</v>
          </cell>
          <cell r="I89"/>
          <cell r="J89"/>
          <cell r="K89" t="str">
            <v>Maia</v>
          </cell>
          <cell r="L89" t="str">
            <v>Sophia</v>
          </cell>
          <cell r="M89" t="str">
            <v>Amelia</v>
          </cell>
          <cell r="N89"/>
          <cell r="O89"/>
          <cell r="P89"/>
          <cell r="Q89"/>
          <cell r="R89"/>
          <cell r="S89"/>
          <cell r="T89"/>
        </row>
        <row r="90">
          <cell r="C90" t="str">
            <v>Rodney</v>
          </cell>
          <cell r="D90" t="str">
            <v>Ana</v>
          </cell>
          <cell r="E90"/>
          <cell r="F90" t="str">
            <v>Adil</v>
          </cell>
          <cell r="G90" t="str">
            <v>Taylor</v>
          </cell>
          <cell r="H90" t="str">
            <v>qq</v>
          </cell>
          <cell r="I90"/>
          <cell r="J90"/>
          <cell r="K90" t="str">
            <v>M.Hanna</v>
          </cell>
          <cell r="L90" t="str">
            <v>Sophia</v>
          </cell>
          <cell r="M90" t="str">
            <v>Amelia</v>
          </cell>
          <cell r="N90"/>
          <cell r="O90"/>
          <cell r="P90"/>
          <cell r="Q90"/>
          <cell r="R90"/>
          <cell r="S90"/>
          <cell r="T90"/>
        </row>
        <row r="91">
          <cell r="C91" t="str">
            <v>Rodney</v>
          </cell>
          <cell r="D91" t="str">
            <v>Ana</v>
          </cell>
          <cell r="E91"/>
          <cell r="F91" t="str">
            <v>A.Tran</v>
          </cell>
          <cell r="G91" t="str">
            <v>Taylor</v>
          </cell>
          <cell r="H91" t="str">
            <v>qq</v>
          </cell>
          <cell r="I91"/>
          <cell r="J91"/>
          <cell r="K91" t="str">
            <v>Maia</v>
          </cell>
          <cell r="L91" t="str">
            <v>Aseel</v>
          </cell>
          <cell r="M91" t="str">
            <v>Amelia</v>
          </cell>
          <cell r="N91"/>
          <cell r="O91"/>
          <cell r="P91"/>
          <cell r="Q91"/>
          <cell r="R91"/>
          <cell r="S91"/>
          <cell r="T91"/>
        </row>
        <row r="92">
          <cell r="C92" t="str">
            <v>Rodney</v>
          </cell>
          <cell r="D92" t="str">
            <v>Ana</v>
          </cell>
          <cell r="E92"/>
          <cell r="F92" t="str">
            <v>Adil</v>
          </cell>
          <cell r="G92" t="str">
            <v>Taylor</v>
          </cell>
          <cell r="H92" t="str">
            <v>qq</v>
          </cell>
          <cell r="I92"/>
          <cell r="J92"/>
          <cell r="K92" t="str">
            <v>Maia</v>
          </cell>
          <cell r="L92" t="str">
            <v>Aseel</v>
          </cell>
          <cell r="M92" t="str">
            <v>Amelia</v>
          </cell>
          <cell r="N92"/>
          <cell r="O92"/>
          <cell r="P92"/>
          <cell r="Q92"/>
          <cell r="R92"/>
          <cell r="S92"/>
          <cell r="T92"/>
        </row>
        <row r="93">
          <cell r="C93" t="str">
            <v>Rodney</v>
          </cell>
          <cell r="D93" t="str">
            <v>Ana</v>
          </cell>
          <cell r="E93"/>
          <cell r="F93" t="str">
            <v>Adil</v>
          </cell>
          <cell r="G93" t="str">
            <v>Taylor</v>
          </cell>
          <cell r="H93" t="str">
            <v>Domenica</v>
          </cell>
          <cell r="I93"/>
          <cell r="J93"/>
          <cell r="K93" t="str">
            <v>M.Hanna</v>
          </cell>
          <cell r="L93" t="str">
            <v>Sophia</v>
          </cell>
          <cell r="M93" t="str">
            <v>Aseel</v>
          </cell>
          <cell r="N93"/>
          <cell r="O93"/>
          <cell r="P93"/>
          <cell r="Q93"/>
          <cell r="R93"/>
          <cell r="S93"/>
          <cell r="T93"/>
        </row>
        <row r="94">
          <cell r="C94" t="str">
            <v>Rodney</v>
          </cell>
          <cell r="D94" t="str">
            <v>Ana</v>
          </cell>
          <cell r="E94"/>
          <cell r="F94" t="str">
            <v>Adil</v>
          </cell>
          <cell r="G94" t="str">
            <v>Taylor</v>
          </cell>
          <cell r="H94" t="str">
            <v>Domenica</v>
          </cell>
          <cell r="I94"/>
          <cell r="J94"/>
          <cell r="K94" t="str">
            <v>Maia</v>
          </cell>
          <cell r="L94" t="str">
            <v>Sophia</v>
          </cell>
          <cell r="M94" t="str">
            <v>Amelia</v>
          </cell>
          <cell r="N94"/>
          <cell r="O94"/>
          <cell r="P94"/>
          <cell r="Q94"/>
          <cell r="R94"/>
          <cell r="S94"/>
          <cell r="T94"/>
        </row>
        <row r="95">
          <cell r="C95" t="str">
            <v>Rodney</v>
          </cell>
          <cell r="D95" t="str">
            <v>Ana</v>
          </cell>
          <cell r="E95"/>
          <cell r="F95" t="str">
            <v>Adil</v>
          </cell>
          <cell r="G95" t="str">
            <v>Taylor</v>
          </cell>
          <cell r="H95" t="str">
            <v>qq</v>
          </cell>
          <cell r="I95"/>
          <cell r="J95"/>
          <cell r="K95" t="str">
            <v>M.Hanna</v>
          </cell>
          <cell r="L95" t="str">
            <v>Sophia</v>
          </cell>
          <cell r="M95" t="str">
            <v>Amelia</v>
          </cell>
          <cell r="N95"/>
          <cell r="O95"/>
          <cell r="P95"/>
          <cell r="Q95"/>
          <cell r="R95"/>
          <cell r="S95"/>
          <cell r="T95"/>
        </row>
        <row r="96">
          <cell r="C96" t="str">
            <v>Rodney</v>
          </cell>
          <cell r="D96" t="str">
            <v>Tinh</v>
          </cell>
          <cell r="E96"/>
          <cell r="F96" t="str">
            <v>Adil</v>
          </cell>
          <cell r="G96" t="str">
            <v>Taylor</v>
          </cell>
          <cell r="H96" t="str">
            <v>qq</v>
          </cell>
          <cell r="I96"/>
          <cell r="J96"/>
          <cell r="K96" t="str">
            <v>Maia</v>
          </cell>
          <cell r="L96" t="str">
            <v>Sophia</v>
          </cell>
          <cell r="M96" t="str">
            <v>Amelia</v>
          </cell>
          <cell r="N96"/>
          <cell r="O96"/>
          <cell r="P96"/>
          <cell r="Q96"/>
          <cell r="R96"/>
          <cell r="S96"/>
          <cell r="T96"/>
        </row>
        <row r="97">
          <cell r="C97" t="str">
            <v>Rodney</v>
          </cell>
          <cell r="D97" t="str">
            <v>Tinh</v>
          </cell>
          <cell r="E97"/>
          <cell r="F97" t="str">
            <v>Adil</v>
          </cell>
          <cell r="G97" t="str">
            <v>Taylor</v>
          </cell>
          <cell r="H97" t="str">
            <v>qq</v>
          </cell>
          <cell r="I97"/>
          <cell r="J97"/>
          <cell r="K97" t="str">
            <v>Maia</v>
          </cell>
          <cell r="L97" t="str">
            <v>Sophia</v>
          </cell>
          <cell r="M97" t="str">
            <v>Amelia</v>
          </cell>
          <cell r="N97"/>
          <cell r="O97"/>
          <cell r="P97"/>
          <cell r="Q97"/>
          <cell r="R97"/>
          <cell r="S97"/>
          <cell r="T97"/>
        </row>
        <row r="98">
          <cell r="C98" t="str">
            <v>Rodney</v>
          </cell>
          <cell r="D98" t="str">
            <v>Tinh</v>
          </cell>
          <cell r="E98"/>
          <cell r="F98" t="str">
            <v>Adil</v>
          </cell>
          <cell r="G98" t="str">
            <v>Kelly</v>
          </cell>
          <cell r="H98" t="str">
            <v>Domenica</v>
          </cell>
          <cell r="I98"/>
          <cell r="J98"/>
          <cell r="K98" t="str">
            <v>M.Hanna</v>
          </cell>
          <cell r="L98" t="str">
            <v>Sophia</v>
          </cell>
          <cell r="M98" t="str">
            <v>Amelia</v>
          </cell>
          <cell r="N98"/>
          <cell r="O98"/>
          <cell r="P98"/>
          <cell r="Q98"/>
          <cell r="R98"/>
          <cell r="S98"/>
          <cell r="T98"/>
        </row>
        <row r="99">
          <cell r="C99" t="str">
            <v>Rodney</v>
          </cell>
          <cell r="D99" t="str">
            <v>Tinh</v>
          </cell>
          <cell r="E99"/>
          <cell r="F99" t="str">
            <v>Adil</v>
          </cell>
          <cell r="G99" t="str">
            <v>Taylor</v>
          </cell>
          <cell r="H99" t="str">
            <v>Domenica</v>
          </cell>
          <cell r="I99"/>
          <cell r="J99"/>
          <cell r="K99" t="str">
            <v>Maia</v>
          </cell>
          <cell r="L99" t="str">
            <v>Sophia</v>
          </cell>
          <cell r="M99" t="str">
            <v>Amelia</v>
          </cell>
          <cell r="N99"/>
          <cell r="O99"/>
          <cell r="P99"/>
          <cell r="Q99"/>
          <cell r="R99"/>
          <cell r="S99"/>
          <cell r="T99"/>
        </row>
        <row r="100">
          <cell r="C100" t="str">
            <v>Rodney</v>
          </cell>
          <cell r="D100" t="str">
            <v>Tinh</v>
          </cell>
          <cell r="E100"/>
          <cell r="F100" t="str">
            <v>Adil</v>
          </cell>
          <cell r="G100" t="str">
            <v xml:space="preserve"> Taylor</v>
          </cell>
          <cell r="H100" t="str">
            <v>qq</v>
          </cell>
          <cell r="I100"/>
          <cell r="J100"/>
          <cell r="K100" t="str">
            <v>M.Hanna</v>
          </cell>
          <cell r="L100" t="str">
            <v>Sophia</v>
          </cell>
          <cell r="M100" t="str">
            <v>Amelia</v>
          </cell>
          <cell r="N100"/>
          <cell r="O100"/>
          <cell r="P100"/>
          <cell r="Q100"/>
          <cell r="R100"/>
          <cell r="S100"/>
          <cell r="T100"/>
        </row>
        <row r="101">
          <cell r="C101" t="str">
            <v>Rodney</v>
          </cell>
          <cell r="D101" t="str">
            <v>Tinh</v>
          </cell>
          <cell r="E101"/>
          <cell r="F101" t="str">
            <v>Adil</v>
          </cell>
          <cell r="G101" t="str">
            <v>Taylor</v>
          </cell>
          <cell r="H101" t="str">
            <v>qq</v>
          </cell>
          <cell r="I101"/>
          <cell r="J101"/>
          <cell r="K101" t="str">
            <v>Maia</v>
          </cell>
          <cell r="L101" t="str">
            <v>Sophia</v>
          </cell>
          <cell r="M101" t="str">
            <v>Amelia</v>
          </cell>
          <cell r="N101"/>
          <cell r="O101"/>
          <cell r="P101"/>
          <cell r="Q101"/>
          <cell r="R101"/>
          <cell r="S101"/>
          <cell r="T101"/>
        </row>
        <row r="102">
          <cell r="C102" t="str">
            <v>Rodney</v>
          </cell>
          <cell r="D102" t="str">
            <v>Tinh</v>
          </cell>
          <cell r="E102"/>
          <cell r="F102" t="str">
            <v>Adil</v>
          </cell>
          <cell r="G102" t="str">
            <v>Taylor</v>
          </cell>
          <cell r="H102" t="str">
            <v>qq</v>
          </cell>
          <cell r="I102"/>
          <cell r="J102"/>
          <cell r="K102" t="str">
            <v>Maia</v>
          </cell>
          <cell r="L102" t="str">
            <v>Sophia</v>
          </cell>
          <cell r="M102" t="str">
            <v>Amelia</v>
          </cell>
          <cell r="N102"/>
          <cell r="O102"/>
          <cell r="P102"/>
          <cell r="Q102"/>
          <cell r="R102"/>
          <cell r="S102"/>
          <cell r="T102"/>
        </row>
        <row r="103">
          <cell r="C103" t="str">
            <v>Rodney</v>
          </cell>
          <cell r="D103" t="str">
            <v>Tinh</v>
          </cell>
          <cell r="E103"/>
          <cell r="F103" t="str">
            <v>Adil</v>
          </cell>
          <cell r="G103" t="str">
            <v>Taylor</v>
          </cell>
          <cell r="H103" t="str">
            <v>Domenica</v>
          </cell>
          <cell r="I103"/>
          <cell r="J103"/>
          <cell r="K103" t="str">
            <v>M.Hanna</v>
          </cell>
          <cell r="L103" t="str">
            <v>Sophia</v>
          </cell>
          <cell r="M103" t="str">
            <v>Amelia</v>
          </cell>
          <cell r="N103"/>
          <cell r="O103"/>
          <cell r="P103"/>
          <cell r="Q103"/>
          <cell r="R103"/>
          <cell r="S103"/>
          <cell r="T103"/>
        </row>
        <row r="104">
          <cell r="C104" t="str">
            <v>Rodney</v>
          </cell>
          <cell r="D104" t="str">
            <v>Tinh</v>
          </cell>
          <cell r="E104"/>
          <cell r="F104" t="str">
            <v>Diana</v>
          </cell>
          <cell r="G104" t="str">
            <v>Taylor</v>
          </cell>
          <cell r="H104" t="str">
            <v>Domenica</v>
          </cell>
          <cell r="I104"/>
          <cell r="J104"/>
          <cell r="K104" t="str">
            <v>Maia</v>
          </cell>
          <cell r="L104" t="str">
            <v>Sophia</v>
          </cell>
          <cell r="M104" t="str">
            <v>Amelia</v>
          </cell>
          <cell r="N104"/>
          <cell r="O104"/>
          <cell r="P104"/>
          <cell r="Q104"/>
          <cell r="R104"/>
          <cell r="S104"/>
          <cell r="T104"/>
        </row>
        <row r="105">
          <cell r="C105" t="str">
            <v>Rodney</v>
          </cell>
          <cell r="D105" t="str">
            <v>Tinh</v>
          </cell>
          <cell r="E105"/>
          <cell r="F105" t="str">
            <v>Adil</v>
          </cell>
          <cell r="G105" t="str">
            <v>Taylor</v>
          </cell>
          <cell r="H105" t="str">
            <v>qq</v>
          </cell>
          <cell r="I105"/>
          <cell r="J105"/>
          <cell r="K105" t="str">
            <v>M.Hanna</v>
          </cell>
          <cell r="L105" t="str">
            <v>Sophia</v>
          </cell>
          <cell r="M105" t="str">
            <v>Amelia</v>
          </cell>
          <cell r="N105"/>
          <cell r="O105"/>
          <cell r="P105"/>
          <cell r="Q105"/>
          <cell r="R105"/>
          <cell r="S105"/>
          <cell r="T105"/>
        </row>
        <row r="106">
          <cell r="C106" t="str">
            <v>Rodney</v>
          </cell>
          <cell r="D106" t="str">
            <v>Nha</v>
          </cell>
          <cell r="E106"/>
          <cell r="F106" t="str">
            <v>Adil</v>
          </cell>
          <cell r="G106" t="str">
            <v>Taylor</v>
          </cell>
          <cell r="H106" t="str">
            <v>qq</v>
          </cell>
          <cell r="I106" t="str">
            <v>Idile</v>
          </cell>
          <cell r="J106"/>
          <cell r="K106" t="str">
            <v>Maia</v>
          </cell>
          <cell r="L106" t="str">
            <v>Sophia</v>
          </cell>
          <cell r="M106" t="str">
            <v>Amelia</v>
          </cell>
          <cell r="N106"/>
          <cell r="O106"/>
          <cell r="P106"/>
          <cell r="Q106"/>
          <cell r="R106"/>
          <cell r="S106"/>
          <cell r="T106"/>
        </row>
        <row r="107">
          <cell r="C107" t="str">
            <v>Rodney</v>
          </cell>
          <cell r="D107" t="str">
            <v>Nha</v>
          </cell>
          <cell r="E107"/>
          <cell r="F107" t="str">
            <v>Adil</v>
          </cell>
          <cell r="G107" t="str">
            <v>Taylor</v>
          </cell>
          <cell r="H107" t="str">
            <v>qq</v>
          </cell>
          <cell r="I107" t="str">
            <v>Idile</v>
          </cell>
          <cell r="J107"/>
          <cell r="K107" t="str">
            <v>Maia</v>
          </cell>
          <cell r="L107" t="str">
            <v>Sophia</v>
          </cell>
          <cell r="M107" t="str">
            <v>Amelia</v>
          </cell>
          <cell r="N107"/>
          <cell r="O107"/>
          <cell r="P107"/>
          <cell r="Q107"/>
          <cell r="R107"/>
          <cell r="S107"/>
          <cell r="T107"/>
        </row>
        <row r="108">
          <cell r="C108" t="str">
            <v>Kelly</v>
          </cell>
          <cell r="D108" t="str">
            <v>Nha</v>
          </cell>
          <cell r="E108"/>
          <cell r="F108" t="str">
            <v>Adil</v>
          </cell>
          <cell r="G108" t="str">
            <v>Taylor</v>
          </cell>
          <cell r="H108" t="str">
            <v>Domenica</v>
          </cell>
          <cell r="I108" t="str">
            <v>Idile</v>
          </cell>
          <cell r="J108"/>
          <cell r="K108" t="str">
            <v>M.Hanna</v>
          </cell>
          <cell r="L108" t="str">
            <v>Sophia</v>
          </cell>
          <cell r="M108" t="str">
            <v>Amelia</v>
          </cell>
          <cell r="N108"/>
          <cell r="O108"/>
          <cell r="P108"/>
          <cell r="Q108"/>
          <cell r="R108"/>
          <cell r="S108"/>
          <cell r="T108"/>
        </row>
        <row r="109">
          <cell r="C109" t="str">
            <v>Rodney</v>
          </cell>
          <cell r="D109" t="str">
            <v>Nha</v>
          </cell>
          <cell r="E109"/>
          <cell r="F109" t="str">
            <v>Adil</v>
          </cell>
          <cell r="G109" t="str">
            <v>Taylor</v>
          </cell>
          <cell r="H109" t="str">
            <v>Domenica</v>
          </cell>
          <cell r="I109" t="str">
            <v>Idile</v>
          </cell>
          <cell r="J109"/>
          <cell r="K109" t="str">
            <v>Maia</v>
          </cell>
          <cell r="L109" t="str">
            <v>Sophia</v>
          </cell>
          <cell r="M109" t="str">
            <v>Amelia</v>
          </cell>
          <cell r="N109"/>
          <cell r="O109"/>
          <cell r="P109"/>
          <cell r="Q109"/>
          <cell r="R109"/>
          <cell r="S109"/>
          <cell r="T109"/>
        </row>
        <row r="110">
          <cell r="C110" t="str">
            <v>Rodney</v>
          </cell>
          <cell r="D110" t="str">
            <v>Nha</v>
          </cell>
          <cell r="E110"/>
          <cell r="F110" t="str">
            <v>Adil</v>
          </cell>
          <cell r="G110" t="str">
            <v>Taylor</v>
          </cell>
          <cell r="H110" t="str">
            <v>qq</v>
          </cell>
          <cell r="I110" t="str">
            <v>Idile</v>
          </cell>
          <cell r="J110"/>
          <cell r="K110" t="str">
            <v>M.Hanna</v>
          </cell>
          <cell r="L110" t="str">
            <v>Sophia</v>
          </cell>
          <cell r="M110" t="str">
            <v>Amelia</v>
          </cell>
          <cell r="N110"/>
          <cell r="O110"/>
          <cell r="P110"/>
          <cell r="Q110"/>
          <cell r="R110"/>
          <cell r="S110"/>
          <cell r="T110"/>
        </row>
        <row r="111">
          <cell r="C111" t="str">
            <v>Rodney</v>
          </cell>
          <cell r="D111" t="str">
            <v>Nha</v>
          </cell>
          <cell r="E111"/>
          <cell r="F111" t="str">
            <v>Adil</v>
          </cell>
          <cell r="G111" t="str">
            <v>Taylor</v>
          </cell>
          <cell r="H111" t="str">
            <v>qq</v>
          </cell>
          <cell r="I111" t="str">
            <v>Idile</v>
          </cell>
          <cell r="J111"/>
          <cell r="K111" t="str">
            <v>Maia</v>
          </cell>
          <cell r="L111" t="str">
            <v>Sophia</v>
          </cell>
          <cell r="M111" t="str">
            <v>Amelia</v>
          </cell>
          <cell r="N111"/>
          <cell r="O111"/>
          <cell r="P111"/>
          <cell r="Q111"/>
          <cell r="R111"/>
          <cell r="S111"/>
          <cell r="T111"/>
        </row>
        <row r="112">
          <cell r="C112" t="str">
            <v>Rodney</v>
          </cell>
          <cell r="D112" t="str">
            <v>Nha</v>
          </cell>
          <cell r="E112"/>
          <cell r="F112" t="str">
            <v>Adil</v>
          </cell>
          <cell r="G112" t="str">
            <v>Taylor</v>
          </cell>
          <cell r="H112" t="str">
            <v>qq</v>
          </cell>
          <cell r="I112" t="str">
            <v>Idile</v>
          </cell>
          <cell r="J112"/>
          <cell r="K112" t="str">
            <v>Maia</v>
          </cell>
          <cell r="L112" t="str">
            <v>Sophia</v>
          </cell>
          <cell r="M112" t="str">
            <v>Amelia</v>
          </cell>
          <cell r="N112"/>
          <cell r="O112"/>
          <cell r="P112"/>
          <cell r="Q112"/>
          <cell r="R112"/>
          <cell r="S112"/>
          <cell r="T112"/>
        </row>
        <row r="113">
          <cell r="C113" t="str">
            <v>Rodney</v>
          </cell>
          <cell r="D113" t="str">
            <v>Nha</v>
          </cell>
          <cell r="E113"/>
          <cell r="F113" t="str">
            <v>Adil</v>
          </cell>
          <cell r="G113" t="str">
            <v>Taylor</v>
          </cell>
          <cell r="H113" t="str">
            <v>Domenica</v>
          </cell>
          <cell r="I113" t="str">
            <v>Idile</v>
          </cell>
          <cell r="J113"/>
          <cell r="K113" t="str">
            <v>M.Hanna</v>
          </cell>
          <cell r="L113" t="str">
            <v>Sophia</v>
          </cell>
          <cell r="M113" t="str">
            <v>Amelia</v>
          </cell>
          <cell r="N113"/>
          <cell r="O113"/>
          <cell r="P113"/>
          <cell r="Q113"/>
          <cell r="R113"/>
          <cell r="S113"/>
          <cell r="T113"/>
        </row>
        <row r="114">
          <cell r="C114" t="str">
            <v>Rodney</v>
          </cell>
          <cell r="D114" t="str">
            <v>Nha</v>
          </cell>
          <cell r="E114"/>
          <cell r="F114" t="str">
            <v>Adil</v>
          </cell>
          <cell r="G114" t="str">
            <v>Taylor</v>
          </cell>
          <cell r="H114" t="str">
            <v>Domenica</v>
          </cell>
          <cell r="I114" t="str">
            <v>Idile</v>
          </cell>
          <cell r="J114"/>
          <cell r="K114" t="str">
            <v>Maia</v>
          </cell>
          <cell r="L114" t="str">
            <v>Sophia</v>
          </cell>
          <cell r="M114" t="str">
            <v>Amelia</v>
          </cell>
          <cell r="N114"/>
          <cell r="O114"/>
          <cell r="P114"/>
          <cell r="Q114"/>
          <cell r="R114"/>
          <cell r="S114"/>
          <cell r="T114"/>
        </row>
        <row r="115">
          <cell r="C115" t="str">
            <v>Rodney</v>
          </cell>
          <cell r="D115" t="str">
            <v>Nha</v>
          </cell>
          <cell r="E115"/>
          <cell r="F115" t="str">
            <v>Adil</v>
          </cell>
          <cell r="G115" t="str">
            <v>Taylor</v>
          </cell>
          <cell r="H115" t="str">
            <v>qq</v>
          </cell>
          <cell r="I115" t="str">
            <v>Idile</v>
          </cell>
          <cell r="J115"/>
          <cell r="K115" t="str">
            <v>M.Hanna</v>
          </cell>
          <cell r="L115" t="str">
            <v>Sophia</v>
          </cell>
          <cell r="M115" t="str">
            <v>Amelia</v>
          </cell>
          <cell r="N115"/>
          <cell r="O115"/>
          <cell r="P115"/>
          <cell r="Q115"/>
          <cell r="R115"/>
          <cell r="S115"/>
          <cell r="T115"/>
        </row>
        <row r="116">
          <cell r="C116" t="str">
            <v>Rodney</v>
          </cell>
          <cell r="D116" t="str">
            <v>Edward</v>
          </cell>
          <cell r="E116"/>
          <cell r="F116" t="str">
            <v>Adil</v>
          </cell>
          <cell r="G116" t="str">
            <v>Taylor</v>
          </cell>
          <cell r="H116" t="str">
            <v>qq</v>
          </cell>
          <cell r="I116" t="str">
            <v>Roshny</v>
          </cell>
          <cell r="J116"/>
          <cell r="K116" t="str">
            <v>Maia</v>
          </cell>
          <cell r="L116" t="str">
            <v>Sophia</v>
          </cell>
          <cell r="M116" t="str">
            <v>Amelia</v>
          </cell>
          <cell r="N116"/>
          <cell r="O116"/>
          <cell r="P116"/>
          <cell r="Q116"/>
          <cell r="R116"/>
          <cell r="S116"/>
          <cell r="T116"/>
        </row>
        <row r="117">
          <cell r="C117" t="str">
            <v>Rodney</v>
          </cell>
          <cell r="D117" t="str">
            <v>Edward</v>
          </cell>
          <cell r="E117"/>
          <cell r="F117" t="str">
            <v>Adil</v>
          </cell>
          <cell r="G117" t="str">
            <v>Taylor</v>
          </cell>
          <cell r="H117" t="str">
            <v>qq</v>
          </cell>
          <cell r="I117" t="str">
            <v>Roshny</v>
          </cell>
          <cell r="J117"/>
          <cell r="K117" t="str">
            <v>Maia</v>
          </cell>
          <cell r="L117" t="str">
            <v>Sophia</v>
          </cell>
          <cell r="M117" t="str">
            <v>Amelia</v>
          </cell>
          <cell r="N117"/>
          <cell r="O117"/>
          <cell r="P117"/>
          <cell r="Q117"/>
          <cell r="R117"/>
          <cell r="S117"/>
          <cell r="T117"/>
        </row>
        <row r="118">
          <cell r="C118" t="str">
            <v>Rodney</v>
          </cell>
          <cell r="D118" t="str">
            <v>Edward</v>
          </cell>
          <cell r="E118"/>
          <cell r="F118" t="str">
            <v>Adil</v>
          </cell>
          <cell r="G118" t="str">
            <v>Kelly</v>
          </cell>
          <cell r="H118" t="str">
            <v>Domenica</v>
          </cell>
          <cell r="I118" t="str">
            <v>Roshny</v>
          </cell>
          <cell r="J118"/>
          <cell r="K118" t="str">
            <v>M.Hanna</v>
          </cell>
          <cell r="L118" t="str">
            <v>Sophia</v>
          </cell>
          <cell r="M118" t="str">
            <v>Amelia</v>
          </cell>
          <cell r="N118"/>
          <cell r="O118"/>
          <cell r="P118"/>
          <cell r="Q118"/>
          <cell r="R118"/>
          <cell r="S118"/>
          <cell r="T118"/>
        </row>
        <row r="119">
          <cell r="C119" t="str">
            <v>Rodney</v>
          </cell>
          <cell r="D119" t="str">
            <v>Edward</v>
          </cell>
          <cell r="E119"/>
          <cell r="F119" t="str">
            <v>Adil</v>
          </cell>
          <cell r="G119" t="str">
            <v>Taylor</v>
          </cell>
          <cell r="H119" t="str">
            <v>Domenica</v>
          </cell>
          <cell r="I119" t="str">
            <v>Roshny</v>
          </cell>
          <cell r="J119"/>
          <cell r="K119" t="str">
            <v>Maia</v>
          </cell>
          <cell r="L119" t="str">
            <v>Aseel</v>
          </cell>
          <cell r="M119" t="str">
            <v>Amelia</v>
          </cell>
          <cell r="N119"/>
          <cell r="O119"/>
          <cell r="P119"/>
          <cell r="Q119"/>
          <cell r="R119"/>
          <cell r="S119"/>
          <cell r="T119"/>
        </row>
        <row r="120">
          <cell r="C120" t="str">
            <v>Rodney</v>
          </cell>
          <cell r="D120" t="str">
            <v>Edward</v>
          </cell>
          <cell r="E120"/>
          <cell r="F120" t="str">
            <v>Adil</v>
          </cell>
          <cell r="G120" t="str">
            <v>Taylor</v>
          </cell>
          <cell r="H120" t="str">
            <v>qq</v>
          </cell>
          <cell r="I120" t="str">
            <v>Roshny</v>
          </cell>
          <cell r="J120"/>
          <cell r="K120" t="str">
            <v>M.Hanna</v>
          </cell>
          <cell r="L120" t="str">
            <v>Sophia</v>
          </cell>
          <cell r="M120" t="str">
            <v>Amelia</v>
          </cell>
          <cell r="N120"/>
          <cell r="O120"/>
          <cell r="P120"/>
          <cell r="Q120"/>
          <cell r="R120"/>
          <cell r="S120"/>
          <cell r="T120"/>
        </row>
        <row r="121">
          <cell r="C121" t="str">
            <v>Rodney</v>
          </cell>
          <cell r="D121" t="str">
            <v>Edward</v>
          </cell>
          <cell r="E121"/>
          <cell r="F121" t="str">
            <v>Adil</v>
          </cell>
          <cell r="G121" t="str">
            <v>Taylor</v>
          </cell>
          <cell r="H121" t="str">
            <v>qq</v>
          </cell>
          <cell r="I121" t="str">
            <v>Roshny</v>
          </cell>
          <cell r="J121"/>
          <cell r="K121" t="str">
            <v>Maia</v>
          </cell>
          <cell r="L121" t="str">
            <v>Sophia</v>
          </cell>
          <cell r="M121" t="str">
            <v>Amelia</v>
          </cell>
          <cell r="N121"/>
          <cell r="O121"/>
          <cell r="P121"/>
          <cell r="Q121"/>
          <cell r="R121"/>
          <cell r="S121"/>
          <cell r="T121"/>
        </row>
        <row r="122">
          <cell r="C122" t="str">
            <v>Rodney</v>
          </cell>
          <cell r="D122" t="str">
            <v>Edward</v>
          </cell>
          <cell r="E122"/>
          <cell r="F122" t="str">
            <v>Adil</v>
          </cell>
          <cell r="G122" t="str">
            <v>Taylor</v>
          </cell>
          <cell r="H122" t="str">
            <v>qq</v>
          </cell>
          <cell r="I122" t="str">
            <v>Roshny</v>
          </cell>
          <cell r="J122"/>
          <cell r="K122" t="str">
            <v>Maia</v>
          </cell>
          <cell r="L122" t="str">
            <v>Sophia</v>
          </cell>
          <cell r="M122" t="str">
            <v>V.Mai</v>
          </cell>
          <cell r="N122"/>
          <cell r="O122"/>
          <cell r="P122"/>
          <cell r="Q122"/>
          <cell r="R122"/>
          <cell r="S122"/>
          <cell r="T122"/>
        </row>
        <row r="123">
          <cell r="C123" t="str">
            <v>Rodney</v>
          </cell>
          <cell r="D123" t="str">
            <v>Edward</v>
          </cell>
          <cell r="E123"/>
          <cell r="F123" t="str">
            <v>Adil</v>
          </cell>
          <cell r="G123" t="str">
            <v>Taylor</v>
          </cell>
          <cell r="H123" t="str">
            <v>Domenica</v>
          </cell>
          <cell r="I123" t="str">
            <v>Roshny</v>
          </cell>
          <cell r="J123"/>
          <cell r="K123" t="str">
            <v>M.Hanna</v>
          </cell>
          <cell r="L123" t="str">
            <v>Sophia</v>
          </cell>
          <cell r="M123" t="str">
            <v>Amelia</v>
          </cell>
          <cell r="N123"/>
          <cell r="O123"/>
          <cell r="P123"/>
          <cell r="Q123"/>
          <cell r="R123"/>
          <cell r="S123"/>
          <cell r="T123"/>
        </row>
        <row r="124">
          <cell r="C124" t="str">
            <v>Rodney</v>
          </cell>
          <cell r="D124" t="str">
            <v>Edward</v>
          </cell>
          <cell r="E124"/>
          <cell r="F124" t="str">
            <v>Adil</v>
          </cell>
          <cell r="G124" t="str">
            <v>Taylor</v>
          </cell>
          <cell r="H124" t="str">
            <v>Domenica</v>
          </cell>
          <cell r="I124" t="str">
            <v>Roshny</v>
          </cell>
          <cell r="J124"/>
          <cell r="K124" t="str">
            <v>Maia</v>
          </cell>
          <cell r="L124" t="str">
            <v>Sophia</v>
          </cell>
          <cell r="M124" t="str">
            <v>Amelia</v>
          </cell>
          <cell r="N124"/>
          <cell r="O124"/>
          <cell r="P124"/>
          <cell r="Q124"/>
          <cell r="R124"/>
          <cell r="S124"/>
          <cell r="T124"/>
        </row>
        <row r="125">
          <cell r="C125" t="str">
            <v>Rodney</v>
          </cell>
          <cell r="D125" t="str">
            <v>Edward</v>
          </cell>
          <cell r="E125"/>
          <cell r="F125" t="str">
            <v>Adil</v>
          </cell>
          <cell r="G125" t="str">
            <v>Taylor</v>
          </cell>
          <cell r="H125" t="str">
            <v>qq</v>
          </cell>
          <cell r="I125" t="str">
            <v>Roshny</v>
          </cell>
          <cell r="J125"/>
          <cell r="K125" t="str">
            <v>M.Hanna</v>
          </cell>
          <cell r="L125" t="str">
            <v>Sophia</v>
          </cell>
          <cell r="M125" t="str">
            <v>Amelia</v>
          </cell>
          <cell r="N125"/>
          <cell r="O125"/>
          <cell r="P125"/>
          <cell r="Q125"/>
          <cell r="R125"/>
          <cell r="S125"/>
          <cell r="T125"/>
        </row>
        <row r="126">
          <cell r="C126" t="str">
            <v>Rodney</v>
          </cell>
          <cell r="D126"/>
          <cell r="E126"/>
          <cell r="F126" t="str">
            <v>Adil</v>
          </cell>
          <cell r="G126" t="str">
            <v>Taylor</v>
          </cell>
          <cell r="H126" t="str">
            <v>qq</v>
          </cell>
          <cell r="I126"/>
          <cell r="J126"/>
          <cell r="K126" t="str">
            <v>Maia</v>
          </cell>
          <cell r="L126" t="str">
            <v>Sophia</v>
          </cell>
          <cell r="M126" t="str">
            <v>Amelia</v>
          </cell>
          <cell r="N126"/>
          <cell r="O126"/>
          <cell r="P126"/>
          <cell r="Q126"/>
          <cell r="R126"/>
          <cell r="S126"/>
          <cell r="T126"/>
        </row>
        <row r="127">
          <cell r="C127" t="str">
            <v>Rodney</v>
          </cell>
          <cell r="D127"/>
          <cell r="E127"/>
          <cell r="F127" t="str">
            <v>Adil</v>
          </cell>
          <cell r="G127" t="str">
            <v>Taylor</v>
          </cell>
          <cell r="H127" t="str">
            <v>qq</v>
          </cell>
          <cell r="I127"/>
          <cell r="J127"/>
          <cell r="K127" t="str">
            <v>Maia</v>
          </cell>
          <cell r="L127" t="str">
            <v>Sophia</v>
          </cell>
          <cell r="M127" t="str">
            <v>Amelia</v>
          </cell>
          <cell r="N127"/>
          <cell r="O127"/>
          <cell r="P127"/>
          <cell r="Q127"/>
          <cell r="R127"/>
          <cell r="S127"/>
          <cell r="T127"/>
        </row>
        <row r="128">
          <cell r="C128" t="str">
            <v>Rodney</v>
          </cell>
          <cell r="D128"/>
          <cell r="E128"/>
          <cell r="F128" t="str">
            <v>Adil</v>
          </cell>
          <cell r="G128" t="str">
            <v>Taylor</v>
          </cell>
          <cell r="H128" t="str">
            <v>Domenica</v>
          </cell>
          <cell r="I128"/>
          <cell r="J128"/>
          <cell r="K128" t="str">
            <v>M.Hanna</v>
          </cell>
          <cell r="L128" t="str">
            <v>Sophia</v>
          </cell>
          <cell r="M128" t="str">
            <v>Amelia</v>
          </cell>
          <cell r="N128"/>
          <cell r="O128"/>
          <cell r="P128"/>
          <cell r="Q128"/>
          <cell r="R128"/>
          <cell r="S128"/>
          <cell r="T128"/>
        </row>
        <row r="129">
          <cell r="C129" t="str">
            <v>Rodney</v>
          </cell>
          <cell r="D129"/>
          <cell r="E129"/>
          <cell r="F129" t="str">
            <v>Adil</v>
          </cell>
          <cell r="G129" t="str">
            <v>Taylor</v>
          </cell>
          <cell r="H129" t="str">
            <v>Domenica</v>
          </cell>
          <cell r="I129"/>
          <cell r="J129"/>
          <cell r="K129" t="str">
            <v>Maia</v>
          </cell>
          <cell r="L129" t="str">
            <v>Sophia</v>
          </cell>
          <cell r="M129" t="str">
            <v>Amelia</v>
          </cell>
          <cell r="N129"/>
          <cell r="O129"/>
          <cell r="P129"/>
          <cell r="Q129"/>
          <cell r="R129"/>
          <cell r="S129"/>
          <cell r="T129"/>
        </row>
        <row r="130">
          <cell r="C130" t="str">
            <v>Rodney</v>
          </cell>
          <cell r="D130"/>
          <cell r="E130"/>
          <cell r="F130" t="str">
            <v>Adil</v>
          </cell>
          <cell r="G130" t="str">
            <v>Taylor</v>
          </cell>
          <cell r="H130" t="str">
            <v>qq</v>
          </cell>
          <cell r="I130"/>
          <cell r="J130"/>
          <cell r="K130" t="str">
            <v>M.Hanna</v>
          </cell>
          <cell r="L130" t="str">
            <v>Sophia</v>
          </cell>
          <cell r="M130" t="str">
            <v>Amelia</v>
          </cell>
          <cell r="N130"/>
          <cell r="O130"/>
          <cell r="P130"/>
          <cell r="Q130"/>
          <cell r="R130"/>
          <cell r="S130"/>
          <cell r="T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</row>
        <row r="196">
          <cell r="C196"/>
          <cell r="D196"/>
          <cell r="E196"/>
          <cell r="F196"/>
          <cell r="G196"/>
          <cell r="H196"/>
          <cell r="I196"/>
          <cell r="J196"/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</row>
        <row r="197">
          <cell r="C197"/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</row>
        <row r="198"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</row>
        <row r="199"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</row>
        <row r="200">
          <cell r="C200"/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</row>
        <row r="201"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</row>
        <row r="202"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</row>
        <row r="203"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</row>
        <row r="204"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</row>
        <row r="205"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</row>
        <row r="206">
          <cell r="C206"/>
          <cell r="D206"/>
          <cell r="E206"/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</row>
        <row r="207">
          <cell r="C207"/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</row>
        <row r="208">
          <cell r="C208"/>
          <cell r="D208"/>
          <cell r="E208"/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</row>
        <row r="209">
          <cell r="C209"/>
          <cell r="D209"/>
          <cell r="E209"/>
          <cell r="F209"/>
          <cell r="G209"/>
          <cell r="H209"/>
          <cell r="I209"/>
          <cell r="J209"/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</row>
        <row r="210">
          <cell r="C210"/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</row>
        <row r="211">
          <cell r="C211"/>
          <cell r="D211"/>
          <cell r="E211"/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</row>
        <row r="212">
          <cell r="C212"/>
          <cell r="D212"/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</row>
        <row r="213">
          <cell r="C213"/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</row>
        <row r="214">
          <cell r="C214"/>
          <cell r="D214"/>
          <cell r="E214"/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</row>
        <row r="215">
          <cell r="C215"/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</row>
        <row r="216">
          <cell r="C216"/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</row>
        <row r="217">
          <cell r="C217"/>
          <cell r="D217"/>
          <cell r="E217"/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</row>
        <row r="218">
          <cell r="C218"/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</row>
        <row r="219">
          <cell r="C219"/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</row>
        <row r="220">
          <cell r="C220"/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</row>
        <row r="221">
          <cell r="C221"/>
          <cell r="D221"/>
          <cell r="E221"/>
          <cell r="F221"/>
          <cell r="G221"/>
          <cell r="H221"/>
          <cell r="I221"/>
          <cell r="J221"/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</row>
        <row r="222">
          <cell r="C222"/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</row>
        <row r="223">
          <cell r="C223"/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</row>
        <row r="224">
          <cell r="C224"/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</row>
        <row r="225"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</row>
        <row r="226">
          <cell r="C226"/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</row>
        <row r="227">
          <cell r="C227"/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</row>
        <row r="228">
          <cell r="C228"/>
          <cell r="D228"/>
          <cell r="E228"/>
          <cell r="F228"/>
          <cell r="G228"/>
          <cell r="H228"/>
          <cell r="I228"/>
          <cell r="J228"/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</row>
        <row r="229">
          <cell r="C229"/>
          <cell r="D229"/>
          <cell r="E229"/>
          <cell r="F229"/>
          <cell r="G229"/>
          <cell r="H229"/>
          <cell r="I229"/>
          <cell r="J229"/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</row>
        <row r="230">
          <cell r="C230"/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</row>
        <row r="231">
          <cell r="C231"/>
          <cell r="D231"/>
          <cell r="E231"/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</row>
        <row r="232">
          <cell r="C232"/>
          <cell r="D232"/>
          <cell r="E232"/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</row>
        <row r="233">
          <cell r="C233"/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</row>
        <row r="234">
          <cell r="C234"/>
          <cell r="D234"/>
          <cell r="E234"/>
          <cell r="F234"/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</row>
        <row r="235">
          <cell r="C235"/>
          <cell r="D235"/>
          <cell r="E235"/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</row>
        <row r="236">
          <cell r="C236"/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</row>
        <row r="237">
          <cell r="C237"/>
          <cell r="D237"/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</row>
        <row r="238"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</row>
        <row r="239">
          <cell r="C239"/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</row>
        <row r="240">
          <cell r="C240"/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</row>
        <row r="241">
          <cell r="C241"/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</row>
        <row r="242">
          <cell r="C242"/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</row>
        <row r="243">
          <cell r="C243"/>
          <cell r="D243"/>
          <cell r="E243"/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</row>
        <row r="244">
          <cell r="C244"/>
          <cell r="D244"/>
          <cell r="E244"/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</row>
        <row r="245"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</row>
        <row r="246"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</row>
        <row r="247"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</row>
        <row r="248"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</row>
        <row r="249"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</row>
        <row r="250"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</row>
        <row r="251"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</row>
        <row r="252">
          <cell r="C252" t="str">
            <v>Rodney</v>
          </cell>
          <cell r="D252" t="str">
            <v>Meghana</v>
          </cell>
          <cell r="E252" t="str">
            <v>qq</v>
          </cell>
          <cell r="F252" t="str">
            <v>Bernadette</v>
          </cell>
          <cell r="G252" t="str">
            <v>Taylor</v>
          </cell>
          <cell r="H252" t="str">
            <v>Sneha&lt;12</v>
          </cell>
          <cell r="I252" t="str">
            <v>Khoa/Eric</v>
          </cell>
          <cell r="J252" t="str">
            <v>Edward</v>
          </cell>
          <cell r="K252" t="str">
            <v>Maia</v>
          </cell>
          <cell r="L252" t="str">
            <v>Sophia</v>
          </cell>
          <cell r="M252" t="str">
            <v>blank</v>
          </cell>
          <cell r="N252" t="str">
            <v>qq</v>
          </cell>
          <cell r="O252" t="str">
            <v>qq</v>
          </cell>
          <cell r="P252"/>
          <cell r="Q252"/>
          <cell r="R252"/>
          <cell r="S252"/>
          <cell r="T252"/>
        </row>
        <row r="253">
          <cell r="C253" t="str">
            <v>Rodney</v>
          </cell>
          <cell r="D253" t="str">
            <v>qq</v>
          </cell>
          <cell r="E253" t="str">
            <v>qq</v>
          </cell>
          <cell r="F253" t="str">
            <v>Mohammed</v>
          </cell>
          <cell r="G253" t="str">
            <v>Taylor</v>
          </cell>
          <cell r="H253" t="str">
            <v>qq</v>
          </cell>
          <cell r="I253" t="str">
            <v>Khoa/Eric</v>
          </cell>
          <cell r="J253" t="str">
            <v>Edward</v>
          </cell>
          <cell r="K253" t="str">
            <v>Maia</v>
          </cell>
          <cell r="L253" t="str">
            <v>Sophia</v>
          </cell>
          <cell r="M253" t="str">
            <v>blank</v>
          </cell>
          <cell r="N253" t="str">
            <v>qq</v>
          </cell>
          <cell r="O253" t="str">
            <v>qq</v>
          </cell>
          <cell r="P253"/>
          <cell r="Q253"/>
          <cell r="R253"/>
          <cell r="S253"/>
          <cell r="T253"/>
        </row>
        <row r="254">
          <cell r="C254" t="str">
            <v>Rodney</v>
          </cell>
          <cell r="D254" t="str">
            <v>Meghana</v>
          </cell>
          <cell r="E254" t="str">
            <v>Nelson</v>
          </cell>
          <cell r="F254" t="str">
            <v>Mohammed</v>
          </cell>
          <cell r="G254" t="str">
            <v>Taylor</v>
          </cell>
          <cell r="H254" t="str">
            <v>Domenica</v>
          </cell>
          <cell r="I254" t="str">
            <v>Khoa/Eric</v>
          </cell>
          <cell r="J254" t="str">
            <v>Edward</v>
          </cell>
          <cell r="K254" t="str">
            <v>M.Hanna</v>
          </cell>
          <cell r="L254" t="str">
            <v>Sophia</v>
          </cell>
          <cell r="M254" t="str">
            <v>blank</v>
          </cell>
          <cell r="N254" t="str">
            <v>qq</v>
          </cell>
          <cell r="O254" t="str">
            <v>qq</v>
          </cell>
          <cell r="P254"/>
          <cell r="Q254"/>
          <cell r="R254"/>
          <cell r="S254"/>
          <cell r="T254"/>
        </row>
        <row r="255">
          <cell r="C255" t="str">
            <v>Rodney</v>
          </cell>
          <cell r="D255" t="str">
            <v>Meghana</v>
          </cell>
          <cell r="E255" t="str">
            <v>qq</v>
          </cell>
          <cell r="F255" t="str">
            <v>Bernadette</v>
          </cell>
          <cell r="G255" t="str">
            <v>Taylor</v>
          </cell>
          <cell r="H255" t="str">
            <v>Domenica</v>
          </cell>
          <cell r="I255" t="str">
            <v>Khoa / Nadi</v>
          </cell>
          <cell r="J255" t="str">
            <v>Edward</v>
          </cell>
          <cell r="K255" t="str">
            <v>Maia</v>
          </cell>
          <cell r="L255" t="str">
            <v>Sophia</v>
          </cell>
          <cell r="M255" t="str">
            <v>Kelly</v>
          </cell>
          <cell r="N255" t="str">
            <v>A.Tran</v>
          </cell>
          <cell r="O255" t="str">
            <v>qq</v>
          </cell>
          <cell r="P255"/>
          <cell r="Q255"/>
          <cell r="R255"/>
          <cell r="S255"/>
          <cell r="T255"/>
        </row>
        <row r="256">
          <cell r="C256" t="str">
            <v>Meghana</v>
          </cell>
          <cell r="D256" t="str">
            <v>qq</v>
          </cell>
          <cell r="E256" t="str">
            <v>qq</v>
          </cell>
          <cell r="F256" t="str">
            <v>Mohammed</v>
          </cell>
          <cell r="G256" t="str">
            <v>Taylor</v>
          </cell>
          <cell r="H256" t="str">
            <v>Nelson</v>
          </cell>
          <cell r="I256" t="str">
            <v>Khoa / Nadi</v>
          </cell>
          <cell r="J256" t="str">
            <v>Edward</v>
          </cell>
          <cell r="K256" t="str">
            <v>M.Hanna</v>
          </cell>
          <cell r="L256" t="str">
            <v>Sophia</v>
          </cell>
          <cell r="M256" t="str">
            <v>blank</v>
          </cell>
          <cell r="N256" t="str">
            <v>qq</v>
          </cell>
          <cell r="O256" t="str">
            <v>qq</v>
          </cell>
          <cell r="P256"/>
          <cell r="Q256"/>
          <cell r="R256"/>
          <cell r="S256"/>
          <cell r="T256"/>
        </row>
        <row r="257">
          <cell r="C257" t="str">
            <v>Rodney</v>
          </cell>
          <cell r="D257"/>
          <cell r="E257"/>
          <cell r="F257" t="str">
            <v>Adil</v>
          </cell>
          <cell r="G257" t="str">
            <v>Bernadette</v>
          </cell>
          <cell r="H257" t="str">
            <v>qq</v>
          </cell>
          <cell r="I257" t="str">
            <v>V.Le</v>
          </cell>
          <cell r="J257" t="str">
            <v>Jonathan (LS)</v>
          </cell>
          <cell r="K257" t="str">
            <v>Maia</v>
          </cell>
          <cell r="L257" t="str">
            <v>Sophia</v>
          </cell>
          <cell r="M257" t="str">
            <v>blank</v>
          </cell>
          <cell r="N257"/>
          <cell r="O257"/>
          <cell r="P257"/>
          <cell r="Q257"/>
          <cell r="R257"/>
          <cell r="S257"/>
          <cell r="T257"/>
        </row>
        <row r="258">
          <cell r="C258" t="str">
            <v>public holiday</v>
          </cell>
          <cell r="D258" t="str">
            <v>public holiday</v>
          </cell>
          <cell r="E258" t="str">
            <v>public holiday</v>
          </cell>
          <cell r="F258" t="str">
            <v>public holiday</v>
          </cell>
          <cell r="G258" t="str">
            <v>public holiday</v>
          </cell>
          <cell r="H258" t="str">
            <v>public holiday</v>
          </cell>
          <cell r="I258" t="str">
            <v>public holiday</v>
          </cell>
          <cell r="J258" t="str">
            <v>public holiday</v>
          </cell>
          <cell r="K258" t="str">
            <v>public holiday</v>
          </cell>
          <cell r="L258" t="str">
            <v>public holiday</v>
          </cell>
          <cell r="M258" t="str">
            <v>public holiday</v>
          </cell>
          <cell r="N258" t="str">
            <v>public holiday</v>
          </cell>
          <cell r="O258" t="str">
            <v>public holiday</v>
          </cell>
          <cell r="P258" t="str">
            <v>public holiday</v>
          </cell>
          <cell r="Q258" t="str">
            <v>public holiday</v>
          </cell>
          <cell r="R258" t="str">
            <v>public holiday</v>
          </cell>
          <cell r="S258" t="str">
            <v>public holiday</v>
          </cell>
          <cell r="T258" t="str">
            <v>public holiday</v>
          </cell>
        </row>
        <row r="259">
          <cell r="C259" t="str">
            <v>public holiday</v>
          </cell>
          <cell r="D259" t="str">
            <v>public holiday</v>
          </cell>
          <cell r="E259" t="str">
            <v>public holiday</v>
          </cell>
          <cell r="F259" t="str">
            <v>public holiday</v>
          </cell>
          <cell r="G259" t="str">
            <v>public holiday</v>
          </cell>
          <cell r="H259" t="str">
            <v>public holiday</v>
          </cell>
          <cell r="I259" t="str">
            <v>public holiday</v>
          </cell>
          <cell r="J259" t="str">
            <v>public holiday</v>
          </cell>
          <cell r="K259" t="str">
            <v>public holiday</v>
          </cell>
          <cell r="L259" t="str">
            <v>public holiday</v>
          </cell>
          <cell r="M259" t="str">
            <v>public holiday</v>
          </cell>
          <cell r="N259" t="str">
            <v>public holiday</v>
          </cell>
          <cell r="O259" t="str">
            <v>public holiday</v>
          </cell>
          <cell r="P259" t="str">
            <v>public holiday</v>
          </cell>
          <cell r="Q259" t="str">
            <v>public holiday</v>
          </cell>
          <cell r="R259" t="str">
            <v>public holiday</v>
          </cell>
          <cell r="S259" t="str">
            <v>public holiday</v>
          </cell>
          <cell r="T259" t="str">
            <v>public holiday</v>
          </cell>
        </row>
        <row r="260">
          <cell r="C260" t="str">
            <v>Rodney</v>
          </cell>
          <cell r="D260"/>
          <cell r="E260"/>
          <cell r="F260" t="str">
            <v>Adil</v>
          </cell>
          <cell r="G260" t="str">
            <v>Taylor</v>
          </cell>
          <cell r="H260" t="str">
            <v>Domenica</v>
          </cell>
          <cell r="I260" t="str">
            <v>V.Le</v>
          </cell>
          <cell r="J260" t="str">
            <v>Jonathan (LS)</v>
          </cell>
          <cell r="K260" t="str">
            <v>Maia</v>
          </cell>
          <cell r="L260" t="str">
            <v>Sophia</v>
          </cell>
          <cell r="M260" t="str">
            <v>Kelly</v>
          </cell>
          <cell r="N260"/>
          <cell r="O260"/>
          <cell r="P260"/>
          <cell r="Q260"/>
          <cell r="R260"/>
          <cell r="S260"/>
          <cell r="T260"/>
        </row>
        <row r="261">
          <cell r="C261" t="str">
            <v>Rodney</v>
          </cell>
          <cell r="D261"/>
          <cell r="E261"/>
          <cell r="F261" t="str">
            <v>Adil</v>
          </cell>
          <cell r="G261" t="str">
            <v>Taylor</v>
          </cell>
          <cell r="H261" t="str">
            <v>qq</v>
          </cell>
          <cell r="I261" t="str">
            <v>V.Le</v>
          </cell>
          <cell r="J261" t="str">
            <v>Jonathan (LS)</v>
          </cell>
          <cell r="K261" t="str">
            <v>M.Hanna</v>
          </cell>
          <cell r="L261" t="str">
            <v>Sophia</v>
          </cell>
          <cell r="M261" t="str">
            <v>A.Tran</v>
          </cell>
          <cell r="N261"/>
          <cell r="O261"/>
          <cell r="P261"/>
          <cell r="Q261"/>
          <cell r="R261"/>
          <cell r="S261"/>
          <cell r="T261"/>
        </row>
        <row r="262">
          <cell r="C262" t="str">
            <v>Rodney</v>
          </cell>
          <cell r="D262" t="str">
            <v>qq</v>
          </cell>
          <cell r="E262" t="str">
            <v>qq</v>
          </cell>
          <cell r="F262" t="str">
            <v>Adil</v>
          </cell>
          <cell r="G262" t="str">
            <v>Taylor</v>
          </cell>
          <cell r="H262" t="str">
            <v>Mohammed</v>
          </cell>
          <cell r="I262" t="str">
            <v>Ana</v>
          </cell>
          <cell r="J262" t="str">
            <v>Tinh</v>
          </cell>
          <cell r="K262" t="str">
            <v>Maia</v>
          </cell>
          <cell r="L262" t="str">
            <v>Sophia</v>
          </cell>
          <cell r="M262" t="str">
            <v>blank</v>
          </cell>
          <cell r="N262"/>
          <cell r="O262"/>
          <cell r="P262"/>
          <cell r="Q262"/>
          <cell r="R262"/>
          <cell r="S262"/>
          <cell r="T262"/>
        </row>
      </sheetData>
      <sheetData sheetId="1"/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xx Calendar"/>
      <sheetName val="2017_xx Leave Roster"/>
      <sheetName val="2017_Moorabbin Hospital Team"/>
    </sheetNames>
    <sheetDataSet>
      <sheetData sheetId="0">
        <row r="1">
          <cell r="A1"/>
          <cell r="C1" t="str">
            <v>CDU - MANAGEMENT</v>
          </cell>
          <cell r="D1" t="str">
            <v>CDU - CLINICAL TRIALS</v>
          </cell>
          <cell r="E1" t="str">
            <v>CDU</v>
          </cell>
          <cell r="F1" t="str">
            <v>CDU</v>
          </cell>
          <cell r="G1" t="str">
            <v>WARD 2</v>
          </cell>
          <cell r="H1" t="str">
            <v>SURGICAL WARD</v>
          </cell>
          <cell r="I1" t="str">
            <v>HITH INFUSORS</v>
          </cell>
          <cell r="J1" t="str">
            <v>HITH / COMMUNITY SERVICES</v>
          </cell>
          <cell r="K1" t="str">
            <v>DISPENSARY</v>
          </cell>
          <cell r="L1" t="str">
            <v>DISPENSARY</v>
          </cell>
          <cell r="M1" t="str">
            <v>INTERN</v>
          </cell>
          <cell r="N1" t="str">
            <v>INTERN</v>
          </cell>
          <cell r="O1" t="str">
            <v>WARD 2 TRAINING / HANDOVER</v>
          </cell>
          <cell r="P1" t="str">
            <v>Dispensary H/O</v>
          </cell>
          <cell r="Q1" t="str">
            <v>SMART PUMP</v>
          </cell>
          <cell r="R1" t="str">
            <v>[PHARMACY ROLE]</v>
          </cell>
          <cell r="S1" t="str">
            <v>[PHARMACY ROLE]</v>
          </cell>
          <cell r="T1" t="str">
            <v>[PHARMACY ROLE]</v>
          </cell>
        </row>
        <row r="2">
          <cell r="C2" t="str">
            <v>Public Holiday</v>
          </cell>
          <cell r="D2" t="str">
            <v>Public Holiday</v>
          </cell>
          <cell r="E2" t="str">
            <v>Public Holiday</v>
          </cell>
          <cell r="F2" t="str">
            <v>Public Holiday</v>
          </cell>
          <cell r="G2" t="str">
            <v>Public Holiday</v>
          </cell>
          <cell r="H2" t="str">
            <v>Public Holiday</v>
          </cell>
          <cell r="I2" t="str">
            <v>Public Holiday</v>
          </cell>
          <cell r="J2" t="str">
            <v>Public Holiday</v>
          </cell>
          <cell r="K2" t="str">
            <v>Public Holiday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/>
          <cell r="P2"/>
          <cell r="Q2"/>
          <cell r="R2"/>
          <cell r="S2"/>
          <cell r="T2"/>
        </row>
        <row r="3">
          <cell r="C3" t="str">
            <v>Obaid</v>
          </cell>
          <cell r="D3" t="str">
            <v>Berenice</v>
          </cell>
          <cell r="E3" t="str">
            <v>M.Tang</v>
          </cell>
          <cell r="F3" t="str">
            <v>qq</v>
          </cell>
          <cell r="G3" t="str">
            <v>M.Lu</v>
          </cell>
          <cell r="H3" t="str">
            <v>K.Josevska</v>
          </cell>
          <cell r="I3" t="str">
            <v>G.Wang</v>
          </cell>
          <cell r="J3" t="str">
            <v>G.Wang</v>
          </cell>
          <cell r="K3" t="str">
            <v>AndrewL</v>
          </cell>
          <cell r="L3" t="str">
            <v>L.Jedwab</v>
          </cell>
          <cell r="M3" t="str">
            <v>qq</v>
          </cell>
          <cell r="N3" t="str">
            <v>Golriz</v>
          </cell>
          <cell r="O3"/>
          <cell r="P3"/>
          <cell r="Q3"/>
          <cell r="R3"/>
          <cell r="S3"/>
          <cell r="T3"/>
        </row>
        <row r="4">
          <cell r="C4" t="str">
            <v>Obaid</v>
          </cell>
          <cell r="D4" t="str">
            <v>Berenice</v>
          </cell>
          <cell r="E4" t="str">
            <v>M.Tang</v>
          </cell>
          <cell r="F4" t="str">
            <v>Alla</v>
          </cell>
          <cell r="G4" t="str">
            <v>M.Lu/Lois (11.30-4)</v>
          </cell>
          <cell r="H4" t="str">
            <v>K.Josevska</v>
          </cell>
          <cell r="I4" t="str">
            <v>G.Wang</v>
          </cell>
          <cell r="J4" t="str">
            <v>S.Rajendra</v>
          </cell>
          <cell r="K4" t="str">
            <v>AndrewL</v>
          </cell>
          <cell r="L4" t="str">
            <v>L.Jedwab</v>
          </cell>
          <cell r="M4" t="str">
            <v>qq</v>
          </cell>
          <cell r="N4" t="str">
            <v>qq</v>
          </cell>
          <cell r="O4"/>
          <cell r="P4"/>
          <cell r="Q4"/>
          <cell r="R4"/>
          <cell r="S4"/>
          <cell r="T4"/>
        </row>
        <row r="5">
          <cell r="C5" t="str">
            <v>Obaid</v>
          </cell>
          <cell r="D5" t="str">
            <v>Berenice</v>
          </cell>
          <cell r="E5" t="str">
            <v>M.Tang</v>
          </cell>
          <cell r="F5" t="str">
            <v>qq</v>
          </cell>
          <cell r="G5" t="str">
            <v>M.Lu</v>
          </cell>
          <cell r="H5" t="str">
            <v>L.Jedwab</v>
          </cell>
          <cell r="I5" t="str">
            <v>G.Wang</v>
          </cell>
          <cell r="J5" t="str">
            <v>S.Rajendra</v>
          </cell>
          <cell r="K5" t="str">
            <v>AndrewL</v>
          </cell>
          <cell r="L5" t="str">
            <v>Therese</v>
          </cell>
          <cell r="M5" t="str">
            <v>qq</v>
          </cell>
          <cell r="N5" t="str">
            <v>qq</v>
          </cell>
          <cell r="O5"/>
          <cell r="P5"/>
          <cell r="Q5"/>
          <cell r="R5"/>
          <cell r="S5"/>
          <cell r="T5"/>
        </row>
        <row r="6">
          <cell r="C6" t="str">
            <v>Obaid</v>
          </cell>
          <cell r="D6" t="str">
            <v>Berenice</v>
          </cell>
          <cell r="E6" t="str">
            <v>M.Tang</v>
          </cell>
          <cell r="F6" t="str">
            <v>Alla</v>
          </cell>
          <cell r="G6" t="str">
            <v>Lois</v>
          </cell>
          <cell r="H6" t="str">
            <v>Meghana</v>
          </cell>
          <cell r="I6" t="str">
            <v>G.Wang</v>
          </cell>
          <cell r="J6" t="str">
            <v>S.Rajendra</v>
          </cell>
          <cell r="K6" t="str">
            <v>AndrewL</v>
          </cell>
          <cell r="L6" t="str">
            <v>Noor</v>
          </cell>
          <cell r="M6" t="str">
            <v>Roshny</v>
          </cell>
          <cell r="N6"/>
          <cell r="O6"/>
          <cell r="P6"/>
          <cell r="Q6"/>
          <cell r="R6"/>
          <cell r="S6"/>
          <cell r="T6"/>
        </row>
        <row r="7">
          <cell r="C7" t="str">
            <v>Obaid</v>
          </cell>
          <cell r="D7" t="str">
            <v>Berenice</v>
          </cell>
          <cell r="E7" t="str">
            <v>Golriz</v>
          </cell>
          <cell r="F7" t="str">
            <v>Alla</v>
          </cell>
          <cell r="G7" t="str">
            <v>Lois</v>
          </cell>
          <cell r="H7" t="str">
            <v>Georgia/Meghana</v>
          </cell>
          <cell r="I7" t="str">
            <v>G.Wang</v>
          </cell>
          <cell r="J7" t="str">
            <v>S.Rajendra</v>
          </cell>
          <cell r="K7" t="str">
            <v>AndrewL</v>
          </cell>
          <cell r="L7" t="str">
            <v>Noor</v>
          </cell>
          <cell r="M7" t="str">
            <v>Roshny</v>
          </cell>
          <cell r="N7"/>
          <cell r="O7"/>
          <cell r="P7"/>
          <cell r="Q7"/>
          <cell r="R7"/>
          <cell r="S7"/>
          <cell r="T7"/>
        </row>
        <row r="8">
          <cell r="C8" t="str">
            <v>Obaid</v>
          </cell>
          <cell r="D8" t="str">
            <v>V.Shen</v>
          </cell>
          <cell r="E8" t="str">
            <v>M.Tang</v>
          </cell>
          <cell r="F8" t="str">
            <v>qq</v>
          </cell>
          <cell r="G8" t="str">
            <v>Li-Ling</v>
          </cell>
          <cell r="H8" t="str">
            <v>Georgia</v>
          </cell>
          <cell r="I8" t="str">
            <v>Lois</v>
          </cell>
          <cell r="J8" t="str">
            <v>Lois</v>
          </cell>
          <cell r="K8" t="str">
            <v>AndrewL</v>
          </cell>
          <cell r="L8" t="str">
            <v>Sam</v>
          </cell>
          <cell r="M8" t="str">
            <v>qq</v>
          </cell>
          <cell r="N8"/>
          <cell r="O8"/>
          <cell r="P8"/>
          <cell r="Q8"/>
          <cell r="R8"/>
          <cell r="S8"/>
          <cell r="T8"/>
        </row>
        <row r="9">
          <cell r="C9" t="str">
            <v>Obaid</v>
          </cell>
          <cell r="D9" t="str">
            <v>Berenice</v>
          </cell>
          <cell r="E9" t="str">
            <v>M.Tang</v>
          </cell>
          <cell r="F9" t="str">
            <v>Alla</v>
          </cell>
          <cell r="G9" t="str">
            <v>Li-Ling</v>
          </cell>
          <cell r="H9" t="str">
            <v>Georgia</v>
          </cell>
          <cell r="I9" t="str">
            <v>Lois</v>
          </cell>
          <cell r="J9" t="str">
            <v>S.Rajendra</v>
          </cell>
          <cell r="K9" t="str">
            <v>AndrewL</v>
          </cell>
          <cell r="L9" t="str">
            <v>Noor</v>
          </cell>
          <cell r="M9" t="str">
            <v>Roshny</v>
          </cell>
          <cell r="N9"/>
          <cell r="O9"/>
          <cell r="P9"/>
          <cell r="Q9"/>
          <cell r="R9"/>
          <cell r="S9"/>
          <cell r="T9"/>
        </row>
        <row r="10">
          <cell r="C10" t="str">
            <v>Obaid</v>
          </cell>
          <cell r="D10" t="str">
            <v>Berenice</v>
          </cell>
          <cell r="E10" t="str">
            <v>M.Tang</v>
          </cell>
          <cell r="F10" t="str">
            <v>qq</v>
          </cell>
          <cell r="G10" t="str">
            <v>Lois</v>
          </cell>
          <cell r="H10" t="str">
            <v>Georgia</v>
          </cell>
          <cell r="I10" t="str">
            <v>G.Wang</v>
          </cell>
          <cell r="J10" t="str">
            <v>S.Rajendra</v>
          </cell>
          <cell r="K10" t="str">
            <v>AndrewL</v>
          </cell>
          <cell r="L10" t="str">
            <v>Noor</v>
          </cell>
          <cell r="M10" t="str">
            <v>Roshny</v>
          </cell>
          <cell r="N10"/>
          <cell r="O10"/>
          <cell r="P10"/>
          <cell r="Q10"/>
          <cell r="R10"/>
          <cell r="S10"/>
          <cell r="T10"/>
        </row>
        <row r="11">
          <cell r="C11" t="str">
            <v>Obaid</v>
          </cell>
          <cell r="D11" t="str">
            <v>Golriz</v>
          </cell>
          <cell r="E11" t="str">
            <v>M.Tang</v>
          </cell>
          <cell r="F11" t="str">
            <v>Alla</v>
          </cell>
          <cell r="G11" t="str">
            <v>Li-Ling</v>
          </cell>
          <cell r="H11" t="str">
            <v>Georgia</v>
          </cell>
          <cell r="I11" t="str">
            <v>G.Wang</v>
          </cell>
          <cell r="J11" t="str">
            <v>Phuong</v>
          </cell>
          <cell r="K11" t="str">
            <v>AndrewL</v>
          </cell>
          <cell r="L11" t="str">
            <v>Noor</v>
          </cell>
          <cell r="M11" t="str">
            <v>Tinh/Alison</v>
          </cell>
          <cell r="N11" t="str">
            <v>qq</v>
          </cell>
          <cell r="O11"/>
          <cell r="P11"/>
          <cell r="Q11"/>
          <cell r="R11"/>
          <cell r="S11"/>
          <cell r="T11"/>
        </row>
        <row r="12">
          <cell r="C12" t="str">
            <v>qq</v>
          </cell>
          <cell r="D12" t="str">
            <v>qq</v>
          </cell>
          <cell r="E12" t="str">
            <v>V.Shen</v>
          </cell>
          <cell r="F12" t="str">
            <v>Alla</v>
          </cell>
          <cell r="G12" t="str">
            <v>Golriz</v>
          </cell>
          <cell r="H12" t="str">
            <v>Georgia</v>
          </cell>
          <cell r="I12" t="str">
            <v>G.Wang</v>
          </cell>
          <cell r="J12" t="str">
            <v>Phuong</v>
          </cell>
          <cell r="K12" t="str">
            <v>AndrewL</v>
          </cell>
          <cell r="L12" t="str">
            <v>Noor</v>
          </cell>
          <cell r="M12" t="str">
            <v>Tinh/Alison</v>
          </cell>
          <cell r="N12" t="str">
            <v>qq</v>
          </cell>
          <cell r="O12"/>
          <cell r="P12"/>
          <cell r="Q12"/>
          <cell r="R12"/>
          <cell r="S12"/>
          <cell r="T12"/>
        </row>
        <row r="13">
          <cell r="C13" t="str">
            <v>Obaid</v>
          </cell>
          <cell r="D13" t="str">
            <v>V.Shen</v>
          </cell>
          <cell r="E13" t="str">
            <v>M.Tang</v>
          </cell>
          <cell r="F13" t="str">
            <v>qq</v>
          </cell>
          <cell r="G13" t="str">
            <v>Lois</v>
          </cell>
          <cell r="H13" t="str">
            <v>Georgia</v>
          </cell>
          <cell r="I13" t="str">
            <v>G.Wang</v>
          </cell>
          <cell r="J13" t="str">
            <v>G.Wang</v>
          </cell>
          <cell r="K13" t="str">
            <v>AndrewL</v>
          </cell>
          <cell r="L13" t="str">
            <v>Li-Ling</v>
          </cell>
          <cell r="M13" t="str">
            <v>Tinh/Alison</v>
          </cell>
          <cell r="N13" t="str">
            <v>qq</v>
          </cell>
          <cell r="O13"/>
          <cell r="P13"/>
          <cell r="Q13"/>
          <cell r="R13"/>
          <cell r="S13"/>
          <cell r="T13"/>
        </row>
        <row r="14">
          <cell r="C14" t="str">
            <v>Obaid</v>
          </cell>
          <cell r="D14" t="str">
            <v>Li-Ling&gt;1pm</v>
          </cell>
          <cell r="E14" t="str">
            <v>M.Tang</v>
          </cell>
          <cell r="F14" t="str">
            <v>Alla</v>
          </cell>
          <cell r="G14" t="str">
            <v>Lois</v>
          </cell>
          <cell r="H14" t="str">
            <v>Georgia</v>
          </cell>
          <cell r="I14" t="str">
            <v>G.Wang</v>
          </cell>
          <cell r="J14" t="str">
            <v>Phuong</v>
          </cell>
          <cell r="K14" t="str">
            <v>AndrewL</v>
          </cell>
          <cell r="L14" t="str">
            <v>Noor</v>
          </cell>
          <cell r="M14" t="str">
            <v>Tinh/Alison</v>
          </cell>
          <cell r="N14" t="str">
            <v>V.Shen(RMB)</v>
          </cell>
          <cell r="O14"/>
          <cell r="P14"/>
          <cell r="Q14"/>
          <cell r="R14"/>
          <cell r="S14"/>
          <cell r="T14"/>
        </row>
        <row r="15">
          <cell r="C15" t="str">
            <v>Obaid</v>
          </cell>
          <cell r="D15" t="str">
            <v>Golriz</v>
          </cell>
          <cell r="E15" t="str">
            <v>M.Tang</v>
          </cell>
          <cell r="F15" t="str">
            <v>qq</v>
          </cell>
          <cell r="G15" t="str">
            <v>Lois</v>
          </cell>
          <cell r="H15" t="str">
            <v>Georgia</v>
          </cell>
          <cell r="I15" t="str">
            <v>G.Wang</v>
          </cell>
          <cell r="J15" t="str">
            <v>Phuong</v>
          </cell>
          <cell r="K15" t="str">
            <v>AndrewL</v>
          </cell>
          <cell r="L15" t="str">
            <v>Noor</v>
          </cell>
          <cell r="M15" t="str">
            <v>Tinh/Alison</v>
          </cell>
          <cell r="N15" t="str">
            <v>qq</v>
          </cell>
          <cell r="O15"/>
          <cell r="P15"/>
          <cell r="Q15"/>
          <cell r="R15"/>
          <cell r="S15"/>
          <cell r="T15"/>
        </row>
        <row r="16">
          <cell r="C16" t="str">
            <v>Obaid</v>
          </cell>
          <cell r="D16" t="str">
            <v>V.Shen</v>
          </cell>
          <cell r="E16" t="str">
            <v>Golriz</v>
          </cell>
          <cell r="F16" t="str">
            <v>Alla</v>
          </cell>
          <cell r="G16" t="str">
            <v>Lois</v>
          </cell>
          <cell r="H16" t="str">
            <v>Georgia</v>
          </cell>
          <cell r="I16" t="str">
            <v>G.Wang</v>
          </cell>
          <cell r="J16" t="str">
            <v>Phuong</v>
          </cell>
          <cell r="K16" t="str">
            <v>AndrewL</v>
          </cell>
          <cell r="L16" t="str">
            <v>Noor</v>
          </cell>
          <cell r="M16" t="str">
            <v>Alison</v>
          </cell>
          <cell r="N16" t="str">
            <v>qq</v>
          </cell>
          <cell r="O16"/>
          <cell r="P16"/>
          <cell r="Q16"/>
          <cell r="R16"/>
          <cell r="S16"/>
          <cell r="T16"/>
        </row>
        <row r="17">
          <cell r="C17" t="str">
            <v>Obaid</v>
          </cell>
          <cell r="D17" t="str">
            <v>V.Shen</v>
          </cell>
          <cell r="E17" t="str">
            <v>Golriz</v>
          </cell>
          <cell r="F17" t="str">
            <v>Alla</v>
          </cell>
          <cell r="G17" t="str">
            <v>Lois</v>
          </cell>
          <cell r="H17" t="str">
            <v>Georgia</v>
          </cell>
          <cell r="I17" t="str">
            <v>Phuong</v>
          </cell>
          <cell r="J17" t="str">
            <v>S.Rajendra</v>
          </cell>
          <cell r="K17" t="str">
            <v>AndrewL</v>
          </cell>
          <cell r="L17" t="str">
            <v>Noor</v>
          </cell>
          <cell r="M17" t="str">
            <v>Alison</v>
          </cell>
          <cell r="N17" t="str">
            <v>qq</v>
          </cell>
          <cell r="O17"/>
          <cell r="P17"/>
          <cell r="Q17"/>
          <cell r="R17"/>
          <cell r="S17"/>
          <cell r="T17"/>
        </row>
        <row r="18">
          <cell r="C18" t="str">
            <v>Obaid</v>
          </cell>
          <cell r="D18" t="str">
            <v>Golriz</v>
          </cell>
          <cell r="E18" t="str">
            <v>K.Tiong/V.Shen &gt;12pm</v>
          </cell>
          <cell r="F18" t="str">
            <v>qq</v>
          </cell>
          <cell r="G18" t="str">
            <v>Lois</v>
          </cell>
          <cell r="H18" t="str">
            <v>Georgia</v>
          </cell>
          <cell r="I18" t="str">
            <v>Phuong</v>
          </cell>
          <cell r="J18" t="str">
            <v>Phuong</v>
          </cell>
          <cell r="K18" t="str">
            <v>AndrewL</v>
          </cell>
          <cell r="L18" t="str">
            <v>Noor</v>
          </cell>
          <cell r="M18" t="str">
            <v>Alison</v>
          </cell>
          <cell r="N18" t="str">
            <v>qq</v>
          </cell>
          <cell r="O18"/>
          <cell r="P18"/>
          <cell r="Q18"/>
          <cell r="R18"/>
          <cell r="S18"/>
          <cell r="T18"/>
        </row>
        <row r="19">
          <cell r="C19" t="str">
            <v>Obaid</v>
          </cell>
          <cell r="D19" t="str">
            <v>Li-Ling</v>
          </cell>
          <cell r="E19" t="str">
            <v>blank</v>
          </cell>
          <cell r="F19" t="str">
            <v>Alla</v>
          </cell>
          <cell r="G19" t="str">
            <v>Lois</v>
          </cell>
          <cell r="H19" t="str">
            <v>Georgia</v>
          </cell>
          <cell r="I19" t="str">
            <v>G.Wang</v>
          </cell>
          <cell r="J19" t="str">
            <v>S.Rajendra</v>
          </cell>
          <cell r="K19" t="str">
            <v>AndrewL</v>
          </cell>
          <cell r="L19" t="str">
            <v>Noor</v>
          </cell>
          <cell r="M19" t="str">
            <v>Alison</v>
          </cell>
          <cell r="N19" t="str">
            <v>qq</v>
          </cell>
          <cell r="O19"/>
          <cell r="P19"/>
          <cell r="Q19"/>
          <cell r="R19"/>
          <cell r="S19"/>
          <cell r="T19"/>
        </row>
        <row r="20">
          <cell r="C20" t="str">
            <v>Obaid</v>
          </cell>
          <cell r="D20" t="str">
            <v>V.Shen</v>
          </cell>
          <cell r="E20" t="str">
            <v>Li-Ling</v>
          </cell>
          <cell r="F20" t="str">
            <v>qq</v>
          </cell>
          <cell r="G20" t="str">
            <v>Lois</v>
          </cell>
          <cell r="H20" t="str">
            <v>Georgia</v>
          </cell>
          <cell r="I20" t="str">
            <v>G.Wang</v>
          </cell>
          <cell r="J20" t="str">
            <v>S.Rajendra</v>
          </cell>
          <cell r="K20" t="str">
            <v>AndrewL</v>
          </cell>
          <cell r="L20" t="str">
            <v>Noor</v>
          </cell>
          <cell r="M20" t="str">
            <v>Alison</v>
          </cell>
          <cell r="N20" t="str">
            <v>qq</v>
          </cell>
          <cell r="O20"/>
          <cell r="P20"/>
          <cell r="Q20"/>
          <cell r="R20"/>
          <cell r="S20"/>
          <cell r="T20"/>
        </row>
        <row r="21">
          <cell r="C21" t="str">
            <v>Public Holiday</v>
          </cell>
          <cell r="D21" t="str">
            <v>Public Holiday</v>
          </cell>
          <cell r="E21" t="str">
            <v>Public Holiday</v>
          </cell>
          <cell r="F21" t="str">
            <v>Public Holiday</v>
          </cell>
          <cell r="G21" t="str">
            <v>Public Holiday</v>
          </cell>
          <cell r="H21" t="str">
            <v>Public Holiday</v>
          </cell>
          <cell r="I21" t="str">
            <v>Public Holiday</v>
          </cell>
          <cell r="J21" t="str">
            <v>Public Holiday</v>
          </cell>
          <cell r="K21" t="str">
            <v>Public Holiday</v>
          </cell>
          <cell r="L21" t="str">
            <v>Public Holiday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</row>
        <row r="22">
          <cell r="C22" t="str">
            <v>Obaid</v>
          </cell>
          <cell r="D22" t="str">
            <v>Berenice</v>
          </cell>
          <cell r="E22" t="str">
            <v>V.Shen</v>
          </cell>
          <cell r="F22" t="str">
            <v>blank</v>
          </cell>
          <cell r="G22" t="str">
            <v>Lois</v>
          </cell>
          <cell r="H22" t="str">
            <v>Georgia</v>
          </cell>
          <cell r="I22" t="str">
            <v>G.Wang</v>
          </cell>
          <cell r="J22" t="str">
            <v>S.Rajendra</v>
          </cell>
          <cell r="K22" t="str">
            <v>AndrewL</v>
          </cell>
          <cell r="L22" t="str">
            <v>Noor</v>
          </cell>
          <cell r="M22" t="str">
            <v>V.Le</v>
          </cell>
          <cell r="N22" t="str">
            <v>Alison</v>
          </cell>
          <cell r="O22" t="str">
            <v>qq</v>
          </cell>
          <cell r="P22"/>
          <cell r="Q22"/>
          <cell r="R22"/>
          <cell r="S22"/>
          <cell r="T22"/>
        </row>
        <row r="23">
          <cell r="C23" t="str">
            <v>Obaid</v>
          </cell>
          <cell r="D23" t="str">
            <v>Berenice</v>
          </cell>
          <cell r="E23" t="str">
            <v>Li-Ling</v>
          </cell>
          <cell r="F23" t="str">
            <v>qq</v>
          </cell>
          <cell r="G23" t="str">
            <v>Lois</v>
          </cell>
          <cell r="H23" t="str">
            <v>Georgia</v>
          </cell>
          <cell r="I23" t="str">
            <v>G.Wang</v>
          </cell>
          <cell r="J23" t="str">
            <v>G.Wang</v>
          </cell>
          <cell r="K23" t="str">
            <v>AndrewL</v>
          </cell>
          <cell r="L23" t="str">
            <v>Noor</v>
          </cell>
          <cell r="M23" t="str">
            <v>V.Le</v>
          </cell>
          <cell r="N23" t="str">
            <v>Alison</v>
          </cell>
          <cell r="O23" t="str">
            <v>qq</v>
          </cell>
          <cell r="P23"/>
          <cell r="Q23"/>
          <cell r="R23"/>
          <cell r="S23"/>
          <cell r="T23"/>
        </row>
        <row r="24">
          <cell r="C24" t="str">
            <v>Obaid</v>
          </cell>
          <cell r="D24" t="str">
            <v>Berenice</v>
          </cell>
          <cell r="E24" t="str">
            <v>V.Shen</v>
          </cell>
          <cell r="F24" t="str">
            <v>Li-Ling</v>
          </cell>
          <cell r="G24" t="str">
            <v>Lois</v>
          </cell>
          <cell r="H24" t="str">
            <v>Georgia</v>
          </cell>
          <cell r="I24" t="str">
            <v>G.Wang</v>
          </cell>
          <cell r="J24" t="str">
            <v>S.Rajendra</v>
          </cell>
          <cell r="K24" t="str">
            <v>AndrewL</v>
          </cell>
          <cell r="L24" t="str">
            <v>Noor</v>
          </cell>
          <cell r="M24" t="str">
            <v>V.Le</v>
          </cell>
          <cell r="N24" t="str">
            <v>Alison</v>
          </cell>
          <cell r="O24" t="str">
            <v>qq</v>
          </cell>
          <cell r="P24"/>
          <cell r="Q24"/>
          <cell r="R24"/>
          <cell r="S24"/>
          <cell r="T24"/>
        </row>
        <row r="25">
          <cell r="C25" t="str">
            <v>Obaid</v>
          </cell>
          <cell r="D25" t="str">
            <v>Berenice</v>
          </cell>
          <cell r="E25" t="str">
            <v>V.Shen</v>
          </cell>
          <cell r="F25" t="str">
            <v>qq</v>
          </cell>
          <cell r="G25" t="str">
            <v>Li-Ling</v>
          </cell>
          <cell r="H25" t="str">
            <v>Georgia</v>
          </cell>
          <cell r="I25" t="str">
            <v>G.Wang</v>
          </cell>
          <cell r="J25" t="str">
            <v>S.Rajendra</v>
          </cell>
          <cell r="K25" t="str">
            <v>AndrewL</v>
          </cell>
          <cell r="L25" t="str">
            <v>Noor</v>
          </cell>
          <cell r="M25" t="str">
            <v>V.Le</v>
          </cell>
          <cell r="N25" t="str">
            <v>Alison</v>
          </cell>
          <cell r="O25" t="str">
            <v>qq</v>
          </cell>
          <cell r="P25"/>
          <cell r="Q25"/>
          <cell r="R25"/>
          <cell r="S25"/>
          <cell r="T25"/>
        </row>
        <row r="26">
          <cell r="C26" t="str">
            <v>Obaid</v>
          </cell>
          <cell r="D26" t="str">
            <v>Berenice</v>
          </cell>
          <cell r="E26" t="str">
            <v>M.Tang</v>
          </cell>
          <cell r="F26" t="str">
            <v>Li-Ling</v>
          </cell>
          <cell r="G26" t="str">
            <v>V.Shen</v>
          </cell>
          <cell r="H26" t="str">
            <v>Georgia</v>
          </cell>
          <cell r="I26" t="str">
            <v>G.Wang</v>
          </cell>
          <cell r="J26" t="str">
            <v>S.Rajendra</v>
          </cell>
          <cell r="K26" t="str">
            <v>AndrewL</v>
          </cell>
          <cell r="L26" t="str">
            <v>Noor</v>
          </cell>
          <cell r="M26" t="str">
            <v>V.Le</v>
          </cell>
          <cell r="N26" t="str">
            <v>Alison</v>
          </cell>
          <cell r="O26"/>
          <cell r="P26"/>
          <cell r="Q26"/>
          <cell r="R26"/>
          <cell r="S26"/>
          <cell r="T26"/>
        </row>
        <row r="27">
          <cell r="C27" t="str">
            <v>Obaid</v>
          </cell>
          <cell r="D27" t="str">
            <v>Berenice</v>
          </cell>
          <cell r="E27" t="str">
            <v>V.Shen</v>
          </cell>
          <cell r="F27" t="str">
            <v>blank</v>
          </cell>
          <cell r="G27" t="str">
            <v>A.Tran</v>
          </cell>
          <cell r="H27" t="str">
            <v>Georgia</v>
          </cell>
          <cell r="I27" t="str">
            <v>G.Wang</v>
          </cell>
          <cell r="J27" t="str">
            <v>S.Rajendra</v>
          </cell>
          <cell r="K27" t="str">
            <v>AndrewL</v>
          </cell>
          <cell r="L27" t="str">
            <v>Noor</v>
          </cell>
          <cell r="M27" t="str">
            <v>qq</v>
          </cell>
          <cell r="N27" t="str">
            <v>Alison</v>
          </cell>
          <cell r="O27"/>
          <cell r="P27"/>
          <cell r="Q27"/>
          <cell r="R27"/>
          <cell r="S27"/>
          <cell r="T27"/>
        </row>
        <row r="28">
          <cell r="C28" t="str">
            <v>Obaid</v>
          </cell>
          <cell r="D28" t="str">
            <v>Berenice</v>
          </cell>
          <cell r="E28" t="str">
            <v>M.Tang</v>
          </cell>
          <cell r="F28" t="str">
            <v>qq</v>
          </cell>
          <cell r="G28" t="str">
            <v>Li-Ling</v>
          </cell>
          <cell r="H28" t="str">
            <v>Georgia</v>
          </cell>
          <cell r="I28" t="str">
            <v>G.Wang</v>
          </cell>
          <cell r="J28" t="str">
            <v>G.Wang</v>
          </cell>
          <cell r="K28" t="str">
            <v>AndrewL</v>
          </cell>
          <cell r="L28" t="str">
            <v>Noor</v>
          </cell>
          <cell r="M28" t="str">
            <v>V.Le</v>
          </cell>
          <cell r="N28" t="str">
            <v>Alison</v>
          </cell>
          <cell r="O28"/>
          <cell r="P28"/>
          <cell r="Q28"/>
          <cell r="R28"/>
          <cell r="S28"/>
          <cell r="T28"/>
        </row>
        <row r="29">
          <cell r="C29" t="str">
            <v>Obaid</v>
          </cell>
          <cell r="D29" t="str">
            <v>Berenice</v>
          </cell>
          <cell r="E29" t="str">
            <v>M.Tang</v>
          </cell>
          <cell r="F29" t="str">
            <v>Li-Ling</v>
          </cell>
          <cell r="G29" t="str">
            <v>V.Shen</v>
          </cell>
          <cell r="H29" t="str">
            <v>Georgia</v>
          </cell>
          <cell r="I29" t="str">
            <v>G.Wang</v>
          </cell>
          <cell r="J29" t="str">
            <v>S.Rajendra</v>
          </cell>
          <cell r="K29" t="str">
            <v>AndrewL</v>
          </cell>
          <cell r="L29" t="str">
            <v>Noor</v>
          </cell>
          <cell r="M29" t="str">
            <v>V.Le</v>
          </cell>
          <cell r="N29" t="str">
            <v>Alison</v>
          </cell>
          <cell r="O29"/>
          <cell r="P29"/>
          <cell r="Q29" t="str">
            <v>qq</v>
          </cell>
          <cell r="R29"/>
          <cell r="S29"/>
          <cell r="T29"/>
        </row>
        <row r="30">
          <cell r="C30" t="str">
            <v>Obaid</v>
          </cell>
          <cell r="D30" t="str">
            <v>Berenice</v>
          </cell>
          <cell r="E30" t="str">
            <v>M.Tang</v>
          </cell>
          <cell r="F30" t="str">
            <v>qq</v>
          </cell>
          <cell r="G30" t="str">
            <v>V.Shen</v>
          </cell>
          <cell r="H30" t="str">
            <v>Georgia</v>
          </cell>
          <cell r="I30" t="str">
            <v>G.Wang</v>
          </cell>
          <cell r="J30" t="str">
            <v>S.Rajendra</v>
          </cell>
          <cell r="K30" t="str">
            <v>AndrewL</v>
          </cell>
          <cell r="L30" t="str">
            <v>Noor</v>
          </cell>
          <cell r="M30" t="str">
            <v>V.Le</v>
          </cell>
          <cell r="N30" t="str">
            <v>Alison</v>
          </cell>
          <cell r="O30"/>
          <cell r="P30"/>
          <cell r="Q30" t="str">
            <v>qq</v>
          </cell>
          <cell r="R30"/>
          <cell r="S30"/>
          <cell r="T30"/>
        </row>
        <row r="31">
          <cell r="C31" t="str">
            <v>Obaid</v>
          </cell>
          <cell r="D31" t="str">
            <v>V.Shen</v>
          </cell>
          <cell r="E31" t="str">
            <v>M.Tang</v>
          </cell>
          <cell r="F31" t="str">
            <v>Alla</v>
          </cell>
          <cell r="G31" t="str">
            <v>Li-Ling</v>
          </cell>
          <cell r="H31" t="str">
            <v>Georgia</v>
          </cell>
          <cell r="I31" t="str">
            <v>G.Wang</v>
          </cell>
          <cell r="J31" t="str">
            <v>S.Rajendra</v>
          </cell>
          <cell r="K31" t="str">
            <v>AndrewL</v>
          </cell>
          <cell r="L31" t="str">
            <v>Noor</v>
          </cell>
          <cell r="M31" t="str">
            <v>qq</v>
          </cell>
          <cell r="N31"/>
          <cell r="O31"/>
          <cell r="P31"/>
          <cell r="Q31" t="str">
            <v>qq</v>
          </cell>
          <cell r="R31"/>
          <cell r="S31"/>
          <cell r="T31"/>
        </row>
        <row r="32">
          <cell r="C32" t="str">
            <v>Obaid</v>
          </cell>
          <cell r="D32" t="str">
            <v>V.Shen</v>
          </cell>
          <cell r="E32" t="str">
            <v>blank</v>
          </cell>
          <cell r="F32" t="str">
            <v>Alla</v>
          </cell>
          <cell r="G32" t="str">
            <v>A.Tran</v>
          </cell>
          <cell r="H32" t="str">
            <v>Georgia</v>
          </cell>
          <cell r="I32" t="str">
            <v>G.Wang</v>
          </cell>
          <cell r="J32" t="str">
            <v>S.Rajendra</v>
          </cell>
          <cell r="K32" t="str">
            <v>AndrewL</v>
          </cell>
          <cell r="L32" t="str">
            <v>Noor</v>
          </cell>
          <cell r="M32" t="str">
            <v>qq</v>
          </cell>
          <cell r="N32"/>
          <cell r="O32"/>
          <cell r="P32"/>
          <cell r="Q32" t="str">
            <v>qq</v>
          </cell>
          <cell r="R32"/>
          <cell r="S32"/>
          <cell r="T32"/>
        </row>
        <row r="33">
          <cell r="C33" t="str">
            <v>Obaid</v>
          </cell>
          <cell r="D33" t="str">
            <v>V.Shen</v>
          </cell>
          <cell r="E33" t="str">
            <v>M.Tang</v>
          </cell>
          <cell r="F33" t="str">
            <v>qq</v>
          </cell>
          <cell r="G33" t="str">
            <v>Li-Ling</v>
          </cell>
          <cell r="H33" t="str">
            <v>Georgia</v>
          </cell>
          <cell r="I33" t="str">
            <v>G.Wang</v>
          </cell>
          <cell r="J33" t="str">
            <v>G.Wang</v>
          </cell>
          <cell r="K33" t="str">
            <v>AndrewL</v>
          </cell>
          <cell r="L33" t="str">
            <v>Noor</v>
          </cell>
          <cell r="M33" t="str">
            <v>qq</v>
          </cell>
          <cell r="N33"/>
          <cell r="O33"/>
          <cell r="P33"/>
          <cell r="Q33" t="str">
            <v>qq</v>
          </cell>
          <cell r="R33"/>
          <cell r="S33"/>
          <cell r="T33"/>
        </row>
        <row r="34">
          <cell r="C34" t="str">
            <v>blank</v>
          </cell>
          <cell r="D34" t="str">
            <v>V.Shen</v>
          </cell>
          <cell r="E34" t="str">
            <v>M.Tang</v>
          </cell>
          <cell r="F34" t="str">
            <v>Alla</v>
          </cell>
          <cell r="G34" t="str">
            <v>Li-Ling</v>
          </cell>
          <cell r="H34" t="str">
            <v>Georgia</v>
          </cell>
          <cell r="I34" t="str">
            <v>G.Wang</v>
          </cell>
          <cell r="J34" t="str">
            <v>S.Rajendra</v>
          </cell>
          <cell r="K34" t="str">
            <v>AndrewL</v>
          </cell>
          <cell r="L34" t="str">
            <v>Noor</v>
          </cell>
          <cell r="M34" t="str">
            <v>V.Le</v>
          </cell>
          <cell r="N34"/>
          <cell r="O34"/>
          <cell r="P34"/>
          <cell r="Q34" t="str">
            <v>Obaid</v>
          </cell>
          <cell r="R34"/>
          <cell r="S34"/>
          <cell r="T34"/>
        </row>
        <row r="35">
          <cell r="C35" t="str">
            <v>Obaid</v>
          </cell>
          <cell r="D35" t="str">
            <v>V.Shen</v>
          </cell>
          <cell r="E35" t="str">
            <v>M.Tang</v>
          </cell>
          <cell r="F35" t="str">
            <v>qq</v>
          </cell>
          <cell r="G35" t="str">
            <v>V.Shen/Alison</v>
          </cell>
          <cell r="H35" t="str">
            <v>Georgia</v>
          </cell>
          <cell r="I35" t="str">
            <v>G.Wang</v>
          </cell>
          <cell r="J35" t="str">
            <v>S.Rajendra</v>
          </cell>
          <cell r="K35" t="str">
            <v>AndrewL</v>
          </cell>
          <cell r="L35" t="str">
            <v>Noor</v>
          </cell>
          <cell r="M35" t="str">
            <v>V.Le</v>
          </cell>
          <cell r="N35"/>
          <cell r="O35"/>
          <cell r="P35"/>
          <cell r="Q35" t="str">
            <v>qq</v>
          </cell>
          <cell r="R35"/>
          <cell r="S35"/>
          <cell r="T35"/>
        </row>
        <row r="36">
          <cell r="C36" t="str">
            <v>Obaid</v>
          </cell>
          <cell r="D36" t="str">
            <v>Berenice</v>
          </cell>
          <cell r="E36" t="str">
            <v>Li-Ling</v>
          </cell>
          <cell r="F36" t="str">
            <v>Alla</v>
          </cell>
          <cell r="G36" t="str">
            <v>Lois</v>
          </cell>
          <cell r="H36" t="str">
            <v>Georgia</v>
          </cell>
          <cell r="I36" t="str">
            <v>G.Wang</v>
          </cell>
          <cell r="J36" t="str">
            <v>S.Rajendra</v>
          </cell>
          <cell r="K36" t="str">
            <v>AndrewL</v>
          </cell>
          <cell r="L36" t="str">
            <v>Noor</v>
          </cell>
          <cell r="M36" t="str">
            <v>Nha</v>
          </cell>
          <cell r="N36"/>
          <cell r="O36"/>
          <cell r="P36"/>
          <cell r="Q36"/>
          <cell r="R36"/>
          <cell r="S36"/>
          <cell r="T36"/>
        </row>
        <row r="37">
          <cell r="C37" t="str">
            <v>Obaid</v>
          </cell>
          <cell r="D37" t="str">
            <v>Berenice</v>
          </cell>
          <cell r="E37" t="str">
            <v>V.Shen</v>
          </cell>
          <cell r="F37" t="str">
            <v>Alla</v>
          </cell>
          <cell r="G37" t="str">
            <v>Lois</v>
          </cell>
          <cell r="H37" t="str">
            <v>Georgia</v>
          </cell>
          <cell r="I37" t="str">
            <v>G.Wang</v>
          </cell>
          <cell r="J37" t="str">
            <v>S.Rajendra</v>
          </cell>
          <cell r="K37" t="str">
            <v>AndrewL</v>
          </cell>
          <cell r="L37" t="str">
            <v>Noor</v>
          </cell>
          <cell r="M37" t="str">
            <v>qq</v>
          </cell>
          <cell r="N37"/>
          <cell r="O37"/>
          <cell r="P37"/>
          <cell r="Q37"/>
          <cell r="R37"/>
          <cell r="S37"/>
          <cell r="T37"/>
        </row>
        <row r="38">
          <cell r="C38" t="str">
            <v>Obaid</v>
          </cell>
          <cell r="D38" t="str">
            <v>Berenice</v>
          </cell>
          <cell r="E38" t="str">
            <v>Li-Ling</v>
          </cell>
          <cell r="F38" t="str">
            <v>qq</v>
          </cell>
          <cell r="G38" t="str">
            <v>Lois</v>
          </cell>
          <cell r="H38" t="str">
            <v>Georgia</v>
          </cell>
          <cell r="I38" t="str">
            <v>Phuong</v>
          </cell>
          <cell r="J38" t="str">
            <v>Phuong</v>
          </cell>
          <cell r="K38" t="str">
            <v>AndrewL</v>
          </cell>
          <cell r="L38" t="str">
            <v>Noor</v>
          </cell>
          <cell r="M38" t="str">
            <v>qq</v>
          </cell>
          <cell r="N38"/>
          <cell r="O38"/>
          <cell r="P38"/>
          <cell r="Q38"/>
          <cell r="R38"/>
          <cell r="S38"/>
          <cell r="T38"/>
        </row>
        <row r="39">
          <cell r="C39" t="str">
            <v>Obaid</v>
          </cell>
          <cell r="D39" t="str">
            <v>Berenice</v>
          </cell>
          <cell r="E39" t="str">
            <v>Li-Ling&lt;1pm/V.Shen</v>
          </cell>
          <cell r="F39" t="str">
            <v>Alla</v>
          </cell>
          <cell r="G39" t="str">
            <v>Lois</v>
          </cell>
          <cell r="H39" t="str">
            <v>Georgia</v>
          </cell>
          <cell r="I39" t="str">
            <v>G.Wang</v>
          </cell>
          <cell r="J39" t="str">
            <v>S.Rajendra</v>
          </cell>
          <cell r="K39" t="str">
            <v>AndrewL</v>
          </cell>
          <cell r="L39" t="str">
            <v>April</v>
          </cell>
          <cell r="M39" t="str">
            <v>Nha</v>
          </cell>
          <cell r="N39"/>
          <cell r="O39"/>
          <cell r="P39"/>
          <cell r="Q39"/>
          <cell r="R39"/>
          <cell r="S39"/>
          <cell r="T39"/>
        </row>
        <row r="40">
          <cell r="C40" t="str">
            <v>qq</v>
          </cell>
          <cell r="D40" t="str">
            <v>Berenice</v>
          </cell>
          <cell r="E40" t="str">
            <v>Golriz</v>
          </cell>
          <cell r="F40" t="str">
            <v>qq</v>
          </cell>
          <cell r="G40" t="str">
            <v>Lois</v>
          </cell>
          <cell r="H40" t="str">
            <v>Georgia</v>
          </cell>
          <cell r="I40" t="str">
            <v>G.Wang</v>
          </cell>
          <cell r="J40" t="str">
            <v>S.Rajendra</v>
          </cell>
          <cell r="K40" t="str">
            <v>AndrewL</v>
          </cell>
          <cell r="L40" t="str">
            <v>April</v>
          </cell>
          <cell r="M40" t="str">
            <v>Nha</v>
          </cell>
          <cell r="N40"/>
          <cell r="O40"/>
          <cell r="P40"/>
          <cell r="Q40"/>
          <cell r="R40"/>
          <cell r="S40"/>
          <cell r="T40"/>
        </row>
        <row r="41">
          <cell r="C41" t="str">
            <v>Berenice</v>
          </cell>
          <cell r="D41" t="str">
            <v>M.Lu</v>
          </cell>
          <cell r="E41" t="str">
            <v>Li-Ling</v>
          </cell>
          <cell r="F41" t="str">
            <v>Alla</v>
          </cell>
          <cell r="G41" t="str">
            <v>Lois</v>
          </cell>
          <cell r="H41" t="str">
            <v>Georgia</v>
          </cell>
          <cell r="I41" t="str">
            <v>G.Wang</v>
          </cell>
          <cell r="J41" t="str">
            <v>S.Rajendra</v>
          </cell>
          <cell r="K41" t="str">
            <v>AndrewL</v>
          </cell>
          <cell r="L41" t="str">
            <v>Noor</v>
          </cell>
          <cell r="M41" t="str">
            <v>Nha</v>
          </cell>
          <cell r="N41" t="str">
            <v>qq</v>
          </cell>
          <cell r="O41"/>
          <cell r="P41"/>
          <cell r="Q41"/>
          <cell r="R41"/>
          <cell r="S41"/>
          <cell r="T41"/>
        </row>
        <row r="42">
          <cell r="C42" t="str">
            <v>Berenice</v>
          </cell>
          <cell r="D42" t="str">
            <v>qq</v>
          </cell>
          <cell r="E42" t="str">
            <v>M.Lu</v>
          </cell>
          <cell r="F42" t="str">
            <v>Alla</v>
          </cell>
          <cell r="G42" t="str">
            <v>Lois</v>
          </cell>
          <cell r="H42" t="str">
            <v>Georgia</v>
          </cell>
          <cell r="I42" t="str">
            <v>G.Wang</v>
          </cell>
          <cell r="J42" t="str">
            <v>S.Rajendra</v>
          </cell>
          <cell r="K42" t="str">
            <v>AndrewL</v>
          </cell>
          <cell r="L42" t="str">
            <v>Noor</v>
          </cell>
          <cell r="M42" t="str">
            <v>Nha</v>
          </cell>
          <cell r="N42" t="str">
            <v>qq</v>
          </cell>
          <cell r="O42"/>
          <cell r="P42"/>
          <cell r="Q42"/>
          <cell r="R42"/>
          <cell r="S42"/>
          <cell r="T42"/>
        </row>
        <row r="43">
          <cell r="C43" t="str">
            <v>Berenice</v>
          </cell>
          <cell r="D43" t="str">
            <v>V.Mai</v>
          </cell>
          <cell r="E43" t="str">
            <v>Li-Ling</v>
          </cell>
          <cell r="F43" t="str">
            <v>qq</v>
          </cell>
          <cell r="G43" t="str">
            <v>Lois</v>
          </cell>
          <cell r="H43" t="str">
            <v>Georgia</v>
          </cell>
          <cell r="I43" t="str">
            <v>G.Wang</v>
          </cell>
          <cell r="J43" t="str">
            <v>G.Wang</v>
          </cell>
          <cell r="K43" t="str">
            <v>AndrewL</v>
          </cell>
          <cell r="L43" t="str">
            <v>Noor</v>
          </cell>
          <cell r="M43" t="str">
            <v>Nha</v>
          </cell>
          <cell r="N43" t="str">
            <v>qq</v>
          </cell>
          <cell r="O43"/>
          <cell r="P43"/>
          <cell r="Q43"/>
          <cell r="R43"/>
          <cell r="S43"/>
          <cell r="T43"/>
        </row>
        <row r="44">
          <cell r="C44" t="str">
            <v>Berenice</v>
          </cell>
          <cell r="D44" t="str">
            <v>qq</v>
          </cell>
          <cell r="E44" t="str">
            <v>Li-Ling</v>
          </cell>
          <cell r="F44" t="str">
            <v>Alla</v>
          </cell>
          <cell r="G44" t="str">
            <v>Lois</v>
          </cell>
          <cell r="H44" t="str">
            <v>Georgia</v>
          </cell>
          <cell r="I44" t="str">
            <v>G.Wang</v>
          </cell>
          <cell r="J44" t="str">
            <v>S.Rajendra</v>
          </cell>
          <cell r="K44" t="str">
            <v>AndrewL</v>
          </cell>
          <cell r="L44" t="str">
            <v>Noor</v>
          </cell>
          <cell r="M44" t="str">
            <v>Nha</v>
          </cell>
          <cell r="N44" t="str">
            <v>Alison</v>
          </cell>
          <cell r="O44"/>
          <cell r="P44"/>
          <cell r="Q44"/>
          <cell r="R44"/>
          <cell r="S44"/>
          <cell r="T44"/>
        </row>
        <row r="45">
          <cell r="C45" t="str">
            <v>Berenice</v>
          </cell>
          <cell r="D45" t="str">
            <v>V.Mai</v>
          </cell>
          <cell r="E45" t="str">
            <v>Li-Ling (8.30am-1pm)</v>
          </cell>
          <cell r="F45" t="str">
            <v>qq</v>
          </cell>
          <cell r="G45" t="str">
            <v>Lois</v>
          </cell>
          <cell r="H45" t="str">
            <v>Georgia</v>
          </cell>
          <cell r="I45" t="str">
            <v>G.Wang</v>
          </cell>
          <cell r="J45" t="str">
            <v>S.Rajendra</v>
          </cell>
          <cell r="K45" t="str">
            <v>AndrewL</v>
          </cell>
          <cell r="L45" t="str">
            <v>Noor</v>
          </cell>
          <cell r="M45" t="str">
            <v>Nha</v>
          </cell>
          <cell r="N45" t="str">
            <v>Alison</v>
          </cell>
          <cell r="O45"/>
          <cell r="P45"/>
          <cell r="Q45"/>
          <cell r="R45"/>
          <cell r="S45"/>
          <cell r="T45"/>
        </row>
        <row r="46">
          <cell r="C46" t="str">
            <v>blank</v>
          </cell>
          <cell r="D46" t="str">
            <v>Berenice</v>
          </cell>
          <cell r="E46" t="str">
            <v>M.Tang</v>
          </cell>
          <cell r="F46" t="str">
            <v>Alla</v>
          </cell>
          <cell r="G46" t="str">
            <v>Li-Ling</v>
          </cell>
          <cell r="H46" t="str">
            <v>Georgia</v>
          </cell>
          <cell r="I46" t="str">
            <v>Lois</v>
          </cell>
          <cell r="J46" t="str">
            <v>G.Wang</v>
          </cell>
          <cell r="K46" t="str">
            <v>AndrewL</v>
          </cell>
          <cell r="L46" t="str">
            <v>Noor</v>
          </cell>
          <cell r="M46" t="str">
            <v>qq</v>
          </cell>
          <cell r="N46"/>
          <cell r="O46"/>
          <cell r="P46" t="str">
            <v>qq</v>
          </cell>
          <cell r="Q46"/>
          <cell r="R46"/>
          <cell r="S46"/>
          <cell r="T46"/>
        </row>
        <row r="47">
          <cell r="C47" t="str">
            <v>blank</v>
          </cell>
          <cell r="D47" t="str">
            <v>Li-Ling (8.30-4.30)</v>
          </cell>
          <cell r="E47" t="str">
            <v>M.Lu</v>
          </cell>
          <cell r="F47" t="str">
            <v>Alla</v>
          </cell>
          <cell r="G47" t="str">
            <v>V.Mai</v>
          </cell>
          <cell r="H47" t="str">
            <v>Georgia</v>
          </cell>
          <cell r="I47" t="str">
            <v>Lois</v>
          </cell>
          <cell r="J47" t="str">
            <v>G.Wang</v>
          </cell>
          <cell r="K47" t="str">
            <v>AndrewL</v>
          </cell>
          <cell r="L47" t="str">
            <v>Noor</v>
          </cell>
          <cell r="M47" t="str">
            <v>Nha</v>
          </cell>
          <cell r="N47"/>
          <cell r="O47"/>
          <cell r="P47" t="str">
            <v>qq</v>
          </cell>
          <cell r="Q47"/>
          <cell r="R47"/>
          <cell r="S47"/>
          <cell r="T47"/>
        </row>
        <row r="48">
          <cell r="C48" t="str">
            <v>Berenice</v>
          </cell>
          <cell r="D48" t="str">
            <v>Li-Ling</v>
          </cell>
          <cell r="E48" t="str">
            <v>M.Tang</v>
          </cell>
          <cell r="F48" t="str">
            <v>qq</v>
          </cell>
          <cell r="G48" t="str">
            <v>Lois</v>
          </cell>
          <cell r="H48" t="str">
            <v>Georgia</v>
          </cell>
          <cell r="I48" t="str">
            <v>G.Wang</v>
          </cell>
          <cell r="J48" t="str">
            <v>G.Wang</v>
          </cell>
          <cell r="K48" t="str">
            <v>AndrewL</v>
          </cell>
          <cell r="L48" t="str">
            <v>Noor</v>
          </cell>
          <cell r="M48" t="str">
            <v>Nha</v>
          </cell>
          <cell r="N48"/>
          <cell r="O48"/>
          <cell r="P48" t="str">
            <v>M.Nguyen</v>
          </cell>
          <cell r="Q48"/>
          <cell r="R48"/>
          <cell r="S48"/>
          <cell r="T48"/>
        </row>
        <row r="49">
          <cell r="C49" t="str">
            <v>Berenice</v>
          </cell>
          <cell r="D49" t="str">
            <v>Li-Ling</v>
          </cell>
          <cell r="E49" t="str">
            <v>M.Tang</v>
          </cell>
          <cell r="F49" t="str">
            <v>Alla</v>
          </cell>
          <cell r="G49" t="str">
            <v>Lois</v>
          </cell>
          <cell r="H49" t="str">
            <v>Georgia</v>
          </cell>
          <cell r="I49" t="str">
            <v>Phuong</v>
          </cell>
          <cell r="J49" t="str">
            <v>Noor</v>
          </cell>
          <cell r="K49" t="str">
            <v>AndrewL</v>
          </cell>
          <cell r="L49" t="str">
            <v>M.Nguyen</v>
          </cell>
          <cell r="M49" t="str">
            <v>Nha</v>
          </cell>
          <cell r="N49"/>
          <cell r="O49"/>
          <cell r="P49" t="str">
            <v>qq</v>
          </cell>
          <cell r="Q49"/>
          <cell r="R49"/>
          <cell r="S49"/>
          <cell r="T49"/>
        </row>
        <row r="50">
          <cell r="C50" t="str">
            <v>Berenice</v>
          </cell>
          <cell r="D50" t="str">
            <v>Golriz</v>
          </cell>
          <cell r="E50" t="str">
            <v>M.Tang</v>
          </cell>
          <cell r="F50" t="str">
            <v>qq</v>
          </cell>
          <cell r="G50" t="str">
            <v>Lois</v>
          </cell>
          <cell r="H50" t="str">
            <v>Georgia</v>
          </cell>
          <cell r="I50" t="str">
            <v>Phuong</v>
          </cell>
          <cell r="J50" t="str">
            <v>G.Wang</v>
          </cell>
          <cell r="K50" t="str">
            <v>AndrewL</v>
          </cell>
          <cell r="L50" t="str">
            <v>Noor</v>
          </cell>
          <cell r="M50" t="str">
            <v>Nha</v>
          </cell>
          <cell r="N50"/>
          <cell r="O50"/>
          <cell r="P50" t="str">
            <v>qq</v>
          </cell>
          <cell r="Q50"/>
          <cell r="R50"/>
          <cell r="S50"/>
          <cell r="T50"/>
        </row>
        <row r="51">
          <cell r="C51" t="str">
            <v>Public Holiday</v>
          </cell>
          <cell r="D51" t="str">
            <v>Public Holiday</v>
          </cell>
          <cell r="E51" t="str">
            <v>Public Holiday</v>
          </cell>
          <cell r="F51" t="str">
            <v>Public Holiday</v>
          </cell>
          <cell r="G51" t="str">
            <v>Public Holiday</v>
          </cell>
          <cell r="H51" t="str">
            <v>Public Holiday</v>
          </cell>
          <cell r="I51" t="str">
            <v>Public Holiday</v>
          </cell>
          <cell r="J51" t="str">
            <v>Public Holiday</v>
          </cell>
          <cell r="K51" t="str">
            <v>Public Holiday</v>
          </cell>
          <cell r="L51" t="str">
            <v>Public Holiday</v>
          </cell>
          <cell r="M51" t="str">
            <v>Public Holiday</v>
          </cell>
          <cell r="N51" t="str">
            <v>Public Holiday</v>
          </cell>
          <cell r="O51" t="str">
            <v>Public Holiday</v>
          </cell>
          <cell r="P51" t="str">
            <v>Public Holiday</v>
          </cell>
          <cell r="Q51" t="str">
            <v>Public Holiday</v>
          </cell>
          <cell r="R51" t="str">
            <v>Public Holiday</v>
          </cell>
          <cell r="S51" t="str">
            <v>Public Holiday</v>
          </cell>
          <cell r="T51" t="str">
            <v>Public Holiday</v>
          </cell>
        </row>
        <row r="52">
          <cell r="C52" t="str">
            <v>blank</v>
          </cell>
          <cell r="D52" t="str">
            <v>Berenice</v>
          </cell>
          <cell r="E52" t="str">
            <v>LiLing (8.30-4.30)</v>
          </cell>
          <cell r="F52" t="str">
            <v>Alla</v>
          </cell>
          <cell r="G52" t="str">
            <v>Sam</v>
          </cell>
          <cell r="H52" t="str">
            <v>Alison</v>
          </cell>
          <cell r="I52" t="str">
            <v>Lois</v>
          </cell>
          <cell r="J52" t="str">
            <v>G.Wang</v>
          </cell>
          <cell r="K52" t="str">
            <v>AndrewL</v>
          </cell>
          <cell r="L52" t="str">
            <v>Noor</v>
          </cell>
          <cell r="M52" t="str">
            <v>qq</v>
          </cell>
          <cell r="N52"/>
          <cell r="O52"/>
          <cell r="P52"/>
          <cell r="Q52"/>
          <cell r="R52"/>
          <cell r="S52"/>
          <cell r="T52"/>
        </row>
        <row r="53">
          <cell r="C53" t="str">
            <v>Berenice</v>
          </cell>
          <cell r="D53" t="str">
            <v>Li-Ling</v>
          </cell>
          <cell r="E53" t="str">
            <v>M.Tang</v>
          </cell>
          <cell r="F53" t="str">
            <v>qq</v>
          </cell>
          <cell r="G53" t="str">
            <v>Lois</v>
          </cell>
          <cell r="H53" t="str">
            <v>Alison</v>
          </cell>
          <cell r="I53" t="str">
            <v>G.Wang</v>
          </cell>
          <cell r="J53" t="str">
            <v>G.Wang</v>
          </cell>
          <cell r="K53" t="str">
            <v>AndrewL</v>
          </cell>
          <cell r="L53" t="str">
            <v>Noor</v>
          </cell>
          <cell r="M53" t="str">
            <v>Tinh</v>
          </cell>
          <cell r="N53"/>
          <cell r="O53"/>
          <cell r="P53"/>
          <cell r="Q53"/>
          <cell r="R53"/>
          <cell r="S53"/>
          <cell r="T53"/>
        </row>
        <row r="54">
          <cell r="C54" t="str">
            <v>Berenice</v>
          </cell>
          <cell r="D54" t="str">
            <v>Li-Ling</v>
          </cell>
          <cell r="E54" t="str">
            <v>M.Tang</v>
          </cell>
          <cell r="F54" t="str">
            <v>Alla</v>
          </cell>
          <cell r="G54" t="str">
            <v>Lois</v>
          </cell>
          <cell r="H54" t="str">
            <v>Alison</v>
          </cell>
          <cell r="I54" t="str">
            <v>Phuong</v>
          </cell>
          <cell r="J54" t="str">
            <v>Noor</v>
          </cell>
          <cell r="K54" t="str">
            <v>AndrewL</v>
          </cell>
          <cell r="L54" t="str">
            <v>M.Nguyen</v>
          </cell>
          <cell r="M54" t="str">
            <v>Tinh</v>
          </cell>
          <cell r="N54"/>
          <cell r="O54"/>
          <cell r="P54"/>
          <cell r="Q54"/>
          <cell r="R54"/>
          <cell r="S54"/>
          <cell r="T54"/>
        </row>
        <row r="55">
          <cell r="C55" t="str">
            <v>Berenice</v>
          </cell>
          <cell r="D55" t="str">
            <v>Lois</v>
          </cell>
          <cell r="E55" t="str">
            <v>M.Tang</v>
          </cell>
          <cell r="F55" t="str">
            <v>qq</v>
          </cell>
          <cell r="G55" t="str">
            <v>Sam</v>
          </cell>
          <cell r="H55" t="str">
            <v>Alison</v>
          </cell>
          <cell r="I55" t="str">
            <v>Phuong</v>
          </cell>
          <cell r="J55" t="str">
            <v>G.Wang</v>
          </cell>
          <cell r="K55" t="str">
            <v>AndrewL</v>
          </cell>
          <cell r="L55" t="str">
            <v>Noor</v>
          </cell>
          <cell r="M55" t="str">
            <v>Tinh</v>
          </cell>
          <cell r="N55"/>
          <cell r="O55"/>
          <cell r="P55"/>
          <cell r="Q55"/>
          <cell r="R55"/>
          <cell r="S55"/>
          <cell r="T55"/>
        </row>
        <row r="56">
          <cell r="C56" t="str">
            <v>blank</v>
          </cell>
          <cell r="D56" t="str">
            <v>Berenice</v>
          </cell>
          <cell r="E56" t="str">
            <v>M.Tang</v>
          </cell>
          <cell r="F56" t="str">
            <v>Alla</v>
          </cell>
          <cell r="G56" t="str">
            <v>Li-Ling</v>
          </cell>
          <cell r="H56" t="str">
            <v>Georgia</v>
          </cell>
          <cell r="I56" t="str">
            <v>Lois</v>
          </cell>
          <cell r="J56" t="str">
            <v>G.Wang</v>
          </cell>
          <cell r="K56" t="str">
            <v>AndrewL</v>
          </cell>
          <cell r="L56" t="str">
            <v>Noor</v>
          </cell>
          <cell r="M56" t="str">
            <v>Tinh</v>
          </cell>
          <cell r="N56"/>
          <cell r="O56"/>
          <cell r="P56"/>
          <cell r="Q56"/>
          <cell r="R56"/>
          <cell r="S56"/>
          <cell r="T56"/>
        </row>
        <row r="57">
          <cell r="C57" t="str">
            <v>blank</v>
          </cell>
          <cell r="D57" t="str">
            <v>Berenice</v>
          </cell>
          <cell r="E57" t="str">
            <v>Lois</v>
          </cell>
          <cell r="F57" t="str">
            <v>Alla</v>
          </cell>
          <cell r="G57" t="str">
            <v>Sam</v>
          </cell>
          <cell r="H57" t="str">
            <v>Georgia</v>
          </cell>
          <cell r="I57" t="str">
            <v>G.Wang</v>
          </cell>
          <cell r="J57" t="str">
            <v>Noor</v>
          </cell>
          <cell r="K57" t="str">
            <v>AndrewL</v>
          </cell>
          <cell r="L57" t="str">
            <v>M.Nguyen</v>
          </cell>
          <cell r="M57" t="str">
            <v>qq</v>
          </cell>
          <cell r="N57"/>
          <cell r="O57"/>
          <cell r="P57"/>
          <cell r="Q57"/>
          <cell r="R57"/>
          <cell r="S57"/>
          <cell r="T57"/>
        </row>
        <row r="58">
          <cell r="C58" t="str">
            <v>Berenice</v>
          </cell>
          <cell r="D58" t="str">
            <v>Lois</v>
          </cell>
          <cell r="E58" t="str">
            <v>M.Tang</v>
          </cell>
          <cell r="F58" t="str">
            <v>qq</v>
          </cell>
          <cell r="G58" t="str">
            <v>Li-Ling</v>
          </cell>
          <cell r="H58" t="str">
            <v>Georgia</v>
          </cell>
          <cell r="I58" t="str">
            <v>G.Wang</v>
          </cell>
          <cell r="J58" t="str">
            <v>G.Wang</v>
          </cell>
          <cell r="K58" t="str">
            <v>M.Nguyen</v>
          </cell>
          <cell r="L58" t="str">
            <v>Noor</v>
          </cell>
          <cell r="M58" t="str">
            <v>Tinh</v>
          </cell>
          <cell r="N58"/>
          <cell r="O58"/>
          <cell r="P58"/>
          <cell r="Q58"/>
          <cell r="R58"/>
          <cell r="S58"/>
          <cell r="T58"/>
        </row>
        <row r="59">
          <cell r="C59" t="str">
            <v>blank</v>
          </cell>
          <cell r="D59" t="str">
            <v>Berenice</v>
          </cell>
          <cell r="E59" t="str">
            <v>M.Tang</v>
          </cell>
          <cell r="F59" t="str">
            <v>Alla</v>
          </cell>
          <cell r="G59" t="str">
            <v>Li-Ling</v>
          </cell>
          <cell r="H59" t="str">
            <v>Georgia</v>
          </cell>
          <cell r="I59" t="str">
            <v>G.Wang</v>
          </cell>
          <cell r="J59" t="str">
            <v>Noor</v>
          </cell>
          <cell r="K59" t="str">
            <v>AndrewL</v>
          </cell>
          <cell r="L59" t="str">
            <v>M.Nguyen</v>
          </cell>
          <cell r="M59" t="str">
            <v>Tinh</v>
          </cell>
          <cell r="N59"/>
          <cell r="O59"/>
          <cell r="P59"/>
          <cell r="Q59"/>
          <cell r="R59"/>
          <cell r="S59"/>
          <cell r="T59"/>
        </row>
        <row r="60">
          <cell r="C60" t="str">
            <v>Berenice</v>
          </cell>
          <cell r="D60" t="str">
            <v>Golriz</v>
          </cell>
          <cell r="E60" t="str">
            <v>M.Tang</v>
          </cell>
          <cell r="F60" t="str">
            <v>qq</v>
          </cell>
          <cell r="G60" t="str">
            <v>Sam</v>
          </cell>
          <cell r="H60" t="str">
            <v>Georgia</v>
          </cell>
          <cell r="I60" t="str">
            <v>G.Wang</v>
          </cell>
          <cell r="J60" t="str">
            <v>Noor</v>
          </cell>
          <cell r="K60" t="str">
            <v>AndrewL</v>
          </cell>
          <cell r="L60" t="str">
            <v>M.Nguyen</v>
          </cell>
          <cell r="M60" t="str">
            <v>Tinh</v>
          </cell>
          <cell r="N60"/>
          <cell r="O60"/>
          <cell r="P60"/>
          <cell r="Q60"/>
          <cell r="R60"/>
          <cell r="S60"/>
          <cell r="T60"/>
        </row>
        <row r="61">
          <cell r="C61" t="str">
            <v>Obaid</v>
          </cell>
          <cell r="D61" t="str">
            <v>Berenice</v>
          </cell>
          <cell r="E61" t="str">
            <v>M.Tang</v>
          </cell>
          <cell r="F61" t="str">
            <v>Alla</v>
          </cell>
          <cell r="G61" t="str">
            <v>Li-Ling</v>
          </cell>
          <cell r="H61" t="str">
            <v>Georgia</v>
          </cell>
          <cell r="I61" t="str">
            <v>Lois</v>
          </cell>
          <cell r="J61" t="str">
            <v>G.Wang</v>
          </cell>
          <cell r="K61" t="str">
            <v>AndrewL</v>
          </cell>
          <cell r="L61" t="str">
            <v>Noor</v>
          </cell>
          <cell r="M61" t="str">
            <v>Tinh</v>
          </cell>
          <cell r="N61"/>
          <cell r="O61"/>
          <cell r="P61"/>
          <cell r="Q61"/>
          <cell r="R61"/>
          <cell r="S61"/>
          <cell r="T61"/>
        </row>
        <row r="62">
          <cell r="C62" t="str">
            <v>Obaid</v>
          </cell>
          <cell r="D62" t="str">
            <v>Berenice</v>
          </cell>
          <cell r="E62" t="str">
            <v>blank</v>
          </cell>
          <cell r="F62" t="str">
            <v>Alla</v>
          </cell>
          <cell r="G62" t="str">
            <v>Lois</v>
          </cell>
          <cell r="H62" t="str">
            <v>Georgia</v>
          </cell>
          <cell r="I62" t="str">
            <v>G.Wang</v>
          </cell>
          <cell r="J62" t="str">
            <v>Noor</v>
          </cell>
          <cell r="K62" t="str">
            <v>AndrewL</v>
          </cell>
          <cell r="L62" t="str">
            <v>Meghana</v>
          </cell>
          <cell r="M62" t="str">
            <v>Tinh</v>
          </cell>
          <cell r="N62"/>
          <cell r="O62"/>
          <cell r="P62"/>
          <cell r="Q62"/>
          <cell r="R62"/>
          <cell r="S62"/>
          <cell r="T62"/>
        </row>
        <row r="63">
          <cell r="C63" t="str">
            <v>Obaid</v>
          </cell>
          <cell r="D63" t="str">
            <v>Berenice</v>
          </cell>
          <cell r="E63" t="str">
            <v>M.Tang</v>
          </cell>
          <cell r="F63" t="str">
            <v>qq</v>
          </cell>
          <cell r="G63" t="str">
            <v>Li-Ling</v>
          </cell>
          <cell r="H63" t="str">
            <v>Georgia</v>
          </cell>
          <cell r="I63" t="str">
            <v>G.Wang</v>
          </cell>
          <cell r="J63" t="str">
            <v>G.Wang</v>
          </cell>
          <cell r="K63" t="str">
            <v>AndrewL</v>
          </cell>
          <cell r="L63" t="str">
            <v>Noor</v>
          </cell>
          <cell r="M63" t="str">
            <v>Tinh</v>
          </cell>
          <cell r="N63"/>
          <cell r="O63"/>
          <cell r="P63"/>
          <cell r="Q63"/>
          <cell r="R63"/>
          <cell r="S63"/>
          <cell r="T63"/>
        </row>
        <row r="64">
          <cell r="C64" t="str">
            <v>Obaid</v>
          </cell>
          <cell r="D64" t="str">
            <v>Berenice</v>
          </cell>
          <cell r="E64" t="str">
            <v>M.Tang</v>
          </cell>
          <cell r="F64" t="str">
            <v>Alla</v>
          </cell>
          <cell r="G64" t="str">
            <v>Lois</v>
          </cell>
          <cell r="H64" t="str">
            <v>Georgia</v>
          </cell>
          <cell r="I64" t="str">
            <v>G.Wang</v>
          </cell>
          <cell r="J64" t="str">
            <v>Noor</v>
          </cell>
          <cell r="K64" t="str">
            <v>AndrewL</v>
          </cell>
          <cell r="L64" t="str">
            <v>Meghana</v>
          </cell>
          <cell r="M64" t="str">
            <v>Tinh</v>
          </cell>
          <cell r="N64"/>
          <cell r="O64"/>
          <cell r="P64"/>
          <cell r="Q64"/>
          <cell r="R64"/>
          <cell r="S64"/>
          <cell r="T64"/>
        </row>
        <row r="65">
          <cell r="C65" t="str">
            <v>Berenice</v>
          </cell>
          <cell r="D65" t="str">
            <v>Lois</v>
          </cell>
          <cell r="E65" t="str">
            <v>M.Tang</v>
          </cell>
          <cell r="F65" t="str">
            <v>qq</v>
          </cell>
          <cell r="G65" t="str">
            <v>Sam</v>
          </cell>
          <cell r="H65" t="str">
            <v>Georgia</v>
          </cell>
          <cell r="I65" t="str">
            <v>G.Wang</v>
          </cell>
          <cell r="J65" t="str">
            <v>Noor</v>
          </cell>
          <cell r="K65" t="str">
            <v>AndrewL</v>
          </cell>
          <cell r="L65" t="str">
            <v>Meghana</v>
          </cell>
          <cell r="M65" t="str">
            <v>Tinh</v>
          </cell>
          <cell r="N65"/>
          <cell r="O65"/>
          <cell r="P65"/>
          <cell r="Q65"/>
          <cell r="R65"/>
          <cell r="S65"/>
          <cell r="T65"/>
        </row>
        <row r="66">
          <cell r="C66" t="str">
            <v>Obaid</v>
          </cell>
          <cell r="D66" t="str">
            <v>Berenice</v>
          </cell>
          <cell r="E66" t="str">
            <v>M.Tang</v>
          </cell>
          <cell r="F66" t="str">
            <v>Alla</v>
          </cell>
          <cell r="G66" t="str">
            <v>Lois</v>
          </cell>
          <cell r="H66" t="str">
            <v>Georgia</v>
          </cell>
          <cell r="I66" t="str">
            <v>G.Wang</v>
          </cell>
          <cell r="J66" t="str">
            <v>S.Rajendra</v>
          </cell>
          <cell r="K66" t="str">
            <v>AndrewL</v>
          </cell>
          <cell r="L66" t="str">
            <v>Noor</v>
          </cell>
          <cell r="M66" t="str">
            <v>qq</v>
          </cell>
          <cell r="N66"/>
          <cell r="O66"/>
          <cell r="P66"/>
          <cell r="Q66"/>
          <cell r="R66"/>
          <cell r="S66"/>
          <cell r="T66"/>
        </row>
        <row r="67">
          <cell r="C67" t="str">
            <v>Obaid</v>
          </cell>
          <cell r="D67" t="str">
            <v>Berenice</v>
          </cell>
          <cell r="E67" t="str">
            <v>blank</v>
          </cell>
          <cell r="F67" t="str">
            <v>Alla</v>
          </cell>
          <cell r="G67" t="str">
            <v>Lois</v>
          </cell>
          <cell r="H67" t="str">
            <v>Georgia</v>
          </cell>
          <cell r="I67" t="str">
            <v>G.Wang</v>
          </cell>
          <cell r="J67" t="str">
            <v>S.Rajendra</v>
          </cell>
          <cell r="K67" t="str">
            <v>AndrewL</v>
          </cell>
          <cell r="L67" t="str">
            <v>Noor</v>
          </cell>
          <cell r="M67" t="str">
            <v>A.Garcia</v>
          </cell>
          <cell r="N67"/>
          <cell r="O67"/>
          <cell r="P67"/>
          <cell r="Q67"/>
          <cell r="R67"/>
          <cell r="S67"/>
          <cell r="T67"/>
        </row>
        <row r="68">
          <cell r="C68" t="str">
            <v>Obaid</v>
          </cell>
          <cell r="D68" t="str">
            <v>Li-Ling</v>
          </cell>
          <cell r="E68" t="str">
            <v>M.Tang</v>
          </cell>
          <cell r="F68" t="str">
            <v>qq</v>
          </cell>
          <cell r="G68" t="str">
            <v>Lois</v>
          </cell>
          <cell r="H68" t="str">
            <v>Georgia</v>
          </cell>
          <cell r="I68" t="str">
            <v>G.Wang</v>
          </cell>
          <cell r="J68" t="str">
            <v>G.Wang</v>
          </cell>
          <cell r="K68" t="str">
            <v>AndrewL</v>
          </cell>
          <cell r="L68" t="str">
            <v>Noor</v>
          </cell>
          <cell r="M68" t="str">
            <v>qq</v>
          </cell>
          <cell r="N68"/>
          <cell r="O68"/>
          <cell r="P68"/>
          <cell r="Q68"/>
          <cell r="R68"/>
          <cell r="S68"/>
          <cell r="T68"/>
        </row>
        <row r="69">
          <cell r="C69" t="str">
            <v>Obaid</v>
          </cell>
          <cell r="D69" t="str">
            <v>Berenice</v>
          </cell>
          <cell r="E69" t="str">
            <v>M.Tang</v>
          </cell>
          <cell r="F69" t="str">
            <v>Alla</v>
          </cell>
          <cell r="G69" t="str">
            <v>Lois</v>
          </cell>
          <cell r="H69" t="str">
            <v>Georgia</v>
          </cell>
          <cell r="I69" t="str">
            <v>G.Wang</v>
          </cell>
          <cell r="J69" t="str">
            <v>S.Rajendra</v>
          </cell>
          <cell r="K69" t="str">
            <v>AndrewL</v>
          </cell>
          <cell r="L69" t="str">
            <v>Noor</v>
          </cell>
          <cell r="M69" t="str">
            <v>A.Garcia</v>
          </cell>
          <cell r="N69"/>
          <cell r="O69"/>
          <cell r="P69"/>
          <cell r="Q69"/>
          <cell r="R69"/>
          <cell r="S69"/>
          <cell r="T69"/>
        </row>
        <row r="70">
          <cell r="C70" t="str">
            <v>Obaid</v>
          </cell>
          <cell r="D70" t="str">
            <v>Berenice</v>
          </cell>
          <cell r="E70" t="str">
            <v>M.Tang</v>
          </cell>
          <cell r="F70" t="str">
            <v>qq</v>
          </cell>
          <cell r="G70" t="str">
            <v>Lois</v>
          </cell>
          <cell r="H70" t="str">
            <v>Georgia</v>
          </cell>
          <cell r="I70" t="str">
            <v>G.Wang</v>
          </cell>
          <cell r="J70" t="str">
            <v>S.Rajendra</v>
          </cell>
          <cell r="K70" t="str">
            <v>AndrewL</v>
          </cell>
          <cell r="L70" t="str">
            <v>Noor</v>
          </cell>
          <cell r="M70" t="str">
            <v>A.Garcia</v>
          </cell>
          <cell r="N70"/>
          <cell r="O70"/>
          <cell r="P70"/>
          <cell r="Q70"/>
          <cell r="R70"/>
          <cell r="S70"/>
          <cell r="T70"/>
        </row>
        <row r="71">
          <cell r="C71" t="str">
            <v>Obaid</v>
          </cell>
          <cell r="D71" t="str">
            <v>Berenice</v>
          </cell>
          <cell r="E71" t="str">
            <v>M.Tang</v>
          </cell>
          <cell r="F71" t="str">
            <v>Alla</v>
          </cell>
          <cell r="G71" t="str">
            <v>Lois</v>
          </cell>
          <cell r="H71" t="str">
            <v>Georgia</v>
          </cell>
          <cell r="I71" t="str">
            <v>G.Wang</v>
          </cell>
          <cell r="J71" t="str">
            <v>S.Rajendra</v>
          </cell>
          <cell r="K71" t="str">
            <v>AndrewL</v>
          </cell>
          <cell r="L71" t="str">
            <v>Noor</v>
          </cell>
          <cell r="M71" t="str">
            <v>A.Garcia</v>
          </cell>
          <cell r="N71"/>
          <cell r="O71"/>
          <cell r="P71"/>
          <cell r="Q71"/>
          <cell r="R71"/>
          <cell r="S71"/>
          <cell r="T71"/>
        </row>
        <row r="72">
          <cell r="C72" t="str">
            <v>Obaid</v>
          </cell>
          <cell r="D72" t="str">
            <v>Berenice</v>
          </cell>
          <cell r="E72" t="str">
            <v>blank</v>
          </cell>
          <cell r="F72" t="str">
            <v>Alla</v>
          </cell>
          <cell r="G72" t="str">
            <v>Lois</v>
          </cell>
          <cell r="H72" t="str">
            <v>Georgia</v>
          </cell>
          <cell r="I72" t="str">
            <v>G.Wang</v>
          </cell>
          <cell r="J72" t="str">
            <v>S.Rajendra</v>
          </cell>
          <cell r="K72" t="str">
            <v>AndrewL</v>
          </cell>
          <cell r="L72" t="str">
            <v>Noor</v>
          </cell>
          <cell r="M72" t="str">
            <v>A.Garcia</v>
          </cell>
          <cell r="N72"/>
          <cell r="O72"/>
          <cell r="P72"/>
          <cell r="Q72"/>
          <cell r="R72"/>
          <cell r="S72"/>
          <cell r="T72"/>
        </row>
        <row r="73">
          <cell r="C73" t="str">
            <v>Obaid</v>
          </cell>
          <cell r="D73" t="str">
            <v>Berenice</v>
          </cell>
          <cell r="E73" t="str">
            <v>M.Tang</v>
          </cell>
          <cell r="F73" t="str">
            <v>qq</v>
          </cell>
          <cell r="G73" t="str">
            <v>Lois</v>
          </cell>
          <cell r="H73" t="str">
            <v>Georgia</v>
          </cell>
          <cell r="I73" t="str">
            <v>G.Wang</v>
          </cell>
          <cell r="J73" t="str">
            <v>G.Wang</v>
          </cell>
          <cell r="K73" t="str">
            <v>AndrewL</v>
          </cell>
          <cell r="L73" t="str">
            <v>Noor</v>
          </cell>
          <cell r="M73" t="str">
            <v>A.Garcia</v>
          </cell>
          <cell r="N73"/>
          <cell r="O73"/>
          <cell r="P73"/>
          <cell r="Q73"/>
          <cell r="R73"/>
          <cell r="S73"/>
          <cell r="T73"/>
        </row>
        <row r="74">
          <cell r="C74" t="str">
            <v>Obaid</v>
          </cell>
          <cell r="D74" t="str">
            <v>Berenice</v>
          </cell>
          <cell r="E74" t="str">
            <v>M.Tang</v>
          </cell>
          <cell r="F74" t="str">
            <v>Alla</v>
          </cell>
          <cell r="G74" t="str">
            <v>Lois</v>
          </cell>
          <cell r="H74" t="str">
            <v>Georgia</v>
          </cell>
          <cell r="I74" t="str">
            <v>Phuong</v>
          </cell>
          <cell r="J74" t="str">
            <v>S.Rajendra</v>
          </cell>
          <cell r="K74" t="str">
            <v>AndrewL</v>
          </cell>
          <cell r="L74" t="str">
            <v>Noor</v>
          </cell>
          <cell r="M74" t="str">
            <v>A.Garcia</v>
          </cell>
          <cell r="N74"/>
          <cell r="O74"/>
          <cell r="P74"/>
          <cell r="Q74"/>
          <cell r="R74"/>
          <cell r="S74"/>
          <cell r="T74"/>
        </row>
        <row r="75">
          <cell r="C75" t="str">
            <v>Obaid</v>
          </cell>
          <cell r="D75" t="str">
            <v>Berenice</v>
          </cell>
          <cell r="E75" t="str">
            <v>M.Tang</v>
          </cell>
          <cell r="F75" t="str">
            <v>qq</v>
          </cell>
          <cell r="G75" t="str">
            <v>Lois</v>
          </cell>
          <cell r="H75" t="str">
            <v>Georgia</v>
          </cell>
          <cell r="I75" t="str">
            <v>G.Wang</v>
          </cell>
          <cell r="J75" t="str">
            <v>S.Rajendra</v>
          </cell>
          <cell r="K75" t="str">
            <v>AndrewL</v>
          </cell>
          <cell r="L75" t="str">
            <v>Noor</v>
          </cell>
          <cell r="M75" t="str">
            <v>A.Garcia</v>
          </cell>
          <cell r="N75"/>
          <cell r="O75"/>
          <cell r="P75"/>
          <cell r="Q75"/>
          <cell r="R75"/>
          <cell r="S75"/>
          <cell r="T75"/>
        </row>
        <row r="76">
          <cell r="C76" t="str">
            <v>Obaid</v>
          </cell>
          <cell r="D76" t="str">
            <v>Berenice</v>
          </cell>
          <cell r="E76" t="str">
            <v>M.Tang</v>
          </cell>
          <cell r="F76" t="str">
            <v>Alla</v>
          </cell>
          <cell r="G76" t="str">
            <v>Lois</v>
          </cell>
          <cell r="H76" t="str">
            <v>Georgia</v>
          </cell>
          <cell r="I76" t="str">
            <v>G.Wang</v>
          </cell>
          <cell r="J76" t="str">
            <v>S.Rajendra</v>
          </cell>
          <cell r="K76" t="str">
            <v>AndrewL</v>
          </cell>
          <cell r="L76" t="str">
            <v>Noor</v>
          </cell>
          <cell r="M76" t="str">
            <v>A.Garcia</v>
          </cell>
          <cell r="N76"/>
          <cell r="O76"/>
          <cell r="P76"/>
          <cell r="Q76"/>
          <cell r="R76"/>
          <cell r="S76"/>
          <cell r="T76"/>
        </row>
        <row r="77">
          <cell r="C77" t="str">
            <v>Obaid</v>
          </cell>
          <cell r="D77" t="str">
            <v>Berenice</v>
          </cell>
          <cell r="E77" t="str">
            <v>blank</v>
          </cell>
          <cell r="F77" t="str">
            <v>Alla</v>
          </cell>
          <cell r="G77" t="str">
            <v>Lois</v>
          </cell>
          <cell r="H77" t="str">
            <v>Georgia</v>
          </cell>
          <cell r="I77" t="str">
            <v>G.Wang</v>
          </cell>
          <cell r="J77" t="str">
            <v>S.Rajendra</v>
          </cell>
          <cell r="K77" t="str">
            <v>AndrewL</v>
          </cell>
          <cell r="L77" t="str">
            <v>Noor</v>
          </cell>
          <cell r="M77" t="str">
            <v>A.Garcia</v>
          </cell>
          <cell r="N77"/>
          <cell r="O77"/>
          <cell r="P77"/>
          <cell r="Q77"/>
          <cell r="R77"/>
          <cell r="S77"/>
          <cell r="T77"/>
        </row>
        <row r="78">
          <cell r="C78" t="str">
            <v>Obaid</v>
          </cell>
          <cell r="D78" t="str">
            <v>Berenice</v>
          </cell>
          <cell r="E78" t="str">
            <v>M.Tang</v>
          </cell>
          <cell r="F78" t="str">
            <v>qq</v>
          </cell>
          <cell r="G78" t="str">
            <v>Lois</v>
          </cell>
          <cell r="H78" t="str">
            <v>Georgia</v>
          </cell>
          <cell r="I78" t="str">
            <v>G.Wang</v>
          </cell>
          <cell r="J78" t="str">
            <v>G.Wang</v>
          </cell>
          <cell r="K78" t="str">
            <v>AndrewL</v>
          </cell>
          <cell r="L78" t="str">
            <v>Noor</v>
          </cell>
          <cell r="M78" t="str">
            <v>A.Garcia</v>
          </cell>
          <cell r="N78"/>
          <cell r="O78"/>
          <cell r="P78"/>
          <cell r="Q78"/>
          <cell r="R78"/>
          <cell r="S78"/>
          <cell r="T78"/>
        </row>
        <row r="79">
          <cell r="C79" t="str">
            <v>Obaid</v>
          </cell>
          <cell r="D79" t="str">
            <v>Berenice</v>
          </cell>
          <cell r="E79" t="str">
            <v>M.Tang</v>
          </cell>
          <cell r="F79" t="str">
            <v>Alla</v>
          </cell>
          <cell r="G79" t="str">
            <v>Lois</v>
          </cell>
          <cell r="H79" t="str">
            <v>Georgia</v>
          </cell>
          <cell r="I79" t="str">
            <v>G.Wang</v>
          </cell>
          <cell r="J79" t="str">
            <v>S.Rajendra</v>
          </cell>
          <cell r="K79" t="str">
            <v>AndrewL</v>
          </cell>
          <cell r="L79" t="str">
            <v>Noor</v>
          </cell>
          <cell r="M79" t="str">
            <v>A.Garcia</v>
          </cell>
          <cell r="N79"/>
          <cell r="O79"/>
          <cell r="P79"/>
          <cell r="Q79"/>
          <cell r="R79"/>
          <cell r="S79"/>
          <cell r="T79"/>
        </row>
        <row r="80">
          <cell r="C80" t="str">
            <v>Obaid</v>
          </cell>
          <cell r="D80" t="str">
            <v>Berenice</v>
          </cell>
          <cell r="E80" t="str">
            <v>M.Tang</v>
          </cell>
          <cell r="F80" t="str">
            <v>qq</v>
          </cell>
          <cell r="G80" t="str">
            <v>Lois</v>
          </cell>
          <cell r="H80" t="str">
            <v>Georgia</v>
          </cell>
          <cell r="I80" t="str">
            <v>G.Wang</v>
          </cell>
          <cell r="J80" t="str">
            <v>S.Rajendra</v>
          </cell>
          <cell r="K80" t="str">
            <v>AndrewL</v>
          </cell>
          <cell r="L80" t="str">
            <v>Noor</v>
          </cell>
          <cell r="M80" t="str">
            <v>A.Garcia</v>
          </cell>
          <cell r="N80"/>
          <cell r="O80"/>
          <cell r="P80"/>
          <cell r="Q80"/>
          <cell r="R80"/>
          <cell r="S80"/>
          <cell r="T80"/>
        </row>
        <row r="81">
          <cell r="C81" t="str">
            <v>Obaid</v>
          </cell>
          <cell r="D81" t="str">
            <v>Berenice</v>
          </cell>
          <cell r="E81" t="str">
            <v>M.Tang</v>
          </cell>
          <cell r="F81" t="str">
            <v>Alla</v>
          </cell>
          <cell r="G81" t="str">
            <v>Lois</v>
          </cell>
          <cell r="H81" t="str">
            <v>Georgia</v>
          </cell>
          <cell r="I81" t="str">
            <v>G.Wang</v>
          </cell>
          <cell r="J81" t="str">
            <v>S.Rajendra</v>
          </cell>
          <cell r="K81" t="str">
            <v>AndrewL</v>
          </cell>
          <cell r="L81" t="str">
            <v>Noor</v>
          </cell>
          <cell r="M81"/>
          <cell r="N81"/>
          <cell r="O81"/>
          <cell r="P81"/>
          <cell r="Q81"/>
          <cell r="R81"/>
          <cell r="S81"/>
          <cell r="T81"/>
        </row>
        <row r="82">
          <cell r="C82" t="str">
            <v>Obaid</v>
          </cell>
          <cell r="D82" t="str">
            <v>Berenice</v>
          </cell>
          <cell r="E82" t="str">
            <v>blank</v>
          </cell>
          <cell r="F82" t="str">
            <v>Alla</v>
          </cell>
          <cell r="G82" t="str">
            <v>Lois</v>
          </cell>
          <cell r="H82" t="str">
            <v>Georgia</v>
          </cell>
          <cell r="I82" t="str">
            <v>G.Wang</v>
          </cell>
          <cell r="J82" t="str">
            <v>S.Rajendra</v>
          </cell>
          <cell r="K82" t="str">
            <v>AndrewL</v>
          </cell>
          <cell r="L82" t="str">
            <v>Noor</v>
          </cell>
          <cell r="M82"/>
          <cell r="N82"/>
          <cell r="O82"/>
          <cell r="P82"/>
          <cell r="Q82"/>
          <cell r="R82"/>
          <cell r="S82"/>
          <cell r="T82"/>
        </row>
        <row r="83">
          <cell r="C83" t="str">
            <v>Obaid</v>
          </cell>
          <cell r="D83" t="str">
            <v>Berenice</v>
          </cell>
          <cell r="E83" t="str">
            <v>M.Tang</v>
          </cell>
          <cell r="F83" t="str">
            <v>qq</v>
          </cell>
          <cell r="G83" t="str">
            <v>Lois</v>
          </cell>
          <cell r="H83" t="str">
            <v>Georgia</v>
          </cell>
          <cell r="I83" t="str">
            <v>G.Wang</v>
          </cell>
          <cell r="J83" t="str">
            <v>G.Wang</v>
          </cell>
          <cell r="K83" t="str">
            <v>AndrewL</v>
          </cell>
          <cell r="L83" t="str">
            <v>Noor</v>
          </cell>
          <cell r="M83"/>
          <cell r="N83"/>
          <cell r="O83"/>
          <cell r="P83"/>
          <cell r="Q83"/>
          <cell r="R83"/>
          <cell r="S83"/>
          <cell r="T83"/>
        </row>
        <row r="84">
          <cell r="C84" t="str">
            <v>Obaid</v>
          </cell>
          <cell r="D84" t="str">
            <v>Berenice</v>
          </cell>
          <cell r="E84" t="str">
            <v>M.Tang</v>
          </cell>
          <cell r="F84" t="str">
            <v>Alla</v>
          </cell>
          <cell r="G84" t="str">
            <v>Lois</v>
          </cell>
          <cell r="H84" t="str">
            <v>Georgia</v>
          </cell>
          <cell r="I84" t="str">
            <v>G.Wang</v>
          </cell>
          <cell r="J84" t="str">
            <v>S.Rajendra</v>
          </cell>
          <cell r="K84" t="str">
            <v>AndrewL</v>
          </cell>
          <cell r="L84" t="str">
            <v>Noor</v>
          </cell>
          <cell r="M84"/>
          <cell r="N84"/>
          <cell r="O84"/>
          <cell r="P84"/>
          <cell r="Q84"/>
          <cell r="R84"/>
          <cell r="S84"/>
          <cell r="T84"/>
        </row>
        <row r="85">
          <cell r="C85" t="str">
            <v>Obaid</v>
          </cell>
          <cell r="D85" t="str">
            <v>Berenice</v>
          </cell>
          <cell r="E85" t="str">
            <v>M.Tang</v>
          </cell>
          <cell r="F85" t="str">
            <v>qq</v>
          </cell>
          <cell r="G85" t="str">
            <v>Lois</v>
          </cell>
          <cell r="H85" t="str">
            <v>Georgia</v>
          </cell>
          <cell r="I85" t="str">
            <v>G.Wang</v>
          </cell>
          <cell r="J85" t="str">
            <v>S.Rajendra</v>
          </cell>
          <cell r="K85" t="str">
            <v>AndrewL</v>
          </cell>
          <cell r="L85" t="str">
            <v>Noor</v>
          </cell>
          <cell r="M85"/>
          <cell r="N85"/>
          <cell r="O85"/>
          <cell r="P85"/>
          <cell r="Q85"/>
          <cell r="R85"/>
          <cell r="S85"/>
          <cell r="T85"/>
        </row>
        <row r="86">
          <cell r="C86" t="str">
            <v>Obaid</v>
          </cell>
          <cell r="D86" t="str">
            <v>Berenice</v>
          </cell>
          <cell r="E86" t="str">
            <v>M.Tang</v>
          </cell>
          <cell r="F86" t="str">
            <v>Alla</v>
          </cell>
          <cell r="G86" t="str">
            <v>Lois</v>
          </cell>
          <cell r="H86" t="str">
            <v>Georgia</v>
          </cell>
          <cell r="I86" t="str">
            <v>G.Wang</v>
          </cell>
          <cell r="J86" t="str">
            <v>S.Rajendra</v>
          </cell>
          <cell r="K86" t="str">
            <v>AndrewL</v>
          </cell>
          <cell r="L86" t="str">
            <v>Noor</v>
          </cell>
          <cell r="M86" t="str">
            <v>Lauren</v>
          </cell>
          <cell r="N86"/>
          <cell r="O86"/>
          <cell r="P86"/>
          <cell r="Q86"/>
          <cell r="R86"/>
          <cell r="S86"/>
          <cell r="T86"/>
        </row>
        <row r="87">
          <cell r="C87" t="str">
            <v>Obaid</v>
          </cell>
          <cell r="D87" t="str">
            <v>Berenice</v>
          </cell>
          <cell r="E87" t="str">
            <v>blank</v>
          </cell>
          <cell r="F87" t="str">
            <v>Alla</v>
          </cell>
          <cell r="G87" t="str">
            <v>Lois</v>
          </cell>
          <cell r="H87" t="str">
            <v>Georgia</v>
          </cell>
          <cell r="I87" t="str">
            <v>G.Wang</v>
          </cell>
          <cell r="J87" t="str">
            <v>S.Rajendra</v>
          </cell>
          <cell r="K87" t="str">
            <v>AndrewL</v>
          </cell>
          <cell r="L87" t="str">
            <v>Noor</v>
          </cell>
          <cell r="M87" t="str">
            <v>Lauren</v>
          </cell>
          <cell r="N87"/>
          <cell r="O87"/>
          <cell r="P87"/>
          <cell r="Q87"/>
          <cell r="R87"/>
          <cell r="S87"/>
          <cell r="T87"/>
        </row>
        <row r="88">
          <cell r="C88" t="str">
            <v>Obaid</v>
          </cell>
          <cell r="D88" t="str">
            <v>Berenice</v>
          </cell>
          <cell r="E88" t="str">
            <v>M.Tang</v>
          </cell>
          <cell r="F88" t="str">
            <v>qq</v>
          </cell>
          <cell r="G88" t="str">
            <v>Lois</v>
          </cell>
          <cell r="H88" t="str">
            <v>Georgia</v>
          </cell>
          <cell r="I88" t="str">
            <v>G.Wang</v>
          </cell>
          <cell r="J88" t="str">
            <v>G.Wang</v>
          </cell>
          <cell r="K88" t="str">
            <v>AndrewL</v>
          </cell>
          <cell r="L88" t="str">
            <v>Noor</v>
          </cell>
          <cell r="M88" t="str">
            <v>Lauren</v>
          </cell>
          <cell r="N88"/>
          <cell r="O88"/>
          <cell r="P88"/>
          <cell r="Q88"/>
          <cell r="R88"/>
          <cell r="S88"/>
          <cell r="T88"/>
        </row>
        <row r="89">
          <cell r="C89" t="str">
            <v>Obaid</v>
          </cell>
          <cell r="D89" t="str">
            <v>Berenice</v>
          </cell>
          <cell r="E89" t="str">
            <v>M.Tang</v>
          </cell>
          <cell r="F89" t="str">
            <v>Alla</v>
          </cell>
          <cell r="G89" t="str">
            <v>Lois</v>
          </cell>
          <cell r="H89" t="str">
            <v>Georgia</v>
          </cell>
          <cell r="I89" t="str">
            <v>G.Wang</v>
          </cell>
          <cell r="J89" t="str">
            <v>S.Rajendra</v>
          </cell>
          <cell r="K89" t="str">
            <v>AndrewL</v>
          </cell>
          <cell r="L89" t="str">
            <v>Noor</v>
          </cell>
          <cell r="M89" t="str">
            <v>Lauren</v>
          </cell>
          <cell r="N89"/>
          <cell r="O89"/>
          <cell r="P89"/>
          <cell r="Q89"/>
          <cell r="R89"/>
          <cell r="S89"/>
          <cell r="T89"/>
        </row>
        <row r="90">
          <cell r="C90" t="str">
            <v>Obaid</v>
          </cell>
          <cell r="D90" t="str">
            <v>Berenice</v>
          </cell>
          <cell r="E90" t="str">
            <v>M.Tang</v>
          </cell>
          <cell r="F90" t="str">
            <v>qq</v>
          </cell>
          <cell r="G90" t="str">
            <v>blank</v>
          </cell>
          <cell r="H90" t="str">
            <v>Georgia</v>
          </cell>
          <cell r="I90" t="str">
            <v>G.Wang</v>
          </cell>
          <cell r="J90" t="str">
            <v>S.Rajendra</v>
          </cell>
          <cell r="K90" t="str">
            <v>AndrewL</v>
          </cell>
          <cell r="L90" t="str">
            <v>Noor</v>
          </cell>
          <cell r="M90" t="str">
            <v>Lauren</v>
          </cell>
          <cell r="N90"/>
          <cell r="O90"/>
          <cell r="P90"/>
          <cell r="Q90"/>
          <cell r="R90"/>
          <cell r="S90"/>
          <cell r="T90"/>
        </row>
        <row r="91">
          <cell r="C91" t="str">
            <v>Obaid</v>
          </cell>
          <cell r="D91" t="str">
            <v>Berenice</v>
          </cell>
          <cell r="E91" t="str">
            <v>M.Tang</v>
          </cell>
          <cell r="F91" t="str">
            <v>Alla</v>
          </cell>
          <cell r="G91" t="str">
            <v>Lois</v>
          </cell>
          <cell r="H91" t="str">
            <v>Georgia</v>
          </cell>
          <cell r="I91" t="str">
            <v>G.Wang</v>
          </cell>
          <cell r="J91" t="str">
            <v>S.Rajendra</v>
          </cell>
          <cell r="K91" t="str">
            <v>AndrewL</v>
          </cell>
          <cell r="L91" t="str">
            <v>Noor</v>
          </cell>
          <cell r="M91" t="str">
            <v>Lauren</v>
          </cell>
          <cell r="N91"/>
          <cell r="O91"/>
          <cell r="P91"/>
          <cell r="Q91"/>
          <cell r="R91"/>
          <cell r="S91"/>
          <cell r="T91"/>
        </row>
        <row r="92">
          <cell r="C92" t="str">
            <v>Obaid</v>
          </cell>
          <cell r="D92" t="str">
            <v>Berenice</v>
          </cell>
          <cell r="E92" t="str">
            <v>blank</v>
          </cell>
          <cell r="F92" t="str">
            <v>Alla</v>
          </cell>
          <cell r="G92" t="str">
            <v>Lois</v>
          </cell>
          <cell r="H92" t="str">
            <v>Georgia</v>
          </cell>
          <cell r="I92" t="str">
            <v>G.Wang</v>
          </cell>
          <cell r="J92" t="str">
            <v>S.Rajendra</v>
          </cell>
          <cell r="K92" t="str">
            <v>AndrewL</v>
          </cell>
          <cell r="L92" t="str">
            <v>Noor</v>
          </cell>
          <cell r="M92" t="str">
            <v>Lauren</v>
          </cell>
          <cell r="N92"/>
          <cell r="O92"/>
          <cell r="P92"/>
          <cell r="Q92"/>
          <cell r="R92"/>
          <cell r="S92"/>
          <cell r="T92"/>
        </row>
        <row r="93">
          <cell r="C93" t="str">
            <v>Obaid</v>
          </cell>
          <cell r="D93" t="str">
            <v>Berenice</v>
          </cell>
          <cell r="E93" t="str">
            <v>M.Tang</v>
          </cell>
          <cell r="F93" t="str">
            <v>qq</v>
          </cell>
          <cell r="G93" t="str">
            <v>Lois</v>
          </cell>
          <cell r="H93" t="str">
            <v>Georgia</v>
          </cell>
          <cell r="I93" t="str">
            <v>G.Wang</v>
          </cell>
          <cell r="J93" t="str">
            <v>G.Wang</v>
          </cell>
          <cell r="K93" t="str">
            <v>AndrewL</v>
          </cell>
          <cell r="L93" t="str">
            <v>Noor</v>
          </cell>
          <cell r="M93" t="str">
            <v>Lauren</v>
          </cell>
          <cell r="N93"/>
          <cell r="O93"/>
          <cell r="P93"/>
          <cell r="Q93"/>
          <cell r="R93"/>
          <cell r="S93"/>
          <cell r="T93"/>
        </row>
        <row r="94">
          <cell r="C94" t="str">
            <v>Obaid</v>
          </cell>
          <cell r="D94" t="str">
            <v>Berenice</v>
          </cell>
          <cell r="E94" t="str">
            <v>M.Tang</v>
          </cell>
          <cell r="F94" t="str">
            <v>Alla</v>
          </cell>
          <cell r="G94" t="str">
            <v>Lois</v>
          </cell>
          <cell r="H94" t="str">
            <v>Georgia</v>
          </cell>
          <cell r="I94" t="str">
            <v>Phuong</v>
          </cell>
          <cell r="J94" t="str">
            <v>S.Rajendra</v>
          </cell>
          <cell r="K94" t="str">
            <v>AndrewL</v>
          </cell>
          <cell r="L94" t="str">
            <v>Noor</v>
          </cell>
          <cell r="M94" t="str">
            <v>Lauren</v>
          </cell>
          <cell r="N94"/>
          <cell r="O94"/>
          <cell r="P94"/>
          <cell r="Q94"/>
          <cell r="R94"/>
          <cell r="S94"/>
          <cell r="T94"/>
        </row>
        <row r="95">
          <cell r="C95" t="str">
            <v>Obaid</v>
          </cell>
          <cell r="D95" t="str">
            <v>Berenice</v>
          </cell>
          <cell r="E95" t="str">
            <v>M.Tang</v>
          </cell>
          <cell r="F95" t="str">
            <v>qq</v>
          </cell>
          <cell r="G95" t="str">
            <v>Lois</v>
          </cell>
          <cell r="H95" t="str">
            <v>Georgia</v>
          </cell>
          <cell r="I95" t="str">
            <v>G.Wang</v>
          </cell>
          <cell r="J95" t="str">
            <v>S.Rajendra</v>
          </cell>
          <cell r="K95" t="str">
            <v>AndrewL</v>
          </cell>
          <cell r="L95" t="str">
            <v>Noor</v>
          </cell>
          <cell r="M95" t="str">
            <v>Lauren</v>
          </cell>
          <cell r="N95"/>
          <cell r="O95"/>
          <cell r="P95"/>
          <cell r="Q95"/>
          <cell r="R95"/>
          <cell r="S95"/>
          <cell r="T95"/>
        </row>
        <row r="96">
          <cell r="C96" t="str">
            <v>Obaid</v>
          </cell>
          <cell r="D96" t="str">
            <v>Berenice</v>
          </cell>
          <cell r="E96" t="str">
            <v>M.Tang</v>
          </cell>
          <cell r="F96" t="str">
            <v>Alla</v>
          </cell>
          <cell r="G96" t="str">
            <v>Lois</v>
          </cell>
          <cell r="H96" t="str">
            <v>Georgia</v>
          </cell>
          <cell r="I96" t="str">
            <v>G.Wang</v>
          </cell>
          <cell r="J96" t="str">
            <v>S.Rajendra</v>
          </cell>
          <cell r="K96" t="str">
            <v>AndrewL</v>
          </cell>
          <cell r="L96" t="str">
            <v>Noor</v>
          </cell>
          <cell r="M96" t="str">
            <v>Lauren</v>
          </cell>
          <cell r="N96"/>
          <cell r="O96"/>
          <cell r="P96"/>
          <cell r="Q96"/>
          <cell r="R96"/>
          <cell r="S96"/>
          <cell r="T96"/>
        </row>
        <row r="97">
          <cell r="C97" t="str">
            <v>Obaid</v>
          </cell>
          <cell r="D97" t="str">
            <v>Berenice</v>
          </cell>
          <cell r="E97" t="str">
            <v>blank</v>
          </cell>
          <cell r="F97" t="str">
            <v>Alla</v>
          </cell>
          <cell r="G97" t="str">
            <v>Lois</v>
          </cell>
          <cell r="H97" t="str">
            <v>Georgia</v>
          </cell>
          <cell r="I97" t="str">
            <v>G.Wang</v>
          </cell>
          <cell r="J97" t="str">
            <v>S.Rajendra</v>
          </cell>
          <cell r="K97" t="str">
            <v>AndrewL</v>
          </cell>
          <cell r="L97" t="str">
            <v>Noor</v>
          </cell>
          <cell r="M97" t="str">
            <v>Lauren</v>
          </cell>
          <cell r="N97"/>
          <cell r="O97"/>
          <cell r="P97"/>
          <cell r="Q97"/>
          <cell r="R97"/>
          <cell r="S97"/>
          <cell r="T97"/>
        </row>
        <row r="98">
          <cell r="C98" t="str">
            <v>Obaid</v>
          </cell>
          <cell r="D98" t="str">
            <v>Berenice</v>
          </cell>
          <cell r="E98" t="str">
            <v>M.Tang</v>
          </cell>
          <cell r="F98" t="str">
            <v>qq</v>
          </cell>
          <cell r="G98" t="str">
            <v>Lois</v>
          </cell>
          <cell r="H98" t="str">
            <v>Georgia</v>
          </cell>
          <cell r="I98" t="str">
            <v>G.Wang</v>
          </cell>
          <cell r="J98" t="str">
            <v>G.Wang</v>
          </cell>
          <cell r="K98" t="str">
            <v>AndrewL</v>
          </cell>
          <cell r="L98" t="str">
            <v>Noor</v>
          </cell>
          <cell r="M98" t="str">
            <v>Lauren</v>
          </cell>
          <cell r="N98"/>
          <cell r="O98"/>
          <cell r="P98"/>
          <cell r="Q98"/>
          <cell r="R98"/>
          <cell r="S98"/>
          <cell r="T98"/>
        </row>
        <row r="99">
          <cell r="C99" t="str">
            <v>Obaid</v>
          </cell>
          <cell r="D99" t="str">
            <v>Berenice</v>
          </cell>
          <cell r="E99" t="str">
            <v>M.Tang</v>
          </cell>
          <cell r="F99" t="str">
            <v>Alla</v>
          </cell>
          <cell r="G99" t="str">
            <v>Lois</v>
          </cell>
          <cell r="H99" t="str">
            <v>Georgia</v>
          </cell>
          <cell r="I99" t="str">
            <v>G.Wang</v>
          </cell>
          <cell r="J99" t="str">
            <v>S.Rajendra</v>
          </cell>
          <cell r="K99" t="str">
            <v>AndrewL</v>
          </cell>
          <cell r="L99" t="str">
            <v>Noor</v>
          </cell>
          <cell r="M99" t="str">
            <v>Lauren</v>
          </cell>
          <cell r="N99"/>
          <cell r="O99"/>
          <cell r="P99"/>
          <cell r="Q99"/>
          <cell r="R99"/>
          <cell r="S99"/>
          <cell r="T99"/>
        </row>
        <row r="100">
          <cell r="C100" t="str">
            <v>Obaid</v>
          </cell>
          <cell r="D100" t="str">
            <v>Berenice</v>
          </cell>
          <cell r="E100" t="str">
            <v>M.Tang</v>
          </cell>
          <cell r="F100" t="str">
            <v>qq</v>
          </cell>
          <cell r="G100" t="str">
            <v>Lois</v>
          </cell>
          <cell r="H100" t="str">
            <v>Georgia</v>
          </cell>
          <cell r="I100" t="str">
            <v>G.Wang</v>
          </cell>
          <cell r="J100" t="str">
            <v>S.Rajendra</v>
          </cell>
          <cell r="K100" t="str">
            <v>AndrewL</v>
          </cell>
          <cell r="L100" t="str">
            <v>Noor</v>
          </cell>
          <cell r="M100" t="str">
            <v>Lauren</v>
          </cell>
          <cell r="N100"/>
          <cell r="O100"/>
          <cell r="P100"/>
          <cell r="Q100"/>
          <cell r="R100"/>
          <cell r="S100"/>
          <cell r="T100"/>
        </row>
        <row r="101">
          <cell r="C101" t="str">
            <v>Obaid</v>
          </cell>
          <cell r="D101" t="str">
            <v>Berenice</v>
          </cell>
          <cell r="E101" t="str">
            <v>M.Tang</v>
          </cell>
          <cell r="F101" t="str">
            <v>Alla</v>
          </cell>
          <cell r="G101" t="str">
            <v>Lois</v>
          </cell>
          <cell r="H101" t="str">
            <v>Georgia</v>
          </cell>
          <cell r="I101" t="str">
            <v>G.Wang</v>
          </cell>
          <cell r="J101" t="str">
            <v>S.Rajendra</v>
          </cell>
          <cell r="K101" t="str">
            <v>AndrewL</v>
          </cell>
          <cell r="L101" t="str">
            <v>Noor</v>
          </cell>
          <cell r="M101" t="str">
            <v>Roshny</v>
          </cell>
          <cell r="N101"/>
          <cell r="O101"/>
          <cell r="P101"/>
          <cell r="Q101"/>
          <cell r="R101"/>
          <cell r="S101"/>
          <cell r="T101"/>
        </row>
        <row r="102">
          <cell r="C102" t="str">
            <v>Obaid</v>
          </cell>
          <cell r="D102" t="str">
            <v>Berenice</v>
          </cell>
          <cell r="E102" t="str">
            <v>blank</v>
          </cell>
          <cell r="F102" t="str">
            <v>Alla</v>
          </cell>
          <cell r="G102" t="str">
            <v>Lois</v>
          </cell>
          <cell r="H102" t="str">
            <v>Georgia</v>
          </cell>
          <cell r="I102" t="str">
            <v>G.Wang</v>
          </cell>
          <cell r="J102" t="str">
            <v>S.Rajendra</v>
          </cell>
          <cell r="K102" t="str">
            <v>AndrewL</v>
          </cell>
          <cell r="L102" t="str">
            <v>Noor</v>
          </cell>
          <cell r="M102" t="str">
            <v>Roshny</v>
          </cell>
          <cell r="N102"/>
          <cell r="O102"/>
          <cell r="P102"/>
          <cell r="Q102"/>
          <cell r="R102"/>
          <cell r="S102"/>
          <cell r="T102"/>
        </row>
        <row r="103">
          <cell r="C103" t="str">
            <v>Obaid</v>
          </cell>
          <cell r="D103" t="str">
            <v>Berenice</v>
          </cell>
          <cell r="E103" t="str">
            <v>M.Tang</v>
          </cell>
          <cell r="F103" t="str">
            <v>qq</v>
          </cell>
          <cell r="G103" t="str">
            <v>Lois</v>
          </cell>
          <cell r="H103" t="str">
            <v>Georgia</v>
          </cell>
          <cell r="I103" t="str">
            <v>G.Wang</v>
          </cell>
          <cell r="J103" t="str">
            <v>G.Wang</v>
          </cell>
          <cell r="K103" t="str">
            <v>AndrewL</v>
          </cell>
          <cell r="L103" t="str">
            <v>Noor</v>
          </cell>
          <cell r="M103" t="str">
            <v>Roshny</v>
          </cell>
          <cell r="N103"/>
          <cell r="O103"/>
          <cell r="P103"/>
          <cell r="Q103"/>
          <cell r="R103"/>
          <cell r="S103"/>
          <cell r="T103"/>
        </row>
        <row r="104">
          <cell r="C104" t="str">
            <v>Obaid</v>
          </cell>
          <cell r="D104" t="str">
            <v>Berenice</v>
          </cell>
          <cell r="E104" t="str">
            <v>M.Tang</v>
          </cell>
          <cell r="F104" t="str">
            <v>Alla</v>
          </cell>
          <cell r="G104" t="str">
            <v>Lois</v>
          </cell>
          <cell r="H104" t="str">
            <v>Georgia</v>
          </cell>
          <cell r="I104" t="str">
            <v>G.Wang</v>
          </cell>
          <cell r="J104" t="str">
            <v>S.Rajendra</v>
          </cell>
          <cell r="K104" t="str">
            <v>AndrewL</v>
          </cell>
          <cell r="L104" t="str">
            <v>Noor</v>
          </cell>
          <cell r="M104" t="str">
            <v>Roshny</v>
          </cell>
          <cell r="N104"/>
          <cell r="O104"/>
          <cell r="P104"/>
          <cell r="Q104"/>
          <cell r="R104"/>
          <cell r="S104"/>
          <cell r="T104"/>
        </row>
        <row r="105">
          <cell r="C105" t="str">
            <v>Obaid</v>
          </cell>
          <cell r="D105" t="str">
            <v>Berenice</v>
          </cell>
          <cell r="E105" t="str">
            <v>M.Tang</v>
          </cell>
          <cell r="F105" t="str">
            <v>qq</v>
          </cell>
          <cell r="G105" t="str">
            <v>Lois</v>
          </cell>
          <cell r="H105" t="str">
            <v>Georgia</v>
          </cell>
          <cell r="I105" t="str">
            <v>G.Wang</v>
          </cell>
          <cell r="J105" t="str">
            <v>S.Rajendra</v>
          </cell>
          <cell r="K105" t="str">
            <v>AndrewL</v>
          </cell>
          <cell r="L105" t="str">
            <v>Noor</v>
          </cell>
          <cell r="M105" t="str">
            <v>Roshny</v>
          </cell>
          <cell r="N105"/>
          <cell r="O105"/>
          <cell r="P105"/>
          <cell r="Q105"/>
          <cell r="R105"/>
          <cell r="S105"/>
          <cell r="T105"/>
        </row>
        <row r="106">
          <cell r="C106" t="str">
            <v>Obaid</v>
          </cell>
          <cell r="D106" t="str">
            <v>Berenice</v>
          </cell>
          <cell r="E106" t="str">
            <v>M.Tang</v>
          </cell>
          <cell r="F106" t="str">
            <v>Alla</v>
          </cell>
          <cell r="G106" t="str">
            <v>Lois</v>
          </cell>
          <cell r="H106" t="str">
            <v>Georgia</v>
          </cell>
          <cell r="I106" t="str">
            <v>G.Wang</v>
          </cell>
          <cell r="J106" t="str">
            <v>S.Rajendra</v>
          </cell>
          <cell r="K106" t="str">
            <v>AndrewL</v>
          </cell>
          <cell r="L106" t="str">
            <v>Noor</v>
          </cell>
          <cell r="M106" t="str">
            <v>Roshny</v>
          </cell>
          <cell r="N106"/>
          <cell r="O106"/>
          <cell r="P106"/>
          <cell r="Q106"/>
          <cell r="R106"/>
          <cell r="S106"/>
          <cell r="T106"/>
        </row>
        <row r="107">
          <cell r="C107" t="str">
            <v>Obaid</v>
          </cell>
          <cell r="D107" t="str">
            <v>Berenice</v>
          </cell>
          <cell r="E107" t="str">
            <v>blank</v>
          </cell>
          <cell r="F107" t="str">
            <v>Alla</v>
          </cell>
          <cell r="G107" t="str">
            <v>Lois</v>
          </cell>
          <cell r="H107" t="str">
            <v>Georgia</v>
          </cell>
          <cell r="I107" t="str">
            <v>G.Wang</v>
          </cell>
          <cell r="J107" t="str">
            <v>S.Rajendra</v>
          </cell>
          <cell r="K107" t="str">
            <v>AndrewL</v>
          </cell>
          <cell r="L107" t="str">
            <v>Noor</v>
          </cell>
          <cell r="M107" t="str">
            <v>Roshny</v>
          </cell>
          <cell r="N107"/>
          <cell r="O107"/>
          <cell r="P107"/>
          <cell r="Q107"/>
          <cell r="R107"/>
          <cell r="S107"/>
          <cell r="T107"/>
        </row>
        <row r="108">
          <cell r="C108" t="str">
            <v>Obaid</v>
          </cell>
          <cell r="D108" t="str">
            <v>Berenice</v>
          </cell>
          <cell r="E108" t="str">
            <v>M.Tang</v>
          </cell>
          <cell r="F108" t="str">
            <v>qq</v>
          </cell>
          <cell r="G108" t="str">
            <v>Lois</v>
          </cell>
          <cell r="H108" t="str">
            <v>Georgia</v>
          </cell>
          <cell r="I108" t="str">
            <v>G.Wang</v>
          </cell>
          <cell r="J108" t="str">
            <v>G.Wang</v>
          </cell>
          <cell r="K108" t="str">
            <v>AndrewL</v>
          </cell>
          <cell r="L108" t="str">
            <v>Noor</v>
          </cell>
          <cell r="M108" t="str">
            <v>Roshny</v>
          </cell>
          <cell r="N108"/>
          <cell r="O108"/>
          <cell r="P108"/>
          <cell r="Q108"/>
          <cell r="R108"/>
          <cell r="S108"/>
          <cell r="T108"/>
        </row>
        <row r="109">
          <cell r="C109" t="str">
            <v>Obaid</v>
          </cell>
          <cell r="D109" t="str">
            <v>Berenice</v>
          </cell>
          <cell r="E109" t="str">
            <v>M.Tang</v>
          </cell>
          <cell r="F109" t="str">
            <v>Alla</v>
          </cell>
          <cell r="G109" t="str">
            <v>blank</v>
          </cell>
          <cell r="H109" t="str">
            <v>Georgia</v>
          </cell>
          <cell r="I109" t="str">
            <v>G.Wang</v>
          </cell>
          <cell r="J109" t="str">
            <v>S.Rajendra</v>
          </cell>
          <cell r="K109" t="str">
            <v>AndrewL</v>
          </cell>
          <cell r="L109" t="str">
            <v>Noor</v>
          </cell>
          <cell r="M109" t="str">
            <v>Roshny</v>
          </cell>
          <cell r="N109"/>
          <cell r="O109"/>
          <cell r="P109"/>
          <cell r="Q109"/>
          <cell r="R109"/>
          <cell r="S109"/>
          <cell r="T109"/>
        </row>
        <row r="110">
          <cell r="C110" t="str">
            <v>Obaid</v>
          </cell>
          <cell r="D110" t="str">
            <v>Berenice</v>
          </cell>
          <cell r="E110" t="str">
            <v>M.Tang</v>
          </cell>
          <cell r="F110" t="str">
            <v>qq</v>
          </cell>
          <cell r="G110" t="str">
            <v>Lois</v>
          </cell>
          <cell r="H110" t="str">
            <v>Georgia</v>
          </cell>
          <cell r="I110" t="str">
            <v>G.Wang</v>
          </cell>
          <cell r="J110" t="str">
            <v>S.Rajendra</v>
          </cell>
          <cell r="K110" t="str">
            <v>AndrewL</v>
          </cell>
          <cell r="L110" t="str">
            <v>Noor</v>
          </cell>
          <cell r="M110" t="str">
            <v>Roshny</v>
          </cell>
          <cell r="N110"/>
          <cell r="O110"/>
          <cell r="P110"/>
          <cell r="Q110"/>
          <cell r="R110"/>
          <cell r="S110"/>
          <cell r="T110"/>
        </row>
        <row r="111">
          <cell r="C111" t="str">
            <v>Obaid</v>
          </cell>
          <cell r="D111" t="str">
            <v>Berenice</v>
          </cell>
          <cell r="E111" t="str">
            <v>M.Tang</v>
          </cell>
          <cell r="F111" t="str">
            <v>Alla</v>
          </cell>
          <cell r="G111" t="str">
            <v>Lois</v>
          </cell>
          <cell r="H111" t="str">
            <v>Georgia</v>
          </cell>
          <cell r="I111" t="str">
            <v>G.Wang</v>
          </cell>
          <cell r="J111" t="str">
            <v>S.Rajendra</v>
          </cell>
          <cell r="K111" t="str">
            <v>AndrewL</v>
          </cell>
          <cell r="L111" t="str">
            <v>Noor</v>
          </cell>
          <cell r="M111" t="str">
            <v>Roshny</v>
          </cell>
          <cell r="N111"/>
          <cell r="O111"/>
          <cell r="P111"/>
          <cell r="Q111"/>
          <cell r="R111"/>
          <cell r="S111"/>
          <cell r="T111"/>
        </row>
        <row r="112">
          <cell r="C112" t="str">
            <v>Obaid</v>
          </cell>
          <cell r="D112" t="str">
            <v>Berenice</v>
          </cell>
          <cell r="E112" t="str">
            <v>blank</v>
          </cell>
          <cell r="F112" t="str">
            <v>Alla</v>
          </cell>
          <cell r="G112" t="str">
            <v>Lois</v>
          </cell>
          <cell r="H112" t="str">
            <v>Georgia</v>
          </cell>
          <cell r="I112" t="str">
            <v>G.Wang</v>
          </cell>
          <cell r="J112" t="str">
            <v>S.Rajendra</v>
          </cell>
          <cell r="K112" t="str">
            <v>AndrewL</v>
          </cell>
          <cell r="L112" t="str">
            <v>Noor</v>
          </cell>
          <cell r="M112" t="str">
            <v>Roshny</v>
          </cell>
          <cell r="N112"/>
          <cell r="O112"/>
          <cell r="P112"/>
          <cell r="Q112"/>
          <cell r="R112"/>
          <cell r="S112"/>
          <cell r="T112"/>
        </row>
        <row r="113">
          <cell r="C113" t="str">
            <v>Obaid</v>
          </cell>
          <cell r="D113" t="str">
            <v>Berenice</v>
          </cell>
          <cell r="E113" t="str">
            <v>M.Tang</v>
          </cell>
          <cell r="F113" t="str">
            <v>qq</v>
          </cell>
          <cell r="G113" t="str">
            <v>Lois</v>
          </cell>
          <cell r="H113" t="str">
            <v>Georgia</v>
          </cell>
          <cell r="I113" t="str">
            <v>Phuong</v>
          </cell>
          <cell r="J113" t="str">
            <v>G.Wang</v>
          </cell>
          <cell r="K113" t="str">
            <v>AndrewL</v>
          </cell>
          <cell r="L113" t="str">
            <v>Noor</v>
          </cell>
          <cell r="M113" t="str">
            <v>Roshny</v>
          </cell>
          <cell r="N113"/>
          <cell r="O113"/>
          <cell r="P113"/>
          <cell r="Q113"/>
          <cell r="R113"/>
          <cell r="S113"/>
          <cell r="T113"/>
        </row>
        <row r="114">
          <cell r="C114" t="str">
            <v>Obaid</v>
          </cell>
          <cell r="D114" t="str">
            <v>Berenice</v>
          </cell>
          <cell r="E114" t="str">
            <v>M.Tang</v>
          </cell>
          <cell r="F114" t="str">
            <v>Alla</v>
          </cell>
          <cell r="G114" t="str">
            <v>Lois</v>
          </cell>
          <cell r="H114" t="str">
            <v>Georgia</v>
          </cell>
          <cell r="I114" t="str">
            <v>G.Wang</v>
          </cell>
          <cell r="J114" t="str">
            <v>S.Rajendra</v>
          </cell>
          <cell r="K114" t="str">
            <v>AndrewL</v>
          </cell>
          <cell r="L114" t="str">
            <v>Noor</v>
          </cell>
          <cell r="M114" t="str">
            <v>Roshny</v>
          </cell>
          <cell r="N114"/>
          <cell r="O114"/>
          <cell r="P114"/>
          <cell r="Q114"/>
          <cell r="R114"/>
          <cell r="S114"/>
          <cell r="T114"/>
        </row>
        <row r="115">
          <cell r="C115" t="str">
            <v>Obaid</v>
          </cell>
          <cell r="D115" t="str">
            <v>Berenice</v>
          </cell>
          <cell r="E115" t="str">
            <v>M.Tang</v>
          </cell>
          <cell r="F115" t="str">
            <v>qq</v>
          </cell>
          <cell r="G115" t="str">
            <v>Lois</v>
          </cell>
          <cell r="H115" t="str">
            <v>Georgia</v>
          </cell>
          <cell r="I115" t="str">
            <v>G.Wang</v>
          </cell>
          <cell r="J115" t="str">
            <v>S.Rajendra</v>
          </cell>
          <cell r="K115" t="str">
            <v>AndrewL</v>
          </cell>
          <cell r="L115" t="str">
            <v>Noor</v>
          </cell>
          <cell r="M115" t="str">
            <v>Roshny</v>
          </cell>
          <cell r="N115"/>
          <cell r="O115"/>
          <cell r="P115"/>
          <cell r="Q115"/>
          <cell r="R115"/>
          <cell r="S115"/>
          <cell r="T115"/>
        </row>
        <row r="116">
          <cell r="C116" t="str">
            <v>Obaid</v>
          </cell>
          <cell r="D116" t="str">
            <v>Berenice</v>
          </cell>
          <cell r="E116" t="str">
            <v>M.Tang</v>
          </cell>
          <cell r="F116" t="str">
            <v>Alla</v>
          </cell>
          <cell r="G116" t="str">
            <v>Lois</v>
          </cell>
          <cell r="H116" t="str">
            <v>Georgia</v>
          </cell>
          <cell r="I116" t="str">
            <v>G.Wang</v>
          </cell>
          <cell r="J116" t="str">
            <v>S.Rajendra</v>
          </cell>
          <cell r="K116" t="str">
            <v>AndrewL</v>
          </cell>
          <cell r="L116" t="str">
            <v>Noor</v>
          </cell>
          <cell r="M116" t="str">
            <v>Jesslyn</v>
          </cell>
          <cell r="N116"/>
          <cell r="O116"/>
          <cell r="P116"/>
          <cell r="Q116"/>
          <cell r="R116"/>
          <cell r="S116"/>
          <cell r="T116"/>
        </row>
        <row r="117">
          <cell r="C117" t="str">
            <v>Obaid</v>
          </cell>
          <cell r="D117" t="str">
            <v>Berenice</v>
          </cell>
          <cell r="E117" t="str">
            <v>blank</v>
          </cell>
          <cell r="F117" t="str">
            <v>Alla</v>
          </cell>
          <cell r="G117" t="str">
            <v>Lois</v>
          </cell>
          <cell r="H117" t="str">
            <v>Georgia</v>
          </cell>
          <cell r="I117" t="str">
            <v>G.Wang</v>
          </cell>
          <cell r="J117" t="str">
            <v>S.Rajendra</v>
          </cell>
          <cell r="K117" t="str">
            <v>AndrewL</v>
          </cell>
          <cell r="L117" t="str">
            <v>Noor</v>
          </cell>
          <cell r="M117" t="str">
            <v>Jesslyn</v>
          </cell>
          <cell r="N117"/>
          <cell r="O117"/>
          <cell r="P117"/>
          <cell r="Q117"/>
          <cell r="R117"/>
          <cell r="S117"/>
          <cell r="T117"/>
        </row>
        <row r="118">
          <cell r="C118" t="str">
            <v>Obaid</v>
          </cell>
          <cell r="D118" t="str">
            <v>Berenice</v>
          </cell>
          <cell r="E118" t="str">
            <v>M.Tang</v>
          </cell>
          <cell r="F118" t="str">
            <v>qq</v>
          </cell>
          <cell r="G118" t="str">
            <v>Lois</v>
          </cell>
          <cell r="H118" t="str">
            <v>Georgia</v>
          </cell>
          <cell r="I118" t="str">
            <v>G.Wang</v>
          </cell>
          <cell r="J118" t="str">
            <v>G.Wang</v>
          </cell>
          <cell r="K118" t="str">
            <v>AndrewL</v>
          </cell>
          <cell r="L118" t="str">
            <v>Noor</v>
          </cell>
          <cell r="M118" t="str">
            <v>Jesslyn</v>
          </cell>
          <cell r="N118"/>
          <cell r="O118"/>
          <cell r="P118"/>
          <cell r="Q118"/>
          <cell r="R118"/>
          <cell r="S118"/>
          <cell r="T118"/>
        </row>
        <row r="119">
          <cell r="C119" t="str">
            <v>Obaid</v>
          </cell>
          <cell r="D119" t="str">
            <v>Berenice</v>
          </cell>
          <cell r="E119" t="str">
            <v>M.Tang</v>
          </cell>
          <cell r="F119" t="str">
            <v>Alla</v>
          </cell>
          <cell r="G119" t="str">
            <v>Lois</v>
          </cell>
          <cell r="H119" t="str">
            <v>Georgia</v>
          </cell>
          <cell r="I119" t="str">
            <v>G.Wang</v>
          </cell>
          <cell r="J119" t="str">
            <v>S.Rajendra</v>
          </cell>
          <cell r="K119" t="str">
            <v>AndrewL</v>
          </cell>
          <cell r="L119" t="str">
            <v>Noor</v>
          </cell>
          <cell r="M119" t="str">
            <v>Jesslyn</v>
          </cell>
          <cell r="N119"/>
          <cell r="O119"/>
          <cell r="P119"/>
          <cell r="Q119"/>
          <cell r="R119"/>
          <cell r="S119"/>
          <cell r="T119"/>
        </row>
        <row r="120">
          <cell r="C120" t="str">
            <v>Obaid</v>
          </cell>
          <cell r="D120" t="str">
            <v>Berenice</v>
          </cell>
          <cell r="E120" t="str">
            <v>M.Tang</v>
          </cell>
          <cell r="F120" t="str">
            <v>qq</v>
          </cell>
          <cell r="G120" t="str">
            <v>Lois</v>
          </cell>
          <cell r="H120" t="str">
            <v>Georgia</v>
          </cell>
          <cell r="I120" t="str">
            <v>G.Wang</v>
          </cell>
          <cell r="J120" t="str">
            <v>S.Rajendra</v>
          </cell>
          <cell r="K120" t="str">
            <v>AndrewL</v>
          </cell>
          <cell r="L120" t="str">
            <v>Noor</v>
          </cell>
          <cell r="M120" t="str">
            <v>Jesslyn</v>
          </cell>
          <cell r="N120"/>
          <cell r="O120"/>
          <cell r="P120"/>
          <cell r="Q120"/>
          <cell r="R120"/>
          <cell r="S120"/>
          <cell r="T120"/>
        </row>
        <row r="121">
          <cell r="C121" t="str">
            <v>Obaid</v>
          </cell>
          <cell r="D121" t="str">
            <v>Berenice</v>
          </cell>
          <cell r="E121" t="str">
            <v>M.Tang</v>
          </cell>
          <cell r="F121" t="str">
            <v>Alla</v>
          </cell>
          <cell r="G121" t="str">
            <v>Lois</v>
          </cell>
          <cell r="H121" t="str">
            <v>Georgia</v>
          </cell>
          <cell r="I121" t="str">
            <v>G.Wang</v>
          </cell>
          <cell r="J121" t="str">
            <v>S.Rajendra</v>
          </cell>
          <cell r="K121" t="str">
            <v>AndrewL</v>
          </cell>
          <cell r="L121" t="str">
            <v>Noor</v>
          </cell>
          <cell r="M121" t="str">
            <v>Jesslyn</v>
          </cell>
          <cell r="N121"/>
          <cell r="O121"/>
          <cell r="P121"/>
          <cell r="Q121"/>
          <cell r="R121"/>
          <cell r="S121"/>
          <cell r="T121"/>
        </row>
        <row r="122">
          <cell r="C122" t="str">
            <v>Obaid</v>
          </cell>
          <cell r="D122" t="str">
            <v>Berenice</v>
          </cell>
          <cell r="E122" t="str">
            <v>blank</v>
          </cell>
          <cell r="F122" t="str">
            <v>Alla</v>
          </cell>
          <cell r="G122" t="str">
            <v>Lois</v>
          </cell>
          <cell r="H122" t="str">
            <v>Georgia</v>
          </cell>
          <cell r="I122" t="str">
            <v>G.Wang</v>
          </cell>
          <cell r="J122" t="str">
            <v>S.Rajendra</v>
          </cell>
          <cell r="K122" t="str">
            <v>AndrewL</v>
          </cell>
          <cell r="L122" t="str">
            <v>Noor</v>
          </cell>
          <cell r="M122" t="str">
            <v>Jesslyn</v>
          </cell>
          <cell r="N122"/>
          <cell r="O122"/>
          <cell r="P122"/>
          <cell r="Q122"/>
          <cell r="R122"/>
          <cell r="S122"/>
          <cell r="T122"/>
        </row>
        <row r="123">
          <cell r="C123" t="str">
            <v>Obaid</v>
          </cell>
          <cell r="D123" t="str">
            <v>Berenice</v>
          </cell>
          <cell r="E123" t="str">
            <v>M.Tang</v>
          </cell>
          <cell r="F123" t="str">
            <v>qq</v>
          </cell>
          <cell r="G123" t="str">
            <v>Lois</v>
          </cell>
          <cell r="H123" t="str">
            <v>Georgia</v>
          </cell>
          <cell r="I123" t="str">
            <v>Phuong</v>
          </cell>
          <cell r="J123" t="str">
            <v>G.Wang</v>
          </cell>
          <cell r="K123" t="str">
            <v>AndrewL</v>
          </cell>
          <cell r="L123" t="str">
            <v>Noor</v>
          </cell>
          <cell r="M123" t="str">
            <v>Jesslyn</v>
          </cell>
          <cell r="N123"/>
          <cell r="O123"/>
          <cell r="P123"/>
          <cell r="Q123"/>
          <cell r="R123"/>
          <cell r="S123"/>
          <cell r="T123"/>
        </row>
        <row r="124">
          <cell r="C124" t="str">
            <v>Obaid</v>
          </cell>
          <cell r="D124" t="str">
            <v>Berenice</v>
          </cell>
          <cell r="E124" t="str">
            <v>M.Tang</v>
          </cell>
          <cell r="F124" t="str">
            <v>Alla</v>
          </cell>
          <cell r="G124" t="str">
            <v>Lois</v>
          </cell>
          <cell r="H124" t="str">
            <v>Georgia</v>
          </cell>
          <cell r="I124" t="str">
            <v>G.Wang</v>
          </cell>
          <cell r="J124" t="str">
            <v>S.Rajendra</v>
          </cell>
          <cell r="K124" t="str">
            <v>AndrewL</v>
          </cell>
          <cell r="L124" t="str">
            <v>Noor</v>
          </cell>
          <cell r="M124" t="str">
            <v>Jesslyn</v>
          </cell>
          <cell r="N124"/>
          <cell r="O124"/>
          <cell r="P124"/>
          <cell r="Q124"/>
          <cell r="R124"/>
          <cell r="S124"/>
          <cell r="T124"/>
        </row>
        <row r="125">
          <cell r="C125" t="str">
            <v>Obaid</v>
          </cell>
          <cell r="D125" t="str">
            <v>Berenice</v>
          </cell>
          <cell r="E125" t="str">
            <v>M.Tang</v>
          </cell>
          <cell r="F125" t="str">
            <v>qq</v>
          </cell>
          <cell r="G125" t="str">
            <v>Lois</v>
          </cell>
          <cell r="H125" t="str">
            <v>Georgia</v>
          </cell>
          <cell r="I125" t="str">
            <v>G.Wang</v>
          </cell>
          <cell r="J125" t="str">
            <v>S.Rajendra</v>
          </cell>
          <cell r="K125" t="str">
            <v>AndrewL</v>
          </cell>
          <cell r="L125" t="str">
            <v>Noor</v>
          </cell>
          <cell r="M125" t="str">
            <v>Jesslyn</v>
          </cell>
          <cell r="N125"/>
          <cell r="O125"/>
          <cell r="P125"/>
          <cell r="Q125"/>
          <cell r="R125"/>
          <cell r="S125"/>
          <cell r="T125"/>
        </row>
        <row r="126">
          <cell r="C126" t="str">
            <v>Obaid</v>
          </cell>
          <cell r="D126" t="str">
            <v>Berenice</v>
          </cell>
          <cell r="E126" t="str">
            <v>M.Tang</v>
          </cell>
          <cell r="F126" t="str">
            <v>Alla</v>
          </cell>
          <cell r="G126" t="str">
            <v>Lois</v>
          </cell>
          <cell r="H126" t="str">
            <v>Georgia</v>
          </cell>
          <cell r="I126" t="str">
            <v>G.Wang</v>
          </cell>
          <cell r="J126" t="str">
            <v>S.Rajendra</v>
          </cell>
          <cell r="K126" t="str">
            <v>AndrewL</v>
          </cell>
          <cell r="L126" t="str">
            <v>Noor</v>
          </cell>
          <cell r="M126" t="str">
            <v>Jesslyn</v>
          </cell>
          <cell r="N126"/>
          <cell r="O126"/>
          <cell r="P126"/>
          <cell r="Q126"/>
          <cell r="R126"/>
          <cell r="S126"/>
          <cell r="T126"/>
        </row>
        <row r="127">
          <cell r="C127" t="str">
            <v>Obaid</v>
          </cell>
          <cell r="D127" t="str">
            <v>Berenice</v>
          </cell>
          <cell r="E127" t="str">
            <v>blank</v>
          </cell>
          <cell r="F127" t="str">
            <v>Alla</v>
          </cell>
          <cell r="G127" t="str">
            <v>Lois</v>
          </cell>
          <cell r="H127" t="str">
            <v>Georgia</v>
          </cell>
          <cell r="I127" t="str">
            <v>G.Wang</v>
          </cell>
          <cell r="J127" t="str">
            <v>S.Rajendra</v>
          </cell>
          <cell r="K127" t="str">
            <v>AndrewL</v>
          </cell>
          <cell r="L127" t="str">
            <v>Noor</v>
          </cell>
          <cell r="M127" t="str">
            <v>Jesslyn</v>
          </cell>
          <cell r="N127"/>
          <cell r="O127"/>
          <cell r="P127"/>
          <cell r="Q127"/>
          <cell r="R127"/>
          <cell r="S127"/>
          <cell r="T127"/>
        </row>
        <row r="128">
          <cell r="C128" t="str">
            <v>Obaid</v>
          </cell>
          <cell r="D128" t="str">
            <v>Berenice</v>
          </cell>
          <cell r="E128" t="str">
            <v>M.Tang</v>
          </cell>
          <cell r="F128" t="str">
            <v>qq</v>
          </cell>
          <cell r="G128" t="str">
            <v>Lois</v>
          </cell>
          <cell r="H128" t="str">
            <v>Georgia</v>
          </cell>
          <cell r="I128" t="str">
            <v>G.Wang</v>
          </cell>
          <cell r="J128" t="str">
            <v>G.Wang</v>
          </cell>
          <cell r="K128" t="str">
            <v>AndrewL</v>
          </cell>
          <cell r="L128" t="str">
            <v>Noor</v>
          </cell>
          <cell r="M128" t="str">
            <v>Jesslyn</v>
          </cell>
          <cell r="N128"/>
          <cell r="O128"/>
          <cell r="P128"/>
          <cell r="Q128"/>
          <cell r="R128"/>
          <cell r="S128"/>
          <cell r="T128"/>
        </row>
        <row r="129">
          <cell r="C129" t="str">
            <v>Obaid</v>
          </cell>
          <cell r="D129" t="str">
            <v>Berenice</v>
          </cell>
          <cell r="E129" t="str">
            <v>M.Tang</v>
          </cell>
          <cell r="F129" t="str">
            <v>Alla</v>
          </cell>
          <cell r="G129" t="str">
            <v>Lois</v>
          </cell>
          <cell r="H129" t="str">
            <v>Georgia</v>
          </cell>
          <cell r="I129" t="str">
            <v>G.Wang</v>
          </cell>
          <cell r="J129" t="str">
            <v>S.Rajendra</v>
          </cell>
          <cell r="K129" t="str">
            <v>AndrewL</v>
          </cell>
          <cell r="L129" t="str">
            <v>Noor</v>
          </cell>
          <cell r="M129" t="str">
            <v>Jesslyn</v>
          </cell>
          <cell r="N129"/>
          <cell r="O129"/>
          <cell r="P129"/>
          <cell r="Q129"/>
          <cell r="R129"/>
          <cell r="S129"/>
          <cell r="T129"/>
        </row>
        <row r="130">
          <cell r="C130" t="str">
            <v>Obaid</v>
          </cell>
          <cell r="D130" t="str">
            <v>Berenice</v>
          </cell>
          <cell r="E130" t="str">
            <v>M.Tang</v>
          </cell>
          <cell r="F130" t="str">
            <v>qq</v>
          </cell>
          <cell r="G130" t="str">
            <v>Lois</v>
          </cell>
          <cell r="H130" t="str">
            <v>Georgia</v>
          </cell>
          <cell r="I130" t="str">
            <v>G.Wang</v>
          </cell>
          <cell r="J130" t="str">
            <v>S.Rajendra</v>
          </cell>
          <cell r="K130" t="str">
            <v>AndrewL</v>
          </cell>
          <cell r="L130" t="str">
            <v>Noor</v>
          </cell>
          <cell r="M130" t="str">
            <v>Jesslyn</v>
          </cell>
          <cell r="N130"/>
          <cell r="O130"/>
          <cell r="P130"/>
          <cell r="Q130"/>
          <cell r="R130"/>
          <cell r="S130"/>
          <cell r="T130"/>
        </row>
        <row r="131"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</row>
        <row r="132"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</row>
        <row r="133">
          <cell r="C133"/>
          <cell r="D133"/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</row>
        <row r="134">
          <cell r="C134"/>
          <cell r="D134"/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</row>
        <row r="135">
          <cell r="C135"/>
          <cell r="D135"/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</row>
        <row r="136">
          <cell r="C136"/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</row>
        <row r="137">
          <cell r="C137"/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</row>
        <row r="138">
          <cell r="C138"/>
          <cell r="D138"/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</row>
        <row r="139">
          <cell r="C139"/>
          <cell r="D139"/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</row>
        <row r="140">
          <cell r="C140"/>
          <cell r="D140"/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</row>
        <row r="141"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</row>
        <row r="142">
          <cell r="C142"/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</row>
        <row r="143">
          <cell r="C143"/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</row>
        <row r="144">
          <cell r="C144"/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</row>
        <row r="145">
          <cell r="C145"/>
          <cell r="D145"/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</row>
        <row r="146">
          <cell r="C146"/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</row>
        <row r="147">
          <cell r="C147"/>
          <cell r="D147"/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</row>
        <row r="148">
          <cell r="C148"/>
          <cell r="D148"/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</row>
        <row r="149">
          <cell r="C149"/>
          <cell r="D149"/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</row>
        <row r="150">
          <cell r="C150"/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</row>
        <row r="151"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</row>
        <row r="152">
          <cell r="C152"/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</row>
        <row r="153"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</row>
        <row r="154">
          <cell r="C154"/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</row>
        <row r="155">
          <cell r="C155"/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</row>
        <row r="156">
          <cell r="C156"/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</row>
        <row r="157">
          <cell r="C157"/>
          <cell r="D157"/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</row>
        <row r="158">
          <cell r="C158"/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</row>
        <row r="159">
          <cell r="C159"/>
          <cell r="D159"/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</row>
        <row r="160"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</row>
        <row r="161">
          <cell r="C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</row>
        <row r="162">
          <cell r="C162"/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</row>
        <row r="163"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</row>
        <row r="164">
          <cell r="C164"/>
          <cell r="D164"/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</row>
        <row r="165"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</row>
        <row r="166">
          <cell r="C166"/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</row>
        <row r="167">
          <cell r="C167"/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</row>
        <row r="168">
          <cell r="C168"/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</row>
        <row r="169">
          <cell r="C169"/>
          <cell r="D169"/>
          <cell r="E169"/>
          <cell r="F169"/>
          <cell r="G169"/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</row>
        <row r="170">
          <cell r="C170"/>
          <cell r="D170"/>
          <cell r="E170"/>
          <cell r="F170"/>
          <cell r="G170"/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</row>
        <row r="171">
          <cell r="C171"/>
          <cell r="D171"/>
          <cell r="E171"/>
          <cell r="F171"/>
          <cell r="G171"/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</row>
        <row r="172">
          <cell r="C172"/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</row>
        <row r="173">
          <cell r="C173"/>
          <cell r="D173"/>
          <cell r="E173"/>
          <cell r="F173"/>
          <cell r="G173"/>
          <cell r="H173"/>
          <cell r="I173"/>
          <cell r="J173"/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</row>
        <row r="174">
          <cell r="C174"/>
          <cell r="D174"/>
          <cell r="E174"/>
          <cell r="F174"/>
          <cell r="G174"/>
          <cell r="H174"/>
          <cell r="I174"/>
          <cell r="J174"/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</row>
        <row r="175"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</row>
        <row r="176">
          <cell r="C176"/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</row>
        <row r="177">
          <cell r="C177"/>
          <cell r="D177"/>
          <cell r="E177"/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</row>
        <row r="178">
          <cell r="C178"/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</row>
        <row r="179">
          <cell r="C179"/>
          <cell r="D179"/>
          <cell r="E179"/>
          <cell r="F179"/>
          <cell r="G179"/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</row>
        <row r="180">
          <cell r="C180"/>
          <cell r="D180"/>
          <cell r="E180"/>
          <cell r="F180"/>
          <cell r="G180"/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</row>
        <row r="181"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</row>
        <row r="182"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</row>
        <row r="183">
          <cell r="C183"/>
          <cell r="D183"/>
          <cell r="E183"/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</row>
        <row r="184">
          <cell r="C184"/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</row>
        <row r="185"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</row>
        <row r="186">
          <cell r="C186"/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</row>
        <row r="187">
          <cell r="C187"/>
          <cell r="D187"/>
          <cell r="E187"/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</row>
        <row r="188">
          <cell r="C188"/>
          <cell r="D188"/>
          <cell r="E188"/>
          <cell r="F188"/>
          <cell r="G188"/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</row>
        <row r="189">
          <cell r="C189"/>
          <cell r="D189"/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</row>
        <row r="190">
          <cell r="C190"/>
          <cell r="D190"/>
          <cell r="E190"/>
          <cell r="F190"/>
          <cell r="G190"/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</row>
        <row r="191">
          <cell r="C191"/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</row>
        <row r="192">
          <cell r="C192"/>
          <cell r="D192"/>
          <cell r="E192"/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</row>
        <row r="193">
          <cell r="C193"/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</row>
        <row r="194">
          <cell r="C194"/>
          <cell r="D194"/>
          <cell r="E194"/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</row>
        <row r="195">
          <cell r="C195"/>
          <cell r="D195"/>
          <cell r="E195"/>
          <cell r="F195"/>
          <cell r="G195"/>
          <cell r="H195"/>
          <cell r="I195"/>
          <cell r="J195"/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</row>
        <row r="196">
          <cell r="C196" t="str">
            <v>Public Holiday</v>
          </cell>
          <cell r="D196" t="str">
            <v>Public Holiday</v>
          </cell>
          <cell r="E196" t="str">
            <v>Public Holiday</v>
          </cell>
          <cell r="F196" t="str">
            <v>Public Holiday</v>
          </cell>
          <cell r="G196" t="str">
            <v>Public Holiday</v>
          </cell>
          <cell r="H196" t="str">
            <v>Public Holiday</v>
          </cell>
          <cell r="I196" t="str">
            <v>Public Holiday</v>
          </cell>
          <cell r="J196" t="str">
            <v>Public Holiday</v>
          </cell>
          <cell r="K196" t="str">
            <v>Public Holiday</v>
          </cell>
          <cell r="L196" t="str">
            <v>Public Holiday</v>
          </cell>
          <cell r="M196" t="str">
            <v>Public Holiday</v>
          </cell>
          <cell r="N196" t="str">
            <v>Public Holiday</v>
          </cell>
          <cell r="O196" t="str">
            <v>Public Holiday</v>
          </cell>
          <cell r="P196"/>
          <cell r="Q196"/>
          <cell r="R196"/>
          <cell r="S196"/>
          <cell r="T196"/>
        </row>
        <row r="197">
          <cell r="C197" t="str">
            <v>Obaid</v>
          </cell>
          <cell r="D197" t="str">
            <v>Berenice</v>
          </cell>
          <cell r="E197" t="str">
            <v>Golriz</v>
          </cell>
          <cell r="F197" t="str">
            <v>Alla</v>
          </cell>
          <cell r="G197" t="str">
            <v>A.Ho</v>
          </cell>
          <cell r="H197" t="str">
            <v>Angela</v>
          </cell>
          <cell r="I197" t="str">
            <v>Phuong</v>
          </cell>
          <cell r="J197" t="str">
            <v>S.Rajendra</v>
          </cell>
          <cell r="K197" t="str">
            <v>AndrewL</v>
          </cell>
          <cell r="L197" t="str">
            <v>Therese</v>
          </cell>
          <cell r="M197" t="str">
            <v>qq</v>
          </cell>
          <cell r="N197" t="str">
            <v>qq</v>
          </cell>
          <cell r="O197"/>
          <cell r="P197"/>
          <cell r="Q197"/>
          <cell r="R197"/>
          <cell r="S197"/>
          <cell r="T197"/>
        </row>
        <row r="198">
          <cell r="C198" t="str">
            <v>Obaid</v>
          </cell>
          <cell r="D198" t="str">
            <v>Berenice</v>
          </cell>
          <cell r="E198" t="str">
            <v>Golriz</v>
          </cell>
          <cell r="F198" t="str">
            <v>Alla</v>
          </cell>
          <cell r="G198" t="str">
            <v>A.Ho</v>
          </cell>
          <cell r="H198" t="str">
            <v>V.Shen</v>
          </cell>
          <cell r="I198" t="str">
            <v>Phuong/Yolanda</v>
          </cell>
          <cell r="J198" t="str">
            <v>S.Rajendra</v>
          </cell>
          <cell r="K198" t="str">
            <v>AndrewL/L.Jedwab</v>
          </cell>
          <cell r="L198" t="str">
            <v>Therese</v>
          </cell>
          <cell r="M198" t="str">
            <v>qq</v>
          </cell>
          <cell r="N198" t="str">
            <v>qq</v>
          </cell>
          <cell r="O198"/>
          <cell r="P198"/>
          <cell r="Q198"/>
          <cell r="R198"/>
          <cell r="S198"/>
          <cell r="T198"/>
        </row>
        <row r="199">
          <cell r="C199" t="str">
            <v>Obaid</v>
          </cell>
          <cell r="D199" t="str">
            <v>Berenice</v>
          </cell>
          <cell r="E199" t="str">
            <v>M.Tang</v>
          </cell>
          <cell r="F199" t="str">
            <v>qq</v>
          </cell>
          <cell r="G199" t="str">
            <v>A.Ho</v>
          </cell>
          <cell r="H199" t="str">
            <v>Li-Ling</v>
          </cell>
          <cell r="I199" t="str">
            <v>Phuong</v>
          </cell>
          <cell r="J199" t="str">
            <v>Phuong</v>
          </cell>
          <cell r="K199" t="str">
            <v>AndrewL</v>
          </cell>
          <cell r="L199" t="str">
            <v>Therese</v>
          </cell>
          <cell r="M199" t="str">
            <v>qq</v>
          </cell>
          <cell r="N199" t="str">
            <v>qq</v>
          </cell>
          <cell r="O199"/>
          <cell r="P199"/>
          <cell r="Q199"/>
          <cell r="R199"/>
          <cell r="S199"/>
          <cell r="T199"/>
        </row>
        <row r="200">
          <cell r="C200" t="str">
            <v>Obaid</v>
          </cell>
          <cell r="D200" t="str">
            <v>Berenice</v>
          </cell>
          <cell r="E200" t="str">
            <v>M.Tang</v>
          </cell>
          <cell r="F200" t="str">
            <v>Alla</v>
          </cell>
          <cell r="G200" t="str">
            <v>A.Ho</v>
          </cell>
          <cell r="H200" t="str">
            <v>V.Shen</v>
          </cell>
          <cell r="I200" t="str">
            <v>Phuong</v>
          </cell>
          <cell r="J200" t="str">
            <v>S.Rajendra</v>
          </cell>
          <cell r="K200" t="str">
            <v>AndrewL</v>
          </cell>
          <cell r="L200" t="str">
            <v>Therese</v>
          </cell>
          <cell r="M200" t="str">
            <v>qq</v>
          </cell>
          <cell r="N200" t="str">
            <v>qq</v>
          </cell>
          <cell r="O200"/>
          <cell r="P200"/>
          <cell r="Q200"/>
          <cell r="R200"/>
          <cell r="S200"/>
          <cell r="T200"/>
        </row>
        <row r="201">
          <cell r="C201" t="str">
            <v>Obaid</v>
          </cell>
          <cell r="D201" t="str">
            <v>Berenice</v>
          </cell>
          <cell r="E201" t="str">
            <v>M.Tang</v>
          </cell>
          <cell r="F201" t="str">
            <v>qq</v>
          </cell>
          <cell r="G201" t="str">
            <v>A.Ho</v>
          </cell>
          <cell r="H201" t="str">
            <v>V.Shen</v>
          </cell>
          <cell r="I201" t="str">
            <v>Phuong</v>
          </cell>
          <cell r="J201" t="str">
            <v>S.Rajendra</v>
          </cell>
          <cell r="K201" t="str">
            <v>AndrewL</v>
          </cell>
          <cell r="L201" t="str">
            <v>Therese</v>
          </cell>
          <cell r="M201" t="str">
            <v>qq</v>
          </cell>
          <cell r="N201" t="str">
            <v>qq</v>
          </cell>
          <cell r="O201"/>
          <cell r="P201"/>
          <cell r="Q201"/>
          <cell r="R201"/>
          <cell r="S201"/>
          <cell r="T201"/>
        </row>
        <row r="202">
          <cell r="C202" t="str">
            <v>Obaid</v>
          </cell>
          <cell r="D202" t="str">
            <v>Li-Ling</v>
          </cell>
          <cell r="E202" t="str">
            <v>M.Tang</v>
          </cell>
          <cell r="F202" t="str">
            <v>Alla</v>
          </cell>
          <cell r="G202" t="str">
            <v>A.Ho</v>
          </cell>
          <cell r="H202" t="str">
            <v>K.Josevska</v>
          </cell>
          <cell r="I202" t="str">
            <v>Phuong</v>
          </cell>
          <cell r="J202" t="str">
            <v>S.Rajendra</v>
          </cell>
          <cell r="K202" t="str">
            <v>AndrewL</v>
          </cell>
          <cell r="L202" t="str">
            <v>Therese</v>
          </cell>
          <cell r="M202" t="str">
            <v>qq</v>
          </cell>
          <cell r="N202" t="str">
            <v>qq</v>
          </cell>
          <cell r="O202" t="str">
            <v>Yolanda</v>
          </cell>
          <cell r="P202"/>
          <cell r="Q202"/>
          <cell r="R202"/>
          <cell r="S202"/>
          <cell r="T202"/>
        </row>
        <row r="203">
          <cell r="C203" t="str">
            <v>Obaid</v>
          </cell>
          <cell r="D203" t="str">
            <v>M.Lu</v>
          </cell>
          <cell r="E203" t="str">
            <v>Golriz</v>
          </cell>
          <cell r="F203" t="str">
            <v>Alla</v>
          </cell>
          <cell r="G203" t="str">
            <v>A.Ho</v>
          </cell>
          <cell r="H203" t="str">
            <v>K.Josevska</v>
          </cell>
          <cell r="I203" t="str">
            <v>Phuong</v>
          </cell>
          <cell r="J203" t="str">
            <v>S.Rajendra</v>
          </cell>
          <cell r="K203" t="str">
            <v>AndrewL</v>
          </cell>
          <cell r="L203" t="str">
            <v>Therese</v>
          </cell>
          <cell r="M203" t="str">
            <v>qq</v>
          </cell>
          <cell r="N203" t="str">
            <v>qq</v>
          </cell>
          <cell r="O203" t="str">
            <v>qq</v>
          </cell>
          <cell r="P203"/>
          <cell r="Q203"/>
          <cell r="R203"/>
          <cell r="S203"/>
          <cell r="T203"/>
        </row>
        <row r="204">
          <cell r="C204" t="str">
            <v>Obaid</v>
          </cell>
          <cell r="D204" t="str">
            <v>Li-Ling</v>
          </cell>
          <cell r="E204" t="str">
            <v>M.Tang</v>
          </cell>
          <cell r="F204" t="str">
            <v>qq</v>
          </cell>
          <cell r="G204" t="str">
            <v>A.Ho</v>
          </cell>
          <cell r="H204" t="str">
            <v>K.Josevska</v>
          </cell>
          <cell r="I204" t="str">
            <v>Phuong</v>
          </cell>
          <cell r="J204" t="str">
            <v>Phuong</v>
          </cell>
          <cell r="K204" t="str">
            <v>AndrewL</v>
          </cell>
          <cell r="L204" t="str">
            <v>Therese</v>
          </cell>
          <cell r="M204" t="str">
            <v>qq</v>
          </cell>
          <cell r="N204" t="str">
            <v>qq</v>
          </cell>
          <cell r="O204" t="str">
            <v>qq</v>
          </cell>
          <cell r="P204"/>
          <cell r="Q204"/>
          <cell r="R204"/>
          <cell r="S204"/>
          <cell r="T204"/>
        </row>
        <row r="205">
          <cell r="C205" t="str">
            <v>Alla</v>
          </cell>
          <cell r="D205" t="str">
            <v>Li-Ling</v>
          </cell>
          <cell r="E205" t="str">
            <v>M.Tang</v>
          </cell>
          <cell r="F205" t="str">
            <v>M.Lu</v>
          </cell>
          <cell r="G205" t="str">
            <v>A.Ho</v>
          </cell>
          <cell r="H205" t="str">
            <v>K.Josevska</v>
          </cell>
          <cell r="I205" t="str">
            <v>Phuong</v>
          </cell>
          <cell r="J205" t="str">
            <v>S.Rajendra</v>
          </cell>
          <cell r="K205" t="str">
            <v>AndrewL</v>
          </cell>
          <cell r="L205" t="str">
            <v>Therese</v>
          </cell>
          <cell r="M205" t="str">
            <v>qq</v>
          </cell>
          <cell r="N205" t="str">
            <v>qq</v>
          </cell>
          <cell r="O205" t="str">
            <v>qq</v>
          </cell>
          <cell r="P205"/>
          <cell r="Q205"/>
          <cell r="R205"/>
          <cell r="S205"/>
          <cell r="T205"/>
        </row>
        <row r="206">
          <cell r="C206" t="str">
            <v>Obaid</v>
          </cell>
          <cell r="D206" t="str">
            <v>M.Lu</v>
          </cell>
          <cell r="E206" t="str">
            <v>M.Tang</v>
          </cell>
          <cell r="F206" t="str">
            <v>qq</v>
          </cell>
          <cell r="G206" t="str">
            <v>A.Ho</v>
          </cell>
          <cell r="H206" t="str">
            <v>K.Josevska</v>
          </cell>
          <cell r="I206" t="str">
            <v>Phuong</v>
          </cell>
          <cell r="J206" t="str">
            <v>S.Rajendra</v>
          </cell>
          <cell r="K206" t="str">
            <v>AndrewL</v>
          </cell>
          <cell r="L206" t="str">
            <v>Therese</v>
          </cell>
          <cell r="M206" t="str">
            <v>qq</v>
          </cell>
          <cell r="N206" t="str">
            <v>qq</v>
          </cell>
          <cell r="O206" t="str">
            <v>qq</v>
          </cell>
          <cell r="P206"/>
          <cell r="Q206"/>
          <cell r="R206"/>
          <cell r="S206"/>
          <cell r="T206"/>
        </row>
        <row r="207">
          <cell r="C207" t="str">
            <v>Obaid</v>
          </cell>
          <cell r="D207" t="str">
            <v>Li-Ling</v>
          </cell>
          <cell r="E207" t="str">
            <v>M.Tang</v>
          </cell>
          <cell r="F207" t="str">
            <v>Golriz</v>
          </cell>
          <cell r="G207" t="str">
            <v>A.Ho</v>
          </cell>
          <cell r="H207" t="str">
            <v>K.Josevska</v>
          </cell>
          <cell r="I207" t="str">
            <v>Phuong</v>
          </cell>
          <cell r="J207" t="str">
            <v>S.Rajendra</v>
          </cell>
          <cell r="K207" t="str">
            <v>AndrewL</v>
          </cell>
          <cell r="L207" t="str">
            <v>Therese</v>
          </cell>
          <cell r="M207" t="str">
            <v>Victoria</v>
          </cell>
          <cell r="N207" t="str">
            <v>qq</v>
          </cell>
          <cell r="O207"/>
          <cell r="P207"/>
          <cell r="Q207"/>
          <cell r="R207"/>
          <cell r="S207"/>
          <cell r="T207"/>
        </row>
        <row r="208">
          <cell r="C208" t="str">
            <v>Obaid</v>
          </cell>
          <cell r="D208" t="str">
            <v>V.Shen</v>
          </cell>
          <cell r="E208" t="str">
            <v>Golriz</v>
          </cell>
          <cell r="F208" t="str">
            <v>Alla</v>
          </cell>
          <cell r="G208" t="str">
            <v>A.Ho</v>
          </cell>
          <cell r="H208" t="str">
            <v>K.Josevska</v>
          </cell>
          <cell r="I208" t="str">
            <v>Phuong</v>
          </cell>
          <cell r="J208" t="str">
            <v>S.Rajendra</v>
          </cell>
          <cell r="K208" t="str">
            <v>AndrewL</v>
          </cell>
          <cell r="L208" t="str">
            <v>Therese</v>
          </cell>
          <cell r="M208" t="str">
            <v>Victoria</v>
          </cell>
          <cell r="N208" t="str">
            <v>qq</v>
          </cell>
          <cell r="O208"/>
          <cell r="P208"/>
          <cell r="Q208"/>
          <cell r="R208"/>
          <cell r="S208"/>
          <cell r="T208"/>
        </row>
        <row r="209">
          <cell r="C209" t="str">
            <v>Obaid</v>
          </cell>
          <cell r="D209" t="str">
            <v>Li-Ling</v>
          </cell>
          <cell r="E209" t="str">
            <v>M.Tang</v>
          </cell>
          <cell r="F209" t="str">
            <v>qq</v>
          </cell>
          <cell r="G209" t="str">
            <v>A.Ho</v>
          </cell>
          <cell r="H209" t="str">
            <v>K.Josevska</v>
          </cell>
          <cell r="I209" t="str">
            <v>Phuong</v>
          </cell>
          <cell r="J209" t="str">
            <v>Phuong</v>
          </cell>
          <cell r="K209" t="str">
            <v>V.Shen</v>
          </cell>
          <cell r="L209" t="str">
            <v>Therese</v>
          </cell>
          <cell r="M209" t="str">
            <v>Victoria</v>
          </cell>
          <cell r="N209" t="str">
            <v>qq</v>
          </cell>
          <cell r="O209"/>
          <cell r="P209"/>
          <cell r="Q209"/>
          <cell r="R209"/>
          <cell r="S209"/>
          <cell r="T209"/>
        </row>
        <row r="210">
          <cell r="C210" t="str">
            <v>Obaid</v>
          </cell>
          <cell r="D210" t="str">
            <v>Li-Ling</v>
          </cell>
          <cell r="E210" t="str">
            <v>M.Tang</v>
          </cell>
          <cell r="F210" t="str">
            <v>Alla</v>
          </cell>
          <cell r="G210" t="str">
            <v>A.Ho</v>
          </cell>
          <cell r="H210" t="str">
            <v>L.Jedwab</v>
          </cell>
          <cell r="I210" t="str">
            <v>Phuong</v>
          </cell>
          <cell r="J210" t="str">
            <v>S.Rajendra</v>
          </cell>
          <cell r="K210" t="str">
            <v>AndrewL</v>
          </cell>
          <cell r="L210" t="str">
            <v>Therese</v>
          </cell>
          <cell r="M210" t="str">
            <v>Victoria</v>
          </cell>
          <cell r="N210" t="str">
            <v>qq</v>
          </cell>
          <cell r="O210"/>
          <cell r="P210"/>
          <cell r="Q210"/>
          <cell r="R210"/>
          <cell r="S210"/>
          <cell r="T210"/>
        </row>
        <row r="211">
          <cell r="C211" t="str">
            <v>Obaid</v>
          </cell>
          <cell r="D211" t="str">
            <v>Golriz</v>
          </cell>
          <cell r="E211" t="str">
            <v>M.Tang</v>
          </cell>
          <cell r="F211" t="str">
            <v>qq</v>
          </cell>
          <cell r="G211" t="str">
            <v>A.Ho</v>
          </cell>
          <cell r="H211" t="str">
            <v>K.Josevska</v>
          </cell>
          <cell r="I211" t="str">
            <v>Phuong</v>
          </cell>
          <cell r="J211" t="str">
            <v>S.Rajendra</v>
          </cell>
          <cell r="K211" t="str">
            <v>AndrewL</v>
          </cell>
          <cell r="L211" t="str">
            <v>Therese</v>
          </cell>
          <cell r="M211" t="str">
            <v>Victoria</v>
          </cell>
          <cell r="N211" t="str">
            <v>qq</v>
          </cell>
          <cell r="O211"/>
          <cell r="P211"/>
          <cell r="Q211"/>
          <cell r="R211"/>
          <cell r="S211"/>
          <cell r="T211"/>
        </row>
        <row r="212">
          <cell r="C212" t="str">
            <v>Obaid</v>
          </cell>
          <cell r="D212" t="str">
            <v>Li-Ling</v>
          </cell>
          <cell r="E212" t="str">
            <v>M.Tang</v>
          </cell>
          <cell r="F212" t="str">
            <v>Alla</v>
          </cell>
          <cell r="G212" t="str">
            <v>A.Ho</v>
          </cell>
          <cell r="H212" t="str">
            <v>K.Josevska</v>
          </cell>
          <cell r="I212" t="str">
            <v>Phuong</v>
          </cell>
          <cell r="J212" t="str">
            <v>S.Rajendra</v>
          </cell>
          <cell r="K212" t="str">
            <v>AndrewL</v>
          </cell>
          <cell r="L212" t="str">
            <v>Therese</v>
          </cell>
          <cell r="M212" t="str">
            <v>Victoria</v>
          </cell>
          <cell r="N212" t="str">
            <v>qq</v>
          </cell>
          <cell r="O212"/>
          <cell r="P212"/>
          <cell r="Q212"/>
          <cell r="R212"/>
          <cell r="S212"/>
          <cell r="T212"/>
        </row>
        <row r="213">
          <cell r="C213" t="str">
            <v>Obaid</v>
          </cell>
          <cell r="D213" t="str">
            <v>Li-Ling</v>
          </cell>
          <cell r="E213" t="str">
            <v>V.Shen</v>
          </cell>
          <cell r="F213" t="str">
            <v>Alla</v>
          </cell>
          <cell r="G213" t="str">
            <v>A.Ho</v>
          </cell>
          <cell r="H213" t="str">
            <v>K.Josevska</v>
          </cell>
          <cell r="I213" t="str">
            <v>Phuong</v>
          </cell>
          <cell r="J213" t="str">
            <v>S.Rajendra</v>
          </cell>
          <cell r="K213" t="str">
            <v>AndrewL</v>
          </cell>
          <cell r="L213" t="str">
            <v>Therese</v>
          </cell>
          <cell r="M213" t="str">
            <v>Victoria</v>
          </cell>
          <cell r="N213" t="str">
            <v>qq</v>
          </cell>
          <cell r="O213"/>
          <cell r="P213"/>
          <cell r="Q213"/>
          <cell r="R213"/>
          <cell r="S213"/>
          <cell r="T213"/>
        </row>
        <row r="214">
          <cell r="C214" t="str">
            <v>V.Shen</v>
          </cell>
          <cell r="D214" t="str">
            <v>Li-Ling</v>
          </cell>
          <cell r="E214" t="str">
            <v>M.Tang</v>
          </cell>
          <cell r="F214" t="str">
            <v>qq</v>
          </cell>
          <cell r="G214" t="str">
            <v>A.Ho</v>
          </cell>
          <cell r="H214" t="str">
            <v>K.Josevska</v>
          </cell>
          <cell r="I214" t="str">
            <v>Phuong</v>
          </cell>
          <cell r="J214" t="str">
            <v>Phuong</v>
          </cell>
          <cell r="K214" t="str">
            <v>AndrewL</v>
          </cell>
          <cell r="L214" t="str">
            <v>Therese</v>
          </cell>
          <cell r="M214" t="str">
            <v>Victoria</v>
          </cell>
          <cell r="N214" t="str">
            <v>qq</v>
          </cell>
          <cell r="O214"/>
          <cell r="P214"/>
          <cell r="Q214"/>
          <cell r="R214"/>
          <cell r="S214"/>
          <cell r="T214"/>
        </row>
        <row r="215">
          <cell r="C215" t="str">
            <v>Obaid</v>
          </cell>
          <cell r="D215" t="str">
            <v>Li-Ling</v>
          </cell>
          <cell r="E215" t="str">
            <v>M.Tang</v>
          </cell>
          <cell r="F215" t="str">
            <v>Alla</v>
          </cell>
          <cell r="G215" t="str">
            <v>L.Jedwab</v>
          </cell>
          <cell r="H215" t="str">
            <v>K.Josevska</v>
          </cell>
          <cell r="I215" t="str">
            <v>Yolanda</v>
          </cell>
          <cell r="J215" t="str">
            <v>S.Rajendra</v>
          </cell>
          <cell r="K215" t="str">
            <v>AndrewL</v>
          </cell>
          <cell r="L215" t="str">
            <v>Therese</v>
          </cell>
          <cell r="M215" t="str">
            <v>Victoria</v>
          </cell>
          <cell r="N215" t="str">
            <v>qq</v>
          </cell>
          <cell r="O215"/>
          <cell r="P215"/>
          <cell r="Q215"/>
          <cell r="R215"/>
          <cell r="S215"/>
          <cell r="T215"/>
        </row>
        <row r="216">
          <cell r="C216" t="str">
            <v>Obaid</v>
          </cell>
          <cell r="D216" t="str">
            <v>V.Shen</v>
          </cell>
          <cell r="E216" t="str">
            <v>M.Tang</v>
          </cell>
          <cell r="F216" t="str">
            <v>qq</v>
          </cell>
          <cell r="G216" t="str">
            <v>L.Jedwab</v>
          </cell>
          <cell r="H216" t="str">
            <v>K.Josevska</v>
          </cell>
          <cell r="I216" t="str">
            <v>Phuong</v>
          </cell>
          <cell r="J216" t="str">
            <v>S.Rajendra</v>
          </cell>
          <cell r="K216" t="str">
            <v>AndrewL</v>
          </cell>
          <cell r="L216" t="str">
            <v>Therese</v>
          </cell>
          <cell r="M216" t="str">
            <v>qq</v>
          </cell>
          <cell r="N216" t="str">
            <v>qq</v>
          </cell>
          <cell r="O216"/>
          <cell r="P216"/>
          <cell r="Q216"/>
          <cell r="R216"/>
          <cell r="S216"/>
          <cell r="T216"/>
        </row>
        <row r="217">
          <cell r="C217" t="str">
            <v>Obaid</v>
          </cell>
          <cell r="D217" t="str">
            <v>Berenice</v>
          </cell>
          <cell r="E217" t="str">
            <v>M.Tang</v>
          </cell>
          <cell r="F217" t="str">
            <v>Alla</v>
          </cell>
          <cell r="G217" t="str">
            <v>A.Ho</v>
          </cell>
          <cell r="H217" t="str">
            <v>K.Josevska</v>
          </cell>
          <cell r="I217" t="str">
            <v>Phuong</v>
          </cell>
          <cell r="J217" t="str">
            <v>S.Rajendra</v>
          </cell>
          <cell r="K217" t="str">
            <v>AndrewL</v>
          </cell>
          <cell r="L217" t="str">
            <v>Therese</v>
          </cell>
          <cell r="M217" t="str">
            <v>qq</v>
          </cell>
          <cell r="N217" t="str">
            <v>qq</v>
          </cell>
          <cell r="O217"/>
          <cell r="P217"/>
          <cell r="Q217"/>
          <cell r="R217"/>
          <cell r="S217"/>
          <cell r="T217"/>
        </row>
        <row r="218">
          <cell r="C218" t="str">
            <v>Obaid</v>
          </cell>
          <cell r="D218" t="str">
            <v>Berenice</v>
          </cell>
          <cell r="E218" t="str">
            <v>V.Shen</v>
          </cell>
          <cell r="F218" t="str">
            <v>Alla</v>
          </cell>
          <cell r="G218" t="str">
            <v>L.Jedwab</v>
          </cell>
          <cell r="H218" t="str">
            <v>K.Josevska</v>
          </cell>
          <cell r="I218" t="str">
            <v>Phuong</v>
          </cell>
          <cell r="J218" t="str">
            <v>S.Rajendra</v>
          </cell>
          <cell r="K218" t="str">
            <v>AndrewL</v>
          </cell>
          <cell r="L218" t="str">
            <v>Therese</v>
          </cell>
          <cell r="M218" t="str">
            <v>Victoria</v>
          </cell>
          <cell r="N218" t="str">
            <v>qq</v>
          </cell>
          <cell r="O218"/>
          <cell r="P218"/>
          <cell r="Q218"/>
          <cell r="R218"/>
          <cell r="S218"/>
          <cell r="T218"/>
        </row>
        <row r="219">
          <cell r="C219" t="str">
            <v>Obaid</v>
          </cell>
          <cell r="D219" t="str">
            <v>Berenice</v>
          </cell>
          <cell r="E219" t="str">
            <v>M.Tang</v>
          </cell>
          <cell r="F219" t="str">
            <v>qq</v>
          </cell>
          <cell r="G219" t="str">
            <v>A.Ho</v>
          </cell>
          <cell r="H219" t="str">
            <v>K.Josevska</v>
          </cell>
          <cell r="I219" t="str">
            <v>Phuong</v>
          </cell>
          <cell r="J219" t="str">
            <v>Phuong</v>
          </cell>
          <cell r="K219" t="str">
            <v>AndrewL</v>
          </cell>
          <cell r="L219" t="str">
            <v>Therese</v>
          </cell>
          <cell r="M219" t="str">
            <v>Victoria</v>
          </cell>
          <cell r="N219" t="str">
            <v>qq</v>
          </cell>
          <cell r="O219"/>
          <cell r="P219"/>
          <cell r="Q219"/>
          <cell r="R219"/>
          <cell r="S219"/>
          <cell r="T219"/>
        </row>
        <row r="220">
          <cell r="C220" t="str">
            <v>Obaid</v>
          </cell>
          <cell r="D220" t="str">
            <v>Berenice</v>
          </cell>
          <cell r="E220" t="str">
            <v>M.Tang</v>
          </cell>
          <cell r="F220" t="str">
            <v>Alla</v>
          </cell>
          <cell r="G220" t="str">
            <v>V.Shen</v>
          </cell>
          <cell r="H220" t="str">
            <v>L.Jedwab</v>
          </cell>
          <cell r="I220" t="str">
            <v>Phuong</v>
          </cell>
          <cell r="J220" t="str">
            <v>S.Rajendra</v>
          </cell>
          <cell r="K220" t="str">
            <v>AndrewL</v>
          </cell>
          <cell r="L220" t="str">
            <v>Therese</v>
          </cell>
          <cell r="M220" t="str">
            <v>Victoria</v>
          </cell>
          <cell r="N220" t="str">
            <v>qq</v>
          </cell>
          <cell r="O220"/>
          <cell r="P220"/>
          <cell r="Q220"/>
          <cell r="R220"/>
          <cell r="S220"/>
          <cell r="T220"/>
        </row>
        <row r="221">
          <cell r="C221" t="str">
            <v>Obaid</v>
          </cell>
          <cell r="D221" t="str">
            <v>Berenice</v>
          </cell>
          <cell r="E221" t="str">
            <v>M.Tang</v>
          </cell>
          <cell r="F221" t="str">
            <v>qq</v>
          </cell>
          <cell r="G221" t="str">
            <v>A.Ho</v>
          </cell>
          <cell r="H221" t="str">
            <v>L.Jedwab</v>
          </cell>
          <cell r="I221" t="str">
            <v>Phuong</v>
          </cell>
          <cell r="J221" t="str">
            <v>S.Rajendra</v>
          </cell>
          <cell r="K221" t="str">
            <v>AndrewL</v>
          </cell>
          <cell r="L221" t="str">
            <v>Therese</v>
          </cell>
          <cell r="M221" t="str">
            <v>Victoria</v>
          </cell>
          <cell r="N221" t="str">
            <v>qq</v>
          </cell>
          <cell r="O221"/>
          <cell r="P221"/>
          <cell r="Q221"/>
          <cell r="R221"/>
          <cell r="S221"/>
          <cell r="T221"/>
        </row>
        <row r="222">
          <cell r="C222" t="str">
            <v>Obaid</v>
          </cell>
          <cell r="D222" t="str">
            <v>Berenice/Golriz</v>
          </cell>
          <cell r="E222" t="str">
            <v>M.Tang</v>
          </cell>
          <cell r="F222" t="str">
            <v>Alla</v>
          </cell>
          <cell r="G222" t="str">
            <v>A.Ho</v>
          </cell>
          <cell r="H222" t="str">
            <v>K.Josevska</v>
          </cell>
          <cell r="I222" t="str">
            <v>Phuong</v>
          </cell>
          <cell r="J222" t="str">
            <v>S.Rajendra</v>
          </cell>
          <cell r="K222" t="str">
            <v>AndrewL</v>
          </cell>
          <cell r="L222" t="str">
            <v>Therese</v>
          </cell>
          <cell r="M222" t="str">
            <v>qq</v>
          </cell>
          <cell r="N222" t="str">
            <v>qq</v>
          </cell>
          <cell r="O222"/>
          <cell r="P222"/>
          <cell r="Q222"/>
          <cell r="R222"/>
          <cell r="S222"/>
          <cell r="T222"/>
        </row>
        <row r="223">
          <cell r="C223" t="str">
            <v>Public Holiday</v>
          </cell>
          <cell r="D223" t="str">
            <v>Public Holiday</v>
          </cell>
          <cell r="E223" t="str">
            <v>Public Holiday</v>
          </cell>
          <cell r="F223" t="str">
            <v>Public Holiday</v>
          </cell>
          <cell r="G223" t="str">
            <v>Public Holiday</v>
          </cell>
          <cell r="H223" t="str">
            <v>Public Holiday</v>
          </cell>
          <cell r="I223" t="str">
            <v>Public Holiday</v>
          </cell>
          <cell r="J223" t="str">
            <v>Public Holiday</v>
          </cell>
          <cell r="K223" t="str">
            <v>Public Holiday</v>
          </cell>
          <cell r="L223" t="str">
            <v>Public Holiday</v>
          </cell>
          <cell r="M223" t="str">
            <v>Public Holiday</v>
          </cell>
          <cell r="N223" t="str">
            <v>Public Holiday</v>
          </cell>
          <cell r="O223"/>
          <cell r="P223"/>
          <cell r="Q223"/>
          <cell r="R223"/>
          <cell r="S223"/>
          <cell r="T223"/>
        </row>
        <row r="224">
          <cell r="C224" t="str">
            <v>Obaid</v>
          </cell>
          <cell r="D224" t="str">
            <v>Berenice/Golriz</v>
          </cell>
          <cell r="E224" t="str">
            <v>M.Tang</v>
          </cell>
          <cell r="F224" t="str">
            <v>qq</v>
          </cell>
          <cell r="G224" t="str">
            <v>A.Ho</v>
          </cell>
          <cell r="H224" t="str">
            <v>K.Josevska</v>
          </cell>
          <cell r="I224" t="str">
            <v>Phuong</v>
          </cell>
          <cell r="J224" t="str">
            <v>Phuong</v>
          </cell>
          <cell r="K224" t="str">
            <v>AndrewL</v>
          </cell>
          <cell r="L224" t="str">
            <v>Therese</v>
          </cell>
          <cell r="M224" t="str">
            <v>qq</v>
          </cell>
          <cell r="N224" t="str">
            <v>qq</v>
          </cell>
          <cell r="O224"/>
          <cell r="P224"/>
          <cell r="Q224"/>
          <cell r="R224"/>
          <cell r="S224"/>
          <cell r="T224"/>
        </row>
        <row r="225">
          <cell r="C225" t="str">
            <v>Obaid</v>
          </cell>
          <cell r="D225" t="str">
            <v>Berenice</v>
          </cell>
          <cell r="E225" t="str">
            <v>M.Tang</v>
          </cell>
          <cell r="F225" t="str">
            <v>Alla</v>
          </cell>
          <cell r="G225" t="str">
            <v>A.Ho</v>
          </cell>
          <cell r="H225" t="str">
            <v>K.Josevska</v>
          </cell>
          <cell r="I225" t="str">
            <v>Phuong</v>
          </cell>
          <cell r="J225" t="str">
            <v>S.Rajendra</v>
          </cell>
          <cell r="K225" t="str">
            <v>AndrewL</v>
          </cell>
          <cell r="L225" t="str">
            <v>Therese</v>
          </cell>
          <cell r="M225" t="str">
            <v>qq</v>
          </cell>
          <cell r="N225" t="str">
            <v>qq</v>
          </cell>
          <cell r="O225"/>
          <cell r="P225"/>
          <cell r="Q225"/>
          <cell r="R225"/>
          <cell r="S225"/>
          <cell r="T225"/>
        </row>
        <row r="226">
          <cell r="C226" t="str">
            <v>Obaid</v>
          </cell>
          <cell r="D226" t="str">
            <v>Berenice/Golriz</v>
          </cell>
          <cell r="E226" t="str">
            <v>M.Tang</v>
          </cell>
          <cell r="F226" t="str">
            <v>qq</v>
          </cell>
          <cell r="G226" t="str">
            <v>A.Ho</v>
          </cell>
          <cell r="H226" t="str">
            <v>K.Josevska</v>
          </cell>
          <cell r="I226" t="str">
            <v>Phuong</v>
          </cell>
          <cell r="J226" t="str">
            <v>S.Rajendra</v>
          </cell>
          <cell r="K226" t="str">
            <v>Li-Ling</v>
          </cell>
          <cell r="L226" t="str">
            <v>Therese</v>
          </cell>
          <cell r="M226" t="str">
            <v>qq</v>
          </cell>
          <cell r="N226" t="str">
            <v>qq</v>
          </cell>
          <cell r="O226"/>
          <cell r="P226"/>
          <cell r="Q226"/>
          <cell r="R226"/>
          <cell r="S226"/>
          <cell r="T226"/>
        </row>
        <row r="227">
          <cell r="C227" t="str">
            <v>qq</v>
          </cell>
          <cell r="D227" t="str">
            <v>Golriz</v>
          </cell>
          <cell r="E227" t="str">
            <v>M.Tang</v>
          </cell>
          <cell r="F227" t="str">
            <v>Alla</v>
          </cell>
          <cell r="G227" t="str">
            <v>A.Ho</v>
          </cell>
          <cell r="H227" t="str">
            <v>K.Josevska</v>
          </cell>
          <cell r="I227" t="str">
            <v>Phuong</v>
          </cell>
          <cell r="J227" t="str">
            <v>S.Rajendra</v>
          </cell>
          <cell r="K227" t="str">
            <v>AndrewL</v>
          </cell>
          <cell r="L227" t="str">
            <v>Therese</v>
          </cell>
          <cell r="M227" t="str">
            <v>qq</v>
          </cell>
          <cell r="N227" t="str">
            <v>qq</v>
          </cell>
          <cell r="O227"/>
          <cell r="P227"/>
          <cell r="Q227"/>
          <cell r="R227"/>
          <cell r="S227"/>
          <cell r="T227"/>
        </row>
        <row r="228">
          <cell r="C228" t="str">
            <v>Berenice</v>
          </cell>
          <cell r="D228" t="str">
            <v>V.Shen</v>
          </cell>
          <cell r="E228" t="str">
            <v>Golriz</v>
          </cell>
          <cell r="F228" t="str">
            <v>Alla</v>
          </cell>
          <cell r="G228" t="str">
            <v>A.Ho</v>
          </cell>
          <cell r="H228" t="str">
            <v>K.Josevska</v>
          </cell>
          <cell r="I228" t="str">
            <v>Phuong</v>
          </cell>
          <cell r="J228" t="str">
            <v>S.Rajendra</v>
          </cell>
          <cell r="K228" t="str">
            <v>AndrewL</v>
          </cell>
          <cell r="L228" t="str">
            <v>Therese</v>
          </cell>
          <cell r="M228" t="str">
            <v>qq</v>
          </cell>
          <cell r="N228" t="str">
            <v>qq</v>
          </cell>
          <cell r="O228"/>
          <cell r="P228"/>
          <cell r="Q228"/>
          <cell r="R228"/>
          <cell r="S228"/>
          <cell r="T228"/>
        </row>
        <row r="229">
          <cell r="C229" t="str">
            <v>Berenice</v>
          </cell>
          <cell r="D229" t="str">
            <v>V.Shen</v>
          </cell>
          <cell r="E229" t="str">
            <v>M.Tang</v>
          </cell>
          <cell r="F229" t="str">
            <v>qq</v>
          </cell>
          <cell r="G229" t="str">
            <v>A.Ho</v>
          </cell>
          <cell r="H229" t="str">
            <v>K.Josevska</v>
          </cell>
          <cell r="I229" t="str">
            <v>Phuong</v>
          </cell>
          <cell r="J229" t="str">
            <v>Phuong</v>
          </cell>
          <cell r="K229" t="str">
            <v>AndrewL</v>
          </cell>
          <cell r="L229" t="str">
            <v>Therese</v>
          </cell>
          <cell r="M229" t="str">
            <v>qq</v>
          </cell>
          <cell r="N229" t="str">
            <v>qq</v>
          </cell>
          <cell r="O229"/>
          <cell r="P229"/>
          <cell r="Q229"/>
          <cell r="R229"/>
          <cell r="S229"/>
          <cell r="T229"/>
        </row>
        <row r="230">
          <cell r="C230" t="str">
            <v>Berenice</v>
          </cell>
          <cell r="D230" t="str">
            <v>V.Shen</v>
          </cell>
          <cell r="E230" t="str">
            <v>M.Tang</v>
          </cell>
          <cell r="F230" t="str">
            <v>Alla</v>
          </cell>
          <cell r="G230" t="str">
            <v>A.Ho</v>
          </cell>
          <cell r="H230" t="str">
            <v>K.Josevska</v>
          </cell>
          <cell r="I230" t="str">
            <v>Phuong</v>
          </cell>
          <cell r="J230" t="str">
            <v>S.Rajendra</v>
          </cell>
          <cell r="K230" t="str">
            <v>AndrewL</v>
          </cell>
          <cell r="L230" t="str">
            <v>Therese</v>
          </cell>
          <cell r="M230" t="str">
            <v>qq</v>
          </cell>
          <cell r="N230" t="str">
            <v>qq</v>
          </cell>
          <cell r="O230"/>
          <cell r="P230"/>
          <cell r="Q230"/>
          <cell r="R230"/>
          <cell r="S230"/>
          <cell r="T230"/>
        </row>
        <row r="231">
          <cell r="C231" t="str">
            <v>Berenice</v>
          </cell>
          <cell r="D231" t="str">
            <v>Golriz</v>
          </cell>
          <cell r="E231" t="str">
            <v>M.Tang</v>
          </cell>
          <cell r="F231" t="str">
            <v>qq</v>
          </cell>
          <cell r="G231" t="str">
            <v>A.Ho</v>
          </cell>
          <cell r="H231" t="str">
            <v>K.Josevska</v>
          </cell>
          <cell r="I231" t="str">
            <v>Phuong</v>
          </cell>
          <cell r="J231" t="str">
            <v>S.Rajendra</v>
          </cell>
          <cell r="K231" t="str">
            <v>AndrewL</v>
          </cell>
          <cell r="L231" t="str">
            <v>Therese</v>
          </cell>
          <cell r="M231" t="str">
            <v>qq</v>
          </cell>
          <cell r="N231" t="str">
            <v>qq</v>
          </cell>
          <cell r="O231"/>
          <cell r="P231"/>
          <cell r="Q231"/>
          <cell r="R231"/>
          <cell r="S231"/>
          <cell r="T231"/>
        </row>
        <row r="232">
          <cell r="C232" t="str">
            <v>Obaid</v>
          </cell>
          <cell r="D232" t="str">
            <v>Berenice</v>
          </cell>
          <cell r="E232" t="str">
            <v>M.Tang</v>
          </cell>
          <cell r="F232" t="str">
            <v>Alla</v>
          </cell>
          <cell r="G232" t="str">
            <v>A.Ho</v>
          </cell>
          <cell r="H232" t="str">
            <v>k.Josevska</v>
          </cell>
          <cell r="I232" t="str">
            <v>Phuong</v>
          </cell>
          <cell r="J232" t="str">
            <v>S.Rajendra</v>
          </cell>
          <cell r="K232" t="str">
            <v>Li-Ling</v>
          </cell>
          <cell r="L232" t="str">
            <v>Therese</v>
          </cell>
          <cell r="M232" t="str">
            <v>qq</v>
          </cell>
          <cell r="N232" t="str">
            <v>qq</v>
          </cell>
          <cell r="O232"/>
          <cell r="P232"/>
          <cell r="Q232"/>
          <cell r="R232"/>
          <cell r="S232"/>
          <cell r="T232"/>
        </row>
        <row r="233">
          <cell r="C233" t="str">
            <v>Obaid</v>
          </cell>
          <cell r="D233" t="str">
            <v>Berenice</v>
          </cell>
          <cell r="E233" t="str">
            <v>V.Shen</v>
          </cell>
          <cell r="F233" t="str">
            <v>Alla</v>
          </cell>
          <cell r="G233" t="str">
            <v>A.Ho</v>
          </cell>
          <cell r="H233" t="str">
            <v>M.Lu</v>
          </cell>
          <cell r="I233" t="str">
            <v>Phuong</v>
          </cell>
          <cell r="J233" t="str">
            <v>S.Rajendra</v>
          </cell>
          <cell r="K233" t="str">
            <v>AndrewL</v>
          </cell>
          <cell r="L233" t="str">
            <v>Therese</v>
          </cell>
          <cell r="M233" t="str">
            <v>qq</v>
          </cell>
          <cell r="N233" t="str">
            <v>qq</v>
          </cell>
          <cell r="O233"/>
          <cell r="P233"/>
          <cell r="Q233"/>
          <cell r="R233"/>
          <cell r="S233"/>
          <cell r="T233"/>
        </row>
        <row r="234">
          <cell r="C234" t="str">
            <v>Obaid</v>
          </cell>
          <cell r="D234" t="str">
            <v>Berenice</v>
          </cell>
          <cell r="E234" t="str">
            <v>M.Tang</v>
          </cell>
          <cell r="F234" t="str">
            <v>qq</v>
          </cell>
          <cell r="G234" t="str">
            <v>M.Lu</v>
          </cell>
          <cell r="H234" t="str">
            <v>K.Josevska</v>
          </cell>
          <cell r="I234" t="str">
            <v>Phuong</v>
          </cell>
          <cell r="J234" t="str">
            <v>Phuong</v>
          </cell>
          <cell r="K234" t="str">
            <v>AndrewL</v>
          </cell>
          <cell r="L234" t="str">
            <v>Therese</v>
          </cell>
          <cell r="M234" t="str">
            <v>qq</v>
          </cell>
          <cell r="N234" t="str">
            <v>qq</v>
          </cell>
          <cell r="O234"/>
          <cell r="P234"/>
          <cell r="Q234"/>
          <cell r="R234"/>
          <cell r="S234"/>
          <cell r="T234"/>
        </row>
        <row r="235">
          <cell r="C235" t="str">
            <v>Obaid</v>
          </cell>
          <cell r="D235" t="str">
            <v>Berenice</v>
          </cell>
          <cell r="E235" t="str">
            <v>M.Tang</v>
          </cell>
          <cell r="F235" t="str">
            <v>Alla</v>
          </cell>
          <cell r="G235" t="str">
            <v>A.Ho</v>
          </cell>
          <cell r="H235" t="str">
            <v>K.Josevska</v>
          </cell>
          <cell r="I235" t="str">
            <v>Phuong/G.Wang</v>
          </cell>
          <cell r="J235" t="str">
            <v>S.Rajendra</v>
          </cell>
          <cell r="K235" t="str">
            <v>AndrewL</v>
          </cell>
          <cell r="L235" t="str">
            <v>Therese</v>
          </cell>
          <cell r="M235" t="str">
            <v>qq</v>
          </cell>
          <cell r="N235" t="str">
            <v>qq</v>
          </cell>
          <cell r="O235"/>
          <cell r="P235"/>
          <cell r="Q235"/>
          <cell r="R235"/>
          <cell r="S235"/>
          <cell r="T235"/>
        </row>
        <row r="236">
          <cell r="C236" t="str">
            <v>Obaid</v>
          </cell>
          <cell r="D236" t="str">
            <v>Berenice</v>
          </cell>
          <cell r="E236" t="str">
            <v>M.Tang</v>
          </cell>
          <cell r="F236" t="str">
            <v>qq</v>
          </cell>
          <cell r="G236" t="str">
            <v>A.Ho</v>
          </cell>
          <cell r="H236" t="str">
            <v>K.Josevska</v>
          </cell>
          <cell r="I236" t="str">
            <v>Phuong</v>
          </cell>
          <cell r="J236" t="str">
            <v>S.Rajendra</v>
          </cell>
          <cell r="K236" t="str">
            <v>AndrewL</v>
          </cell>
          <cell r="L236" t="str">
            <v>Therese</v>
          </cell>
          <cell r="M236" t="str">
            <v>qq</v>
          </cell>
          <cell r="N236" t="str">
            <v>qq</v>
          </cell>
          <cell r="O236"/>
          <cell r="P236"/>
          <cell r="Q236"/>
          <cell r="R236"/>
          <cell r="S236"/>
          <cell r="T236"/>
        </row>
        <row r="237">
          <cell r="C237" t="str">
            <v>Berenice</v>
          </cell>
          <cell r="D237" t="str">
            <v>Golriz</v>
          </cell>
          <cell r="E237" t="str">
            <v>M.Tang</v>
          </cell>
          <cell r="F237" t="str">
            <v>Alla</v>
          </cell>
          <cell r="G237" t="str">
            <v>A.Ho</v>
          </cell>
          <cell r="H237" t="str">
            <v>L.Jedwab</v>
          </cell>
          <cell r="I237" t="str">
            <v>Phuong</v>
          </cell>
          <cell r="J237" t="str">
            <v>S.Rajendra</v>
          </cell>
          <cell r="K237" t="str">
            <v>AndrewL</v>
          </cell>
          <cell r="L237" t="str">
            <v>Therese</v>
          </cell>
          <cell r="M237" t="str">
            <v>qq</v>
          </cell>
          <cell r="N237" t="str">
            <v>qq</v>
          </cell>
          <cell r="O237"/>
          <cell r="P237"/>
          <cell r="Q237"/>
          <cell r="R237"/>
          <cell r="S237"/>
          <cell r="T237"/>
        </row>
        <row r="238">
          <cell r="C238" t="str">
            <v>Obaid</v>
          </cell>
          <cell r="D238" t="str">
            <v>Berenice</v>
          </cell>
          <cell r="E238" t="str">
            <v>Golriz</v>
          </cell>
          <cell r="F238" t="str">
            <v>Alla</v>
          </cell>
          <cell r="G238" t="str">
            <v>A.Ho</v>
          </cell>
          <cell r="H238" t="str">
            <v>L.Jedwab</v>
          </cell>
          <cell r="I238" t="str">
            <v>Phuong</v>
          </cell>
          <cell r="J238" t="str">
            <v>S.Rajendra</v>
          </cell>
          <cell r="K238" t="str">
            <v>AndrewL</v>
          </cell>
          <cell r="L238" t="str">
            <v>Therese</v>
          </cell>
          <cell r="M238" t="str">
            <v>qq</v>
          </cell>
          <cell r="N238" t="str">
            <v>qq</v>
          </cell>
          <cell r="O238"/>
          <cell r="P238"/>
          <cell r="Q238"/>
          <cell r="R238"/>
          <cell r="S238"/>
          <cell r="T238"/>
        </row>
        <row r="239">
          <cell r="C239" t="str">
            <v>Obaid</v>
          </cell>
          <cell r="D239" t="str">
            <v>Berenice</v>
          </cell>
          <cell r="E239" t="str">
            <v>M.Tang</v>
          </cell>
          <cell r="F239" t="str">
            <v>qq</v>
          </cell>
          <cell r="G239" t="str">
            <v>A.Ho</v>
          </cell>
          <cell r="H239" t="str">
            <v>L.Jedwab</v>
          </cell>
          <cell r="I239" t="str">
            <v>Phuong</v>
          </cell>
          <cell r="J239" t="str">
            <v>Phuong</v>
          </cell>
          <cell r="K239" t="str">
            <v>AndrewL</v>
          </cell>
          <cell r="L239" t="str">
            <v>Therese</v>
          </cell>
          <cell r="M239" t="str">
            <v>qq</v>
          </cell>
          <cell r="N239" t="str">
            <v>qq</v>
          </cell>
          <cell r="O239"/>
          <cell r="P239"/>
          <cell r="Q239"/>
          <cell r="R239"/>
          <cell r="S239"/>
          <cell r="T239"/>
        </row>
        <row r="240">
          <cell r="C240" t="str">
            <v>Obaid</v>
          </cell>
          <cell r="D240" t="str">
            <v>Berenice</v>
          </cell>
          <cell r="E240" t="str">
            <v>M.Tang</v>
          </cell>
          <cell r="F240" t="str">
            <v>Alla (pm)</v>
          </cell>
          <cell r="G240" t="str">
            <v>A.Ho</v>
          </cell>
          <cell r="H240" t="str">
            <v>M.Lu</v>
          </cell>
          <cell r="I240" t="str">
            <v>Lois</v>
          </cell>
          <cell r="J240" t="str">
            <v>S.Rajendra</v>
          </cell>
          <cell r="K240" t="str">
            <v>AndrewL</v>
          </cell>
          <cell r="L240" t="str">
            <v>Therese</v>
          </cell>
          <cell r="M240" t="str">
            <v>qq</v>
          </cell>
          <cell r="N240" t="str">
            <v>qq</v>
          </cell>
          <cell r="O240"/>
          <cell r="P240"/>
          <cell r="Q240"/>
          <cell r="R240"/>
          <cell r="S240"/>
          <cell r="T240"/>
        </row>
        <row r="241">
          <cell r="C241" t="str">
            <v>Obaid</v>
          </cell>
          <cell r="D241" t="str">
            <v>Berenice</v>
          </cell>
          <cell r="E241" t="str">
            <v>M.Tang</v>
          </cell>
          <cell r="F241" t="str">
            <v>qq</v>
          </cell>
          <cell r="G241" t="str">
            <v>A.Ho</v>
          </cell>
          <cell r="H241" t="str">
            <v>L.Jedwab</v>
          </cell>
          <cell r="I241" t="str">
            <v>Phuong</v>
          </cell>
          <cell r="J241" t="str">
            <v>S.Rajendra</v>
          </cell>
          <cell r="K241" t="str">
            <v>AndrewL</v>
          </cell>
          <cell r="L241" t="str">
            <v>M.Lu</v>
          </cell>
          <cell r="M241" t="str">
            <v>qq</v>
          </cell>
          <cell r="N241" t="str">
            <v>qq</v>
          </cell>
          <cell r="O241"/>
          <cell r="P241"/>
          <cell r="Q241"/>
          <cell r="R241"/>
          <cell r="S241"/>
          <cell r="T241"/>
        </row>
        <row r="242">
          <cell r="C242" t="str">
            <v>Berenice</v>
          </cell>
          <cell r="D242" t="str">
            <v>Golriz</v>
          </cell>
          <cell r="E242" t="str">
            <v>M.Tang</v>
          </cell>
          <cell r="F242" t="str">
            <v>Alla</v>
          </cell>
          <cell r="G242" t="str">
            <v>M.Lu</v>
          </cell>
          <cell r="H242" t="str">
            <v>K.Josevska</v>
          </cell>
          <cell r="I242" t="str">
            <v>Phuong</v>
          </cell>
          <cell r="J242" t="str">
            <v>S.Rajendra</v>
          </cell>
          <cell r="K242" t="str">
            <v>L.Jedwab</v>
          </cell>
          <cell r="L242" t="str">
            <v>Therese</v>
          </cell>
          <cell r="M242" t="str">
            <v>qq</v>
          </cell>
          <cell r="N242" t="str">
            <v>qq</v>
          </cell>
          <cell r="O242" t="str">
            <v>G.Wang</v>
          </cell>
          <cell r="P242"/>
          <cell r="Q242"/>
          <cell r="R242"/>
          <cell r="S242"/>
          <cell r="T242"/>
        </row>
        <row r="243">
          <cell r="C243" t="str">
            <v>Berenice</v>
          </cell>
          <cell r="D243" t="str">
            <v>Golriz</v>
          </cell>
          <cell r="E243" t="str">
            <v>blank</v>
          </cell>
          <cell r="F243" t="str">
            <v>Alla</v>
          </cell>
          <cell r="G243" t="str">
            <v>M.Lu</v>
          </cell>
          <cell r="H243" t="str">
            <v>K.Josevska</v>
          </cell>
          <cell r="I243" t="str">
            <v>Phuong</v>
          </cell>
          <cell r="J243" t="str">
            <v>S.Rajendra</v>
          </cell>
          <cell r="K243" t="str">
            <v>L.Jedwab</v>
          </cell>
          <cell r="L243" t="str">
            <v>Therese</v>
          </cell>
          <cell r="M243" t="str">
            <v>qq</v>
          </cell>
          <cell r="N243" t="str">
            <v>qq</v>
          </cell>
          <cell r="O243" t="str">
            <v>qq</v>
          </cell>
          <cell r="P243"/>
          <cell r="Q243"/>
          <cell r="R243"/>
          <cell r="S243"/>
          <cell r="T243"/>
        </row>
        <row r="244">
          <cell r="C244" t="str">
            <v>Berenice</v>
          </cell>
          <cell r="D244" t="str">
            <v>Li-Ling</v>
          </cell>
          <cell r="E244" t="str">
            <v>M.Tang</v>
          </cell>
          <cell r="F244" t="str">
            <v>qq</v>
          </cell>
          <cell r="G244" t="str">
            <v>M.Lu</v>
          </cell>
          <cell r="H244" t="str">
            <v>K.Josevska</v>
          </cell>
          <cell r="I244" t="str">
            <v>Phuong</v>
          </cell>
          <cell r="J244" t="str">
            <v>Phuong</v>
          </cell>
          <cell r="K244" t="str">
            <v>L.Jedwab</v>
          </cell>
          <cell r="L244" t="str">
            <v>Therese</v>
          </cell>
          <cell r="M244" t="str">
            <v>qq</v>
          </cell>
          <cell r="N244" t="str">
            <v>qq</v>
          </cell>
          <cell r="O244" t="str">
            <v>G.Wang</v>
          </cell>
          <cell r="P244"/>
          <cell r="Q244"/>
          <cell r="R244"/>
          <cell r="S244"/>
          <cell r="T244"/>
        </row>
        <row r="245">
          <cell r="C245" t="str">
            <v>Berenice</v>
          </cell>
          <cell r="D245" t="str">
            <v>Li-Ling (1-5pm)</v>
          </cell>
          <cell r="E245" t="str">
            <v>M.Tang</v>
          </cell>
          <cell r="F245" t="str">
            <v>Alla</v>
          </cell>
          <cell r="G245" t="str">
            <v>M.Lu</v>
          </cell>
          <cell r="H245" t="str">
            <v>K.Josevska</v>
          </cell>
          <cell r="I245" t="str">
            <v>Phuong</v>
          </cell>
          <cell r="J245" t="str">
            <v>S.Rajendra</v>
          </cell>
          <cell r="K245" t="str">
            <v>L.Jedwab</v>
          </cell>
          <cell r="L245" t="str">
            <v>Therese</v>
          </cell>
          <cell r="M245" t="str">
            <v>qq</v>
          </cell>
          <cell r="N245" t="str">
            <v>qq</v>
          </cell>
          <cell r="O245" t="str">
            <v>G.Wang</v>
          </cell>
          <cell r="P245"/>
          <cell r="Q245"/>
          <cell r="R245"/>
          <cell r="S245"/>
          <cell r="T245"/>
        </row>
        <row r="246">
          <cell r="C246" t="str">
            <v>Berenice</v>
          </cell>
          <cell r="D246" t="str">
            <v>Golriz</v>
          </cell>
          <cell r="E246" t="str">
            <v>M.Tang</v>
          </cell>
          <cell r="F246" t="str">
            <v>qq</v>
          </cell>
          <cell r="G246" t="str">
            <v>M.Lu</v>
          </cell>
          <cell r="H246" t="str">
            <v>K.Josevska</v>
          </cell>
          <cell r="I246" t="str">
            <v>Phuong</v>
          </cell>
          <cell r="J246" t="str">
            <v>S.Rajendra</v>
          </cell>
          <cell r="K246" t="str">
            <v>L.Jedwab</v>
          </cell>
          <cell r="L246" t="str">
            <v>Therese</v>
          </cell>
          <cell r="M246" t="str">
            <v>qq</v>
          </cell>
          <cell r="N246" t="str">
            <v>qq</v>
          </cell>
          <cell r="O246" t="str">
            <v>qq</v>
          </cell>
          <cell r="P246"/>
          <cell r="Q246"/>
          <cell r="R246"/>
          <cell r="S246"/>
          <cell r="T246"/>
        </row>
        <row r="247">
          <cell r="C247" t="str">
            <v>Berenice</v>
          </cell>
          <cell r="D247" t="str">
            <v>Golriz</v>
          </cell>
          <cell r="E247" t="str">
            <v>M.Tang</v>
          </cell>
          <cell r="F247" t="str">
            <v>Alla</v>
          </cell>
          <cell r="G247" t="str">
            <v>M.Lu</v>
          </cell>
          <cell r="H247" t="str">
            <v>K.Josevska</v>
          </cell>
          <cell r="I247" t="str">
            <v>G.Wang</v>
          </cell>
          <cell r="J247" t="str">
            <v>S.Rajendra</v>
          </cell>
          <cell r="K247" t="str">
            <v>L.Jedwab</v>
          </cell>
          <cell r="L247" t="str">
            <v>Therese</v>
          </cell>
          <cell r="M247" t="str">
            <v>Edward</v>
          </cell>
          <cell r="N247" t="str">
            <v>qq</v>
          </cell>
          <cell r="O247"/>
          <cell r="P247"/>
          <cell r="Q247"/>
          <cell r="R247"/>
          <cell r="S247"/>
          <cell r="T247"/>
        </row>
        <row r="248">
          <cell r="C248" t="str">
            <v>Obaid</v>
          </cell>
          <cell r="D248" t="str">
            <v>V.Shen</v>
          </cell>
          <cell r="E248" t="str">
            <v>Golriz</v>
          </cell>
          <cell r="F248" t="str">
            <v>Alla</v>
          </cell>
          <cell r="G248" t="str">
            <v>Sneha</v>
          </cell>
          <cell r="H248" t="str">
            <v>K.Josevska</v>
          </cell>
          <cell r="I248" t="str">
            <v>G.Wang</v>
          </cell>
          <cell r="J248" t="str">
            <v>S.Rajendra</v>
          </cell>
          <cell r="K248" t="str">
            <v>L.Jedwab</v>
          </cell>
          <cell r="L248" t="str">
            <v>Therese</v>
          </cell>
          <cell r="M248" t="str">
            <v>Edward</v>
          </cell>
          <cell r="N248" t="str">
            <v>Meghana</v>
          </cell>
          <cell r="O248"/>
          <cell r="P248"/>
          <cell r="Q248"/>
          <cell r="R248"/>
          <cell r="S248"/>
          <cell r="T248"/>
        </row>
        <row r="249">
          <cell r="C249" t="str">
            <v>Obaid</v>
          </cell>
          <cell r="D249" t="str">
            <v>M.Lu</v>
          </cell>
          <cell r="E249" t="str">
            <v>M.Tang</v>
          </cell>
          <cell r="F249" t="str">
            <v>qq</v>
          </cell>
          <cell r="G249" t="str">
            <v>Sneha</v>
          </cell>
          <cell r="H249" t="str">
            <v>K.Josevska</v>
          </cell>
          <cell r="I249" t="str">
            <v>G.Wang</v>
          </cell>
          <cell r="J249" t="str">
            <v>G.Wang</v>
          </cell>
          <cell r="K249" t="str">
            <v>L.Jedwab</v>
          </cell>
          <cell r="L249" t="str">
            <v>Therese</v>
          </cell>
          <cell r="M249" t="str">
            <v>Edward</v>
          </cell>
          <cell r="N249" t="str">
            <v>Meghana</v>
          </cell>
          <cell r="O249"/>
          <cell r="P249"/>
          <cell r="Q249"/>
          <cell r="R249"/>
          <cell r="S249"/>
          <cell r="T249"/>
        </row>
        <row r="250">
          <cell r="C250" t="str">
            <v>Obaid</v>
          </cell>
          <cell r="D250" t="str">
            <v>Berenice</v>
          </cell>
          <cell r="E250" t="str">
            <v>M.Tang</v>
          </cell>
          <cell r="F250" t="str">
            <v>Alla</v>
          </cell>
          <cell r="G250" t="str">
            <v>A.Tran</v>
          </cell>
          <cell r="H250" t="str">
            <v>K.Josevska</v>
          </cell>
          <cell r="I250" t="str">
            <v>G.Wang</v>
          </cell>
          <cell r="J250" t="str">
            <v>S.Rajendra</v>
          </cell>
          <cell r="K250" t="str">
            <v>L.Jedwab</v>
          </cell>
          <cell r="L250" t="str">
            <v>Therese</v>
          </cell>
          <cell r="M250" t="str">
            <v>Edward</v>
          </cell>
          <cell r="N250" t="str">
            <v>qq</v>
          </cell>
          <cell r="O250"/>
          <cell r="P250"/>
          <cell r="Q250"/>
          <cell r="R250"/>
          <cell r="S250"/>
          <cell r="T250"/>
        </row>
        <row r="251">
          <cell r="C251" t="str">
            <v>Obaid</v>
          </cell>
          <cell r="D251" t="str">
            <v>Berenice</v>
          </cell>
          <cell r="E251" t="str">
            <v>M.Tang</v>
          </cell>
          <cell r="F251" t="str">
            <v>qq</v>
          </cell>
          <cell r="G251" t="str">
            <v>V.Shen</v>
          </cell>
          <cell r="H251" t="str">
            <v>K.Josevska</v>
          </cell>
          <cell r="I251" t="str">
            <v>G.Wang</v>
          </cell>
          <cell r="J251" t="str">
            <v>S.Rajendra</v>
          </cell>
          <cell r="K251" t="str">
            <v>L.Jedwab</v>
          </cell>
          <cell r="L251" t="str">
            <v>A.Tran</v>
          </cell>
          <cell r="M251" t="str">
            <v>Edward</v>
          </cell>
          <cell r="N251" t="str">
            <v>qq</v>
          </cell>
          <cell r="O251"/>
          <cell r="P251"/>
          <cell r="Q251"/>
          <cell r="R251"/>
          <cell r="S251"/>
          <cell r="T251"/>
        </row>
        <row r="252">
          <cell r="C252" t="str">
            <v>Obaid</v>
          </cell>
          <cell r="D252" t="str">
            <v>Berenice</v>
          </cell>
          <cell r="E252" t="str">
            <v>M.Tang</v>
          </cell>
          <cell r="F252" t="str">
            <v>Alla</v>
          </cell>
          <cell r="G252" t="str">
            <v>M.Lu</v>
          </cell>
          <cell r="H252" t="str">
            <v>K.Josevska</v>
          </cell>
          <cell r="I252" t="str">
            <v>G.Wang</v>
          </cell>
          <cell r="J252" t="str">
            <v>S.Rajendra</v>
          </cell>
          <cell r="K252" t="str">
            <v>V.Shen</v>
          </cell>
          <cell r="L252" t="str">
            <v>Therese</v>
          </cell>
          <cell r="M252" t="str">
            <v>V.Le</v>
          </cell>
          <cell r="N252" t="str">
            <v>qq</v>
          </cell>
          <cell r="O252"/>
          <cell r="P252"/>
          <cell r="Q252"/>
          <cell r="R252"/>
          <cell r="S252"/>
          <cell r="T252"/>
        </row>
        <row r="253">
          <cell r="C253" t="str">
            <v>Obaid</v>
          </cell>
          <cell r="D253" t="str">
            <v>Berenice</v>
          </cell>
          <cell r="E253" t="str">
            <v>V.Shen</v>
          </cell>
          <cell r="F253" t="str">
            <v>Alla</v>
          </cell>
          <cell r="G253" t="str">
            <v>M.Lu</v>
          </cell>
          <cell r="H253" t="str">
            <v>K.Josevska</v>
          </cell>
          <cell r="I253" t="str">
            <v>Lois</v>
          </cell>
          <cell r="J253" t="str">
            <v>S.Rajendra</v>
          </cell>
          <cell r="K253" t="str">
            <v>Nadi</v>
          </cell>
          <cell r="L253" t="str">
            <v>Therese</v>
          </cell>
          <cell r="M253" t="str">
            <v>V.Le</v>
          </cell>
          <cell r="N253" t="str">
            <v>qq</v>
          </cell>
          <cell r="O253"/>
          <cell r="P253"/>
          <cell r="Q253"/>
          <cell r="R253"/>
          <cell r="S253"/>
          <cell r="T253"/>
        </row>
        <row r="254">
          <cell r="C254" t="str">
            <v>Obaid</v>
          </cell>
          <cell r="D254" t="str">
            <v>Berenice</v>
          </cell>
          <cell r="E254" t="str">
            <v>M.Tang</v>
          </cell>
          <cell r="F254" t="str">
            <v>qq</v>
          </cell>
          <cell r="G254" t="str">
            <v>M.Lu</v>
          </cell>
          <cell r="H254" t="str">
            <v>Lois</v>
          </cell>
          <cell r="I254" t="str">
            <v>G.Wang</v>
          </cell>
          <cell r="J254" t="str">
            <v>G.Wang</v>
          </cell>
          <cell r="K254" t="str">
            <v>A.Tran</v>
          </cell>
          <cell r="L254" t="str">
            <v>Therese</v>
          </cell>
          <cell r="M254" t="str">
            <v>V.Le</v>
          </cell>
          <cell r="N254" t="str">
            <v>qq</v>
          </cell>
          <cell r="O254"/>
          <cell r="P254"/>
          <cell r="Q254"/>
          <cell r="R254"/>
          <cell r="S254"/>
          <cell r="T254"/>
        </row>
        <row r="255">
          <cell r="C255" t="str">
            <v>Obaid</v>
          </cell>
          <cell r="D255" t="str">
            <v>Berenice</v>
          </cell>
          <cell r="E255" t="str">
            <v>M.Tang</v>
          </cell>
          <cell r="F255" t="str">
            <v>Alla</v>
          </cell>
          <cell r="G255" t="str">
            <v>M.Lu</v>
          </cell>
          <cell r="H255" t="str">
            <v>K.Josevska</v>
          </cell>
          <cell r="I255" t="str">
            <v>G.Wang</v>
          </cell>
          <cell r="J255" t="str">
            <v>S.Rajendra</v>
          </cell>
          <cell r="K255" t="str">
            <v>Sneha</v>
          </cell>
          <cell r="L255" t="str">
            <v>Therese</v>
          </cell>
          <cell r="M255" t="str">
            <v>V.Le</v>
          </cell>
          <cell r="N255" t="str">
            <v>qq</v>
          </cell>
          <cell r="O255"/>
          <cell r="P255"/>
          <cell r="Q255"/>
          <cell r="R255"/>
          <cell r="S255"/>
          <cell r="T255"/>
        </row>
        <row r="256">
          <cell r="C256" t="str">
            <v>Obaid</v>
          </cell>
          <cell r="D256" t="str">
            <v>Berenice</v>
          </cell>
          <cell r="E256" t="str">
            <v>M.Tang</v>
          </cell>
          <cell r="F256" t="str">
            <v>qq</v>
          </cell>
          <cell r="G256" t="str">
            <v>M.Lu</v>
          </cell>
          <cell r="H256" t="str">
            <v>K.Josevska</v>
          </cell>
          <cell r="I256" t="str">
            <v>G.Wang</v>
          </cell>
          <cell r="J256" t="str">
            <v>S.Rajendra</v>
          </cell>
          <cell r="K256" t="str">
            <v>A.Tran</v>
          </cell>
          <cell r="L256" t="str">
            <v>Therese</v>
          </cell>
          <cell r="M256" t="str">
            <v>V.Le</v>
          </cell>
          <cell r="N256" t="str">
            <v>qq</v>
          </cell>
          <cell r="O256"/>
          <cell r="P256"/>
          <cell r="Q256"/>
          <cell r="R256"/>
          <cell r="S256"/>
          <cell r="T256"/>
        </row>
        <row r="257">
          <cell r="C257" t="str">
            <v>Obaid</v>
          </cell>
          <cell r="D257" t="str">
            <v>Berenice</v>
          </cell>
          <cell r="E257" t="str">
            <v>M.Tang</v>
          </cell>
          <cell r="F257" t="str">
            <v>Alla</v>
          </cell>
          <cell r="G257" t="str">
            <v>M.Lu</v>
          </cell>
          <cell r="H257" t="str">
            <v>K.Josevska</v>
          </cell>
          <cell r="I257" t="str">
            <v>G.Wang</v>
          </cell>
          <cell r="J257" t="str">
            <v>S.Rajendra</v>
          </cell>
          <cell r="K257" t="str">
            <v>L.Jedwab</v>
          </cell>
          <cell r="L257" t="str">
            <v>Therese</v>
          </cell>
          <cell r="M257"/>
          <cell r="N257" t="str">
            <v>Golriz</v>
          </cell>
          <cell r="O257"/>
          <cell r="P257" t="str">
            <v>qq</v>
          </cell>
          <cell r="Q257"/>
          <cell r="R257"/>
          <cell r="S257"/>
          <cell r="T257"/>
        </row>
        <row r="258">
          <cell r="C258" t="str">
            <v>Public Holiday</v>
          </cell>
          <cell r="D258" t="str">
            <v>Public Holiday</v>
          </cell>
          <cell r="E258" t="str">
            <v>Public Holiday</v>
          </cell>
          <cell r="F258" t="str">
            <v>Public Holiday</v>
          </cell>
          <cell r="G258" t="str">
            <v>Public Holiday</v>
          </cell>
          <cell r="H258" t="str">
            <v>Public Holiday</v>
          </cell>
          <cell r="I258" t="str">
            <v>Public Holiday</v>
          </cell>
          <cell r="J258" t="str">
            <v>Public Holiday</v>
          </cell>
          <cell r="K258" t="str">
            <v>Public Holiday</v>
          </cell>
          <cell r="L258" t="str">
            <v>Public Holiday</v>
          </cell>
          <cell r="M258" t="str">
            <v>Public Holiday</v>
          </cell>
          <cell r="N258" t="str">
            <v>Public Holiday</v>
          </cell>
          <cell r="O258" t="str">
            <v>Public Holiday</v>
          </cell>
          <cell r="P258" t="str">
            <v>Public Holiday</v>
          </cell>
          <cell r="Q258"/>
          <cell r="R258"/>
          <cell r="S258"/>
          <cell r="T258"/>
        </row>
        <row r="259">
          <cell r="C259" t="str">
            <v>Public Holiday</v>
          </cell>
          <cell r="D259" t="str">
            <v>Public Holiday</v>
          </cell>
          <cell r="E259" t="str">
            <v>Public Holiday</v>
          </cell>
          <cell r="F259" t="str">
            <v>Public Holiday</v>
          </cell>
          <cell r="G259" t="str">
            <v>Public Holiday</v>
          </cell>
          <cell r="H259" t="str">
            <v>Public Holiday</v>
          </cell>
          <cell r="I259" t="str">
            <v>Public Holiday</v>
          </cell>
          <cell r="J259" t="str">
            <v>Public Holiday</v>
          </cell>
          <cell r="K259" t="str">
            <v>Public Holiday</v>
          </cell>
          <cell r="L259" t="str">
            <v>Public Holiday</v>
          </cell>
          <cell r="M259" t="str">
            <v>Public Holiday</v>
          </cell>
          <cell r="N259" t="str">
            <v>Public Holiday</v>
          </cell>
          <cell r="O259"/>
          <cell r="P259" t="str">
            <v>Public Holiday</v>
          </cell>
          <cell r="Q259"/>
          <cell r="R259"/>
          <cell r="S259"/>
          <cell r="T259"/>
        </row>
        <row r="260">
          <cell r="C260" t="str">
            <v>Obaid</v>
          </cell>
          <cell r="D260" t="str">
            <v>Berenice</v>
          </cell>
          <cell r="E260" t="str">
            <v>M.Tang</v>
          </cell>
          <cell r="F260" t="str">
            <v>Golriz</v>
          </cell>
          <cell r="G260" t="str">
            <v>M.Lu</v>
          </cell>
          <cell r="H260" t="str">
            <v>K.Josevska</v>
          </cell>
          <cell r="I260" t="str">
            <v>G.Wang</v>
          </cell>
          <cell r="J260" t="str">
            <v>S.Rajendra</v>
          </cell>
          <cell r="K260" t="str">
            <v>L.Jedwab</v>
          </cell>
          <cell r="L260" t="str">
            <v>Therese</v>
          </cell>
          <cell r="M260"/>
          <cell r="N260" t="str">
            <v>qq</v>
          </cell>
          <cell r="O260"/>
          <cell r="P260" t="str">
            <v>Noor</v>
          </cell>
          <cell r="Q260"/>
          <cell r="R260"/>
          <cell r="S260"/>
          <cell r="T260"/>
        </row>
        <row r="261">
          <cell r="C261" t="str">
            <v>Obaid</v>
          </cell>
          <cell r="D261" t="str">
            <v>Berenice</v>
          </cell>
          <cell r="E261" t="str">
            <v>M.Tang</v>
          </cell>
          <cell r="F261" t="str">
            <v>qq</v>
          </cell>
          <cell r="G261" t="str">
            <v>V.Shen</v>
          </cell>
          <cell r="H261" t="str">
            <v>K.Josevska</v>
          </cell>
          <cell r="I261" t="str">
            <v>G.Wang</v>
          </cell>
          <cell r="J261" t="str">
            <v>S.Rajendra</v>
          </cell>
          <cell r="K261" t="str">
            <v>L.Jedwab</v>
          </cell>
          <cell r="L261" t="str">
            <v>Therese</v>
          </cell>
          <cell r="M261"/>
          <cell r="N261" t="str">
            <v>Golriz</v>
          </cell>
          <cell r="O261"/>
          <cell r="P261" t="str">
            <v>qq</v>
          </cell>
          <cell r="Q261"/>
          <cell r="R261"/>
          <cell r="S261"/>
          <cell r="T261"/>
        </row>
        <row r="262">
          <cell r="C262" t="str">
            <v>Obaid</v>
          </cell>
          <cell r="D262" t="str">
            <v>Berenice</v>
          </cell>
          <cell r="E262" t="str">
            <v>M.Tang</v>
          </cell>
          <cell r="F262" t="str">
            <v>Alla</v>
          </cell>
          <cell r="G262" t="str">
            <v>Li-Ling</v>
          </cell>
          <cell r="H262" t="str">
            <v>K.Josevska</v>
          </cell>
          <cell r="I262" t="str">
            <v>G.Wang</v>
          </cell>
          <cell r="J262" t="str">
            <v>S.Rajendra</v>
          </cell>
          <cell r="K262" t="str">
            <v>L.Jedwab</v>
          </cell>
          <cell r="L262" t="str">
            <v>Therese</v>
          </cell>
          <cell r="M262"/>
          <cell r="N262" t="str">
            <v>Golriz</v>
          </cell>
          <cell r="O262"/>
          <cell r="P262"/>
          <cell r="Q262"/>
          <cell r="R262"/>
          <cell r="S262"/>
          <cell r="T262"/>
        </row>
        <row r="263">
          <cell r="C263" t="str">
            <v>Obaid</v>
          </cell>
          <cell r="D263" t="str">
            <v>Berenice</v>
          </cell>
          <cell r="E263" t="str">
            <v>Golriz</v>
          </cell>
          <cell r="F263" t="str">
            <v>Alla</v>
          </cell>
          <cell r="G263" t="str">
            <v>M.Lu</v>
          </cell>
          <cell r="H263" t="str">
            <v>K.Josevska</v>
          </cell>
          <cell r="I263" t="str">
            <v>G.Wang</v>
          </cell>
          <cell r="J263" t="str">
            <v>S.Rajendra</v>
          </cell>
          <cell r="K263" t="str">
            <v>L.Jedwab</v>
          </cell>
          <cell r="L263" t="str">
            <v>Therese</v>
          </cell>
          <cell r="M263"/>
          <cell r="N263"/>
          <cell r="O263"/>
          <cell r="P263"/>
          <cell r="Q263"/>
          <cell r="R263"/>
          <cell r="S263"/>
          <cell r="T263"/>
        </row>
        <row r="264">
          <cell r="C264" t="str">
            <v>Obaid</v>
          </cell>
          <cell r="D264" t="str">
            <v>Berenice</v>
          </cell>
          <cell r="E264" t="str">
            <v>M.Tang</v>
          </cell>
          <cell r="F264" t="str">
            <v>qq</v>
          </cell>
          <cell r="G264" t="str">
            <v>M.Lu</v>
          </cell>
          <cell r="H264" t="str">
            <v>K.Josevska</v>
          </cell>
          <cell r="I264" t="str">
            <v>G.Wang</v>
          </cell>
          <cell r="J264" t="str">
            <v>G.Wang</v>
          </cell>
          <cell r="K264" t="str">
            <v>L.Jedwab</v>
          </cell>
          <cell r="L264" t="str">
            <v>Therese</v>
          </cell>
          <cell r="M264"/>
          <cell r="N264"/>
          <cell r="O264"/>
          <cell r="P264"/>
          <cell r="Q264"/>
          <cell r="R264"/>
          <cell r="S264"/>
          <cell r="T264"/>
        </row>
        <row r="265">
          <cell r="C265" t="str">
            <v>Obaid</v>
          </cell>
          <cell r="D265" t="str">
            <v>Berenice</v>
          </cell>
          <cell r="E265" t="str">
            <v>M.Tang</v>
          </cell>
          <cell r="F265" t="str">
            <v>Alla</v>
          </cell>
          <cell r="G265" t="str">
            <v>M.Lu</v>
          </cell>
          <cell r="H265" t="str">
            <v>K.Josevska</v>
          </cell>
          <cell r="I265" t="str">
            <v>G.Wang</v>
          </cell>
          <cell r="J265" t="str">
            <v>S.Rajendra</v>
          </cell>
          <cell r="K265" t="str">
            <v>L.Jedwab</v>
          </cell>
          <cell r="L265" t="str">
            <v>Therese</v>
          </cell>
          <cell r="M265"/>
          <cell r="N265"/>
          <cell r="O265"/>
          <cell r="P265"/>
          <cell r="Q265"/>
          <cell r="R265"/>
          <cell r="S265"/>
          <cell r="T265"/>
        </row>
        <row r="266">
          <cell r="C266" t="str">
            <v>Obaid</v>
          </cell>
          <cell r="D266" t="str">
            <v>Berenice</v>
          </cell>
          <cell r="E266" t="str">
            <v>M.Tang</v>
          </cell>
          <cell r="F266" t="str">
            <v>qq</v>
          </cell>
          <cell r="G266" t="str">
            <v>M.Lu</v>
          </cell>
          <cell r="H266" t="str">
            <v>K.Josevska</v>
          </cell>
          <cell r="I266" t="str">
            <v>G.Wang</v>
          </cell>
          <cell r="J266" t="str">
            <v>S.Rajendra</v>
          </cell>
          <cell r="K266" t="str">
            <v>L.Jedwab</v>
          </cell>
          <cell r="L266" t="str">
            <v>Therese</v>
          </cell>
          <cell r="M266"/>
          <cell r="N266"/>
          <cell r="O266"/>
          <cell r="P266"/>
          <cell r="Q266"/>
          <cell r="R266"/>
          <cell r="S266"/>
          <cell r="T266"/>
        </row>
      </sheetData>
      <sheetData sheetId="1"/>
      <sheetData sheetId="2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oster"/>
      <sheetName val="2017_02 Calendar"/>
    </sheetNames>
    <sheetDataSet>
      <sheetData sheetId="0">
        <row r="1">
          <cell r="C1" t="str">
            <v>SM Cover</v>
          </cell>
          <cell r="D1" t="str">
            <v>Disp Cover</v>
          </cell>
          <cell r="E1" t="str">
            <v>DN Cover</v>
          </cell>
          <cell r="F1" t="str">
            <v>Disp Cover</v>
          </cell>
          <cell r="G1" t="str">
            <v>CC Cover</v>
          </cell>
          <cell r="H1" t="str">
            <v>HOMR Cover</v>
          </cell>
          <cell r="I1" t="str">
            <v>MCH Cover</v>
          </cell>
          <cell r="J1" t="str">
            <v>MCH Pharm</v>
          </cell>
          <cell r="K1" t="str">
            <v>As Cover</v>
          </cell>
          <cell r="L1" t="str">
            <v>GM Cover</v>
          </cell>
          <cell r="M1" t="str">
            <v>Spare</v>
          </cell>
          <cell r="N1" t="str">
            <v>Spare</v>
          </cell>
          <cell r="O1" t="str">
            <v>Spare</v>
          </cell>
          <cell r="P1" t="str">
            <v>Spare</v>
          </cell>
          <cell r="Q1" t="str">
            <v>Spare</v>
          </cell>
          <cell r="R1" t="str">
            <v>Spare</v>
          </cell>
          <cell r="S1" t="str">
            <v>Spare</v>
          </cell>
          <cell r="T1" t="str">
            <v>Spare</v>
          </cell>
          <cell r="U1" t="str">
            <v>Spare</v>
          </cell>
          <cell r="V1" t="str">
            <v>Spare</v>
          </cell>
          <cell r="W1" t="str">
            <v>Spare</v>
          </cell>
          <cell r="X1" t="str">
            <v>Spare</v>
          </cell>
          <cell r="Y1" t="str">
            <v>Spare</v>
          </cell>
          <cell r="Z1" t="str">
            <v>Spare</v>
          </cell>
        </row>
        <row r="2">
          <cell r="C2" t="str">
            <v>Public Holiday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 t="str">
            <v>Public Holiday</v>
          </cell>
          <cell r="M2" t="str">
            <v>public holiday</v>
          </cell>
          <cell r="N2" t="str">
            <v>public holiday</v>
          </cell>
          <cell r="O2" t="str">
            <v>public holiday</v>
          </cell>
          <cell r="P2" t="str">
            <v>public holiday</v>
          </cell>
          <cell r="Q2" t="str">
            <v>public holiday</v>
          </cell>
          <cell r="R2" t="str">
            <v>public holiday</v>
          </cell>
          <cell r="S2" t="str">
            <v>public holiday</v>
          </cell>
          <cell r="T2" t="str">
            <v>public holiday</v>
          </cell>
          <cell r="U2" t="str">
            <v>public holiday</v>
          </cell>
          <cell r="V2" t="str">
            <v>public holiday</v>
          </cell>
          <cell r="W2" t="str">
            <v>public holiday</v>
          </cell>
          <cell r="X2" t="str">
            <v>public holiday</v>
          </cell>
          <cell r="Y2" t="str">
            <v>public holiday</v>
          </cell>
          <cell r="Z2" t="str">
            <v>public holiday</v>
          </cell>
        </row>
        <row r="3"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 t="str">
            <v>qq</v>
          </cell>
          <cell r="M3" t="str">
            <v>qq</v>
          </cell>
          <cell r="N3" t="str">
            <v>qq</v>
          </cell>
          <cell r="O3" t="str">
            <v>qq</v>
          </cell>
          <cell r="P3" t="str">
            <v>qq</v>
          </cell>
          <cell r="Q3" t="str">
            <v>qq</v>
          </cell>
          <cell r="R3" t="str">
            <v>qq</v>
          </cell>
          <cell r="S3" t="str">
            <v>qq</v>
          </cell>
          <cell r="T3" t="str">
            <v>qq</v>
          </cell>
          <cell r="U3" t="str">
            <v>qq</v>
          </cell>
          <cell r="V3" t="str">
            <v>qq</v>
          </cell>
          <cell r="W3" t="str">
            <v>qq</v>
          </cell>
          <cell r="X3" t="str">
            <v>qq</v>
          </cell>
          <cell r="Y3" t="str">
            <v>qq</v>
          </cell>
          <cell r="Z3" t="str">
            <v>qq</v>
          </cell>
        </row>
        <row r="4"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 t="str">
            <v>qq</v>
          </cell>
          <cell r="M4" t="str">
            <v>Meghana</v>
          </cell>
          <cell r="N4" t="str">
            <v>qq</v>
          </cell>
          <cell r="O4" t="str">
            <v>qq</v>
          </cell>
          <cell r="P4" t="str">
            <v>qq</v>
          </cell>
          <cell r="Q4" t="str">
            <v>qq</v>
          </cell>
          <cell r="R4" t="str">
            <v>qq</v>
          </cell>
          <cell r="S4" t="str">
            <v>qq</v>
          </cell>
          <cell r="T4" t="str">
            <v>qq</v>
          </cell>
          <cell r="U4" t="str">
            <v>qq</v>
          </cell>
          <cell r="V4" t="str">
            <v>qq</v>
          </cell>
          <cell r="W4" t="str">
            <v>qq</v>
          </cell>
          <cell r="X4" t="str">
            <v>qq</v>
          </cell>
          <cell r="Y4" t="str">
            <v>qq</v>
          </cell>
          <cell r="Z4" t="str">
            <v>qq</v>
          </cell>
        </row>
        <row r="5"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 t="str">
            <v>qq</v>
          </cell>
          <cell r="N5" t="str">
            <v>qq</v>
          </cell>
          <cell r="O5" t="str">
            <v>qq</v>
          </cell>
          <cell r="P5" t="str">
            <v>qq</v>
          </cell>
          <cell r="Q5" t="str">
            <v>qq</v>
          </cell>
          <cell r="R5" t="str">
            <v>qq</v>
          </cell>
          <cell r="S5" t="str">
            <v>qq</v>
          </cell>
          <cell r="T5" t="str">
            <v>qq</v>
          </cell>
          <cell r="U5" t="str">
            <v>qq</v>
          </cell>
          <cell r="V5" t="str">
            <v>qq</v>
          </cell>
          <cell r="W5" t="str">
            <v>qq</v>
          </cell>
          <cell r="X5" t="str">
            <v>qq</v>
          </cell>
          <cell r="Y5" t="str">
            <v>qq</v>
          </cell>
          <cell r="Z5" t="str">
            <v>qq</v>
          </cell>
        </row>
        <row r="6">
          <cell r="C6" t="str">
            <v>qq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qq</v>
          </cell>
          <cell r="N6" t="str">
            <v>qq</v>
          </cell>
          <cell r="O6" t="str">
            <v>qq</v>
          </cell>
          <cell r="P6" t="str">
            <v>qq</v>
          </cell>
          <cell r="Q6" t="str">
            <v>qq</v>
          </cell>
          <cell r="R6" t="str">
            <v>qq</v>
          </cell>
          <cell r="S6" t="str">
            <v>qq</v>
          </cell>
          <cell r="T6" t="str">
            <v>qq</v>
          </cell>
          <cell r="U6" t="str">
            <v>qq</v>
          </cell>
          <cell r="V6"/>
          <cell r="W6"/>
          <cell r="X6"/>
          <cell r="Y6"/>
          <cell r="Z6"/>
        </row>
        <row r="7">
          <cell r="C7" t="str">
            <v>qq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qq</v>
          </cell>
          <cell r="N7" t="str">
            <v>qq</v>
          </cell>
          <cell r="O7" t="str">
            <v>Mohammed</v>
          </cell>
          <cell r="P7" t="str">
            <v>Meng</v>
          </cell>
          <cell r="Q7" t="str">
            <v>qq</v>
          </cell>
          <cell r="R7" t="str">
            <v>qq</v>
          </cell>
          <cell r="S7" t="str">
            <v>qq</v>
          </cell>
          <cell r="T7" t="str">
            <v>qq</v>
          </cell>
          <cell r="U7" t="str">
            <v>qq</v>
          </cell>
          <cell r="V7"/>
          <cell r="W7"/>
          <cell r="X7"/>
          <cell r="Y7"/>
          <cell r="Z7"/>
        </row>
        <row r="8">
          <cell r="C8" t="str">
            <v>qq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qq</v>
          </cell>
          <cell r="N8" t="str">
            <v>qq</v>
          </cell>
          <cell r="O8" t="str">
            <v>qq</v>
          </cell>
          <cell r="P8" t="str">
            <v>qq</v>
          </cell>
          <cell r="Q8" t="str">
            <v>qq</v>
          </cell>
          <cell r="R8" t="str">
            <v>qq</v>
          </cell>
          <cell r="S8" t="str">
            <v>Nadi</v>
          </cell>
          <cell r="T8" t="str">
            <v>qq</v>
          </cell>
          <cell r="U8" t="str">
            <v>qq</v>
          </cell>
          <cell r="V8"/>
          <cell r="W8"/>
          <cell r="X8"/>
          <cell r="Y8"/>
          <cell r="Z8"/>
        </row>
        <row r="9">
          <cell r="C9" t="str">
            <v>qq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 t="str">
            <v>qq</v>
          </cell>
          <cell r="M9" t="str">
            <v>qq</v>
          </cell>
          <cell r="N9" t="str">
            <v>qq</v>
          </cell>
          <cell r="O9" t="str">
            <v>qq</v>
          </cell>
          <cell r="P9" t="str">
            <v>Meng</v>
          </cell>
          <cell r="Q9" t="str">
            <v>qq</v>
          </cell>
          <cell r="R9" t="str">
            <v>qq</v>
          </cell>
          <cell r="S9" t="str">
            <v>qq</v>
          </cell>
          <cell r="T9" t="str">
            <v>Meghana</v>
          </cell>
          <cell r="U9" t="str">
            <v>qq</v>
          </cell>
          <cell r="V9"/>
          <cell r="W9"/>
          <cell r="X9"/>
          <cell r="Y9"/>
          <cell r="Z9"/>
        </row>
        <row r="10">
          <cell r="C10" t="str">
            <v>qq</v>
          </cell>
          <cell r="D10">
            <v>0</v>
          </cell>
          <cell r="E10" t="str">
            <v>Janki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qq</v>
          </cell>
          <cell r="N10" t="str">
            <v>qq</v>
          </cell>
          <cell r="O10" t="str">
            <v>qq</v>
          </cell>
          <cell r="P10" t="str">
            <v>qq</v>
          </cell>
          <cell r="Q10" t="str">
            <v>qq</v>
          </cell>
          <cell r="R10" t="str">
            <v>qq</v>
          </cell>
          <cell r="S10" t="str">
            <v>qq</v>
          </cell>
          <cell r="T10" t="str">
            <v>qq</v>
          </cell>
          <cell r="U10" t="str">
            <v>qq</v>
          </cell>
          <cell r="V10"/>
          <cell r="W10"/>
          <cell r="X10"/>
          <cell r="Y10"/>
          <cell r="Z10"/>
        </row>
        <row r="11">
          <cell r="C11" t="str">
            <v>qq</v>
          </cell>
          <cell r="D11">
            <v>0</v>
          </cell>
          <cell r="E11" t="str">
            <v>Janki</v>
          </cell>
          <cell r="F11">
            <v>0</v>
          </cell>
          <cell r="G11" t="str">
            <v>qq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>Angelica</v>
          </cell>
          <cell r="M11"/>
          <cell r="N11"/>
          <cell r="O11"/>
          <cell r="P11" t="str">
            <v>qq</v>
          </cell>
          <cell r="Q11"/>
          <cell r="R11"/>
          <cell r="S11" t="str">
            <v>Eugene</v>
          </cell>
          <cell r="T11"/>
          <cell r="U11"/>
          <cell r="V11"/>
          <cell r="W11"/>
          <cell r="X11"/>
          <cell r="Y11"/>
          <cell r="Z11"/>
        </row>
        <row r="12">
          <cell r="C12" t="str">
            <v>qq</v>
          </cell>
          <cell r="D12">
            <v>0</v>
          </cell>
          <cell r="E12" t="str">
            <v>Janki</v>
          </cell>
          <cell r="F12">
            <v>0</v>
          </cell>
          <cell r="G12" t="str">
            <v>qq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/>
          <cell r="N12"/>
          <cell r="O12"/>
          <cell r="P12" t="str">
            <v>qq</v>
          </cell>
          <cell r="Q12"/>
          <cell r="R12"/>
          <cell r="S12" t="str">
            <v>Janki</v>
          </cell>
          <cell r="T12"/>
          <cell r="U12"/>
          <cell r="V12"/>
          <cell r="W12" t="str">
            <v>qq</v>
          </cell>
          <cell r="X12"/>
          <cell r="Y12"/>
          <cell r="Z12"/>
        </row>
        <row r="13">
          <cell r="C13" t="str">
            <v>qq</v>
          </cell>
          <cell r="D13">
            <v>0</v>
          </cell>
          <cell r="E13" t="str">
            <v>Janki</v>
          </cell>
          <cell r="F13">
            <v>0</v>
          </cell>
          <cell r="G13" t="str">
            <v>qq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>Angelica</v>
          </cell>
          <cell r="M13"/>
          <cell r="N13"/>
          <cell r="O13"/>
          <cell r="P13" t="str">
            <v>qq</v>
          </cell>
          <cell r="Q13"/>
          <cell r="R13"/>
          <cell r="S13" t="str">
            <v>qq</v>
          </cell>
          <cell r="T13"/>
          <cell r="U13"/>
          <cell r="V13"/>
          <cell r="W13" t="str">
            <v>qq</v>
          </cell>
          <cell r="X13"/>
          <cell r="Y13"/>
          <cell r="Z13"/>
        </row>
        <row r="14">
          <cell r="C14" t="str">
            <v>qq</v>
          </cell>
          <cell r="D14">
            <v>0</v>
          </cell>
          <cell r="E14" t="str">
            <v>Janki</v>
          </cell>
          <cell r="F14">
            <v>0</v>
          </cell>
          <cell r="G14" t="str">
            <v>qq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>Angelica</v>
          </cell>
          <cell r="M14"/>
          <cell r="N14"/>
          <cell r="O14"/>
          <cell r="P14" t="str">
            <v>qq</v>
          </cell>
          <cell r="Q14"/>
          <cell r="R14"/>
          <cell r="S14" t="str">
            <v>qq</v>
          </cell>
          <cell r="T14"/>
          <cell r="U14"/>
          <cell r="V14"/>
          <cell r="W14"/>
          <cell r="X14"/>
          <cell r="Y14"/>
          <cell r="Z14"/>
        </row>
        <row r="15">
          <cell r="C15" t="str">
            <v>qq</v>
          </cell>
          <cell r="D15">
            <v>0</v>
          </cell>
          <cell r="E15" t="str">
            <v>Janki</v>
          </cell>
          <cell r="F15">
            <v>0</v>
          </cell>
          <cell r="G15" t="str">
            <v>qq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>Angelica</v>
          </cell>
          <cell r="M15"/>
          <cell r="N15"/>
          <cell r="O15"/>
          <cell r="P15"/>
          <cell r="Q15"/>
          <cell r="R15"/>
          <cell r="S15" t="str">
            <v>Eugene</v>
          </cell>
          <cell r="T15"/>
          <cell r="U15"/>
          <cell r="V15"/>
          <cell r="W15" t="str">
            <v>qq</v>
          </cell>
          <cell r="X15"/>
          <cell r="Y15"/>
          <cell r="Z15"/>
        </row>
        <row r="16">
          <cell r="C16" t="str">
            <v>qq</v>
          </cell>
          <cell r="D16" t="str">
            <v>qq</v>
          </cell>
          <cell r="E16" t="str">
            <v>Janki</v>
          </cell>
          <cell r="F16" t="str">
            <v>qq</v>
          </cell>
          <cell r="G16" t="str">
            <v>qq</v>
          </cell>
          <cell r="H16" t="str">
            <v>qq</v>
          </cell>
          <cell r="I16">
            <v>0</v>
          </cell>
          <cell r="J16">
            <v>0</v>
          </cell>
          <cell r="K16" t="str">
            <v>qq</v>
          </cell>
          <cell r="L16">
            <v>0</v>
          </cell>
          <cell r="M16" t="str">
            <v>qq</v>
          </cell>
          <cell r="N16" t="str">
            <v>qq</v>
          </cell>
          <cell r="O16" t="str">
            <v>qq</v>
          </cell>
          <cell r="P16" t="str">
            <v>qq</v>
          </cell>
          <cell r="Q16" t="str">
            <v>qq</v>
          </cell>
          <cell r="R16" t="str">
            <v>qq</v>
          </cell>
          <cell r="S16"/>
          <cell r="T16" t="str">
            <v>qq</v>
          </cell>
          <cell r="U16"/>
          <cell r="V16"/>
          <cell r="W16" t="str">
            <v>qq</v>
          </cell>
          <cell r="X16"/>
          <cell r="Y16"/>
          <cell r="Z16"/>
        </row>
        <row r="17">
          <cell r="C17" t="str">
            <v>qq</v>
          </cell>
          <cell r="D17" t="str">
            <v>qq</v>
          </cell>
          <cell r="E17" t="str">
            <v>Janki</v>
          </cell>
          <cell r="F17" t="str">
            <v>Khoa</v>
          </cell>
          <cell r="G17" t="str">
            <v>qq</v>
          </cell>
          <cell r="H17" t="str">
            <v>qq</v>
          </cell>
          <cell r="I17">
            <v>0</v>
          </cell>
          <cell r="J17">
            <v>0</v>
          </cell>
          <cell r="K17" t="str">
            <v>qq</v>
          </cell>
          <cell r="L17">
            <v>0</v>
          </cell>
          <cell r="M17" t="str">
            <v>qq</v>
          </cell>
          <cell r="N17" t="str">
            <v>qq</v>
          </cell>
          <cell r="O17" t="str">
            <v>Mohammed</v>
          </cell>
          <cell r="P17" t="str">
            <v>qq</v>
          </cell>
          <cell r="Q17" t="str">
            <v>qq</v>
          </cell>
          <cell r="R17" t="str">
            <v>qq</v>
          </cell>
          <cell r="S17" t="str">
            <v>qq</v>
          </cell>
          <cell r="T17" t="str">
            <v>qq</v>
          </cell>
          <cell r="U17"/>
          <cell r="V17"/>
          <cell r="W17"/>
          <cell r="X17"/>
          <cell r="Y17"/>
          <cell r="Z17"/>
        </row>
        <row r="18">
          <cell r="C18" t="str">
            <v>qq</v>
          </cell>
          <cell r="D18" t="str">
            <v>qq</v>
          </cell>
          <cell r="E18">
            <v>0</v>
          </cell>
          <cell r="F18" t="str">
            <v>qq</v>
          </cell>
          <cell r="G18" t="str">
            <v>qq</v>
          </cell>
          <cell r="H18" t="str">
            <v>qq</v>
          </cell>
          <cell r="I18">
            <v>0</v>
          </cell>
          <cell r="J18">
            <v>0</v>
          </cell>
          <cell r="K18" t="str">
            <v>qq</v>
          </cell>
          <cell r="L18">
            <v>0</v>
          </cell>
          <cell r="M18" t="str">
            <v>qq</v>
          </cell>
          <cell r="N18"/>
          <cell r="O18" t="str">
            <v>qq</v>
          </cell>
          <cell r="P18" t="str">
            <v>qq</v>
          </cell>
          <cell r="Q18" t="str">
            <v>qq</v>
          </cell>
          <cell r="R18" t="str">
            <v>qq</v>
          </cell>
          <cell r="S18" t="str">
            <v>qq</v>
          </cell>
          <cell r="T18" t="str">
            <v>qq</v>
          </cell>
          <cell r="U18"/>
          <cell r="V18"/>
          <cell r="W18"/>
          <cell r="X18"/>
          <cell r="Y18"/>
          <cell r="Z18"/>
        </row>
        <row r="19">
          <cell r="C19" t="str">
            <v>qq</v>
          </cell>
          <cell r="D19" t="str">
            <v>qq</v>
          </cell>
          <cell r="E19" t="str">
            <v>Janki</v>
          </cell>
          <cell r="F19" t="str">
            <v>qq</v>
          </cell>
          <cell r="G19" t="str">
            <v>qq</v>
          </cell>
          <cell r="H19" t="str">
            <v>qq</v>
          </cell>
          <cell r="I19">
            <v>0</v>
          </cell>
          <cell r="J19">
            <v>0</v>
          </cell>
          <cell r="K19" t="str">
            <v>qq</v>
          </cell>
          <cell r="L19">
            <v>0</v>
          </cell>
          <cell r="M19" t="str">
            <v>qq</v>
          </cell>
          <cell r="N19"/>
          <cell r="O19" t="str">
            <v>qq</v>
          </cell>
          <cell r="P19" t="str">
            <v>qq</v>
          </cell>
          <cell r="Q19" t="str">
            <v>qq</v>
          </cell>
          <cell r="R19" t="str">
            <v>qq</v>
          </cell>
          <cell r="S19" t="str">
            <v>qq</v>
          </cell>
          <cell r="T19" t="str">
            <v>Eugene</v>
          </cell>
          <cell r="U19"/>
          <cell r="V19"/>
          <cell r="W19"/>
          <cell r="X19"/>
          <cell r="Y19"/>
          <cell r="Z19"/>
        </row>
        <row r="20">
          <cell r="C20" t="str">
            <v>Sam</v>
          </cell>
          <cell r="D20" t="str">
            <v>qq</v>
          </cell>
          <cell r="E20" t="str">
            <v>Janki</v>
          </cell>
          <cell r="F20" t="str">
            <v>qq</v>
          </cell>
          <cell r="G20" t="str">
            <v>qq</v>
          </cell>
          <cell r="H20" t="str">
            <v>qq</v>
          </cell>
          <cell r="I20">
            <v>0</v>
          </cell>
          <cell r="J20">
            <v>0</v>
          </cell>
          <cell r="K20" t="str">
            <v>qq</v>
          </cell>
          <cell r="L20">
            <v>0</v>
          </cell>
          <cell r="M20" t="str">
            <v>qq</v>
          </cell>
          <cell r="N20"/>
          <cell r="O20" t="str">
            <v>qq</v>
          </cell>
          <cell r="P20" t="str">
            <v>qq</v>
          </cell>
          <cell r="Q20" t="str">
            <v>qq</v>
          </cell>
          <cell r="R20" t="str">
            <v>qq</v>
          </cell>
          <cell r="S20" t="str">
            <v>qq</v>
          </cell>
          <cell r="T20" t="str">
            <v>qq</v>
          </cell>
          <cell r="U20"/>
          <cell r="V20"/>
          <cell r="W20"/>
          <cell r="X20"/>
          <cell r="Y20"/>
          <cell r="Z20"/>
        </row>
        <row r="21">
          <cell r="C21" t="str">
            <v>qq</v>
          </cell>
          <cell r="D21">
            <v>0</v>
          </cell>
          <cell r="E21" t="str">
            <v>public holiday</v>
          </cell>
          <cell r="F21">
            <v>0</v>
          </cell>
          <cell r="G21" t="str">
            <v>public holiday</v>
          </cell>
          <cell r="H21" t="str">
            <v>qq</v>
          </cell>
          <cell r="I21">
            <v>0</v>
          </cell>
          <cell r="J21">
            <v>0</v>
          </cell>
          <cell r="K21" t="str">
            <v>public holiday</v>
          </cell>
          <cell r="L21" t="str">
            <v>qq</v>
          </cell>
          <cell r="M21" t="str">
            <v>public holiday</v>
          </cell>
          <cell r="N21" t="str">
            <v>public holiday</v>
          </cell>
          <cell r="O21" t="str">
            <v>public holiday</v>
          </cell>
          <cell r="P21" t="str">
            <v>public holiday</v>
          </cell>
          <cell r="Q21" t="str">
            <v>public holiday</v>
          </cell>
          <cell r="R21" t="str">
            <v>public holiday</v>
          </cell>
          <cell r="S21" t="str">
            <v>public holiday</v>
          </cell>
          <cell r="T21" t="str">
            <v>public holiday</v>
          </cell>
          <cell r="U21" t="str">
            <v>public holiday</v>
          </cell>
          <cell r="V21" t="str">
            <v>public holiday</v>
          </cell>
          <cell r="W21" t="str">
            <v>public holiday</v>
          </cell>
          <cell r="X21" t="str">
            <v>public holiday</v>
          </cell>
          <cell r="Y21" t="str">
            <v>public holiday</v>
          </cell>
          <cell r="Z21" t="str">
            <v>public holiday</v>
          </cell>
        </row>
        <row r="22">
          <cell r="C22" t="str">
            <v>qq</v>
          </cell>
          <cell r="D22">
            <v>0</v>
          </cell>
          <cell r="E22">
            <v>0</v>
          </cell>
          <cell r="F22">
            <v>0</v>
          </cell>
          <cell r="G22" t="str">
            <v>qq</v>
          </cell>
          <cell r="H22" t="str">
            <v>qq</v>
          </cell>
          <cell r="I22">
            <v>0</v>
          </cell>
          <cell r="J22">
            <v>0</v>
          </cell>
          <cell r="K22" t="str">
            <v>qq</v>
          </cell>
          <cell r="L22" t="str">
            <v>qq</v>
          </cell>
          <cell r="M22" t="str">
            <v>qq</v>
          </cell>
          <cell r="N22" t="str">
            <v>qq</v>
          </cell>
          <cell r="O22" t="str">
            <v>qq</v>
          </cell>
          <cell r="P22" t="str">
            <v>qq</v>
          </cell>
          <cell r="Q22" t="str">
            <v>qq</v>
          </cell>
          <cell r="R22" t="str">
            <v>qq</v>
          </cell>
          <cell r="S22"/>
          <cell r="T22"/>
          <cell r="U22"/>
          <cell r="V22"/>
          <cell r="W22"/>
          <cell r="X22"/>
          <cell r="Y22"/>
          <cell r="Z22"/>
        </row>
        <row r="23">
          <cell r="C23" t="str">
            <v>qq</v>
          </cell>
          <cell r="D23">
            <v>0</v>
          </cell>
          <cell r="E23">
            <v>0</v>
          </cell>
          <cell r="F23">
            <v>0</v>
          </cell>
          <cell r="G23" t="str">
            <v>qq</v>
          </cell>
          <cell r="H23" t="str">
            <v>qq</v>
          </cell>
          <cell r="I23">
            <v>0</v>
          </cell>
          <cell r="J23">
            <v>0</v>
          </cell>
          <cell r="K23" t="str">
            <v>qq</v>
          </cell>
          <cell r="L23" t="str">
            <v>qq</v>
          </cell>
          <cell r="M23" t="str">
            <v>S.Rajendra</v>
          </cell>
          <cell r="N23" t="str">
            <v>qq</v>
          </cell>
          <cell r="O23" t="str">
            <v>qq</v>
          </cell>
          <cell r="P23" t="str">
            <v>qq</v>
          </cell>
          <cell r="Q23" t="str">
            <v>qq</v>
          </cell>
          <cell r="R23" t="str">
            <v>qq</v>
          </cell>
          <cell r="S23"/>
          <cell r="T23"/>
          <cell r="U23"/>
          <cell r="V23"/>
          <cell r="W23"/>
          <cell r="X23"/>
          <cell r="Y23"/>
          <cell r="Z23"/>
        </row>
        <row r="24">
          <cell r="C24" t="str">
            <v>qq</v>
          </cell>
          <cell r="D24">
            <v>0</v>
          </cell>
          <cell r="E24">
            <v>0</v>
          </cell>
          <cell r="F24">
            <v>0</v>
          </cell>
          <cell r="G24" t="str">
            <v>qq</v>
          </cell>
          <cell r="H24" t="str">
            <v>qq</v>
          </cell>
          <cell r="I24">
            <v>0</v>
          </cell>
          <cell r="J24">
            <v>0</v>
          </cell>
          <cell r="K24" t="str">
            <v>qq</v>
          </cell>
          <cell r="L24" t="str">
            <v>qq</v>
          </cell>
          <cell r="M24" t="str">
            <v>qq</v>
          </cell>
          <cell r="N24" t="str">
            <v>qq</v>
          </cell>
          <cell r="O24" t="str">
            <v>qq</v>
          </cell>
          <cell r="P24" t="str">
            <v>qq</v>
          </cell>
          <cell r="Q24" t="str">
            <v>qq</v>
          </cell>
          <cell r="R24" t="str">
            <v>qq</v>
          </cell>
          <cell r="S24"/>
          <cell r="T24"/>
          <cell r="U24"/>
          <cell r="V24"/>
          <cell r="W24"/>
          <cell r="X24"/>
          <cell r="Y24"/>
          <cell r="Z24"/>
        </row>
        <row r="25">
          <cell r="C25" t="str">
            <v>qq</v>
          </cell>
          <cell r="D25">
            <v>0</v>
          </cell>
          <cell r="E25">
            <v>0</v>
          </cell>
          <cell r="F25">
            <v>0</v>
          </cell>
          <cell r="G25" t="str">
            <v>qq</v>
          </cell>
          <cell r="H25" t="str">
            <v>qq</v>
          </cell>
          <cell r="I25">
            <v>0</v>
          </cell>
          <cell r="J25">
            <v>0</v>
          </cell>
          <cell r="K25" t="str">
            <v>qq</v>
          </cell>
          <cell r="L25" t="str">
            <v>qq</v>
          </cell>
          <cell r="M25" t="str">
            <v>qq</v>
          </cell>
          <cell r="N25" t="str">
            <v>qq</v>
          </cell>
          <cell r="O25" t="str">
            <v>qq</v>
          </cell>
          <cell r="P25" t="str">
            <v>qq</v>
          </cell>
          <cell r="Q25" t="str">
            <v>qq</v>
          </cell>
          <cell r="R25" t="str">
            <v>qq</v>
          </cell>
          <cell r="S25"/>
          <cell r="T25" t="str">
            <v>qq</v>
          </cell>
          <cell r="U25"/>
          <cell r="V25"/>
          <cell r="W25"/>
          <cell r="X25"/>
          <cell r="Y25"/>
          <cell r="Z25"/>
        </row>
        <row r="26">
          <cell r="C26" t="str">
            <v>qq</v>
          </cell>
          <cell r="D26">
            <v>0</v>
          </cell>
          <cell r="E26">
            <v>0</v>
          </cell>
          <cell r="F26">
            <v>0</v>
          </cell>
          <cell r="G26" t="str">
            <v>qq</v>
          </cell>
          <cell r="H26" t="str">
            <v>qq</v>
          </cell>
          <cell r="I26">
            <v>0</v>
          </cell>
          <cell r="J26">
            <v>0</v>
          </cell>
          <cell r="K26" t="str">
            <v>qq</v>
          </cell>
          <cell r="L26" t="str">
            <v>qq</v>
          </cell>
          <cell r="M26" t="str">
            <v>qq</v>
          </cell>
          <cell r="N26" t="str">
            <v>qq</v>
          </cell>
          <cell r="O26" t="str">
            <v>qq</v>
          </cell>
          <cell r="P26" t="str">
            <v>qq</v>
          </cell>
          <cell r="Q26" t="str">
            <v>qq</v>
          </cell>
          <cell r="R26" t="str">
            <v>qq</v>
          </cell>
          <cell r="S26" t="str">
            <v>qq</v>
          </cell>
          <cell r="T26" t="str">
            <v>qq</v>
          </cell>
          <cell r="U26"/>
          <cell r="V26"/>
          <cell r="W26"/>
          <cell r="X26"/>
          <cell r="Y26"/>
          <cell r="Z26"/>
        </row>
        <row r="27">
          <cell r="C27" t="str">
            <v>qq</v>
          </cell>
          <cell r="D27">
            <v>0</v>
          </cell>
          <cell r="E27">
            <v>0</v>
          </cell>
          <cell r="F27">
            <v>0</v>
          </cell>
          <cell r="G27" t="str">
            <v>qq</v>
          </cell>
          <cell r="H27" t="str">
            <v>qq</v>
          </cell>
          <cell r="I27">
            <v>0</v>
          </cell>
          <cell r="J27">
            <v>0</v>
          </cell>
          <cell r="K27" t="str">
            <v>qq</v>
          </cell>
          <cell r="L27" t="str">
            <v>qq</v>
          </cell>
          <cell r="M27" t="str">
            <v>qq</v>
          </cell>
          <cell r="N27" t="str">
            <v>qq</v>
          </cell>
          <cell r="O27" t="str">
            <v>qq</v>
          </cell>
          <cell r="P27" t="str">
            <v>qq</v>
          </cell>
          <cell r="Q27" t="str">
            <v>qq</v>
          </cell>
          <cell r="R27" t="str">
            <v>qq</v>
          </cell>
          <cell r="S27" t="str">
            <v>qq</v>
          </cell>
          <cell r="T27"/>
          <cell r="U27"/>
          <cell r="V27"/>
          <cell r="W27"/>
          <cell r="X27"/>
          <cell r="Y27"/>
          <cell r="Z27"/>
        </row>
        <row r="28">
          <cell r="C28" t="str">
            <v>qq</v>
          </cell>
          <cell r="D28">
            <v>0</v>
          </cell>
          <cell r="E28">
            <v>0</v>
          </cell>
          <cell r="F28">
            <v>0</v>
          </cell>
          <cell r="G28" t="str">
            <v>qq</v>
          </cell>
          <cell r="H28" t="str">
            <v>qq</v>
          </cell>
          <cell r="I28">
            <v>0</v>
          </cell>
          <cell r="J28">
            <v>0</v>
          </cell>
          <cell r="K28" t="str">
            <v>qq</v>
          </cell>
          <cell r="L28" t="str">
            <v>qq</v>
          </cell>
          <cell r="M28" t="str">
            <v>qq</v>
          </cell>
          <cell r="N28" t="str">
            <v>qq</v>
          </cell>
          <cell r="O28" t="str">
            <v>qq</v>
          </cell>
          <cell r="P28" t="str">
            <v>qq</v>
          </cell>
          <cell r="Q28"/>
          <cell r="R28" t="str">
            <v>qq</v>
          </cell>
          <cell r="S28" t="str">
            <v>qq</v>
          </cell>
          <cell r="T28"/>
          <cell r="U28"/>
          <cell r="V28"/>
          <cell r="W28"/>
          <cell r="X28"/>
          <cell r="Y28"/>
          <cell r="Z28"/>
        </row>
        <row r="29">
          <cell r="C29" t="str">
            <v>qq</v>
          </cell>
          <cell r="D29">
            <v>0</v>
          </cell>
          <cell r="E29">
            <v>0</v>
          </cell>
          <cell r="F29">
            <v>0</v>
          </cell>
          <cell r="G29" t="str">
            <v>qq</v>
          </cell>
          <cell r="H29" t="str">
            <v>qq</v>
          </cell>
          <cell r="I29">
            <v>0</v>
          </cell>
          <cell r="J29">
            <v>0</v>
          </cell>
          <cell r="K29">
            <v>0</v>
          </cell>
          <cell r="L29" t="str">
            <v>qq</v>
          </cell>
          <cell r="M29" t="str">
            <v>Eugene</v>
          </cell>
          <cell r="N29" t="str">
            <v>qq</v>
          </cell>
          <cell r="O29" t="str">
            <v>qq</v>
          </cell>
          <cell r="P29" t="str">
            <v>qq</v>
          </cell>
          <cell r="Q29"/>
          <cell r="R29" t="str">
            <v>qq</v>
          </cell>
          <cell r="S29" t="str">
            <v>qq</v>
          </cell>
          <cell r="T29" t="str">
            <v>qq</v>
          </cell>
          <cell r="U29"/>
          <cell r="V29"/>
          <cell r="W29"/>
          <cell r="X29"/>
          <cell r="Y29"/>
          <cell r="Z29"/>
        </row>
        <row r="30">
          <cell r="C30" t="str">
            <v>qq</v>
          </cell>
          <cell r="D30">
            <v>0</v>
          </cell>
          <cell r="E30" t="str">
            <v>Janki</v>
          </cell>
          <cell r="F30">
            <v>0</v>
          </cell>
          <cell r="G30" t="str">
            <v>qq</v>
          </cell>
          <cell r="H30" t="str">
            <v>qq</v>
          </cell>
          <cell r="I30">
            <v>0</v>
          </cell>
          <cell r="J30">
            <v>0</v>
          </cell>
          <cell r="K30">
            <v>0</v>
          </cell>
          <cell r="L30" t="str">
            <v>qq</v>
          </cell>
          <cell r="M30" t="str">
            <v>Phil (&lt;3pm)</v>
          </cell>
          <cell r="N30" t="str">
            <v>qq</v>
          </cell>
          <cell r="O30" t="str">
            <v>qq</v>
          </cell>
          <cell r="P30" t="str">
            <v>qq</v>
          </cell>
          <cell r="Q30"/>
          <cell r="R30" t="str">
            <v>qq</v>
          </cell>
          <cell r="S30" t="str">
            <v>qq</v>
          </cell>
          <cell r="T30"/>
          <cell r="U30"/>
          <cell r="V30"/>
          <cell r="W30"/>
          <cell r="X30"/>
          <cell r="Y30"/>
          <cell r="Z30"/>
        </row>
        <row r="31">
          <cell r="C31" t="str">
            <v>qq</v>
          </cell>
          <cell r="D31">
            <v>0</v>
          </cell>
          <cell r="E31" t="str">
            <v>Janki</v>
          </cell>
          <cell r="F31">
            <v>0</v>
          </cell>
          <cell r="G31" t="str">
            <v>qq</v>
          </cell>
          <cell r="H31" t="str">
            <v>qq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qq</v>
          </cell>
          <cell r="N31" t="str">
            <v>qq</v>
          </cell>
          <cell r="O31" t="str">
            <v>qq</v>
          </cell>
          <cell r="P31" t="str">
            <v>qq</v>
          </cell>
          <cell r="Q31" t="str">
            <v>qq</v>
          </cell>
          <cell r="R31" t="str">
            <v>qq</v>
          </cell>
          <cell r="S31" t="str">
            <v>qq</v>
          </cell>
          <cell r="T31"/>
          <cell r="U31"/>
          <cell r="V31"/>
          <cell r="W31"/>
          <cell r="X31"/>
          <cell r="Y31"/>
          <cell r="Z31"/>
        </row>
        <row r="32">
          <cell r="C32" t="str">
            <v>qq</v>
          </cell>
          <cell r="D32">
            <v>0</v>
          </cell>
          <cell r="E32" t="str">
            <v>Janki</v>
          </cell>
          <cell r="F32">
            <v>0</v>
          </cell>
          <cell r="G32" t="str">
            <v>qq</v>
          </cell>
          <cell r="H32" t="str">
            <v>qq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qq</v>
          </cell>
          <cell r="N32" t="str">
            <v>qq</v>
          </cell>
          <cell r="O32" t="str">
            <v>qq</v>
          </cell>
          <cell r="P32" t="str">
            <v>qq</v>
          </cell>
          <cell r="Q32"/>
          <cell r="R32" t="str">
            <v>qq</v>
          </cell>
          <cell r="S32" t="str">
            <v>qq</v>
          </cell>
          <cell r="T32"/>
          <cell r="U32"/>
          <cell r="V32"/>
          <cell r="W32"/>
          <cell r="X32"/>
          <cell r="Y32"/>
          <cell r="Z32"/>
        </row>
        <row r="33">
          <cell r="C33" t="str">
            <v>qq</v>
          </cell>
          <cell r="D33">
            <v>0</v>
          </cell>
          <cell r="E33" t="str">
            <v>Janki</v>
          </cell>
          <cell r="F33">
            <v>0</v>
          </cell>
          <cell r="G33" t="str">
            <v>qq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qq</v>
          </cell>
          <cell r="N33" t="str">
            <v>qq</v>
          </cell>
          <cell r="O33" t="str">
            <v>qq</v>
          </cell>
          <cell r="P33" t="str">
            <v>qq</v>
          </cell>
          <cell r="Q33" t="str">
            <v>qq</v>
          </cell>
          <cell r="R33" t="str">
            <v>qq</v>
          </cell>
          <cell r="S33" t="str">
            <v>qq</v>
          </cell>
          <cell r="T33"/>
          <cell r="U33"/>
          <cell r="V33"/>
          <cell r="W33"/>
          <cell r="X33"/>
          <cell r="Y33"/>
          <cell r="Z33"/>
        </row>
        <row r="34">
          <cell r="C34" t="str">
            <v>qq</v>
          </cell>
          <cell r="D34">
            <v>0</v>
          </cell>
          <cell r="E34" t="str">
            <v>Janki</v>
          </cell>
          <cell r="F34">
            <v>0</v>
          </cell>
          <cell r="G34" t="str">
            <v>qq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Meghana</v>
          </cell>
          <cell r="N34" t="str">
            <v>Alison</v>
          </cell>
          <cell r="O34" t="str">
            <v>qq</v>
          </cell>
          <cell r="P34" t="str">
            <v>qq</v>
          </cell>
          <cell r="Q34" t="str">
            <v>qq</v>
          </cell>
          <cell r="R34" t="str">
            <v>qq</v>
          </cell>
          <cell r="S34" t="str">
            <v>qq</v>
          </cell>
          <cell r="T34"/>
          <cell r="U34"/>
          <cell r="V34"/>
          <cell r="W34"/>
          <cell r="X34"/>
          <cell r="Y34"/>
          <cell r="Z34"/>
        </row>
        <row r="35">
          <cell r="C35" t="str">
            <v>qq</v>
          </cell>
          <cell r="D35">
            <v>0</v>
          </cell>
          <cell r="E35" t="str">
            <v>Janki</v>
          </cell>
          <cell r="F35">
            <v>0</v>
          </cell>
          <cell r="G35" t="str">
            <v>qq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str">
            <v>qq</v>
          </cell>
          <cell r="N35" t="str">
            <v>qq</v>
          </cell>
          <cell r="O35" t="str">
            <v>qq</v>
          </cell>
          <cell r="P35" t="str">
            <v>qq</v>
          </cell>
          <cell r="Q35"/>
          <cell r="R35" t="str">
            <v>qq</v>
          </cell>
          <cell r="S35" t="str">
            <v>qq</v>
          </cell>
          <cell r="T35"/>
          <cell r="U35"/>
          <cell r="V35"/>
          <cell r="W35"/>
          <cell r="X35"/>
          <cell r="Y35"/>
          <cell r="Z35"/>
        </row>
        <row r="36">
          <cell r="C36" t="str">
            <v>qq</v>
          </cell>
          <cell r="D36">
            <v>0</v>
          </cell>
          <cell r="E36">
            <v>0</v>
          </cell>
          <cell r="F36">
            <v>0</v>
          </cell>
          <cell r="G36" t="str">
            <v>qq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qq</v>
          </cell>
          <cell r="N36" t="str">
            <v>Alison</v>
          </cell>
          <cell r="O36" t="str">
            <v>qq</v>
          </cell>
          <cell r="P36" t="str">
            <v>qq</v>
          </cell>
          <cell r="Q36"/>
          <cell r="R36" t="str">
            <v>qq</v>
          </cell>
          <cell r="S36"/>
          <cell r="T36" t="str">
            <v>qq</v>
          </cell>
          <cell r="U36"/>
          <cell r="V36"/>
          <cell r="W36"/>
          <cell r="X36"/>
          <cell r="Y36"/>
          <cell r="Z36"/>
        </row>
        <row r="37">
          <cell r="C37" t="str">
            <v>qq</v>
          </cell>
          <cell r="D37">
            <v>0</v>
          </cell>
          <cell r="E37" t="str">
            <v>Janki</v>
          </cell>
          <cell r="F37">
            <v>0</v>
          </cell>
          <cell r="G37" t="str">
            <v>qq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qq</v>
          </cell>
          <cell r="N37" t="str">
            <v>qq</v>
          </cell>
          <cell r="O37" t="str">
            <v>A.Tran</v>
          </cell>
          <cell r="P37" t="str">
            <v>qq</v>
          </cell>
          <cell r="Q37"/>
          <cell r="R37" t="str">
            <v>qq</v>
          </cell>
          <cell r="S37"/>
          <cell r="T37"/>
          <cell r="U37"/>
          <cell r="V37"/>
          <cell r="W37"/>
          <cell r="X37"/>
          <cell r="Y37"/>
          <cell r="Z37"/>
        </row>
        <row r="38">
          <cell r="C38" t="str">
            <v>qq</v>
          </cell>
          <cell r="D38">
            <v>0</v>
          </cell>
          <cell r="E38">
            <v>0</v>
          </cell>
          <cell r="F38">
            <v>0</v>
          </cell>
          <cell r="G38" t="str">
            <v>qq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qq</v>
          </cell>
          <cell r="N38" t="str">
            <v>qq</v>
          </cell>
          <cell r="O38" t="str">
            <v>qq</v>
          </cell>
          <cell r="P38" t="str">
            <v>Alison</v>
          </cell>
          <cell r="Q38" t="str">
            <v>qq</v>
          </cell>
          <cell r="R38" t="str">
            <v>qq</v>
          </cell>
          <cell r="S38" t="str">
            <v>qq</v>
          </cell>
          <cell r="T38"/>
          <cell r="U38"/>
          <cell r="V38"/>
          <cell r="W38"/>
          <cell r="X38"/>
          <cell r="Y38"/>
          <cell r="Z38"/>
        </row>
        <row r="39">
          <cell r="C39" t="str">
            <v>qq</v>
          </cell>
          <cell r="D39">
            <v>0</v>
          </cell>
          <cell r="E39" t="str">
            <v>Janki</v>
          </cell>
          <cell r="F39">
            <v>0</v>
          </cell>
          <cell r="G39" t="str">
            <v>qq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qq</v>
          </cell>
          <cell r="N39" t="str">
            <v>qq</v>
          </cell>
          <cell r="O39" t="str">
            <v>qq</v>
          </cell>
          <cell r="P39" t="str">
            <v>Alison</v>
          </cell>
          <cell r="Q39" t="str">
            <v>qq</v>
          </cell>
          <cell r="R39" t="str">
            <v>qq</v>
          </cell>
          <cell r="S39" t="str">
            <v>qq</v>
          </cell>
          <cell r="T39"/>
          <cell r="U39"/>
          <cell r="V39"/>
          <cell r="W39"/>
          <cell r="X39"/>
          <cell r="Y39"/>
          <cell r="Z39"/>
        </row>
        <row r="40">
          <cell r="C40" t="str">
            <v>qq</v>
          </cell>
          <cell r="D40">
            <v>0</v>
          </cell>
          <cell r="E40" t="str">
            <v>Janki</v>
          </cell>
          <cell r="F40">
            <v>0</v>
          </cell>
          <cell r="G40" t="str">
            <v>qq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qq</v>
          </cell>
          <cell r="N40" t="str">
            <v>qq</v>
          </cell>
          <cell r="O40" t="str">
            <v>qq</v>
          </cell>
          <cell r="P40" t="str">
            <v>Phil&lt;3pm</v>
          </cell>
          <cell r="Q40"/>
          <cell r="R40" t="str">
            <v>qq</v>
          </cell>
          <cell r="S40" t="str">
            <v>qq</v>
          </cell>
          <cell r="T40"/>
          <cell r="U40"/>
          <cell r="V40"/>
          <cell r="W40"/>
          <cell r="X40"/>
          <cell r="Y40"/>
          <cell r="Z40"/>
        </row>
        <row r="41">
          <cell r="C41" t="str">
            <v>qq</v>
          </cell>
          <cell r="D41">
            <v>0</v>
          </cell>
          <cell r="E41">
            <v>0</v>
          </cell>
          <cell r="F41">
            <v>0</v>
          </cell>
          <cell r="G41" t="str">
            <v>qq</v>
          </cell>
          <cell r="H41">
            <v>0</v>
          </cell>
          <cell r="I41">
            <v>0</v>
          </cell>
          <cell r="J41">
            <v>0</v>
          </cell>
          <cell r="K41" t="str">
            <v>qq</v>
          </cell>
          <cell r="L41">
            <v>0</v>
          </cell>
          <cell r="M41" t="str">
            <v>qq</v>
          </cell>
          <cell r="N41" t="str">
            <v>qq</v>
          </cell>
          <cell r="O41" t="str">
            <v>qq</v>
          </cell>
          <cell r="P41" t="str">
            <v>Nadi</v>
          </cell>
          <cell r="Q41" t="str">
            <v>qq</v>
          </cell>
          <cell r="R41" t="str">
            <v>qq</v>
          </cell>
          <cell r="S41"/>
          <cell r="T41"/>
          <cell r="U41"/>
          <cell r="V41"/>
          <cell r="W41"/>
          <cell r="X41"/>
          <cell r="Y41"/>
          <cell r="Z41"/>
        </row>
        <row r="42">
          <cell r="C42" t="str">
            <v>qq</v>
          </cell>
          <cell r="D42">
            <v>0</v>
          </cell>
          <cell r="E42" t="str">
            <v>Janki</v>
          </cell>
          <cell r="F42">
            <v>0</v>
          </cell>
          <cell r="G42" t="str">
            <v>qq</v>
          </cell>
          <cell r="H42">
            <v>0</v>
          </cell>
          <cell r="I42">
            <v>0</v>
          </cell>
          <cell r="J42">
            <v>0</v>
          </cell>
          <cell r="K42" t="str">
            <v>qq</v>
          </cell>
          <cell r="L42">
            <v>0</v>
          </cell>
          <cell r="M42" t="str">
            <v>Natalie&lt;2</v>
          </cell>
          <cell r="N42" t="str">
            <v>qq</v>
          </cell>
          <cell r="O42" t="str">
            <v>QQ</v>
          </cell>
          <cell r="P42" t="str">
            <v>qq</v>
          </cell>
          <cell r="Q42" t="str">
            <v>qq</v>
          </cell>
          <cell r="R42" t="str">
            <v>qq</v>
          </cell>
          <cell r="S42" t="str">
            <v>qq</v>
          </cell>
          <cell r="T42"/>
          <cell r="U42"/>
          <cell r="V42"/>
          <cell r="W42"/>
          <cell r="X42"/>
          <cell r="Y42"/>
          <cell r="Z42"/>
        </row>
        <row r="43">
          <cell r="C43" t="str">
            <v>qq</v>
          </cell>
          <cell r="D43">
            <v>0</v>
          </cell>
          <cell r="E43" t="str">
            <v>Janki</v>
          </cell>
          <cell r="F43">
            <v>0</v>
          </cell>
          <cell r="G43" t="str">
            <v>qq</v>
          </cell>
          <cell r="H43">
            <v>0</v>
          </cell>
          <cell r="I43">
            <v>0</v>
          </cell>
          <cell r="J43">
            <v>0</v>
          </cell>
          <cell r="K43" t="str">
            <v>qq</v>
          </cell>
          <cell r="L43">
            <v>0</v>
          </cell>
          <cell r="M43" t="str">
            <v>qq</v>
          </cell>
          <cell r="N43" t="str">
            <v>qq</v>
          </cell>
          <cell r="O43" t="str">
            <v>qq</v>
          </cell>
          <cell r="P43" t="str">
            <v>qq</v>
          </cell>
          <cell r="Q43" t="str">
            <v>qq</v>
          </cell>
          <cell r="R43" t="str">
            <v>qq</v>
          </cell>
          <cell r="S43" t="str">
            <v>qq</v>
          </cell>
          <cell r="T43"/>
          <cell r="U43"/>
          <cell r="V43"/>
          <cell r="W43"/>
          <cell r="X43"/>
          <cell r="Y43"/>
          <cell r="Z43"/>
        </row>
        <row r="44">
          <cell r="C44" t="str">
            <v>qq</v>
          </cell>
          <cell r="D44">
            <v>0</v>
          </cell>
          <cell r="E44" t="str">
            <v>Janki</v>
          </cell>
          <cell r="F44">
            <v>0</v>
          </cell>
          <cell r="G44" t="str">
            <v>qq</v>
          </cell>
          <cell r="H44">
            <v>0</v>
          </cell>
          <cell r="I44">
            <v>0</v>
          </cell>
          <cell r="J44">
            <v>0</v>
          </cell>
          <cell r="K44" t="str">
            <v>qq</v>
          </cell>
          <cell r="L44">
            <v>0</v>
          </cell>
          <cell r="M44" t="str">
            <v>qq</v>
          </cell>
          <cell r="N44" t="str">
            <v>qq</v>
          </cell>
          <cell r="O44" t="str">
            <v>qq</v>
          </cell>
          <cell r="P44" t="str">
            <v>qq</v>
          </cell>
          <cell r="Q44" t="str">
            <v>qq</v>
          </cell>
          <cell r="R44" t="str">
            <v>qq</v>
          </cell>
          <cell r="S44" t="str">
            <v>qq</v>
          </cell>
          <cell r="T44"/>
          <cell r="U44" t="str">
            <v>qq</v>
          </cell>
          <cell r="V44"/>
          <cell r="W44"/>
          <cell r="X44"/>
          <cell r="Y44"/>
          <cell r="Z44"/>
        </row>
        <row r="45">
          <cell r="C45" t="str">
            <v>qq</v>
          </cell>
          <cell r="D45">
            <v>0</v>
          </cell>
          <cell r="E45">
            <v>0</v>
          </cell>
          <cell r="F45">
            <v>0</v>
          </cell>
          <cell r="G45" t="str">
            <v>qq</v>
          </cell>
          <cell r="H45">
            <v>0</v>
          </cell>
          <cell r="I45">
            <v>0</v>
          </cell>
          <cell r="J45">
            <v>0</v>
          </cell>
          <cell r="K45" t="str">
            <v>qq</v>
          </cell>
          <cell r="L45">
            <v>0</v>
          </cell>
          <cell r="M45" t="str">
            <v>qq</v>
          </cell>
          <cell r="N45" t="str">
            <v>qq</v>
          </cell>
          <cell r="O45" t="str">
            <v>qq</v>
          </cell>
          <cell r="P45" t="str">
            <v>qq</v>
          </cell>
          <cell r="Q45" t="str">
            <v>qq</v>
          </cell>
          <cell r="R45" t="str">
            <v>qq</v>
          </cell>
          <cell r="S45" t="str">
            <v>qq</v>
          </cell>
          <cell r="T45" t="str">
            <v>qq</v>
          </cell>
          <cell r="U45"/>
          <cell r="V45"/>
          <cell r="W45"/>
          <cell r="X45"/>
          <cell r="Y45"/>
          <cell r="Z45"/>
        </row>
        <row r="46">
          <cell r="C46" t="str">
            <v>qq</v>
          </cell>
          <cell r="D46">
            <v>0</v>
          </cell>
          <cell r="E46" t="str">
            <v>qq</v>
          </cell>
          <cell r="F46">
            <v>0</v>
          </cell>
          <cell r="G46" t="str">
            <v>qq</v>
          </cell>
          <cell r="H46">
            <v>0</v>
          </cell>
          <cell r="I46">
            <v>0</v>
          </cell>
          <cell r="J46">
            <v>0</v>
          </cell>
          <cell r="K46" t="str">
            <v xml:space="preserve"> </v>
          </cell>
          <cell r="L46">
            <v>0</v>
          </cell>
          <cell r="M46" t="str">
            <v>qq</v>
          </cell>
          <cell r="N46" t="str">
            <v>qq</v>
          </cell>
          <cell r="O46" t="str">
            <v>qq</v>
          </cell>
          <cell r="P46" t="str">
            <v>qq</v>
          </cell>
          <cell r="Q46" t="str">
            <v>qq</v>
          </cell>
          <cell r="R46" t="str">
            <v>qq</v>
          </cell>
          <cell r="S46" t="str">
            <v>qq</v>
          </cell>
          <cell r="T46" t="str">
            <v>qq</v>
          </cell>
          <cell r="U46" t="str">
            <v>qq</v>
          </cell>
          <cell r="V46"/>
          <cell r="W46"/>
          <cell r="X46"/>
          <cell r="Y46"/>
          <cell r="Z46"/>
        </row>
        <row r="47">
          <cell r="C47" t="str">
            <v>qq</v>
          </cell>
          <cell r="D47">
            <v>0</v>
          </cell>
          <cell r="E47" t="str">
            <v>qq</v>
          </cell>
          <cell r="F47">
            <v>0</v>
          </cell>
          <cell r="G47" t="str">
            <v>qq</v>
          </cell>
          <cell r="H47">
            <v>0</v>
          </cell>
          <cell r="I47">
            <v>0</v>
          </cell>
          <cell r="J47">
            <v>0</v>
          </cell>
          <cell r="K47" t="str">
            <v>qq</v>
          </cell>
          <cell r="L47">
            <v>0</v>
          </cell>
          <cell r="M47" t="str">
            <v>qq</v>
          </cell>
          <cell r="N47" t="str">
            <v>qq</v>
          </cell>
          <cell r="O47" t="str">
            <v>qq</v>
          </cell>
          <cell r="P47" t="str">
            <v>qq</v>
          </cell>
          <cell r="Q47" t="str">
            <v>Nelson</v>
          </cell>
          <cell r="R47" t="str">
            <v>qq</v>
          </cell>
          <cell r="S47" t="str">
            <v>qq</v>
          </cell>
          <cell r="T47"/>
          <cell r="U47" t="str">
            <v>qq</v>
          </cell>
          <cell r="V47"/>
          <cell r="W47"/>
          <cell r="X47"/>
          <cell r="Y47"/>
          <cell r="Z47"/>
        </row>
        <row r="48">
          <cell r="C48" t="str">
            <v>qq</v>
          </cell>
          <cell r="D48">
            <v>0</v>
          </cell>
          <cell r="E48" t="str">
            <v>qq</v>
          </cell>
          <cell r="F48">
            <v>0</v>
          </cell>
          <cell r="G48" t="str">
            <v>qq</v>
          </cell>
          <cell r="H48">
            <v>0</v>
          </cell>
          <cell r="I48">
            <v>0</v>
          </cell>
          <cell r="J48">
            <v>0</v>
          </cell>
          <cell r="K48" t="str">
            <v>qq</v>
          </cell>
          <cell r="L48">
            <v>0</v>
          </cell>
          <cell r="M48" t="str">
            <v>qq</v>
          </cell>
          <cell r="N48" t="str">
            <v>&gt;1.45 Meng</v>
          </cell>
          <cell r="O48" t="str">
            <v>qq</v>
          </cell>
          <cell r="P48" t="str">
            <v>Fiona</v>
          </cell>
          <cell r="Q48" t="str">
            <v>qq</v>
          </cell>
          <cell r="R48" t="str">
            <v>qq</v>
          </cell>
          <cell r="S48" t="str">
            <v>qq</v>
          </cell>
          <cell r="T48"/>
          <cell r="U48" t="str">
            <v>qq</v>
          </cell>
          <cell r="V48"/>
          <cell r="W48"/>
          <cell r="X48"/>
          <cell r="Y48"/>
          <cell r="Z48"/>
        </row>
        <row r="49">
          <cell r="C49" t="str">
            <v>qq</v>
          </cell>
          <cell r="D49">
            <v>0</v>
          </cell>
          <cell r="E49" t="str">
            <v>qq</v>
          </cell>
          <cell r="F49">
            <v>0</v>
          </cell>
          <cell r="G49" t="str">
            <v>qq</v>
          </cell>
          <cell r="H49">
            <v>0</v>
          </cell>
          <cell r="I49">
            <v>0</v>
          </cell>
          <cell r="J49">
            <v>0</v>
          </cell>
          <cell r="K49" t="str">
            <v>qq</v>
          </cell>
          <cell r="L49">
            <v>0</v>
          </cell>
          <cell r="M49" t="str">
            <v>A.Truong</v>
          </cell>
          <cell r="N49" t="str">
            <v>qq</v>
          </cell>
          <cell r="O49" t="str">
            <v>qq</v>
          </cell>
          <cell r="P49" t="str">
            <v>qq</v>
          </cell>
          <cell r="Q49" t="str">
            <v>qq</v>
          </cell>
          <cell r="R49" t="str">
            <v>qq</v>
          </cell>
          <cell r="S49" t="str">
            <v>qq</v>
          </cell>
          <cell r="T49" t="str">
            <v>qq</v>
          </cell>
          <cell r="U49" t="str">
            <v>qq</v>
          </cell>
          <cell r="V49"/>
          <cell r="W49"/>
          <cell r="X49"/>
          <cell r="Y49"/>
          <cell r="Z49"/>
        </row>
        <row r="50">
          <cell r="C50" t="str">
            <v>qq</v>
          </cell>
          <cell r="D50">
            <v>0</v>
          </cell>
          <cell r="E50" t="str">
            <v>qq</v>
          </cell>
          <cell r="F50">
            <v>0</v>
          </cell>
          <cell r="G50" t="str">
            <v>qq</v>
          </cell>
          <cell r="H50">
            <v>0</v>
          </cell>
          <cell r="I50">
            <v>0</v>
          </cell>
          <cell r="J50">
            <v>0</v>
          </cell>
          <cell r="K50" t="str">
            <v>qq</v>
          </cell>
          <cell r="L50">
            <v>0</v>
          </cell>
          <cell r="M50" t="str">
            <v>qq</v>
          </cell>
          <cell r="N50" t="str">
            <v>qq</v>
          </cell>
          <cell r="O50" t="str">
            <v>qq</v>
          </cell>
          <cell r="P50" t="str">
            <v>qq</v>
          </cell>
          <cell r="Q50" t="str">
            <v>qq</v>
          </cell>
          <cell r="R50" t="str">
            <v>qq</v>
          </cell>
          <cell r="S50" t="str">
            <v>qq</v>
          </cell>
          <cell r="T50" t="str">
            <v>qq</v>
          </cell>
          <cell r="U50" t="str">
            <v>qq</v>
          </cell>
          <cell r="V50"/>
          <cell r="W50"/>
          <cell r="X50"/>
          <cell r="Y50"/>
          <cell r="Z50"/>
        </row>
        <row r="51">
          <cell r="C51" t="str">
            <v>Public Holiday</v>
          </cell>
          <cell r="D51">
            <v>0</v>
          </cell>
          <cell r="E51" t="str">
            <v>qq</v>
          </cell>
          <cell r="F51">
            <v>0</v>
          </cell>
          <cell r="G51" t="str">
            <v>Public holiday</v>
          </cell>
          <cell r="H51">
            <v>0</v>
          </cell>
          <cell r="I51" t="str">
            <v>Public Holiday</v>
          </cell>
          <cell r="J51">
            <v>0</v>
          </cell>
          <cell r="K51">
            <v>0</v>
          </cell>
          <cell r="L51">
            <v>0</v>
          </cell>
          <cell r="M51" t="str">
            <v>qq</v>
          </cell>
          <cell r="N51" t="str">
            <v>qq</v>
          </cell>
          <cell r="O51" t="str">
            <v>qq</v>
          </cell>
          <cell r="P51" t="str">
            <v>qq</v>
          </cell>
          <cell r="Q51" t="str">
            <v>qq</v>
          </cell>
          <cell r="R51" t="str">
            <v>qq</v>
          </cell>
          <cell r="S51" t="str">
            <v>qq</v>
          </cell>
          <cell r="T51" t="str">
            <v>qq</v>
          </cell>
          <cell r="U51"/>
          <cell r="V51"/>
          <cell r="W51"/>
          <cell r="X51"/>
          <cell r="Y51"/>
          <cell r="Z51"/>
        </row>
        <row r="52">
          <cell r="C52" t="str">
            <v>qq</v>
          </cell>
          <cell r="D52">
            <v>0</v>
          </cell>
          <cell r="E52" t="str">
            <v>qq</v>
          </cell>
          <cell r="F52">
            <v>0</v>
          </cell>
          <cell r="G52" t="str">
            <v>qq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 t="str">
            <v>qq</v>
          </cell>
          <cell r="M52" t="str">
            <v>A.Truong</v>
          </cell>
          <cell r="N52" t="str">
            <v>qq</v>
          </cell>
          <cell r="O52" t="str">
            <v>qq</v>
          </cell>
          <cell r="P52" t="str">
            <v>qq</v>
          </cell>
          <cell r="Q52" t="str">
            <v>qq</v>
          </cell>
          <cell r="R52" t="str">
            <v>qq</v>
          </cell>
          <cell r="S52" t="str">
            <v>qq</v>
          </cell>
          <cell r="T52"/>
          <cell r="U52"/>
          <cell r="V52"/>
          <cell r="W52"/>
          <cell r="X52"/>
          <cell r="Y52"/>
          <cell r="Z52"/>
        </row>
        <row r="53">
          <cell r="C53" t="str">
            <v>Sam</v>
          </cell>
          <cell r="D53">
            <v>0</v>
          </cell>
          <cell r="E53" t="str">
            <v>qq</v>
          </cell>
          <cell r="F53">
            <v>0</v>
          </cell>
          <cell r="G53" t="str">
            <v>qq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 t="str">
            <v>Sylvia</v>
          </cell>
          <cell r="M53" t="str">
            <v>qq</v>
          </cell>
          <cell r="N53" t="str">
            <v>qq</v>
          </cell>
          <cell r="O53" t="str">
            <v>Meng</v>
          </cell>
          <cell r="P53" t="str">
            <v>qq</v>
          </cell>
          <cell r="Q53" t="str">
            <v>M.Nguyen</v>
          </cell>
          <cell r="R53" t="str">
            <v>qq</v>
          </cell>
          <cell r="S53" t="str">
            <v>qq</v>
          </cell>
          <cell r="T53"/>
          <cell r="U53"/>
          <cell r="V53"/>
          <cell r="W53"/>
          <cell r="X53"/>
          <cell r="Y53"/>
          <cell r="Z53"/>
        </row>
        <row r="54">
          <cell r="C54" t="str">
            <v>qq</v>
          </cell>
          <cell r="D54">
            <v>0</v>
          </cell>
          <cell r="E54" t="str">
            <v>qq</v>
          </cell>
          <cell r="F54">
            <v>0</v>
          </cell>
          <cell r="G54" t="str">
            <v>qq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 t="str">
            <v>qq</v>
          </cell>
          <cell r="M54" t="str">
            <v>qq</v>
          </cell>
          <cell r="N54" t="str">
            <v>qq</v>
          </cell>
          <cell r="O54" t="str">
            <v>qq</v>
          </cell>
          <cell r="P54" t="str">
            <v>qq</v>
          </cell>
          <cell r="Q54" t="str">
            <v>qq</v>
          </cell>
          <cell r="R54" t="str">
            <v>qq</v>
          </cell>
          <cell r="S54" t="str">
            <v>qq</v>
          </cell>
          <cell r="T54"/>
          <cell r="U54"/>
          <cell r="V54"/>
          <cell r="W54"/>
          <cell r="X54"/>
          <cell r="Y54"/>
          <cell r="Z54"/>
        </row>
        <row r="55">
          <cell r="C55" t="str">
            <v>qq</v>
          </cell>
          <cell r="D55">
            <v>0</v>
          </cell>
          <cell r="E55" t="str">
            <v>qq</v>
          </cell>
          <cell r="F55">
            <v>0</v>
          </cell>
          <cell r="G55" t="str">
            <v>qq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 t="str">
            <v>Sylvia</v>
          </cell>
          <cell r="M55" t="str">
            <v>qq</v>
          </cell>
          <cell r="N55" t="str">
            <v>qq</v>
          </cell>
          <cell r="O55" t="str">
            <v>qq</v>
          </cell>
          <cell r="P55" t="str">
            <v>qq</v>
          </cell>
          <cell r="Q55" t="str">
            <v>qq</v>
          </cell>
          <cell r="R55" t="str">
            <v>qq</v>
          </cell>
          <cell r="S55" t="str">
            <v>qq</v>
          </cell>
          <cell r="T55"/>
          <cell r="U55"/>
          <cell r="V55"/>
          <cell r="W55"/>
          <cell r="X55"/>
          <cell r="Y55"/>
          <cell r="Z55"/>
        </row>
        <row r="56">
          <cell r="C56" t="str">
            <v>qq</v>
          </cell>
          <cell r="D56">
            <v>0</v>
          </cell>
          <cell r="E56" t="str">
            <v>qq</v>
          </cell>
          <cell r="F56">
            <v>0</v>
          </cell>
          <cell r="G56" t="str">
            <v>qq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 t="str">
            <v>qq</v>
          </cell>
          <cell r="M56" t="str">
            <v>A.Tran</v>
          </cell>
          <cell r="N56" t="str">
            <v>qq</v>
          </cell>
          <cell r="O56" t="str">
            <v>qq</v>
          </cell>
          <cell r="P56" t="str">
            <v>qq</v>
          </cell>
          <cell r="Q56" t="str">
            <v>qq</v>
          </cell>
          <cell r="R56" t="str">
            <v>qq</v>
          </cell>
          <cell r="S56" t="str">
            <v>Alison</v>
          </cell>
          <cell r="T56" t="str">
            <v>qq</v>
          </cell>
          <cell r="U56" t="str">
            <v>Meghana</v>
          </cell>
          <cell r="V56"/>
          <cell r="W56"/>
          <cell r="X56"/>
          <cell r="Y56"/>
          <cell r="Z56"/>
        </row>
        <row r="57">
          <cell r="C57" t="str">
            <v>qq</v>
          </cell>
          <cell r="D57">
            <v>0</v>
          </cell>
          <cell r="E57" t="str">
            <v>qq</v>
          </cell>
          <cell r="F57">
            <v>0</v>
          </cell>
          <cell r="G57" t="str">
            <v>qq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 t="str">
            <v>qq</v>
          </cell>
          <cell r="M57" t="str">
            <v>qq</v>
          </cell>
          <cell r="N57" t="str">
            <v>qq</v>
          </cell>
          <cell r="O57" t="str">
            <v>qq</v>
          </cell>
          <cell r="P57" t="str">
            <v>qq</v>
          </cell>
          <cell r="Q57" t="str">
            <v>qq</v>
          </cell>
          <cell r="R57" t="str">
            <v>qq</v>
          </cell>
          <cell r="S57" t="str">
            <v>qq</v>
          </cell>
          <cell r="T57"/>
          <cell r="U57" t="str">
            <v>qq</v>
          </cell>
          <cell r="V57"/>
          <cell r="W57"/>
          <cell r="X57"/>
          <cell r="Y57"/>
          <cell r="Z57"/>
        </row>
        <row r="58">
          <cell r="C58" t="str">
            <v>qq</v>
          </cell>
          <cell r="D58">
            <v>0</v>
          </cell>
          <cell r="E58">
            <v>0</v>
          </cell>
          <cell r="F58">
            <v>0</v>
          </cell>
          <cell r="G58" t="str">
            <v>qq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 t="str">
            <v>qq</v>
          </cell>
          <cell r="M58" t="str">
            <v>A.Truong</v>
          </cell>
          <cell r="N58" t="str">
            <v>qq</v>
          </cell>
          <cell r="O58" t="str">
            <v>qq</v>
          </cell>
          <cell r="P58" t="str">
            <v>qq</v>
          </cell>
          <cell r="Q58" t="str">
            <v>qq</v>
          </cell>
          <cell r="R58" t="str">
            <v>qq</v>
          </cell>
          <cell r="S58" t="str">
            <v>qq</v>
          </cell>
          <cell r="T58"/>
          <cell r="U58" t="str">
            <v>Meghana</v>
          </cell>
          <cell r="V58"/>
          <cell r="W58"/>
          <cell r="X58"/>
          <cell r="Y58"/>
          <cell r="Z58"/>
        </row>
        <row r="59">
          <cell r="C59" t="str">
            <v>Brindha</v>
          </cell>
          <cell r="D59">
            <v>0</v>
          </cell>
          <cell r="E59">
            <v>0</v>
          </cell>
          <cell r="F59">
            <v>0</v>
          </cell>
          <cell r="G59" t="str">
            <v>qq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 t="str">
            <v>J.Do</v>
          </cell>
          <cell r="M59" t="str">
            <v>A.Truong</v>
          </cell>
          <cell r="N59" t="str">
            <v>qq</v>
          </cell>
          <cell r="O59" t="str">
            <v>qq</v>
          </cell>
          <cell r="P59" t="str">
            <v>qq</v>
          </cell>
          <cell r="Q59" t="str">
            <v>qq</v>
          </cell>
          <cell r="R59" t="str">
            <v>qq</v>
          </cell>
          <cell r="S59" t="str">
            <v>qq</v>
          </cell>
          <cell r="T59" t="str">
            <v>qq</v>
          </cell>
          <cell r="U59" t="str">
            <v>qq</v>
          </cell>
          <cell r="V59"/>
          <cell r="W59"/>
          <cell r="X59"/>
          <cell r="Y59"/>
          <cell r="Z59"/>
        </row>
        <row r="60">
          <cell r="C60" t="str">
            <v>qq</v>
          </cell>
          <cell r="D60">
            <v>0</v>
          </cell>
          <cell r="E60" t="str">
            <v>qq</v>
          </cell>
          <cell r="F60">
            <v>0</v>
          </cell>
          <cell r="G60" t="str">
            <v>qq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str">
            <v>A.Truong</v>
          </cell>
          <cell r="N60" t="str">
            <v>qq</v>
          </cell>
          <cell r="O60" t="str">
            <v>qq</v>
          </cell>
          <cell r="P60" t="str">
            <v>qq</v>
          </cell>
          <cell r="Q60" t="str">
            <v>qq</v>
          </cell>
          <cell r="R60" t="str">
            <v>qq</v>
          </cell>
          <cell r="S60" t="str">
            <v>qq</v>
          </cell>
          <cell r="T60" t="str">
            <v>qq</v>
          </cell>
          <cell r="U60" t="str">
            <v>qq</v>
          </cell>
          <cell r="V60"/>
          <cell r="W60"/>
          <cell r="X60"/>
          <cell r="Y60"/>
          <cell r="Z60"/>
        </row>
        <row r="61">
          <cell r="C61" t="str">
            <v>Louise</v>
          </cell>
          <cell r="D61">
            <v>0</v>
          </cell>
          <cell r="E61" t="str">
            <v>qq</v>
          </cell>
          <cell r="F61">
            <v>0</v>
          </cell>
          <cell r="G61" t="str">
            <v>qq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A.Truong</v>
          </cell>
          <cell r="N61" t="str">
            <v>qq</v>
          </cell>
          <cell r="O61" t="str">
            <v>qq</v>
          </cell>
          <cell r="P61" t="str">
            <v>qq</v>
          </cell>
          <cell r="Q61" t="str">
            <v>qq</v>
          </cell>
          <cell r="R61" t="str">
            <v>qq</v>
          </cell>
          <cell r="S61" t="str">
            <v>Alison</v>
          </cell>
          <cell r="T61" t="str">
            <v>qq</v>
          </cell>
          <cell r="U61"/>
          <cell r="V61"/>
          <cell r="W61"/>
          <cell r="X61"/>
          <cell r="Y61"/>
          <cell r="Z61"/>
        </row>
        <row r="62">
          <cell r="C62" t="str">
            <v>qq</v>
          </cell>
          <cell r="D62">
            <v>0</v>
          </cell>
          <cell r="E62" t="str">
            <v>qq</v>
          </cell>
          <cell r="F62">
            <v>0</v>
          </cell>
          <cell r="G62" t="str">
            <v>qq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qq</v>
          </cell>
          <cell r="N62" t="str">
            <v>qq</v>
          </cell>
          <cell r="O62" t="str">
            <v>qq</v>
          </cell>
          <cell r="P62" t="str">
            <v>qq</v>
          </cell>
          <cell r="Q62" t="str">
            <v>qq</v>
          </cell>
          <cell r="R62" t="str">
            <v>qq</v>
          </cell>
          <cell r="S62" t="str">
            <v>Alison</v>
          </cell>
          <cell r="T62"/>
          <cell r="U62"/>
          <cell r="V62"/>
          <cell r="W62"/>
          <cell r="X62"/>
          <cell r="Y62"/>
          <cell r="Z62"/>
        </row>
        <row r="63">
          <cell r="C63" t="str">
            <v>qq</v>
          </cell>
          <cell r="D63">
            <v>0</v>
          </cell>
          <cell r="E63" t="str">
            <v>qq</v>
          </cell>
          <cell r="F63">
            <v>0</v>
          </cell>
          <cell r="G63" t="str">
            <v>qq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str">
            <v>A.Truong</v>
          </cell>
          <cell r="N63" t="str">
            <v>qq</v>
          </cell>
          <cell r="O63" t="str">
            <v>qq</v>
          </cell>
          <cell r="P63" t="str">
            <v>Meghana</v>
          </cell>
          <cell r="Q63" t="str">
            <v>qq</v>
          </cell>
          <cell r="R63" t="str">
            <v>qq</v>
          </cell>
          <cell r="S63" t="str">
            <v>Alison</v>
          </cell>
          <cell r="T63"/>
          <cell r="U63"/>
          <cell r="V63"/>
          <cell r="W63"/>
          <cell r="X63"/>
          <cell r="Y63"/>
          <cell r="Z63"/>
        </row>
        <row r="64">
          <cell r="C64" t="str">
            <v>qq</v>
          </cell>
          <cell r="D64">
            <v>0</v>
          </cell>
          <cell r="E64" t="str">
            <v>qq</v>
          </cell>
          <cell r="F64">
            <v>0</v>
          </cell>
          <cell r="G64" t="str">
            <v>qq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 t="str">
            <v>Sylvia</v>
          </cell>
          <cell r="M64" t="str">
            <v>A.Truong</v>
          </cell>
          <cell r="N64" t="str">
            <v>qq</v>
          </cell>
          <cell r="O64" t="str">
            <v>qq</v>
          </cell>
          <cell r="P64" t="str">
            <v>qq</v>
          </cell>
          <cell r="Q64" t="str">
            <v>qq</v>
          </cell>
          <cell r="R64" t="str">
            <v>qq</v>
          </cell>
          <cell r="S64" t="str">
            <v>Alison</v>
          </cell>
          <cell r="T64"/>
          <cell r="U64"/>
          <cell r="V64"/>
          <cell r="W64"/>
          <cell r="X64"/>
          <cell r="Y64"/>
          <cell r="Z64"/>
        </row>
        <row r="65">
          <cell r="C65" t="str">
            <v>qq</v>
          </cell>
          <cell r="D65">
            <v>0</v>
          </cell>
          <cell r="E65" t="str">
            <v>qq</v>
          </cell>
          <cell r="F65">
            <v>0</v>
          </cell>
          <cell r="G65" t="str">
            <v>qq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qq</v>
          </cell>
          <cell r="N65" t="str">
            <v>qq</v>
          </cell>
          <cell r="O65" t="str">
            <v>qq</v>
          </cell>
          <cell r="P65" t="str">
            <v>qq</v>
          </cell>
          <cell r="Q65" t="str">
            <v>qq</v>
          </cell>
          <cell r="R65" t="str">
            <v>qq</v>
          </cell>
          <cell r="S65" t="str">
            <v>qq</v>
          </cell>
          <cell r="T65" t="str">
            <v>qq</v>
          </cell>
          <cell r="U65"/>
          <cell r="V65"/>
          <cell r="W65"/>
          <cell r="X65"/>
          <cell r="Y65"/>
          <cell r="Z65"/>
        </row>
        <row r="66">
          <cell r="C66" t="str">
            <v>qq</v>
          </cell>
          <cell r="D66">
            <v>0</v>
          </cell>
          <cell r="E66" t="str">
            <v>Janki</v>
          </cell>
          <cell r="F66">
            <v>0</v>
          </cell>
          <cell r="G66" t="str">
            <v>qq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 t="str">
            <v>Sylvia</v>
          </cell>
          <cell r="M66" t="str">
            <v>A.Truong</v>
          </cell>
          <cell r="N66" t="str">
            <v>qq</v>
          </cell>
          <cell r="O66" t="str">
            <v>qq</v>
          </cell>
          <cell r="P66" t="str">
            <v>Meghana</v>
          </cell>
          <cell r="Q66" t="str">
            <v>M.Nguyen</v>
          </cell>
          <cell r="R66" t="str">
            <v>qq</v>
          </cell>
          <cell r="S66"/>
          <cell r="T66" t="str">
            <v>Eugene</v>
          </cell>
          <cell r="U66"/>
          <cell r="V66"/>
          <cell r="W66"/>
          <cell r="X66"/>
          <cell r="Y66"/>
          <cell r="Z66"/>
        </row>
        <row r="67">
          <cell r="C67" t="str">
            <v>qq</v>
          </cell>
          <cell r="D67">
            <v>0</v>
          </cell>
          <cell r="E67" t="str">
            <v>Janki</v>
          </cell>
          <cell r="F67">
            <v>0</v>
          </cell>
          <cell r="G67" t="str">
            <v>qq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str">
            <v>A.Truong</v>
          </cell>
          <cell r="N67" t="str">
            <v>qq</v>
          </cell>
          <cell r="O67" t="str">
            <v>qq</v>
          </cell>
          <cell r="P67" t="str">
            <v>Meghana</v>
          </cell>
          <cell r="Q67" t="str">
            <v>M.Nguyen</v>
          </cell>
          <cell r="R67" t="str">
            <v>qq</v>
          </cell>
          <cell r="S67"/>
          <cell r="T67"/>
          <cell r="U67"/>
          <cell r="V67"/>
          <cell r="W67"/>
          <cell r="X67"/>
          <cell r="Y67"/>
          <cell r="Z67"/>
        </row>
        <row r="68">
          <cell r="C68" t="str">
            <v>qq</v>
          </cell>
          <cell r="D68">
            <v>0</v>
          </cell>
          <cell r="E68" t="str">
            <v>Janki</v>
          </cell>
          <cell r="F68">
            <v>0</v>
          </cell>
          <cell r="G68" t="str">
            <v>qq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 t="str">
            <v>Sylvia</v>
          </cell>
          <cell r="M68" t="str">
            <v>A.Truong</v>
          </cell>
          <cell r="N68" t="str">
            <v>qq</v>
          </cell>
          <cell r="O68" t="str">
            <v>qq</v>
          </cell>
          <cell r="P68" t="str">
            <v>Meghana</v>
          </cell>
          <cell r="Q68" t="str">
            <v>M.Nguyen</v>
          </cell>
          <cell r="R68" t="str">
            <v>Phuong</v>
          </cell>
          <cell r="S68"/>
          <cell r="T68"/>
          <cell r="U68"/>
          <cell r="V68"/>
          <cell r="W68"/>
          <cell r="X68"/>
          <cell r="Y68"/>
          <cell r="Z68"/>
        </row>
        <row r="69">
          <cell r="C69" t="str">
            <v>Sam</v>
          </cell>
          <cell r="D69">
            <v>0</v>
          </cell>
          <cell r="E69" t="str">
            <v>Janki</v>
          </cell>
          <cell r="F69">
            <v>0</v>
          </cell>
          <cell r="G69" t="str">
            <v>qq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 t="str">
            <v>Sylvia</v>
          </cell>
          <cell r="M69" t="str">
            <v>A.Truong</v>
          </cell>
          <cell r="N69" t="str">
            <v>Meng</v>
          </cell>
          <cell r="O69" t="str">
            <v>qq</v>
          </cell>
          <cell r="P69" t="str">
            <v>Meghana</v>
          </cell>
          <cell r="Q69" t="str">
            <v>M.Nguyen</v>
          </cell>
          <cell r="R69" t="str">
            <v>Phuong</v>
          </cell>
          <cell r="S69"/>
          <cell r="T69" t="str">
            <v>Eugene</v>
          </cell>
          <cell r="U69" t="str">
            <v>A.Tran</v>
          </cell>
          <cell r="V69"/>
          <cell r="W69"/>
          <cell r="X69"/>
          <cell r="Y69"/>
          <cell r="Z69"/>
        </row>
        <row r="70">
          <cell r="C70" t="str">
            <v>qq</v>
          </cell>
          <cell r="D70">
            <v>0</v>
          </cell>
          <cell r="E70" t="str">
            <v>Janki</v>
          </cell>
          <cell r="F70">
            <v>0</v>
          </cell>
          <cell r="G70" t="str">
            <v>qq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A.Truong</v>
          </cell>
          <cell r="N70" t="str">
            <v>qq</v>
          </cell>
          <cell r="O70" t="str">
            <v>qq</v>
          </cell>
          <cell r="P70" t="str">
            <v>Meghana</v>
          </cell>
          <cell r="Q70" t="str">
            <v>M.Nguyen</v>
          </cell>
          <cell r="R70" t="str">
            <v>Phuong</v>
          </cell>
          <cell r="S70"/>
          <cell r="T70" t="str">
            <v>Eugene</v>
          </cell>
          <cell r="U70" t="str">
            <v>Golriz</v>
          </cell>
          <cell r="V70"/>
          <cell r="W70"/>
          <cell r="X70"/>
          <cell r="Y70"/>
          <cell r="Z70"/>
        </row>
        <row r="71">
          <cell r="C71" t="str">
            <v>qq</v>
          </cell>
          <cell r="D71">
            <v>0</v>
          </cell>
          <cell r="E71" t="str">
            <v>Janki</v>
          </cell>
          <cell r="F71">
            <v>0</v>
          </cell>
          <cell r="G71" t="str">
            <v>qq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str">
            <v>A.Truong</v>
          </cell>
          <cell r="N71" t="str">
            <v>qq</v>
          </cell>
          <cell r="O71" t="str">
            <v>Mohammed</v>
          </cell>
          <cell r="P71" t="str">
            <v>Meghana</v>
          </cell>
          <cell r="Q71" t="str">
            <v>M.Nguyen</v>
          </cell>
          <cell r="R71" t="str">
            <v>qq</v>
          </cell>
          <cell r="S71"/>
          <cell r="T71" t="str">
            <v>Eugene</v>
          </cell>
          <cell r="U71"/>
          <cell r="V71"/>
          <cell r="W71"/>
          <cell r="X71"/>
          <cell r="Y71"/>
          <cell r="Z71"/>
        </row>
        <row r="72">
          <cell r="C72" t="str">
            <v>qq</v>
          </cell>
          <cell r="D72">
            <v>0</v>
          </cell>
          <cell r="E72" t="str">
            <v>Janki</v>
          </cell>
          <cell r="F72">
            <v>0</v>
          </cell>
          <cell r="G72" t="str">
            <v>qq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A.Truong</v>
          </cell>
          <cell r="N72" t="str">
            <v>qq</v>
          </cell>
          <cell r="O72" t="str">
            <v>Mohammed</v>
          </cell>
          <cell r="P72" t="str">
            <v>Meghana</v>
          </cell>
          <cell r="Q72" t="str">
            <v>M.Nguyen</v>
          </cell>
          <cell r="R72" t="str">
            <v>qq</v>
          </cell>
          <cell r="S72"/>
          <cell r="T72"/>
          <cell r="U72"/>
          <cell r="V72"/>
          <cell r="W72"/>
          <cell r="X72"/>
          <cell r="Y72"/>
          <cell r="Z72"/>
        </row>
        <row r="73">
          <cell r="C73" t="str">
            <v>qq</v>
          </cell>
          <cell r="D73">
            <v>0</v>
          </cell>
          <cell r="E73" t="str">
            <v>Janki</v>
          </cell>
          <cell r="F73">
            <v>0</v>
          </cell>
          <cell r="G73" t="str">
            <v>qq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str">
            <v>A.Truong</v>
          </cell>
          <cell r="N73" t="str">
            <v>qq</v>
          </cell>
          <cell r="O73" t="str">
            <v>Mohammed</v>
          </cell>
          <cell r="P73" t="str">
            <v>Meghana</v>
          </cell>
          <cell r="Q73" t="str">
            <v>M.Nguyen</v>
          </cell>
          <cell r="R73" t="str">
            <v>Phuong</v>
          </cell>
          <cell r="S73"/>
          <cell r="T73"/>
          <cell r="U73"/>
          <cell r="V73"/>
          <cell r="W73"/>
          <cell r="X73"/>
          <cell r="Y73"/>
          <cell r="Z73"/>
        </row>
        <row r="74">
          <cell r="C74" t="str">
            <v>qq</v>
          </cell>
          <cell r="D74">
            <v>0</v>
          </cell>
          <cell r="E74" t="str">
            <v>Janki</v>
          </cell>
          <cell r="F74">
            <v>0</v>
          </cell>
          <cell r="G74" t="str">
            <v>qq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str">
            <v>A.Truong</v>
          </cell>
          <cell r="N74" t="str">
            <v>qq</v>
          </cell>
          <cell r="O74" t="str">
            <v>Mohammed</v>
          </cell>
          <cell r="P74" t="str">
            <v>Meghana</v>
          </cell>
          <cell r="Q74" t="str">
            <v>M.Nguyen</v>
          </cell>
          <cell r="R74" t="str">
            <v>Phuong</v>
          </cell>
          <cell r="S74"/>
          <cell r="T74"/>
          <cell r="U74" t="str">
            <v>A.Tran</v>
          </cell>
          <cell r="V74"/>
          <cell r="W74"/>
          <cell r="X74"/>
          <cell r="Y74"/>
          <cell r="Z74"/>
        </row>
        <row r="75">
          <cell r="C75" t="str">
            <v>qq</v>
          </cell>
          <cell r="D75">
            <v>0</v>
          </cell>
          <cell r="E75" t="str">
            <v>Janki</v>
          </cell>
          <cell r="F75">
            <v>0</v>
          </cell>
          <cell r="G75" t="str">
            <v>qq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str">
            <v>A.Truong</v>
          </cell>
          <cell r="N75" t="str">
            <v>qq</v>
          </cell>
          <cell r="O75" t="str">
            <v>Mohammed</v>
          </cell>
          <cell r="P75" t="str">
            <v>Meghana</v>
          </cell>
          <cell r="Q75" t="str">
            <v>M.Nguyen</v>
          </cell>
          <cell r="R75" t="str">
            <v>Phuong</v>
          </cell>
          <cell r="S75"/>
          <cell r="T75" t="str">
            <v>Eugene</v>
          </cell>
          <cell r="U75"/>
          <cell r="V75"/>
          <cell r="W75"/>
          <cell r="X75"/>
          <cell r="Y75"/>
          <cell r="Z75"/>
        </row>
        <row r="76">
          <cell r="C76" t="str">
            <v>qq</v>
          </cell>
          <cell r="D76">
            <v>0</v>
          </cell>
          <cell r="E76">
            <v>0</v>
          </cell>
          <cell r="F76">
            <v>0</v>
          </cell>
          <cell r="G76" t="str">
            <v>qq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 t="str">
            <v>Sylvia</v>
          </cell>
          <cell r="M76" t="str">
            <v>A.Truong</v>
          </cell>
          <cell r="N76" t="str">
            <v>qq</v>
          </cell>
          <cell r="O76" t="str">
            <v>Mohammed</v>
          </cell>
          <cell r="P76" t="str">
            <v>Meghana</v>
          </cell>
          <cell r="Q76" t="str">
            <v>M.Nguyen</v>
          </cell>
          <cell r="R76" t="str">
            <v>qq</v>
          </cell>
          <cell r="S76"/>
          <cell r="T76" t="str">
            <v>Eugene</v>
          </cell>
          <cell r="U76"/>
          <cell r="V76"/>
          <cell r="W76"/>
          <cell r="X76"/>
          <cell r="Y76"/>
          <cell r="Z76"/>
        </row>
        <row r="77">
          <cell r="C77" t="str">
            <v>A.Tran</v>
          </cell>
          <cell r="D77">
            <v>0</v>
          </cell>
          <cell r="E77" t="str">
            <v>Janki</v>
          </cell>
          <cell r="F77">
            <v>0</v>
          </cell>
          <cell r="G77" t="str">
            <v>qq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 t="str">
            <v>Sylvia</v>
          </cell>
          <cell r="M77" t="str">
            <v>A.Truong</v>
          </cell>
          <cell r="N77" t="str">
            <v>qq</v>
          </cell>
          <cell r="O77" t="str">
            <v>Mohammed</v>
          </cell>
          <cell r="P77" t="str">
            <v>Meghana</v>
          </cell>
          <cell r="Q77" t="str">
            <v>M.Nguyen</v>
          </cell>
          <cell r="R77" t="str">
            <v>qq</v>
          </cell>
          <cell r="S77"/>
          <cell r="T77"/>
          <cell r="U77"/>
          <cell r="V77"/>
          <cell r="W77"/>
          <cell r="X77"/>
          <cell r="Y77"/>
          <cell r="Z77"/>
        </row>
        <row r="78">
          <cell r="C78" t="str">
            <v>qq</v>
          </cell>
          <cell r="D78">
            <v>0</v>
          </cell>
          <cell r="E78" t="str">
            <v>Janki</v>
          </cell>
          <cell r="F78">
            <v>0</v>
          </cell>
          <cell r="G78" t="str">
            <v>qq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 t="str">
            <v>Sylvia</v>
          </cell>
          <cell r="M78" t="str">
            <v>A.Truong</v>
          </cell>
          <cell r="N78" t="str">
            <v>qq</v>
          </cell>
          <cell r="O78" t="str">
            <v>Mohammed</v>
          </cell>
          <cell r="P78" t="str">
            <v>Meghana</v>
          </cell>
          <cell r="Q78" t="str">
            <v>M.Nguyen</v>
          </cell>
          <cell r="R78" t="str">
            <v>Phuong</v>
          </cell>
          <cell r="S78"/>
          <cell r="T78"/>
          <cell r="U78"/>
          <cell r="V78"/>
          <cell r="W78"/>
          <cell r="X78"/>
          <cell r="Y78"/>
          <cell r="Z78"/>
        </row>
        <row r="79">
          <cell r="C79" t="str">
            <v>Silvana</v>
          </cell>
          <cell r="D79">
            <v>0</v>
          </cell>
          <cell r="E79" t="str">
            <v>Janki</v>
          </cell>
          <cell r="F79">
            <v>0</v>
          </cell>
          <cell r="G79" t="str">
            <v>qq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 t="str">
            <v>Angela</v>
          </cell>
          <cell r="M79" t="str">
            <v>A.Truong</v>
          </cell>
          <cell r="N79" t="str">
            <v>qq</v>
          </cell>
          <cell r="O79" t="str">
            <v>Mohammed</v>
          </cell>
          <cell r="P79" t="str">
            <v>Meghana</v>
          </cell>
          <cell r="Q79" t="str">
            <v>M.Nguyen</v>
          </cell>
          <cell r="R79" t="str">
            <v>Phuong</v>
          </cell>
          <cell r="S79"/>
          <cell r="T79" t="str">
            <v>Eugene</v>
          </cell>
          <cell r="U79" t="str">
            <v>A.Tran</v>
          </cell>
          <cell r="V79"/>
          <cell r="W79"/>
          <cell r="X79"/>
          <cell r="Y79"/>
          <cell r="Z79"/>
        </row>
        <row r="80">
          <cell r="C80" t="str">
            <v>Public Holiday</v>
          </cell>
          <cell r="D80">
            <v>0</v>
          </cell>
          <cell r="E80" t="str">
            <v>Janki</v>
          </cell>
          <cell r="F80">
            <v>0</v>
          </cell>
          <cell r="G80" t="str">
            <v>Public holiday</v>
          </cell>
          <cell r="H80">
            <v>0</v>
          </cell>
          <cell r="I80" t="str">
            <v>Public Holiday</v>
          </cell>
          <cell r="J80">
            <v>0</v>
          </cell>
          <cell r="K80">
            <v>0</v>
          </cell>
          <cell r="L80">
            <v>0</v>
          </cell>
          <cell r="M80" t="str">
            <v>A.Truong</v>
          </cell>
          <cell r="N80" t="str">
            <v>qq</v>
          </cell>
          <cell r="O80" t="str">
            <v>Mohammed</v>
          </cell>
          <cell r="P80" t="str">
            <v>Meghana</v>
          </cell>
          <cell r="Q80" t="str">
            <v>M.Nguyen</v>
          </cell>
          <cell r="R80" t="str">
            <v>Phuong</v>
          </cell>
          <cell r="S80"/>
          <cell r="T80" t="str">
            <v>Eugene</v>
          </cell>
          <cell r="U80" t="str">
            <v>Golriz</v>
          </cell>
          <cell r="V80"/>
          <cell r="W80"/>
          <cell r="X80"/>
          <cell r="Y80"/>
          <cell r="Z80"/>
        </row>
        <row r="81">
          <cell r="C81" t="str">
            <v>Public Holiday</v>
          </cell>
          <cell r="D81">
            <v>0</v>
          </cell>
          <cell r="E81" t="str">
            <v>Janki</v>
          </cell>
          <cell r="F81">
            <v>0</v>
          </cell>
          <cell r="G81" t="str">
            <v>public holiday</v>
          </cell>
          <cell r="H81">
            <v>0</v>
          </cell>
          <cell r="I81" t="str">
            <v>Public Holiday</v>
          </cell>
          <cell r="J81">
            <v>0</v>
          </cell>
          <cell r="K81">
            <v>0</v>
          </cell>
          <cell r="L81">
            <v>0</v>
          </cell>
          <cell r="M81" t="str">
            <v>A.Truong</v>
          </cell>
          <cell r="N81" t="str">
            <v>qq</v>
          </cell>
          <cell r="O81" t="str">
            <v>Mohammed</v>
          </cell>
          <cell r="P81" t="str">
            <v>Meghana</v>
          </cell>
          <cell r="Q81" t="str">
            <v>M.Nguyen</v>
          </cell>
          <cell r="R81" t="str">
            <v>qq</v>
          </cell>
          <cell r="S81"/>
          <cell r="T81" t="str">
            <v>Eugene</v>
          </cell>
          <cell r="U81"/>
          <cell r="V81"/>
          <cell r="W81"/>
          <cell r="X81"/>
          <cell r="Y81"/>
          <cell r="Z81"/>
        </row>
        <row r="82">
          <cell r="C82" t="str">
            <v>Sam</v>
          </cell>
          <cell r="D82">
            <v>0</v>
          </cell>
          <cell r="E82" t="str">
            <v>Janki</v>
          </cell>
          <cell r="F82">
            <v>0</v>
          </cell>
          <cell r="G82" t="str">
            <v>Meng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A.Truong</v>
          </cell>
          <cell r="N82" t="str">
            <v>qq</v>
          </cell>
          <cell r="O82" t="str">
            <v>Mohammed</v>
          </cell>
          <cell r="P82" t="str">
            <v>Meghana</v>
          </cell>
          <cell r="Q82" t="str">
            <v>M.Nguyen</v>
          </cell>
          <cell r="R82" t="str">
            <v>qq</v>
          </cell>
          <cell r="S82"/>
          <cell r="T82"/>
          <cell r="U82"/>
          <cell r="V82"/>
          <cell r="W82"/>
          <cell r="X82"/>
          <cell r="Y82"/>
          <cell r="Z82"/>
        </row>
        <row r="83">
          <cell r="C83" t="str">
            <v>Sam</v>
          </cell>
          <cell r="D83">
            <v>0</v>
          </cell>
          <cell r="E83" t="str">
            <v>Janki</v>
          </cell>
          <cell r="F83">
            <v>0</v>
          </cell>
          <cell r="G83" t="str">
            <v>qq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A.Truong</v>
          </cell>
          <cell r="N83" t="str">
            <v>qq</v>
          </cell>
          <cell r="O83" t="str">
            <v>Mohammed</v>
          </cell>
          <cell r="P83" t="str">
            <v>Meghana</v>
          </cell>
          <cell r="Q83" t="str">
            <v>M.Nguyen</v>
          </cell>
          <cell r="R83" t="str">
            <v>Phuong</v>
          </cell>
          <cell r="S83"/>
          <cell r="T83"/>
          <cell r="U83"/>
          <cell r="V83"/>
          <cell r="W83"/>
          <cell r="X83"/>
          <cell r="Y83"/>
          <cell r="Z83"/>
        </row>
        <row r="84">
          <cell r="C84" t="str">
            <v>Public Holiday</v>
          </cell>
          <cell r="D84">
            <v>0</v>
          </cell>
          <cell r="E84" t="str">
            <v>Janki</v>
          </cell>
          <cell r="F84">
            <v>0</v>
          </cell>
          <cell r="G84" t="str">
            <v>Public holiday</v>
          </cell>
          <cell r="H84">
            <v>0</v>
          </cell>
          <cell r="I84" t="str">
            <v>Public Holiday</v>
          </cell>
          <cell r="J84">
            <v>0</v>
          </cell>
          <cell r="K84">
            <v>0</v>
          </cell>
          <cell r="L84">
            <v>0</v>
          </cell>
          <cell r="M84" t="str">
            <v>A.Truong</v>
          </cell>
          <cell r="N84" t="str">
            <v>qq</v>
          </cell>
          <cell r="O84" t="str">
            <v>Mohammed</v>
          </cell>
          <cell r="P84" t="str">
            <v>Meghana</v>
          </cell>
          <cell r="Q84" t="str">
            <v>M.Nguyen</v>
          </cell>
          <cell r="R84" t="str">
            <v>Phuong</v>
          </cell>
          <cell r="S84"/>
          <cell r="T84"/>
          <cell r="U84" t="str">
            <v>A.Tran</v>
          </cell>
          <cell r="V84"/>
          <cell r="W84"/>
          <cell r="X84"/>
          <cell r="Y84"/>
          <cell r="Z84"/>
        </row>
        <row r="85">
          <cell r="C85" t="str">
            <v>Sam</v>
          </cell>
          <cell r="D85">
            <v>0</v>
          </cell>
          <cell r="E85" t="str">
            <v>Janki</v>
          </cell>
          <cell r="F85">
            <v>0</v>
          </cell>
          <cell r="G85" t="str">
            <v>qq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A.Truong</v>
          </cell>
          <cell r="N85" t="str">
            <v>qq</v>
          </cell>
          <cell r="O85" t="str">
            <v>Mohammed</v>
          </cell>
          <cell r="P85" t="str">
            <v>Meghana</v>
          </cell>
          <cell r="Q85" t="str">
            <v>M.Nguyen</v>
          </cell>
          <cell r="R85" t="str">
            <v>Phuong</v>
          </cell>
          <cell r="S85"/>
          <cell r="T85" t="str">
            <v>Eugene</v>
          </cell>
          <cell r="U85"/>
          <cell r="V85"/>
          <cell r="W85"/>
          <cell r="X85"/>
          <cell r="Y85"/>
          <cell r="Z85"/>
        </row>
        <row r="86">
          <cell r="C86" t="str">
            <v>Sam</v>
          </cell>
          <cell r="D86">
            <v>0</v>
          </cell>
          <cell r="E86" t="str">
            <v>Janki</v>
          </cell>
          <cell r="F86">
            <v>0</v>
          </cell>
          <cell r="G86" t="str">
            <v>qq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A.Truong</v>
          </cell>
          <cell r="N86" t="str">
            <v>qq</v>
          </cell>
          <cell r="O86" t="str">
            <v>Mohammed</v>
          </cell>
          <cell r="P86" t="str">
            <v>Meghana</v>
          </cell>
          <cell r="Q86" t="str">
            <v>M.Nguyen</v>
          </cell>
          <cell r="R86" t="str">
            <v>qq</v>
          </cell>
          <cell r="S86"/>
          <cell r="T86" t="str">
            <v>Eugene</v>
          </cell>
          <cell r="U86"/>
          <cell r="V86"/>
          <cell r="W86"/>
          <cell r="X86"/>
          <cell r="Y86"/>
          <cell r="Z86"/>
        </row>
        <row r="87">
          <cell r="C87" t="str">
            <v>A.Tran</v>
          </cell>
          <cell r="D87">
            <v>0</v>
          </cell>
          <cell r="E87">
            <v>0</v>
          </cell>
          <cell r="F87">
            <v>0</v>
          </cell>
          <cell r="G87" t="str">
            <v>qq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A.Truong</v>
          </cell>
          <cell r="N87" t="str">
            <v>qq</v>
          </cell>
          <cell r="O87" t="str">
            <v>Mohammed</v>
          </cell>
          <cell r="P87" t="str">
            <v>Meghana</v>
          </cell>
          <cell r="Q87" t="str">
            <v>M.Nguyen</v>
          </cell>
          <cell r="R87" t="str">
            <v>qq</v>
          </cell>
          <cell r="S87"/>
          <cell r="T87"/>
          <cell r="U87"/>
          <cell r="V87"/>
          <cell r="W87"/>
          <cell r="X87"/>
          <cell r="Y87"/>
          <cell r="Z87"/>
        </row>
        <row r="88">
          <cell r="C88" t="str">
            <v>Sam</v>
          </cell>
          <cell r="D88">
            <v>0</v>
          </cell>
          <cell r="E88" t="str">
            <v>Janki</v>
          </cell>
          <cell r="F88">
            <v>0</v>
          </cell>
          <cell r="G88" t="str">
            <v>qq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A.Truong</v>
          </cell>
          <cell r="N88" t="str">
            <v>qq</v>
          </cell>
          <cell r="O88" t="str">
            <v>Mohammed</v>
          </cell>
          <cell r="P88" t="str">
            <v>Meghana</v>
          </cell>
          <cell r="Q88" t="str">
            <v>M.Nguyen</v>
          </cell>
          <cell r="R88" t="str">
            <v>Phuong</v>
          </cell>
          <cell r="S88"/>
          <cell r="T88"/>
          <cell r="U88"/>
          <cell r="V88"/>
          <cell r="W88"/>
          <cell r="X88"/>
          <cell r="Y88"/>
          <cell r="Z88"/>
        </row>
        <row r="89">
          <cell r="C89" t="str">
            <v>Sam</v>
          </cell>
          <cell r="D89">
            <v>0</v>
          </cell>
          <cell r="E89" t="str">
            <v>Janki</v>
          </cell>
          <cell r="F89">
            <v>0</v>
          </cell>
          <cell r="G89" t="str">
            <v>qq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A.Truong</v>
          </cell>
          <cell r="N89" t="str">
            <v>qq</v>
          </cell>
          <cell r="O89" t="str">
            <v>Mohammed</v>
          </cell>
          <cell r="P89" t="str">
            <v>Meghana</v>
          </cell>
          <cell r="Q89" t="str">
            <v>M.Nguyen</v>
          </cell>
          <cell r="R89" t="str">
            <v>Phuong</v>
          </cell>
          <cell r="S89"/>
          <cell r="T89" t="str">
            <v>Eugene</v>
          </cell>
          <cell r="U89" t="str">
            <v>A.Tran</v>
          </cell>
          <cell r="V89"/>
          <cell r="W89"/>
          <cell r="X89"/>
          <cell r="Y89"/>
          <cell r="Z89"/>
        </row>
        <row r="90">
          <cell r="C90" t="str">
            <v>qq</v>
          </cell>
          <cell r="D90">
            <v>0</v>
          </cell>
          <cell r="E90" t="str">
            <v>Janki</v>
          </cell>
          <cell r="F90">
            <v>0</v>
          </cell>
          <cell r="G90" t="str">
            <v>qq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A.Truong</v>
          </cell>
          <cell r="N90" t="str">
            <v>qq</v>
          </cell>
          <cell r="O90" t="str">
            <v>Mohammed</v>
          </cell>
          <cell r="P90" t="str">
            <v>Meghana</v>
          </cell>
          <cell r="Q90" t="str">
            <v>M.Nguyen</v>
          </cell>
          <cell r="R90" t="str">
            <v>Phuong</v>
          </cell>
          <cell r="S90"/>
          <cell r="T90" t="str">
            <v>Eugene</v>
          </cell>
          <cell r="U90" t="str">
            <v>Golriz</v>
          </cell>
          <cell r="V90"/>
          <cell r="W90"/>
          <cell r="X90"/>
          <cell r="Y90"/>
          <cell r="Z90"/>
        </row>
        <row r="91">
          <cell r="C91" t="str">
            <v>qq</v>
          </cell>
          <cell r="D91">
            <v>0</v>
          </cell>
          <cell r="E91" t="str">
            <v>Janki</v>
          </cell>
          <cell r="F91">
            <v>0</v>
          </cell>
          <cell r="G91" t="str">
            <v>Meng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A.Truong</v>
          </cell>
          <cell r="N91" t="str">
            <v>qq</v>
          </cell>
          <cell r="O91" t="str">
            <v>Mohammed</v>
          </cell>
          <cell r="P91" t="str">
            <v>Meghana</v>
          </cell>
          <cell r="Q91" t="str">
            <v>M.Nguyen</v>
          </cell>
          <cell r="R91" t="str">
            <v>qq</v>
          </cell>
          <cell r="S91"/>
          <cell r="T91" t="str">
            <v>Eugene</v>
          </cell>
          <cell r="U91"/>
          <cell r="V91"/>
          <cell r="W91"/>
          <cell r="X91"/>
          <cell r="Y91"/>
          <cell r="Z91"/>
        </row>
        <row r="92">
          <cell r="C92" t="str">
            <v>qq</v>
          </cell>
          <cell r="D92">
            <v>0</v>
          </cell>
          <cell r="E92" t="str">
            <v>Janki</v>
          </cell>
          <cell r="F92">
            <v>0</v>
          </cell>
          <cell r="G92" t="str">
            <v>Meng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str">
            <v>A.Truong</v>
          </cell>
          <cell r="N92" t="str">
            <v>qq</v>
          </cell>
          <cell r="O92" t="str">
            <v>Mohammed</v>
          </cell>
          <cell r="P92" t="str">
            <v>Meghana</v>
          </cell>
          <cell r="Q92" t="str">
            <v>M.Nguyen</v>
          </cell>
          <cell r="R92" t="str">
            <v>qq</v>
          </cell>
          <cell r="S92"/>
          <cell r="T92"/>
          <cell r="U92"/>
          <cell r="V92"/>
          <cell r="W92"/>
          <cell r="X92"/>
          <cell r="Y92"/>
          <cell r="Z92"/>
        </row>
        <row r="93">
          <cell r="C93" t="str">
            <v>qq</v>
          </cell>
          <cell r="D93">
            <v>0</v>
          </cell>
          <cell r="E93" t="str">
            <v>Janki</v>
          </cell>
          <cell r="F93">
            <v>0</v>
          </cell>
          <cell r="G93" t="str">
            <v>qq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A.Truong</v>
          </cell>
          <cell r="N93" t="str">
            <v>qq</v>
          </cell>
          <cell r="O93" t="str">
            <v>Mohammed</v>
          </cell>
          <cell r="P93" t="str">
            <v>Meghana</v>
          </cell>
          <cell r="Q93" t="str">
            <v>M.Nguyen</v>
          </cell>
          <cell r="R93" t="str">
            <v>Phuong</v>
          </cell>
          <cell r="S93"/>
          <cell r="T93"/>
          <cell r="U93"/>
          <cell r="V93"/>
          <cell r="W93"/>
          <cell r="X93"/>
          <cell r="Y93"/>
          <cell r="Z93"/>
        </row>
        <row r="94">
          <cell r="C94" t="str">
            <v>qq</v>
          </cell>
          <cell r="D94">
            <v>0</v>
          </cell>
          <cell r="E94" t="str">
            <v>Janki</v>
          </cell>
          <cell r="F94">
            <v>0</v>
          </cell>
          <cell r="G94" t="str">
            <v>qq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str">
            <v>A.Truong</v>
          </cell>
          <cell r="N94" t="str">
            <v>qq</v>
          </cell>
          <cell r="O94" t="str">
            <v>Mohammed</v>
          </cell>
          <cell r="P94" t="str">
            <v>Meghana</v>
          </cell>
          <cell r="Q94" t="str">
            <v>M.Nguyen</v>
          </cell>
          <cell r="R94" t="str">
            <v>Phuong</v>
          </cell>
          <cell r="S94"/>
          <cell r="T94"/>
          <cell r="U94" t="str">
            <v>A.Tran</v>
          </cell>
          <cell r="V94"/>
          <cell r="W94"/>
          <cell r="X94"/>
          <cell r="Y94"/>
          <cell r="Z94"/>
        </row>
        <row r="95">
          <cell r="C95" t="str">
            <v>qq</v>
          </cell>
          <cell r="D95">
            <v>0</v>
          </cell>
          <cell r="E95" t="str">
            <v>Janki</v>
          </cell>
          <cell r="F95">
            <v>0</v>
          </cell>
          <cell r="G95" t="str">
            <v>V.Mai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A.Truong</v>
          </cell>
          <cell r="N95" t="str">
            <v>qq</v>
          </cell>
          <cell r="O95" t="str">
            <v>Mohammed</v>
          </cell>
          <cell r="P95" t="str">
            <v>Meghana</v>
          </cell>
          <cell r="Q95" t="str">
            <v>M.Nguyen</v>
          </cell>
          <cell r="R95" t="str">
            <v>Phuong</v>
          </cell>
          <cell r="S95"/>
          <cell r="T95" t="str">
            <v>Eugene</v>
          </cell>
          <cell r="U95"/>
          <cell r="V95"/>
          <cell r="W95"/>
          <cell r="X95"/>
          <cell r="Y95"/>
          <cell r="Z95"/>
        </row>
        <row r="96">
          <cell r="C96" t="str">
            <v>Sam</v>
          </cell>
          <cell r="D96">
            <v>0</v>
          </cell>
          <cell r="E96" t="str">
            <v>Janki</v>
          </cell>
          <cell r="F96">
            <v>0</v>
          </cell>
          <cell r="G96" t="str">
            <v>qq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str">
            <v>A.Truong</v>
          </cell>
          <cell r="N96" t="str">
            <v>qq</v>
          </cell>
          <cell r="O96" t="str">
            <v>Mohammed</v>
          </cell>
          <cell r="P96" t="str">
            <v>Meghana</v>
          </cell>
          <cell r="Q96" t="str">
            <v>M.Nguyen</v>
          </cell>
          <cell r="R96" t="str">
            <v>qq</v>
          </cell>
          <cell r="S96"/>
          <cell r="T96" t="str">
            <v>Eugene</v>
          </cell>
          <cell r="U96"/>
          <cell r="V96"/>
          <cell r="W96"/>
          <cell r="X96"/>
          <cell r="Y96"/>
          <cell r="Z96"/>
        </row>
        <row r="97">
          <cell r="C97" t="str">
            <v>Sam</v>
          </cell>
          <cell r="D97">
            <v>0</v>
          </cell>
          <cell r="E97" t="str">
            <v>Janki</v>
          </cell>
          <cell r="F97">
            <v>0</v>
          </cell>
          <cell r="G97" t="str">
            <v>qq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str">
            <v>A.Truong</v>
          </cell>
          <cell r="N97" t="str">
            <v>qq</v>
          </cell>
          <cell r="O97" t="str">
            <v>Mohammed</v>
          </cell>
          <cell r="P97" t="str">
            <v>Meghana</v>
          </cell>
          <cell r="Q97" t="str">
            <v>M.Nguyen</v>
          </cell>
          <cell r="R97" t="str">
            <v>qq</v>
          </cell>
          <cell r="S97"/>
          <cell r="T97"/>
          <cell r="U97"/>
          <cell r="V97"/>
          <cell r="W97"/>
          <cell r="X97"/>
          <cell r="Y97"/>
          <cell r="Z97"/>
        </row>
        <row r="98">
          <cell r="C98" t="str">
            <v>Sam</v>
          </cell>
          <cell r="D98">
            <v>0</v>
          </cell>
          <cell r="E98" t="str">
            <v>Janki</v>
          </cell>
          <cell r="F98">
            <v>0</v>
          </cell>
          <cell r="G98" t="str">
            <v>qq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str">
            <v>A.Truong</v>
          </cell>
          <cell r="N98" t="str">
            <v>qq</v>
          </cell>
          <cell r="O98" t="str">
            <v>Mohammed</v>
          </cell>
          <cell r="P98" t="str">
            <v>Meghana</v>
          </cell>
          <cell r="Q98" t="str">
            <v>M.Nguyen</v>
          </cell>
          <cell r="R98" t="str">
            <v>Phuong</v>
          </cell>
          <cell r="S98"/>
          <cell r="T98"/>
          <cell r="U98"/>
          <cell r="V98"/>
          <cell r="W98"/>
          <cell r="X98"/>
          <cell r="Y98"/>
          <cell r="Z98"/>
        </row>
        <row r="99">
          <cell r="C99" t="str">
            <v>Sam</v>
          </cell>
          <cell r="D99">
            <v>0</v>
          </cell>
          <cell r="E99" t="str">
            <v>Janki</v>
          </cell>
          <cell r="F99">
            <v>0</v>
          </cell>
          <cell r="G99" t="str">
            <v>qq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A.Truong</v>
          </cell>
          <cell r="N99" t="str">
            <v>qq</v>
          </cell>
          <cell r="O99" t="str">
            <v>Mohammed</v>
          </cell>
          <cell r="P99" t="str">
            <v>Meghana</v>
          </cell>
          <cell r="Q99" t="str">
            <v>M.Nguyen</v>
          </cell>
          <cell r="R99" t="str">
            <v>Phuong</v>
          </cell>
          <cell r="S99"/>
          <cell r="T99" t="str">
            <v>Eugene</v>
          </cell>
          <cell r="U99" t="str">
            <v>A.Tran</v>
          </cell>
          <cell r="V99"/>
          <cell r="W99"/>
          <cell r="X99"/>
          <cell r="Y99"/>
          <cell r="Z99"/>
        </row>
        <row r="100">
          <cell r="C100" t="str">
            <v>Sam</v>
          </cell>
          <cell r="D100">
            <v>0</v>
          </cell>
          <cell r="E100" t="str">
            <v>Janki</v>
          </cell>
          <cell r="F100">
            <v>0</v>
          </cell>
          <cell r="G100" t="str">
            <v>qq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str">
            <v>A.Truong</v>
          </cell>
          <cell r="N100" t="str">
            <v>qq</v>
          </cell>
          <cell r="O100" t="str">
            <v>Mohammed</v>
          </cell>
          <cell r="P100" t="str">
            <v>Meghana</v>
          </cell>
          <cell r="Q100" t="str">
            <v>M.Nguyen</v>
          </cell>
          <cell r="R100" t="str">
            <v>Phuong</v>
          </cell>
          <cell r="S100"/>
          <cell r="T100" t="str">
            <v>Eugene</v>
          </cell>
          <cell r="U100" t="str">
            <v>Golriz</v>
          </cell>
          <cell r="V100"/>
          <cell r="W100"/>
          <cell r="X100"/>
          <cell r="Y100"/>
          <cell r="Z100"/>
        </row>
        <row r="101">
          <cell r="C101" t="str">
            <v>Sam</v>
          </cell>
          <cell r="D101">
            <v>0</v>
          </cell>
          <cell r="E101" t="str">
            <v>Janki</v>
          </cell>
          <cell r="F101">
            <v>0</v>
          </cell>
          <cell r="G101" t="str">
            <v>Meng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A.Truong</v>
          </cell>
          <cell r="N101" t="str">
            <v>qq</v>
          </cell>
          <cell r="O101" t="str">
            <v>Mohammed</v>
          </cell>
          <cell r="P101" t="str">
            <v>Meghana</v>
          </cell>
          <cell r="Q101" t="str">
            <v>M.Nguyen</v>
          </cell>
          <cell r="R101" t="str">
            <v>qq</v>
          </cell>
          <cell r="S101"/>
          <cell r="T101" t="str">
            <v>Eugene</v>
          </cell>
          <cell r="U101"/>
          <cell r="V101"/>
          <cell r="W101"/>
          <cell r="X101"/>
          <cell r="Y101"/>
          <cell r="Z101"/>
        </row>
        <row r="102">
          <cell r="C102" t="str">
            <v>Sam</v>
          </cell>
          <cell r="D102">
            <v>0</v>
          </cell>
          <cell r="E102" t="str">
            <v>Janki</v>
          </cell>
          <cell r="F102">
            <v>0</v>
          </cell>
          <cell r="G102" t="str">
            <v>qq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A.Truong</v>
          </cell>
          <cell r="N102" t="str">
            <v>qq</v>
          </cell>
          <cell r="O102" t="str">
            <v>Mohammed</v>
          </cell>
          <cell r="P102" t="str">
            <v>Meghana</v>
          </cell>
          <cell r="Q102" t="str">
            <v>M.Nguyen</v>
          </cell>
          <cell r="R102" t="str">
            <v>qq</v>
          </cell>
          <cell r="S102"/>
          <cell r="T102"/>
          <cell r="U102"/>
          <cell r="V102"/>
          <cell r="W102"/>
          <cell r="X102"/>
          <cell r="Y102"/>
          <cell r="Z102"/>
        </row>
        <row r="103">
          <cell r="C103" t="str">
            <v>Sam</v>
          </cell>
          <cell r="D103">
            <v>0</v>
          </cell>
          <cell r="E103" t="str">
            <v>Janki</v>
          </cell>
          <cell r="F103">
            <v>0</v>
          </cell>
          <cell r="G103" t="str">
            <v>V.Mai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str">
            <v>A.Truong</v>
          </cell>
          <cell r="N103" t="str">
            <v>qq</v>
          </cell>
          <cell r="O103" t="str">
            <v>Mohammed</v>
          </cell>
          <cell r="P103" t="str">
            <v>Meghana</v>
          </cell>
          <cell r="Q103" t="str">
            <v>M.Nguyen</v>
          </cell>
          <cell r="R103" t="str">
            <v>Phuong</v>
          </cell>
          <cell r="S103"/>
          <cell r="T103"/>
          <cell r="U103"/>
          <cell r="V103"/>
          <cell r="W103"/>
          <cell r="X103"/>
          <cell r="Y103"/>
          <cell r="Z103"/>
        </row>
        <row r="104">
          <cell r="C104" t="str">
            <v>Sam</v>
          </cell>
          <cell r="D104">
            <v>0</v>
          </cell>
          <cell r="E104" t="str">
            <v>Janki</v>
          </cell>
          <cell r="F104">
            <v>0</v>
          </cell>
          <cell r="G104" t="str">
            <v>V.Mai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A.Truong</v>
          </cell>
          <cell r="N104" t="str">
            <v>qq</v>
          </cell>
          <cell r="O104" t="str">
            <v>Mohammed</v>
          </cell>
          <cell r="P104" t="str">
            <v>Meghana</v>
          </cell>
          <cell r="Q104" t="str">
            <v>M.Nguyen</v>
          </cell>
          <cell r="R104" t="str">
            <v>Phuong</v>
          </cell>
          <cell r="S104"/>
          <cell r="T104"/>
          <cell r="U104" t="str">
            <v>A.Tran</v>
          </cell>
          <cell r="V104"/>
          <cell r="W104"/>
          <cell r="X104"/>
          <cell r="Y104"/>
          <cell r="Z104"/>
        </row>
        <row r="105">
          <cell r="C105" t="str">
            <v>A.Tran</v>
          </cell>
          <cell r="D105">
            <v>0</v>
          </cell>
          <cell r="E105" t="str">
            <v>Janki</v>
          </cell>
          <cell r="F105">
            <v>0</v>
          </cell>
          <cell r="G105" t="str">
            <v>V.Mai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str">
            <v>A.Truong</v>
          </cell>
          <cell r="N105" t="str">
            <v>qq</v>
          </cell>
          <cell r="O105" t="str">
            <v>Mohammed</v>
          </cell>
          <cell r="P105" t="str">
            <v>Meghana</v>
          </cell>
          <cell r="Q105" t="str">
            <v>M.Nguyen</v>
          </cell>
          <cell r="R105" t="str">
            <v>Phuong</v>
          </cell>
          <cell r="S105"/>
          <cell r="T105" t="str">
            <v>Eugene</v>
          </cell>
          <cell r="U105"/>
          <cell r="V105"/>
          <cell r="W105"/>
          <cell r="X105"/>
          <cell r="Y105"/>
          <cell r="Z105"/>
        </row>
        <row r="106">
          <cell r="C106" t="str">
            <v>qq</v>
          </cell>
          <cell r="D106">
            <v>0</v>
          </cell>
          <cell r="E106" t="str">
            <v>Janki</v>
          </cell>
          <cell r="F106">
            <v>0</v>
          </cell>
          <cell r="G106" t="str">
            <v>Meng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A.Truong</v>
          </cell>
          <cell r="N106" t="str">
            <v>qq</v>
          </cell>
          <cell r="O106" t="str">
            <v>Mohammed</v>
          </cell>
          <cell r="P106" t="str">
            <v>Meghana</v>
          </cell>
          <cell r="Q106" t="str">
            <v>M.Nguyen</v>
          </cell>
          <cell r="R106" t="str">
            <v>qq</v>
          </cell>
          <cell r="S106"/>
          <cell r="T106" t="str">
            <v>Eugene</v>
          </cell>
          <cell r="U106"/>
          <cell r="V106"/>
          <cell r="W106"/>
          <cell r="X106"/>
          <cell r="Y106"/>
          <cell r="Z106"/>
        </row>
        <row r="107">
          <cell r="C107" t="str">
            <v>qq</v>
          </cell>
          <cell r="D107">
            <v>0</v>
          </cell>
          <cell r="E107">
            <v>0</v>
          </cell>
          <cell r="F107">
            <v>0</v>
          </cell>
          <cell r="G107" t="str">
            <v>qq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str">
            <v>A.Truong</v>
          </cell>
          <cell r="N107" t="str">
            <v>qq</v>
          </cell>
          <cell r="O107" t="str">
            <v>Mohammed</v>
          </cell>
          <cell r="P107" t="str">
            <v>Meghana</v>
          </cell>
          <cell r="Q107" t="str">
            <v>M.Nguyen</v>
          </cell>
          <cell r="R107" t="str">
            <v>qq</v>
          </cell>
          <cell r="S107"/>
          <cell r="T107"/>
          <cell r="U107"/>
          <cell r="V107"/>
          <cell r="W107"/>
          <cell r="X107"/>
          <cell r="Y107"/>
          <cell r="Z107"/>
        </row>
        <row r="108">
          <cell r="C108" t="str">
            <v>qq</v>
          </cell>
          <cell r="D108">
            <v>0</v>
          </cell>
          <cell r="E108" t="str">
            <v>Janki</v>
          </cell>
          <cell r="F108">
            <v>0</v>
          </cell>
          <cell r="G108" t="str">
            <v>qq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A.Truong</v>
          </cell>
          <cell r="N108" t="str">
            <v>qq</v>
          </cell>
          <cell r="O108" t="str">
            <v>Mohammed</v>
          </cell>
          <cell r="P108" t="str">
            <v>Meghana</v>
          </cell>
          <cell r="Q108" t="str">
            <v>M.Nguyen</v>
          </cell>
          <cell r="R108" t="str">
            <v>Phuong</v>
          </cell>
          <cell r="S108"/>
          <cell r="T108"/>
          <cell r="U108"/>
          <cell r="V108"/>
          <cell r="W108"/>
          <cell r="X108"/>
          <cell r="Y108"/>
          <cell r="Z108"/>
        </row>
        <row r="109">
          <cell r="C109" t="str">
            <v>qq</v>
          </cell>
          <cell r="D109">
            <v>0</v>
          </cell>
          <cell r="E109" t="str">
            <v>Janki</v>
          </cell>
          <cell r="F109">
            <v>0</v>
          </cell>
          <cell r="G109" t="str">
            <v>V.Mai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str">
            <v>A.Truong</v>
          </cell>
          <cell r="N109" t="str">
            <v>qq</v>
          </cell>
          <cell r="O109" t="str">
            <v>Mohammed</v>
          </cell>
          <cell r="P109" t="str">
            <v>Meghana</v>
          </cell>
          <cell r="Q109" t="str">
            <v>M.Nguyen</v>
          </cell>
          <cell r="R109" t="str">
            <v>Phuong</v>
          </cell>
          <cell r="S109"/>
          <cell r="T109" t="str">
            <v>Eugene</v>
          </cell>
          <cell r="U109" t="str">
            <v>A.Tran</v>
          </cell>
          <cell r="V109"/>
          <cell r="W109"/>
          <cell r="X109"/>
          <cell r="Y109"/>
          <cell r="Z109"/>
        </row>
        <row r="110">
          <cell r="C110" t="str">
            <v>qq</v>
          </cell>
          <cell r="D110">
            <v>0</v>
          </cell>
          <cell r="E110" t="str">
            <v>Janki</v>
          </cell>
          <cell r="F110">
            <v>0</v>
          </cell>
          <cell r="G110" t="str">
            <v>V.Mai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A.Truong</v>
          </cell>
          <cell r="N110" t="str">
            <v>qq</v>
          </cell>
          <cell r="O110" t="str">
            <v>Mohammed</v>
          </cell>
          <cell r="P110" t="str">
            <v>Meghana</v>
          </cell>
          <cell r="Q110" t="str">
            <v>M.Nguyen</v>
          </cell>
          <cell r="R110" t="str">
            <v>Phuong</v>
          </cell>
          <cell r="S110"/>
          <cell r="T110" t="str">
            <v>Eugene</v>
          </cell>
          <cell r="U110" t="str">
            <v>Golriz</v>
          </cell>
          <cell r="V110"/>
          <cell r="W110"/>
          <cell r="X110"/>
          <cell r="Y110"/>
          <cell r="Z110"/>
        </row>
        <row r="111">
          <cell r="C111" t="str">
            <v>qq</v>
          </cell>
          <cell r="D111">
            <v>0</v>
          </cell>
          <cell r="E111">
            <v>0</v>
          </cell>
          <cell r="F111">
            <v>0</v>
          </cell>
          <cell r="G111" t="str">
            <v>qq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 t="str">
            <v>J.Do</v>
          </cell>
          <cell r="M111" t="str">
            <v>A.Truong</v>
          </cell>
          <cell r="N111" t="str">
            <v>qq</v>
          </cell>
          <cell r="O111" t="str">
            <v>Mohammed</v>
          </cell>
          <cell r="P111" t="str">
            <v>Meghana</v>
          </cell>
          <cell r="Q111" t="str">
            <v>M.Nguyen</v>
          </cell>
          <cell r="R111" t="str">
            <v>qq</v>
          </cell>
          <cell r="S111"/>
          <cell r="T111" t="str">
            <v>Eugene</v>
          </cell>
          <cell r="U111"/>
          <cell r="V111"/>
          <cell r="W111"/>
          <cell r="X111"/>
          <cell r="Y111"/>
          <cell r="Z111"/>
        </row>
        <row r="112">
          <cell r="C112" t="str">
            <v>qq</v>
          </cell>
          <cell r="D112">
            <v>0</v>
          </cell>
          <cell r="E112">
            <v>0</v>
          </cell>
          <cell r="F112">
            <v>0</v>
          </cell>
          <cell r="G112" t="str">
            <v>qq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 t="str">
            <v>Tatyana</v>
          </cell>
          <cell r="M112" t="str">
            <v>A.Truong</v>
          </cell>
          <cell r="N112" t="str">
            <v>qq</v>
          </cell>
          <cell r="O112" t="str">
            <v>Mohammed</v>
          </cell>
          <cell r="P112" t="str">
            <v>Meghana</v>
          </cell>
          <cell r="Q112" t="str">
            <v>M.Nguyen</v>
          </cell>
          <cell r="R112" t="str">
            <v>qq</v>
          </cell>
          <cell r="S112"/>
          <cell r="T112"/>
          <cell r="U112"/>
          <cell r="V112"/>
          <cell r="W112"/>
          <cell r="X112"/>
          <cell r="Y112"/>
          <cell r="Z112"/>
        </row>
        <row r="113">
          <cell r="C113" t="str">
            <v>qq</v>
          </cell>
          <cell r="D113">
            <v>0</v>
          </cell>
          <cell r="E113">
            <v>0</v>
          </cell>
          <cell r="F113">
            <v>0</v>
          </cell>
          <cell r="G113" t="str">
            <v>qq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 t="str">
            <v>J.Do</v>
          </cell>
          <cell r="M113" t="str">
            <v>A.Truong</v>
          </cell>
          <cell r="N113" t="str">
            <v>qq</v>
          </cell>
          <cell r="O113" t="str">
            <v>Mohammed</v>
          </cell>
          <cell r="P113" t="str">
            <v>Meghana</v>
          </cell>
          <cell r="Q113" t="str">
            <v>M.Nguyen</v>
          </cell>
          <cell r="R113" t="str">
            <v>Phuong</v>
          </cell>
          <cell r="S113"/>
          <cell r="T113"/>
          <cell r="U113"/>
          <cell r="V113"/>
          <cell r="W113"/>
          <cell r="X113"/>
          <cell r="Y113"/>
          <cell r="Z113"/>
        </row>
        <row r="114">
          <cell r="C114" t="str">
            <v>qq</v>
          </cell>
          <cell r="D114">
            <v>0</v>
          </cell>
          <cell r="E114">
            <v>0</v>
          </cell>
          <cell r="F114">
            <v>0</v>
          </cell>
          <cell r="G114" t="str">
            <v>qq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A.Truong</v>
          </cell>
          <cell r="N114" t="str">
            <v>qq</v>
          </cell>
          <cell r="O114" t="str">
            <v>Mohammed</v>
          </cell>
          <cell r="P114" t="str">
            <v>Meghana</v>
          </cell>
          <cell r="Q114" t="str">
            <v>M.Nguyen</v>
          </cell>
          <cell r="R114" t="str">
            <v>Phuong</v>
          </cell>
          <cell r="S114"/>
          <cell r="T114"/>
          <cell r="U114" t="str">
            <v>A.Tran</v>
          </cell>
          <cell r="V114"/>
          <cell r="W114"/>
          <cell r="X114"/>
          <cell r="Y114"/>
          <cell r="Z114"/>
        </row>
        <row r="115">
          <cell r="C115" t="str">
            <v>qq</v>
          </cell>
          <cell r="D115">
            <v>0</v>
          </cell>
          <cell r="E115">
            <v>0</v>
          </cell>
          <cell r="F115">
            <v>0</v>
          </cell>
          <cell r="G115" t="str">
            <v>qq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A.Truong</v>
          </cell>
          <cell r="N115" t="str">
            <v>qq</v>
          </cell>
          <cell r="O115" t="str">
            <v>Mohammed</v>
          </cell>
          <cell r="P115" t="str">
            <v>Meghana</v>
          </cell>
          <cell r="Q115" t="str">
            <v>M.Nguyen</v>
          </cell>
          <cell r="R115" t="str">
            <v>Phuong</v>
          </cell>
          <cell r="S115"/>
          <cell r="T115" t="str">
            <v>Eugene</v>
          </cell>
          <cell r="U115"/>
          <cell r="V115"/>
          <cell r="W115"/>
          <cell r="X115"/>
          <cell r="Y115"/>
          <cell r="Z115"/>
        </row>
        <row r="116">
          <cell r="C116" t="str">
            <v>Public Holiday</v>
          </cell>
          <cell r="D116">
            <v>0</v>
          </cell>
          <cell r="E116">
            <v>0</v>
          </cell>
          <cell r="F116">
            <v>0</v>
          </cell>
          <cell r="G116" t="str">
            <v>Public holiday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str">
            <v>A.Truong</v>
          </cell>
          <cell r="N116" t="str">
            <v>qq</v>
          </cell>
          <cell r="O116" t="str">
            <v>Mohammed</v>
          </cell>
          <cell r="P116" t="str">
            <v>Meghana</v>
          </cell>
          <cell r="Q116" t="str">
            <v>M.Nguyen</v>
          </cell>
          <cell r="R116" t="str">
            <v>qq</v>
          </cell>
          <cell r="S116"/>
          <cell r="T116" t="str">
            <v>Eugene</v>
          </cell>
          <cell r="U116"/>
          <cell r="V116"/>
          <cell r="W116"/>
          <cell r="X116"/>
          <cell r="Y116"/>
          <cell r="Z116"/>
        </row>
        <row r="117">
          <cell r="C117" t="str">
            <v>A.Tran</v>
          </cell>
          <cell r="D117">
            <v>0</v>
          </cell>
          <cell r="E117">
            <v>0</v>
          </cell>
          <cell r="F117">
            <v>0</v>
          </cell>
          <cell r="G117" t="str">
            <v>qq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str">
            <v>A.Truong</v>
          </cell>
          <cell r="N117" t="str">
            <v>qq</v>
          </cell>
          <cell r="O117" t="str">
            <v>Mohammed</v>
          </cell>
          <cell r="P117" t="str">
            <v>Meghana</v>
          </cell>
          <cell r="Q117" t="str">
            <v>M.Nguyen</v>
          </cell>
          <cell r="R117" t="str">
            <v>qq</v>
          </cell>
          <cell r="S117"/>
          <cell r="T117"/>
          <cell r="U117"/>
          <cell r="V117"/>
          <cell r="W117"/>
          <cell r="X117"/>
          <cell r="Y117"/>
          <cell r="Z117"/>
        </row>
        <row r="118">
          <cell r="C118" t="str">
            <v>Sam</v>
          </cell>
          <cell r="D118">
            <v>0</v>
          </cell>
          <cell r="E118">
            <v>0</v>
          </cell>
          <cell r="F118">
            <v>0</v>
          </cell>
          <cell r="G118" t="str">
            <v>V.Mai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str">
            <v>A.Truong</v>
          </cell>
          <cell r="N118" t="str">
            <v>qq</v>
          </cell>
          <cell r="O118" t="str">
            <v>Mohammed</v>
          </cell>
          <cell r="P118" t="str">
            <v>Meghana</v>
          </cell>
          <cell r="Q118" t="str">
            <v>M.Nguyen</v>
          </cell>
          <cell r="R118" t="str">
            <v>Phuong</v>
          </cell>
          <cell r="S118"/>
          <cell r="T118"/>
          <cell r="U118"/>
          <cell r="V118"/>
          <cell r="W118"/>
          <cell r="X118"/>
          <cell r="Y118"/>
          <cell r="Z118"/>
        </row>
        <row r="119">
          <cell r="C119" t="str">
            <v>Sam</v>
          </cell>
          <cell r="D119">
            <v>0</v>
          </cell>
          <cell r="E119">
            <v>0</v>
          </cell>
          <cell r="F119">
            <v>0</v>
          </cell>
          <cell r="G119" t="str">
            <v>V.Mai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str">
            <v>A.Truong</v>
          </cell>
          <cell r="N119" t="str">
            <v>qq</v>
          </cell>
          <cell r="O119" t="str">
            <v>Mohammed</v>
          </cell>
          <cell r="P119" t="str">
            <v>Meghana</v>
          </cell>
          <cell r="Q119" t="str">
            <v>M.Nguyen</v>
          </cell>
          <cell r="R119" t="str">
            <v>Phuong</v>
          </cell>
          <cell r="S119"/>
          <cell r="T119" t="str">
            <v>Eugene</v>
          </cell>
          <cell r="U119" t="str">
            <v>A.Tran</v>
          </cell>
          <cell r="V119"/>
          <cell r="W119"/>
          <cell r="X119"/>
          <cell r="Y119"/>
          <cell r="Z119"/>
        </row>
        <row r="120">
          <cell r="C120" t="str">
            <v>Sam</v>
          </cell>
          <cell r="D120">
            <v>0</v>
          </cell>
          <cell r="E120">
            <v>0</v>
          </cell>
          <cell r="F120">
            <v>0</v>
          </cell>
          <cell r="G120" t="str">
            <v>qq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str">
            <v>A.Truong</v>
          </cell>
          <cell r="N120" t="str">
            <v>qq</v>
          </cell>
          <cell r="O120" t="str">
            <v>Mohammed</v>
          </cell>
          <cell r="P120" t="str">
            <v>Meghana</v>
          </cell>
          <cell r="Q120" t="str">
            <v>M.Nguyen</v>
          </cell>
          <cell r="R120" t="str">
            <v>Phuong</v>
          </cell>
          <cell r="S120"/>
          <cell r="T120" t="str">
            <v>Eugene</v>
          </cell>
          <cell r="U120" t="str">
            <v>Golriz</v>
          </cell>
          <cell r="V120"/>
          <cell r="W120"/>
          <cell r="X120"/>
          <cell r="Y120"/>
          <cell r="Z120"/>
        </row>
        <row r="121">
          <cell r="C121" t="str">
            <v>Sam</v>
          </cell>
          <cell r="D121">
            <v>0</v>
          </cell>
          <cell r="E121">
            <v>0</v>
          </cell>
          <cell r="F121">
            <v>0</v>
          </cell>
          <cell r="G121" t="str">
            <v>Meng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str">
            <v>A.Truong</v>
          </cell>
          <cell r="N121" t="str">
            <v>qq</v>
          </cell>
          <cell r="O121" t="str">
            <v>Mohammed</v>
          </cell>
          <cell r="P121" t="str">
            <v>Meghana</v>
          </cell>
          <cell r="Q121" t="str">
            <v>M.Nguyen</v>
          </cell>
          <cell r="R121" t="str">
            <v>qq</v>
          </cell>
          <cell r="S121"/>
          <cell r="T121" t="str">
            <v>Eugene</v>
          </cell>
          <cell r="U121"/>
          <cell r="V121"/>
          <cell r="W121"/>
          <cell r="X121"/>
          <cell r="Y121"/>
          <cell r="Z121"/>
        </row>
        <row r="122">
          <cell r="C122" t="str">
            <v>Sam</v>
          </cell>
          <cell r="D122">
            <v>0</v>
          </cell>
          <cell r="E122">
            <v>0</v>
          </cell>
          <cell r="F122">
            <v>0</v>
          </cell>
          <cell r="G122" t="str">
            <v>Meng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str">
            <v>A.Truong</v>
          </cell>
          <cell r="N122" t="str">
            <v>qq</v>
          </cell>
          <cell r="O122" t="str">
            <v>Mohammed</v>
          </cell>
          <cell r="P122" t="str">
            <v>Meghana</v>
          </cell>
          <cell r="Q122" t="str">
            <v>M.Nguyen</v>
          </cell>
          <cell r="R122" t="str">
            <v>qq</v>
          </cell>
          <cell r="S122"/>
          <cell r="T122"/>
          <cell r="U122"/>
          <cell r="V122"/>
          <cell r="W122"/>
          <cell r="X122"/>
          <cell r="Y122"/>
          <cell r="Z122"/>
        </row>
        <row r="123">
          <cell r="C123" t="str">
            <v>Sam</v>
          </cell>
          <cell r="D123">
            <v>0</v>
          </cell>
          <cell r="E123">
            <v>0</v>
          </cell>
          <cell r="F123">
            <v>0</v>
          </cell>
          <cell r="G123" t="str">
            <v>V.Mai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str">
            <v>A.Truong</v>
          </cell>
          <cell r="N123" t="str">
            <v>qq</v>
          </cell>
          <cell r="O123" t="str">
            <v>Mohammed</v>
          </cell>
          <cell r="P123" t="str">
            <v>Meghana</v>
          </cell>
          <cell r="Q123" t="str">
            <v>M.Nguyen</v>
          </cell>
          <cell r="R123" t="str">
            <v>Phuong</v>
          </cell>
          <cell r="S123"/>
          <cell r="T123"/>
          <cell r="U123"/>
          <cell r="V123"/>
          <cell r="W123"/>
          <cell r="X123"/>
          <cell r="Y123"/>
          <cell r="Z123"/>
        </row>
        <row r="124">
          <cell r="C124" t="str">
            <v>Sam</v>
          </cell>
          <cell r="D124">
            <v>0</v>
          </cell>
          <cell r="E124">
            <v>0</v>
          </cell>
          <cell r="F124">
            <v>0</v>
          </cell>
          <cell r="G124" t="str">
            <v>V.Mai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str">
            <v>A.Truong</v>
          </cell>
          <cell r="N124" t="str">
            <v>qq</v>
          </cell>
          <cell r="O124" t="str">
            <v>Mohammed</v>
          </cell>
          <cell r="P124" t="str">
            <v>Meghana</v>
          </cell>
          <cell r="Q124" t="str">
            <v>M.Nguyen</v>
          </cell>
          <cell r="R124" t="str">
            <v>Phuong</v>
          </cell>
          <cell r="S124"/>
          <cell r="T124"/>
          <cell r="U124" t="str">
            <v>A.Tran</v>
          </cell>
          <cell r="V124"/>
          <cell r="W124"/>
          <cell r="X124"/>
          <cell r="Y124"/>
          <cell r="Z124"/>
        </row>
        <row r="125">
          <cell r="C125" t="str">
            <v>Sam</v>
          </cell>
          <cell r="D125">
            <v>0</v>
          </cell>
          <cell r="E125">
            <v>0</v>
          </cell>
          <cell r="F125">
            <v>0</v>
          </cell>
          <cell r="G125" t="str">
            <v>V.Mai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str">
            <v>A.Truong</v>
          </cell>
          <cell r="N125" t="str">
            <v>qq</v>
          </cell>
          <cell r="O125" t="str">
            <v>Mohammed</v>
          </cell>
          <cell r="P125" t="str">
            <v>Meghana</v>
          </cell>
          <cell r="Q125" t="str">
            <v>M.Nguyen</v>
          </cell>
          <cell r="R125" t="str">
            <v>Phuong</v>
          </cell>
          <cell r="S125"/>
          <cell r="T125" t="str">
            <v>Eugene</v>
          </cell>
          <cell r="U125"/>
          <cell r="V125"/>
          <cell r="W125"/>
          <cell r="X125"/>
          <cell r="Y125"/>
          <cell r="Z125"/>
        </row>
        <row r="126">
          <cell r="C126" t="str">
            <v>Phil</v>
          </cell>
          <cell r="D126">
            <v>0</v>
          </cell>
          <cell r="E126">
            <v>0</v>
          </cell>
          <cell r="F126">
            <v>0</v>
          </cell>
          <cell r="G126" t="str">
            <v>Meng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str">
            <v>A.Truong</v>
          </cell>
          <cell r="N126" t="str">
            <v>qq</v>
          </cell>
          <cell r="O126" t="str">
            <v>Mohammed</v>
          </cell>
          <cell r="P126" t="str">
            <v>Meghana</v>
          </cell>
          <cell r="Q126" t="str">
            <v>M.Nguyen</v>
          </cell>
          <cell r="R126" t="str">
            <v>qq</v>
          </cell>
          <cell r="S126"/>
          <cell r="T126" t="str">
            <v>Eugene</v>
          </cell>
          <cell r="U126"/>
          <cell r="V126"/>
          <cell r="W126"/>
          <cell r="X126"/>
          <cell r="Y126"/>
          <cell r="Z126"/>
        </row>
        <row r="127">
          <cell r="C127" t="str">
            <v>Sam</v>
          </cell>
          <cell r="D127">
            <v>0</v>
          </cell>
          <cell r="E127">
            <v>0</v>
          </cell>
          <cell r="F127">
            <v>0</v>
          </cell>
          <cell r="G127" t="str">
            <v>Meng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str">
            <v>A.Truong</v>
          </cell>
          <cell r="N127" t="str">
            <v>qq</v>
          </cell>
          <cell r="O127" t="str">
            <v>Mohammed</v>
          </cell>
          <cell r="P127" t="str">
            <v>Meghana</v>
          </cell>
          <cell r="Q127" t="str">
            <v>M.Nguyen</v>
          </cell>
          <cell r="R127" t="str">
            <v>qq</v>
          </cell>
          <cell r="S127"/>
          <cell r="T127"/>
          <cell r="U127"/>
          <cell r="V127"/>
          <cell r="W127"/>
          <cell r="X127"/>
          <cell r="Y127"/>
          <cell r="Z127"/>
        </row>
        <row r="128">
          <cell r="C128" t="str">
            <v>Sam</v>
          </cell>
          <cell r="D128">
            <v>0</v>
          </cell>
          <cell r="E128">
            <v>0</v>
          </cell>
          <cell r="F128">
            <v>0</v>
          </cell>
          <cell r="G128" t="str">
            <v>V.Mai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str">
            <v>A.Truong</v>
          </cell>
          <cell r="N128" t="str">
            <v>qq</v>
          </cell>
          <cell r="O128" t="str">
            <v>Mohammed</v>
          </cell>
          <cell r="P128" t="str">
            <v>Meghana</v>
          </cell>
          <cell r="Q128" t="str">
            <v>M.Nguyen</v>
          </cell>
          <cell r="R128" t="str">
            <v>Phuong</v>
          </cell>
          <cell r="S128"/>
          <cell r="T128"/>
          <cell r="U128"/>
          <cell r="V128"/>
          <cell r="W128"/>
          <cell r="X128"/>
          <cell r="Y128"/>
          <cell r="Z128"/>
        </row>
        <row r="129">
          <cell r="C129" t="str">
            <v>Sam</v>
          </cell>
          <cell r="D129">
            <v>0</v>
          </cell>
          <cell r="E129">
            <v>0</v>
          </cell>
          <cell r="F129">
            <v>0</v>
          </cell>
          <cell r="G129" t="str">
            <v>V.Mai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str">
            <v>A.Truong</v>
          </cell>
          <cell r="N129" t="str">
            <v>qq</v>
          </cell>
          <cell r="O129" t="str">
            <v>Mohammed</v>
          </cell>
          <cell r="P129" t="str">
            <v>Meghana</v>
          </cell>
          <cell r="Q129" t="str">
            <v>M.Nguyen</v>
          </cell>
          <cell r="R129" t="str">
            <v>Phuong</v>
          </cell>
          <cell r="S129"/>
          <cell r="T129" t="str">
            <v>Eugene</v>
          </cell>
          <cell r="U129" t="str">
            <v>A.Tran</v>
          </cell>
          <cell r="V129"/>
          <cell r="W129"/>
          <cell r="X129"/>
          <cell r="Y129"/>
          <cell r="Z129"/>
        </row>
        <row r="130">
          <cell r="C130" t="str">
            <v>Sam</v>
          </cell>
          <cell r="D130">
            <v>0</v>
          </cell>
          <cell r="E130">
            <v>0</v>
          </cell>
          <cell r="F130">
            <v>0</v>
          </cell>
          <cell r="G130" t="str">
            <v>V.Mai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str">
            <v>A.Truong</v>
          </cell>
          <cell r="N130" t="str">
            <v>qq</v>
          </cell>
          <cell r="O130" t="str">
            <v>Mohammed</v>
          </cell>
          <cell r="P130" t="str">
            <v>Meghana</v>
          </cell>
          <cell r="Q130" t="str">
            <v>M.Nguyen</v>
          </cell>
          <cell r="R130" t="str">
            <v>Phuong</v>
          </cell>
          <cell r="S130"/>
          <cell r="T130" t="str">
            <v>Eugene</v>
          </cell>
          <cell r="U130" t="str">
            <v>Golriz</v>
          </cell>
          <cell r="V130"/>
          <cell r="W130"/>
          <cell r="X130"/>
          <cell r="Y130"/>
          <cell r="Z130"/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 t="str">
            <v>A.Truong</v>
          </cell>
          <cell r="N131"/>
          <cell r="O131" t="str">
            <v>Mohammed</v>
          </cell>
          <cell r="P131" t="str">
            <v>Meghana</v>
          </cell>
          <cell r="Q131"/>
          <cell r="R131" t="str">
            <v>qq</v>
          </cell>
          <cell r="S131"/>
          <cell r="T131"/>
          <cell r="U131"/>
          <cell r="V131"/>
          <cell r="W131"/>
          <cell r="X131"/>
          <cell r="Y131"/>
          <cell r="Z131"/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/>
          <cell r="N132"/>
          <cell r="O132" t="str">
            <v>Mohammed</v>
          </cell>
          <cell r="P132" t="str">
            <v>Meghana</v>
          </cell>
          <cell r="Q132"/>
          <cell r="R132" t="str">
            <v>qq</v>
          </cell>
          <cell r="S132"/>
          <cell r="T132"/>
          <cell r="U132"/>
          <cell r="V132"/>
          <cell r="W132"/>
          <cell r="X132"/>
          <cell r="Y132"/>
          <cell r="Z132"/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/>
          <cell r="N133"/>
          <cell r="O133" t="str">
            <v>Mohammed</v>
          </cell>
          <cell r="P133" t="str">
            <v>Meghana</v>
          </cell>
          <cell r="Q133"/>
          <cell r="R133" t="str">
            <v>Phuong</v>
          </cell>
          <cell r="S133"/>
          <cell r="T133"/>
          <cell r="U133"/>
          <cell r="V133"/>
          <cell r="W133"/>
          <cell r="X133"/>
          <cell r="Y133"/>
          <cell r="Z133"/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/>
          <cell r="N134"/>
          <cell r="O134" t="str">
            <v>Mohammed</v>
          </cell>
          <cell r="P134" t="str">
            <v>Meghana</v>
          </cell>
          <cell r="Q134"/>
          <cell r="R134" t="str">
            <v>Phuong</v>
          </cell>
          <cell r="S134"/>
          <cell r="T134"/>
          <cell r="U134"/>
          <cell r="V134"/>
          <cell r="W134"/>
          <cell r="X134"/>
          <cell r="Y134"/>
          <cell r="Z134"/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/>
          <cell r="N135"/>
          <cell r="O135" t="str">
            <v>Mohammed</v>
          </cell>
          <cell r="P135" t="str">
            <v>Meghana</v>
          </cell>
          <cell r="Q135"/>
          <cell r="R135" t="str">
            <v>Phuong</v>
          </cell>
          <cell r="S135"/>
          <cell r="T135"/>
          <cell r="U135"/>
          <cell r="V135"/>
          <cell r="W135"/>
          <cell r="X135"/>
          <cell r="Y135"/>
          <cell r="Z135"/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/>
          <cell r="N136"/>
          <cell r="O136" t="str">
            <v>Mohammed</v>
          </cell>
          <cell r="P136" t="str">
            <v>Meghana</v>
          </cell>
          <cell r="Q136"/>
          <cell r="R136" t="str">
            <v>qq</v>
          </cell>
          <cell r="S136"/>
          <cell r="T136"/>
          <cell r="U136"/>
          <cell r="V136"/>
          <cell r="W136"/>
          <cell r="X136"/>
          <cell r="Y136"/>
          <cell r="Z136"/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 t="str">
            <v>qq</v>
          </cell>
          <cell r="M137"/>
          <cell r="N137"/>
          <cell r="O137" t="str">
            <v>Mohammed</v>
          </cell>
          <cell r="P137" t="str">
            <v>Meghana</v>
          </cell>
          <cell r="Q137"/>
          <cell r="R137" t="str">
            <v>qq</v>
          </cell>
          <cell r="S137"/>
          <cell r="T137"/>
          <cell r="U137"/>
          <cell r="V137"/>
          <cell r="W137"/>
          <cell r="X137"/>
          <cell r="Y137"/>
          <cell r="Z137"/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 t="str">
            <v>qq</v>
          </cell>
          <cell r="M138"/>
          <cell r="N138"/>
          <cell r="O138" t="str">
            <v>Mohammed</v>
          </cell>
          <cell r="P138" t="str">
            <v>Meghana</v>
          </cell>
          <cell r="Q138"/>
          <cell r="R138" t="str">
            <v>Phuong</v>
          </cell>
          <cell r="S138"/>
          <cell r="T138"/>
          <cell r="U138"/>
          <cell r="V138"/>
          <cell r="W138"/>
          <cell r="X138"/>
          <cell r="Y138"/>
          <cell r="Z138"/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 t="str">
            <v>qq</v>
          </cell>
          <cell r="M139"/>
          <cell r="N139"/>
          <cell r="O139" t="str">
            <v>Mohammed</v>
          </cell>
          <cell r="P139" t="str">
            <v>Meghana</v>
          </cell>
          <cell r="Q139"/>
          <cell r="R139" t="str">
            <v>Phuong</v>
          </cell>
          <cell r="S139"/>
          <cell r="T139"/>
          <cell r="U139"/>
          <cell r="V139"/>
          <cell r="W139"/>
          <cell r="X139"/>
          <cell r="Y139"/>
          <cell r="Z139"/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 t="str">
            <v>qq</v>
          </cell>
          <cell r="M140"/>
          <cell r="N140"/>
          <cell r="O140" t="str">
            <v>Mohammed</v>
          </cell>
          <cell r="P140" t="str">
            <v>Meghana</v>
          </cell>
          <cell r="Q140"/>
          <cell r="R140" t="str">
            <v>Phuong</v>
          </cell>
          <cell r="S140"/>
          <cell r="T140"/>
          <cell r="U140"/>
          <cell r="V140"/>
          <cell r="W140"/>
          <cell r="X140"/>
          <cell r="Y140"/>
          <cell r="Z140"/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 t="str">
            <v>qq</v>
          </cell>
          <cell r="M141"/>
          <cell r="N141"/>
          <cell r="O141" t="str">
            <v>Mohammed</v>
          </cell>
          <cell r="P141" t="str">
            <v>Meghana</v>
          </cell>
          <cell r="Q141"/>
          <cell r="R141" t="str">
            <v>qq</v>
          </cell>
          <cell r="S141"/>
          <cell r="T141"/>
          <cell r="U141"/>
          <cell r="V141"/>
          <cell r="W141"/>
          <cell r="X141"/>
          <cell r="Y141"/>
          <cell r="Z141"/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 t="str">
            <v>qq</v>
          </cell>
          <cell r="M142"/>
          <cell r="N142"/>
          <cell r="O142" t="str">
            <v>Mohammed</v>
          </cell>
          <cell r="P142" t="str">
            <v>Meghana</v>
          </cell>
          <cell r="Q142"/>
          <cell r="R142" t="str">
            <v>qq</v>
          </cell>
          <cell r="S142"/>
          <cell r="T142"/>
          <cell r="U142"/>
          <cell r="V142"/>
          <cell r="W142"/>
          <cell r="X142"/>
          <cell r="Y142"/>
          <cell r="Z142"/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 t="str">
            <v>qq</v>
          </cell>
          <cell r="M143"/>
          <cell r="N143"/>
          <cell r="O143" t="str">
            <v>Mohammed</v>
          </cell>
          <cell r="P143" t="str">
            <v>Meghana</v>
          </cell>
          <cell r="Q143"/>
          <cell r="R143" t="str">
            <v>Phuong</v>
          </cell>
          <cell r="S143"/>
          <cell r="T143"/>
          <cell r="U143"/>
          <cell r="V143"/>
          <cell r="W143"/>
          <cell r="X143"/>
          <cell r="Y143"/>
          <cell r="Z143"/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 t="str">
            <v>qq</v>
          </cell>
          <cell r="M144"/>
          <cell r="N144"/>
          <cell r="O144" t="str">
            <v>Mohammed</v>
          </cell>
          <cell r="P144" t="str">
            <v>Meghana</v>
          </cell>
          <cell r="Q144"/>
          <cell r="R144" t="str">
            <v>Phuong</v>
          </cell>
          <cell r="S144"/>
          <cell r="T144"/>
          <cell r="U144"/>
          <cell r="V144"/>
          <cell r="W144"/>
          <cell r="X144"/>
          <cell r="Y144"/>
          <cell r="Z144"/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 t="str">
            <v>qq</v>
          </cell>
          <cell r="M145"/>
          <cell r="N145"/>
          <cell r="O145" t="str">
            <v>Mohammed</v>
          </cell>
          <cell r="P145" t="str">
            <v>Meghana</v>
          </cell>
          <cell r="Q145"/>
          <cell r="R145" t="str">
            <v>Phuong</v>
          </cell>
          <cell r="S145"/>
          <cell r="T145"/>
          <cell r="U145"/>
          <cell r="V145"/>
          <cell r="W145"/>
          <cell r="X145"/>
          <cell r="Y145"/>
          <cell r="Z145"/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 t="str">
            <v>qq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 t="str">
            <v>qq</v>
          </cell>
          <cell r="M146"/>
          <cell r="N146"/>
          <cell r="O146" t="str">
            <v>Mohammed</v>
          </cell>
          <cell r="P146" t="str">
            <v>Meghana</v>
          </cell>
          <cell r="Q146"/>
          <cell r="R146" t="str">
            <v>qq</v>
          </cell>
          <cell r="S146"/>
          <cell r="T146"/>
          <cell r="U146"/>
          <cell r="V146"/>
          <cell r="W146"/>
          <cell r="X146"/>
          <cell r="Y146"/>
          <cell r="Z146"/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 t="str">
            <v>qq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 t="str">
            <v>qq</v>
          </cell>
          <cell r="M147"/>
          <cell r="N147"/>
          <cell r="O147" t="str">
            <v>Mohammed</v>
          </cell>
          <cell r="P147" t="str">
            <v>Meghana</v>
          </cell>
          <cell r="Q147"/>
          <cell r="R147" t="str">
            <v>qq</v>
          </cell>
          <cell r="S147"/>
          <cell r="T147"/>
          <cell r="U147"/>
          <cell r="V147"/>
          <cell r="W147"/>
          <cell r="X147"/>
          <cell r="Y147"/>
          <cell r="Z147"/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 t="str">
            <v>qq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 t="str">
            <v>qq</v>
          </cell>
          <cell r="M148"/>
          <cell r="N148"/>
          <cell r="O148" t="str">
            <v>Mohammed</v>
          </cell>
          <cell r="P148" t="str">
            <v>Meghana</v>
          </cell>
          <cell r="Q148"/>
          <cell r="R148" t="str">
            <v>Phuong</v>
          </cell>
          <cell r="S148"/>
          <cell r="T148"/>
          <cell r="U148"/>
          <cell r="V148"/>
          <cell r="W148"/>
          <cell r="X148"/>
          <cell r="Y148"/>
          <cell r="Z148"/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 t="str">
            <v>qq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 t="str">
            <v>qq</v>
          </cell>
          <cell r="M149"/>
          <cell r="N149"/>
          <cell r="O149" t="str">
            <v>Mohammed</v>
          </cell>
          <cell r="P149" t="str">
            <v>Meghana</v>
          </cell>
          <cell r="Q149"/>
          <cell r="R149" t="str">
            <v>Phuong</v>
          </cell>
          <cell r="S149"/>
          <cell r="T149"/>
          <cell r="U149"/>
          <cell r="V149"/>
          <cell r="W149"/>
          <cell r="X149"/>
          <cell r="Y149"/>
          <cell r="Z149"/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 t="str">
            <v>qq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 t="str">
            <v>qq</v>
          </cell>
          <cell r="M150"/>
          <cell r="N150"/>
          <cell r="O150" t="str">
            <v>Mohammed</v>
          </cell>
          <cell r="P150" t="str">
            <v>Meghana</v>
          </cell>
          <cell r="Q150"/>
          <cell r="R150" t="str">
            <v>Phuong</v>
          </cell>
          <cell r="S150"/>
          <cell r="T150"/>
          <cell r="U150"/>
          <cell r="V150"/>
          <cell r="W150"/>
          <cell r="X150"/>
          <cell r="Y150"/>
          <cell r="Z150"/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 t="str">
            <v>qq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 t="str">
            <v>qq</v>
          </cell>
          <cell r="M151"/>
          <cell r="N151"/>
          <cell r="O151" t="str">
            <v>Mohammed</v>
          </cell>
          <cell r="P151" t="str">
            <v>Meghana</v>
          </cell>
          <cell r="Q151"/>
          <cell r="R151" t="str">
            <v>qq</v>
          </cell>
          <cell r="S151"/>
          <cell r="T151"/>
          <cell r="U151"/>
          <cell r="V151"/>
          <cell r="W151"/>
          <cell r="X151"/>
          <cell r="Y151"/>
          <cell r="Z151"/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 t="str">
            <v>qq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 t="str">
            <v>qq</v>
          </cell>
          <cell r="M152"/>
          <cell r="N152"/>
          <cell r="O152" t="str">
            <v>Mohammed</v>
          </cell>
          <cell r="P152" t="str">
            <v>Meghana</v>
          </cell>
          <cell r="Q152"/>
          <cell r="R152" t="str">
            <v>qq</v>
          </cell>
          <cell r="S152"/>
          <cell r="T152"/>
          <cell r="U152"/>
          <cell r="V152"/>
          <cell r="W152"/>
          <cell r="X152"/>
          <cell r="Y152"/>
          <cell r="Z152"/>
        </row>
        <row r="153"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 t="str">
            <v>qq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 t="str">
            <v>qq</v>
          </cell>
          <cell r="M153"/>
          <cell r="N153"/>
          <cell r="O153" t="str">
            <v>Mohammed</v>
          </cell>
          <cell r="P153" t="str">
            <v>Meghana</v>
          </cell>
          <cell r="Q153"/>
          <cell r="R153" t="str">
            <v>Phuong</v>
          </cell>
          <cell r="S153"/>
          <cell r="T153"/>
          <cell r="U153"/>
          <cell r="V153"/>
          <cell r="W153"/>
          <cell r="X153"/>
          <cell r="Y153"/>
          <cell r="Z153"/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 t="str">
            <v>qq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 t="str">
            <v>qq</v>
          </cell>
          <cell r="M154"/>
          <cell r="N154"/>
          <cell r="O154" t="str">
            <v>Mohammed</v>
          </cell>
          <cell r="P154" t="str">
            <v>Meghana</v>
          </cell>
          <cell r="Q154"/>
          <cell r="R154" t="str">
            <v>Phuong</v>
          </cell>
          <cell r="S154"/>
          <cell r="T154"/>
          <cell r="U154"/>
          <cell r="V154"/>
          <cell r="W154"/>
          <cell r="X154"/>
          <cell r="Y154"/>
          <cell r="Z154"/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 t="str">
            <v>qq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 t="str">
            <v>qq</v>
          </cell>
          <cell r="M155"/>
          <cell r="N155"/>
          <cell r="O155" t="str">
            <v>Mohammed</v>
          </cell>
          <cell r="P155" t="str">
            <v>Meghana</v>
          </cell>
          <cell r="Q155"/>
          <cell r="R155" t="str">
            <v>Phuong</v>
          </cell>
          <cell r="S155"/>
          <cell r="T155"/>
          <cell r="U155"/>
          <cell r="V155"/>
          <cell r="W155"/>
          <cell r="X155"/>
          <cell r="Y155"/>
          <cell r="Z155"/>
        </row>
        <row r="156"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 t="str">
            <v>qq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 t="str">
            <v>qq</v>
          </cell>
          <cell r="M156"/>
          <cell r="N156"/>
          <cell r="O156" t="str">
            <v>Mohammed</v>
          </cell>
          <cell r="P156" t="str">
            <v>Meghana</v>
          </cell>
          <cell r="Q156"/>
          <cell r="R156" t="str">
            <v>qq</v>
          </cell>
          <cell r="S156"/>
          <cell r="T156"/>
          <cell r="U156"/>
          <cell r="V156"/>
          <cell r="W156"/>
          <cell r="X156"/>
          <cell r="Y156"/>
          <cell r="Z156"/>
        </row>
        <row r="157"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 t="str">
            <v>qq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 t="str">
            <v>qq</v>
          </cell>
          <cell r="M157"/>
          <cell r="N157"/>
          <cell r="O157" t="str">
            <v>Mohammed</v>
          </cell>
          <cell r="P157" t="str">
            <v>Meghana</v>
          </cell>
          <cell r="Q157"/>
          <cell r="R157" t="str">
            <v>qq</v>
          </cell>
          <cell r="S157"/>
          <cell r="T157"/>
          <cell r="U157"/>
          <cell r="V157"/>
          <cell r="W157"/>
          <cell r="X157"/>
          <cell r="Y157"/>
          <cell r="Z157"/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 t="str">
            <v>qq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 t="str">
            <v>qq</v>
          </cell>
          <cell r="M158"/>
          <cell r="N158"/>
          <cell r="O158" t="str">
            <v>Mohammed</v>
          </cell>
          <cell r="P158" t="str">
            <v>Meghana</v>
          </cell>
          <cell r="Q158"/>
          <cell r="R158" t="str">
            <v>Phuong</v>
          </cell>
          <cell r="S158"/>
          <cell r="T158"/>
          <cell r="U158"/>
          <cell r="V158"/>
          <cell r="W158"/>
          <cell r="X158"/>
          <cell r="Y158"/>
          <cell r="Z158"/>
        </row>
        <row r="159"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 t="str">
            <v>qq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 t="str">
            <v>qq</v>
          </cell>
          <cell r="M159"/>
          <cell r="N159"/>
          <cell r="O159" t="str">
            <v>Mohammed</v>
          </cell>
          <cell r="P159" t="str">
            <v>Meghana</v>
          </cell>
          <cell r="Q159"/>
          <cell r="R159" t="str">
            <v>Phuong</v>
          </cell>
          <cell r="S159"/>
          <cell r="T159"/>
          <cell r="U159"/>
          <cell r="V159"/>
          <cell r="W159"/>
          <cell r="X159"/>
          <cell r="Y159"/>
          <cell r="Z159"/>
        </row>
        <row r="160"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 t="str">
            <v>qq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 t="str">
            <v>qq</v>
          </cell>
          <cell r="M160"/>
          <cell r="N160"/>
          <cell r="O160" t="str">
            <v>Mohammed</v>
          </cell>
          <cell r="P160" t="str">
            <v>Meghana</v>
          </cell>
          <cell r="Q160"/>
          <cell r="R160" t="str">
            <v>Phuong</v>
          </cell>
          <cell r="S160"/>
          <cell r="T160"/>
          <cell r="U160"/>
          <cell r="V160"/>
          <cell r="W160"/>
          <cell r="X160"/>
          <cell r="Y160"/>
          <cell r="Z160"/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 t="str">
            <v>qq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 t="str">
            <v>qq</v>
          </cell>
          <cell r="M161"/>
          <cell r="N161"/>
          <cell r="O161" t="str">
            <v>Mohammed</v>
          </cell>
          <cell r="P161" t="str">
            <v>Meghana</v>
          </cell>
          <cell r="Q161"/>
          <cell r="R161" t="str">
            <v>qq</v>
          </cell>
          <cell r="S161"/>
          <cell r="T161"/>
          <cell r="U161"/>
          <cell r="V161"/>
          <cell r="W161"/>
          <cell r="X161"/>
          <cell r="Y161"/>
          <cell r="Z161"/>
        </row>
        <row r="162"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 t="str">
            <v>qq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 t="str">
            <v>qq</v>
          </cell>
          <cell r="M162"/>
          <cell r="N162"/>
          <cell r="O162" t="str">
            <v>Mohammed</v>
          </cell>
          <cell r="P162" t="str">
            <v>Meghana</v>
          </cell>
          <cell r="Q162"/>
          <cell r="R162" t="str">
            <v>qq</v>
          </cell>
          <cell r="S162"/>
          <cell r="T162"/>
          <cell r="U162"/>
          <cell r="V162"/>
          <cell r="W162"/>
          <cell r="X162"/>
          <cell r="Y162"/>
          <cell r="Z162"/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 t="str">
            <v>qq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 t="str">
            <v>qq</v>
          </cell>
          <cell r="M163"/>
          <cell r="N163"/>
          <cell r="O163" t="str">
            <v>Mohammed</v>
          </cell>
          <cell r="P163" t="str">
            <v>Meghana</v>
          </cell>
          <cell r="Q163"/>
          <cell r="R163" t="str">
            <v>Phuong</v>
          </cell>
          <cell r="S163"/>
          <cell r="T163"/>
          <cell r="U163"/>
          <cell r="V163"/>
          <cell r="W163"/>
          <cell r="X163"/>
          <cell r="Y163"/>
          <cell r="Z163"/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 t="str">
            <v>qq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 t="str">
            <v>qq</v>
          </cell>
          <cell r="M164"/>
          <cell r="N164"/>
          <cell r="O164" t="str">
            <v>Mohammed</v>
          </cell>
          <cell r="P164" t="str">
            <v>Meghana</v>
          </cell>
          <cell r="Q164"/>
          <cell r="R164" t="str">
            <v>Phuong</v>
          </cell>
          <cell r="S164"/>
          <cell r="T164"/>
          <cell r="U164"/>
          <cell r="V164"/>
          <cell r="W164"/>
          <cell r="X164"/>
          <cell r="Y164"/>
          <cell r="Z164"/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 t="str">
            <v>qq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 t="str">
            <v>qq</v>
          </cell>
          <cell r="M165"/>
          <cell r="N165"/>
          <cell r="O165" t="str">
            <v>Mohammed</v>
          </cell>
          <cell r="P165" t="str">
            <v>Meghana</v>
          </cell>
          <cell r="Q165"/>
          <cell r="R165" t="str">
            <v>Phuong</v>
          </cell>
          <cell r="S165"/>
          <cell r="T165"/>
          <cell r="U165"/>
          <cell r="V165"/>
          <cell r="W165"/>
          <cell r="X165"/>
          <cell r="Y165"/>
          <cell r="Z165"/>
        </row>
        <row r="166"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 t="str">
            <v>qq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 t="str">
            <v>qq</v>
          </cell>
          <cell r="M166"/>
          <cell r="N166"/>
          <cell r="O166" t="str">
            <v>Mohammed</v>
          </cell>
          <cell r="P166" t="str">
            <v>Meghana</v>
          </cell>
          <cell r="Q166"/>
          <cell r="R166" t="str">
            <v>qq</v>
          </cell>
          <cell r="S166"/>
          <cell r="T166"/>
          <cell r="U166"/>
          <cell r="V166"/>
          <cell r="W166"/>
          <cell r="X166"/>
          <cell r="Y166"/>
          <cell r="Z166"/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 t="str">
            <v>qq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 t="str">
            <v>qq</v>
          </cell>
          <cell r="M167"/>
          <cell r="N167"/>
          <cell r="O167" t="str">
            <v>Mohammed</v>
          </cell>
          <cell r="P167" t="str">
            <v>Meghana</v>
          </cell>
          <cell r="Q167"/>
          <cell r="R167" t="str">
            <v>qq</v>
          </cell>
          <cell r="S167"/>
          <cell r="T167"/>
          <cell r="U167"/>
          <cell r="V167"/>
          <cell r="W167"/>
          <cell r="X167"/>
          <cell r="Y167"/>
          <cell r="Z167"/>
        </row>
        <row r="168"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 t="str">
            <v>qq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 t="str">
            <v>qq</v>
          </cell>
          <cell r="M168"/>
          <cell r="N168"/>
          <cell r="O168" t="str">
            <v>Mohammed</v>
          </cell>
          <cell r="P168" t="str">
            <v>Meghana</v>
          </cell>
          <cell r="Q168"/>
          <cell r="R168" t="str">
            <v>Phuong</v>
          </cell>
          <cell r="S168"/>
          <cell r="T168"/>
          <cell r="U168"/>
          <cell r="V168"/>
          <cell r="W168"/>
          <cell r="X168"/>
          <cell r="Y168"/>
          <cell r="Z168"/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 t="str">
            <v>qq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 t="str">
            <v>qq</v>
          </cell>
          <cell r="M169"/>
          <cell r="N169"/>
          <cell r="O169" t="str">
            <v>Mohammed</v>
          </cell>
          <cell r="P169" t="str">
            <v>Meghana</v>
          </cell>
          <cell r="Q169"/>
          <cell r="R169" t="str">
            <v>Phuong</v>
          </cell>
          <cell r="S169"/>
          <cell r="T169"/>
          <cell r="U169"/>
          <cell r="V169"/>
          <cell r="W169"/>
          <cell r="X169"/>
          <cell r="Y169"/>
          <cell r="Z169"/>
        </row>
        <row r="170"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 t="str">
            <v>qq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 t="str">
            <v>qq</v>
          </cell>
          <cell r="M170"/>
          <cell r="N170"/>
          <cell r="O170" t="str">
            <v>Mohammed</v>
          </cell>
          <cell r="P170" t="str">
            <v>Meghana</v>
          </cell>
          <cell r="Q170"/>
          <cell r="R170" t="str">
            <v>Phuong</v>
          </cell>
          <cell r="S170"/>
          <cell r="T170"/>
          <cell r="U170"/>
          <cell r="V170"/>
          <cell r="W170"/>
          <cell r="X170"/>
          <cell r="Y170"/>
          <cell r="Z170"/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 t="str">
            <v>qq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 t="str">
            <v>qq</v>
          </cell>
          <cell r="M171"/>
          <cell r="N171"/>
          <cell r="O171" t="str">
            <v>Mohammed</v>
          </cell>
          <cell r="P171" t="str">
            <v>Meghana</v>
          </cell>
          <cell r="Q171"/>
          <cell r="R171" t="str">
            <v>qq</v>
          </cell>
          <cell r="S171"/>
          <cell r="T171"/>
          <cell r="U171"/>
          <cell r="V171"/>
          <cell r="W171"/>
          <cell r="X171"/>
          <cell r="Y171"/>
          <cell r="Z171"/>
        </row>
        <row r="172"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 t="str">
            <v>qq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 t="str">
            <v>qq</v>
          </cell>
          <cell r="M172"/>
          <cell r="N172"/>
          <cell r="O172" t="str">
            <v>Mohammed</v>
          </cell>
          <cell r="P172" t="str">
            <v>Meghana</v>
          </cell>
          <cell r="Q172"/>
          <cell r="R172" t="str">
            <v>qq</v>
          </cell>
          <cell r="S172"/>
          <cell r="T172"/>
          <cell r="U172"/>
          <cell r="V172"/>
          <cell r="W172"/>
          <cell r="X172"/>
          <cell r="Y172"/>
          <cell r="Z172"/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 t="str">
            <v>qq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 t="str">
            <v>qq</v>
          </cell>
          <cell r="M173"/>
          <cell r="N173"/>
          <cell r="O173" t="str">
            <v>Mohammed</v>
          </cell>
          <cell r="P173" t="str">
            <v>Meghana</v>
          </cell>
          <cell r="Q173"/>
          <cell r="R173" t="str">
            <v>Phuong</v>
          </cell>
          <cell r="S173"/>
          <cell r="T173"/>
          <cell r="U173"/>
          <cell r="V173"/>
          <cell r="W173"/>
          <cell r="X173"/>
          <cell r="Y173"/>
          <cell r="Z173"/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 t="str">
            <v>qq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 t="str">
            <v>qq</v>
          </cell>
          <cell r="M174"/>
          <cell r="N174"/>
          <cell r="O174" t="str">
            <v>Mohammed</v>
          </cell>
          <cell r="P174" t="str">
            <v>Meghana</v>
          </cell>
          <cell r="Q174"/>
          <cell r="R174" t="str">
            <v>Phuong</v>
          </cell>
          <cell r="S174"/>
          <cell r="T174"/>
          <cell r="U174"/>
          <cell r="V174"/>
          <cell r="W174"/>
          <cell r="X174"/>
          <cell r="Y174"/>
          <cell r="Z174"/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 t="str">
            <v>qq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 t="str">
            <v>qq</v>
          </cell>
          <cell r="M175"/>
          <cell r="N175"/>
          <cell r="O175" t="str">
            <v>Mohammed</v>
          </cell>
          <cell r="P175" t="str">
            <v>Meghana</v>
          </cell>
          <cell r="Q175"/>
          <cell r="R175" t="str">
            <v>Phuong</v>
          </cell>
          <cell r="S175"/>
          <cell r="T175"/>
          <cell r="U175"/>
          <cell r="V175"/>
          <cell r="W175"/>
          <cell r="X175"/>
          <cell r="Y175"/>
          <cell r="Z175"/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 t="str">
            <v>qq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 t="str">
            <v>qq</v>
          </cell>
          <cell r="M176"/>
          <cell r="N176"/>
          <cell r="O176" t="str">
            <v>Mohammed</v>
          </cell>
          <cell r="P176" t="str">
            <v>Meghana</v>
          </cell>
          <cell r="Q176"/>
          <cell r="R176" t="str">
            <v>qq</v>
          </cell>
          <cell r="S176"/>
          <cell r="T176"/>
          <cell r="U176"/>
          <cell r="V176"/>
          <cell r="W176"/>
          <cell r="X176"/>
          <cell r="Y176"/>
          <cell r="Z176"/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 t="str">
            <v>qq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 t="str">
            <v>qq</v>
          </cell>
          <cell r="M177"/>
          <cell r="N177"/>
          <cell r="O177" t="str">
            <v>Mohammed</v>
          </cell>
          <cell r="P177" t="str">
            <v>Meghana</v>
          </cell>
          <cell r="Q177"/>
          <cell r="R177" t="str">
            <v>qq</v>
          </cell>
          <cell r="S177"/>
          <cell r="T177"/>
          <cell r="U177"/>
          <cell r="V177"/>
          <cell r="W177"/>
          <cell r="X177"/>
          <cell r="Y177"/>
          <cell r="Z177"/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 t="str">
            <v>qq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 t="str">
            <v>qq</v>
          </cell>
          <cell r="M178"/>
          <cell r="N178"/>
          <cell r="O178" t="str">
            <v>Mohammed</v>
          </cell>
          <cell r="P178" t="str">
            <v>Meghana</v>
          </cell>
          <cell r="Q178"/>
          <cell r="R178" t="str">
            <v>Phuong</v>
          </cell>
          <cell r="S178"/>
          <cell r="T178"/>
          <cell r="U178"/>
          <cell r="V178"/>
          <cell r="W178"/>
          <cell r="X178"/>
          <cell r="Y178"/>
          <cell r="Z178"/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 t="str">
            <v>qq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 t="str">
            <v>qq</v>
          </cell>
          <cell r="M179"/>
          <cell r="N179"/>
          <cell r="O179" t="str">
            <v>Mohammed</v>
          </cell>
          <cell r="P179" t="str">
            <v>Meghana</v>
          </cell>
          <cell r="Q179"/>
          <cell r="R179" t="str">
            <v>Phuong</v>
          </cell>
          <cell r="S179"/>
          <cell r="T179"/>
          <cell r="U179"/>
          <cell r="V179"/>
          <cell r="W179"/>
          <cell r="X179"/>
          <cell r="Y179"/>
          <cell r="Z179"/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 t="str">
            <v>qq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 t="str">
            <v>qq</v>
          </cell>
          <cell r="M180"/>
          <cell r="N180"/>
          <cell r="O180" t="str">
            <v>Mohammed</v>
          </cell>
          <cell r="P180" t="str">
            <v>Meghana</v>
          </cell>
          <cell r="Q180"/>
          <cell r="R180" t="str">
            <v>Phuong</v>
          </cell>
          <cell r="S180"/>
          <cell r="T180"/>
          <cell r="U180"/>
          <cell r="V180"/>
          <cell r="W180"/>
          <cell r="X180"/>
          <cell r="Y180"/>
          <cell r="Z180"/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 t="str">
            <v>qq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 t="str">
            <v>qq</v>
          </cell>
          <cell r="M181"/>
          <cell r="N181"/>
          <cell r="O181" t="str">
            <v>Mohammed</v>
          </cell>
          <cell r="P181" t="str">
            <v>Meghana</v>
          </cell>
          <cell r="Q181"/>
          <cell r="R181" t="str">
            <v>qq</v>
          </cell>
          <cell r="S181"/>
          <cell r="T181"/>
          <cell r="U181"/>
          <cell r="V181"/>
          <cell r="W181"/>
          <cell r="X181"/>
          <cell r="Y181"/>
          <cell r="Z181"/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 t="str">
            <v>qq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 t="str">
            <v>qq</v>
          </cell>
          <cell r="M182"/>
          <cell r="N182"/>
          <cell r="O182" t="str">
            <v>Mohammed</v>
          </cell>
          <cell r="P182" t="str">
            <v>Meghana</v>
          </cell>
          <cell r="Q182"/>
          <cell r="R182" t="str">
            <v>qq</v>
          </cell>
          <cell r="S182"/>
          <cell r="T182"/>
          <cell r="U182"/>
          <cell r="V182"/>
          <cell r="W182"/>
          <cell r="X182"/>
          <cell r="Y182"/>
          <cell r="Z182"/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 t="str">
            <v>qq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 t="str">
            <v>qq</v>
          </cell>
          <cell r="M183"/>
          <cell r="N183"/>
          <cell r="O183" t="str">
            <v>Mohammed</v>
          </cell>
          <cell r="P183" t="str">
            <v>Meghana</v>
          </cell>
          <cell r="Q183"/>
          <cell r="R183" t="str">
            <v>Phuong</v>
          </cell>
          <cell r="S183"/>
          <cell r="T183"/>
          <cell r="U183"/>
          <cell r="V183"/>
          <cell r="W183"/>
          <cell r="X183"/>
          <cell r="Y183"/>
          <cell r="Z183"/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 t="str">
            <v>qq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 t="str">
            <v>qq</v>
          </cell>
          <cell r="M184"/>
          <cell r="N184"/>
          <cell r="O184" t="str">
            <v>Mohammed</v>
          </cell>
          <cell r="P184" t="str">
            <v>Meghana</v>
          </cell>
          <cell r="Q184"/>
          <cell r="R184" t="str">
            <v>Phuong</v>
          </cell>
          <cell r="S184"/>
          <cell r="T184"/>
          <cell r="U184"/>
          <cell r="V184"/>
          <cell r="W184"/>
          <cell r="X184"/>
          <cell r="Y184"/>
          <cell r="Z184"/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 t="str">
            <v>qq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 t="str">
            <v>qq</v>
          </cell>
          <cell r="M185"/>
          <cell r="N185"/>
          <cell r="O185" t="str">
            <v>Mohammed</v>
          </cell>
          <cell r="P185" t="str">
            <v>Meghana</v>
          </cell>
          <cell r="Q185"/>
          <cell r="R185" t="str">
            <v>Phuong</v>
          </cell>
          <cell r="S185"/>
          <cell r="T185"/>
          <cell r="U185"/>
          <cell r="V185"/>
          <cell r="W185"/>
          <cell r="X185"/>
          <cell r="Y185"/>
          <cell r="Z185"/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 t="str">
            <v>qq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 t="str">
            <v>qq</v>
          </cell>
          <cell r="M186"/>
          <cell r="N186"/>
          <cell r="O186" t="str">
            <v>Mohammed</v>
          </cell>
          <cell r="P186" t="str">
            <v>Meghana</v>
          </cell>
          <cell r="Q186"/>
          <cell r="R186" t="str">
            <v>qq</v>
          </cell>
          <cell r="S186"/>
          <cell r="T186"/>
          <cell r="U186"/>
          <cell r="V186"/>
          <cell r="W186"/>
          <cell r="X186"/>
          <cell r="Y186"/>
          <cell r="Z186"/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 t="str">
            <v>qq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 t="str">
            <v>qq</v>
          </cell>
          <cell r="M187"/>
          <cell r="N187"/>
          <cell r="O187" t="str">
            <v>Mohammed</v>
          </cell>
          <cell r="P187" t="str">
            <v>Meghana</v>
          </cell>
          <cell r="Q187"/>
          <cell r="R187" t="str">
            <v>qq</v>
          </cell>
          <cell r="S187"/>
          <cell r="T187"/>
          <cell r="U187"/>
          <cell r="V187"/>
          <cell r="W187"/>
          <cell r="X187"/>
          <cell r="Y187"/>
          <cell r="Z187"/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 t="str">
            <v>qq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 t="str">
            <v>qq</v>
          </cell>
          <cell r="M188"/>
          <cell r="N188"/>
          <cell r="O188" t="str">
            <v>Mohammed</v>
          </cell>
          <cell r="P188" t="str">
            <v>Meghana</v>
          </cell>
          <cell r="Q188"/>
          <cell r="R188" t="str">
            <v>Phuong</v>
          </cell>
          <cell r="S188"/>
          <cell r="T188"/>
          <cell r="U188"/>
          <cell r="V188"/>
          <cell r="W188"/>
          <cell r="X188"/>
          <cell r="Y188"/>
          <cell r="Z188"/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 t="str">
            <v>qq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 t="str">
            <v>qq</v>
          </cell>
          <cell r="M189"/>
          <cell r="N189"/>
          <cell r="O189" t="str">
            <v>Mohammed</v>
          </cell>
          <cell r="P189" t="str">
            <v>Meghana</v>
          </cell>
          <cell r="Q189"/>
          <cell r="R189" t="str">
            <v>Phuong</v>
          </cell>
          <cell r="S189"/>
          <cell r="T189"/>
          <cell r="U189"/>
          <cell r="V189"/>
          <cell r="W189"/>
          <cell r="X189"/>
          <cell r="Y189"/>
          <cell r="Z189"/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 t="str">
            <v>qq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 t="str">
            <v>qq</v>
          </cell>
          <cell r="M190"/>
          <cell r="N190"/>
          <cell r="O190" t="str">
            <v>Mohammed</v>
          </cell>
          <cell r="P190" t="str">
            <v>Meghana</v>
          </cell>
          <cell r="Q190"/>
          <cell r="R190" t="str">
            <v>Phuong</v>
          </cell>
          <cell r="S190"/>
          <cell r="T190"/>
          <cell r="U190"/>
          <cell r="V190"/>
          <cell r="W190"/>
          <cell r="X190"/>
          <cell r="Y190"/>
          <cell r="Z190"/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 t="str">
            <v>M.Phung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 t="str">
            <v>qq</v>
          </cell>
          <cell r="M191"/>
          <cell r="N191"/>
          <cell r="O191" t="str">
            <v>Mohammed</v>
          </cell>
          <cell r="P191" t="str">
            <v>Meghana</v>
          </cell>
          <cell r="Q191"/>
          <cell r="R191" t="str">
            <v>qq</v>
          </cell>
          <cell r="S191"/>
          <cell r="T191"/>
          <cell r="U191"/>
          <cell r="V191"/>
          <cell r="W191"/>
          <cell r="X191"/>
          <cell r="Y191"/>
          <cell r="Z191"/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 t="str">
            <v>qq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 t="str">
            <v>qq</v>
          </cell>
          <cell r="M192"/>
          <cell r="N192"/>
          <cell r="O192" t="str">
            <v>Mohammed</v>
          </cell>
          <cell r="P192" t="str">
            <v>Meghana</v>
          </cell>
          <cell r="Q192"/>
          <cell r="R192" t="str">
            <v>qq</v>
          </cell>
          <cell r="S192"/>
          <cell r="T192"/>
          <cell r="U192"/>
          <cell r="V192"/>
          <cell r="W192"/>
          <cell r="X192"/>
          <cell r="Y192"/>
          <cell r="Z192"/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 t="str">
            <v>qq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 t="str">
            <v>J.Do</v>
          </cell>
          <cell r="M193"/>
          <cell r="N193"/>
          <cell r="O193" t="str">
            <v>Mohammed</v>
          </cell>
          <cell r="P193" t="str">
            <v>Meghana</v>
          </cell>
          <cell r="Q193"/>
          <cell r="R193" t="str">
            <v>Phuong</v>
          </cell>
          <cell r="S193"/>
          <cell r="T193"/>
          <cell r="U193"/>
          <cell r="V193"/>
          <cell r="W193"/>
          <cell r="X193"/>
          <cell r="Y193"/>
          <cell r="Z193"/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 t="str">
            <v>qq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 t="str">
            <v>qq</v>
          </cell>
          <cell r="M194"/>
          <cell r="N194"/>
          <cell r="O194" t="str">
            <v>Mohammed</v>
          </cell>
          <cell r="P194" t="str">
            <v>Meghana</v>
          </cell>
          <cell r="Q194"/>
          <cell r="R194" t="str">
            <v>Phuong</v>
          </cell>
          <cell r="S194"/>
          <cell r="T194"/>
          <cell r="U194"/>
          <cell r="V194"/>
          <cell r="W194"/>
          <cell r="X194"/>
          <cell r="Y194"/>
          <cell r="Z194"/>
        </row>
        <row r="195"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 t="str">
            <v>qq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 t="str">
            <v>J.Do</v>
          </cell>
          <cell r="M195"/>
          <cell r="N195"/>
          <cell r="O195" t="str">
            <v>Mohammed</v>
          </cell>
          <cell r="P195" t="str">
            <v>Meghana</v>
          </cell>
          <cell r="Q195"/>
          <cell r="R195" t="str">
            <v>Phuong</v>
          </cell>
          <cell r="S195"/>
          <cell r="T195"/>
          <cell r="U195"/>
          <cell r="V195"/>
          <cell r="W195"/>
          <cell r="X195"/>
          <cell r="Y195"/>
          <cell r="Z195"/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 t="str">
            <v>public holiday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 t="str">
            <v>qq</v>
          </cell>
          <cell r="M196"/>
          <cell r="N196"/>
          <cell r="O196" t="str">
            <v>Mohammed</v>
          </cell>
          <cell r="P196" t="str">
            <v>Meghana</v>
          </cell>
          <cell r="Q196"/>
          <cell r="R196" t="str">
            <v>qq</v>
          </cell>
          <cell r="S196"/>
          <cell r="T196"/>
          <cell r="U196"/>
          <cell r="V196"/>
          <cell r="W196"/>
          <cell r="X196"/>
          <cell r="Y196"/>
          <cell r="Z196"/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 t="str">
            <v>qq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 t="str">
            <v>qq</v>
          </cell>
          <cell r="M197"/>
          <cell r="N197"/>
          <cell r="O197" t="str">
            <v>Mohammed</v>
          </cell>
          <cell r="P197" t="str">
            <v>Meghana</v>
          </cell>
          <cell r="Q197"/>
          <cell r="R197" t="str">
            <v>qq</v>
          </cell>
          <cell r="S197"/>
          <cell r="T197"/>
          <cell r="U197"/>
          <cell r="V197"/>
          <cell r="W197"/>
          <cell r="X197"/>
          <cell r="Y197"/>
          <cell r="Z197"/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 t="str">
            <v>qq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 t="str">
            <v>qq</v>
          </cell>
          <cell r="M198"/>
          <cell r="N198"/>
          <cell r="O198" t="str">
            <v>Mohammed</v>
          </cell>
          <cell r="P198" t="str">
            <v>Meghana</v>
          </cell>
          <cell r="Q198"/>
          <cell r="R198" t="str">
            <v>Phuong</v>
          </cell>
          <cell r="S198"/>
          <cell r="T198"/>
          <cell r="U198"/>
          <cell r="V198"/>
          <cell r="W198"/>
          <cell r="X198"/>
          <cell r="Y198"/>
          <cell r="Z198"/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 t="str">
            <v>qq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 t="str">
            <v>qq</v>
          </cell>
          <cell r="M199"/>
          <cell r="N199"/>
          <cell r="O199" t="str">
            <v>Mohammed</v>
          </cell>
          <cell r="P199" t="str">
            <v>Meghana</v>
          </cell>
          <cell r="Q199"/>
          <cell r="R199" t="str">
            <v>Phuong</v>
          </cell>
          <cell r="S199"/>
          <cell r="T199"/>
          <cell r="U199"/>
          <cell r="V199"/>
          <cell r="W199"/>
          <cell r="X199"/>
          <cell r="Y199"/>
          <cell r="Z199"/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 t="str">
            <v>qq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 t="str">
            <v>qq</v>
          </cell>
          <cell r="M200"/>
          <cell r="N200"/>
          <cell r="O200" t="str">
            <v>Mohammed</v>
          </cell>
          <cell r="P200" t="str">
            <v>Meghana</v>
          </cell>
          <cell r="Q200"/>
          <cell r="R200" t="str">
            <v>Phuong</v>
          </cell>
          <cell r="S200"/>
          <cell r="T200"/>
          <cell r="U200"/>
          <cell r="V200"/>
          <cell r="W200"/>
          <cell r="X200"/>
          <cell r="Y200"/>
          <cell r="Z200"/>
        </row>
        <row r="201"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 t="str">
            <v>qq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 t="str">
            <v>qq</v>
          </cell>
          <cell r="M201"/>
          <cell r="N201"/>
          <cell r="O201" t="str">
            <v>Mohammed</v>
          </cell>
          <cell r="P201" t="str">
            <v>Meghana</v>
          </cell>
          <cell r="Q201"/>
          <cell r="R201" t="str">
            <v>qq</v>
          </cell>
          <cell r="S201"/>
          <cell r="T201"/>
          <cell r="U201"/>
          <cell r="V201"/>
          <cell r="W201"/>
          <cell r="X201"/>
          <cell r="Y201"/>
          <cell r="Z201"/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 t="str">
            <v>qq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 t="str">
            <v>qq</v>
          </cell>
          <cell r="M202"/>
          <cell r="N202"/>
          <cell r="O202" t="str">
            <v>Mohammed</v>
          </cell>
          <cell r="P202" t="str">
            <v>Meghana</v>
          </cell>
          <cell r="Q202"/>
          <cell r="R202" t="str">
            <v>qq</v>
          </cell>
          <cell r="S202"/>
          <cell r="T202"/>
          <cell r="U202"/>
          <cell r="V202"/>
          <cell r="W202"/>
          <cell r="X202"/>
          <cell r="Y202"/>
          <cell r="Z202"/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 t="str">
            <v>qq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 t="str">
            <v>qq</v>
          </cell>
          <cell r="M203"/>
          <cell r="N203"/>
          <cell r="O203" t="str">
            <v>Mohammed</v>
          </cell>
          <cell r="P203" t="str">
            <v>Meghana</v>
          </cell>
          <cell r="Q203"/>
          <cell r="R203" t="str">
            <v>Phuong</v>
          </cell>
          <cell r="S203"/>
          <cell r="T203"/>
          <cell r="U203"/>
          <cell r="V203"/>
          <cell r="W203"/>
          <cell r="X203"/>
          <cell r="Y203"/>
          <cell r="Z203"/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 t="str">
            <v>qq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 t="str">
            <v>qq</v>
          </cell>
          <cell r="M204"/>
          <cell r="N204"/>
          <cell r="O204" t="str">
            <v>Mohammed</v>
          </cell>
          <cell r="P204" t="str">
            <v>Meghana</v>
          </cell>
          <cell r="Q204"/>
          <cell r="R204" t="str">
            <v>Phuong</v>
          </cell>
          <cell r="S204"/>
          <cell r="T204"/>
          <cell r="U204"/>
          <cell r="V204"/>
          <cell r="W204"/>
          <cell r="X204"/>
          <cell r="Y204"/>
          <cell r="Z204"/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 t="str">
            <v>qq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 t="str">
            <v>qq</v>
          </cell>
          <cell r="M205"/>
          <cell r="N205"/>
          <cell r="O205" t="str">
            <v>Mohammed</v>
          </cell>
          <cell r="P205" t="str">
            <v>Meghana</v>
          </cell>
          <cell r="Q205"/>
          <cell r="R205" t="str">
            <v>Phuong</v>
          </cell>
          <cell r="S205"/>
          <cell r="T205"/>
          <cell r="U205"/>
          <cell r="V205"/>
          <cell r="W205"/>
          <cell r="X205"/>
          <cell r="Y205"/>
          <cell r="Z205"/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 t="str">
            <v>qq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 t="str">
            <v>qq</v>
          </cell>
          <cell r="M206"/>
          <cell r="N206"/>
          <cell r="O206" t="str">
            <v>Mohammed</v>
          </cell>
          <cell r="P206" t="str">
            <v>Meghana</v>
          </cell>
          <cell r="Q206"/>
          <cell r="R206" t="str">
            <v>qq</v>
          </cell>
          <cell r="S206"/>
          <cell r="T206"/>
          <cell r="U206"/>
          <cell r="V206"/>
          <cell r="W206"/>
          <cell r="X206"/>
          <cell r="Y206"/>
          <cell r="Z206"/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 t="str">
            <v>qq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 t="str">
            <v>qq</v>
          </cell>
          <cell r="M207"/>
          <cell r="N207"/>
          <cell r="O207" t="str">
            <v>Mohammed</v>
          </cell>
          <cell r="P207" t="str">
            <v>Meghana</v>
          </cell>
          <cell r="Q207"/>
          <cell r="R207" t="str">
            <v>qq</v>
          </cell>
          <cell r="S207"/>
          <cell r="T207"/>
          <cell r="U207"/>
          <cell r="V207"/>
          <cell r="W207"/>
          <cell r="X207"/>
          <cell r="Y207"/>
          <cell r="Z207"/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 t="str">
            <v>qq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 t="str">
            <v>qq</v>
          </cell>
          <cell r="M208"/>
          <cell r="N208"/>
          <cell r="O208" t="str">
            <v>Mohammed</v>
          </cell>
          <cell r="P208" t="str">
            <v>Meghana</v>
          </cell>
          <cell r="Q208"/>
          <cell r="R208" t="str">
            <v>Phuong</v>
          </cell>
          <cell r="S208"/>
          <cell r="T208"/>
          <cell r="U208"/>
          <cell r="V208"/>
          <cell r="W208"/>
          <cell r="X208"/>
          <cell r="Y208"/>
          <cell r="Z208"/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 t="str">
            <v>qq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 t="str">
            <v>qq</v>
          </cell>
          <cell r="M209"/>
          <cell r="N209"/>
          <cell r="O209" t="str">
            <v>Mohammed</v>
          </cell>
          <cell r="P209" t="str">
            <v>Meghana</v>
          </cell>
          <cell r="Q209"/>
          <cell r="R209" t="str">
            <v>Phuong</v>
          </cell>
          <cell r="S209"/>
          <cell r="T209"/>
          <cell r="U209"/>
          <cell r="V209"/>
          <cell r="W209"/>
          <cell r="X209"/>
          <cell r="Y209"/>
          <cell r="Z209"/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 t="str">
            <v>qq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 t="str">
            <v>J.Do</v>
          </cell>
          <cell r="M210"/>
          <cell r="N210"/>
          <cell r="O210" t="str">
            <v>Mohammed</v>
          </cell>
          <cell r="P210" t="str">
            <v>Meghana</v>
          </cell>
          <cell r="Q210"/>
          <cell r="R210" t="str">
            <v>Phuong</v>
          </cell>
          <cell r="S210"/>
          <cell r="T210"/>
          <cell r="U210"/>
          <cell r="V210"/>
          <cell r="W210"/>
          <cell r="X210"/>
          <cell r="Y210"/>
          <cell r="Z210"/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 t="str">
            <v>qq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 t="str">
            <v>qq</v>
          </cell>
          <cell r="M211"/>
          <cell r="N211"/>
          <cell r="O211" t="str">
            <v>Mohammed</v>
          </cell>
          <cell r="P211" t="str">
            <v>Meghana</v>
          </cell>
          <cell r="Q211"/>
          <cell r="R211" t="str">
            <v>qq</v>
          </cell>
          <cell r="S211"/>
          <cell r="T211"/>
          <cell r="U211"/>
          <cell r="V211"/>
          <cell r="W211"/>
          <cell r="X211"/>
          <cell r="Y211"/>
          <cell r="Z211"/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 t="str">
            <v>qq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 t="str">
            <v>qq</v>
          </cell>
          <cell r="M212"/>
          <cell r="N212"/>
          <cell r="O212" t="str">
            <v>Mohammed</v>
          </cell>
          <cell r="P212" t="str">
            <v>Meghana</v>
          </cell>
          <cell r="Q212"/>
          <cell r="R212" t="str">
            <v>qq</v>
          </cell>
          <cell r="S212"/>
          <cell r="T212"/>
          <cell r="U212"/>
          <cell r="V212"/>
          <cell r="W212"/>
          <cell r="X212"/>
          <cell r="Y212"/>
          <cell r="Z212"/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 t="str">
            <v>qq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 t="str">
            <v>qq</v>
          </cell>
          <cell r="M213"/>
          <cell r="N213"/>
          <cell r="O213" t="str">
            <v>Mohammed</v>
          </cell>
          <cell r="P213" t="str">
            <v>Meghana</v>
          </cell>
          <cell r="Q213"/>
          <cell r="R213" t="str">
            <v>Phuong</v>
          </cell>
          <cell r="S213"/>
          <cell r="T213"/>
          <cell r="U213"/>
          <cell r="V213"/>
          <cell r="W213"/>
          <cell r="X213"/>
          <cell r="Y213"/>
          <cell r="Z213"/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 t="str">
            <v>qq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 t="str">
            <v>qq</v>
          </cell>
          <cell r="M214"/>
          <cell r="N214"/>
          <cell r="O214" t="str">
            <v>Mohammed</v>
          </cell>
          <cell r="P214" t="str">
            <v>Meghana</v>
          </cell>
          <cell r="Q214"/>
          <cell r="R214" t="str">
            <v>Phuong</v>
          </cell>
          <cell r="S214"/>
          <cell r="T214"/>
          <cell r="U214"/>
          <cell r="V214"/>
          <cell r="W214"/>
          <cell r="X214"/>
          <cell r="Y214"/>
          <cell r="Z214"/>
        </row>
        <row r="215"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 t="str">
            <v>qq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 t="str">
            <v>qq</v>
          </cell>
          <cell r="M215"/>
          <cell r="N215"/>
          <cell r="O215" t="str">
            <v>Mohammed</v>
          </cell>
          <cell r="P215" t="str">
            <v>Meghana</v>
          </cell>
          <cell r="Q215"/>
          <cell r="R215" t="str">
            <v>Phuong</v>
          </cell>
          <cell r="S215"/>
          <cell r="T215"/>
          <cell r="U215"/>
          <cell r="V215"/>
          <cell r="W215"/>
          <cell r="X215"/>
          <cell r="Y215"/>
          <cell r="Z215"/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 t="str">
            <v>qq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 t="str">
            <v>qq</v>
          </cell>
          <cell r="M216"/>
          <cell r="N216"/>
          <cell r="O216" t="str">
            <v>Mohammed</v>
          </cell>
          <cell r="P216" t="str">
            <v>Meghana</v>
          </cell>
          <cell r="Q216"/>
          <cell r="R216" t="str">
            <v>qq</v>
          </cell>
          <cell r="S216"/>
          <cell r="T216"/>
          <cell r="U216"/>
          <cell r="V216"/>
          <cell r="W216"/>
          <cell r="X216"/>
          <cell r="Y216"/>
          <cell r="Z216"/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 t="str">
            <v>qq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 t="str">
            <v>qq</v>
          </cell>
          <cell r="M217"/>
          <cell r="N217"/>
          <cell r="O217" t="str">
            <v>Mohammed</v>
          </cell>
          <cell r="P217" t="str">
            <v>Meghana</v>
          </cell>
          <cell r="Q217"/>
          <cell r="R217" t="str">
            <v>qq</v>
          </cell>
          <cell r="S217"/>
          <cell r="T217"/>
          <cell r="U217"/>
          <cell r="V217"/>
          <cell r="W217"/>
          <cell r="X217"/>
          <cell r="Y217"/>
          <cell r="Z217"/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 t="str">
            <v>qq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 t="str">
            <v>qq</v>
          </cell>
          <cell r="M218"/>
          <cell r="N218"/>
          <cell r="O218" t="str">
            <v>Mohammed</v>
          </cell>
          <cell r="P218" t="str">
            <v>Meghana</v>
          </cell>
          <cell r="Q218"/>
          <cell r="R218" t="str">
            <v>Phuong</v>
          </cell>
          <cell r="S218"/>
          <cell r="T218"/>
          <cell r="U218"/>
          <cell r="V218"/>
          <cell r="W218"/>
          <cell r="X218"/>
          <cell r="Y218"/>
          <cell r="Z218"/>
        </row>
        <row r="219"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 t="str">
            <v>qq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 t="str">
            <v>qq</v>
          </cell>
          <cell r="M219"/>
          <cell r="N219"/>
          <cell r="O219" t="str">
            <v>Mohammed</v>
          </cell>
          <cell r="P219" t="str">
            <v>Meghana</v>
          </cell>
          <cell r="Q219"/>
          <cell r="R219" t="str">
            <v>Phuong</v>
          </cell>
          <cell r="S219"/>
          <cell r="T219"/>
          <cell r="U219"/>
          <cell r="V219"/>
          <cell r="W219"/>
          <cell r="X219"/>
          <cell r="Y219"/>
          <cell r="Z219"/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 t="str">
            <v>qq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 t="str">
            <v>J.Do</v>
          </cell>
          <cell r="M220"/>
          <cell r="N220"/>
          <cell r="O220" t="str">
            <v>Mohammed</v>
          </cell>
          <cell r="P220" t="str">
            <v>Meghana</v>
          </cell>
          <cell r="Q220"/>
          <cell r="R220" t="str">
            <v>Phuong</v>
          </cell>
          <cell r="S220"/>
          <cell r="T220"/>
          <cell r="U220"/>
          <cell r="V220"/>
          <cell r="W220"/>
          <cell r="X220"/>
          <cell r="Y220"/>
          <cell r="Z220"/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 t="str">
            <v>qq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 t="str">
            <v>qq</v>
          </cell>
          <cell r="M221"/>
          <cell r="N221"/>
          <cell r="O221" t="str">
            <v>Mohammed</v>
          </cell>
          <cell r="P221" t="str">
            <v>Meghana</v>
          </cell>
          <cell r="Q221"/>
          <cell r="R221" t="str">
            <v>qq</v>
          </cell>
          <cell r="S221"/>
          <cell r="T221"/>
          <cell r="U221"/>
          <cell r="V221"/>
          <cell r="W221"/>
          <cell r="X221"/>
          <cell r="Y221"/>
          <cell r="Z221"/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 t="str">
            <v>qq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 t="str">
            <v>qq</v>
          </cell>
          <cell r="M222"/>
          <cell r="N222"/>
          <cell r="O222" t="str">
            <v>Mohammed</v>
          </cell>
          <cell r="P222" t="str">
            <v>Meghana</v>
          </cell>
          <cell r="Q222"/>
          <cell r="R222" t="str">
            <v>qq</v>
          </cell>
          <cell r="S222"/>
          <cell r="T222"/>
          <cell r="U222"/>
          <cell r="V222"/>
          <cell r="W222"/>
          <cell r="X222"/>
          <cell r="Y222"/>
          <cell r="Z222"/>
        </row>
        <row r="223"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 t="str">
            <v>public holiday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 t="str">
            <v>qq</v>
          </cell>
          <cell r="M223"/>
          <cell r="N223"/>
          <cell r="O223" t="str">
            <v>Mohammed</v>
          </cell>
          <cell r="P223" t="str">
            <v>Meghana</v>
          </cell>
          <cell r="Q223"/>
          <cell r="R223" t="str">
            <v>Phuong</v>
          </cell>
          <cell r="S223"/>
          <cell r="T223"/>
          <cell r="U223"/>
          <cell r="V223"/>
          <cell r="W223"/>
          <cell r="X223"/>
          <cell r="Y223"/>
          <cell r="Z223"/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 t="str">
            <v>qq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 t="str">
            <v>qq</v>
          </cell>
          <cell r="M224"/>
          <cell r="N224"/>
          <cell r="O224" t="str">
            <v>Mohammed</v>
          </cell>
          <cell r="P224" t="str">
            <v>Meghana</v>
          </cell>
          <cell r="Q224"/>
          <cell r="R224" t="str">
            <v>Phuong</v>
          </cell>
          <cell r="S224"/>
          <cell r="T224"/>
          <cell r="U224"/>
          <cell r="V224"/>
          <cell r="W224"/>
          <cell r="X224"/>
          <cell r="Y224"/>
          <cell r="Z224"/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 t="str">
            <v>qq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 t="str">
            <v>qq</v>
          </cell>
          <cell r="M225"/>
          <cell r="N225"/>
          <cell r="O225" t="str">
            <v>Mohammed</v>
          </cell>
          <cell r="P225" t="str">
            <v>Meghana</v>
          </cell>
          <cell r="Q225"/>
          <cell r="R225" t="str">
            <v>Phuong</v>
          </cell>
          <cell r="S225"/>
          <cell r="T225"/>
          <cell r="U225"/>
          <cell r="V225"/>
          <cell r="W225"/>
          <cell r="X225"/>
          <cell r="Y225"/>
          <cell r="Z225"/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 t="str">
            <v>qq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 t="str">
            <v>qq</v>
          </cell>
          <cell r="M226"/>
          <cell r="N226"/>
          <cell r="O226" t="str">
            <v>Mohammed</v>
          </cell>
          <cell r="P226" t="str">
            <v>Meghana</v>
          </cell>
          <cell r="Q226"/>
          <cell r="R226" t="str">
            <v>qq</v>
          </cell>
          <cell r="S226"/>
          <cell r="T226"/>
          <cell r="U226"/>
          <cell r="V226"/>
          <cell r="W226"/>
          <cell r="X226"/>
          <cell r="Y226"/>
          <cell r="Z226"/>
        </row>
        <row r="227"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 t="str">
            <v>qq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 t="str">
            <v>qq</v>
          </cell>
          <cell r="M227"/>
          <cell r="N227"/>
          <cell r="O227" t="str">
            <v>Mohammed</v>
          </cell>
          <cell r="P227" t="str">
            <v>Meghana</v>
          </cell>
          <cell r="Q227"/>
          <cell r="R227" t="str">
            <v>qq</v>
          </cell>
          <cell r="S227"/>
          <cell r="T227"/>
          <cell r="U227"/>
          <cell r="V227"/>
          <cell r="W227"/>
          <cell r="X227"/>
          <cell r="Y227"/>
          <cell r="Z227"/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 t="str">
            <v>qq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 t="str">
            <v>qq</v>
          </cell>
          <cell r="M228"/>
          <cell r="N228"/>
          <cell r="O228" t="str">
            <v>Mohammed</v>
          </cell>
          <cell r="P228" t="str">
            <v>Meghana</v>
          </cell>
          <cell r="Q228"/>
          <cell r="R228" t="str">
            <v>Phuong</v>
          </cell>
          <cell r="S228"/>
          <cell r="T228"/>
          <cell r="U228"/>
          <cell r="V228"/>
          <cell r="W228"/>
          <cell r="X228"/>
          <cell r="Y228"/>
          <cell r="Z228"/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 t="str">
            <v>qq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 t="str">
            <v>qq</v>
          </cell>
          <cell r="M229"/>
          <cell r="N229"/>
          <cell r="O229" t="str">
            <v>Mohammed</v>
          </cell>
          <cell r="P229" t="str">
            <v>Meghana</v>
          </cell>
          <cell r="Q229"/>
          <cell r="R229" t="str">
            <v>Phuong</v>
          </cell>
          <cell r="S229"/>
          <cell r="T229"/>
          <cell r="U229"/>
          <cell r="V229"/>
          <cell r="W229"/>
          <cell r="X229"/>
          <cell r="Y229"/>
          <cell r="Z229"/>
        </row>
        <row r="230"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 t="str">
            <v>qq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 t="str">
            <v>qq</v>
          </cell>
          <cell r="M230"/>
          <cell r="N230"/>
          <cell r="O230" t="str">
            <v>Mohammed</v>
          </cell>
          <cell r="P230" t="str">
            <v>Meghana</v>
          </cell>
          <cell r="Q230"/>
          <cell r="R230" t="str">
            <v>Phuong</v>
          </cell>
          <cell r="S230"/>
          <cell r="T230"/>
          <cell r="U230"/>
          <cell r="V230"/>
          <cell r="W230"/>
          <cell r="X230"/>
          <cell r="Y230"/>
          <cell r="Z230"/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 t="str">
            <v>qq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 t="str">
            <v>qq</v>
          </cell>
          <cell r="M231"/>
          <cell r="N231"/>
          <cell r="O231" t="str">
            <v>Mohammed</v>
          </cell>
          <cell r="P231" t="str">
            <v>Meghana</v>
          </cell>
          <cell r="Q231"/>
          <cell r="R231" t="str">
            <v>qq</v>
          </cell>
          <cell r="S231"/>
          <cell r="T231"/>
          <cell r="U231"/>
          <cell r="V231"/>
          <cell r="W231"/>
          <cell r="X231"/>
          <cell r="Y231"/>
          <cell r="Z231"/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 t="str">
            <v>qq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 t="str">
            <v>qq</v>
          </cell>
          <cell r="M232"/>
          <cell r="N232"/>
          <cell r="O232" t="str">
            <v>Mohammed</v>
          </cell>
          <cell r="P232" t="str">
            <v>Meghana</v>
          </cell>
          <cell r="Q232"/>
          <cell r="R232" t="str">
            <v>qq</v>
          </cell>
          <cell r="S232"/>
          <cell r="T232"/>
          <cell r="U232"/>
          <cell r="V232"/>
          <cell r="W232"/>
          <cell r="X232"/>
          <cell r="Y232"/>
          <cell r="Z232"/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 t="str">
            <v>qq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 t="str">
            <v>qq</v>
          </cell>
          <cell r="M233"/>
          <cell r="N233"/>
          <cell r="O233" t="str">
            <v>Mohammed</v>
          </cell>
          <cell r="P233" t="str">
            <v>Meghana</v>
          </cell>
          <cell r="Q233"/>
          <cell r="R233" t="str">
            <v>Phuong</v>
          </cell>
          <cell r="S233"/>
          <cell r="T233"/>
          <cell r="U233"/>
          <cell r="V233"/>
          <cell r="W233"/>
          <cell r="X233"/>
          <cell r="Y233"/>
          <cell r="Z233"/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 t="str">
            <v>qq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 t="str">
            <v>qq</v>
          </cell>
          <cell r="M234"/>
          <cell r="N234"/>
          <cell r="O234" t="str">
            <v>Mohammed</v>
          </cell>
          <cell r="P234" t="str">
            <v>Meghana</v>
          </cell>
          <cell r="Q234"/>
          <cell r="R234" t="str">
            <v>Phuong</v>
          </cell>
          <cell r="S234"/>
          <cell r="T234"/>
          <cell r="U234"/>
          <cell r="V234"/>
          <cell r="W234"/>
          <cell r="X234"/>
          <cell r="Y234"/>
          <cell r="Z234"/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 t="str">
            <v>qq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 t="str">
            <v>qq</v>
          </cell>
          <cell r="M235"/>
          <cell r="N235"/>
          <cell r="O235" t="str">
            <v>Mohammed</v>
          </cell>
          <cell r="P235" t="str">
            <v>Meghana</v>
          </cell>
          <cell r="Q235"/>
          <cell r="R235" t="str">
            <v>Phuong</v>
          </cell>
          <cell r="S235"/>
          <cell r="T235"/>
          <cell r="U235"/>
          <cell r="V235"/>
          <cell r="W235"/>
          <cell r="X235"/>
          <cell r="Y235"/>
          <cell r="Z235"/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 t="str">
            <v>qq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 t="str">
            <v>qq</v>
          </cell>
          <cell r="M236"/>
          <cell r="N236"/>
          <cell r="O236" t="str">
            <v>Mohammed</v>
          </cell>
          <cell r="P236" t="str">
            <v>Meghana</v>
          </cell>
          <cell r="Q236"/>
          <cell r="R236" t="str">
            <v>qq</v>
          </cell>
          <cell r="S236"/>
          <cell r="T236"/>
          <cell r="U236"/>
          <cell r="V236"/>
          <cell r="W236"/>
          <cell r="X236"/>
          <cell r="Y236"/>
          <cell r="Z236"/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 t="str">
            <v>qq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 t="str">
            <v>qq</v>
          </cell>
          <cell r="M237"/>
          <cell r="N237"/>
          <cell r="O237" t="str">
            <v>Mohammed</v>
          </cell>
          <cell r="P237" t="str">
            <v>Meghana</v>
          </cell>
          <cell r="Q237"/>
          <cell r="R237" t="str">
            <v>qq</v>
          </cell>
          <cell r="S237"/>
          <cell r="T237"/>
          <cell r="U237"/>
          <cell r="V237"/>
          <cell r="W237"/>
          <cell r="X237"/>
          <cell r="Y237"/>
          <cell r="Z237"/>
        </row>
        <row r="238"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 t="str">
            <v>qq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 t="str">
            <v>qq</v>
          </cell>
          <cell r="M238"/>
          <cell r="N238"/>
          <cell r="O238" t="str">
            <v>Mohammed</v>
          </cell>
          <cell r="P238" t="str">
            <v>Meghana</v>
          </cell>
          <cell r="Q238"/>
          <cell r="R238" t="str">
            <v>Phuong</v>
          </cell>
          <cell r="S238"/>
          <cell r="T238"/>
          <cell r="U238"/>
          <cell r="V238"/>
          <cell r="W238"/>
          <cell r="X238"/>
          <cell r="Y238"/>
          <cell r="Z238"/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 t="str">
            <v>qq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 t="str">
            <v>qq</v>
          </cell>
          <cell r="M239"/>
          <cell r="N239"/>
          <cell r="O239" t="str">
            <v>Mohammed</v>
          </cell>
          <cell r="P239" t="str">
            <v>Meghana</v>
          </cell>
          <cell r="Q239"/>
          <cell r="R239" t="str">
            <v>Phuong</v>
          </cell>
          <cell r="S239"/>
          <cell r="T239"/>
          <cell r="U239"/>
          <cell r="V239"/>
          <cell r="W239"/>
          <cell r="X239"/>
          <cell r="Y239"/>
          <cell r="Z239"/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 t="str">
            <v>qq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 t="str">
            <v>qq</v>
          </cell>
          <cell r="M240"/>
          <cell r="N240"/>
          <cell r="O240" t="str">
            <v>Mohammed</v>
          </cell>
          <cell r="P240" t="str">
            <v>Meghana</v>
          </cell>
          <cell r="Q240"/>
          <cell r="R240" t="str">
            <v>Phuong</v>
          </cell>
          <cell r="S240"/>
          <cell r="T240"/>
          <cell r="U240"/>
          <cell r="V240"/>
          <cell r="W240"/>
          <cell r="X240"/>
          <cell r="Y240"/>
          <cell r="Z240"/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 t="str">
            <v>qq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 t="str">
            <v>qq</v>
          </cell>
          <cell r="M241"/>
          <cell r="N241"/>
          <cell r="O241" t="str">
            <v>Mohammed</v>
          </cell>
          <cell r="P241" t="str">
            <v>Meghana</v>
          </cell>
          <cell r="Q241"/>
          <cell r="R241" t="str">
            <v>qq</v>
          </cell>
          <cell r="S241"/>
          <cell r="T241"/>
          <cell r="U241"/>
          <cell r="V241"/>
          <cell r="W241"/>
          <cell r="X241"/>
          <cell r="Y241"/>
          <cell r="Z241"/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 t="str">
            <v>qq</v>
          </cell>
          <cell r="H242">
            <v>0</v>
          </cell>
          <cell r="I242">
            <v>0</v>
          </cell>
          <cell r="J242" t="str">
            <v>Anish</v>
          </cell>
          <cell r="K242">
            <v>0</v>
          </cell>
          <cell r="L242" t="str">
            <v>qq</v>
          </cell>
          <cell r="M242"/>
          <cell r="N242"/>
          <cell r="O242" t="str">
            <v>Mohammed</v>
          </cell>
          <cell r="P242" t="str">
            <v>Meghana</v>
          </cell>
          <cell r="Q242"/>
          <cell r="R242" t="str">
            <v>qq</v>
          </cell>
          <cell r="S242"/>
          <cell r="T242"/>
          <cell r="U242"/>
          <cell r="V242"/>
          <cell r="W242"/>
          <cell r="X242"/>
          <cell r="Y242"/>
          <cell r="Z242"/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 t="str">
            <v>qq</v>
          </cell>
          <cell r="H243">
            <v>0</v>
          </cell>
          <cell r="I243">
            <v>0</v>
          </cell>
          <cell r="J243" t="str">
            <v>Anish</v>
          </cell>
          <cell r="K243">
            <v>0</v>
          </cell>
          <cell r="L243" t="str">
            <v>qq</v>
          </cell>
          <cell r="M243"/>
          <cell r="N243"/>
          <cell r="O243" t="str">
            <v>Mohammed</v>
          </cell>
          <cell r="P243" t="str">
            <v>Meghana</v>
          </cell>
          <cell r="Q243"/>
          <cell r="R243" t="str">
            <v>Phuong</v>
          </cell>
          <cell r="S243"/>
          <cell r="T243"/>
          <cell r="U243"/>
          <cell r="V243"/>
          <cell r="W243"/>
          <cell r="X243"/>
          <cell r="Y243"/>
          <cell r="Z243"/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 t="str">
            <v>qq</v>
          </cell>
          <cell r="H244">
            <v>0</v>
          </cell>
          <cell r="I244">
            <v>0</v>
          </cell>
          <cell r="J244" t="str">
            <v>Anish</v>
          </cell>
          <cell r="K244">
            <v>0</v>
          </cell>
          <cell r="L244" t="str">
            <v>qq</v>
          </cell>
          <cell r="M244"/>
          <cell r="N244"/>
          <cell r="O244" t="str">
            <v>Mohammed</v>
          </cell>
          <cell r="P244" t="str">
            <v>Meghana</v>
          </cell>
          <cell r="Q244"/>
          <cell r="R244" t="str">
            <v>Phuong</v>
          </cell>
          <cell r="S244"/>
          <cell r="T244"/>
          <cell r="U244"/>
          <cell r="V244"/>
          <cell r="W244"/>
          <cell r="X244"/>
          <cell r="Y244"/>
          <cell r="Z244"/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 t="str">
            <v>qq</v>
          </cell>
          <cell r="H245">
            <v>0</v>
          </cell>
          <cell r="I245">
            <v>0</v>
          </cell>
          <cell r="J245" t="str">
            <v>Anish</v>
          </cell>
          <cell r="K245">
            <v>0</v>
          </cell>
          <cell r="L245" t="str">
            <v>qq</v>
          </cell>
          <cell r="M245"/>
          <cell r="N245"/>
          <cell r="O245" t="str">
            <v>Mohammed</v>
          </cell>
          <cell r="P245" t="str">
            <v>Meghana</v>
          </cell>
          <cell r="Q245"/>
          <cell r="R245" t="str">
            <v>Phuong</v>
          </cell>
          <cell r="S245"/>
          <cell r="T245"/>
          <cell r="U245"/>
          <cell r="V245"/>
          <cell r="W245"/>
          <cell r="X245"/>
          <cell r="Y245"/>
          <cell r="Z245"/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 t="str">
            <v>qq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 t="str">
            <v>qq</v>
          </cell>
          <cell r="M246"/>
          <cell r="N246"/>
          <cell r="O246" t="str">
            <v>Mohammed</v>
          </cell>
          <cell r="P246" t="str">
            <v>Meghana</v>
          </cell>
          <cell r="Q246"/>
          <cell r="R246" t="str">
            <v>qq</v>
          </cell>
          <cell r="S246"/>
          <cell r="T246"/>
          <cell r="U246"/>
          <cell r="V246"/>
          <cell r="W246"/>
          <cell r="X246"/>
          <cell r="Y246"/>
          <cell r="Z246"/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 t="str">
            <v>qq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 t="str">
            <v>qq</v>
          </cell>
          <cell r="M247"/>
          <cell r="N247"/>
          <cell r="O247" t="str">
            <v>Mohammed</v>
          </cell>
          <cell r="P247" t="str">
            <v>Meghana</v>
          </cell>
          <cell r="Q247"/>
          <cell r="R247" t="str">
            <v>qq</v>
          </cell>
          <cell r="S247"/>
          <cell r="T247"/>
          <cell r="U247"/>
          <cell r="V247"/>
          <cell r="W247"/>
          <cell r="X247"/>
          <cell r="Y247"/>
          <cell r="Z247"/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 t="str">
            <v>qq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 t="str">
            <v>qq</v>
          </cell>
          <cell r="M248"/>
          <cell r="N248"/>
          <cell r="O248" t="str">
            <v>Mohammed</v>
          </cell>
          <cell r="P248" t="str">
            <v>Meghana</v>
          </cell>
          <cell r="Q248"/>
          <cell r="R248" t="str">
            <v>Phuong</v>
          </cell>
          <cell r="S248"/>
          <cell r="T248"/>
          <cell r="U248"/>
          <cell r="V248"/>
          <cell r="W248"/>
          <cell r="X248"/>
          <cell r="Y248"/>
          <cell r="Z248"/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 t="str">
            <v>qq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 t="str">
            <v>qq</v>
          </cell>
          <cell r="M249"/>
          <cell r="N249"/>
          <cell r="O249" t="str">
            <v>Mohammed</v>
          </cell>
          <cell r="P249" t="str">
            <v>Meghana</v>
          </cell>
          <cell r="Q249"/>
          <cell r="R249" t="str">
            <v>Phuong</v>
          </cell>
          <cell r="S249"/>
          <cell r="T249"/>
          <cell r="U249"/>
          <cell r="V249"/>
          <cell r="W249"/>
          <cell r="X249"/>
          <cell r="Y249"/>
          <cell r="Z249"/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 t="str">
            <v>qq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 t="str">
            <v>qq</v>
          </cell>
          <cell r="M250"/>
          <cell r="N250"/>
          <cell r="O250" t="str">
            <v>Mohammed</v>
          </cell>
          <cell r="P250" t="str">
            <v>Meghana</v>
          </cell>
          <cell r="Q250"/>
          <cell r="R250" t="str">
            <v>Phuong</v>
          </cell>
          <cell r="S250"/>
          <cell r="T250"/>
          <cell r="U250"/>
          <cell r="V250"/>
          <cell r="W250"/>
          <cell r="X250"/>
          <cell r="Y250"/>
          <cell r="Z250"/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 t="str">
            <v>qq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 t="str">
            <v>qq</v>
          </cell>
          <cell r="M251"/>
          <cell r="N251"/>
          <cell r="O251" t="str">
            <v>Mohammed</v>
          </cell>
          <cell r="P251" t="str">
            <v>Meghana</v>
          </cell>
          <cell r="Q251"/>
          <cell r="R251" t="str">
            <v>qq</v>
          </cell>
          <cell r="S251"/>
          <cell r="T251"/>
          <cell r="U251"/>
          <cell r="V251"/>
          <cell r="W251"/>
          <cell r="X251"/>
          <cell r="Y251"/>
          <cell r="Z251"/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 t="str">
            <v>qq</v>
          </cell>
          <cell r="H252">
            <v>0</v>
          </cell>
          <cell r="I252">
            <v>0</v>
          </cell>
          <cell r="J252">
            <v>0</v>
          </cell>
          <cell r="K252" t="str">
            <v>qq</v>
          </cell>
          <cell r="L252" t="str">
            <v>qq</v>
          </cell>
          <cell r="M252" t="str">
            <v>qq</v>
          </cell>
          <cell r="N252" t="str">
            <v>qq</v>
          </cell>
          <cell r="O252" t="str">
            <v>Sneha&gt;12</v>
          </cell>
          <cell r="P252" t="str">
            <v>qq</v>
          </cell>
          <cell r="Q252" t="str">
            <v>qq</v>
          </cell>
          <cell r="R252" t="str">
            <v>qq</v>
          </cell>
          <cell r="S252" t="str">
            <v>qq</v>
          </cell>
          <cell r="T252" t="str">
            <v>qq</v>
          </cell>
          <cell r="U252"/>
          <cell r="V252" t="str">
            <v>qq</v>
          </cell>
          <cell r="W252" t="str">
            <v>qq</v>
          </cell>
          <cell r="X252" t="str">
            <v>qq</v>
          </cell>
          <cell r="Y252" t="str">
            <v>qq</v>
          </cell>
          <cell r="Z252" t="str">
            <v>qq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 t="str">
            <v>qq</v>
          </cell>
          <cell r="H253" t="str">
            <v>qq</v>
          </cell>
          <cell r="I253">
            <v>0</v>
          </cell>
          <cell r="J253">
            <v>0</v>
          </cell>
          <cell r="K253" t="str">
            <v>qq</v>
          </cell>
          <cell r="L253" t="str">
            <v>qq</v>
          </cell>
          <cell r="M253" t="str">
            <v>qq</v>
          </cell>
          <cell r="N253"/>
          <cell r="O253" t="str">
            <v>qq</v>
          </cell>
          <cell r="P253" t="str">
            <v>qq</v>
          </cell>
          <cell r="Q253" t="str">
            <v>qq</v>
          </cell>
          <cell r="R253" t="str">
            <v>qq</v>
          </cell>
          <cell r="S253" t="str">
            <v>qq</v>
          </cell>
          <cell r="T253" t="str">
            <v>qq</v>
          </cell>
          <cell r="U253"/>
          <cell r="V253" t="str">
            <v>qq</v>
          </cell>
          <cell r="W253" t="str">
            <v>qq</v>
          </cell>
          <cell r="X253" t="str">
            <v>qq</v>
          </cell>
          <cell r="Y253" t="str">
            <v>qq</v>
          </cell>
          <cell r="Z253" t="str">
            <v>qq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 t="str">
            <v>qq</v>
          </cell>
          <cell r="H254" t="str">
            <v>qq</v>
          </cell>
          <cell r="I254">
            <v>0</v>
          </cell>
          <cell r="J254">
            <v>0</v>
          </cell>
          <cell r="K254" t="str">
            <v>qq</v>
          </cell>
          <cell r="L254" t="str">
            <v>qq</v>
          </cell>
          <cell r="M254" t="str">
            <v>qq</v>
          </cell>
          <cell r="N254" t="str">
            <v>qq</v>
          </cell>
          <cell r="O254" t="str">
            <v>qq</v>
          </cell>
          <cell r="P254" t="str">
            <v>qq</v>
          </cell>
          <cell r="Q254" t="str">
            <v>qq</v>
          </cell>
          <cell r="R254" t="str">
            <v>qq</v>
          </cell>
          <cell r="S254" t="str">
            <v>qq</v>
          </cell>
          <cell r="T254" t="str">
            <v>Nadi</v>
          </cell>
          <cell r="U254"/>
          <cell r="V254" t="str">
            <v>qq</v>
          </cell>
          <cell r="W254" t="str">
            <v>qq</v>
          </cell>
          <cell r="X254" t="str">
            <v>qq</v>
          </cell>
          <cell r="Y254" t="str">
            <v>qq</v>
          </cell>
          <cell r="Z254" t="str">
            <v>qq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 t="str">
            <v>qq</v>
          </cell>
          <cell r="H255" t="str">
            <v>qq</v>
          </cell>
          <cell r="I255">
            <v>0</v>
          </cell>
          <cell r="J255">
            <v>0</v>
          </cell>
          <cell r="K255" t="str">
            <v>qq</v>
          </cell>
          <cell r="L255" t="str">
            <v>qq</v>
          </cell>
          <cell r="M255" t="str">
            <v>qq</v>
          </cell>
          <cell r="N255" t="str">
            <v>qq</v>
          </cell>
          <cell r="O255" t="str">
            <v>Tatyana</v>
          </cell>
          <cell r="P255" t="str">
            <v>qq</v>
          </cell>
          <cell r="Q255" t="str">
            <v>qq</v>
          </cell>
          <cell r="R255" t="str">
            <v>qq</v>
          </cell>
          <cell r="S255" t="str">
            <v>qq</v>
          </cell>
          <cell r="T255" t="str">
            <v>qq</v>
          </cell>
          <cell r="U255"/>
          <cell r="V255" t="str">
            <v>qq</v>
          </cell>
          <cell r="W255" t="str">
            <v>qq</v>
          </cell>
          <cell r="X255" t="str">
            <v>qq</v>
          </cell>
          <cell r="Y255" t="str">
            <v>qq</v>
          </cell>
          <cell r="Z255" t="str">
            <v>qq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 t="str">
            <v>qq</v>
          </cell>
          <cell r="H256" t="str">
            <v>qq</v>
          </cell>
          <cell r="I256">
            <v>0</v>
          </cell>
          <cell r="J256">
            <v>0</v>
          </cell>
          <cell r="K256" t="str">
            <v>qq</v>
          </cell>
          <cell r="L256" t="str">
            <v>qq</v>
          </cell>
          <cell r="M256" t="str">
            <v>qq</v>
          </cell>
          <cell r="N256" t="str">
            <v>qq</v>
          </cell>
          <cell r="O256" t="str">
            <v>qq</v>
          </cell>
          <cell r="P256" t="str">
            <v>qq</v>
          </cell>
          <cell r="Q256" t="str">
            <v>qq</v>
          </cell>
          <cell r="R256" t="str">
            <v>qq</v>
          </cell>
          <cell r="S256" t="str">
            <v>qq</v>
          </cell>
          <cell r="T256" t="str">
            <v>qq</v>
          </cell>
          <cell r="U256"/>
          <cell r="V256" t="str">
            <v>qq</v>
          </cell>
          <cell r="W256" t="str">
            <v>qq</v>
          </cell>
          <cell r="X256" t="str">
            <v>qq</v>
          </cell>
          <cell r="Y256" t="str">
            <v>qq</v>
          </cell>
          <cell r="Z256" t="str">
            <v>qq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 t="str">
            <v>qq</v>
          </cell>
          <cell r="L257">
            <v>0</v>
          </cell>
          <cell r="M257" t="str">
            <v>qq</v>
          </cell>
          <cell r="N257" t="str">
            <v>qq</v>
          </cell>
          <cell r="O257" t="str">
            <v>qq</v>
          </cell>
          <cell r="P257" t="str">
            <v>qq</v>
          </cell>
          <cell r="Q257" t="str">
            <v>qq</v>
          </cell>
          <cell r="R257" t="str">
            <v>qq</v>
          </cell>
          <cell r="S257" t="str">
            <v>qq</v>
          </cell>
          <cell r="T257" t="str">
            <v>qq</v>
          </cell>
          <cell r="U257" t="str">
            <v>qq</v>
          </cell>
          <cell r="V257" t="str">
            <v>qq</v>
          </cell>
          <cell r="W257" t="str">
            <v>qq</v>
          </cell>
          <cell r="X257" t="str">
            <v>qq</v>
          </cell>
          <cell r="Y257" t="str">
            <v>qq</v>
          </cell>
          <cell r="Z257" t="str">
            <v>qq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 t="str">
            <v>qq</v>
          </cell>
          <cell r="L258">
            <v>0</v>
          </cell>
          <cell r="M258" t="str">
            <v>public holiday</v>
          </cell>
          <cell r="N258" t="str">
            <v>public holiday</v>
          </cell>
          <cell r="O258" t="str">
            <v>public holiday</v>
          </cell>
          <cell r="P258" t="str">
            <v>public holiday</v>
          </cell>
          <cell r="Q258" t="str">
            <v>public holiday</v>
          </cell>
          <cell r="R258" t="str">
            <v>public holiday</v>
          </cell>
          <cell r="S258" t="str">
            <v>public holiday</v>
          </cell>
          <cell r="T258" t="str">
            <v>public holiday</v>
          </cell>
          <cell r="U258" t="str">
            <v>public holiday</v>
          </cell>
          <cell r="V258" t="str">
            <v>public holiday</v>
          </cell>
          <cell r="W258" t="str">
            <v>public holiday</v>
          </cell>
          <cell r="X258" t="str">
            <v>public holiday</v>
          </cell>
          <cell r="Y258" t="str">
            <v>public holiday</v>
          </cell>
          <cell r="Z258" t="str">
            <v>public holiday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 t="str">
            <v>qq</v>
          </cell>
          <cell r="L259">
            <v>0</v>
          </cell>
          <cell r="M259" t="str">
            <v>public holiday</v>
          </cell>
          <cell r="N259" t="str">
            <v>public holiday</v>
          </cell>
          <cell r="O259" t="str">
            <v>public holiday</v>
          </cell>
          <cell r="P259" t="str">
            <v>public holiday</v>
          </cell>
          <cell r="Q259" t="str">
            <v>public holiday</v>
          </cell>
          <cell r="R259" t="str">
            <v>public holiday</v>
          </cell>
          <cell r="S259" t="str">
            <v>public holiday</v>
          </cell>
          <cell r="T259" t="str">
            <v>public holiday</v>
          </cell>
          <cell r="U259" t="str">
            <v>public holiday</v>
          </cell>
          <cell r="V259" t="str">
            <v>public holiday</v>
          </cell>
          <cell r="W259" t="str">
            <v>public holiday</v>
          </cell>
          <cell r="X259" t="str">
            <v>public holiday</v>
          </cell>
          <cell r="Y259" t="str">
            <v>public holiday</v>
          </cell>
          <cell r="Z259" t="str">
            <v>public holiday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 t="str">
            <v>qq</v>
          </cell>
          <cell r="L260">
            <v>0</v>
          </cell>
          <cell r="M260" t="str">
            <v>qq</v>
          </cell>
          <cell r="N260" t="str">
            <v>qq</v>
          </cell>
          <cell r="O260" t="str">
            <v>qq</v>
          </cell>
          <cell r="P260" t="str">
            <v>qq</v>
          </cell>
          <cell r="Q260" t="str">
            <v>qq</v>
          </cell>
          <cell r="R260" t="str">
            <v>qq</v>
          </cell>
          <cell r="S260" t="str">
            <v>qq</v>
          </cell>
          <cell r="T260" t="str">
            <v>qq</v>
          </cell>
          <cell r="U260" t="str">
            <v>qq</v>
          </cell>
          <cell r="V260" t="str">
            <v>qq</v>
          </cell>
          <cell r="W260" t="str">
            <v>qq</v>
          </cell>
          <cell r="X260" t="str">
            <v>qq</v>
          </cell>
          <cell r="Y260" t="str">
            <v>qq</v>
          </cell>
          <cell r="Z260" t="str">
            <v>qq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 t="str">
            <v>qq</v>
          </cell>
          <cell r="L261">
            <v>0</v>
          </cell>
          <cell r="M261" t="str">
            <v>qq</v>
          </cell>
          <cell r="N261" t="str">
            <v>qq</v>
          </cell>
          <cell r="O261" t="str">
            <v>qq</v>
          </cell>
          <cell r="P261" t="str">
            <v>qq</v>
          </cell>
          <cell r="Q261" t="str">
            <v>qq</v>
          </cell>
          <cell r="R261" t="str">
            <v>qq</v>
          </cell>
          <cell r="S261" t="str">
            <v>qq</v>
          </cell>
          <cell r="T261" t="str">
            <v>qq</v>
          </cell>
          <cell r="U261" t="str">
            <v>Meghana</v>
          </cell>
          <cell r="V261" t="str">
            <v>qq</v>
          </cell>
          <cell r="W261" t="str">
            <v>qq</v>
          </cell>
          <cell r="X261" t="str">
            <v>qq</v>
          </cell>
          <cell r="Y261" t="str">
            <v>qq</v>
          </cell>
          <cell r="Z261" t="str">
            <v>qq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 t="str">
            <v>qq</v>
          </cell>
          <cell r="N262" t="str">
            <v>qq</v>
          </cell>
          <cell r="O262" t="str">
            <v>qq</v>
          </cell>
          <cell r="P262" t="str">
            <v>qq</v>
          </cell>
          <cell r="Q262" t="str">
            <v>qq</v>
          </cell>
          <cell r="R262" t="str">
            <v>qq</v>
          </cell>
          <cell r="S262" t="str">
            <v>qq</v>
          </cell>
          <cell r="T262" t="str">
            <v>qq</v>
          </cell>
          <cell r="U262" t="str">
            <v>qq</v>
          </cell>
          <cell r="V262" t="str">
            <v>qq</v>
          </cell>
          <cell r="W262" t="str">
            <v>qq</v>
          </cell>
          <cell r="X262" t="str">
            <v>qq</v>
          </cell>
          <cell r="Y262" t="str">
            <v>qq</v>
          </cell>
          <cell r="Z262" t="str">
            <v>qq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Academic Calendar">
      <a:dk1>
        <a:srgbClr val="000000"/>
      </a:dk1>
      <a:lt1>
        <a:srgbClr val="FFFFFF"/>
      </a:lt1>
      <a:dk2>
        <a:srgbClr val="616668"/>
      </a:dk2>
      <a:lt2>
        <a:srgbClr val="F8F8F9"/>
      </a:lt2>
      <a:accent1>
        <a:srgbClr val="329E95"/>
      </a:accent1>
      <a:accent2>
        <a:srgbClr val="F4812B"/>
      </a:accent2>
      <a:accent3>
        <a:srgbClr val="EDB000"/>
      </a:accent3>
      <a:accent4>
        <a:srgbClr val="79B142"/>
      </a:accent4>
      <a:accent5>
        <a:srgbClr val="E34742"/>
      </a:accent5>
      <a:accent6>
        <a:srgbClr val="6D426F"/>
      </a:accent6>
      <a:hlink>
        <a:srgbClr val="2388CF"/>
      </a:hlink>
      <a:folHlink>
        <a:srgbClr val="6D426F"/>
      </a:folHlink>
    </a:clrScheme>
    <a:fontScheme name="Custom 2">
      <a:majorFont>
        <a:latin typeface="Arial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autoPageBreaks="0"/>
  </sheetPr>
  <dimension ref="B1:X315"/>
  <sheetViews>
    <sheetView showGridLines="0" tabSelected="1" zoomScaleNormal="100" zoomScaleSheetLayoutView="100" workbookViewId="0">
      <selection activeCell="G245" sqref="G245"/>
    </sheetView>
  </sheetViews>
  <sheetFormatPr defaultColWidth="8.75" defaultRowHeight="16.5" x14ac:dyDescent="0.3"/>
  <cols>
    <col min="1" max="1" width="3.75" customWidth="1"/>
    <col min="2" max="2" width="18.375" bestFit="1" customWidth="1"/>
    <col min="3" max="3" width="53.375" style="15" bestFit="1" customWidth="1"/>
    <col min="4" max="4" width="2" customWidth="1"/>
    <col min="5" max="5" width="18.25" customWidth="1"/>
    <col min="6" max="8" width="17.625" customWidth="1"/>
    <col min="9" max="9" width="18.375" customWidth="1"/>
    <col min="10" max="11" width="17.625" hidden="1" customWidth="1"/>
    <col min="12" max="12" width="2.375" customWidth="1"/>
    <col min="15" max="15" width="14" bestFit="1" customWidth="1"/>
    <col min="16" max="16" width="12" customWidth="1"/>
    <col min="17" max="17" width="14" bestFit="1" customWidth="1"/>
    <col min="18" max="18" width="12" customWidth="1"/>
    <col min="19" max="19" width="14" bestFit="1" customWidth="1"/>
    <col min="20" max="20" width="12" customWidth="1"/>
    <col min="21" max="21" width="14" bestFit="1" customWidth="1"/>
    <col min="22" max="22" width="12" customWidth="1"/>
    <col min="23" max="23" width="14" bestFit="1" customWidth="1"/>
    <col min="24" max="24" width="12" customWidth="1"/>
  </cols>
  <sheetData>
    <row r="1" spans="2:24" ht="54" customHeight="1" x14ac:dyDescent="0.7">
      <c r="B1" s="31"/>
      <c r="C1" s="180" t="s">
        <v>410</v>
      </c>
      <c r="D1" s="9"/>
      <c r="E1" s="10">
        <v>2019</v>
      </c>
      <c r="F1" s="11" t="s">
        <v>503</v>
      </c>
      <c r="G1" s="9"/>
      <c r="H1" s="175"/>
      <c r="I1" s="176"/>
      <c r="J1" s="9"/>
      <c r="K1" s="12"/>
    </row>
    <row r="2" spans="2:24" ht="14.25" customHeight="1" x14ac:dyDescent="0.3">
      <c r="B2" s="32"/>
      <c r="C2" s="34"/>
      <c r="D2" s="13"/>
      <c r="E2" s="16" t="s">
        <v>0</v>
      </c>
      <c r="F2" s="24" t="s">
        <v>62</v>
      </c>
      <c r="G2" s="16" t="s">
        <v>63</v>
      </c>
      <c r="H2" s="24" t="s">
        <v>64</v>
      </c>
      <c r="I2" s="18" t="s">
        <v>65</v>
      </c>
      <c r="J2" s="27" t="e">
        <f>UPPER(TEXT(#REF!,"dddd"))</f>
        <v>#REF!</v>
      </c>
      <c r="K2" s="18" t="e">
        <f>UPPER(TEXT(#REF!,"dddd"))</f>
        <v>#REF!</v>
      </c>
      <c r="O2" s="247" t="s">
        <v>0</v>
      </c>
      <c r="P2" s="247"/>
      <c r="Q2" s="247" t="s">
        <v>62</v>
      </c>
      <c r="R2" s="247"/>
      <c r="S2" s="247" t="s">
        <v>63</v>
      </c>
      <c r="T2" s="247"/>
      <c r="U2" s="247" t="s">
        <v>64</v>
      </c>
      <c r="V2" s="247"/>
      <c r="W2" s="247" t="s">
        <v>65</v>
      </c>
      <c r="X2" s="247"/>
    </row>
    <row r="3" spans="2:24" ht="16.5" customHeight="1" x14ac:dyDescent="0.3">
      <c r="B3" s="30"/>
      <c r="C3" s="35" t="s">
        <v>7</v>
      </c>
      <c r="D3" s="21"/>
      <c r="E3" s="23">
        <v>43535</v>
      </c>
      <c r="F3" s="24">
        <f>E3+1</f>
        <v>43536</v>
      </c>
      <c r="G3" s="23">
        <f>F3+1</f>
        <v>43537</v>
      </c>
      <c r="H3" s="24">
        <f>G3+1</f>
        <v>43538</v>
      </c>
      <c r="I3" s="29">
        <f>H3+1</f>
        <v>43539</v>
      </c>
      <c r="J3" s="24"/>
      <c r="K3" s="87"/>
      <c r="O3" s="170" t="s">
        <v>88</v>
      </c>
      <c r="P3" s="170" t="s">
        <v>89</v>
      </c>
      <c r="Q3" s="170" t="s">
        <v>88</v>
      </c>
      <c r="R3" s="170" t="s">
        <v>89</v>
      </c>
      <c r="S3" s="170" t="s">
        <v>88</v>
      </c>
      <c r="T3" s="170" t="s">
        <v>89</v>
      </c>
      <c r="U3" s="170" t="s">
        <v>88</v>
      </c>
      <c r="V3" s="170" t="s">
        <v>89</v>
      </c>
      <c r="W3" s="170" t="s">
        <v>88</v>
      </c>
      <c r="X3" s="170" t="s">
        <v>89</v>
      </c>
    </row>
    <row r="4" spans="2:24" x14ac:dyDescent="0.3">
      <c r="B4" s="32"/>
      <c r="C4" s="34" t="str">
        <f>'Dispensary Team'!$C$1</f>
        <v>EARLY DISPENSARY (8am-4.30pm)</v>
      </c>
      <c r="D4" s="5"/>
      <c r="E4" s="40" t="str">
        <f>VLOOKUP(E$3,Dispensary,3,FALSE)</f>
        <v>Public Holiday</v>
      </c>
      <c r="F4" s="40" t="str">
        <f>VLOOKUP(F$3,Dispensary,3,FALSE)</f>
        <v>Leekin</v>
      </c>
      <c r="G4" s="40" t="str">
        <f>VLOOKUP(G$3,Dispensary,3,FALSE)</f>
        <v>Jeff</v>
      </c>
      <c r="H4" s="40" t="str">
        <f>VLOOKUP(H$3,Dispensary,3,FALSE)</f>
        <v>J.Kao</v>
      </c>
      <c r="I4" s="46" t="str">
        <f>VLOOKUP(I$3,Dispensary,3,FALSE)</f>
        <v>Leekin</v>
      </c>
      <c r="J4" s="28"/>
      <c r="K4" s="19"/>
      <c r="O4" s="173" t="s">
        <v>91</v>
      </c>
      <c r="P4" s="168" t="b">
        <f t="shared" ref="P4:P21" si="0">NOT(ISERROR(MATCH("*"&amp;O4&amp;"*",E:E,0)))</f>
        <v>0</v>
      </c>
      <c r="Q4" s="173" t="s">
        <v>91</v>
      </c>
      <c r="R4" s="168" t="b">
        <f t="shared" ref="R4:R21" si="1">NOT(ISERROR(MATCH("*"&amp;Q4&amp;"*",F:F,0)))</f>
        <v>1</v>
      </c>
      <c r="S4" s="173" t="s">
        <v>91</v>
      </c>
      <c r="T4" s="168" t="b">
        <f t="shared" ref="T4:T21" si="2">NOT(ISERROR(MATCH("*"&amp;S4&amp;"*",G:G,0)))</f>
        <v>1</v>
      </c>
      <c r="U4" s="173" t="s">
        <v>91</v>
      </c>
      <c r="V4" s="168" t="b">
        <f t="shared" ref="V4:V21" si="3">NOT(ISERROR(MATCH("*"&amp;U4&amp;"*",H:H,0)))</f>
        <v>1</v>
      </c>
      <c r="W4" s="173" t="s">
        <v>91</v>
      </c>
      <c r="X4" s="168" t="b">
        <f t="shared" ref="X4:X21" si="4">NOT(ISERROR(MATCH("*"&amp;W4&amp;"*",I:I,0)))</f>
        <v>1</v>
      </c>
    </row>
    <row r="5" spans="2:24" x14ac:dyDescent="0.3">
      <c r="B5" s="32"/>
      <c r="C5" s="34" t="str">
        <f>'Dispensary Team'!$D$1</f>
        <v>EARLY DISPENSARY (8am-4.30pm)</v>
      </c>
      <c r="D5" s="5"/>
      <c r="E5" s="40" t="str">
        <f>VLOOKUP(E$3,Dispensary,4,FALSE)</f>
        <v>Public Holiday</v>
      </c>
      <c r="F5" s="40" t="str">
        <f>VLOOKUP(F$3,Dispensary,4,FALSE)</f>
        <v>Clark</v>
      </c>
      <c r="G5" s="40" t="str">
        <f>VLOOKUP(G$3,Dispensary,4,FALSE)</f>
        <v>Clark</v>
      </c>
      <c r="H5" s="40" t="str">
        <f>VLOOKUP(H$3,Dispensary,4,FALSE)</f>
        <v>Clark</v>
      </c>
      <c r="I5" s="46" t="str">
        <f>VLOOKUP(I$3,Dispensary,4,FALSE)</f>
        <v>Eugene</v>
      </c>
      <c r="J5" s="28"/>
      <c r="K5" s="19"/>
      <c r="O5" s="173" t="s">
        <v>99</v>
      </c>
      <c r="P5" s="168" t="b">
        <f t="shared" si="0"/>
        <v>0</v>
      </c>
      <c r="Q5" s="173" t="s">
        <v>99</v>
      </c>
      <c r="R5" s="168" t="b">
        <f t="shared" si="1"/>
        <v>1</v>
      </c>
      <c r="S5" s="173" t="s">
        <v>99</v>
      </c>
      <c r="T5" s="168" t="b">
        <f t="shared" si="2"/>
        <v>1</v>
      </c>
      <c r="U5" s="173" t="s">
        <v>99</v>
      </c>
      <c r="V5" s="168" t="b">
        <f t="shared" si="3"/>
        <v>1</v>
      </c>
      <c r="W5" s="173"/>
      <c r="X5" s="168" t="b">
        <f t="shared" si="4"/>
        <v>1</v>
      </c>
    </row>
    <row r="6" spans="2:24" x14ac:dyDescent="0.3">
      <c r="B6" s="32"/>
      <c r="C6" s="34" t="str">
        <f>'Dispensary Team'!$E$1</f>
        <v>DISPENSARY</v>
      </c>
      <c r="D6" s="5"/>
      <c r="E6" s="40" t="str">
        <f>VLOOKUP(E$3,Dispensary,5,FALSE)</f>
        <v>Public Holiday</v>
      </c>
      <c r="F6" s="40" t="str">
        <f>VLOOKUP(F$3,Dispensary,5,FALSE)</f>
        <v>Kathy</v>
      </c>
      <c r="G6" s="40" t="str">
        <f>VLOOKUP(G$3,Dispensary,5,FALSE)</f>
        <v>Leekin</v>
      </c>
      <c r="H6" s="40" t="str">
        <f>VLOOKUP(H$3,Dispensary,5,FALSE)</f>
        <v>Leekin</v>
      </c>
      <c r="I6" s="46" t="str">
        <f>VLOOKUP(I$3,Dispensary,5,FALSE)</f>
        <v>Kathy</v>
      </c>
      <c r="J6" s="28"/>
      <c r="K6" s="19"/>
      <c r="O6" s="173" t="s">
        <v>408</v>
      </c>
      <c r="P6" s="168" t="b">
        <f t="shared" si="0"/>
        <v>0</v>
      </c>
      <c r="Q6" s="173"/>
      <c r="R6" s="168" t="b">
        <f t="shared" si="1"/>
        <v>1</v>
      </c>
      <c r="S6" s="173" t="s">
        <v>408</v>
      </c>
      <c r="T6" s="168" t="b">
        <f t="shared" si="2"/>
        <v>1</v>
      </c>
      <c r="U6" s="173" t="s">
        <v>408</v>
      </c>
      <c r="V6" s="168" t="b">
        <f t="shared" si="3"/>
        <v>1</v>
      </c>
      <c r="W6" s="173"/>
      <c r="X6" s="168" t="b">
        <f t="shared" si="4"/>
        <v>1</v>
      </c>
    </row>
    <row r="7" spans="2:24" x14ac:dyDescent="0.3">
      <c r="B7" s="32"/>
      <c r="C7" s="34" t="str">
        <f>'Dispensary Team'!$F$1</f>
        <v xml:space="preserve"> DISPENSARY</v>
      </c>
      <c r="D7" s="5"/>
      <c r="E7" s="40" t="str">
        <f>VLOOKUP(E$3,Dispensary,6,FALSE)</f>
        <v>Public Holiday</v>
      </c>
      <c r="F7" s="40" t="str">
        <f>VLOOKUP(F$3,Dispensary,6,FALSE)</f>
        <v>Phuong</v>
      </c>
      <c r="G7" s="40" t="str">
        <f>VLOOKUP(G$3,Dispensary,6,FALSE)</f>
        <v>Jasmine</v>
      </c>
      <c r="H7" s="40" t="str">
        <f>VLOOKUP(H$3,Dispensary,6,FALSE)</f>
        <v>Jasmine</v>
      </c>
      <c r="I7" s="46" t="str">
        <f>VLOOKUP(I$3,Dispensary,6,FALSE)</f>
        <v>Jasmine</v>
      </c>
      <c r="J7" s="28"/>
      <c r="K7" s="19"/>
      <c r="O7" s="173" t="s">
        <v>460</v>
      </c>
      <c r="P7" s="168" t="b">
        <f t="shared" si="0"/>
        <v>0</v>
      </c>
      <c r="Q7" s="173" t="s">
        <v>460</v>
      </c>
      <c r="R7" s="168" t="b">
        <f t="shared" si="1"/>
        <v>1</v>
      </c>
      <c r="S7" s="173" t="s">
        <v>460</v>
      </c>
      <c r="T7" s="168" t="b">
        <f t="shared" si="2"/>
        <v>1</v>
      </c>
      <c r="U7" s="173" t="s">
        <v>460</v>
      </c>
      <c r="V7" s="168" t="b">
        <f t="shared" si="3"/>
        <v>1</v>
      </c>
      <c r="W7" s="173" t="s">
        <v>460</v>
      </c>
      <c r="X7" s="168" t="b">
        <f t="shared" si="4"/>
        <v>1</v>
      </c>
    </row>
    <row r="8" spans="2:24" x14ac:dyDescent="0.3">
      <c r="B8" s="32"/>
      <c r="C8" s="34" t="str">
        <f>'Dispensary Team'!$G$1</f>
        <v xml:space="preserve"> LATE SHIFT (11.30am - 8pm)</v>
      </c>
      <c r="D8" s="5"/>
      <c r="E8" s="40" t="str">
        <f>VLOOKUP(E$3,Dispensary,7,FALSE)</f>
        <v>Public Holiday</v>
      </c>
      <c r="F8" s="40" t="str">
        <f>VLOOKUP(F$3,Dispensary,7,FALSE)</f>
        <v>Georgia</v>
      </c>
      <c r="G8" s="40" t="str">
        <f>VLOOKUP(G$3,Dispensary,7,FALSE)</f>
        <v>Georgia</v>
      </c>
      <c r="H8" s="40" t="str">
        <f>VLOOKUP(H$3,Dispensary,7,FALSE)</f>
        <v>Georgia</v>
      </c>
      <c r="I8" s="46" t="str">
        <f>VLOOKUP(I$3,Dispensary,7,FALSE)</f>
        <v>Georgia</v>
      </c>
      <c r="J8" s="28"/>
      <c r="K8" s="19"/>
      <c r="O8" s="173" t="s">
        <v>106</v>
      </c>
      <c r="P8" s="168" t="b">
        <f t="shared" si="0"/>
        <v>0</v>
      </c>
      <c r="Q8" s="173" t="s">
        <v>106</v>
      </c>
      <c r="R8" s="168" t="b">
        <f t="shared" si="1"/>
        <v>1</v>
      </c>
      <c r="S8" s="173"/>
      <c r="T8" s="168" t="b">
        <f t="shared" si="2"/>
        <v>1</v>
      </c>
      <c r="U8" s="173"/>
      <c r="V8" s="168" t="b">
        <f t="shared" si="3"/>
        <v>1</v>
      </c>
      <c r="W8" s="173"/>
      <c r="X8" s="168" t="b">
        <f t="shared" si="4"/>
        <v>1</v>
      </c>
    </row>
    <row r="9" spans="2:24" x14ac:dyDescent="0.3">
      <c r="B9" s="32"/>
      <c r="C9" s="34" t="str">
        <f>'Dispensary Team'!$H$1</f>
        <v xml:space="preserve"> LATE SHIFT (11.30am - 8pm)</v>
      </c>
      <c r="D9" s="5"/>
      <c r="E9" s="220" t="str">
        <f>VLOOKUP(E$3,Dispensary,8,FALSE)</f>
        <v>Public Holiday</v>
      </c>
      <c r="F9" s="220" t="str">
        <f>VLOOKUP(F$3,Dispensary,8,FALSE)</f>
        <v>April</v>
      </c>
      <c r="G9" s="220" t="str">
        <f>VLOOKUP(G$3,Dispensary,8,FALSE)</f>
        <v>April</v>
      </c>
      <c r="H9" s="220" t="str">
        <f>VLOOKUP(H$3,Dispensary,8,FALSE)</f>
        <v>April</v>
      </c>
      <c r="I9" s="220" t="str">
        <f>VLOOKUP(I$3,Dispensary,8,FALSE)</f>
        <v>April</v>
      </c>
      <c r="J9" s="28"/>
      <c r="K9" s="19"/>
      <c r="O9" s="173" t="s">
        <v>510</v>
      </c>
      <c r="P9" s="168" t="b">
        <f t="shared" si="0"/>
        <v>0</v>
      </c>
      <c r="Q9" s="173" t="s">
        <v>510</v>
      </c>
      <c r="R9" s="168" t="b">
        <f t="shared" si="1"/>
        <v>1</v>
      </c>
      <c r="S9" s="173" t="s">
        <v>510</v>
      </c>
      <c r="T9" s="168" t="b">
        <f t="shared" si="2"/>
        <v>1</v>
      </c>
      <c r="U9" s="173" t="s">
        <v>510</v>
      </c>
      <c r="V9" s="168" t="b">
        <f t="shared" si="3"/>
        <v>1</v>
      </c>
      <c r="W9" s="173" t="s">
        <v>510</v>
      </c>
      <c r="X9" s="168" t="b">
        <f t="shared" si="4"/>
        <v>1</v>
      </c>
    </row>
    <row r="10" spans="2:24" x14ac:dyDescent="0.3">
      <c r="B10" s="32"/>
      <c r="C10" s="34" t="str">
        <f>'Dispensary Team'!$I$1</f>
        <v>MORNING SUPPORT</v>
      </c>
      <c r="D10" s="5"/>
      <c r="E10" s="41" t="str">
        <f>VLOOKUP(E$3,Dispensary,9,FALSE)</f>
        <v>Public Holiday</v>
      </c>
      <c r="F10" s="41" t="str">
        <f>VLOOKUP(F$3,Dispensary,9,FALSE)</f>
        <v>Maria (8.45am-1.45pm)</v>
      </c>
      <c r="G10" s="41" t="str">
        <f>VLOOKUP(G$3,Dispensary,9,FALSE)</f>
        <v>Soty (8.45am-2.45pm)</v>
      </c>
      <c r="H10" s="41" t="str">
        <f>VLOOKUP(H$3,Dispensary,9,FALSE)</f>
        <v>qq</v>
      </c>
      <c r="I10" s="74" t="str">
        <f>VLOOKUP(I$3,Dispensary,9,FALSE)</f>
        <v>Maria (8.45am-1.45pm)</v>
      </c>
      <c r="J10" s="28"/>
      <c r="K10" s="19"/>
      <c r="O10" s="173"/>
      <c r="P10" s="168" t="b">
        <f t="shared" si="0"/>
        <v>1</v>
      </c>
      <c r="Q10" s="173"/>
      <c r="R10" s="168" t="b">
        <f t="shared" si="1"/>
        <v>1</v>
      </c>
      <c r="S10" s="173" t="s">
        <v>480</v>
      </c>
      <c r="T10" s="168" t="b">
        <f t="shared" si="2"/>
        <v>1</v>
      </c>
      <c r="U10" s="173" t="s">
        <v>480</v>
      </c>
      <c r="V10" s="168" t="b">
        <f t="shared" si="3"/>
        <v>1</v>
      </c>
      <c r="W10" s="173" t="s">
        <v>480</v>
      </c>
      <c r="X10" s="168" t="b">
        <f t="shared" si="4"/>
        <v>1</v>
      </c>
    </row>
    <row r="11" spans="2:24" x14ac:dyDescent="0.3">
      <c r="B11" s="32"/>
      <c r="C11" s="34" t="str">
        <f>'Dispensary Team'!$J$1</f>
        <v>DISPENSARY</v>
      </c>
      <c r="D11" s="5"/>
      <c r="E11" s="40" t="str">
        <f>VLOOKUP(E$3,Dispensary,10,FALSE)</f>
        <v>Public Holiday</v>
      </c>
      <c r="F11" s="40" t="str">
        <f>VLOOKUP(F$3,Dispensary,10,FALSE)</f>
        <v>A.Chen</v>
      </c>
      <c r="G11" s="40" t="str">
        <f>VLOOKUP(G$3,Dispensary,10,FALSE)</f>
        <v>A.Chen</v>
      </c>
      <c r="H11" s="40" t="str">
        <f>VLOOKUP(H$3,Dispensary,10,FALSE)</f>
        <v>A.Chen</v>
      </c>
      <c r="I11" s="46" t="str">
        <f>VLOOKUP(I$3,Dispensary,10,FALSE)</f>
        <v>A.Chen</v>
      </c>
      <c r="J11" s="28"/>
      <c r="K11" s="19"/>
      <c r="O11" s="173" t="s">
        <v>113</v>
      </c>
      <c r="P11" s="168" t="b">
        <f t="shared" si="0"/>
        <v>0</v>
      </c>
      <c r="Q11" s="173" t="s">
        <v>113</v>
      </c>
      <c r="R11" s="168" t="b">
        <f t="shared" si="1"/>
        <v>1</v>
      </c>
      <c r="S11" s="173" t="s">
        <v>113</v>
      </c>
      <c r="T11" s="168" t="b">
        <f t="shared" si="2"/>
        <v>1</v>
      </c>
      <c r="U11" s="173" t="s">
        <v>113</v>
      </c>
      <c r="V11" s="168" t="b">
        <f t="shared" si="3"/>
        <v>1</v>
      </c>
      <c r="W11" s="173" t="s">
        <v>113</v>
      </c>
      <c r="X11" s="168" t="b">
        <f t="shared" si="4"/>
        <v>1</v>
      </c>
    </row>
    <row r="12" spans="2:24" x14ac:dyDescent="0.3">
      <c r="B12" s="32"/>
      <c r="C12" s="34" t="str">
        <f>'Dispensary Team'!$K$1</f>
        <v>DISPENSARY</v>
      </c>
      <c r="D12" s="5"/>
      <c r="E12" s="40" t="str">
        <f>VLOOKUP(E$3,Dispensary,11,FALSE)</f>
        <v>Public Holiday</v>
      </c>
      <c r="F12" s="40" t="str">
        <f>VLOOKUP(F$3,Dispensary,11,FALSE)</f>
        <v>J.Kao</v>
      </c>
      <c r="G12" s="40" t="str">
        <f>VLOOKUP(G$3,Dispensary,11,FALSE)</f>
        <v>J.Kao</v>
      </c>
      <c r="H12" s="40" t="str">
        <f>VLOOKUP(H$3,Dispensary,11,FALSE)</f>
        <v>Sylvia</v>
      </c>
      <c r="I12" s="46" t="str">
        <f>VLOOKUP(I$3,Dispensary,11,FALSE)</f>
        <v>J.Kao</v>
      </c>
      <c r="J12" s="28"/>
      <c r="K12" s="19"/>
      <c r="O12" s="173" t="s">
        <v>451</v>
      </c>
      <c r="P12" s="168" t="b">
        <f t="shared" si="0"/>
        <v>0</v>
      </c>
      <c r="Q12" s="173"/>
      <c r="R12" s="168" t="b">
        <f t="shared" si="1"/>
        <v>1</v>
      </c>
      <c r="S12" s="173"/>
      <c r="T12" s="168" t="b">
        <f t="shared" si="2"/>
        <v>1</v>
      </c>
      <c r="U12" s="173"/>
      <c r="V12" s="168" t="b">
        <f t="shared" si="3"/>
        <v>1</v>
      </c>
      <c r="W12" s="173"/>
      <c r="X12" s="168" t="b">
        <f t="shared" si="4"/>
        <v>1</v>
      </c>
    </row>
    <row r="13" spans="2:24" x14ac:dyDescent="0.3">
      <c r="B13" s="32"/>
      <c r="C13" s="34" t="str">
        <f>'Dispensary Team'!$L$1</f>
        <v>DISPENSARY</v>
      </c>
      <c r="D13" s="5"/>
      <c r="E13" s="40" t="str">
        <f>VLOOKUP(E$3,Dispensary,12,FALSE)</f>
        <v>Public Holiday</v>
      </c>
      <c r="F13" s="40" t="str">
        <f>VLOOKUP(F$3,Dispensary,12,FALSE)</f>
        <v>Fiona</v>
      </c>
      <c r="G13" s="40" t="str">
        <f>VLOOKUP(G$3,Dispensary,12,FALSE)</f>
        <v>Patrick</v>
      </c>
      <c r="H13" s="40" t="str">
        <f>VLOOKUP(H$3,Dispensary,12,FALSE)</f>
        <v>Patrick</v>
      </c>
      <c r="I13" s="46" t="str">
        <f>VLOOKUP(I$3,Dispensary,12,FALSE)</f>
        <v>Fiona</v>
      </c>
      <c r="J13" s="28"/>
      <c r="K13" s="19"/>
      <c r="O13" s="173"/>
      <c r="P13" s="168" t="b">
        <f t="shared" si="0"/>
        <v>1</v>
      </c>
      <c r="Q13" s="173" t="s">
        <v>263</v>
      </c>
      <c r="R13" s="168" t="b">
        <f t="shared" si="1"/>
        <v>1</v>
      </c>
      <c r="S13" s="173"/>
      <c r="T13" s="168" t="b">
        <f t="shared" si="2"/>
        <v>1</v>
      </c>
      <c r="U13" s="173" t="s">
        <v>263</v>
      </c>
      <c r="V13" s="168" t="b">
        <f t="shared" si="3"/>
        <v>1</v>
      </c>
      <c r="W13" s="173"/>
      <c r="X13" s="168" t="b">
        <f t="shared" si="4"/>
        <v>1</v>
      </c>
    </row>
    <row r="14" spans="2:24" x14ac:dyDescent="0.3">
      <c r="B14" s="32"/>
      <c r="C14" s="34" t="str">
        <f>'Dispensary Team'!$M$1</f>
        <v>DISPENSARY</v>
      </c>
      <c r="D14" s="5"/>
      <c r="E14" s="40" t="str">
        <f>VLOOKUP(E$3,Dispensary,13,FALSE)</f>
        <v>Public Holiday</v>
      </c>
      <c r="F14" s="40" t="str">
        <f>VLOOKUP(F$3,Dispensary,13,FALSE)</f>
        <v>David</v>
      </c>
      <c r="G14" s="40" t="str">
        <f>VLOOKUP(G$3,Dispensary,13,FALSE)</f>
        <v>David</v>
      </c>
      <c r="H14" s="40" t="str">
        <f>VLOOKUP(H$3,Dispensary,13,FALSE)</f>
        <v>David</v>
      </c>
      <c r="I14" s="46" t="str">
        <f>VLOOKUP(I$3,Dispensary,13,FALSE)</f>
        <v>David</v>
      </c>
      <c r="J14" s="28"/>
      <c r="K14" s="19"/>
      <c r="O14" s="173"/>
      <c r="P14" s="168" t="b">
        <f t="shared" si="0"/>
        <v>1</v>
      </c>
      <c r="Q14" s="173"/>
      <c r="R14" s="168" t="b">
        <f t="shared" si="1"/>
        <v>1</v>
      </c>
      <c r="S14" s="173" t="s">
        <v>167</v>
      </c>
      <c r="T14" s="168" t="b">
        <f t="shared" si="2"/>
        <v>1</v>
      </c>
      <c r="U14" s="173" t="s">
        <v>167</v>
      </c>
      <c r="V14" s="168" t="b">
        <f t="shared" si="3"/>
        <v>1</v>
      </c>
      <c r="W14" s="173"/>
      <c r="X14" s="168" t="b">
        <f t="shared" si="4"/>
        <v>1</v>
      </c>
    </row>
    <row r="15" spans="2:24" x14ac:dyDescent="0.3">
      <c r="B15" s="32"/>
      <c r="C15" s="34" t="str">
        <f>'Dispensary Team'!$N$1</f>
        <v>DISPENSARY</v>
      </c>
      <c r="D15" s="5"/>
      <c r="E15" s="40" t="str">
        <f>VLOOKUP(E$3,Dispensary,14,FALSE)</f>
        <v>Public Holiday</v>
      </c>
      <c r="F15" s="40" t="str">
        <f>VLOOKUP(F$3,Dispensary,14,FALSE)</f>
        <v>S.Thevalingam</v>
      </c>
      <c r="G15" s="40" t="str">
        <f>VLOOKUP(G$3,Dispensary,14,FALSE)</f>
        <v>S.Thevalingam</v>
      </c>
      <c r="H15" s="40" t="str">
        <f>VLOOKUP(H$3,Dispensary,14,FALSE)</f>
        <v>S.Thevalingam</v>
      </c>
      <c r="I15" s="46" t="str">
        <f>VLOOKUP(I$3,Dispensary,14,FALSE)</f>
        <v>S.Thevalingam</v>
      </c>
      <c r="J15" s="28"/>
      <c r="K15" s="19"/>
      <c r="O15" s="174" t="s">
        <v>128</v>
      </c>
      <c r="P15" s="168" t="b">
        <f t="shared" si="0"/>
        <v>0</v>
      </c>
      <c r="Q15" s="174"/>
      <c r="R15" s="168" t="b">
        <f t="shared" si="1"/>
        <v>1</v>
      </c>
      <c r="S15" s="174" t="s">
        <v>128</v>
      </c>
      <c r="T15" s="168" t="b">
        <f t="shared" si="2"/>
        <v>1</v>
      </c>
      <c r="U15" s="174" t="s">
        <v>128</v>
      </c>
      <c r="V15" s="168" t="b">
        <f t="shared" si="3"/>
        <v>1</v>
      </c>
      <c r="W15" s="174"/>
      <c r="X15" s="168" t="b">
        <f t="shared" si="4"/>
        <v>1</v>
      </c>
    </row>
    <row r="16" spans="2:24" x14ac:dyDescent="0.3">
      <c r="B16" s="32"/>
      <c r="C16" s="34" t="str">
        <f>'Dispensary Team'!$O$1</f>
        <v>DISPENSARY (&lt;1pm)</v>
      </c>
      <c r="D16" s="5"/>
      <c r="E16" s="40" t="str">
        <f>VLOOKUP(E$3,Dispensary,15,FALSE)</f>
        <v>Public Holiday</v>
      </c>
      <c r="F16" s="40" t="str">
        <f>VLOOKUP(F$3,Dispensary,15,FALSE)</f>
        <v>J.Andrews</v>
      </c>
      <c r="G16" s="40" t="str">
        <f>VLOOKUP(G$3,Dispensary,15,FALSE)</f>
        <v>J.Andrews</v>
      </c>
      <c r="H16" s="40" t="str">
        <f>VLOOKUP(H$3,Dispensary,15,FALSE)</f>
        <v>J.Andrews</v>
      </c>
      <c r="I16" s="46" t="str">
        <f>VLOOKUP(I$3,Dispensary,15,FALSE)</f>
        <v>J.Mond (8.45-1.45)</v>
      </c>
      <c r="J16" s="28"/>
      <c r="K16" s="19"/>
      <c r="O16" s="173" t="s">
        <v>125</v>
      </c>
      <c r="P16" s="168" t="b">
        <f t="shared" si="0"/>
        <v>0</v>
      </c>
      <c r="Q16" s="173" t="s">
        <v>125</v>
      </c>
      <c r="R16" s="168" t="b">
        <f t="shared" si="1"/>
        <v>1</v>
      </c>
      <c r="S16" s="173" t="s">
        <v>125</v>
      </c>
      <c r="T16" s="168" t="b">
        <f t="shared" si="2"/>
        <v>1</v>
      </c>
      <c r="U16" s="173" t="s">
        <v>125</v>
      </c>
      <c r="V16" s="168" t="b">
        <f t="shared" si="3"/>
        <v>1</v>
      </c>
      <c r="W16" s="173" t="s">
        <v>125</v>
      </c>
      <c r="X16" s="168" t="b">
        <f t="shared" si="4"/>
        <v>1</v>
      </c>
    </row>
    <row r="17" spans="2:24" x14ac:dyDescent="0.3">
      <c r="B17" s="32"/>
      <c r="C17" s="34" t="str">
        <f>'Dispensary Team'!$P$1</f>
        <v>DISPENSARY</v>
      </c>
      <c r="D17" s="5"/>
      <c r="E17" s="40" t="str">
        <f>VLOOKUP(E$3,Dispensary,16,FALSE)</f>
        <v>Public Holiday</v>
      </c>
      <c r="F17" s="40" t="str">
        <f>VLOOKUP(F$3,Dispensary,16,FALSE)</f>
        <v>qq</v>
      </c>
      <c r="G17" s="40" t="str">
        <f>VLOOKUP(G$3,Dispensary,16,FALSE)</f>
        <v>Fiona</v>
      </c>
      <c r="H17" s="40" t="str">
        <f>VLOOKUP(H$3,Dispensary,16,FALSE)</f>
        <v>qq</v>
      </c>
      <c r="I17" s="46" t="str">
        <f>VLOOKUP(I$3,Dispensary,16,FALSE)</f>
        <v>M.Nguyen</v>
      </c>
      <c r="J17" s="28"/>
      <c r="K17" s="19"/>
      <c r="O17" s="173" t="s">
        <v>126</v>
      </c>
      <c r="P17" s="168" t="b">
        <f t="shared" si="0"/>
        <v>0</v>
      </c>
      <c r="Q17" s="173" t="s">
        <v>126</v>
      </c>
      <c r="R17" s="168" t="b">
        <f t="shared" si="1"/>
        <v>1</v>
      </c>
      <c r="S17" s="173" t="s">
        <v>126</v>
      </c>
      <c r="T17" s="168" t="b">
        <f t="shared" si="2"/>
        <v>1</v>
      </c>
      <c r="U17" s="173" t="s">
        <v>126</v>
      </c>
      <c r="V17" s="168" t="b">
        <f t="shared" si="3"/>
        <v>1</v>
      </c>
      <c r="W17" s="173" t="s">
        <v>126</v>
      </c>
      <c r="X17" s="168" t="b">
        <f t="shared" si="4"/>
        <v>1</v>
      </c>
    </row>
    <row r="18" spans="2:24" x14ac:dyDescent="0.3">
      <c r="B18" s="32"/>
      <c r="C18" s="34" t="str">
        <f>'Dispensary Team'!$Q$1</f>
        <v>DISPENSARY</v>
      </c>
      <c r="D18" s="5"/>
      <c r="E18" s="40" t="str">
        <f>VLOOKUP(E$3,Dispensary,17,FALSE)</f>
        <v>Public Holiday</v>
      </c>
      <c r="F18" s="40" t="str">
        <f>VLOOKUP(F$3,Dispensary,17,FALSE)</f>
        <v>qq</v>
      </c>
      <c r="G18" s="40" t="str">
        <f>VLOOKUP(G$3,Dispensary,17,FALSE)</f>
        <v>qq</v>
      </c>
      <c r="H18" s="40" t="str">
        <f>VLOOKUP(H$3,Dispensary,17,FALSE)</f>
        <v>Jeff &gt;2pm</v>
      </c>
      <c r="I18" s="46" t="str">
        <f>VLOOKUP(I$3,Dispensary,17,FALSE)</f>
        <v>Janki</v>
      </c>
      <c r="J18" s="28"/>
      <c r="K18" s="19"/>
      <c r="O18" s="174" t="s">
        <v>138</v>
      </c>
      <c r="P18" s="168" t="b">
        <f t="shared" si="0"/>
        <v>0</v>
      </c>
      <c r="Q18" s="174"/>
      <c r="R18" s="168" t="b">
        <f t="shared" si="1"/>
        <v>1</v>
      </c>
      <c r="S18" s="174"/>
      <c r="T18" s="168" t="b">
        <f t="shared" si="2"/>
        <v>1</v>
      </c>
      <c r="U18" s="174"/>
      <c r="V18" s="168" t="b">
        <f t="shared" si="3"/>
        <v>1</v>
      </c>
      <c r="W18" s="174" t="s">
        <v>138</v>
      </c>
      <c r="X18" s="168" t="b">
        <f t="shared" si="4"/>
        <v>1</v>
      </c>
    </row>
    <row r="19" spans="2:24" x14ac:dyDescent="0.3">
      <c r="B19" s="32"/>
      <c r="C19" s="34" t="str">
        <f>'Dispensary Team'!$R$1</f>
        <v>DISPENSARY IN TRAINING</v>
      </c>
      <c r="D19" s="5"/>
      <c r="E19" s="40" t="str">
        <f>VLOOKUP(E$3,Dispensary,18,FALSE)</f>
        <v>Public Holiday</v>
      </c>
      <c r="F19" s="40">
        <f>VLOOKUP(F$3,Dispensary,18,FALSE)</f>
        <v>0</v>
      </c>
      <c r="G19" s="40">
        <f>VLOOKUP(G$3,Dispensary,18,FALSE)</f>
        <v>0</v>
      </c>
      <c r="H19" s="40">
        <f>VLOOKUP(H$3,Dispensary,18,FALSE)</f>
        <v>0</v>
      </c>
      <c r="I19" s="46">
        <f>VLOOKUP(I$3,Dispensary,18,FALSE)</f>
        <v>0</v>
      </c>
      <c r="J19" s="28"/>
      <c r="K19" s="19"/>
      <c r="O19" s="173" t="s">
        <v>131</v>
      </c>
      <c r="P19" s="168" t="b">
        <f t="shared" si="0"/>
        <v>0</v>
      </c>
      <c r="Q19" s="173" t="s">
        <v>131</v>
      </c>
      <c r="R19" s="168" t="b">
        <f t="shared" si="1"/>
        <v>1</v>
      </c>
      <c r="S19" s="173" t="s">
        <v>131</v>
      </c>
      <c r="T19" s="168" t="b">
        <f t="shared" si="2"/>
        <v>1</v>
      </c>
      <c r="U19" s="173" t="s">
        <v>131</v>
      </c>
      <c r="V19" s="168" t="b">
        <f t="shared" si="3"/>
        <v>1</v>
      </c>
      <c r="W19" s="173" t="s">
        <v>131</v>
      </c>
      <c r="X19" s="168" t="b">
        <f t="shared" si="4"/>
        <v>1</v>
      </c>
    </row>
    <row r="20" spans="2:24" x14ac:dyDescent="0.3">
      <c r="B20" s="32"/>
      <c r="C20" s="34" t="str">
        <f>'Dispensary Team'!$S$1</f>
        <v>DISPENSARY IN TRAINING</v>
      </c>
      <c r="D20" s="5"/>
      <c r="E20" s="40" t="str">
        <f>VLOOKUP(E$3,Dispensary,19,FALSE)</f>
        <v>Public Holiday</v>
      </c>
      <c r="F20" s="40">
        <f>VLOOKUP(F$3,Dispensary,19,FALSE)</f>
        <v>0</v>
      </c>
      <c r="G20" s="40">
        <f>VLOOKUP(G$3,Dispensary,19,FALSE)</f>
        <v>0</v>
      </c>
      <c r="H20" s="40">
        <f>VLOOKUP(H$3,Dispensary,19,FALSE)</f>
        <v>0</v>
      </c>
      <c r="I20" s="46">
        <f>VLOOKUP(I$3,Dispensary,19,FALSE)</f>
        <v>0</v>
      </c>
      <c r="J20" s="28"/>
      <c r="K20" s="19"/>
      <c r="O20" s="173" t="s">
        <v>134</v>
      </c>
      <c r="P20" s="168" t="b">
        <f t="shared" si="0"/>
        <v>0</v>
      </c>
      <c r="Q20" s="173" t="s">
        <v>134</v>
      </c>
      <c r="R20" s="168" t="b">
        <f t="shared" si="1"/>
        <v>1</v>
      </c>
      <c r="S20" s="173" t="s">
        <v>134</v>
      </c>
      <c r="T20" s="168" t="b">
        <f t="shared" si="2"/>
        <v>1</v>
      </c>
      <c r="U20" s="173" t="s">
        <v>134</v>
      </c>
      <c r="V20" s="168" t="b">
        <f t="shared" si="3"/>
        <v>1</v>
      </c>
      <c r="W20" s="173" t="s">
        <v>134</v>
      </c>
      <c r="X20" s="168" t="b">
        <f t="shared" si="4"/>
        <v>1</v>
      </c>
    </row>
    <row r="21" spans="2:24" x14ac:dyDescent="0.3">
      <c r="B21" s="32"/>
      <c r="C21" s="34" t="str">
        <f>'Dispensary Team'!$T$1</f>
        <v>INTERN</v>
      </c>
      <c r="D21" s="5"/>
      <c r="E21" s="40" t="str">
        <f>VLOOKUP(E$3,Dispensary,20,FALSE)</f>
        <v>Public Holiday</v>
      </c>
      <c r="F21" s="40" t="str">
        <f>VLOOKUP(F$3,Dispensary,20,FALSE)</f>
        <v>Lauren (LS)</v>
      </c>
      <c r="G21" s="40" t="str">
        <f>VLOOKUP(G$3,Dispensary,20,FALSE)</f>
        <v>Lauren (LS)</v>
      </c>
      <c r="H21" s="40" t="str">
        <f>VLOOKUP(H$3,Dispensary,20,FALSE)</f>
        <v>Lauren (LS)</v>
      </c>
      <c r="I21" s="46" t="str">
        <f>VLOOKUP(I$3,Dispensary,20,FALSE)</f>
        <v>Lauren (LS)</v>
      </c>
      <c r="J21" s="28"/>
      <c r="K21" s="19"/>
      <c r="O21" s="173" t="s">
        <v>380</v>
      </c>
      <c r="P21" s="168" t="b">
        <f t="shared" si="0"/>
        <v>0</v>
      </c>
      <c r="Q21" s="173" t="s">
        <v>380</v>
      </c>
      <c r="R21" s="168" t="b">
        <f t="shared" si="1"/>
        <v>1</v>
      </c>
      <c r="S21" s="173" t="s">
        <v>380</v>
      </c>
      <c r="T21" s="168" t="b">
        <f t="shared" si="2"/>
        <v>1</v>
      </c>
      <c r="U21" s="173" t="s">
        <v>380</v>
      </c>
      <c r="V21" s="168" t="b">
        <f t="shared" si="3"/>
        <v>1</v>
      </c>
      <c r="W21" s="173" t="s">
        <v>380</v>
      </c>
      <c r="X21" s="168" t="b">
        <f t="shared" si="4"/>
        <v>1</v>
      </c>
    </row>
    <row r="22" spans="2:24" x14ac:dyDescent="0.3">
      <c r="B22" s="32"/>
      <c r="C22" s="34" t="str">
        <f>'Dispensary Team'!$U$1</f>
        <v>LATE SHIFT (TO COVER INTERN)</v>
      </c>
      <c r="D22" s="5"/>
      <c r="E22" s="40" t="str">
        <f>VLOOKUP(E$3,Dispensary,21,FALSE)</f>
        <v>Public Holiday</v>
      </c>
      <c r="F22" s="40">
        <f>VLOOKUP(F$3,Dispensary,21,FALSE)</f>
        <v>0</v>
      </c>
      <c r="G22" s="40">
        <f>VLOOKUP(G$3,Dispensary,21,FALSE)</f>
        <v>0</v>
      </c>
      <c r="H22" s="40">
        <f>VLOOKUP(H$3,Dispensary,21,FALSE)</f>
        <v>0</v>
      </c>
      <c r="I22" s="40">
        <f>VLOOKUP(I$3,Dispensary,21,FALSE)</f>
        <v>0</v>
      </c>
      <c r="J22" s="28"/>
      <c r="K22" s="19"/>
      <c r="O22" s="173"/>
      <c r="P22" s="168"/>
      <c r="Q22" s="173"/>
      <c r="R22" s="168"/>
      <c r="S22" s="173"/>
      <c r="T22" s="168"/>
      <c r="U22" s="173"/>
      <c r="V22" s="168"/>
      <c r="W22" s="173"/>
      <c r="X22" s="168"/>
    </row>
    <row r="23" spans="2:24" x14ac:dyDescent="0.3">
      <c r="B23" s="32"/>
      <c r="C23" s="236" t="str">
        <f>'Dispensary Team'!$V$1</f>
        <v>CLINICS: S'VALE SUPPORT (&gt;12.45-5.15pm) / TRAVEL CLINIC / STUDENT CLINIC PCIST (5.15-8pm)</v>
      </c>
      <c r="D23" s="5"/>
      <c r="E23" s="40" t="str">
        <f>VLOOKUP(E$3,Dispensary,22,FALSE)</f>
        <v>Public Holiday</v>
      </c>
      <c r="F23" s="40" t="str">
        <f>VLOOKUP(F$3,Dispensary,22,FALSE)</f>
        <v>Leekin</v>
      </c>
      <c r="G23" s="40" t="str">
        <f>VLOOKUP(G$3,Dispensary,22,FALSE)</f>
        <v>S.Thevalingam</v>
      </c>
      <c r="H23" s="40" t="str">
        <f>VLOOKUP(H$3,Dispensary,22,FALSE)</f>
        <v>qq</v>
      </c>
      <c r="I23" s="40" t="str">
        <f>VLOOKUP(I$3,Dispensary,22,FALSE)</f>
        <v>qq</v>
      </c>
      <c r="J23" s="28"/>
      <c r="K23" s="19"/>
      <c r="O23" s="173"/>
      <c r="P23" s="168" t="b">
        <f>NOT(ISERROR(MATCH("*"&amp;O23&amp;"*",E:E,0)))</f>
        <v>1</v>
      </c>
      <c r="Q23" s="173" t="s">
        <v>136</v>
      </c>
      <c r="R23" s="168" t="b">
        <f>NOT(ISERROR(MATCH("*"&amp;Q23&amp;"*",F:F,0)))</f>
        <v>1</v>
      </c>
      <c r="S23" s="173"/>
      <c r="T23" s="168" t="b">
        <f>NOT(ISERROR(MATCH("*"&amp;S23&amp;"*",G:G,0)))</f>
        <v>1</v>
      </c>
      <c r="U23" s="173" t="s">
        <v>136</v>
      </c>
      <c r="V23" s="168" t="b">
        <f>NOT(ISERROR(MATCH("*"&amp;U23&amp;"*",H:H,0)))</f>
        <v>1</v>
      </c>
      <c r="W23" s="173"/>
      <c r="X23" s="168" t="b">
        <f>NOT(ISERROR(MATCH("*"&amp;W23&amp;"*",I:I,0)))</f>
        <v>1</v>
      </c>
    </row>
    <row r="24" spans="2:24" x14ac:dyDescent="0.3">
      <c r="B24" s="32"/>
      <c r="C24" s="236">
        <f>'Dispensary Team'!$W$1</f>
        <v>0</v>
      </c>
      <c r="D24" s="5"/>
      <c r="E24" s="40" t="str">
        <f>VLOOKUP(E$3,Dispensary,23,FALSE)</f>
        <v>Public Holiday</v>
      </c>
      <c r="F24" s="40" t="str">
        <f>VLOOKUP(F$3,Dispensary,23,FALSE)</f>
        <v>(TC) (5.15-8pm)</v>
      </c>
      <c r="G24" s="40" t="str">
        <f>VLOOKUP(G$3,Dispensary,23,FALSE)</f>
        <v>(SS) (12.45-5.15pm)</v>
      </c>
      <c r="H24" s="40" t="str">
        <f>VLOOKUP(H$3,Dispensary,23,FALSE)</f>
        <v>qq</v>
      </c>
      <c r="I24" s="40" t="str">
        <f>VLOOKUP(I$3,Dispensary,23,FALSE)</f>
        <v>qq</v>
      </c>
      <c r="J24" s="28"/>
      <c r="K24" s="19"/>
      <c r="O24" s="173"/>
      <c r="P24" s="168"/>
      <c r="Q24" s="173"/>
      <c r="R24" s="168"/>
      <c r="S24" s="173"/>
      <c r="T24" s="168"/>
      <c r="U24" s="173"/>
      <c r="V24" s="168"/>
      <c r="W24" s="173"/>
      <c r="X24" s="168"/>
    </row>
    <row r="25" spans="2:24" x14ac:dyDescent="0.3">
      <c r="B25" s="37"/>
      <c r="C25" s="38" t="s">
        <v>8</v>
      </c>
      <c r="D25" s="20"/>
      <c r="E25" s="43"/>
      <c r="F25" s="43"/>
      <c r="G25" s="43"/>
      <c r="H25" s="43"/>
      <c r="I25" s="44"/>
      <c r="J25" s="28"/>
      <c r="K25" s="19"/>
      <c r="O25" s="173" t="s">
        <v>456</v>
      </c>
      <c r="P25" s="168" t="b">
        <f t="shared" ref="P25:P56" si="5">NOT(ISERROR(MATCH("*"&amp;O25&amp;"*",E:E,0)))</f>
        <v>0</v>
      </c>
      <c r="Q25" s="173" t="s">
        <v>456</v>
      </c>
      <c r="R25" s="168" t="b">
        <f t="shared" ref="R25:R56" si="6">NOT(ISERROR(MATCH("*"&amp;Q25&amp;"*",F:F,0)))</f>
        <v>1</v>
      </c>
      <c r="S25" s="173" t="s">
        <v>456</v>
      </c>
      <c r="T25" s="168" t="b">
        <f t="shared" ref="T25:T56" si="7">NOT(ISERROR(MATCH("*"&amp;S25&amp;"*",G:G,0)))</f>
        <v>1</v>
      </c>
      <c r="U25" s="173" t="s">
        <v>456</v>
      </c>
      <c r="V25" s="168" t="b">
        <f t="shared" ref="V25:V56" si="8">NOT(ISERROR(MATCH("*"&amp;U25&amp;"*",H:H,0)))</f>
        <v>1</v>
      </c>
      <c r="W25" s="173" t="s">
        <v>456</v>
      </c>
      <c r="X25" s="168" t="b">
        <f t="shared" ref="X25:X56" si="9">NOT(ISERROR(MATCH("*"&amp;W25&amp;"*",I:I,0)))</f>
        <v>1</v>
      </c>
    </row>
    <row r="26" spans="2:24" x14ac:dyDescent="0.3">
      <c r="B26" s="84" t="s">
        <v>458</v>
      </c>
      <c r="C26" s="34" t="str">
        <f>'Critical Care Team'!C1</f>
        <v>ICU</v>
      </c>
      <c r="D26" s="5"/>
      <c r="E26" s="40" t="str">
        <f>VLOOKUP(E$3,criticalcare,3,FALSE)</f>
        <v>Public holiday</v>
      </c>
      <c r="F26" s="40" t="str">
        <f>VLOOKUP(F$3,criticalcare,3,FALSE)</f>
        <v>T.Vo</v>
      </c>
      <c r="G26" s="40" t="str">
        <f>VLOOKUP(G$3,criticalcare,3,FALSE)</f>
        <v>Huda</v>
      </c>
      <c r="H26" s="40" t="str">
        <f>VLOOKUP(H$3,criticalcare,3,FALSE)</f>
        <v>T.Vo</v>
      </c>
      <c r="I26" s="46" t="str">
        <f>VLOOKUP(I$3,criticalcare,3,FALSE)</f>
        <v>T.Vo</v>
      </c>
      <c r="J26" s="28"/>
      <c r="K26" s="19"/>
      <c r="O26" s="173" t="s">
        <v>446</v>
      </c>
      <c r="P26" s="168" t="b">
        <f t="shared" si="5"/>
        <v>0</v>
      </c>
      <c r="Q26" s="173" t="s">
        <v>446</v>
      </c>
      <c r="R26" s="168" t="b">
        <f t="shared" si="6"/>
        <v>1</v>
      </c>
      <c r="S26" s="173" t="s">
        <v>446</v>
      </c>
      <c r="T26" s="168" t="b">
        <f t="shared" si="7"/>
        <v>1</v>
      </c>
      <c r="U26" s="173" t="s">
        <v>446</v>
      </c>
      <c r="V26" s="168" t="b">
        <f t="shared" si="8"/>
        <v>1</v>
      </c>
      <c r="W26" s="173" t="s">
        <v>446</v>
      </c>
      <c r="X26" s="168" t="b">
        <f t="shared" si="9"/>
        <v>1</v>
      </c>
    </row>
    <row r="27" spans="2:24" x14ac:dyDescent="0.3">
      <c r="B27" s="84" t="s">
        <v>27</v>
      </c>
      <c r="C27" s="34" t="str">
        <f>'Critical Care Team'!D1</f>
        <v>ICU / CARDIOLOGY</v>
      </c>
      <c r="D27" s="5"/>
      <c r="E27" s="40" t="str">
        <f>VLOOKUP(E$3,criticalcare,4,FALSE)</f>
        <v>Public holiday</v>
      </c>
      <c r="F27" s="40" t="str">
        <f>VLOOKUP(F$3,criticalcare,4,FALSE)</f>
        <v>Nicholas</v>
      </c>
      <c r="G27" s="40" t="str">
        <f>VLOOKUP(G$3,criticalcare,4,FALSE)</f>
        <v>Nicholas</v>
      </c>
      <c r="H27" s="40" t="str">
        <f>VLOOKUP(H$3,criticalcare,4,FALSE)</f>
        <v>Nicholas</v>
      </c>
      <c r="I27" s="46" t="str">
        <f>VLOOKUP(I$3,criticalcare,4,FALSE)</f>
        <v>Nicholas</v>
      </c>
      <c r="J27" s="28"/>
      <c r="K27" s="19"/>
      <c r="O27" s="173" t="s">
        <v>461</v>
      </c>
      <c r="P27" s="168" t="b">
        <f t="shared" si="5"/>
        <v>0</v>
      </c>
      <c r="Q27" s="173" t="s">
        <v>461</v>
      </c>
      <c r="R27" s="168" t="b">
        <f t="shared" si="6"/>
        <v>1</v>
      </c>
      <c r="S27" s="173" t="s">
        <v>461</v>
      </c>
      <c r="T27" s="168" t="b">
        <f t="shared" si="7"/>
        <v>1</v>
      </c>
      <c r="U27" s="173" t="s">
        <v>461</v>
      </c>
      <c r="V27" s="168" t="b">
        <f t="shared" si="8"/>
        <v>1</v>
      </c>
      <c r="W27" s="173" t="s">
        <v>461</v>
      </c>
      <c r="X27" s="168" t="b">
        <f t="shared" si="9"/>
        <v>1</v>
      </c>
    </row>
    <row r="28" spans="2:24" x14ac:dyDescent="0.3">
      <c r="B28" s="84" t="s">
        <v>28</v>
      </c>
      <c r="C28" s="34" t="str">
        <f>'Critical Care Team'!E1</f>
        <v>(8am-4.30pm) CARDIOLOGY</v>
      </c>
      <c r="D28" s="5"/>
      <c r="E28" s="40" t="str">
        <f>VLOOKUP(E$3,criticalcare,5,FALSE)</f>
        <v>Public holiday</v>
      </c>
      <c r="F28" s="40" t="str">
        <f>VLOOKUP(F$3,criticalcare,5,FALSE)</f>
        <v>Kosta</v>
      </c>
      <c r="G28" s="40" t="str">
        <f>VLOOKUP(G$3,criticalcare,5,FALSE)</f>
        <v>Kosta</v>
      </c>
      <c r="H28" s="40" t="str">
        <f>VLOOKUP(H$3,criticalcare,5,FALSE)</f>
        <v>Kosta</v>
      </c>
      <c r="I28" s="46" t="str">
        <f>VLOOKUP(I$3,criticalcare,5,FALSE)</f>
        <v>Kosta</v>
      </c>
      <c r="J28" s="28"/>
      <c r="K28" s="19"/>
      <c r="O28" s="173" t="s">
        <v>468</v>
      </c>
      <c r="P28" s="168" t="b">
        <f t="shared" si="5"/>
        <v>0</v>
      </c>
      <c r="Q28" s="173" t="s">
        <v>468</v>
      </c>
      <c r="R28" s="168" t="b">
        <f t="shared" si="6"/>
        <v>0</v>
      </c>
      <c r="S28" s="173" t="s">
        <v>468</v>
      </c>
      <c r="T28" s="168" t="b">
        <f t="shared" si="7"/>
        <v>1</v>
      </c>
      <c r="U28" s="173" t="s">
        <v>468</v>
      </c>
      <c r="V28" s="168" t="b">
        <f t="shared" si="8"/>
        <v>1</v>
      </c>
      <c r="W28" s="173" t="s">
        <v>468</v>
      </c>
      <c r="X28" s="168" t="b">
        <f t="shared" si="9"/>
        <v>1</v>
      </c>
    </row>
    <row r="29" spans="2:24" x14ac:dyDescent="0.3">
      <c r="B29" s="84" t="s">
        <v>23</v>
      </c>
      <c r="C29" s="34" t="str">
        <f>'Critical Care Team'!F1</f>
        <v xml:space="preserve">(8am-4.30pm) CTS </v>
      </c>
      <c r="D29" s="5"/>
      <c r="E29" s="40" t="str">
        <f>VLOOKUP(E$3,criticalcare,6,FALSE)</f>
        <v>Public holiday</v>
      </c>
      <c r="F29" s="40" t="str">
        <f>VLOOKUP(F$3,criticalcare,6,FALSE)</f>
        <v>Aseel</v>
      </c>
      <c r="G29" s="40" t="str">
        <f>VLOOKUP(G$3,criticalcare,6,FALSE)</f>
        <v>Aseel</v>
      </c>
      <c r="H29" s="40" t="str">
        <f>VLOOKUP(H$3,criticalcare,6,FALSE)</f>
        <v>Aseel</v>
      </c>
      <c r="I29" s="46" t="str">
        <f>VLOOKUP(I$3,criticalcare,6,FALSE)</f>
        <v>Meng</v>
      </c>
      <c r="J29" s="28"/>
      <c r="K29" s="19"/>
      <c r="O29" s="173"/>
      <c r="P29" s="168" t="b">
        <f t="shared" si="5"/>
        <v>1</v>
      </c>
      <c r="Q29" s="173"/>
      <c r="R29" s="168" t="b">
        <f t="shared" si="6"/>
        <v>1</v>
      </c>
      <c r="S29" s="173" t="s">
        <v>274</v>
      </c>
      <c r="T29" s="168" t="b">
        <f t="shared" si="7"/>
        <v>1</v>
      </c>
      <c r="U29" s="173" t="s">
        <v>274</v>
      </c>
      <c r="V29" s="168" t="b">
        <f t="shared" si="8"/>
        <v>1</v>
      </c>
      <c r="W29" s="173"/>
      <c r="X29" s="168" t="b">
        <f t="shared" si="9"/>
        <v>1</v>
      </c>
    </row>
    <row r="30" spans="2:24" x14ac:dyDescent="0.3">
      <c r="B30" s="84" t="s">
        <v>24</v>
      </c>
      <c r="C30" s="34" t="str">
        <f>'Critical Care Team'!G1</f>
        <v>(8am-4.30pm) EMERGENCY</v>
      </c>
      <c r="D30" s="5"/>
      <c r="E30" s="40" t="str">
        <f>VLOOKUP(E$3,criticalcare,7,FALSE)</f>
        <v>Public holiday</v>
      </c>
      <c r="F30" s="40" t="str">
        <f>VLOOKUP(F$3,criticalcare,7,FALSE)</f>
        <v>M.Phung</v>
      </c>
      <c r="G30" s="40" t="str">
        <f>VLOOKUP(G$3,criticalcare,7,FALSE)</f>
        <v>M.Phung</v>
      </c>
      <c r="H30" s="40" t="str">
        <f>VLOOKUP(H$3,criticalcare,7,FALSE)</f>
        <v>M.Phung</v>
      </c>
      <c r="I30" s="46" t="str">
        <f>VLOOKUP(I$3,criticalcare,7,FALSE)</f>
        <v>M.Phung</v>
      </c>
      <c r="J30" s="28"/>
      <c r="K30" s="19"/>
      <c r="O30" s="173"/>
      <c r="P30" s="168" t="b">
        <f t="shared" si="5"/>
        <v>1</v>
      </c>
      <c r="Q30" s="173"/>
      <c r="R30" s="168" t="b">
        <f t="shared" si="6"/>
        <v>1</v>
      </c>
      <c r="S30" s="173" t="s">
        <v>429</v>
      </c>
      <c r="T30" s="168" t="b">
        <f t="shared" si="7"/>
        <v>1</v>
      </c>
      <c r="U30" s="173" t="s">
        <v>429</v>
      </c>
      <c r="V30" s="168" t="b">
        <f t="shared" si="8"/>
        <v>1</v>
      </c>
      <c r="W30" s="173"/>
      <c r="X30" s="168" t="b">
        <f t="shared" si="9"/>
        <v>1</v>
      </c>
    </row>
    <row r="31" spans="2:24" x14ac:dyDescent="0.3">
      <c r="B31" s="84" t="s">
        <v>25</v>
      </c>
      <c r="C31" s="34" t="str">
        <f>'Critical Care Team'!H$1</f>
        <v>EMERGENCY / DISPENSARY</v>
      </c>
      <c r="D31" s="5"/>
      <c r="E31" s="40" t="str">
        <f>VLOOKUP(E$3,criticalcare,8,FALSE)</f>
        <v>Public holiday</v>
      </c>
      <c r="F31" s="40" t="str">
        <f>VLOOKUP(F$3,criticalcare,8,FALSE)</f>
        <v>Meng</v>
      </c>
      <c r="G31" s="40" t="str">
        <f>VLOOKUP(G$3,criticalcare,8,FALSE)</f>
        <v>T.Vo</v>
      </c>
      <c r="H31" s="40" t="str">
        <f>VLOOKUP(H$3,criticalcare,8,FALSE)</f>
        <v>Meghana</v>
      </c>
      <c r="I31" s="46" t="str">
        <f>VLOOKUP(I$3,criticalcare,8,FALSE)</f>
        <v>Brindha / Aseel &lt;12.30</v>
      </c>
      <c r="J31" s="28"/>
      <c r="K31" s="19"/>
      <c r="O31" s="173" t="s">
        <v>147</v>
      </c>
      <c r="P31" s="168" t="b">
        <f t="shared" si="5"/>
        <v>0</v>
      </c>
      <c r="Q31" s="173" t="s">
        <v>147</v>
      </c>
      <c r="R31" s="168" t="b">
        <f t="shared" si="6"/>
        <v>1</v>
      </c>
      <c r="S31" s="173" t="s">
        <v>147</v>
      </c>
      <c r="T31" s="168" t="b">
        <f t="shared" si="7"/>
        <v>1</v>
      </c>
      <c r="U31" s="173" t="s">
        <v>147</v>
      </c>
      <c r="V31" s="168" t="b">
        <f t="shared" si="8"/>
        <v>1</v>
      </c>
      <c r="W31" s="173" t="s">
        <v>147</v>
      </c>
      <c r="X31" s="168" t="b">
        <f t="shared" si="9"/>
        <v>1</v>
      </c>
    </row>
    <row r="32" spans="2:24" x14ac:dyDescent="0.3">
      <c r="B32" s="84" t="s">
        <v>36</v>
      </c>
      <c r="C32" s="166" t="str">
        <f>'Critical Care Team'!I$1</f>
        <v>Critical care support</v>
      </c>
      <c r="D32" s="5"/>
      <c r="E32" s="40" t="str">
        <f>VLOOKUP(E$3,criticalcare,9,FALSE)</f>
        <v>Public holiday</v>
      </c>
      <c r="F32" s="40">
        <f>VLOOKUP(F$3,criticalcare,9,FALSE)</f>
        <v>0</v>
      </c>
      <c r="G32" s="40">
        <f>VLOOKUP(G$3,criticalcare,9,FALSE)</f>
        <v>0</v>
      </c>
      <c r="H32" s="40">
        <f>VLOOKUP(H$3,criticalcare,9,FALSE)</f>
        <v>0</v>
      </c>
      <c r="I32" s="46">
        <f>VLOOKUP(I$3,criticalcare,9,FALSE)</f>
        <v>0</v>
      </c>
      <c r="J32" s="28"/>
      <c r="K32" s="19"/>
      <c r="O32" s="173" t="s">
        <v>150</v>
      </c>
      <c r="P32" s="168" t="b">
        <f t="shared" si="5"/>
        <v>0</v>
      </c>
      <c r="Q32" s="173" t="s">
        <v>150</v>
      </c>
      <c r="R32" s="168" t="b">
        <f t="shared" si="6"/>
        <v>0</v>
      </c>
      <c r="S32" s="173" t="s">
        <v>150</v>
      </c>
      <c r="T32" s="168" t="b">
        <f t="shared" si="7"/>
        <v>1</v>
      </c>
      <c r="U32" s="173" t="s">
        <v>150</v>
      </c>
      <c r="V32" s="168" t="b">
        <f t="shared" si="8"/>
        <v>1</v>
      </c>
      <c r="W32" s="173" t="s">
        <v>150</v>
      </c>
      <c r="X32" s="168" t="b">
        <f t="shared" si="9"/>
        <v>1</v>
      </c>
    </row>
    <row r="33" spans="2:24" x14ac:dyDescent="0.3">
      <c r="B33" s="84"/>
      <c r="C33" s="34" t="str">
        <f>'Critical Care Team'!J$1</f>
        <v>Resident assessment</v>
      </c>
      <c r="D33" s="5"/>
      <c r="E33" s="40">
        <f>VLOOKUP(E$3,criticalcare,10,FALSE)</f>
        <v>0</v>
      </c>
      <c r="F33" s="40">
        <f>VLOOKUP(F$3,criticalcare,10,FALSE)</f>
        <v>0</v>
      </c>
      <c r="G33" s="40">
        <f>VLOOKUP(G$3,criticalcare,10,FALSE)</f>
        <v>0</v>
      </c>
      <c r="H33" s="40">
        <f>VLOOKUP(H$3,criticalcare,10,FALSE)</f>
        <v>0</v>
      </c>
      <c r="I33" s="46">
        <f>VLOOKUP(I$3,criticalcare,10,FALSE)</f>
        <v>0</v>
      </c>
      <c r="J33" s="28"/>
      <c r="K33" s="19"/>
      <c r="O33" s="173" t="s">
        <v>152</v>
      </c>
      <c r="P33" s="168" t="b">
        <f t="shared" si="5"/>
        <v>0</v>
      </c>
      <c r="Q33" s="173" t="s">
        <v>152</v>
      </c>
      <c r="R33" s="168" t="b">
        <f t="shared" si="6"/>
        <v>1</v>
      </c>
      <c r="S33" s="173" t="s">
        <v>152</v>
      </c>
      <c r="T33" s="168" t="b">
        <f t="shared" si="7"/>
        <v>1</v>
      </c>
      <c r="U33" s="173" t="s">
        <v>152</v>
      </c>
      <c r="V33" s="168" t="b">
        <f t="shared" si="8"/>
        <v>1</v>
      </c>
      <c r="W33" s="173" t="s">
        <v>152</v>
      </c>
      <c r="X33" s="168" t="b">
        <f t="shared" si="9"/>
        <v>1</v>
      </c>
    </row>
    <row r="34" spans="2:24" x14ac:dyDescent="0.3">
      <c r="B34" s="84"/>
      <c r="C34" s="34" t="str">
        <f>'Critical Care Team'!K$1</f>
        <v>INTERN</v>
      </c>
      <c r="D34" s="5"/>
      <c r="E34" s="40">
        <f>VLOOKUP(E$3,criticalcare,11,FALSE)</f>
        <v>0</v>
      </c>
      <c r="F34" s="40">
        <f>VLOOKUP(F$3,criticalcare,11,FALSE)</f>
        <v>0</v>
      </c>
      <c r="G34" s="40">
        <f>VLOOKUP(G$3,criticalcare,11,FALSE)</f>
        <v>0</v>
      </c>
      <c r="H34" s="40">
        <f>VLOOKUP(H$3,criticalcare,11,FALSE)</f>
        <v>0</v>
      </c>
      <c r="I34" s="46">
        <f>VLOOKUP(I$3,criticalcare,11,FALSE)</f>
        <v>0</v>
      </c>
      <c r="J34" s="28"/>
      <c r="K34" s="19"/>
      <c r="O34" s="173" t="s">
        <v>154</v>
      </c>
      <c r="P34" s="168" t="b">
        <f t="shared" si="5"/>
        <v>0</v>
      </c>
      <c r="Q34" s="173"/>
      <c r="R34" s="168" t="b">
        <f t="shared" si="6"/>
        <v>1</v>
      </c>
      <c r="S34" s="173" t="s">
        <v>154</v>
      </c>
      <c r="T34" s="168" t="b">
        <f t="shared" si="7"/>
        <v>1</v>
      </c>
      <c r="U34" s="173"/>
      <c r="V34" s="168" t="b">
        <f t="shared" si="8"/>
        <v>1</v>
      </c>
      <c r="W34" s="173" t="s">
        <v>154</v>
      </c>
      <c r="X34" s="168" t="b">
        <f t="shared" si="9"/>
        <v>1</v>
      </c>
    </row>
    <row r="35" spans="2:24" x14ac:dyDescent="0.3">
      <c r="B35" s="84"/>
      <c r="C35" s="34" t="str">
        <f>'Critical Care Team'!L$1</f>
        <v>CTS Training</v>
      </c>
      <c r="D35" s="5"/>
      <c r="E35" s="40">
        <f>VLOOKUP(E$3,criticalcare,12,FALSE)</f>
        <v>0</v>
      </c>
      <c r="F35" s="40">
        <f>VLOOKUP(F$3,criticalcare,12,FALSE)</f>
        <v>0</v>
      </c>
      <c r="G35" s="40">
        <f>VLOOKUP(G$3,criticalcare,12,FALSE)</f>
        <v>0</v>
      </c>
      <c r="H35" s="40">
        <f>VLOOKUP(H$3,criticalcare,12,FALSE)</f>
        <v>0</v>
      </c>
      <c r="I35" s="46">
        <f>VLOOKUP(I$3,criticalcare,12,FALSE)</f>
        <v>0</v>
      </c>
      <c r="J35" s="28"/>
      <c r="K35" s="19"/>
      <c r="O35" s="173" t="s">
        <v>156</v>
      </c>
      <c r="P35" s="168" t="b">
        <f t="shared" si="5"/>
        <v>0</v>
      </c>
      <c r="Q35" s="173" t="s">
        <v>156</v>
      </c>
      <c r="R35" s="168" t="b">
        <f t="shared" si="6"/>
        <v>1</v>
      </c>
      <c r="S35" s="173" t="s">
        <v>156</v>
      </c>
      <c r="T35" s="168" t="b">
        <f t="shared" si="7"/>
        <v>1</v>
      </c>
      <c r="U35" s="173" t="s">
        <v>156</v>
      </c>
      <c r="V35" s="168" t="b">
        <f t="shared" si="8"/>
        <v>1</v>
      </c>
      <c r="W35" s="173" t="s">
        <v>156</v>
      </c>
      <c r="X35" s="168" t="b">
        <f t="shared" si="9"/>
        <v>1</v>
      </c>
    </row>
    <row r="36" spans="2:24" x14ac:dyDescent="0.3">
      <c r="B36" s="84"/>
      <c r="C36" s="34" t="str">
        <f>'Critical Care Team'!M$1</f>
        <v>STUDENT/INTERN</v>
      </c>
      <c r="D36" s="5"/>
      <c r="E36" s="40" t="str">
        <f>VLOOKUP(E$3,criticalcare,13,FALSE)</f>
        <v>public holiday</v>
      </c>
      <c r="F36" s="40" t="str">
        <f>VLOOKUP(F$3,criticalcare,13,FALSE)</f>
        <v>Emily (Cardiology)/Anne (ICU)</v>
      </c>
      <c r="G36" s="40" t="str">
        <f>VLOOKUP(G$3,criticalcare,13,FALSE)</f>
        <v>Emily (Cardiology)/Anne (ICU)</v>
      </c>
      <c r="H36" s="40" t="str">
        <f>VLOOKUP(H$3,criticalcare,13,FALSE)</f>
        <v>Emily (Cardiology)/Anne (ICU)</v>
      </c>
      <c r="I36" s="46" t="str">
        <f>VLOOKUP(I$3,criticalcare,13,FALSE)</f>
        <v>Emily (Cardiology)/Anne (ICU)</v>
      </c>
      <c r="J36" s="28"/>
      <c r="K36" s="19"/>
      <c r="O36" s="173" t="s">
        <v>397</v>
      </c>
      <c r="P36" s="168" t="b">
        <f t="shared" si="5"/>
        <v>0</v>
      </c>
      <c r="Q36" s="173" t="s">
        <v>397</v>
      </c>
      <c r="R36" s="168" t="b">
        <f t="shared" si="6"/>
        <v>1</v>
      </c>
      <c r="S36" s="173" t="s">
        <v>397</v>
      </c>
      <c r="T36" s="168" t="b">
        <f t="shared" si="7"/>
        <v>1</v>
      </c>
      <c r="U36" s="173" t="s">
        <v>397</v>
      </c>
      <c r="V36" s="168" t="b">
        <f t="shared" si="8"/>
        <v>1</v>
      </c>
      <c r="W36" s="173" t="s">
        <v>397</v>
      </c>
      <c r="X36" s="168" t="b">
        <f t="shared" si="9"/>
        <v>1</v>
      </c>
    </row>
    <row r="37" spans="2:24" x14ac:dyDescent="0.3">
      <c r="B37" s="84"/>
      <c r="C37" s="34">
        <f>'Critical Care Team'!N$1</f>
        <v>0</v>
      </c>
      <c r="D37" s="5"/>
      <c r="E37" s="40">
        <f>VLOOKUP(E$3,criticalcare,14,FALSE)</f>
        <v>0</v>
      </c>
      <c r="F37" s="40">
        <f>VLOOKUP(F$3,criticalcare,14,FALSE)</f>
        <v>0</v>
      </c>
      <c r="G37" s="40">
        <f>VLOOKUP(G$3,criticalcare,14,FALSE)</f>
        <v>0</v>
      </c>
      <c r="H37" s="40">
        <f>VLOOKUP(H$3,criticalcare,14,FALSE)</f>
        <v>0</v>
      </c>
      <c r="I37" s="46">
        <f>VLOOKUP(I$3,criticalcare,14,FALSE)</f>
        <v>0</v>
      </c>
      <c r="J37" s="28"/>
      <c r="K37" s="19"/>
      <c r="O37" s="173" t="s">
        <v>160</v>
      </c>
      <c r="P37" s="168" t="b">
        <f t="shared" si="5"/>
        <v>0</v>
      </c>
      <c r="Q37" s="173" t="s">
        <v>160</v>
      </c>
      <c r="R37" s="168" t="b">
        <f t="shared" si="6"/>
        <v>1</v>
      </c>
      <c r="S37" s="173" t="s">
        <v>160</v>
      </c>
      <c r="T37" s="168" t="b">
        <f t="shared" si="7"/>
        <v>1</v>
      </c>
      <c r="U37" s="173" t="s">
        <v>160</v>
      </c>
      <c r="V37" s="168" t="b">
        <f t="shared" si="8"/>
        <v>1</v>
      </c>
      <c r="W37" s="173" t="s">
        <v>160</v>
      </c>
      <c r="X37" s="168" t="b">
        <f t="shared" si="9"/>
        <v>1</v>
      </c>
    </row>
    <row r="38" spans="2:24" x14ac:dyDescent="0.3">
      <c r="B38" s="84"/>
      <c r="C38" s="34" t="str">
        <f>'Critical Care Team'!O$1</f>
        <v>INTERN</v>
      </c>
      <c r="D38" s="5"/>
      <c r="E38" s="40" t="str">
        <f>VLOOKUP(E$3,criticalcare,15,FALSE)</f>
        <v>public holiday</v>
      </c>
      <c r="F38" s="40">
        <f>VLOOKUP(F$3,criticalcare,15,FALSE)</f>
        <v>0</v>
      </c>
      <c r="G38" s="40">
        <f>VLOOKUP(G$3,criticalcare,15,FALSE)</f>
        <v>0</v>
      </c>
      <c r="H38" s="40">
        <f>VLOOKUP(H$3,criticalcare,15,FALSE)</f>
        <v>0</v>
      </c>
      <c r="I38" s="46">
        <f>VLOOKUP(I$3,criticalcare,15,FALSE)</f>
        <v>0</v>
      </c>
      <c r="J38" s="28"/>
      <c r="K38" s="19"/>
      <c r="O38" s="173" t="s">
        <v>391</v>
      </c>
      <c r="P38" s="168" t="b">
        <f t="shared" si="5"/>
        <v>0</v>
      </c>
      <c r="Q38" s="173" t="s">
        <v>391</v>
      </c>
      <c r="R38" s="168" t="b">
        <f t="shared" si="6"/>
        <v>1</v>
      </c>
      <c r="S38" s="173" t="s">
        <v>391</v>
      </c>
      <c r="T38" s="168" t="b">
        <f t="shared" si="7"/>
        <v>1</v>
      </c>
      <c r="U38" s="173" t="s">
        <v>391</v>
      </c>
      <c r="V38" s="168" t="b">
        <f t="shared" si="8"/>
        <v>1</v>
      </c>
      <c r="W38" s="173" t="s">
        <v>391</v>
      </c>
      <c r="X38" s="168" t="b">
        <f t="shared" si="9"/>
        <v>1</v>
      </c>
    </row>
    <row r="39" spans="2:24" x14ac:dyDescent="0.3">
      <c r="B39" s="84"/>
      <c r="C39" s="34" t="str">
        <f>'Critical Care Team'!P$1</f>
        <v>[PHARMACY ROLE]</v>
      </c>
      <c r="D39" s="5"/>
      <c r="E39" s="40">
        <f>VLOOKUP(E$3,criticalcare,16,FALSE)</f>
        <v>0</v>
      </c>
      <c r="F39" s="40">
        <f>VLOOKUP(F$3,criticalcare,16,FALSE)</f>
        <v>0</v>
      </c>
      <c r="G39" s="40">
        <f>VLOOKUP(G$3,criticalcare,16,FALSE)</f>
        <v>0</v>
      </c>
      <c r="H39" s="40">
        <f>VLOOKUP(H$3,criticalcare,16,FALSE)</f>
        <v>0</v>
      </c>
      <c r="I39" s="46">
        <f>VLOOKUP(I$3,criticalcare,16,FALSE)</f>
        <v>0</v>
      </c>
      <c r="J39" s="28"/>
      <c r="K39" s="19"/>
      <c r="O39" s="173" t="s">
        <v>455</v>
      </c>
      <c r="P39" s="168" t="b">
        <f t="shared" si="5"/>
        <v>0</v>
      </c>
      <c r="Q39" s="173" t="s">
        <v>455</v>
      </c>
      <c r="R39" s="168" t="b">
        <f t="shared" si="6"/>
        <v>1</v>
      </c>
      <c r="S39" s="173" t="s">
        <v>455</v>
      </c>
      <c r="T39" s="168" t="b">
        <f t="shared" si="7"/>
        <v>1</v>
      </c>
      <c r="U39" s="173" t="s">
        <v>455</v>
      </c>
      <c r="V39" s="168" t="b">
        <f t="shared" si="8"/>
        <v>1</v>
      </c>
      <c r="W39" s="173" t="s">
        <v>455</v>
      </c>
      <c r="X39" s="168" t="b">
        <f t="shared" si="9"/>
        <v>1</v>
      </c>
    </row>
    <row r="40" spans="2:24" x14ac:dyDescent="0.3">
      <c r="B40" s="84"/>
      <c r="C40" s="34" t="str">
        <f>'Critical Care Team'!Q$1</f>
        <v>EMR</v>
      </c>
      <c r="D40" s="5"/>
      <c r="E40" s="40">
        <f>VLOOKUP(E$3,criticalcare,17,FALSE)</f>
        <v>0</v>
      </c>
      <c r="F40" s="40">
        <f>VLOOKUP(F$3,criticalcare,17,FALSE)</f>
        <v>0</v>
      </c>
      <c r="G40" s="40">
        <f>VLOOKUP(G$3,criticalcare,17,FALSE)</f>
        <v>0</v>
      </c>
      <c r="H40" s="40">
        <f>VLOOKUP(H$3,criticalcare,17,FALSE)</f>
        <v>0</v>
      </c>
      <c r="I40" s="46">
        <f>VLOOKUP(I$3,criticalcare,17,FALSE)</f>
        <v>0</v>
      </c>
      <c r="J40" s="28"/>
      <c r="K40" s="19"/>
      <c r="O40" s="173"/>
      <c r="P40" s="168" t="b">
        <f t="shared" si="5"/>
        <v>1</v>
      </c>
      <c r="Q40" s="173"/>
      <c r="R40" s="168" t="b">
        <f t="shared" si="6"/>
        <v>1</v>
      </c>
      <c r="S40" s="173"/>
      <c r="T40" s="168" t="b">
        <f t="shared" si="7"/>
        <v>1</v>
      </c>
      <c r="U40" s="173"/>
      <c r="V40" s="168" t="b">
        <f t="shared" si="8"/>
        <v>1</v>
      </c>
      <c r="W40" s="173" t="s">
        <v>189</v>
      </c>
      <c r="X40" s="168" t="b">
        <f t="shared" si="9"/>
        <v>0</v>
      </c>
    </row>
    <row r="41" spans="2:24" x14ac:dyDescent="0.3">
      <c r="B41" s="84"/>
      <c r="C41" s="34" t="str">
        <f>'Critical Care Team'!R$1</f>
        <v>[PHARMACY ROLE]</v>
      </c>
      <c r="D41" s="5"/>
      <c r="E41" s="40">
        <f>VLOOKUP(E$3,criticalcare,18,FALSE)</f>
        <v>0</v>
      </c>
      <c r="F41" s="40">
        <f>VLOOKUP(F$3,criticalcare,18,FALSE)</f>
        <v>0</v>
      </c>
      <c r="G41" s="40">
        <f>VLOOKUP(G$3,criticalcare,18,FALSE)</f>
        <v>0</v>
      </c>
      <c r="H41" s="40">
        <f>VLOOKUP(H$3,criticalcare,18,FALSE)</f>
        <v>0</v>
      </c>
      <c r="I41" s="46">
        <f>VLOOKUP(I$3,criticalcare,18,FALSE)</f>
        <v>0</v>
      </c>
      <c r="J41" s="28"/>
      <c r="K41" s="19"/>
      <c r="O41" s="173"/>
      <c r="P41" s="168" t="b">
        <f t="shared" si="5"/>
        <v>1</v>
      </c>
      <c r="Q41" s="173"/>
      <c r="R41" s="168" t="b">
        <f t="shared" si="6"/>
        <v>1</v>
      </c>
      <c r="S41" s="173" t="s">
        <v>174</v>
      </c>
      <c r="T41" s="168" t="b">
        <f t="shared" si="7"/>
        <v>1</v>
      </c>
      <c r="U41" s="173"/>
      <c r="V41" s="168" t="b">
        <f t="shared" si="8"/>
        <v>1</v>
      </c>
      <c r="W41" s="173" t="s">
        <v>174</v>
      </c>
      <c r="X41" s="168" t="b">
        <f t="shared" si="9"/>
        <v>1</v>
      </c>
    </row>
    <row r="42" spans="2:24" x14ac:dyDescent="0.3">
      <c r="B42" s="84"/>
      <c r="C42" s="34" t="str">
        <f>'Critical Care Team'!S$1</f>
        <v>[PHARMACY ROLE]</v>
      </c>
      <c r="D42" s="5"/>
      <c r="E42" s="40">
        <f>VLOOKUP(E$3,criticalcare,19,FALSE)</f>
        <v>0</v>
      </c>
      <c r="F42" s="40">
        <f>VLOOKUP(F$3,criticalcare,19,FALSE)</f>
        <v>0</v>
      </c>
      <c r="G42" s="40">
        <f>VLOOKUP(G$3,criticalcare,19,FALSE)</f>
        <v>0</v>
      </c>
      <c r="H42" s="40">
        <f>VLOOKUP(H$3,criticalcare,19,FALSE)</f>
        <v>0</v>
      </c>
      <c r="I42" s="46">
        <f>VLOOKUP(I$3,criticalcare,19,FALSE)</f>
        <v>0</v>
      </c>
      <c r="J42" s="28"/>
      <c r="K42" s="19"/>
      <c r="O42" s="173" t="s">
        <v>492</v>
      </c>
      <c r="P42" s="168" t="b">
        <f t="shared" si="5"/>
        <v>0</v>
      </c>
      <c r="Q42" s="173" t="s">
        <v>492</v>
      </c>
      <c r="R42" s="168" t="b">
        <f t="shared" si="6"/>
        <v>1</v>
      </c>
      <c r="S42" s="173" t="s">
        <v>492</v>
      </c>
      <c r="T42" s="168" t="b">
        <f t="shared" si="7"/>
        <v>1</v>
      </c>
      <c r="U42" s="173" t="s">
        <v>492</v>
      </c>
      <c r="V42" s="168" t="b">
        <f t="shared" si="8"/>
        <v>1</v>
      </c>
      <c r="W42" s="173" t="s">
        <v>492</v>
      </c>
      <c r="X42" s="168" t="b">
        <f t="shared" si="9"/>
        <v>1</v>
      </c>
    </row>
    <row r="43" spans="2:24" x14ac:dyDescent="0.3">
      <c r="B43" s="84"/>
      <c r="C43" s="34" t="str">
        <f>'Critical Care Team'!T$1</f>
        <v>[PHARMACY ROLE]</v>
      </c>
      <c r="D43" s="5"/>
      <c r="E43" s="40">
        <f>VLOOKUP(E$3,criticalcare,20,FALSE)</f>
        <v>0</v>
      </c>
      <c r="F43" s="40">
        <f>VLOOKUP(F$3,criticalcare,20,FALSE)</f>
        <v>0</v>
      </c>
      <c r="G43" s="40">
        <f>VLOOKUP(G$3,criticalcare,20,FALSE)</f>
        <v>0</v>
      </c>
      <c r="H43" s="40">
        <f>VLOOKUP(H$3,criticalcare,20,FALSE)</f>
        <v>0</v>
      </c>
      <c r="I43" s="46">
        <f>VLOOKUP(I$3,criticalcare,20,FALSE)</f>
        <v>0</v>
      </c>
      <c r="J43" s="28"/>
      <c r="K43" s="19"/>
      <c r="O43" s="173"/>
      <c r="P43" s="168" t="b">
        <f t="shared" si="5"/>
        <v>1</v>
      </c>
      <c r="Q43" s="173" t="s">
        <v>430</v>
      </c>
      <c r="R43" s="168" t="b">
        <f t="shared" si="6"/>
        <v>1</v>
      </c>
      <c r="S43" s="173" t="s">
        <v>430</v>
      </c>
      <c r="T43" s="168" t="b">
        <f t="shared" si="7"/>
        <v>1</v>
      </c>
      <c r="U43" s="173"/>
      <c r="V43" s="168" t="b">
        <f t="shared" si="8"/>
        <v>1</v>
      </c>
      <c r="W43" s="173"/>
      <c r="X43" s="168" t="b">
        <f t="shared" si="9"/>
        <v>1</v>
      </c>
    </row>
    <row r="44" spans="2:24" x14ac:dyDescent="0.3">
      <c r="B44" s="77"/>
      <c r="C44" s="78" t="s">
        <v>9</v>
      </c>
      <c r="D44" s="20"/>
      <c r="E44" s="43"/>
      <c r="F44" s="43"/>
      <c r="G44" s="43"/>
      <c r="H44" s="43"/>
      <c r="I44" s="44"/>
      <c r="J44" s="28"/>
      <c r="K44" s="19"/>
      <c r="O44" s="174"/>
      <c r="P44" s="168" t="b">
        <f t="shared" si="5"/>
        <v>1</v>
      </c>
      <c r="Q44" s="174" t="s">
        <v>277</v>
      </c>
      <c r="R44" s="168" t="b">
        <f t="shared" si="6"/>
        <v>1</v>
      </c>
      <c r="S44" s="174" t="s">
        <v>277</v>
      </c>
      <c r="T44" s="168" t="b">
        <f t="shared" si="7"/>
        <v>1</v>
      </c>
      <c r="U44" s="174"/>
      <c r="V44" s="168" t="b">
        <f t="shared" si="8"/>
        <v>1</v>
      </c>
      <c r="W44" s="174"/>
      <c r="X44" s="168" t="b">
        <f t="shared" si="9"/>
        <v>1</v>
      </c>
    </row>
    <row r="45" spans="2:24" x14ac:dyDescent="0.3">
      <c r="B45" s="84" t="s">
        <v>30</v>
      </c>
      <c r="C45" s="34" t="str">
        <f>'Digestive Neph Team'!C$1</f>
        <v>NEPHROLOGY</v>
      </c>
      <c r="D45" s="5"/>
      <c r="E45" s="40" t="str">
        <f>VLOOKUP(E$3,Digestive,3,FALSE)</f>
        <v>public holiday</v>
      </c>
      <c r="F45" s="40" t="str">
        <f>VLOOKUP(F$3,Digestive,3,FALSE)</f>
        <v>John</v>
      </c>
      <c r="G45" s="40" t="str">
        <f>VLOOKUP(G$3,Digestive,3,FALSE)</f>
        <v>John</v>
      </c>
      <c r="H45" s="40" t="str">
        <f>VLOOKUP(H$3,Digestive,3,FALSE)</f>
        <v>John</v>
      </c>
      <c r="I45" s="46" t="str">
        <f>VLOOKUP(I$3,Digestive,3,FALSE)</f>
        <v>John</v>
      </c>
      <c r="J45" s="28"/>
      <c r="K45" s="19"/>
      <c r="O45" s="173" t="s">
        <v>278</v>
      </c>
      <c r="P45" s="168" t="b">
        <f t="shared" si="5"/>
        <v>0</v>
      </c>
      <c r="Q45" s="173"/>
      <c r="R45" s="168" t="b">
        <f t="shared" si="6"/>
        <v>1</v>
      </c>
      <c r="S45" s="173" t="s">
        <v>278</v>
      </c>
      <c r="T45" s="168" t="b">
        <f t="shared" si="7"/>
        <v>1</v>
      </c>
      <c r="U45" s="173"/>
      <c r="V45" s="168" t="b">
        <f t="shared" si="8"/>
        <v>1</v>
      </c>
      <c r="W45" s="173" t="s">
        <v>278</v>
      </c>
      <c r="X45" s="168" t="b">
        <f t="shared" si="9"/>
        <v>1</v>
      </c>
    </row>
    <row r="46" spans="2:24" x14ac:dyDescent="0.3">
      <c r="B46" s="84" t="s">
        <v>31</v>
      </c>
      <c r="C46" s="34" t="str">
        <f>'Digestive Neph Team'!D$1</f>
        <v xml:space="preserve">RENAL TRANSPLANT/ENDO SURG </v>
      </c>
      <c r="D46" s="5"/>
      <c r="E46" s="40" t="str">
        <f>VLOOKUP(E$3,Digestive,4,FALSE)</f>
        <v>public holiday</v>
      </c>
      <c r="F46" s="40" t="str">
        <f>VLOOKUP(F$3,Digestive,4,FALSE)</f>
        <v>Stuart</v>
      </c>
      <c r="G46" s="40" t="str">
        <f>VLOOKUP(G$3,Digestive,4,FALSE)</f>
        <v>Stuart</v>
      </c>
      <c r="H46" s="40" t="str">
        <f>VLOOKUP(H$3,Digestive,4,FALSE)</f>
        <v>Stuart</v>
      </c>
      <c r="I46" s="46" t="str">
        <f>VLOOKUP(I$3,Digestive,4,FALSE)</f>
        <v>Stuart</v>
      </c>
      <c r="J46" s="28"/>
      <c r="K46" s="19"/>
      <c r="O46" s="173"/>
      <c r="P46" s="168" t="b">
        <f t="shared" si="5"/>
        <v>1</v>
      </c>
      <c r="Q46" s="173" t="s">
        <v>279</v>
      </c>
      <c r="R46" s="168" t="b">
        <f t="shared" si="6"/>
        <v>1</v>
      </c>
      <c r="S46" s="173" t="s">
        <v>279</v>
      </c>
      <c r="T46" s="168" t="b">
        <f t="shared" si="7"/>
        <v>1</v>
      </c>
      <c r="U46" s="173" t="s">
        <v>279</v>
      </c>
      <c r="V46" s="168" t="b">
        <f t="shared" si="8"/>
        <v>1</v>
      </c>
      <c r="W46" s="173"/>
      <c r="X46" s="168" t="b">
        <f t="shared" si="9"/>
        <v>1</v>
      </c>
    </row>
    <row r="47" spans="2:24" x14ac:dyDescent="0.3">
      <c r="B47" s="84" t="s">
        <v>34</v>
      </c>
      <c r="C47" s="34" t="str">
        <f>'Digestive Neph Team'!E$1</f>
        <v>(8am-4.30pm) GASTRO 34 / CLINICS</v>
      </c>
      <c r="D47" s="5"/>
      <c r="E47" s="40" t="str">
        <f>VLOOKUP(E$3,Digestive,5,FALSE)</f>
        <v>public holiday</v>
      </c>
      <c r="F47" s="40" t="str">
        <f>VLOOKUP(F$3,Digestive,5,FALSE)</f>
        <v>Sheridan</v>
      </c>
      <c r="G47" s="40" t="str">
        <f>VLOOKUP(G$3,Digestive,5,FALSE)</f>
        <v>Sheridan</v>
      </c>
      <c r="H47" s="40" t="str">
        <f>VLOOKUP(H$3,Digestive,5,FALSE)</f>
        <v>K.Noble</v>
      </c>
      <c r="I47" s="46" t="str">
        <f>VLOOKUP(I$3,Digestive,5,FALSE)</f>
        <v>K.Noble</v>
      </c>
      <c r="J47" s="28"/>
      <c r="K47" s="19"/>
      <c r="O47" s="173" t="s">
        <v>466</v>
      </c>
      <c r="P47" s="168" t="b">
        <f t="shared" si="5"/>
        <v>1</v>
      </c>
      <c r="Q47" s="173" t="s">
        <v>466</v>
      </c>
      <c r="R47" s="168" t="b">
        <f t="shared" si="6"/>
        <v>1</v>
      </c>
      <c r="S47" s="173" t="s">
        <v>466</v>
      </c>
      <c r="T47" s="168" t="b">
        <f t="shared" si="7"/>
        <v>1</v>
      </c>
      <c r="U47" s="173" t="s">
        <v>466</v>
      </c>
      <c r="V47" s="168" t="b">
        <f t="shared" si="8"/>
        <v>1</v>
      </c>
      <c r="W47" s="173" t="s">
        <v>466</v>
      </c>
      <c r="X47" s="168" t="b">
        <f t="shared" si="9"/>
        <v>1</v>
      </c>
    </row>
    <row r="48" spans="2:24" x14ac:dyDescent="0.3">
      <c r="B48" s="84" t="s">
        <v>35</v>
      </c>
      <c r="C48" s="34" t="str">
        <f>'Digestive Neph Team'!F$1</f>
        <v xml:space="preserve"> GASTRO&amp;SURG helper/MENTAL HEALTH (MBU,STEPPING STONES)</v>
      </c>
      <c r="D48" s="5"/>
      <c r="E48" s="40" t="str">
        <f>VLOOKUP(E$3,Digestive,6,FALSE)</f>
        <v>public holiday</v>
      </c>
      <c r="F48" s="40" t="str">
        <f>VLOOKUP(F$3,Digestive,6,FALSE)</f>
        <v>K.Fildes</v>
      </c>
      <c r="G48" s="40" t="str">
        <f>VLOOKUP(G$3,Digestive,6,FALSE)</f>
        <v>K.Fildes</v>
      </c>
      <c r="H48" s="40" t="str">
        <f>VLOOKUP(H$3,Digestive,6,FALSE)</f>
        <v>K.Fildes</v>
      </c>
      <c r="I48" s="46" t="str">
        <f>VLOOKUP(I$3,Digestive,6,FALSE)</f>
        <v>K.Fildes</v>
      </c>
      <c r="J48" s="28"/>
      <c r="K48" s="19"/>
      <c r="O48" s="173" t="s">
        <v>493</v>
      </c>
      <c r="P48" s="168" t="b">
        <f t="shared" si="5"/>
        <v>0</v>
      </c>
      <c r="Q48" s="173" t="s">
        <v>493</v>
      </c>
      <c r="R48" s="168" t="b">
        <f t="shared" si="6"/>
        <v>1</v>
      </c>
      <c r="S48" s="173" t="s">
        <v>493</v>
      </c>
      <c r="T48" s="168" t="b">
        <f t="shared" si="7"/>
        <v>1</v>
      </c>
      <c r="U48" s="173" t="s">
        <v>493</v>
      </c>
      <c r="V48" s="168" t="b">
        <f t="shared" si="8"/>
        <v>1</v>
      </c>
      <c r="W48" s="173" t="s">
        <v>493</v>
      </c>
      <c r="X48" s="168" t="b">
        <f t="shared" si="9"/>
        <v>1</v>
      </c>
    </row>
    <row r="49" spans="2:24" x14ac:dyDescent="0.3">
      <c r="B49" s="84" t="s">
        <v>29</v>
      </c>
      <c r="C49" s="34" t="str">
        <f>'Digestive Neph Team'!G$1</f>
        <v>MENTAL HEALTH (ADPS)</v>
      </c>
      <c r="D49" s="5"/>
      <c r="E49" s="40" t="str">
        <f>VLOOKUP(E$3,Digestive,7,FALSE)</f>
        <v>public holiday</v>
      </c>
      <c r="F49" s="40" t="str">
        <f>VLOOKUP(F$3,Digestive,7,FALSE)</f>
        <v>A.Alex</v>
      </c>
      <c r="G49" s="40" t="str">
        <f>VLOOKUP(G$3,Digestive,7,FALSE)</f>
        <v>A.Alex</v>
      </c>
      <c r="H49" s="40" t="str">
        <f>VLOOKUP(H$3,Digestive,7,FALSE)</f>
        <v>A.Alex</v>
      </c>
      <c r="I49" s="46" t="str">
        <f>VLOOKUP(I$3,Digestive,7,FALSE)</f>
        <v>A.Alex</v>
      </c>
      <c r="J49" s="28"/>
      <c r="K49" s="19"/>
      <c r="O49" s="173" t="s">
        <v>187</v>
      </c>
      <c r="P49" s="168" t="b">
        <f t="shared" si="5"/>
        <v>0</v>
      </c>
      <c r="Q49" s="173" t="s">
        <v>187</v>
      </c>
      <c r="R49" s="168" t="b">
        <f t="shared" si="6"/>
        <v>1</v>
      </c>
      <c r="S49" s="173" t="s">
        <v>187</v>
      </c>
      <c r="T49" s="168" t="b">
        <f t="shared" si="7"/>
        <v>1</v>
      </c>
      <c r="U49" s="173" t="s">
        <v>187</v>
      </c>
      <c r="V49" s="168" t="b">
        <f t="shared" si="8"/>
        <v>1</v>
      </c>
      <c r="W49" s="173" t="s">
        <v>187</v>
      </c>
      <c r="X49" s="168" t="b">
        <f t="shared" si="9"/>
        <v>1</v>
      </c>
    </row>
    <row r="50" spans="2:24" x14ac:dyDescent="0.3">
      <c r="B50" s="84">
        <v>49073</v>
      </c>
      <c r="C50" s="34" t="str">
        <f>'Digestive Neph Team'!H$1</f>
        <v>(8am-4.30pm) AAC</v>
      </c>
      <c r="D50" s="5"/>
      <c r="E50" s="40" t="str">
        <f>VLOOKUP(E$3,Digestive,8,FALSE)</f>
        <v>public holiday</v>
      </c>
      <c r="F50" s="40" t="str">
        <f>VLOOKUP(F$3,Digestive,8,FALSE)</f>
        <v>D.Dunning</v>
      </c>
      <c r="G50" s="40" t="str">
        <f>VLOOKUP(G$3,Digestive,8,FALSE)</f>
        <v>D.Dunning</v>
      </c>
      <c r="H50" s="40" t="str">
        <f>VLOOKUP(H$3,Digestive,8,FALSE)</f>
        <v>D.Dunning</v>
      </c>
      <c r="I50" s="46" t="str">
        <f>VLOOKUP(I$3,Digestive,8,FALSE)</f>
        <v>qq</v>
      </c>
      <c r="J50" s="28"/>
      <c r="K50" s="19"/>
      <c r="O50" s="173" t="s">
        <v>472</v>
      </c>
      <c r="P50" s="168" t="b">
        <f t="shared" si="5"/>
        <v>0</v>
      </c>
      <c r="Q50" s="173" t="s">
        <v>472</v>
      </c>
      <c r="R50" s="168" t="b">
        <f t="shared" si="6"/>
        <v>1</v>
      </c>
      <c r="S50" s="173" t="s">
        <v>472</v>
      </c>
      <c r="T50" s="168" t="b">
        <f t="shared" si="7"/>
        <v>1</v>
      </c>
      <c r="U50" s="173" t="s">
        <v>472</v>
      </c>
      <c r="V50" s="168" t="b">
        <f t="shared" si="8"/>
        <v>1</v>
      </c>
      <c r="W50" s="173" t="s">
        <v>472</v>
      </c>
      <c r="X50" s="168" t="b">
        <f t="shared" si="9"/>
        <v>1</v>
      </c>
    </row>
    <row r="51" spans="2:24" x14ac:dyDescent="0.3">
      <c r="B51" s="84" t="s">
        <v>26</v>
      </c>
      <c r="C51" s="34" t="str">
        <f>'Digestive Neph Team'!I$1</f>
        <v>(8am-4.30pm) UPPER GI / GEN SURG (including outliers) 33</v>
      </c>
      <c r="D51" s="5"/>
      <c r="E51" s="40" t="str">
        <f>VLOOKUP(E$3,Digestive,9,FALSE)</f>
        <v>public holiday</v>
      </c>
      <c r="F51" s="40" t="str">
        <f>VLOOKUP(F$3,Digestive,9,FALSE)</f>
        <v>Janki</v>
      </c>
      <c r="G51" s="40" t="str">
        <f>VLOOKUP(G$3,Digestive,9,FALSE)</f>
        <v>Janki</v>
      </c>
      <c r="H51" s="40" t="str">
        <f>VLOOKUP(H$3,Digestive,9,FALSE)</f>
        <v>J.Hughes</v>
      </c>
      <c r="I51" s="46" t="str">
        <f>VLOOKUP(I$3,Digestive,9,FALSE)</f>
        <v>J.Hughes</v>
      </c>
      <c r="J51" s="28"/>
      <c r="K51" s="19"/>
      <c r="O51" s="173" t="s">
        <v>512</v>
      </c>
      <c r="P51" s="168" t="b">
        <f t="shared" si="5"/>
        <v>0</v>
      </c>
      <c r="Q51" s="173" t="s">
        <v>512</v>
      </c>
      <c r="R51" s="168" t="b">
        <f t="shared" si="6"/>
        <v>1</v>
      </c>
      <c r="S51" s="173"/>
      <c r="T51" s="168" t="b">
        <f t="shared" si="7"/>
        <v>1</v>
      </c>
      <c r="U51" s="173" t="s">
        <v>512</v>
      </c>
      <c r="V51" s="168" t="b">
        <f t="shared" si="8"/>
        <v>1</v>
      </c>
      <c r="W51" s="173"/>
      <c r="X51" s="168" t="b">
        <f t="shared" si="9"/>
        <v>1</v>
      </c>
    </row>
    <row r="52" spans="2:24" x14ac:dyDescent="0.3">
      <c r="B52" s="84"/>
      <c r="C52" s="34" t="str">
        <f>'Digestive Neph Team'!J$1</f>
        <v>VASCULAR/SPECIALTY SURGERY (UROL/ GYNAE/ DENT/ ENT/ Plastics/ OPTHAL/MAX FAX)</v>
      </c>
      <c r="D52" s="5"/>
      <c r="E52" s="40" t="str">
        <f>VLOOKUP(E$3,Digestive,10,FALSE)</f>
        <v>public holiday</v>
      </c>
      <c r="F52" s="40" t="str">
        <f>VLOOKUP(F$3,Digestive,10,FALSE)</f>
        <v>L.Jedwab</v>
      </c>
      <c r="G52" s="40" t="str">
        <f>VLOOKUP(G$3,Digestive,10,FALSE)</f>
        <v>L.Jedwab</v>
      </c>
      <c r="H52" s="40" t="str">
        <f>VLOOKUP(H$3,Digestive,10,FALSE)</f>
        <v>Janki</v>
      </c>
      <c r="I52" s="46" t="str">
        <f>VLOOKUP(I$3,Digestive,10,FALSE)</f>
        <v>L.Jedwab</v>
      </c>
      <c r="J52" s="28"/>
      <c r="K52" s="19"/>
      <c r="O52" s="173" t="s">
        <v>505</v>
      </c>
      <c r="P52" s="168" t="b">
        <f t="shared" si="5"/>
        <v>0</v>
      </c>
      <c r="Q52" s="173" t="s">
        <v>505</v>
      </c>
      <c r="R52" s="168" t="b">
        <f t="shared" si="6"/>
        <v>1</v>
      </c>
      <c r="S52" s="173" t="s">
        <v>505</v>
      </c>
      <c r="T52" s="168" t="b">
        <f t="shared" si="7"/>
        <v>1</v>
      </c>
      <c r="U52" s="173" t="s">
        <v>505</v>
      </c>
      <c r="V52" s="168" t="b">
        <f t="shared" si="8"/>
        <v>1</v>
      </c>
      <c r="W52" s="173" t="s">
        <v>505</v>
      </c>
      <c r="X52" s="168" t="b">
        <f t="shared" si="9"/>
        <v>1</v>
      </c>
    </row>
    <row r="53" spans="2:24" x14ac:dyDescent="0.3">
      <c r="B53" s="84"/>
      <c r="C53" s="34" t="str">
        <f>'Digestive Neph Team'!K$1</f>
        <v>Training ADPS</v>
      </c>
      <c r="D53" s="5"/>
      <c r="E53" s="40">
        <f>VLOOKUP(E$3,Digestive,11,FALSE)</f>
        <v>0</v>
      </c>
      <c r="F53" s="40">
        <f>VLOOKUP(F$3,Digestive,11,FALSE)</f>
        <v>0</v>
      </c>
      <c r="G53" s="40">
        <f>VLOOKUP(G$3,Digestive,11,FALSE)</f>
        <v>0</v>
      </c>
      <c r="H53" s="40">
        <f>VLOOKUP(H$3,Digestive,11,FALSE)</f>
        <v>0</v>
      </c>
      <c r="I53" s="46">
        <f>VLOOKUP(I$3,Digestive,11,FALSE)</f>
        <v>0</v>
      </c>
      <c r="J53" s="28"/>
      <c r="K53" s="19"/>
      <c r="O53" s="173" t="s">
        <v>196</v>
      </c>
      <c r="P53" s="168" t="b">
        <f t="shared" si="5"/>
        <v>0</v>
      </c>
      <c r="Q53" s="173" t="s">
        <v>196</v>
      </c>
      <c r="R53" s="168" t="b">
        <f t="shared" si="6"/>
        <v>1</v>
      </c>
      <c r="S53" s="173" t="s">
        <v>196</v>
      </c>
      <c r="T53" s="168" t="b">
        <f t="shared" si="7"/>
        <v>1</v>
      </c>
      <c r="U53" s="173" t="s">
        <v>196</v>
      </c>
      <c r="V53" s="168" t="b">
        <f t="shared" si="8"/>
        <v>1</v>
      </c>
      <c r="W53" s="173" t="s">
        <v>196</v>
      </c>
      <c r="X53" s="168" t="b">
        <f t="shared" si="9"/>
        <v>1</v>
      </c>
    </row>
    <row r="54" spans="2:24" x14ac:dyDescent="0.3">
      <c r="B54" s="84"/>
      <c r="C54" s="34" t="str">
        <f>'Digestive Neph Team'!L$1</f>
        <v>Training Gastro</v>
      </c>
      <c r="D54" s="5"/>
      <c r="E54" s="40">
        <f>VLOOKUP(E$3,Digestive,12,FALSE)</f>
        <v>0</v>
      </c>
      <c r="F54" s="40">
        <f>VLOOKUP(F$3,Digestive,12,FALSE)</f>
        <v>0</v>
      </c>
      <c r="G54" s="40">
        <f>VLOOKUP(G$3,Digestive,12,FALSE)</f>
        <v>0</v>
      </c>
      <c r="H54" s="40">
        <f>VLOOKUP(H$3,Digestive,12,FALSE)</f>
        <v>0</v>
      </c>
      <c r="I54" s="46">
        <f>VLOOKUP(I$3,Digestive,12,FALSE)</f>
        <v>0</v>
      </c>
      <c r="J54" s="28"/>
      <c r="K54" s="19"/>
      <c r="O54" s="173" t="s">
        <v>282</v>
      </c>
      <c r="P54" s="168" t="b">
        <f t="shared" si="5"/>
        <v>0</v>
      </c>
      <c r="Q54" s="173" t="s">
        <v>282</v>
      </c>
      <c r="R54" s="168" t="b">
        <f t="shared" si="6"/>
        <v>1</v>
      </c>
      <c r="S54" s="173"/>
      <c r="T54" s="168" t="b">
        <f t="shared" si="7"/>
        <v>1</v>
      </c>
      <c r="U54" s="173"/>
      <c r="V54" s="168" t="b">
        <f t="shared" si="8"/>
        <v>1</v>
      </c>
      <c r="W54" s="173" t="s">
        <v>282</v>
      </c>
      <c r="X54" s="168" t="b">
        <f t="shared" si="9"/>
        <v>1</v>
      </c>
    </row>
    <row r="55" spans="2:24" x14ac:dyDescent="0.3">
      <c r="B55" s="84"/>
      <c r="C55" s="34" t="str">
        <f>'Digestive Neph Team'!M$1</f>
        <v>Training AAC</v>
      </c>
      <c r="D55" s="5"/>
      <c r="E55" s="40">
        <f>VLOOKUP(E$3,Digestive,13,FALSE)</f>
        <v>0</v>
      </c>
      <c r="F55" s="40">
        <f>VLOOKUP(F$3,Digestive,13,FALSE)</f>
        <v>0</v>
      </c>
      <c r="G55" s="40">
        <f>VLOOKUP(G$3,Digestive,13,FALSE)</f>
        <v>0</v>
      </c>
      <c r="H55" s="40">
        <f>VLOOKUP(H$3,Digestive,13,FALSE)</f>
        <v>0</v>
      </c>
      <c r="I55" s="46">
        <f>VLOOKUP(I$3,Digestive,13,FALSE)</f>
        <v>0</v>
      </c>
      <c r="J55" s="28"/>
      <c r="K55" s="19"/>
      <c r="O55" s="173" t="s">
        <v>201</v>
      </c>
      <c r="P55" s="168" t="b">
        <f t="shared" si="5"/>
        <v>0</v>
      </c>
      <c r="Q55" s="173" t="s">
        <v>201</v>
      </c>
      <c r="R55" s="168" t="b">
        <f t="shared" si="6"/>
        <v>1</v>
      </c>
      <c r="S55" s="173" t="s">
        <v>201</v>
      </c>
      <c r="T55" s="168" t="b">
        <f t="shared" si="7"/>
        <v>1</v>
      </c>
      <c r="U55" s="173" t="s">
        <v>201</v>
      </c>
      <c r="V55" s="168" t="b">
        <f t="shared" si="8"/>
        <v>1</v>
      </c>
      <c r="W55" s="173" t="s">
        <v>201</v>
      </c>
      <c r="X55" s="168" t="b">
        <f t="shared" si="9"/>
        <v>1</v>
      </c>
    </row>
    <row r="56" spans="2:24" x14ac:dyDescent="0.3">
      <c r="B56" s="84"/>
      <c r="C56" s="34" t="str">
        <f>'Digestive Neph Team'!N$1</f>
        <v>AAC TRAINING</v>
      </c>
      <c r="D56" s="5"/>
      <c r="E56" s="40">
        <f>VLOOKUP(E$3,Digestive,14,FALSE)</f>
        <v>0</v>
      </c>
      <c r="F56" s="40">
        <f>VLOOKUP(F$3,Digestive,14,FALSE)</f>
        <v>0</v>
      </c>
      <c r="G56" s="40">
        <f>VLOOKUP(G$3,Digestive,14,FALSE)</f>
        <v>0</v>
      </c>
      <c r="H56" s="40">
        <f>VLOOKUP(H$3,Digestive,14,FALSE)</f>
        <v>0</v>
      </c>
      <c r="I56" s="46">
        <f>VLOOKUP(I$3,Digestive,14,FALSE)</f>
        <v>0</v>
      </c>
      <c r="J56" s="28"/>
      <c r="K56" s="19"/>
      <c r="O56" s="173" t="s">
        <v>203</v>
      </c>
      <c r="P56" s="168" t="b">
        <f t="shared" si="5"/>
        <v>0</v>
      </c>
      <c r="Q56" s="173" t="s">
        <v>203</v>
      </c>
      <c r="R56" s="168" t="b">
        <f t="shared" si="6"/>
        <v>1</v>
      </c>
      <c r="S56" s="173" t="s">
        <v>203</v>
      </c>
      <c r="T56" s="168" t="b">
        <f t="shared" si="7"/>
        <v>1</v>
      </c>
      <c r="U56" s="173" t="s">
        <v>203</v>
      </c>
      <c r="V56" s="168" t="b">
        <f t="shared" si="8"/>
        <v>1</v>
      </c>
      <c r="W56" s="173" t="s">
        <v>203</v>
      </c>
      <c r="X56" s="168" t="b">
        <f t="shared" si="9"/>
        <v>1</v>
      </c>
    </row>
    <row r="57" spans="2:24" x14ac:dyDescent="0.3">
      <c r="B57" s="84"/>
      <c r="C57" s="34" t="str">
        <f>'Digestive Neph Team'!M$1</f>
        <v>Training AAC</v>
      </c>
      <c r="D57" s="5"/>
      <c r="E57" s="40">
        <f>VLOOKUP(E$3,Digestive,15,FALSE)</f>
        <v>0</v>
      </c>
      <c r="F57" s="40">
        <f>VLOOKUP(F$3,Digestive,15,FALSE)</f>
        <v>0</v>
      </c>
      <c r="G57" s="40">
        <f>VLOOKUP(G$3,Digestive,15,FALSE)</f>
        <v>0</v>
      </c>
      <c r="H57" s="40">
        <f>VLOOKUP(H$3,Digestive,15,FALSE)</f>
        <v>0</v>
      </c>
      <c r="I57" s="46">
        <f>VLOOKUP(I$3,Digestive,15,FALSE)</f>
        <v>0</v>
      </c>
      <c r="J57" s="28"/>
      <c r="K57" s="19"/>
      <c r="O57" s="173" t="s">
        <v>205</v>
      </c>
      <c r="P57" s="168" t="b">
        <f t="shared" ref="P57:P88" si="10">NOT(ISERROR(MATCH("*"&amp;O57&amp;"*",E:E,0)))</f>
        <v>0</v>
      </c>
      <c r="Q57" s="173" t="s">
        <v>205</v>
      </c>
      <c r="R57" s="168" t="b">
        <f t="shared" ref="R57:R88" si="11">NOT(ISERROR(MATCH("*"&amp;Q57&amp;"*",F:F,0)))</f>
        <v>1</v>
      </c>
      <c r="S57" s="173" t="s">
        <v>205</v>
      </c>
      <c r="T57" s="168" t="b">
        <f t="shared" ref="T57:T88" si="12">NOT(ISERROR(MATCH("*"&amp;S57&amp;"*",G:G,0)))</f>
        <v>1</v>
      </c>
      <c r="U57" s="173" t="s">
        <v>205</v>
      </c>
      <c r="V57" s="168" t="b">
        <f t="shared" ref="V57:V88" si="13">NOT(ISERROR(MATCH("*"&amp;U57&amp;"*",H:H,0)))</f>
        <v>1</v>
      </c>
      <c r="W57" s="173" t="s">
        <v>205</v>
      </c>
      <c r="X57" s="168" t="b">
        <f t="shared" ref="X57:X88" si="14">NOT(ISERROR(MATCH("*"&amp;W57&amp;"*",I:I,0)))</f>
        <v>1</v>
      </c>
    </row>
    <row r="58" spans="2:24" x14ac:dyDescent="0.3">
      <c r="B58" s="84"/>
      <c r="C58" s="34"/>
      <c r="D58" s="5"/>
      <c r="E58" s="40" t="str">
        <f>VLOOKUP(E$3,Digestive,16,FALSE)</f>
        <v>qq</v>
      </c>
      <c r="F58" s="40" t="str">
        <f>VLOOKUP(F$3,Digestive,16,FALSE)</f>
        <v>Carina (ADPS)</v>
      </c>
      <c r="G58" s="40" t="str">
        <f>VLOOKUP(G$3,Digestive,16,FALSE)</f>
        <v>Carina (ADPS)</v>
      </c>
      <c r="H58" s="40" t="str">
        <f>VLOOKUP(H$3,Digestive,16,FALSE)</f>
        <v>Carina (ADPS)</v>
      </c>
      <c r="I58" s="46" t="str">
        <f>VLOOKUP(I$3,Digestive,16,FALSE)</f>
        <v>Carina (ADPS)</v>
      </c>
      <c r="J58" s="28"/>
      <c r="K58" s="19"/>
      <c r="O58" s="173" t="s">
        <v>208</v>
      </c>
      <c r="P58" s="168" t="b">
        <f t="shared" si="10"/>
        <v>0</v>
      </c>
      <c r="Q58" s="173" t="s">
        <v>208</v>
      </c>
      <c r="R58" s="168" t="b">
        <f t="shared" si="11"/>
        <v>1</v>
      </c>
      <c r="S58" s="173" t="s">
        <v>208</v>
      </c>
      <c r="T58" s="168" t="b">
        <f t="shared" si="12"/>
        <v>1</v>
      </c>
      <c r="U58" s="173" t="s">
        <v>208</v>
      </c>
      <c r="V58" s="168" t="b">
        <f t="shared" si="13"/>
        <v>1</v>
      </c>
      <c r="W58" s="173" t="s">
        <v>208</v>
      </c>
      <c r="X58" s="168" t="b">
        <f t="shared" si="14"/>
        <v>1</v>
      </c>
    </row>
    <row r="59" spans="2:24" x14ac:dyDescent="0.3">
      <c r="B59" s="84"/>
      <c r="C59" s="34"/>
      <c r="D59" s="5"/>
      <c r="E59" s="40" t="str">
        <f>VLOOKUP(E$3,Digestive,17,FALSE)</f>
        <v>qq</v>
      </c>
      <c r="F59" s="40">
        <f>VLOOKUP(F$3,Digestive,17,FALSE)</f>
        <v>0</v>
      </c>
      <c r="G59" s="40">
        <f>VLOOKUP(G$3,Digestive,17,FALSE)</f>
        <v>0</v>
      </c>
      <c r="H59" s="40">
        <f>VLOOKUP(H$3,Digestive,17,FALSE)</f>
        <v>0</v>
      </c>
      <c r="I59" s="46">
        <f>VLOOKUP(I$3,Digestive,17,FALSE)</f>
        <v>0</v>
      </c>
      <c r="J59" s="28"/>
      <c r="K59" s="19"/>
      <c r="O59" s="173" t="s">
        <v>381</v>
      </c>
      <c r="P59" s="168" t="b">
        <f t="shared" si="10"/>
        <v>0</v>
      </c>
      <c r="Q59" s="173" t="s">
        <v>381</v>
      </c>
      <c r="R59" s="168" t="b">
        <f t="shared" si="11"/>
        <v>1</v>
      </c>
      <c r="S59" s="173" t="s">
        <v>381</v>
      </c>
      <c r="T59" s="168" t="b">
        <f t="shared" si="12"/>
        <v>1</v>
      </c>
      <c r="U59" s="173" t="s">
        <v>381</v>
      </c>
      <c r="V59" s="168" t="b">
        <f t="shared" si="13"/>
        <v>1</v>
      </c>
      <c r="W59" s="173" t="s">
        <v>381</v>
      </c>
      <c r="X59" s="168" t="b">
        <f t="shared" si="14"/>
        <v>1</v>
      </c>
    </row>
    <row r="60" spans="2:24" x14ac:dyDescent="0.3">
      <c r="B60" s="84"/>
      <c r="C60" s="34"/>
      <c r="D60" s="5"/>
      <c r="E60" s="40">
        <f>VLOOKUP(E$3,Digestive,18,FALSE)</f>
        <v>0</v>
      </c>
      <c r="F60" s="40">
        <f>VLOOKUP(F$3,Digestive,18,FALSE)</f>
        <v>0</v>
      </c>
      <c r="G60" s="40">
        <f>VLOOKUP(G$3,Digestive,18,FALSE)</f>
        <v>0</v>
      </c>
      <c r="H60" s="40">
        <f>VLOOKUP(H$3,Digestive,18,FALSE)</f>
        <v>0</v>
      </c>
      <c r="I60" s="46">
        <f>VLOOKUP(I$3,Digestive,18,FALSE)</f>
        <v>0</v>
      </c>
      <c r="J60" s="28"/>
      <c r="K60" s="19"/>
      <c r="O60" s="173" t="s">
        <v>212</v>
      </c>
      <c r="P60" s="168" t="b">
        <f t="shared" si="10"/>
        <v>0</v>
      </c>
      <c r="Q60" s="173" t="s">
        <v>212</v>
      </c>
      <c r="R60" s="168" t="b">
        <f t="shared" si="11"/>
        <v>1</v>
      </c>
      <c r="S60" s="173" t="s">
        <v>212</v>
      </c>
      <c r="T60" s="168" t="b">
        <f t="shared" si="12"/>
        <v>1</v>
      </c>
      <c r="U60" s="173" t="s">
        <v>212</v>
      </c>
      <c r="V60" s="168" t="b">
        <f t="shared" si="13"/>
        <v>1</v>
      </c>
      <c r="W60" s="173" t="s">
        <v>212</v>
      </c>
      <c r="X60" s="168" t="b">
        <f t="shared" si="14"/>
        <v>1</v>
      </c>
    </row>
    <row r="61" spans="2:24" x14ac:dyDescent="0.3">
      <c r="B61" s="84"/>
      <c r="C61" s="34"/>
      <c r="D61" s="5"/>
      <c r="E61" s="40">
        <f>VLOOKUP(E$3,Digestive,19,FALSE)</f>
        <v>0</v>
      </c>
      <c r="F61" s="40">
        <f>VLOOKUP(F$3,Digestive,19,FALSE)</f>
        <v>0</v>
      </c>
      <c r="G61" s="40">
        <f>VLOOKUP(G$3,Digestive,19,FALSE)</f>
        <v>0</v>
      </c>
      <c r="H61" s="40">
        <f>VLOOKUP(H$3,Digestive,19,FALSE)</f>
        <v>0</v>
      </c>
      <c r="I61" s="46">
        <f>VLOOKUP(I$3,Digestive,19,FALSE)</f>
        <v>0</v>
      </c>
      <c r="J61" s="28"/>
      <c r="K61" s="19"/>
      <c r="O61" s="173" t="s">
        <v>474</v>
      </c>
      <c r="P61" s="168" t="b">
        <f t="shared" si="10"/>
        <v>0</v>
      </c>
      <c r="Q61" s="173" t="s">
        <v>474</v>
      </c>
      <c r="R61" s="168" t="b">
        <f t="shared" si="11"/>
        <v>1</v>
      </c>
      <c r="S61" s="173" t="s">
        <v>474</v>
      </c>
      <c r="T61" s="168" t="b">
        <f t="shared" si="12"/>
        <v>1</v>
      </c>
      <c r="U61" s="173" t="s">
        <v>474</v>
      </c>
      <c r="V61" s="168" t="b">
        <f t="shared" si="13"/>
        <v>1</v>
      </c>
      <c r="W61" s="173" t="s">
        <v>474</v>
      </c>
      <c r="X61" s="168" t="b">
        <f t="shared" si="14"/>
        <v>1</v>
      </c>
    </row>
    <row r="62" spans="2:24" x14ac:dyDescent="0.3">
      <c r="B62" s="84"/>
      <c r="C62" s="34"/>
      <c r="D62" s="5"/>
      <c r="E62" s="40">
        <f>VLOOKUP(E$3,Digestive,20,FALSE)</f>
        <v>0</v>
      </c>
      <c r="F62" s="40">
        <f>VLOOKUP(F$3,Digestive,20,FALSE)</f>
        <v>0</v>
      </c>
      <c r="G62" s="40">
        <f>VLOOKUP(G$3,Digestive,20,FALSE)</f>
        <v>0</v>
      </c>
      <c r="H62" s="40">
        <f>VLOOKUP(H$3,Digestive,20,FALSE)</f>
        <v>0</v>
      </c>
      <c r="I62" s="46">
        <f>VLOOKUP(I$3,Digestive,20,FALSE)</f>
        <v>0</v>
      </c>
      <c r="J62" s="28"/>
      <c r="K62" s="19"/>
      <c r="O62" s="173" t="s">
        <v>217</v>
      </c>
      <c r="P62" s="168" t="b">
        <f t="shared" si="10"/>
        <v>0</v>
      </c>
      <c r="Q62" s="173" t="s">
        <v>217</v>
      </c>
      <c r="R62" s="168" t="b">
        <f t="shared" si="11"/>
        <v>1</v>
      </c>
      <c r="S62" s="173" t="s">
        <v>217</v>
      </c>
      <c r="T62" s="168" t="b">
        <f t="shared" si="12"/>
        <v>1</v>
      </c>
      <c r="U62" s="173" t="s">
        <v>217</v>
      </c>
      <c r="V62" s="168" t="b">
        <f t="shared" si="13"/>
        <v>1</v>
      </c>
      <c r="W62" s="173" t="s">
        <v>217</v>
      </c>
      <c r="X62" s="168" t="b">
        <f t="shared" si="14"/>
        <v>1</v>
      </c>
    </row>
    <row r="63" spans="2:24" x14ac:dyDescent="0.3">
      <c r="B63" s="60"/>
      <c r="C63" s="66" t="s">
        <v>10</v>
      </c>
      <c r="D63" s="20"/>
      <c r="E63" s="43"/>
      <c r="F63" s="43"/>
      <c r="G63" s="43"/>
      <c r="H63" s="43"/>
      <c r="I63" s="44"/>
      <c r="J63" s="28"/>
      <c r="K63" s="19"/>
      <c r="O63" s="173" t="s">
        <v>218</v>
      </c>
      <c r="P63" s="168" t="b">
        <f t="shared" si="10"/>
        <v>0</v>
      </c>
      <c r="Q63" s="173" t="s">
        <v>218</v>
      </c>
      <c r="R63" s="168" t="b">
        <f t="shared" si="11"/>
        <v>1</v>
      </c>
      <c r="S63" s="173" t="s">
        <v>218</v>
      </c>
      <c r="T63" s="168" t="b">
        <f t="shared" si="12"/>
        <v>1</v>
      </c>
      <c r="U63" s="173" t="s">
        <v>218</v>
      </c>
      <c r="V63" s="168" t="b">
        <f t="shared" si="13"/>
        <v>1</v>
      </c>
      <c r="W63" s="173" t="s">
        <v>218</v>
      </c>
      <c r="X63" s="168" t="b">
        <f t="shared" si="14"/>
        <v>1</v>
      </c>
    </row>
    <row r="64" spans="2:24" s="26" customFormat="1" x14ac:dyDescent="0.3">
      <c r="B64" s="86" t="s">
        <v>37</v>
      </c>
      <c r="C64" s="83" t="str">
        <f>'General Med Team'!C1</f>
        <v xml:space="preserve">(8am-4.30pm)  42 ECHO </v>
      </c>
      <c r="D64" s="55"/>
      <c r="E64" s="40" t="str">
        <f>VLOOKUP(E$3,Generalmed,3,FALSE)</f>
        <v>Public Holiday</v>
      </c>
      <c r="F64" s="40" t="str">
        <f>VLOOKUP(F$3,Generalmed,3,FALSE)</f>
        <v>Angela</v>
      </c>
      <c r="G64" s="40" t="str">
        <f>VLOOKUP(G$3,Generalmed,3,FALSE)</f>
        <v>Angela</v>
      </c>
      <c r="H64" s="40" t="str">
        <f>VLOOKUP(H$3,Generalmed,3,FALSE)</f>
        <v>Angela</v>
      </c>
      <c r="I64" s="46" t="str">
        <f>VLOOKUP(I$3,Generalmed,3,FALSE)</f>
        <v>Angela</v>
      </c>
      <c r="J64" s="28"/>
      <c r="K64" s="19"/>
      <c r="O64" s="173" t="s">
        <v>469</v>
      </c>
      <c r="P64" s="168" t="b">
        <f t="shared" si="10"/>
        <v>0</v>
      </c>
      <c r="Q64" s="173" t="s">
        <v>469</v>
      </c>
      <c r="R64" s="168" t="b">
        <f t="shared" si="11"/>
        <v>1</v>
      </c>
      <c r="S64" s="173" t="s">
        <v>469</v>
      </c>
      <c r="T64" s="168" t="b">
        <f t="shared" si="12"/>
        <v>1</v>
      </c>
      <c r="U64" s="173" t="s">
        <v>469</v>
      </c>
      <c r="V64" s="168" t="b">
        <f t="shared" si="13"/>
        <v>0</v>
      </c>
      <c r="W64" s="173" t="s">
        <v>469</v>
      </c>
      <c r="X64" s="168" t="b">
        <f t="shared" si="14"/>
        <v>1</v>
      </c>
    </row>
    <row r="65" spans="2:24" x14ac:dyDescent="0.3">
      <c r="B65" s="84" t="s">
        <v>39</v>
      </c>
      <c r="C65" s="34" t="str">
        <f>'General Med Team'!$D$1</f>
        <v>(8am-4.30pm) 42 DELTA (+outliers)</v>
      </c>
      <c r="D65" s="5"/>
      <c r="E65" s="40" t="str">
        <f>VLOOKUP(E$3,Generalmed,4,FALSE)</f>
        <v>Public Holiday</v>
      </c>
      <c r="F65" s="40" t="str">
        <f>VLOOKUP(F$3,Generalmed,4,FALSE)</f>
        <v>Tatyana</v>
      </c>
      <c r="G65" s="40" t="str">
        <f>VLOOKUP(G$3,Generalmed,4,FALSE)</f>
        <v>Tatyana</v>
      </c>
      <c r="H65" s="40" t="str">
        <f>VLOOKUP(H$3,Generalmed,4,FALSE)</f>
        <v>Tatyana</v>
      </c>
      <c r="I65" s="46" t="str">
        <f>VLOOKUP(I$3,Generalmed,4,FALSE)</f>
        <v>Tatyana</v>
      </c>
      <c r="J65" s="28"/>
      <c r="K65" s="19"/>
      <c r="O65" s="173" t="s">
        <v>387</v>
      </c>
      <c r="P65" s="168" t="b">
        <f t="shared" si="10"/>
        <v>0</v>
      </c>
      <c r="Q65" s="173" t="s">
        <v>387</v>
      </c>
      <c r="R65" s="168" t="b">
        <f t="shared" si="11"/>
        <v>1</v>
      </c>
      <c r="S65" s="173" t="s">
        <v>387</v>
      </c>
      <c r="T65" s="168" t="b">
        <f t="shared" si="12"/>
        <v>1</v>
      </c>
      <c r="U65" s="173" t="s">
        <v>387</v>
      </c>
      <c r="V65" s="168" t="b">
        <f t="shared" si="13"/>
        <v>1</v>
      </c>
      <c r="W65" s="173" t="s">
        <v>387</v>
      </c>
      <c r="X65" s="168" t="b">
        <f t="shared" si="14"/>
        <v>1</v>
      </c>
    </row>
    <row r="66" spans="2:24" x14ac:dyDescent="0.3">
      <c r="B66" s="84" t="s">
        <v>38</v>
      </c>
      <c r="C66" s="34" t="str">
        <f>'General Med Team'!$E$1</f>
        <v>(8am-4.30pm) 41 BRAVO</v>
      </c>
      <c r="D66" s="5"/>
      <c r="E66" s="40" t="str">
        <f>VLOOKUP(E$3,Generalmed,5,FALSE)</f>
        <v>Public Holiday</v>
      </c>
      <c r="F66" s="40" t="str">
        <f>VLOOKUP(F$3,Generalmed,5,FALSE)</f>
        <v>Stephanie</v>
      </c>
      <c r="G66" s="40" t="str">
        <f>VLOOKUP(G$3,Generalmed,5,FALSE)</f>
        <v>Stephanie</v>
      </c>
      <c r="H66" s="40" t="str">
        <f>VLOOKUP(H$3,Generalmed,5,FALSE)</f>
        <v>Stephanie</v>
      </c>
      <c r="I66" s="46" t="str">
        <f>VLOOKUP(I$3,Generalmed,5,FALSE)</f>
        <v>Stephanie</v>
      </c>
      <c r="J66" s="28"/>
      <c r="K66" s="19"/>
      <c r="O66" s="173" t="s">
        <v>501</v>
      </c>
      <c r="P66" s="168" t="b">
        <f t="shared" si="10"/>
        <v>0</v>
      </c>
      <c r="Q66" s="173" t="s">
        <v>501</v>
      </c>
      <c r="R66" s="168" t="b">
        <f t="shared" si="11"/>
        <v>1</v>
      </c>
      <c r="S66" s="173" t="s">
        <v>501</v>
      </c>
      <c r="T66" s="168" t="b">
        <f t="shared" si="12"/>
        <v>1</v>
      </c>
      <c r="U66" s="173" t="s">
        <v>501</v>
      </c>
      <c r="V66" s="168" t="b">
        <f t="shared" si="13"/>
        <v>1</v>
      </c>
      <c r="W66" s="173" t="s">
        <v>501</v>
      </c>
      <c r="X66" s="168" t="b">
        <f t="shared" si="14"/>
        <v>1</v>
      </c>
    </row>
    <row r="67" spans="2:24" x14ac:dyDescent="0.3">
      <c r="B67" s="84" t="s">
        <v>44</v>
      </c>
      <c r="C67" s="34" t="str">
        <f>'General Med Team'!$F$1</f>
        <v>(8am-4.30pm) 41 ALPHA (+outliers)</v>
      </c>
      <c r="D67" s="5"/>
      <c r="E67" s="40" t="str">
        <f>VLOOKUP(E$3,Generalmed,6,FALSE)</f>
        <v>Public Holiday</v>
      </c>
      <c r="F67" s="40" t="str">
        <f>VLOOKUP(F$3,Generalmed,6,FALSE)</f>
        <v>Carmen</v>
      </c>
      <c r="G67" s="40" t="str">
        <f>VLOOKUP(G$3,Generalmed,6,FALSE)</f>
        <v>Carmen</v>
      </c>
      <c r="H67" s="40" t="str">
        <f>VLOOKUP(H$3,Generalmed,6,FALSE)</f>
        <v>Carmen</v>
      </c>
      <c r="I67" s="46" t="str">
        <f>VLOOKUP(I$3,Generalmed,6,FALSE)</f>
        <v>Carmen</v>
      </c>
      <c r="J67" s="28"/>
      <c r="K67" s="19"/>
      <c r="O67" s="173" t="s">
        <v>435</v>
      </c>
      <c r="P67" s="168" t="b">
        <f t="shared" si="10"/>
        <v>0</v>
      </c>
      <c r="Q67" s="173" t="s">
        <v>435</v>
      </c>
      <c r="R67" s="168" t="b">
        <f t="shared" si="11"/>
        <v>1</v>
      </c>
      <c r="S67" s="173" t="s">
        <v>435</v>
      </c>
      <c r="T67" s="168" t="b">
        <f t="shared" si="12"/>
        <v>1</v>
      </c>
      <c r="U67" s="173" t="s">
        <v>435</v>
      </c>
      <c r="V67" s="168" t="b">
        <f t="shared" si="13"/>
        <v>1</v>
      </c>
      <c r="W67" s="173" t="s">
        <v>435</v>
      </c>
      <c r="X67" s="168" t="b">
        <f t="shared" si="14"/>
        <v>1</v>
      </c>
    </row>
    <row r="68" spans="2:24" x14ac:dyDescent="0.3">
      <c r="B68" s="84" t="s">
        <v>45</v>
      </c>
      <c r="C68" s="34" t="str">
        <f>'General Med Team'!$G$1</f>
        <v>(8am-4.30pm) ADMISSIONS</v>
      </c>
      <c r="D68" s="5"/>
      <c r="E68" s="40" t="str">
        <f>VLOOKUP(E$3,Generalmed,7,FALSE)</f>
        <v>Public Holiday</v>
      </c>
      <c r="F68" s="40" t="str">
        <f>VLOOKUP(F$3,Generalmed,7,FALSE)</f>
        <v>J.Parkinson</v>
      </c>
      <c r="G68" s="40" t="str">
        <f>VLOOKUP(G$3,Generalmed,7,FALSE)</f>
        <v>S.McPhee</v>
      </c>
      <c r="H68" s="40" t="str">
        <f>VLOOKUP(H$3,Generalmed,7,FALSE)</f>
        <v>J.Parkinson</v>
      </c>
      <c r="I68" s="46" t="str">
        <f>VLOOKUP(I$3,Generalmed,7,FALSE)</f>
        <v>S.McPhee</v>
      </c>
      <c r="J68" s="28"/>
      <c r="K68" s="19"/>
      <c r="O68" s="173" t="s">
        <v>506</v>
      </c>
      <c r="P68" s="168" t="b">
        <f t="shared" si="10"/>
        <v>0</v>
      </c>
      <c r="Q68" s="173" t="s">
        <v>506</v>
      </c>
      <c r="R68" s="168" t="b">
        <f t="shared" si="11"/>
        <v>1</v>
      </c>
      <c r="S68" s="173" t="s">
        <v>506</v>
      </c>
      <c r="T68" s="168" t="b">
        <f t="shared" si="12"/>
        <v>1</v>
      </c>
      <c r="U68" s="173" t="s">
        <v>506</v>
      </c>
      <c r="V68" s="168" t="b">
        <f t="shared" si="13"/>
        <v>1</v>
      </c>
      <c r="W68" s="173" t="s">
        <v>506</v>
      </c>
      <c r="X68" s="168" t="b">
        <f t="shared" si="14"/>
        <v>1</v>
      </c>
    </row>
    <row r="69" spans="2:24" x14ac:dyDescent="0.3">
      <c r="B69" s="84" t="s">
        <v>46</v>
      </c>
      <c r="C69" s="34" t="str">
        <f>'General Med Team'!$H$1</f>
        <v>(8am-4.30pm) ADMISSIONS/ DISCHARGE SUPPORT</v>
      </c>
      <c r="D69" s="5"/>
      <c r="E69" s="40" t="str">
        <f>VLOOKUP(E$3,Generalmed,8,FALSE)</f>
        <v>Public Holiday</v>
      </c>
      <c r="F69" s="40" t="str">
        <f>VLOOKUP(F$3,Generalmed,8,FALSE)</f>
        <v>S.McPhee</v>
      </c>
      <c r="G69" s="40" t="str">
        <f>VLOOKUP(G$3,Generalmed,8,FALSE)</f>
        <v>Jasenka</v>
      </c>
      <c r="H69" s="40" t="str">
        <f>VLOOKUP(H$3,Generalmed,8,FALSE)</f>
        <v>S.McPhee</v>
      </c>
      <c r="I69" s="46" t="str">
        <f>VLOOKUP(I$3,Generalmed,8,FALSE)</f>
        <v>Karishma</v>
      </c>
      <c r="J69" s="28"/>
      <c r="K69" s="19"/>
      <c r="O69" s="173" t="s">
        <v>229</v>
      </c>
      <c r="P69" s="168" t="b">
        <f t="shared" si="10"/>
        <v>0</v>
      </c>
      <c r="Q69" s="173" t="s">
        <v>229</v>
      </c>
      <c r="R69" s="168" t="b">
        <f t="shared" si="11"/>
        <v>1</v>
      </c>
      <c r="S69" s="173" t="s">
        <v>229</v>
      </c>
      <c r="T69" s="168" t="b">
        <f t="shared" si="12"/>
        <v>1</v>
      </c>
      <c r="U69" s="173" t="s">
        <v>229</v>
      </c>
      <c r="V69" s="168" t="b">
        <f t="shared" si="13"/>
        <v>1</v>
      </c>
      <c r="W69" s="173" t="s">
        <v>229</v>
      </c>
      <c r="X69" s="168" t="b">
        <f t="shared" si="14"/>
        <v>1</v>
      </c>
    </row>
    <row r="70" spans="2:24" x14ac:dyDescent="0.3">
      <c r="B70" s="84" t="s">
        <v>47</v>
      </c>
      <c r="C70" s="34" t="str">
        <f>'General Med Team'!$I$1</f>
        <v>(11.30am-8pm) LATE</v>
      </c>
      <c r="D70" s="5"/>
      <c r="E70" s="40" t="str">
        <f>VLOOKUP(E$3,Generalmed,9,FALSE)</f>
        <v>Public Holiday</v>
      </c>
      <c r="F70" s="40" t="str">
        <f>VLOOKUP(F$3,Generalmed,9,FALSE)</f>
        <v>Angelica</v>
      </c>
      <c r="G70" s="40" t="str">
        <f>VLOOKUP(G$3,Generalmed,9,FALSE)</f>
        <v>Angelica</v>
      </c>
      <c r="H70" s="40" t="str">
        <f>VLOOKUP(H$3,Generalmed,9,FALSE)</f>
        <v>Angelica</v>
      </c>
      <c r="I70" s="46" t="str">
        <f>VLOOKUP(I$3,Generalmed,9,FALSE)</f>
        <v>Angelica</v>
      </c>
      <c r="J70" s="28"/>
      <c r="K70" s="19"/>
      <c r="O70" s="173"/>
      <c r="P70" s="168" t="b">
        <f t="shared" si="10"/>
        <v>1</v>
      </c>
      <c r="Q70" s="173"/>
      <c r="R70" s="168" t="b">
        <f t="shared" si="11"/>
        <v>1</v>
      </c>
      <c r="S70" s="173" t="s">
        <v>231</v>
      </c>
      <c r="T70" s="168" t="b">
        <f t="shared" si="12"/>
        <v>1</v>
      </c>
      <c r="U70" s="173" t="s">
        <v>231</v>
      </c>
      <c r="V70" s="168" t="b">
        <f t="shared" si="13"/>
        <v>1</v>
      </c>
      <c r="W70" s="173"/>
      <c r="X70" s="168" t="b">
        <f t="shared" si="14"/>
        <v>1</v>
      </c>
    </row>
    <row r="71" spans="2:24" x14ac:dyDescent="0.3">
      <c r="B71" s="84"/>
      <c r="C71" s="34" t="str">
        <f>'General Med Team'!$J$1</f>
        <v>(11.30am - 8pm) PPMC late</v>
      </c>
      <c r="D71" s="5"/>
      <c r="E71" s="40" t="str">
        <f>VLOOKUP(E$3,Generalmed,10,FALSE)</f>
        <v>Public Holiday</v>
      </c>
      <c r="F71" s="40" t="str">
        <f>VLOOKUP(F$3,Generalmed,10,FALSE)</f>
        <v>Jasenka</v>
      </c>
      <c r="G71" s="40" t="str">
        <f>VLOOKUP(G$3,Generalmed,10,FALSE)</f>
        <v>J.Do</v>
      </c>
      <c r="H71" s="40" t="str">
        <f>VLOOKUP(H$3,Generalmed,10,FALSE)</f>
        <v>J.Do</v>
      </c>
      <c r="I71" s="46" t="str">
        <f>VLOOKUP(I$3,Generalmed,10,FALSE)</f>
        <v>J.Do</v>
      </c>
      <c r="J71" s="28"/>
      <c r="K71" s="19"/>
      <c r="O71" s="173" t="s">
        <v>284</v>
      </c>
      <c r="P71" s="168" t="b">
        <f t="shared" si="10"/>
        <v>0</v>
      </c>
      <c r="Q71" s="173"/>
      <c r="R71" s="168" t="b">
        <f t="shared" si="11"/>
        <v>1</v>
      </c>
      <c r="S71" s="173"/>
      <c r="T71" s="168" t="b">
        <f t="shared" si="12"/>
        <v>1</v>
      </c>
      <c r="U71" s="173"/>
      <c r="V71" s="168" t="b">
        <f t="shared" si="13"/>
        <v>1</v>
      </c>
      <c r="W71" s="173" t="s">
        <v>284</v>
      </c>
      <c r="X71" s="168" t="b">
        <f t="shared" si="14"/>
        <v>1</v>
      </c>
    </row>
    <row r="72" spans="2:24" x14ac:dyDescent="0.3">
      <c r="B72" s="84"/>
      <c r="C72" s="34" t="str">
        <f>'General Med Team'!$K$1</f>
        <v>TEAM LEADER SUPPORT</v>
      </c>
      <c r="D72" s="5"/>
      <c r="E72" s="40" t="str">
        <f>VLOOKUP(E$3,Generalmed,11,FALSE)</f>
        <v>Public Holiday</v>
      </c>
      <c r="F72" s="40">
        <f>VLOOKUP(F$3,Generalmed,11,FALSE)</f>
        <v>0</v>
      </c>
      <c r="G72" s="40">
        <f>VLOOKUP(G$3,Generalmed,11,FALSE)</f>
        <v>0</v>
      </c>
      <c r="H72" s="40">
        <f>VLOOKUP(H$3,Generalmed,11,FALSE)</f>
        <v>0</v>
      </c>
      <c r="I72" s="46">
        <f>VLOOKUP(I$3,Generalmed,11,FALSE)</f>
        <v>0</v>
      </c>
      <c r="J72" s="28"/>
      <c r="K72" s="19"/>
      <c r="O72" s="173" t="s">
        <v>236</v>
      </c>
      <c r="P72" s="168" t="b">
        <f t="shared" si="10"/>
        <v>0</v>
      </c>
      <c r="Q72" s="173" t="s">
        <v>236</v>
      </c>
      <c r="R72" s="168" t="b">
        <f t="shared" si="11"/>
        <v>1</v>
      </c>
      <c r="S72" s="173" t="s">
        <v>236</v>
      </c>
      <c r="T72" s="168" t="b">
        <f t="shared" si="12"/>
        <v>1</v>
      </c>
      <c r="U72" s="173"/>
      <c r="V72" s="168" t="b">
        <f t="shared" si="13"/>
        <v>1</v>
      </c>
      <c r="W72" s="173" t="s">
        <v>236</v>
      </c>
      <c r="X72" s="168" t="b">
        <f t="shared" si="14"/>
        <v>1</v>
      </c>
    </row>
    <row r="73" spans="2:24" x14ac:dyDescent="0.3">
      <c r="B73" s="84"/>
      <c r="C73" s="34" t="str">
        <f>'General Med Team'!$L$1</f>
        <v>STUDENT</v>
      </c>
      <c r="D73" s="5"/>
      <c r="E73" s="40" t="str">
        <f>VLOOKUP(E$3,Generalmed,12,FALSE)</f>
        <v>Public Holiday</v>
      </c>
      <c r="F73" s="40">
        <f>VLOOKUP(F$3,Generalmed,12,FALSE)</f>
        <v>0</v>
      </c>
      <c r="G73" s="40">
        <f>VLOOKUP(G$3,Generalmed,12,FALSE)</f>
        <v>0</v>
      </c>
      <c r="H73" s="40">
        <f>VLOOKUP(H$3,Generalmed,12,FALSE)</f>
        <v>0</v>
      </c>
      <c r="I73" s="46">
        <f>VLOOKUP(I$3,Generalmed,12,FALSE)</f>
        <v>0</v>
      </c>
      <c r="J73" s="28"/>
      <c r="K73" s="19"/>
      <c r="O73" s="173" t="s">
        <v>238</v>
      </c>
      <c r="P73" s="168" t="b">
        <f t="shared" si="10"/>
        <v>0</v>
      </c>
      <c r="Q73" s="173" t="s">
        <v>238</v>
      </c>
      <c r="R73" s="168" t="b">
        <f t="shared" si="11"/>
        <v>1</v>
      </c>
      <c r="S73" s="173" t="s">
        <v>238</v>
      </c>
      <c r="T73" s="168" t="b">
        <f t="shared" si="12"/>
        <v>1</v>
      </c>
      <c r="U73" s="173" t="s">
        <v>238</v>
      </c>
      <c r="V73" s="168" t="b">
        <f t="shared" si="13"/>
        <v>1</v>
      </c>
      <c r="W73" s="173" t="s">
        <v>238</v>
      </c>
      <c r="X73" s="168" t="b">
        <f t="shared" si="14"/>
        <v>1</v>
      </c>
    </row>
    <row r="74" spans="2:24" x14ac:dyDescent="0.3">
      <c r="B74" s="84"/>
      <c r="C74" s="34" t="str">
        <f>'General Med Team'!$M$1</f>
        <v>STUDENT</v>
      </c>
      <c r="D74" s="5"/>
      <c r="E74" s="40" t="str">
        <f>VLOOKUP(E$3,Generalmed,13,FALSE)</f>
        <v>Public Holiday</v>
      </c>
      <c r="F74" s="40">
        <f>VLOOKUP(F$3,Generalmed,13,FALSE)</f>
        <v>0</v>
      </c>
      <c r="G74" s="40">
        <f>VLOOKUP(G$3,Generalmed,13,FALSE)</f>
        <v>0</v>
      </c>
      <c r="H74" s="40">
        <f>VLOOKUP(H$3,Generalmed,13,FALSE)</f>
        <v>0</v>
      </c>
      <c r="I74" s="46">
        <f>VLOOKUP(I$3,Generalmed,13,FALSE)</f>
        <v>0</v>
      </c>
      <c r="J74" s="28"/>
      <c r="K74" s="19"/>
      <c r="O74" s="173" t="s">
        <v>427</v>
      </c>
      <c r="P74" s="168" t="b">
        <f t="shared" si="10"/>
        <v>0</v>
      </c>
      <c r="Q74" s="173" t="s">
        <v>427</v>
      </c>
      <c r="R74" s="168" t="b">
        <f t="shared" si="11"/>
        <v>1</v>
      </c>
      <c r="S74" s="173"/>
      <c r="T74" s="168" t="b">
        <f t="shared" si="12"/>
        <v>1</v>
      </c>
      <c r="U74" s="173" t="s">
        <v>427</v>
      </c>
      <c r="V74" s="168" t="b">
        <f t="shared" si="13"/>
        <v>1</v>
      </c>
      <c r="W74" s="173"/>
      <c r="X74" s="168" t="b">
        <f t="shared" si="14"/>
        <v>1</v>
      </c>
    </row>
    <row r="75" spans="2:24" x14ac:dyDescent="0.3">
      <c r="B75" s="84"/>
      <c r="C75" s="34">
        <f>'General Med Team'!$N$1</f>
        <v>0</v>
      </c>
      <c r="D75" s="5"/>
      <c r="E75" s="40" t="str">
        <f>VLOOKUP(E$3,Generalmed,14,FALSE)</f>
        <v>Public Holiday</v>
      </c>
      <c r="F75" s="40">
        <f>VLOOKUP(F$3,Generalmed,14,FALSE)</f>
        <v>0</v>
      </c>
      <c r="G75" s="40">
        <f>VLOOKUP(G$3,Generalmed,14,FALSE)</f>
        <v>0</v>
      </c>
      <c r="H75" s="40">
        <f>VLOOKUP(H$3,Generalmed,14,FALSE)</f>
        <v>0</v>
      </c>
      <c r="I75" s="46">
        <f>VLOOKUP(I$3,Generalmed,14,FALSE)</f>
        <v>0</v>
      </c>
      <c r="J75" s="28"/>
      <c r="K75" s="19"/>
      <c r="O75" s="174" t="s">
        <v>464</v>
      </c>
      <c r="P75" s="168" t="b">
        <f t="shared" si="10"/>
        <v>0</v>
      </c>
      <c r="Q75" s="174" t="s">
        <v>464</v>
      </c>
      <c r="R75" s="168" t="b">
        <f t="shared" si="11"/>
        <v>1</v>
      </c>
      <c r="S75" s="174" t="s">
        <v>464</v>
      </c>
      <c r="T75" s="168" t="b">
        <f t="shared" si="12"/>
        <v>1</v>
      </c>
      <c r="U75" s="174" t="s">
        <v>464</v>
      </c>
      <c r="V75" s="168" t="b">
        <f t="shared" si="13"/>
        <v>1</v>
      </c>
      <c r="W75" s="174" t="s">
        <v>464</v>
      </c>
      <c r="X75" s="168" t="b">
        <f t="shared" si="14"/>
        <v>1</v>
      </c>
    </row>
    <row r="76" spans="2:24" x14ac:dyDescent="0.3">
      <c r="B76" s="84"/>
      <c r="C76" s="34">
        <f>'General Med Team'!$O$1</f>
        <v>0</v>
      </c>
      <c r="D76" s="5"/>
      <c r="E76" s="40" t="str">
        <f>VLOOKUP(E$3,Generalmed,15,FALSE)</f>
        <v>Public Holiday</v>
      </c>
      <c r="F76" s="40">
        <f>VLOOKUP(F$3,Generalmed,15,FALSE)</f>
        <v>0</v>
      </c>
      <c r="G76" s="40">
        <f>VLOOKUP(G$3,Generalmed,15,FALSE)</f>
        <v>0</v>
      </c>
      <c r="H76" s="40">
        <f>VLOOKUP(H$3,Generalmed,15,FALSE)</f>
        <v>0</v>
      </c>
      <c r="I76" s="46">
        <f>VLOOKUP(I$3,Generalmed,15,FALSE)</f>
        <v>0</v>
      </c>
      <c r="J76" s="28"/>
      <c r="K76" s="19"/>
      <c r="O76" s="174" t="s">
        <v>246</v>
      </c>
      <c r="P76" s="168" t="b">
        <f t="shared" si="10"/>
        <v>0</v>
      </c>
      <c r="Q76" s="174"/>
      <c r="R76" s="168" t="b">
        <f t="shared" si="11"/>
        <v>1</v>
      </c>
      <c r="S76" s="174" t="s">
        <v>434</v>
      </c>
      <c r="T76" s="168" t="b">
        <f t="shared" si="12"/>
        <v>1</v>
      </c>
      <c r="U76" s="174" t="s">
        <v>434</v>
      </c>
      <c r="V76" s="168" t="b">
        <f t="shared" si="13"/>
        <v>1</v>
      </c>
      <c r="W76" s="174"/>
      <c r="X76" s="168" t="b">
        <f t="shared" si="14"/>
        <v>1</v>
      </c>
    </row>
    <row r="77" spans="2:24" x14ac:dyDescent="0.3">
      <c r="B77" s="84"/>
      <c r="C77" s="34">
        <f>'General Med Team'!$P$1</f>
        <v>0</v>
      </c>
      <c r="D77" s="5"/>
      <c r="E77" s="40" t="str">
        <f>VLOOKUP(E$3,Generalmed,16,FALSE)</f>
        <v>Public Holiday</v>
      </c>
      <c r="F77" s="40">
        <f>VLOOKUP(F$3,Generalmed,16,FALSE)</f>
        <v>0</v>
      </c>
      <c r="G77" s="40">
        <f>VLOOKUP(G$3,Generalmed,16,FALSE)</f>
        <v>0</v>
      </c>
      <c r="H77" s="40">
        <f>VLOOKUP(H$3,Generalmed,16,FALSE)</f>
        <v>0</v>
      </c>
      <c r="I77" s="46">
        <f>VLOOKUP(I$3,Generalmed,16,FALSE)</f>
        <v>0</v>
      </c>
      <c r="J77" s="28"/>
      <c r="K77" s="19"/>
      <c r="O77" s="173" t="s">
        <v>247</v>
      </c>
      <c r="P77" s="168" t="b">
        <f t="shared" si="10"/>
        <v>0</v>
      </c>
      <c r="Q77" s="173" t="s">
        <v>247</v>
      </c>
      <c r="R77" s="168" t="b">
        <f t="shared" si="11"/>
        <v>1</v>
      </c>
      <c r="S77" s="173" t="s">
        <v>247</v>
      </c>
      <c r="T77" s="168" t="b">
        <f t="shared" si="12"/>
        <v>1</v>
      </c>
      <c r="U77" s="173" t="s">
        <v>247</v>
      </c>
      <c r="V77" s="168" t="b">
        <f t="shared" si="13"/>
        <v>1</v>
      </c>
      <c r="W77" s="173" t="s">
        <v>247</v>
      </c>
      <c r="X77" s="168" t="b">
        <f t="shared" si="14"/>
        <v>1</v>
      </c>
    </row>
    <row r="78" spans="2:24" x14ac:dyDescent="0.3">
      <c r="B78" s="84"/>
      <c r="C78" s="34">
        <f>'General Med Team'!$Q$1</f>
        <v>0</v>
      </c>
      <c r="D78" s="5"/>
      <c r="E78" s="40" t="str">
        <f>VLOOKUP(E$3,Generalmed,17,FALSE)</f>
        <v>Public Holiday</v>
      </c>
      <c r="F78" s="40">
        <f>VLOOKUP(F$3,Generalmed,17,FALSE)</f>
        <v>0</v>
      </c>
      <c r="G78" s="40">
        <f>VLOOKUP(G$3,Generalmed,17,FALSE)</f>
        <v>0</v>
      </c>
      <c r="H78" s="40">
        <f>VLOOKUP(H$3,Generalmed,17,FALSE)</f>
        <v>0</v>
      </c>
      <c r="I78" s="46">
        <f>VLOOKUP(I$3,Generalmed,17,FALSE)</f>
        <v>0</v>
      </c>
      <c r="J78" s="28"/>
      <c r="K78" s="19"/>
      <c r="O78" s="174" t="s">
        <v>249</v>
      </c>
      <c r="P78" s="168" t="b">
        <f t="shared" si="10"/>
        <v>0</v>
      </c>
      <c r="Q78" s="174" t="s">
        <v>249</v>
      </c>
      <c r="R78" s="168" t="b">
        <f t="shared" si="11"/>
        <v>1</v>
      </c>
      <c r="S78" s="174" t="s">
        <v>249</v>
      </c>
      <c r="T78" s="168" t="b">
        <f t="shared" si="12"/>
        <v>1</v>
      </c>
      <c r="U78" s="174" t="s">
        <v>249</v>
      </c>
      <c r="V78" s="168" t="b">
        <f t="shared" si="13"/>
        <v>1</v>
      </c>
      <c r="W78" s="174" t="s">
        <v>249</v>
      </c>
      <c r="X78" s="168" t="b">
        <f t="shared" si="14"/>
        <v>1</v>
      </c>
    </row>
    <row r="79" spans="2:24" x14ac:dyDescent="0.3">
      <c r="B79" s="84"/>
      <c r="C79" s="34">
        <f>'General Med Team'!$R$1</f>
        <v>0</v>
      </c>
      <c r="D79" s="5"/>
      <c r="E79" s="40" t="str">
        <f>VLOOKUP(E$3,Generalmed,18,FALSE)</f>
        <v>Public Holiday</v>
      </c>
      <c r="F79" s="40">
        <f>VLOOKUP(F$3,Generalmed,18,FALSE)</f>
        <v>0</v>
      </c>
      <c r="G79" s="40">
        <f>VLOOKUP(G$3,Generalmed,18,FALSE)</f>
        <v>0</v>
      </c>
      <c r="H79" s="40">
        <f>VLOOKUP(H$3,Generalmed,18,FALSE)</f>
        <v>0</v>
      </c>
      <c r="I79" s="46">
        <f>VLOOKUP(I$3,Generalmed,18,FALSE)</f>
        <v>0</v>
      </c>
      <c r="J79" s="28"/>
      <c r="K79" s="19"/>
      <c r="O79" s="174" t="s">
        <v>250</v>
      </c>
      <c r="P79" s="168" t="b">
        <f t="shared" si="10"/>
        <v>0</v>
      </c>
      <c r="Q79" s="174" t="s">
        <v>250</v>
      </c>
      <c r="R79" s="168" t="b">
        <f t="shared" si="11"/>
        <v>1</v>
      </c>
      <c r="S79" s="174" t="s">
        <v>250</v>
      </c>
      <c r="T79" s="168" t="b">
        <f t="shared" si="12"/>
        <v>1</v>
      </c>
      <c r="U79" s="174" t="s">
        <v>250</v>
      </c>
      <c r="V79" s="168" t="b">
        <f t="shared" si="13"/>
        <v>1</v>
      </c>
      <c r="W79" s="174" t="s">
        <v>250</v>
      </c>
      <c r="X79" s="168" t="b">
        <f t="shared" si="14"/>
        <v>1</v>
      </c>
    </row>
    <row r="80" spans="2:24" x14ac:dyDescent="0.3">
      <c r="B80" s="84"/>
      <c r="C80" s="34">
        <f>'General Med Team'!$S$1</f>
        <v>0</v>
      </c>
      <c r="D80" s="5"/>
      <c r="E80" s="40">
        <f>VLOOKUP(E$3,Generalmed,19,FALSE)</f>
        <v>0</v>
      </c>
      <c r="F80" s="40">
        <f>VLOOKUP(F$3,Generalmed,19,FALSE)</f>
        <v>0</v>
      </c>
      <c r="G80" s="40">
        <f>VLOOKUP(G$3,Generalmed,19,FALSE)</f>
        <v>0</v>
      </c>
      <c r="H80" s="40">
        <f>VLOOKUP(H$3,Generalmed,19,FALSE)</f>
        <v>0</v>
      </c>
      <c r="I80" s="46">
        <f>VLOOKUP(I$3,Generalmed,19,FALSE)</f>
        <v>0</v>
      </c>
      <c r="J80" s="28"/>
      <c r="K80" s="19"/>
      <c r="O80" s="173" t="s">
        <v>251</v>
      </c>
      <c r="P80" s="168" t="b">
        <f t="shared" si="10"/>
        <v>0</v>
      </c>
      <c r="Q80" s="173" t="s">
        <v>251</v>
      </c>
      <c r="R80" s="168" t="b">
        <f t="shared" si="11"/>
        <v>1</v>
      </c>
      <c r="S80" s="173" t="s">
        <v>251</v>
      </c>
      <c r="T80" s="168" t="b">
        <f t="shared" si="12"/>
        <v>1</v>
      </c>
      <c r="U80" s="173" t="s">
        <v>251</v>
      </c>
      <c r="V80" s="168" t="b">
        <f t="shared" si="13"/>
        <v>1</v>
      </c>
      <c r="W80" s="173" t="s">
        <v>251</v>
      </c>
      <c r="X80" s="168" t="b">
        <f t="shared" si="14"/>
        <v>1</v>
      </c>
    </row>
    <row r="81" spans="2:24" x14ac:dyDescent="0.3">
      <c r="B81" s="84"/>
      <c r="C81" s="34" t="str">
        <f>'General Med Team'!$T$1</f>
        <v>ADO/SUPPORT</v>
      </c>
      <c r="D81" s="5"/>
      <c r="E81" s="40" t="str">
        <f>VLOOKUP(E$3,Generalmed,20,FALSE)</f>
        <v>qq</v>
      </c>
      <c r="F81" s="40" t="str">
        <f>VLOOKUP(F$3,Generalmed,20,FALSE)</f>
        <v>qq</v>
      </c>
      <c r="G81" s="40" t="str">
        <f>VLOOKUP(G$3,Generalmed,20,FALSE)</f>
        <v>Karishma</v>
      </c>
      <c r="H81" s="40" t="str">
        <f>VLOOKUP(H$3,Generalmed,20,FALSE)</f>
        <v>Karishma</v>
      </c>
      <c r="I81" s="46" t="str">
        <f>VLOOKUP(I$3,Generalmed,20,FALSE)</f>
        <v>qq</v>
      </c>
      <c r="J81" s="28"/>
      <c r="K81" s="19"/>
      <c r="O81" s="174" t="s">
        <v>475</v>
      </c>
      <c r="P81" s="168" t="b">
        <f t="shared" si="10"/>
        <v>0</v>
      </c>
      <c r="Q81" s="174" t="s">
        <v>475</v>
      </c>
      <c r="R81" s="168" t="b">
        <f t="shared" si="11"/>
        <v>1</v>
      </c>
      <c r="S81" s="174" t="s">
        <v>475</v>
      </c>
      <c r="T81" s="168" t="b">
        <f t="shared" si="12"/>
        <v>1</v>
      </c>
      <c r="U81" s="174" t="s">
        <v>475</v>
      </c>
      <c r="V81" s="168" t="b">
        <f t="shared" si="13"/>
        <v>1</v>
      </c>
      <c r="W81" s="174" t="s">
        <v>475</v>
      </c>
      <c r="X81" s="168" t="b">
        <f t="shared" si="14"/>
        <v>1</v>
      </c>
    </row>
    <row r="82" spans="2:24" x14ac:dyDescent="0.3">
      <c r="B82" s="61"/>
      <c r="C82" s="67" t="s">
        <v>11</v>
      </c>
      <c r="D82" s="20"/>
      <c r="E82" s="43"/>
      <c r="F82" s="43"/>
      <c r="G82" s="43"/>
      <c r="H82" s="43"/>
      <c r="I82" s="44"/>
      <c r="J82" s="28"/>
      <c r="K82" s="19"/>
      <c r="O82" s="173" t="s">
        <v>255</v>
      </c>
      <c r="P82" s="168" t="b">
        <f t="shared" si="10"/>
        <v>0</v>
      </c>
      <c r="Q82" s="173"/>
      <c r="R82" s="168" t="b">
        <f t="shared" si="11"/>
        <v>1</v>
      </c>
      <c r="S82" s="173"/>
      <c r="T82" s="168" t="b">
        <f t="shared" si="12"/>
        <v>1</v>
      </c>
      <c r="U82" s="173" t="s">
        <v>255</v>
      </c>
      <c r="V82" s="168" t="b">
        <f t="shared" si="13"/>
        <v>1</v>
      </c>
      <c r="W82" s="173" t="s">
        <v>255</v>
      </c>
      <c r="X82" s="168" t="b">
        <f t="shared" si="14"/>
        <v>1</v>
      </c>
    </row>
    <row r="83" spans="2:24" x14ac:dyDescent="0.3">
      <c r="B83" s="84" t="s">
        <v>17</v>
      </c>
      <c r="C83" s="34" t="str">
        <f>'Special Med Team'!$C$1</f>
        <v>RHEUM / ENDO / DERM (RhEnDe)</v>
      </c>
      <c r="D83" s="5"/>
      <c r="E83" s="40" t="str">
        <f>VLOOKUP(E$3,specialmedicine,3,FALSE)</f>
        <v>Public Holiday</v>
      </c>
      <c r="F83" s="40" t="str">
        <f>VLOOKUP(F$3,specialmedicine,3,FALSE)</f>
        <v>A.Tran</v>
      </c>
      <c r="G83" s="40" t="str">
        <f>VLOOKUP(G$3,specialmedicine,3,FALSE)</f>
        <v>A.Tran</v>
      </c>
      <c r="H83" s="40" t="str">
        <f>VLOOKUP(H$3,specialmedicine,3,FALSE)</f>
        <v>A.Tran</v>
      </c>
      <c r="I83" s="46" t="str">
        <f>VLOOKUP(I$3,specialmedicine,3,FALSE)</f>
        <v>Natalie</v>
      </c>
      <c r="J83" s="28"/>
      <c r="K83" s="19"/>
      <c r="O83" s="173" t="s">
        <v>257</v>
      </c>
      <c r="P83" s="168" t="b">
        <f t="shared" si="10"/>
        <v>0</v>
      </c>
      <c r="Q83" s="173"/>
      <c r="R83" s="168" t="b">
        <f t="shared" si="11"/>
        <v>1</v>
      </c>
      <c r="S83" s="173"/>
      <c r="T83" s="168" t="b">
        <f t="shared" si="12"/>
        <v>1</v>
      </c>
      <c r="U83" s="173" t="s">
        <v>257</v>
      </c>
      <c r="V83" s="168" t="b">
        <f t="shared" si="13"/>
        <v>1</v>
      </c>
      <c r="W83" s="173" t="s">
        <v>257</v>
      </c>
      <c r="X83" s="168" t="b">
        <f t="shared" si="14"/>
        <v>1</v>
      </c>
    </row>
    <row r="84" spans="2:24" x14ac:dyDescent="0.3">
      <c r="B84" s="84"/>
      <c r="C84" s="34" t="str">
        <f>'Special Med Team'!$D$1</f>
        <v>RhEnDe Services</v>
      </c>
      <c r="D84" s="5"/>
      <c r="E84" s="40" t="str">
        <f>VLOOKUP(E$3,specialmedicine,4,FALSE)</f>
        <v>Public Holiday</v>
      </c>
      <c r="F84" s="40" t="str">
        <f>VLOOKUP(F$3,specialmedicine,4,FALSE)</f>
        <v>A.Tran / Louise &gt;2pm (SLE Clinic)</v>
      </c>
      <c r="G84" s="40" t="str">
        <f>VLOOKUP(G$3,specialmedicine,4,FALSE)</f>
        <v>A.Tran &lt;11am (RA Clinic)</v>
      </c>
      <c r="H84" s="40" t="str">
        <f>VLOOKUP(H$3,specialmedicine,4,FALSE)</f>
        <v>A.Tran (Compassionate)</v>
      </c>
      <c r="I84" s="46" t="str">
        <f>VLOOKUP(I$3,specialmedicine,4,FALSE)</f>
        <v>Natalie &gt;2pm (Derm Clinic)</v>
      </c>
      <c r="J84" s="28"/>
      <c r="K84" s="19"/>
      <c r="O84" s="173" t="s">
        <v>285</v>
      </c>
      <c r="P84" s="168" t="b">
        <f t="shared" si="10"/>
        <v>0</v>
      </c>
      <c r="Q84" s="173" t="s">
        <v>285</v>
      </c>
      <c r="R84" s="168" t="b">
        <f t="shared" si="11"/>
        <v>1</v>
      </c>
      <c r="S84" s="173"/>
      <c r="T84" s="168" t="b">
        <f t="shared" si="12"/>
        <v>1</v>
      </c>
      <c r="U84" s="173"/>
      <c r="V84" s="168" t="b">
        <f t="shared" si="13"/>
        <v>1</v>
      </c>
      <c r="W84" s="173" t="s">
        <v>285</v>
      </c>
      <c r="X84" s="168" t="b">
        <f t="shared" si="14"/>
        <v>1</v>
      </c>
    </row>
    <row r="85" spans="2:24" x14ac:dyDescent="0.3">
      <c r="B85" s="84" t="s">
        <v>16</v>
      </c>
      <c r="C85" s="34" t="str">
        <f>'Special Med Team'!$E$1</f>
        <v>HAEM WHITE</v>
      </c>
      <c r="D85" s="5"/>
      <c r="E85" s="40" t="str">
        <f>VLOOKUP(E$3,specialmedicine,5,FALSE)</f>
        <v>Public Holiday</v>
      </c>
      <c r="F85" s="40" t="str">
        <f>VLOOKUP(F$3,specialmedicine,5,FALSE)</f>
        <v>A.Tey</v>
      </c>
      <c r="G85" s="40" t="str">
        <f>VLOOKUP(G$3,specialmedicine,5,FALSE)</f>
        <v>Phil</v>
      </c>
      <c r="H85" s="40" t="str">
        <f>VLOOKUP(H$3,specialmedicine,5,FALSE)</f>
        <v>Phil</v>
      </c>
      <c r="I85" s="46" t="str">
        <f>VLOOKUP(I$3,specialmedicine,5,FALSE)</f>
        <v>A.Tey</v>
      </c>
      <c r="J85" s="28"/>
      <c r="K85" s="19"/>
      <c r="O85" s="173" t="s">
        <v>286</v>
      </c>
      <c r="P85" s="168" t="b">
        <f t="shared" si="10"/>
        <v>0</v>
      </c>
      <c r="Q85" s="173"/>
      <c r="R85" s="168" t="b">
        <f t="shared" si="11"/>
        <v>1</v>
      </c>
      <c r="S85" s="173"/>
      <c r="T85" s="168" t="b">
        <f t="shared" si="12"/>
        <v>1</v>
      </c>
      <c r="U85" s="173" t="s">
        <v>286</v>
      </c>
      <c r="V85" s="168" t="b">
        <f t="shared" si="13"/>
        <v>1</v>
      </c>
      <c r="W85" s="173"/>
      <c r="X85" s="168" t="b">
        <f t="shared" si="14"/>
        <v>1</v>
      </c>
    </row>
    <row r="86" spans="2:24" x14ac:dyDescent="0.3">
      <c r="B86" s="84" t="s">
        <v>15</v>
      </c>
      <c r="C86" s="34" t="str">
        <f>'Special Med Team'!$F$1</f>
        <v>HAEM RED</v>
      </c>
      <c r="D86" s="5"/>
      <c r="E86" s="40" t="str">
        <f>VLOOKUP(E$3,specialmedicine,6,FALSE)</f>
        <v>Public Holiday</v>
      </c>
      <c r="F86" s="40" t="str">
        <f>VLOOKUP(F$3,specialmedicine,6,FALSE)</f>
        <v>Robbie</v>
      </c>
      <c r="G86" s="40" t="str">
        <f>VLOOKUP(G$3,specialmedicine,6,FALSE)</f>
        <v>Robbie</v>
      </c>
      <c r="H86" s="40" t="str">
        <f>VLOOKUP(H$3,specialmedicine,6,FALSE)</f>
        <v>Robbie</v>
      </c>
      <c r="I86" s="46" t="str">
        <f>VLOOKUP(I$3,specialmedicine,6,FALSE)</f>
        <v>Robbie</v>
      </c>
      <c r="J86" s="28"/>
      <c r="K86" s="19"/>
      <c r="O86" s="173" t="s">
        <v>426</v>
      </c>
      <c r="P86" s="168" t="b">
        <f t="shared" si="10"/>
        <v>0</v>
      </c>
      <c r="Q86" s="173" t="s">
        <v>426</v>
      </c>
      <c r="R86" s="168" t="b">
        <f t="shared" si="11"/>
        <v>1</v>
      </c>
      <c r="S86" s="173" t="s">
        <v>426</v>
      </c>
      <c r="T86" s="168" t="b">
        <f t="shared" si="12"/>
        <v>1</v>
      </c>
      <c r="U86" s="173" t="s">
        <v>426</v>
      </c>
      <c r="V86" s="168" t="b">
        <f t="shared" si="13"/>
        <v>1</v>
      </c>
      <c r="W86" s="173" t="s">
        <v>426</v>
      </c>
      <c r="X86" s="168" t="b">
        <f t="shared" si="14"/>
        <v>1</v>
      </c>
    </row>
    <row r="87" spans="2:24" x14ac:dyDescent="0.3">
      <c r="B87" s="84" t="s">
        <v>13</v>
      </c>
      <c r="C87" s="34" t="str">
        <f>'Special Med Team'!$G$1</f>
        <v>NEURO/STROKE</v>
      </c>
      <c r="D87" s="5"/>
      <c r="E87" s="40" t="str">
        <f>VLOOKUP(E$3,specialmedicine,7,FALSE)</f>
        <v>Public Holiday</v>
      </c>
      <c r="F87" s="40" t="str">
        <f>VLOOKUP(F$3,specialmedicine,7,FALSE)</f>
        <v>Bianca</v>
      </c>
      <c r="G87" s="40" t="str">
        <f>VLOOKUP(G$3,specialmedicine,7,FALSE)</f>
        <v>Bianca</v>
      </c>
      <c r="H87" s="40" t="str">
        <f>VLOOKUP(H$3,specialmedicine,7,FALSE)</f>
        <v>Bianca</v>
      </c>
      <c r="I87" s="46" t="str">
        <f>VLOOKUP(I$3,specialmedicine,7,FALSE)</f>
        <v>Bianca</v>
      </c>
      <c r="J87" s="28"/>
      <c r="K87" s="19"/>
      <c r="O87" s="173" t="s">
        <v>409</v>
      </c>
      <c r="P87" s="168" t="b">
        <f t="shared" si="10"/>
        <v>0</v>
      </c>
      <c r="Q87" s="173" t="s">
        <v>409</v>
      </c>
      <c r="R87" s="168" t="b">
        <f t="shared" si="11"/>
        <v>1</v>
      </c>
      <c r="S87" s="173" t="s">
        <v>409</v>
      </c>
      <c r="T87" s="168" t="b">
        <f t="shared" si="12"/>
        <v>1</v>
      </c>
      <c r="U87" s="173" t="s">
        <v>409</v>
      </c>
      <c r="V87" s="168" t="b">
        <f t="shared" si="13"/>
        <v>1</v>
      </c>
      <c r="W87" s="173" t="s">
        <v>409</v>
      </c>
      <c r="X87" s="168" t="b">
        <f t="shared" si="14"/>
        <v>1</v>
      </c>
    </row>
    <row r="88" spans="2:24" x14ac:dyDescent="0.3">
      <c r="B88" s="84" t="s">
        <v>14</v>
      </c>
      <c r="C88" s="34" t="str">
        <f>'Special Med Team'!$H$1</f>
        <v>NEUROSURG</v>
      </c>
      <c r="D88" s="5"/>
      <c r="E88" s="40" t="str">
        <f>VLOOKUP(E$3,specialmedicine,8,FALSE)</f>
        <v>Public Holiday</v>
      </c>
      <c r="F88" s="40" t="str">
        <f>VLOOKUP(F$3,specialmedicine,8,FALSE)</f>
        <v>Victoria</v>
      </c>
      <c r="G88" s="40" t="str">
        <f>VLOOKUP(G$3,specialmedicine,8,FALSE)</f>
        <v>Victoria</v>
      </c>
      <c r="H88" s="40" t="str">
        <f>VLOOKUP(H$3,specialmedicine,8,FALSE)</f>
        <v>Victoria</v>
      </c>
      <c r="I88" s="46" t="str">
        <f>VLOOKUP(I$3,specialmedicine,8,FALSE)</f>
        <v>Victoria</v>
      </c>
      <c r="J88" s="28"/>
      <c r="K88" s="19"/>
      <c r="O88" s="173" t="s">
        <v>511</v>
      </c>
      <c r="P88" s="168" t="b">
        <f t="shared" si="10"/>
        <v>0</v>
      </c>
      <c r="Q88" s="173" t="s">
        <v>511</v>
      </c>
      <c r="R88" s="168" t="b">
        <f t="shared" si="11"/>
        <v>1</v>
      </c>
      <c r="S88" s="173" t="s">
        <v>511</v>
      </c>
      <c r="T88" s="168" t="b">
        <f t="shared" si="12"/>
        <v>1</v>
      </c>
      <c r="U88" s="173" t="s">
        <v>511</v>
      </c>
      <c r="V88" s="168" t="b">
        <f t="shared" si="13"/>
        <v>1</v>
      </c>
      <c r="W88" s="173" t="s">
        <v>511</v>
      </c>
      <c r="X88" s="168" t="b">
        <f t="shared" si="14"/>
        <v>1</v>
      </c>
    </row>
    <row r="89" spans="2:24" hidden="1" x14ac:dyDescent="0.3">
      <c r="B89" s="88" t="s">
        <v>18</v>
      </c>
      <c r="C89" s="89">
        <f>'Special Med Team'!$I$1</f>
        <v>0</v>
      </c>
      <c r="D89" s="5"/>
      <c r="E89" s="211" t="str">
        <f>VLOOKUP(E$3,specialmedicine,9,FALSE)</f>
        <v>Public Holiday</v>
      </c>
      <c r="F89" s="177">
        <f>VLOOKUP(F$3,specialmedicine,9,FALSE)</f>
        <v>0</v>
      </c>
      <c r="G89" s="40">
        <f>VLOOKUP(G$3,specialmedicine,9,FALSE)</f>
        <v>0</v>
      </c>
      <c r="H89" s="40">
        <f>VLOOKUP(H$3,specialmedicine,9,FALSE)</f>
        <v>0</v>
      </c>
      <c r="I89" s="178">
        <f>VLOOKUP(I$3,specialmedicine,9,FALSE)</f>
        <v>0</v>
      </c>
      <c r="J89" s="28"/>
      <c r="K89" s="19"/>
      <c r="O89" s="174" t="s">
        <v>269</v>
      </c>
      <c r="P89" s="168" t="b">
        <f t="shared" ref="P89:P120" si="15">NOT(ISERROR(MATCH("*"&amp;O89&amp;"*",E:E,0)))</f>
        <v>0</v>
      </c>
      <c r="Q89" s="174" t="s">
        <v>269</v>
      </c>
      <c r="R89" s="168" t="b">
        <f t="shared" ref="R89:R120" si="16">NOT(ISERROR(MATCH("*"&amp;Q89&amp;"*",F:F,0)))</f>
        <v>1</v>
      </c>
      <c r="S89" s="174" t="s">
        <v>269</v>
      </c>
      <c r="T89" s="168" t="b">
        <f t="shared" ref="T89:T120" si="17">NOT(ISERROR(MATCH("*"&amp;S89&amp;"*",G:G,0)))</f>
        <v>1</v>
      </c>
      <c r="U89" s="174" t="s">
        <v>269</v>
      </c>
      <c r="V89" s="168" t="b">
        <f t="shared" ref="V89:V120" si="18">NOT(ISERROR(MATCH("*"&amp;U89&amp;"*",H:H,0)))</f>
        <v>1</v>
      </c>
      <c r="W89" s="174" t="s">
        <v>269</v>
      </c>
      <c r="X89" s="168" t="b">
        <f t="shared" ref="X89:X120" si="19">NOT(ISERROR(MATCH("*"&amp;W89&amp;"*",I:I,0)))</f>
        <v>1</v>
      </c>
    </row>
    <row r="90" spans="2:24" x14ac:dyDescent="0.3">
      <c r="B90" s="94" t="s">
        <v>18</v>
      </c>
      <c r="C90" s="95" t="str">
        <f>'Special Med Team'!$J$1</f>
        <v>ID / IMMUNO / PALL CARE (8.30-5)</v>
      </c>
      <c r="D90" s="118"/>
      <c r="E90" s="40" t="str">
        <f>VLOOKUP(E$3,specialmedicine,10,FALSE)</f>
        <v>Public Holiday</v>
      </c>
      <c r="F90" s="40" t="str">
        <f>VLOOKUP(F$3,specialmedicine,10,FALSE)</f>
        <v>Paree (clincat)</v>
      </c>
      <c r="G90" s="96" t="str">
        <f>VLOOKUP(G$3,specialmedicine,10,FALSE)</f>
        <v>Silvana</v>
      </c>
      <c r="H90" s="40" t="str">
        <f>VLOOKUP(H$3,specialmedicine,10,FALSE)</f>
        <v>Paree</v>
      </c>
      <c r="I90" s="40" t="str">
        <f>VLOOKUP(I$3,specialmedicine,10,FALSE)</f>
        <v>Paree</v>
      </c>
      <c r="J90" s="28"/>
      <c r="K90" s="19"/>
      <c r="O90" s="174"/>
      <c r="P90" s="168" t="b">
        <f t="shared" si="15"/>
        <v>1</v>
      </c>
      <c r="Q90" s="174"/>
      <c r="R90" s="168" t="b">
        <f t="shared" si="16"/>
        <v>1</v>
      </c>
      <c r="S90" s="174" t="s">
        <v>287</v>
      </c>
      <c r="T90" s="168" t="b">
        <f t="shared" si="17"/>
        <v>1</v>
      </c>
      <c r="U90" s="174" t="s">
        <v>287</v>
      </c>
      <c r="V90" s="168" t="b">
        <f t="shared" si="18"/>
        <v>0</v>
      </c>
      <c r="W90" s="174"/>
      <c r="X90" s="168" t="b">
        <f t="shared" si="19"/>
        <v>1</v>
      </c>
    </row>
    <row r="91" spans="2:24" x14ac:dyDescent="0.3">
      <c r="B91" s="94"/>
      <c r="C91" s="95" t="str">
        <f>'Special Med Team'!$K$1</f>
        <v>TB / HIV SERVICES</v>
      </c>
      <c r="D91" s="118"/>
      <c r="E91" s="40" t="str">
        <f>VLOOKUP(E$3,specialmedicine,11,FALSE)</f>
        <v>Public Holiday</v>
      </c>
      <c r="F91" s="96" t="str">
        <f>VLOOKUP(F$3,specialmedicine,11,FALSE)</f>
        <v>qq</v>
      </c>
      <c r="G91" s="96" t="str">
        <f>VLOOKUP(G$3,specialmedicine,11,FALSE)</f>
        <v>V.Koo (TB clinic &amp; prep)</v>
      </c>
      <c r="H91" s="120" t="str">
        <f>VLOOKUP(H$3,specialmedicine,11,FALSE)</f>
        <v>qq</v>
      </c>
      <c r="I91" s="135" t="str">
        <f>VLOOKUP(I$3,specialmedicine,11,FALSE)</f>
        <v>Stav (HIV clinic &amp; prep)</v>
      </c>
      <c r="J91" s="28"/>
      <c r="K91" s="19"/>
      <c r="O91" s="174"/>
      <c r="P91" s="168" t="b">
        <f t="shared" si="15"/>
        <v>1</v>
      </c>
      <c r="Q91" s="174" t="s">
        <v>288</v>
      </c>
      <c r="R91" s="168" t="b">
        <f t="shared" si="16"/>
        <v>1</v>
      </c>
      <c r="S91" s="174" t="s">
        <v>288</v>
      </c>
      <c r="T91" s="168" t="b">
        <f t="shared" si="17"/>
        <v>1</v>
      </c>
      <c r="U91" s="174"/>
      <c r="V91" s="168" t="b">
        <f t="shared" si="18"/>
        <v>1</v>
      </c>
      <c r="W91" s="174" t="s">
        <v>288</v>
      </c>
      <c r="X91" s="168" t="b">
        <f t="shared" si="19"/>
        <v>1</v>
      </c>
    </row>
    <row r="92" spans="2:24" x14ac:dyDescent="0.3">
      <c r="B92" s="94" t="s">
        <v>12</v>
      </c>
      <c r="C92" s="95" t="str">
        <f>'Special Med Team'!$L$1</f>
        <v>RESP/CF</v>
      </c>
      <c r="D92" s="118"/>
      <c r="E92" s="40" t="str">
        <f>VLOOKUP(E$3,specialmedicine,12,FALSE)</f>
        <v>Public Holiday</v>
      </c>
      <c r="F92" s="40" t="str">
        <f>VLOOKUP(F$3,specialmedicine,12,FALSE)</f>
        <v>T.Le</v>
      </c>
      <c r="G92" s="40" t="str">
        <f>VLOOKUP(G$3,specialmedicine,12,FALSE)</f>
        <v>T.Le</v>
      </c>
      <c r="H92" s="40" t="str">
        <f>VLOOKUP(H$3,specialmedicine,12,FALSE)</f>
        <v>T.Le</v>
      </c>
      <c r="I92" s="46" t="str">
        <f>VLOOKUP(I$3,specialmedicine,12,FALSE)</f>
        <v>T.Le</v>
      </c>
      <c r="J92" s="28"/>
      <c r="K92" s="19"/>
      <c r="O92" s="173" t="s">
        <v>289</v>
      </c>
      <c r="P92" s="168" t="b">
        <f t="shared" si="15"/>
        <v>0</v>
      </c>
      <c r="Q92" s="173" t="s">
        <v>289</v>
      </c>
      <c r="R92" s="168" t="b">
        <f t="shared" si="16"/>
        <v>1</v>
      </c>
      <c r="S92" s="173" t="s">
        <v>289</v>
      </c>
      <c r="T92" s="168" t="b">
        <f t="shared" si="17"/>
        <v>1</v>
      </c>
      <c r="U92" s="173" t="s">
        <v>289</v>
      </c>
      <c r="V92" s="168" t="b">
        <f t="shared" si="18"/>
        <v>1</v>
      </c>
      <c r="W92" s="173" t="s">
        <v>289</v>
      </c>
      <c r="X92" s="168" t="b">
        <f t="shared" si="19"/>
        <v>1</v>
      </c>
    </row>
    <row r="93" spans="2:24" x14ac:dyDescent="0.3">
      <c r="B93" s="94"/>
      <c r="C93" s="95" t="str">
        <f>'Special Med Team'!$M$1</f>
        <v>SPECIAL MED SUPPORT</v>
      </c>
      <c r="D93" s="118"/>
      <c r="E93" s="40" t="str">
        <f>VLOOKUP(E$3,specialmedicine,13,FALSE)</f>
        <v>Public Holiday</v>
      </c>
      <c r="F93" s="40" t="str">
        <f>VLOOKUP(F$3,specialmedicine,13,FALSE)</f>
        <v>Louise (+SLE clinic training)</v>
      </c>
      <c r="G93" s="40" t="str">
        <f>VLOOKUP(G$3,specialmedicine,13,FALSE)</f>
        <v>Louise</v>
      </c>
      <c r="H93" s="40" t="str">
        <f>VLOOKUP(H$3,specialmedicine,13,FALSE)</f>
        <v>Brindha</v>
      </c>
      <c r="I93" s="46" t="str">
        <f>VLOOKUP(I$3,specialmedicine,13,FALSE)</f>
        <v>qq</v>
      </c>
      <c r="J93" s="28"/>
      <c r="K93" s="19"/>
      <c r="O93" s="174"/>
      <c r="P93" s="168" t="b">
        <f t="shared" si="15"/>
        <v>1</v>
      </c>
      <c r="Q93" s="174"/>
      <c r="R93" s="168" t="b">
        <f t="shared" si="16"/>
        <v>1</v>
      </c>
      <c r="S93" s="174" t="s">
        <v>402</v>
      </c>
      <c r="T93" s="168" t="b">
        <f t="shared" si="17"/>
        <v>1</v>
      </c>
      <c r="U93" s="174" t="s">
        <v>402</v>
      </c>
      <c r="V93" s="168" t="b">
        <f t="shared" si="18"/>
        <v>1</v>
      </c>
      <c r="W93" s="174"/>
      <c r="X93" s="168" t="b">
        <f t="shared" si="19"/>
        <v>1</v>
      </c>
    </row>
    <row r="94" spans="2:24" x14ac:dyDescent="0.3">
      <c r="B94" s="94"/>
      <c r="C94" s="95" t="str">
        <f>'Special Med Team'!$N$1</f>
        <v>Intern</v>
      </c>
      <c r="D94" s="118"/>
      <c r="E94" s="40" t="str">
        <f>VLOOKUP(E$3,specialmedicine,14,FALSE)</f>
        <v>Public Holiday</v>
      </c>
      <c r="F94" s="40">
        <f>VLOOKUP(F$3,specialmedicine,14,FALSE)</f>
        <v>0</v>
      </c>
      <c r="G94" s="40">
        <f>VLOOKUP(G$3,specialmedicine,14,FALSE)</f>
        <v>0</v>
      </c>
      <c r="H94" s="40">
        <f>VLOOKUP(H$3,specialmedicine,14,FALSE)</f>
        <v>0</v>
      </c>
      <c r="I94" s="46">
        <f>VLOOKUP(I$3,specialmedicine,14,FALSE)</f>
        <v>0</v>
      </c>
      <c r="J94" s="28"/>
      <c r="K94" s="19"/>
      <c r="O94" s="173" t="s">
        <v>293</v>
      </c>
      <c r="P94" s="168" t="b">
        <f t="shared" si="15"/>
        <v>0</v>
      </c>
      <c r="Q94" s="173" t="s">
        <v>293</v>
      </c>
      <c r="R94" s="168" t="b">
        <f t="shared" si="16"/>
        <v>1</v>
      </c>
      <c r="S94" s="173" t="s">
        <v>293</v>
      </c>
      <c r="T94" s="168" t="b">
        <f t="shared" si="17"/>
        <v>1</v>
      </c>
      <c r="U94" s="173" t="s">
        <v>293</v>
      </c>
      <c r="V94" s="168" t="b">
        <f t="shared" si="18"/>
        <v>1</v>
      </c>
      <c r="W94" s="173" t="s">
        <v>293</v>
      </c>
      <c r="X94" s="168" t="b">
        <f t="shared" si="19"/>
        <v>1</v>
      </c>
    </row>
    <row r="95" spans="2:24" x14ac:dyDescent="0.3">
      <c r="B95" s="94"/>
      <c r="C95" s="95" t="str">
        <f>'Special Med Team'!$O$1</f>
        <v>HIV CLINIC TRAINING</v>
      </c>
      <c r="D95" s="118"/>
      <c r="E95" s="40" t="str">
        <f>VLOOKUP(E$3,specialmedicine,15,FALSE)</f>
        <v>Public Holiday</v>
      </c>
      <c r="F95" s="40" t="str">
        <f>VLOOKUP(F$3,specialmedicine,15,FALSE)</f>
        <v>qq</v>
      </c>
      <c r="G95" s="40" t="str">
        <f>VLOOKUP(G$3,specialmedicine,15,FALSE)</f>
        <v>qq</v>
      </c>
      <c r="H95" s="40" t="str">
        <f>VLOOKUP(H$3,specialmedicine,15,FALSE)</f>
        <v>qq</v>
      </c>
      <c r="I95" s="46" t="str">
        <f>VLOOKUP(I$3,specialmedicine,15,FALSE)</f>
        <v>Clark</v>
      </c>
      <c r="J95" s="28"/>
      <c r="K95" s="19"/>
      <c r="O95" s="173" t="s">
        <v>447</v>
      </c>
      <c r="P95" s="168" t="b">
        <f t="shared" si="15"/>
        <v>1</v>
      </c>
      <c r="Q95" s="173" t="s">
        <v>447</v>
      </c>
      <c r="R95" s="168" t="b">
        <f t="shared" si="16"/>
        <v>1</v>
      </c>
      <c r="S95" s="173"/>
      <c r="T95" s="168" t="b">
        <f t="shared" si="17"/>
        <v>1</v>
      </c>
      <c r="U95" s="173" t="s">
        <v>447</v>
      </c>
      <c r="V95" s="168" t="b">
        <f t="shared" si="18"/>
        <v>1</v>
      </c>
      <c r="W95" s="173" t="s">
        <v>447</v>
      </c>
      <c r="X95" s="168" t="b">
        <f t="shared" si="19"/>
        <v>1</v>
      </c>
    </row>
    <row r="96" spans="2:24" x14ac:dyDescent="0.3">
      <c r="B96" s="94"/>
      <c r="C96" s="95" t="str">
        <f>'Special Med Team'!$P$1</f>
        <v>TB Clinic H/OVER</v>
      </c>
      <c r="D96" s="118"/>
      <c r="E96" s="40" t="str">
        <f>VLOOKUP(E$3,specialmedicine,16,FALSE)</f>
        <v>Public Holiday</v>
      </c>
      <c r="F96" s="40">
        <f>VLOOKUP(F$3,specialmedicine,16,FALSE)</f>
        <v>0</v>
      </c>
      <c r="G96" s="40">
        <f>VLOOKUP(G$3,specialmedicine,16,FALSE)</f>
        <v>0</v>
      </c>
      <c r="H96" s="40">
        <f>VLOOKUP(H$3,specialmedicine,16,FALSE)</f>
        <v>0</v>
      </c>
      <c r="I96" s="46">
        <f>VLOOKUP(I$3,specialmedicine,16,FALSE)</f>
        <v>0</v>
      </c>
      <c r="J96" s="28"/>
      <c r="K96" s="19"/>
      <c r="O96" s="173" t="s">
        <v>297</v>
      </c>
      <c r="P96" s="168" t="b">
        <f t="shared" si="15"/>
        <v>0</v>
      </c>
      <c r="Q96" s="173" t="s">
        <v>297</v>
      </c>
      <c r="R96" s="168" t="b">
        <f t="shared" si="16"/>
        <v>1</v>
      </c>
      <c r="S96" s="173" t="s">
        <v>297</v>
      </c>
      <c r="T96" s="168" t="b">
        <f t="shared" si="17"/>
        <v>1</v>
      </c>
      <c r="U96" s="173" t="s">
        <v>297</v>
      </c>
      <c r="V96" s="168" t="b">
        <f t="shared" si="18"/>
        <v>1</v>
      </c>
      <c r="W96" s="173" t="s">
        <v>297</v>
      </c>
      <c r="X96" s="168" t="b">
        <f t="shared" si="19"/>
        <v>1</v>
      </c>
    </row>
    <row r="97" spans="2:24" x14ac:dyDescent="0.3">
      <c r="B97" s="94"/>
      <c r="C97" s="95" t="str">
        <f>'Special Med Team'!$Q$1</f>
        <v>STUDENTS</v>
      </c>
      <c r="D97" s="118"/>
      <c r="E97" s="40" t="str">
        <f>VLOOKUP(E$3,specialmedicine,17,FALSE)</f>
        <v>Public Holiday</v>
      </c>
      <c r="F97" s="40">
        <f>VLOOKUP(F$3,specialmedicine,17,FALSE)</f>
        <v>0</v>
      </c>
      <c r="G97" s="40">
        <f>VLOOKUP(G$3,specialmedicine,17,FALSE)</f>
        <v>0</v>
      </c>
      <c r="H97" s="40">
        <f>VLOOKUP(H$3,specialmedicine,17,FALSE)</f>
        <v>0</v>
      </c>
      <c r="I97" s="46">
        <f>VLOOKUP(I$3,specialmedicine,17,FALSE)</f>
        <v>0</v>
      </c>
      <c r="J97" s="28"/>
      <c r="K97" s="19"/>
      <c r="O97" s="174" t="s">
        <v>299</v>
      </c>
      <c r="P97" s="168" t="b">
        <f t="shared" si="15"/>
        <v>0</v>
      </c>
      <c r="Q97" s="174" t="s">
        <v>299</v>
      </c>
      <c r="R97" s="168" t="b">
        <f t="shared" si="16"/>
        <v>1</v>
      </c>
      <c r="S97" s="174" t="s">
        <v>299</v>
      </c>
      <c r="T97" s="168" t="b">
        <f t="shared" si="17"/>
        <v>1</v>
      </c>
      <c r="U97" s="174" t="s">
        <v>299</v>
      </c>
      <c r="V97" s="168" t="b">
        <f t="shared" si="18"/>
        <v>1</v>
      </c>
      <c r="W97" s="174" t="s">
        <v>299</v>
      </c>
      <c r="X97" s="168" t="b">
        <f t="shared" si="19"/>
        <v>1</v>
      </c>
    </row>
    <row r="98" spans="2:24" x14ac:dyDescent="0.3">
      <c r="B98" s="94"/>
      <c r="C98" s="95" t="str">
        <f>'Special Med Team'!$R$1</f>
        <v>STUDENTS</v>
      </c>
      <c r="D98" s="118"/>
      <c r="E98" s="40" t="str">
        <f>VLOOKUP(E$3,specialmedicine,18,FALSE)</f>
        <v>Public Holiday</v>
      </c>
      <c r="F98" s="40" t="str">
        <f>VLOOKUP(F$3,specialmedicine,18,FALSE)</f>
        <v>Aisha (Neurosurg)</v>
      </c>
      <c r="G98" s="40" t="str">
        <f>VLOOKUP(G$3,specialmedicine,18,FALSE)</f>
        <v>Aisha (Neurosurg)</v>
      </c>
      <c r="H98" s="40" t="str">
        <f>VLOOKUP(H$3,specialmedicine,18,FALSE)</f>
        <v>Aisha (Neurosurg)</v>
      </c>
      <c r="I98" s="46" t="str">
        <f>VLOOKUP(I$3,specialmedicine,18,FALSE)</f>
        <v>Aisha (Neurosurg)</v>
      </c>
      <c r="J98" s="28"/>
      <c r="K98" s="19"/>
      <c r="O98" s="174"/>
      <c r="P98" s="168" t="b">
        <f t="shared" si="15"/>
        <v>1</v>
      </c>
      <c r="Q98" s="174"/>
      <c r="R98" s="168" t="b">
        <f t="shared" si="16"/>
        <v>1</v>
      </c>
      <c r="S98" s="174"/>
      <c r="T98" s="168" t="b">
        <f t="shared" si="17"/>
        <v>1</v>
      </c>
      <c r="U98" s="174"/>
      <c r="V98" s="168" t="b">
        <f t="shared" si="18"/>
        <v>1</v>
      </c>
      <c r="W98" s="174"/>
      <c r="X98" s="168" t="b">
        <f t="shared" si="19"/>
        <v>1</v>
      </c>
    </row>
    <row r="99" spans="2:24" x14ac:dyDescent="0.3">
      <c r="B99" s="94"/>
      <c r="C99" s="95" t="str">
        <f>'Special Med Team'!$S$1</f>
        <v>ClinCAT</v>
      </c>
      <c r="D99" s="118"/>
      <c r="E99" s="40" t="str">
        <f>VLOOKUP(E$3,specialmedicine,19,FALSE)</f>
        <v>Public Holiday</v>
      </c>
      <c r="F99" s="40" t="str">
        <f>VLOOKUP(F$3,specialmedicine,19,FALSE)</f>
        <v>Silvana (clincat)</v>
      </c>
      <c r="G99" s="40" t="str">
        <f>VLOOKUP(G$3,specialmedicine,19,FALSE)</f>
        <v>qq</v>
      </c>
      <c r="H99" s="40" t="str">
        <f>VLOOKUP(H$3,specialmedicine,19,FALSE)</f>
        <v>qq</v>
      </c>
      <c r="I99" s="46" t="str">
        <f>VLOOKUP(I$3,specialmedicine,19,FALSE)</f>
        <v>qq</v>
      </c>
      <c r="J99" s="28"/>
      <c r="K99" s="19"/>
      <c r="O99" s="173" t="s">
        <v>303</v>
      </c>
      <c r="P99" s="168" t="b">
        <f t="shared" si="15"/>
        <v>0</v>
      </c>
      <c r="Q99" s="173" t="s">
        <v>303</v>
      </c>
      <c r="R99" s="168" t="b">
        <f t="shared" si="16"/>
        <v>1</v>
      </c>
      <c r="S99" s="173" t="s">
        <v>303</v>
      </c>
      <c r="T99" s="168" t="b">
        <f t="shared" si="17"/>
        <v>1</v>
      </c>
      <c r="U99" s="173"/>
      <c r="V99" s="168" t="b">
        <f t="shared" si="18"/>
        <v>1</v>
      </c>
      <c r="W99" s="173" t="s">
        <v>303</v>
      </c>
      <c r="X99" s="168" t="b">
        <f t="shared" si="19"/>
        <v>1</v>
      </c>
    </row>
    <row r="100" spans="2:24" x14ac:dyDescent="0.3">
      <c r="B100" s="94"/>
      <c r="C100" s="82" t="str">
        <f>'Special Med Team'!$T$1</f>
        <v>PROTOCOLS</v>
      </c>
      <c r="D100" s="81"/>
      <c r="E100" s="65" t="str">
        <f>VLOOKUP(E$3,specialmedicine,20,FALSE)</f>
        <v>Public Holiday</v>
      </c>
      <c r="F100" s="65">
        <f>VLOOKUP(F$3,specialmedicine,20,FALSE)</f>
        <v>0</v>
      </c>
      <c r="G100" s="65">
        <f>VLOOKUP(G$3,specialmedicine,20,FALSE)</f>
        <v>0</v>
      </c>
      <c r="H100" s="65">
        <f>VLOOKUP(H$3,specialmedicine,20,FALSE)</f>
        <v>0</v>
      </c>
      <c r="I100" s="71">
        <f>VLOOKUP(I$3,specialmedicine,20,FALSE)</f>
        <v>0</v>
      </c>
      <c r="J100" s="28"/>
      <c r="K100" s="19"/>
      <c r="O100" s="173"/>
      <c r="P100" s="168" t="b">
        <f t="shared" si="15"/>
        <v>1</v>
      </c>
      <c r="Q100" s="173" t="s">
        <v>319</v>
      </c>
      <c r="R100" s="168" t="b">
        <f t="shared" si="16"/>
        <v>1</v>
      </c>
      <c r="S100" s="173" t="s">
        <v>319</v>
      </c>
      <c r="T100" s="168" t="b">
        <f t="shared" si="17"/>
        <v>1</v>
      </c>
      <c r="U100" s="173"/>
      <c r="V100" s="168" t="b">
        <f t="shared" si="18"/>
        <v>1</v>
      </c>
      <c r="W100" s="173"/>
      <c r="X100" s="168" t="b">
        <f t="shared" si="19"/>
        <v>1</v>
      </c>
    </row>
    <row r="101" spans="2:24" x14ac:dyDescent="0.3">
      <c r="B101" s="69"/>
      <c r="C101" s="68" t="s">
        <v>19</v>
      </c>
      <c r="D101" s="5"/>
      <c r="E101" s="40"/>
      <c r="F101" s="45"/>
      <c r="G101" s="40"/>
      <c r="H101" s="40"/>
      <c r="I101" s="46"/>
      <c r="J101" s="28"/>
      <c r="K101" s="19"/>
      <c r="O101" s="173" t="s">
        <v>307</v>
      </c>
      <c r="P101" s="168" t="b">
        <f t="shared" si="15"/>
        <v>0</v>
      </c>
      <c r="Q101" s="173" t="s">
        <v>307</v>
      </c>
      <c r="R101" s="168" t="b">
        <f t="shared" si="16"/>
        <v>1</v>
      </c>
      <c r="S101" s="173" t="s">
        <v>307</v>
      </c>
      <c r="T101" s="168" t="b">
        <f t="shared" si="17"/>
        <v>1</v>
      </c>
      <c r="U101" s="173" t="s">
        <v>307</v>
      </c>
      <c r="V101" s="168" t="b">
        <f t="shared" si="18"/>
        <v>1</v>
      </c>
      <c r="W101" s="173" t="s">
        <v>307</v>
      </c>
      <c r="X101" s="168" t="b">
        <f t="shared" si="19"/>
        <v>1</v>
      </c>
    </row>
    <row r="102" spans="2:24" x14ac:dyDescent="0.3">
      <c r="B102" s="84" t="s">
        <v>48</v>
      </c>
      <c r="C102" s="34" t="str">
        <f>'Jessie BAU MHTRP'!$C$1</f>
        <v>31 NORTH</v>
      </c>
      <c r="D102" s="5"/>
      <c r="E102" s="40" t="str">
        <f>VLOOKUP(E$3,jessie,3,FALSE)</f>
        <v>PUBLIC HOLIDAY</v>
      </c>
      <c r="F102" s="40" t="str">
        <f>VLOOKUP(F$3,jessie,3,FALSE)</f>
        <v>Mohammed</v>
      </c>
      <c r="G102" s="40" t="str">
        <f>VLOOKUP(G$3,jessie,3,FALSE)</f>
        <v>Mohammed</v>
      </c>
      <c r="H102" s="40" t="str">
        <f>VLOOKUP(H$3,jessie,3,FALSE)</f>
        <v>Mohammed</v>
      </c>
      <c r="I102" s="46" t="str">
        <f>VLOOKUP(I$3,jessie,3,FALSE)</f>
        <v>Mohammed</v>
      </c>
      <c r="J102" s="28"/>
      <c r="K102" s="19"/>
      <c r="O102" s="173" t="s">
        <v>308</v>
      </c>
      <c r="P102" s="168" t="b">
        <f t="shared" si="15"/>
        <v>0</v>
      </c>
      <c r="Q102" s="173" t="s">
        <v>308</v>
      </c>
      <c r="R102" s="168" t="b">
        <f t="shared" si="16"/>
        <v>1</v>
      </c>
      <c r="S102" s="173" t="s">
        <v>308</v>
      </c>
      <c r="T102" s="168" t="b">
        <f t="shared" si="17"/>
        <v>1</v>
      </c>
      <c r="U102" s="173" t="s">
        <v>308</v>
      </c>
      <c r="V102" s="168" t="b">
        <f t="shared" si="18"/>
        <v>1</v>
      </c>
      <c r="W102" s="173" t="s">
        <v>308</v>
      </c>
      <c r="X102" s="168" t="b">
        <f t="shared" si="19"/>
        <v>1</v>
      </c>
    </row>
    <row r="103" spans="2:24" x14ac:dyDescent="0.3">
      <c r="B103" s="84" t="s">
        <v>49</v>
      </c>
      <c r="C103" s="34" t="str">
        <f>'Jessie BAU MHTRP'!$D$1</f>
        <v>31 SOUTH</v>
      </c>
      <c r="D103" s="5"/>
      <c r="E103" s="40" t="str">
        <f>VLOOKUP(E$3,jessie,4,FALSE)</f>
        <v>PUBLIC HOLIDAY</v>
      </c>
      <c r="F103" s="40" t="str">
        <f>VLOOKUP(F$3,jessie,4,FALSE)</f>
        <v>M.Lu</v>
      </c>
      <c r="G103" s="40" t="str">
        <f>VLOOKUP(G$3,jessie,4,FALSE)</f>
        <v>J.Yang</v>
      </c>
      <c r="H103" s="40" t="str">
        <f>VLOOKUP(H$3,jessie,4,FALSE)</f>
        <v>M.Lu</v>
      </c>
      <c r="I103" s="46" t="str">
        <f>VLOOKUP(I$3,jessie,4,FALSE)</f>
        <v>M.Lu</v>
      </c>
      <c r="J103" s="28"/>
      <c r="K103" s="19"/>
      <c r="O103" s="173" t="s">
        <v>473</v>
      </c>
      <c r="P103" s="168" t="b">
        <f t="shared" si="15"/>
        <v>0</v>
      </c>
      <c r="Q103" s="173" t="s">
        <v>473</v>
      </c>
      <c r="R103" s="168" t="b">
        <f t="shared" si="16"/>
        <v>1</v>
      </c>
      <c r="S103" s="173" t="s">
        <v>473</v>
      </c>
      <c r="T103" s="168" t="b">
        <f t="shared" si="17"/>
        <v>1</v>
      </c>
      <c r="U103" s="173" t="s">
        <v>473</v>
      </c>
      <c r="V103" s="168" t="b">
        <f t="shared" si="18"/>
        <v>1</v>
      </c>
      <c r="W103" s="173" t="s">
        <v>473</v>
      </c>
      <c r="X103" s="168" t="b">
        <f t="shared" si="19"/>
        <v>1</v>
      </c>
    </row>
    <row r="104" spans="2:24" x14ac:dyDescent="0.3">
      <c r="B104" s="84" t="s">
        <v>50</v>
      </c>
      <c r="C104" s="34" t="str">
        <f>'Jessie BAU MHTRP'!$E$1</f>
        <v>51 NORTH &amp; SOUTH</v>
      </c>
      <c r="D104" s="5"/>
      <c r="E104" s="40" t="str">
        <f>VLOOKUP(E$3,jessie,5,FALSE)</f>
        <v>PUBLIC HOLIDAY</v>
      </c>
      <c r="F104" s="40" t="str">
        <f>VLOOKUP(F$3,jessie,5,FALSE)</f>
        <v>M.Lu</v>
      </c>
      <c r="G104" s="40" t="str">
        <f>VLOOKUP(G$3,jessie,5,FALSE)</f>
        <v>J.Yang</v>
      </c>
      <c r="H104" s="40" t="str">
        <f>VLOOKUP(H$3,jessie,5,FALSE)</f>
        <v>J.Yang</v>
      </c>
      <c r="I104" s="46" t="str">
        <f>VLOOKUP(I$3,jessie,5,FALSE)</f>
        <v>J.Yang</v>
      </c>
      <c r="J104" s="28"/>
      <c r="K104" s="19"/>
      <c r="O104" s="173" t="s">
        <v>404</v>
      </c>
      <c r="P104" s="168" t="b">
        <f t="shared" si="15"/>
        <v>0</v>
      </c>
      <c r="Q104" s="173" t="s">
        <v>404</v>
      </c>
      <c r="R104" s="168" t="b">
        <f t="shared" si="16"/>
        <v>1</v>
      </c>
      <c r="S104" s="173"/>
      <c r="T104" s="168" t="b">
        <f t="shared" si="17"/>
        <v>1</v>
      </c>
      <c r="U104" s="173" t="s">
        <v>404</v>
      </c>
      <c r="V104" s="168" t="b">
        <f t="shared" si="18"/>
        <v>1</v>
      </c>
      <c r="W104" s="173"/>
      <c r="X104" s="168" t="b">
        <f t="shared" si="19"/>
        <v>1</v>
      </c>
    </row>
    <row r="105" spans="2:24" x14ac:dyDescent="0.3">
      <c r="B105" s="84" t="s">
        <v>53</v>
      </c>
      <c r="C105" s="34" t="str">
        <f>'Jessie BAU MHTRP'!$F$1</f>
        <v>BAU</v>
      </c>
      <c r="D105" s="5"/>
      <c r="E105" s="40" t="str">
        <f>VLOOKUP(E$3,jessie,6,FALSE)</f>
        <v>PUBLIC HOLIDAY</v>
      </c>
      <c r="F105" s="40" t="str">
        <f>VLOOKUP(F$3,jessie,6,FALSE)</f>
        <v>blank</v>
      </c>
      <c r="G105" s="40" t="str">
        <f>VLOOKUP(G$3,jessie,6,FALSE)</f>
        <v>MichaelL</v>
      </c>
      <c r="H105" s="40" t="str">
        <f>VLOOKUP(H$3,jessie,6,FALSE)</f>
        <v>MichaelL</v>
      </c>
      <c r="I105" s="46" t="str">
        <f>VLOOKUP(I$3,jessie,6,FALSE)</f>
        <v>qq</v>
      </c>
      <c r="J105" s="28"/>
      <c r="K105" s="19"/>
      <c r="O105" s="173" t="s">
        <v>269</v>
      </c>
      <c r="P105" s="168" t="b">
        <f t="shared" si="15"/>
        <v>0</v>
      </c>
      <c r="Q105" s="173" t="s">
        <v>269</v>
      </c>
      <c r="R105" s="168" t="b">
        <f t="shared" si="16"/>
        <v>1</v>
      </c>
      <c r="S105" s="173" t="s">
        <v>269</v>
      </c>
      <c r="T105" s="168" t="b">
        <f t="shared" si="17"/>
        <v>1</v>
      </c>
      <c r="U105" s="173" t="s">
        <v>269</v>
      </c>
      <c r="V105" s="168" t="b">
        <f t="shared" si="18"/>
        <v>1</v>
      </c>
      <c r="W105" s="173" t="s">
        <v>269</v>
      </c>
      <c r="X105" s="168" t="b">
        <f t="shared" si="19"/>
        <v>1</v>
      </c>
    </row>
    <row r="106" spans="2:24" x14ac:dyDescent="0.3">
      <c r="B106" s="84" t="s">
        <v>52</v>
      </c>
      <c r="C106" s="34" t="str">
        <f>'Jessie BAU MHTRP'!$G$1</f>
        <v>BAU</v>
      </c>
      <c r="D106" s="5"/>
      <c r="E106" s="40" t="str">
        <f>VLOOKUP(E$3,jessie,7,FALSE)</f>
        <v>PUBLIC HOLIDAY</v>
      </c>
      <c r="F106" s="40" t="str">
        <f>VLOOKUP(F$3,jessie,7,FALSE)</f>
        <v>Lucky</v>
      </c>
      <c r="G106" s="40" t="str">
        <f>VLOOKUP(G$3,jessie,7,FALSE)</f>
        <v>Lucky</v>
      </c>
      <c r="H106" s="40" t="str">
        <f>VLOOKUP(H$3,jessie,7,FALSE)</f>
        <v>Lucky</v>
      </c>
      <c r="I106" s="46" t="str">
        <f>VLOOKUP(I$3,jessie,7,FALSE)</f>
        <v>Lucky</v>
      </c>
      <c r="J106" s="28"/>
      <c r="K106" s="19"/>
      <c r="O106" s="173"/>
      <c r="P106" s="168" t="b">
        <f t="shared" si="15"/>
        <v>1</v>
      </c>
      <c r="Q106" s="173"/>
      <c r="R106" s="168" t="b">
        <f t="shared" si="16"/>
        <v>1</v>
      </c>
      <c r="S106" s="173"/>
      <c r="T106" s="168" t="b">
        <f t="shared" si="17"/>
        <v>1</v>
      </c>
      <c r="U106" s="173"/>
      <c r="V106" s="168" t="b">
        <f t="shared" si="18"/>
        <v>1</v>
      </c>
      <c r="W106" s="173"/>
      <c r="X106" s="168" t="b">
        <f t="shared" si="19"/>
        <v>1</v>
      </c>
    </row>
    <row r="107" spans="2:24" x14ac:dyDescent="0.3">
      <c r="B107" s="84"/>
      <c r="C107" s="34" t="str">
        <f>'Jessie BAU MHTRP'!$H$1</f>
        <v>BAU/PBS training</v>
      </c>
      <c r="D107" s="5"/>
      <c r="E107" s="40" t="str">
        <f>VLOOKUP(E$3,jessie,8,FALSE)</f>
        <v>PUBLIC HOLIDAY</v>
      </c>
      <c r="F107" s="40">
        <f>VLOOKUP(F$3,jessie,8,FALSE)</f>
        <v>0</v>
      </c>
      <c r="G107" s="40">
        <f>VLOOKUP(G$3,jessie,8,FALSE)</f>
        <v>0</v>
      </c>
      <c r="H107" s="40">
        <f>VLOOKUP(H$3,jessie,8,FALSE)</f>
        <v>0</v>
      </c>
      <c r="I107" s="46">
        <f>VLOOKUP(I$3,jessie,8,FALSE)</f>
        <v>0</v>
      </c>
      <c r="J107" s="28"/>
      <c r="K107" s="19"/>
      <c r="O107" s="173" t="s">
        <v>318</v>
      </c>
      <c r="P107" s="168" t="b">
        <f t="shared" si="15"/>
        <v>0</v>
      </c>
      <c r="Q107" s="173" t="s">
        <v>318</v>
      </c>
      <c r="R107" s="168" t="b">
        <f t="shared" si="16"/>
        <v>1</v>
      </c>
      <c r="S107" s="173" t="s">
        <v>318</v>
      </c>
      <c r="T107" s="168" t="b">
        <f t="shared" si="17"/>
        <v>1</v>
      </c>
      <c r="U107" s="173" t="s">
        <v>318</v>
      </c>
      <c r="V107" s="168" t="b">
        <f t="shared" si="18"/>
        <v>1</v>
      </c>
      <c r="W107" s="173" t="s">
        <v>318</v>
      </c>
      <c r="X107" s="168" t="b">
        <f t="shared" si="19"/>
        <v>1</v>
      </c>
    </row>
    <row r="108" spans="2:24" x14ac:dyDescent="0.3">
      <c r="B108" s="84"/>
      <c r="C108" s="34" t="str">
        <f>'Jessie BAU MHTRP'!$I$1</f>
        <v>e-PRESCRIBING LEAD</v>
      </c>
      <c r="D108" s="5"/>
      <c r="E108" s="40" t="str">
        <f>VLOOKUP(E$3,jessie,9,FALSE)</f>
        <v>PUBLIC HOLIDAY</v>
      </c>
      <c r="F108" s="40" t="str">
        <f>VLOOKUP(F$3,jessie,9,FALSE)</f>
        <v>J.Hunter</v>
      </c>
      <c r="G108" s="40" t="str">
        <f>VLOOKUP(G$3,jessie,9,FALSE)</f>
        <v>J.Hunter</v>
      </c>
      <c r="H108" s="40" t="str">
        <f>VLOOKUP(H$3,jessie,9,FALSE)</f>
        <v>J.Hunter</v>
      </c>
      <c r="I108" s="46" t="str">
        <f>VLOOKUP(I$3,jessie,9,FALSE)</f>
        <v>J.Hunter</v>
      </c>
      <c r="J108" s="28"/>
      <c r="K108" s="19"/>
      <c r="O108" s="173" t="s">
        <v>320</v>
      </c>
      <c r="P108" s="168" t="b">
        <f t="shared" si="15"/>
        <v>0</v>
      </c>
      <c r="Q108" s="173" t="s">
        <v>320</v>
      </c>
      <c r="R108" s="168" t="b">
        <f t="shared" si="16"/>
        <v>1</v>
      </c>
      <c r="S108" s="173" t="s">
        <v>320</v>
      </c>
      <c r="T108" s="168" t="b">
        <f t="shared" si="17"/>
        <v>1</v>
      </c>
      <c r="U108" s="173" t="s">
        <v>320</v>
      </c>
      <c r="V108" s="168" t="b">
        <f t="shared" si="18"/>
        <v>1</v>
      </c>
      <c r="W108" s="173" t="s">
        <v>320</v>
      </c>
      <c r="X108" s="168" t="b">
        <f t="shared" si="19"/>
        <v>1</v>
      </c>
    </row>
    <row r="109" spans="2:24" x14ac:dyDescent="0.3">
      <c r="B109" s="84"/>
      <c r="C109" s="34" t="str">
        <f>'Jessie BAU MHTRP'!$J$1</f>
        <v>SIR JOHN MONASH</v>
      </c>
      <c r="D109" s="5"/>
      <c r="E109" s="40" t="str">
        <f>VLOOKUP(E$3,jessie,10,FALSE)</f>
        <v>PUBLIC HOLIDAY</v>
      </c>
      <c r="F109" s="40" t="str">
        <f>VLOOKUP(F$3,jessie,10,FALSE)</f>
        <v>Monique</v>
      </c>
      <c r="G109" s="40" t="str">
        <f>VLOOKUP(G$3,jessie,10,FALSE)</f>
        <v>qq</v>
      </c>
      <c r="H109" s="40" t="str">
        <f>VLOOKUP(H$3,jessie,10,FALSE)</f>
        <v>qq</v>
      </c>
      <c r="I109" s="46" t="str">
        <f>VLOOKUP(I$3,jessie,10,FALSE)</f>
        <v>qq</v>
      </c>
      <c r="J109" s="28"/>
      <c r="K109" s="19"/>
      <c r="O109" s="173" t="s">
        <v>322</v>
      </c>
      <c r="P109" s="168" t="b">
        <f t="shared" si="15"/>
        <v>0</v>
      </c>
      <c r="Q109" s="173" t="s">
        <v>322</v>
      </c>
      <c r="R109" s="168" t="b">
        <f t="shared" si="16"/>
        <v>1</v>
      </c>
      <c r="S109" s="173" t="s">
        <v>322</v>
      </c>
      <c r="T109" s="168" t="b">
        <f t="shared" si="17"/>
        <v>1</v>
      </c>
      <c r="U109" s="173" t="s">
        <v>322</v>
      </c>
      <c r="V109" s="168" t="b">
        <f t="shared" si="18"/>
        <v>1</v>
      </c>
      <c r="W109" s="173" t="s">
        <v>322</v>
      </c>
      <c r="X109" s="168" t="b">
        <f t="shared" si="19"/>
        <v>1</v>
      </c>
    </row>
    <row r="110" spans="2:24" x14ac:dyDescent="0.3">
      <c r="B110" s="84" t="s">
        <v>51</v>
      </c>
      <c r="C110" s="34" t="str">
        <f>'Jessie BAU MHTRP'!$K$1</f>
        <v>MHTRP MANAGER</v>
      </c>
      <c r="D110" s="5"/>
      <c r="E110" s="40" t="str">
        <f>VLOOKUP(E$3,jessie,11,FALSE)</f>
        <v>PUBLIC HOLIDAY</v>
      </c>
      <c r="F110" s="40" t="str">
        <f>VLOOKUP(F$3,jessie,11,FALSE)</f>
        <v>Helen</v>
      </c>
      <c r="G110" s="40" t="str">
        <f>VLOOKUP(G$3,jessie,11,FALSE)</f>
        <v>Helen</v>
      </c>
      <c r="H110" s="40" t="str">
        <f>VLOOKUP(H$3,jessie,11,FALSE)</f>
        <v>Helen</v>
      </c>
      <c r="I110" s="46" t="str">
        <f>VLOOKUP(I$3,jessie,11,FALSE)</f>
        <v>Helen</v>
      </c>
      <c r="J110" s="28"/>
      <c r="K110" s="19"/>
      <c r="O110" s="173" t="s">
        <v>457</v>
      </c>
      <c r="P110" s="168" t="b">
        <f t="shared" si="15"/>
        <v>0</v>
      </c>
      <c r="Q110" s="173" t="s">
        <v>457</v>
      </c>
      <c r="R110" s="168" t="b">
        <f t="shared" si="16"/>
        <v>1</v>
      </c>
      <c r="S110" s="173" t="s">
        <v>457</v>
      </c>
      <c r="T110" s="168" t="b">
        <f t="shared" si="17"/>
        <v>1</v>
      </c>
      <c r="U110" s="173" t="s">
        <v>457</v>
      </c>
      <c r="V110" s="168" t="b">
        <f t="shared" si="18"/>
        <v>1</v>
      </c>
      <c r="W110" s="173" t="s">
        <v>457</v>
      </c>
      <c r="X110" s="168" t="b">
        <f t="shared" si="19"/>
        <v>1</v>
      </c>
    </row>
    <row r="111" spans="2:24" x14ac:dyDescent="0.3">
      <c r="B111" s="84"/>
      <c r="C111" s="34" t="str">
        <f>'Jessie BAU MHTRP'!$L$1</f>
        <v>MHTRP</v>
      </c>
      <c r="D111" s="5"/>
      <c r="E111" s="40" t="str">
        <f>VLOOKUP(E$3,jessie,12,FALSE)</f>
        <v>PUBLIC HOLIDAY</v>
      </c>
      <c r="F111" s="40" t="str">
        <f>VLOOKUP(F$3,jessie,12,FALSE)</f>
        <v>blank</v>
      </c>
      <c r="G111" s="40" t="str">
        <f>VLOOKUP(G$3,jessie,12,FALSE)</f>
        <v>Monique</v>
      </c>
      <c r="H111" s="40" t="str">
        <f>VLOOKUP(H$3,jessie,12,FALSE)</f>
        <v>C.Vosk</v>
      </c>
      <c r="I111" s="46" t="str">
        <f>VLOOKUP(I$3,jessie,12,FALSE)</f>
        <v>C.Vosk</v>
      </c>
      <c r="J111" s="28"/>
      <c r="K111" s="19"/>
      <c r="O111" s="173"/>
      <c r="P111" s="168" t="b">
        <f t="shared" si="15"/>
        <v>1</v>
      </c>
      <c r="Q111" s="173"/>
      <c r="R111" s="168" t="b">
        <f t="shared" si="16"/>
        <v>1</v>
      </c>
      <c r="S111" s="173"/>
      <c r="T111" s="168" t="b">
        <f t="shared" si="17"/>
        <v>1</v>
      </c>
      <c r="U111" s="173"/>
      <c r="V111" s="168" t="b">
        <f t="shared" si="18"/>
        <v>1</v>
      </c>
      <c r="W111" s="173" t="s">
        <v>477</v>
      </c>
      <c r="X111" s="168" t="b">
        <f t="shared" si="19"/>
        <v>0</v>
      </c>
    </row>
    <row r="112" spans="2:24" x14ac:dyDescent="0.3">
      <c r="B112" s="84"/>
      <c r="C112" s="34" t="str">
        <f>'Jessie BAU MHTRP'!$M$1</f>
        <v>MHTRP</v>
      </c>
      <c r="D112" s="5"/>
      <c r="E112" s="40" t="str">
        <f>VLOOKUP(E$3,jessie,13,FALSE)</f>
        <v>PUBLIC HOLIDAY</v>
      </c>
      <c r="F112" s="40" t="str">
        <f>VLOOKUP(F$3,jessie,13,FALSE)</f>
        <v>Renise</v>
      </c>
      <c r="G112" s="40" t="str">
        <f>VLOOKUP(G$3,jessie,13,FALSE)</f>
        <v>Renise</v>
      </c>
      <c r="H112" s="40" t="str">
        <f>VLOOKUP(H$3,jessie,13,FALSE)</f>
        <v>Renise</v>
      </c>
      <c r="I112" s="46" t="str">
        <f>VLOOKUP(I$3,jessie,13,FALSE)</f>
        <v>Renise</v>
      </c>
      <c r="J112" s="28"/>
      <c r="K112" s="19"/>
      <c r="O112" s="173" t="s">
        <v>436</v>
      </c>
      <c r="P112" s="168" t="b">
        <f t="shared" si="15"/>
        <v>0</v>
      </c>
      <c r="Q112" s="173" t="s">
        <v>436</v>
      </c>
      <c r="R112" s="168" t="b">
        <f t="shared" si="16"/>
        <v>1</v>
      </c>
      <c r="S112" s="173" t="s">
        <v>436</v>
      </c>
      <c r="T112" s="168" t="b">
        <f t="shared" si="17"/>
        <v>1</v>
      </c>
      <c r="U112" s="173" t="s">
        <v>436</v>
      </c>
      <c r="V112" s="168" t="b">
        <f t="shared" si="18"/>
        <v>1</v>
      </c>
      <c r="W112" s="173" t="s">
        <v>436</v>
      </c>
      <c r="X112" s="168" t="b">
        <f t="shared" si="19"/>
        <v>1</v>
      </c>
    </row>
    <row r="113" spans="2:24" x14ac:dyDescent="0.3">
      <c r="B113" s="84"/>
      <c r="C113" s="34" t="str">
        <f>'Jessie BAU MHTRP'!$N$1</f>
        <v>MHTRP</v>
      </c>
      <c r="D113" s="5"/>
      <c r="E113" s="40" t="str">
        <f>VLOOKUP(E$3,jessie,14,FALSE)</f>
        <v>PUBLIC HOLIDAY</v>
      </c>
      <c r="F113" s="40" t="str">
        <f>VLOOKUP(F$3,jessie,14,FALSE)</f>
        <v>Sandra</v>
      </c>
      <c r="G113" s="40" t="str">
        <f>VLOOKUP(G$3,jessie,14,FALSE)</f>
        <v>Sandra</v>
      </c>
      <c r="H113" s="40" t="str">
        <f>VLOOKUP(H$3,jessie,14,FALSE)</f>
        <v>Sandra</v>
      </c>
      <c r="I113" s="46" t="str">
        <f>VLOOKUP(I$3,jessie,14,FALSE)</f>
        <v>Sandra</v>
      </c>
      <c r="J113" s="28"/>
      <c r="K113" s="19"/>
      <c r="O113" s="173"/>
      <c r="P113" s="168" t="b">
        <f t="shared" si="15"/>
        <v>1</v>
      </c>
      <c r="Q113" s="173"/>
      <c r="R113" s="168" t="b">
        <f t="shared" si="16"/>
        <v>1</v>
      </c>
      <c r="S113" s="173"/>
      <c r="T113" s="168" t="b">
        <f t="shared" si="17"/>
        <v>1</v>
      </c>
      <c r="U113" s="173"/>
      <c r="V113" s="168" t="b">
        <f t="shared" si="18"/>
        <v>1</v>
      </c>
      <c r="W113" s="173"/>
      <c r="X113" s="168" t="b">
        <f t="shared" si="19"/>
        <v>1</v>
      </c>
    </row>
    <row r="114" spans="2:24" x14ac:dyDescent="0.3">
      <c r="B114" s="84"/>
      <c r="C114" s="34" t="str">
        <f>'Jessie BAU MHTRP'!$O$1</f>
        <v>MHTRP TECH</v>
      </c>
      <c r="D114" s="5"/>
      <c r="E114" s="40" t="str">
        <f>VLOOKUP(E$3,jessie,15,FALSE)</f>
        <v>PUBLIC HOLIDAY</v>
      </c>
      <c r="F114" s="40" t="str">
        <f>VLOOKUP(F$3,jessie,15,FALSE)</f>
        <v>Dalia</v>
      </c>
      <c r="G114" s="40" t="str">
        <f>VLOOKUP(G$3,jessie,15,FALSE)</f>
        <v>Dalia</v>
      </c>
      <c r="H114" s="40" t="str">
        <f>VLOOKUP(H$3,jessie,15,FALSE)</f>
        <v>Dalia</v>
      </c>
      <c r="I114" s="46" t="str">
        <f>VLOOKUP(I$3,jessie,15,FALSE)</f>
        <v>Dalia</v>
      </c>
      <c r="J114" s="28"/>
      <c r="K114" s="19"/>
      <c r="O114" s="173" t="s">
        <v>463</v>
      </c>
      <c r="P114" s="168" t="b">
        <f t="shared" si="15"/>
        <v>0</v>
      </c>
      <c r="Q114" s="173" t="s">
        <v>463</v>
      </c>
      <c r="R114" s="168" t="b">
        <f t="shared" si="16"/>
        <v>1</v>
      </c>
      <c r="S114" s="173"/>
      <c r="T114" s="168" t="b">
        <f t="shared" si="17"/>
        <v>1</v>
      </c>
      <c r="U114" s="173"/>
      <c r="V114" s="168" t="b">
        <f t="shared" si="18"/>
        <v>1</v>
      </c>
      <c r="W114" s="173" t="s">
        <v>463</v>
      </c>
      <c r="X114" s="168" t="b">
        <f t="shared" si="19"/>
        <v>1</v>
      </c>
    </row>
    <row r="115" spans="2:24" x14ac:dyDescent="0.3">
      <c r="B115" s="84"/>
      <c r="C115" s="34" t="str">
        <f>'Jessie BAU MHTRP'!$P$1</f>
        <v>MHTP training</v>
      </c>
      <c r="D115" s="5"/>
      <c r="E115" s="40" t="str">
        <f>VLOOKUP(E$3,jessie,16,FALSE)</f>
        <v>PUBLIC HOLIDAY</v>
      </c>
      <c r="F115" s="40">
        <f>VLOOKUP(F$3,jessie,16,FALSE)</f>
        <v>0</v>
      </c>
      <c r="G115" s="40">
        <f>VLOOKUP(G$3,jessie,16,FALSE)</f>
        <v>0</v>
      </c>
      <c r="H115" s="40">
        <f>VLOOKUP(H$3,jessie,16,FALSE)</f>
        <v>0</v>
      </c>
      <c r="I115" s="46">
        <f>VLOOKUP(I$3,jessie,16,FALSE)</f>
        <v>0</v>
      </c>
      <c r="J115" s="28"/>
      <c r="K115" s="19"/>
      <c r="O115" s="173" t="s">
        <v>335</v>
      </c>
      <c r="P115" s="168" t="b">
        <f t="shared" si="15"/>
        <v>0</v>
      </c>
      <c r="Q115" s="173"/>
      <c r="R115" s="168" t="b">
        <f t="shared" si="16"/>
        <v>1</v>
      </c>
      <c r="S115" s="173" t="s">
        <v>335</v>
      </c>
      <c r="T115" s="168" t="b">
        <f t="shared" si="17"/>
        <v>1</v>
      </c>
      <c r="U115" s="173" t="s">
        <v>335</v>
      </c>
      <c r="V115" s="168" t="b">
        <f t="shared" si="18"/>
        <v>1</v>
      </c>
      <c r="W115" s="173" t="s">
        <v>335</v>
      </c>
      <c r="X115" s="168" t="b">
        <f t="shared" si="19"/>
        <v>1</v>
      </c>
    </row>
    <row r="116" spans="2:24" x14ac:dyDescent="0.3">
      <c r="B116" s="84"/>
      <c r="C116" s="34" t="str">
        <f>'Jessie BAU MHTRP'!$Q$1</f>
        <v>[PHARMACY ROLE]</v>
      </c>
      <c r="D116" s="5"/>
      <c r="E116" s="40" t="str">
        <f>VLOOKUP(E$3,jessie,17,FALSE)</f>
        <v>PUBLIC HOLIDAY</v>
      </c>
      <c r="F116" s="40">
        <f>VLOOKUP(F$3,jessie,17,FALSE)</f>
        <v>0</v>
      </c>
      <c r="G116" s="40">
        <f>VLOOKUP(G$3,jessie,17,FALSE)</f>
        <v>0</v>
      </c>
      <c r="H116" s="40">
        <f>VLOOKUP(H$3,jessie,17,FALSE)</f>
        <v>0</v>
      </c>
      <c r="I116" s="46">
        <f>VLOOKUP(I$3,jessie,17,FALSE)</f>
        <v>0</v>
      </c>
      <c r="J116" s="28"/>
      <c r="K116" s="19"/>
      <c r="O116" s="173" t="s">
        <v>405</v>
      </c>
      <c r="P116" s="168" t="b">
        <f t="shared" si="15"/>
        <v>0</v>
      </c>
      <c r="Q116" s="173" t="s">
        <v>405</v>
      </c>
      <c r="R116" s="168" t="b">
        <f t="shared" si="16"/>
        <v>1</v>
      </c>
      <c r="S116" s="173" t="s">
        <v>405</v>
      </c>
      <c r="T116" s="168" t="b">
        <f t="shared" si="17"/>
        <v>1</v>
      </c>
      <c r="U116" s="173" t="s">
        <v>405</v>
      </c>
      <c r="V116" s="168" t="b">
        <f t="shared" si="18"/>
        <v>1</v>
      </c>
      <c r="W116" s="173" t="s">
        <v>405</v>
      </c>
      <c r="X116" s="168" t="b">
        <f t="shared" si="19"/>
        <v>1</v>
      </c>
    </row>
    <row r="117" spans="2:24" x14ac:dyDescent="0.3">
      <c r="B117" s="84"/>
      <c r="C117" s="34" t="str">
        <f>'Jessie BAU MHTRP'!$R$1</f>
        <v>[PHARMACY ROLE]</v>
      </c>
      <c r="D117" s="5"/>
      <c r="E117" s="40" t="str">
        <f>VLOOKUP(E$3,jessie,18,FALSE)</f>
        <v>PUBLIC HOLIDAY</v>
      </c>
      <c r="F117" s="40">
        <f>VLOOKUP(F$3,jessie,18,FALSE)</f>
        <v>0</v>
      </c>
      <c r="G117" s="40">
        <f>VLOOKUP(G$3,jessie,18,FALSE)</f>
        <v>0</v>
      </c>
      <c r="H117" s="40">
        <f>VLOOKUP(H$3,jessie,18,FALSE)</f>
        <v>0</v>
      </c>
      <c r="I117" s="46">
        <f>VLOOKUP(I$3,jessie,18,FALSE)</f>
        <v>0</v>
      </c>
      <c r="J117" s="28"/>
      <c r="K117" s="19"/>
      <c r="O117" s="173" t="s">
        <v>479</v>
      </c>
      <c r="P117" s="168" t="b">
        <f t="shared" si="15"/>
        <v>0</v>
      </c>
      <c r="Q117" s="173" t="s">
        <v>479</v>
      </c>
      <c r="R117" s="168" t="b">
        <f t="shared" si="16"/>
        <v>0</v>
      </c>
      <c r="S117" s="173" t="s">
        <v>479</v>
      </c>
      <c r="T117" s="168" t="b">
        <f t="shared" si="17"/>
        <v>0</v>
      </c>
      <c r="U117" s="173" t="s">
        <v>479</v>
      </c>
      <c r="V117" s="168" t="b">
        <f t="shared" si="18"/>
        <v>0</v>
      </c>
      <c r="W117" s="173" t="s">
        <v>479</v>
      </c>
      <c r="X117" s="168" t="b">
        <f t="shared" si="19"/>
        <v>0</v>
      </c>
    </row>
    <row r="118" spans="2:24" x14ac:dyDescent="0.3">
      <c r="B118" s="84"/>
      <c r="C118" s="34" t="str">
        <f>'Jessie BAU MHTRP'!$S$1</f>
        <v>[PHARMACY ROLE]</v>
      </c>
      <c r="D118" s="5"/>
      <c r="E118" s="40" t="str">
        <f>VLOOKUP(E$3,jessie,19,FALSE)</f>
        <v>PUBLIC HOLIDAY</v>
      </c>
      <c r="F118" s="40">
        <f>VLOOKUP(F$3,jessie,19,FALSE)</f>
        <v>0</v>
      </c>
      <c r="G118" s="40">
        <f>VLOOKUP(G$3,jessie,19,FALSE)</f>
        <v>0</v>
      </c>
      <c r="H118" s="40">
        <f>VLOOKUP(H$3,jessie,19,FALSE)</f>
        <v>0</v>
      </c>
      <c r="I118" s="46">
        <f>VLOOKUP(I$3,jessie,19,FALSE)</f>
        <v>0</v>
      </c>
      <c r="J118" s="28"/>
      <c r="K118" s="19"/>
      <c r="O118" s="173" t="s">
        <v>339</v>
      </c>
      <c r="P118" s="168" t="b">
        <f t="shared" si="15"/>
        <v>0</v>
      </c>
      <c r="Q118" s="173" t="s">
        <v>339</v>
      </c>
      <c r="R118" s="168" t="b">
        <f t="shared" si="16"/>
        <v>1</v>
      </c>
      <c r="S118" s="173"/>
      <c r="T118" s="168" t="b">
        <f t="shared" si="17"/>
        <v>1</v>
      </c>
      <c r="U118" s="173"/>
      <c r="V118" s="168" t="b">
        <f t="shared" si="18"/>
        <v>1</v>
      </c>
      <c r="W118" s="173" t="s">
        <v>339</v>
      </c>
      <c r="X118" s="168" t="b">
        <f t="shared" si="19"/>
        <v>1</v>
      </c>
    </row>
    <row r="119" spans="2:24" x14ac:dyDescent="0.3">
      <c r="B119" s="85"/>
      <c r="C119" s="63" t="str">
        <f>'Jessie BAU MHTRP'!$T$1</f>
        <v>[PHARMACY ROLE]</v>
      </c>
      <c r="D119" s="64"/>
      <c r="E119" s="65" t="str">
        <f>VLOOKUP(E$3,jessie,20,FALSE)</f>
        <v>PUBLIC HOLIDAY</v>
      </c>
      <c r="F119" s="65">
        <f>VLOOKUP(F$3,jessie,20,FALSE)</f>
        <v>0</v>
      </c>
      <c r="G119" s="65">
        <f>VLOOKUP(G$3,jessie,20,FALSE)</f>
        <v>0</v>
      </c>
      <c r="H119" s="65">
        <f>VLOOKUP(H$3,jessie,20,FALSE)</f>
        <v>0</v>
      </c>
      <c r="I119" s="71">
        <f>VLOOKUP(I$3,jessie,20,FALSE)</f>
        <v>0</v>
      </c>
      <c r="J119" s="28"/>
      <c r="K119" s="19"/>
      <c r="O119" s="173" t="s">
        <v>441</v>
      </c>
      <c r="P119" s="168" t="b">
        <f t="shared" si="15"/>
        <v>0</v>
      </c>
      <c r="Q119" s="173" t="s">
        <v>441</v>
      </c>
      <c r="R119" s="168" t="b">
        <f t="shared" si="16"/>
        <v>1</v>
      </c>
      <c r="S119" s="173" t="s">
        <v>441</v>
      </c>
      <c r="T119" s="168" t="b">
        <f t="shared" si="17"/>
        <v>1</v>
      </c>
      <c r="U119" s="173" t="s">
        <v>441</v>
      </c>
      <c r="V119" s="168" t="b">
        <f t="shared" si="18"/>
        <v>1</v>
      </c>
      <c r="W119" s="173" t="s">
        <v>441</v>
      </c>
      <c r="X119" s="168" t="b">
        <f t="shared" si="19"/>
        <v>1</v>
      </c>
    </row>
    <row r="120" spans="2:24" x14ac:dyDescent="0.3">
      <c r="B120" s="75"/>
      <c r="C120" s="76" t="s">
        <v>20</v>
      </c>
      <c r="D120" s="5"/>
      <c r="E120" s="40"/>
      <c r="F120" s="40"/>
      <c r="G120" s="40"/>
      <c r="H120" s="40"/>
      <c r="I120" s="46"/>
      <c r="J120" s="28"/>
      <c r="K120" s="19"/>
      <c r="O120" s="173"/>
      <c r="P120" s="168" t="b">
        <f t="shared" si="15"/>
        <v>1</v>
      </c>
      <c r="Q120" s="173"/>
      <c r="R120" s="168" t="b">
        <f t="shared" si="16"/>
        <v>1</v>
      </c>
      <c r="S120" s="173"/>
      <c r="T120" s="168" t="b">
        <f t="shared" si="17"/>
        <v>1</v>
      </c>
      <c r="U120" s="173"/>
      <c r="V120" s="168" t="b">
        <f t="shared" si="18"/>
        <v>1</v>
      </c>
      <c r="W120" s="173"/>
      <c r="X120" s="168" t="b">
        <f t="shared" si="19"/>
        <v>1</v>
      </c>
    </row>
    <row r="121" spans="2:24" x14ac:dyDescent="0.3">
      <c r="B121" s="32"/>
      <c r="C121" s="34" t="str">
        <f>'Aseptic Team'!C$3</f>
        <v>PRODUCT RELEASE MANAGER</v>
      </c>
      <c r="D121" s="5"/>
      <c r="E121" s="40" t="str">
        <f>VLOOKUP(E$3,aseptic,3,FALSE)</f>
        <v>Public Holiday</v>
      </c>
      <c r="F121" s="40" t="str">
        <f>VLOOKUP(F$3,aseptic,3,FALSE)</f>
        <v>Robert</v>
      </c>
      <c r="G121" s="40" t="str">
        <f>VLOOKUP(G$3,aseptic,3,FALSE)</f>
        <v>Robert</v>
      </c>
      <c r="H121" s="40" t="str">
        <f>VLOOKUP(H$3,aseptic,3,FALSE)</f>
        <v>Robert</v>
      </c>
      <c r="I121" s="46" t="str">
        <f>VLOOKUP(I$3,aseptic,3,FALSE)</f>
        <v>Robert</v>
      </c>
      <c r="J121" s="28"/>
      <c r="K121" s="19"/>
      <c r="O121" s="173" t="s">
        <v>348</v>
      </c>
      <c r="P121" s="168" t="b">
        <f t="shared" ref="P121:P152" si="20">NOT(ISERROR(MATCH("*"&amp;O121&amp;"*",E:E,0)))</f>
        <v>0</v>
      </c>
      <c r="Q121" s="173" t="s">
        <v>348</v>
      </c>
      <c r="R121" s="168" t="b">
        <f t="shared" ref="R121:R152" si="21">NOT(ISERROR(MATCH("*"&amp;Q121&amp;"*",F:F,0)))</f>
        <v>1</v>
      </c>
      <c r="S121" s="173" t="s">
        <v>348</v>
      </c>
      <c r="T121" s="168" t="b">
        <f t="shared" ref="T121:T152" si="22">NOT(ISERROR(MATCH("*"&amp;S121&amp;"*",G:G,0)))</f>
        <v>1</v>
      </c>
      <c r="U121" s="173" t="s">
        <v>348</v>
      </c>
      <c r="V121" s="168" t="b">
        <f t="shared" ref="V121:V152" si="23">NOT(ISERROR(MATCH("*"&amp;U121&amp;"*",H:H,0)))</f>
        <v>1</v>
      </c>
      <c r="W121" s="173" t="s">
        <v>348</v>
      </c>
      <c r="X121" s="168" t="b">
        <f t="shared" ref="X121:X152" si="24">NOT(ISERROR(MATCH("*"&amp;W121&amp;"*",I:I,0)))</f>
        <v>1</v>
      </c>
    </row>
    <row r="122" spans="2:24" x14ac:dyDescent="0.3">
      <c r="B122" s="32"/>
      <c r="C122" s="34" t="str">
        <f>'Aseptic Team'!D$3</f>
        <v>PRODUCT RELEASE</v>
      </c>
      <c r="D122" s="5"/>
      <c r="E122" s="40" t="str">
        <f>VLOOKUP(E$3,aseptic,4,FALSE)</f>
        <v>Public Holiday</v>
      </c>
      <c r="F122" s="40" t="str">
        <f>VLOOKUP(F$3,aseptic,4,FALSE)</f>
        <v>Daisy</v>
      </c>
      <c r="G122" s="40" t="str">
        <f>VLOOKUP(G$3,aseptic,4,FALSE)</f>
        <v>Daisy</v>
      </c>
      <c r="H122" s="40" t="str">
        <f>VLOOKUP(H$3,aseptic,4,FALSE)</f>
        <v>Daisy</v>
      </c>
      <c r="I122" s="46" t="str">
        <f>VLOOKUP(I$3,aseptic,4,FALSE)</f>
        <v>Daisy</v>
      </c>
      <c r="J122" s="28"/>
      <c r="K122" s="19"/>
      <c r="O122" s="173" t="s">
        <v>508</v>
      </c>
      <c r="P122" s="168" t="b">
        <f t="shared" si="20"/>
        <v>0</v>
      </c>
      <c r="Q122" s="173" t="s">
        <v>508</v>
      </c>
      <c r="R122" s="168" t="b">
        <f t="shared" si="21"/>
        <v>1</v>
      </c>
      <c r="S122" s="173" t="s">
        <v>508</v>
      </c>
      <c r="T122" s="168" t="b">
        <f t="shared" si="22"/>
        <v>1</v>
      </c>
      <c r="U122" s="173" t="s">
        <v>508</v>
      </c>
      <c r="V122" s="168" t="b">
        <f t="shared" si="23"/>
        <v>1</v>
      </c>
      <c r="W122" s="173" t="s">
        <v>508</v>
      </c>
      <c r="X122" s="168" t="b">
        <f t="shared" si="24"/>
        <v>1</v>
      </c>
    </row>
    <row r="123" spans="2:24" x14ac:dyDescent="0.3">
      <c r="B123" s="32"/>
      <c r="C123" s="34" t="str">
        <f>'Aseptic Team'!E$3</f>
        <v>CHEMO</v>
      </c>
      <c r="D123" s="5"/>
      <c r="E123" s="40" t="str">
        <f>VLOOKUP(E$3,aseptic,5,FALSE)</f>
        <v>Public Holiday</v>
      </c>
      <c r="F123" s="40" t="str">
        <f>VLOOKUP(F$3,aseptic,5,FALSE)</f>
        <v>G.Lau</v>
      </c>
      <c r="G123" s="40" t="str">
        <f>VLOOKUP(G$3,aseptic,5,FALSE)</f>
        <v>G.Lau</v>
      </c>
      <c r="H123" s="40" t="str">
        <f>VLOOKUP(H$3,aseptic,5,FALSE)</f>
        <v>G.Lau</v>
      </c>
      <c r="I123" s="46" t="str">
        <f>VLOOKUP(I$3,aseptic,5,FALSE)</f>
        <v>G.Lau</v>
      </c>
      <c r="J123" s="28"/>
      <c r="K123" s="19"/>
      <c r="O123" s="173"/>
      <c r="P123" s="168" t="b">
        <f t="shared" si="20"/>
        <v>1</v>
      </c>
      <c r="Q123" s="173"/>
      <c r="R123" s="168" t="b">
        <f t="shared" si="21"/>
        <v>1</v>
      </c>
      <c r="S123" s="173" t="s">
        <v>406</v>
      </c>
      <c r="T123" s="168" t="b">
        <f t="shared" si="22"/>
        <v>1</v>
      </c>
      <c r="U123" s="173"/>
      <c r="V123" s="168" t="b">
        <f t="shared" si="23"/>
        <v>1</v>
      </c>
      <c r="W123" s="173"/>
      <c r="X123" s="168" t="b">
        <f t="shared" si="24"/>
        <v>1</v>
      </c>
    </row>
    <row r="124" spans="2:24" x14ac:dyDescent="0.3">
      <c r="B124" s="32"/>
      <c r="C124" s="34" t="str">
        <f>'Aseptic Team'!F$3</f>
        <v>ASEPTIC PREP LEAD</v>
      </c>
      <c r="D124" s="5"/>
      <c r="E124" s="40" t="str">
        <f>VLOOKUP(E$3,aseptic,6,FALSE)</f>
        <v>Public Holiday</v>
      </c>
      <c r="F124" s="40" t="str">
        <f>VLOOKUP(F$3,aseptic,6,FALSE)</f>
        <v>Angelene</v>
      </c>
      <c r="G124" s="40" t="str">
        <f>VLOOKUP(G$3,aseptic,6,FALSE)</f>
        <v>Angelene</v>
      </c>
      <c r="H124" s="40" t="str">
        <f>VLOOKUP(H$3,aseptic,6,FALSE)</f>
        <v>Angelene</v>
      </c>
      <c r="I124" s="46" t="str">
        <f>VLOOKUP(I$3,aseptic,6,FALSE)</f>
        <v>Angelene</v>
      </c>
      <c r="J124" s="28"/>
      <c r="K124" s="19"/>
      <c r="O124" s="173" t="s">
        <v>504</v>
      </c>
      <c r="P124" s="168" t="b">
        <f t="shared" si="20"/>
        <v>0</v>
      </c>
      <c r="Q124" s="173" t="s">
        <v>504</v>
      </c>
      <c r="R124" s="168" t="b">
        <f t="shared" si="21"/>
        <v>1</v>
      </c>
      <c r="S124" s="173" t="s">
        <v>504</v>
      </c>
      <c r="T124" s="168" t="b">
        <f t="shared" si="22"/>
        <v>1</v>
      </c>
      <c r="U124" s="173" t="s">
        <v>504</v>
      </c>
      <c r="V124" s="168" t="b">
        <f t="shared" si="23"/>
        <v>1</v>
      </c>
      <c r="W124" s="173" t="s">
        <v>504</v>
      </c>
      <c r="X124" s="168" t="b">
        <f t="shared" si="24"/>
        <v>1</v>
      </c>
    </row>
    <row r="125" spans="2:24" x14ac:dyDescent="0.3">
      <c r="B125" s="32"/>
      <c r="C125" s="34" t="str">
        <f>'Aseptic Team'!G$3</f>
        <v>ASEPTIC PREP</v>
      </c>
      <c r="D125" s="5"/>
      <c r="E125" s="40" t="str">
        <f>VLOOKUP(E$3,aseptic,7,FALSE)</f>
        <v>Public Holiday</v>
      </c>
      <c r="F125" s="40">
        <f>VLOOKUP(F$3,aseptic,7,FALSE)</f>
        <v>0</v>
      </c>
      <c r="G125" s="40">
        <f>VLOOKUP(G$3,aseptic,7,FALSE)</f>
        <v>0</v>
      </c>
      <c r="H125" s="40" t="str">
        <f>VLOOKUP(H$3,aseptic,7,FALSE)</f>
        <v>Bernadette</v>
      </c>
      <c r="I125" s="46" t="str">
        <f>VLOOKUP(I$3,aseptic,7,FALSE)</f>
        <v xml:space="preserve"> </v>
      </c>
      <c r="J125" s="28"/>
      <c r="K125" s="19"/>
      <c r="O125" s="173" t="s">
        <v>356</v>
      </c>
      <c r="P125" s="168" t="b">
        <f t="shared" si="20"/>
        <v>0</v>
      </c>
      <c r="Q125" s="173" t="s">
        <v>356</v>
      </c>
      <c r="R125" s="168" t="b">
        <f t="shared" si="21"/>
        <v>1</v>
      </c>
      <c r="S125" s="173" t="s">
        <v>356</v>
      </c>
      <c r="T125" s="168" t="b">
        <f t="shared" si="22"/>
        <v>1</v>
      </c>
      <c r="U125" s="173" t="s">
        <v>356</v>
      </c>
      <c r="V125" s="168" t="b">
        <f t="shared" si="23"/>
        <v>1</v>
      </c>
      <c r="W125" s="173" t="s">
        <v>356</v>
      </c>
      <c r="X125" s="168" t="b">
        <f t="shared" si="24"/>
        <v>1</v>
      </c>
    </row>
    <row r="126" spans="2:24" x14ac:dyDescent="0.3">
      <c r="B126" s="32"/>
      <c r="C126" s="34" t="str">
        <f>'Aseptic Team'!H$3</f>
        <v>ASEPTIC PREP</v>
      </c>
      <c r="D126" s="5"/>
      <c r="E126" s="40" t="str">
        <f>VLOOKUP(E$3,aseptic,8,FALSE)</f>
        <v>Public Holiday</v>
      </c>
      <c r="F126" s="40">
        <f>VLOOKUP(F$3,aseptic,8,FALSE)</f>
        <v>0</v>
      </c>
      <c r="G126" s="40">
        <f>VLOOKUP(G$3,aseptic,8,FALSE)</f>
        <v>0</v>
      </c>
      <c r="H126" s="40">
        <f>VLOOKUP(H$3,aseptic,8,FALSE)</f>
        <v>0</v>
      </c>
      <c r="I126" s="46">
        <f>VLOOKUP(I$3,aseptic,8,FALSE)</f>
        <v>0</v>
      </c>
      <c r="J126" s="28"/>
      <c r="K126" s="19"/>
      <c r="O126" s="173" t="s">
        <v>465</v>
      </c>
      <c r="P126" s="168" t="b">
        <f t="shared" si="20"/>
        <v>0</v>
      </c>
      <c r="Q126" s="173" t="s">
        <v>465</v>
      </c>
      <c r="R126" s="168" t="b">
        <f t="shared" si="21"/>
        <v>1</v>
      </c>
      <c r="S126" s="173" t="s">
        <v>465</v>
      </c>
      <c r="T126" s="168" t="b">
        <f t="shared" si="22"/>
        <v>1</v>
      </c>
      <c r="U126" s="173"/>
      <c r="V126" s="168" t="b">
        <f t="shared" si="23"/>
        <v>1</v>
      </c>
      <c r="W126" s="173" t="s">
        <v>465</v>
      </c>
      <c r="X126" s="168" t="b">
        <f t="shared" si="24"/>
        <v>1</v>
      </c>
    </row>
    <row r="127" spans="2:24" x14ac:dyDescent="0.3">
      <c r="B127" s="32"/>
      <c r="C127" s="34" t="str">
        <f>'Aseptic Team'!I$3</f>
        <v>ASEPTIC PREP (1.15-5.15) / IP SUPPORT (8.45-12.45)</v>
      </c>
      <c r="D127" s="5"/>
      <c r="E127" s="40" t="str">
        <f>VLOOKUP(E$3,aseptic,9,FALSE)</f>
        <v>Public Holiday</v>
      </c>
      <c r="F127" s="243" t="str">
        <f>VLOOKUP(F$3,aseptic,9,FALSE)</f>
        <v>Diana</v>
      </c>
      <c r="G127" s="40" t="str">
        <f>VLOOKUP(G$3,aseptic,9,FALSE)</f>
        <v>Diana</v>
      </c>
      <c r="H127" s="40" t="str">
        <f>VLOOKUP(H$3,aseptic,9,FALSE)</f>
        <v>Diana</v>
      </c>
      <c r="I127" s="46" t="str">
        <f>VLOOKUP(I$3,aseptic,9,FALSE)</f>
        <v>Jasenka</v>
      </c>
      <c r="J127" s="28"/>
      <c r="K127" s="19"/>
      <c r="O127" s="173" t="s">
        <v>360</v>
      </c>
      <c r="P127" s="168" t="b">
        <f t="shared" si="20"/>
        <v>0</v>
      </c>
      <c r="Q127" s="173" t="s">
        <v>360</v>
      </c>
      <c r="R127" s="168" t="b">
        <f t="shared" si="21"/>
        <v>1</v>
      </c>
      <c r="S127" s="173" t="s">
        <v>360</v>
      </c>
      <c r="T127" s="168" t="b">
        <f t="shared" si="22"/>
        <v>1</v>
      </c>
      <c r="U127" s="173" t="s">
        <v>360</v>
      </c>
      <c r="V127" s="168" t="b">
        <f t="shared" si="23"/>
        <v>1</v>
      </c>
      <c r="W127" s="173" t="s">
        <v>360</v>
      </c>
      <c r="X127" s="168" t="b">
        <f t="shared" si="24"/>
        <v>1</v>
      </c>
    </row>
    <row r="128" spans="2:24" x14ac:dyDescent="0.3">
      <c r="B128" s="32"/>
      <c r="C128" s="34" t="str">
        <f>'Aseptic Team'!J$3</f>
        <v>EMR</v>
      </c>
      <c r="D128" s="5"/>
      <c r="E128" s="40" t="str">
        <f>VLOOKUP(E$3,aseptic,10,FALSE)</f>
        <v>Public Holiday</v>
      </c>
      <c r="F128" s="40">
        <f>VLOOKUP(F$3,aseptic,10,FALSE)</f>
        <v>0</v>
      </c>
      <c r="G128" s="40">
        <f>VLOOKUP(G$3,aseptic,10,FALSE)</f>
        <v>0</v>
      </c>
      <c r="H128" s="40" t="str">
        <f>VLOOKUP(H$3,aseptic,10,FALSE)</f>
        <v>G.Lau (2hrs)</v>
      </c>
      <c r="I128" s="46">
        <f>VLOOKUP(I$3,aseptic,10,FALSE)</f>
        <v>0</v>
      </c>
      <c r="J128" s="28"/>
      <c r="K128" s="19"/>
      <c r="O128" s="173" t="s">
        <v>362</v>
      </c>
      <c r="P128" s="168" t="b">
        <f t="shared" si="20"/>
        <v>0</v>
      </c>
      <c r="Q128" s="173" t="s">
        <v>362</v>
      </c>
      <c r="R128" s="168" t="b">
        <f t="shared" si="21"/>
        <v>1</v>
      </c>
      <c r="S128" s="173" t="s">
        <v>362</v>
      </c>
      <c r="T128" s="168" t="b">
        <f t="shared" si="22"/>
        <v>1</v>
      </c>
      <c r="U128" s="173" t="s">
        <v>362</v>
      </c>
      <c r="V128" s="168" t="b">
        <f t="shared" si="23"/>
        <v>1</v>
      </c>
      <c r="W128" s="173" t="s">
        <v>362</v>
      </c>
      <c r="X128" s="168" t="b">
        <f t="shared" si="24"/>
        <v>1</v>
      </c>
    </row>
    <row r="129" spans="2:24" x14ac:dyDescent="0.3">
      <c r="B129" s="32"/>
      <c r="C129" s="34" t="str">
        <f>'Aseptic Team'!K$3</f>
        <v>INTERN</v>
      </c>
      <c r="D129" s="5"/>
      <c r="E129" s="40" t="str">
        <f>VLOOKUP(E$3,aseptic,11,FALSE)</f>
        <v>Public Holiday</v>
      </c>
      <c r="F129" s="40" t="str">
        <f>VLOOKUP(F$3,aseptic,11,FALSE)</f>
        <v>qq</v>
      </c>
      <c r="G129" s="40" t="str">
        <f>VLOOKUP(G$3,aseptic,11,FALSE)</f>
        <v>Idile</v>
      </c>
      <c r="H129" s="40" t="str">
        <f>VLOOKUP(H$3,aseptic,11,FALSE)</f>
        <v>Idile</v>
      </c>
      <c r="I129" s="46" t="str">
        <f>VLOOKUP(I$3,aseptic,11,FALSE)</f>
        <v>Idile</v>
      </c>
      <c r="J129" s="28"/>
      <c r="K129" s="19"/>
      <c r="O129" s="173" t="s">
        <v>442</v>
      </c>
      <c r="P129" s="168" t="b">
        <f t="shared" si="20"/>
        <v>0</v>
      </c>
      <c r="Q129" s="173" t="s">
        <v>442</v>
      </c>
      <c r="R129" s="168" t="b">
        <f t="shared" si="21"/>
        <v>1</v>
      </c>
      <c r="S129" s="173" t="s">
        <v>442</v>
      </c>
      <c r="T129" s="168" t="b">
        <f t="shared" si="22"/>
        <v>1</v>
      </c>
      <c r="U129" s="173" t="s">
        <v>442</v>
      </c>
      <c r="V129" s="168" t="b">
        <f t="shared" si="23"/>
        <v>1</v>
      </c>
      <c r="W129" s="173" t="s">
        <v>442</v>
      </c>
      <c r="X129" s="168" t="b">
        <f t="shared" si="24"/>
        <v>1</v>
      </c>
    </row>
    <row r="130" spans="2:24" x14ac:dyDescent="0.3">
      <c r="B130" s="32"/>
      <c r="C130" s="34" t="str">
        <f>'Aseptic Team'!L$3</f>
        <v>ASEPTIC PREP - DANDENONG HOSPITAL</v>
      </c>
      <c r="D130" s="5"/>
      <c r="E130" s="40">
        <f>VLOOKUP(E$3,aseptic,12,FALSE)</f>
        <v>0</v>
      </c>
      <c r="F130" s="40">
        <f>VLOOKUP(F$3,aseptic,12,FALSE)</f>
        <v>0</v>
      </c>
      <c r="G130" s="40">
        <f>VLOOKUP(G$3,aseptic,12,FALSE)</f>
        <v>0</v>
      </c>
      <c r="H130" s="40">
        <f>VLOOKUP(H$3,aseptic,12,FALSE)</f>
        <v>0</v>
      </c>
      <c r="I130" s="46">
        <f>VLOOKUP(I$3,aseptic,12,FALSE)</f>
        <v>0</v>
      </c>
      <c r="J130" s="28"/>
      <c r="K130" s="19"/>
      <c r="O130" s="174" t="s">
        <v>366</v>
      </c>
      <c r="P130" s="168" t="b">
        <f t="shared" si="20"/>
        <v>0</v>
      </c>
      <c r="Q130" s="174" t="s">
        <v>366</v>
      </c>
      <c r="R130" s="168" t="b">
        <f t="shared" si="21"/>
        <v>1</v>
      </c>
      <c r="S130" s="174" t="s">
        <v>366</v>
      </c>
      <c r="T130" s="168" t="b">
        <f t="shared" si="22"/>
        <v>1</v>
      </c>
      <c r="U130" s="174" t="s">
        <v>366</v>
      </c>
      <c r="V130" s="168" t="b">
        <f t="shared" si="23"/>
        <v>1</v>
      </c>
      <c r="W130" s="174" t="s">
        <v>366</v>
      </c>
      <c r="X130" s="168" t="b">
        <f t="shared" si="24"/>
        <v>1</v>
      </c>
    </row>
    <row r="131" spans="2:24" x14ac:dyDescent="0.3">
      <c r="B131" s="32"/>
      <c r="C131" s="34" t="str">
        <f>'Aseptic Team'!M$3</f>
        <v>PRODUCT RELEASE - MOORABBIN HOSPITAL</v>
      </c>
      <c r="D131" s="5"/>
      <c r="E131" s="40">
        <f>VLOOKUP(E$3,aseptic,13,FALSE)</f>
        <v>0</v>
      </c>
      <c r="F131" s="40">
        <f>VLOOKUP(F$3,aseptic,13,FALSE)</f>
        <v>0</v>
      </c>
      <c r="G131" s="40">
        <f>VLOOKUP(G$3,aseptic,13,FALSE)</f>
        <v>0</v>
      </c>
      <c r="H131" s="40">
        <f>VLOOKUP(H$3,aseptic,13,FALSE)</f>
        <v>0</v>
      </c>
      <c r="I131" s="46">
        <f>VLOOKUP(I$3,aseptic,13,FALSE)</f>
        <v>0</v>
      </c>
      <c r="J131" s="28"/>
      <c r="K131" s="19"/>
      <c r="O131" s="173" t="s">
        <v>437</v>
      </c>
      <c r="P131" s="168" t="b">
        <f t="shared" si="20"/>
        <v>0</v>
      </c>
      <c r="Q131" s="173" t="s">
        <v>437</v>
      </c>
      <c r="R131" s="168" t="b">
        <f t="shared" si="21"/>
        <v>1</v>
      </c>
      <c r="S131" s="173" t="s">
        <v>437</v>
      </c>
      <c r="T131" s="168" t="b">
        <f t="shared" si="22"/>
        <v>1</v>
      </c>
      <c r="U131" s="173" t="s">
        <v>437</v>
      </c>
      <c r="V131" s="168" t="b">
        <f t="shared" si="23"/>
        <v>1</v>
      </c>
      <c r="W131" s="173" t="s">
        <v>437</v>
      </c>
      <c r="X131" s="168" t="b">
        <f t="shared" si="24"/>
        <v>1</v>
      </c>
    </row>
    <row r="132" spans="2:24" x14ac:dyDescent="0.3">
      <c r="B132" s="32"/>
      <c r="C132" s="34" t="str">
        <f>'Aseptic Team'!N$3</f>
        <v>(8.45am - 12.45pm) IP SUPPORT</v>
      </c>
      <c r="D132" s="5"/>
      <c r="E132" s="40">
        <f>VLOOKUP(E$3,aseptic,14,FALSE)</f>
        <v>0</v>
      </c>
      <c r="F132" s="40">
        <f>VLOOKUP(F$3,aseptic,14,FALSE)</f>
        <v>0</v>
      </c>
      <c r="G132" s="40">
        <f>VLOOKUP(G$3,aseptic,14,FALSE)</f>
        <v>0</v>
      </c>
      <c r="H132" s="40">
        <f>VLOOKUP(H$3,aseptic,14,FALSE)</f>
        <v>0</v>
      </c>
      <c r="I132" s="46">
        <f>VLOOKUP(I$3,aseptic,14,FALSE)</f>
        <v>0</v>
      </c>
      <c r="J132" s="28"/>
      <c r="K132" s="19"/>
      <c r="O132" s="173"/>
      <c r="P132" s="168" t="b">
        <f t="shared" si="20"/>
        <v>1</v>
      </c>
      <c r="Q132" s="173"/>
      <c r="R132" s="168" t="b">
        <f t="shared" si="21"/>
        <v>1</v>
      </c>
      <c r="S132" s="173"/>
      <c r="T132" s="168" t="b">
        <f t="shared" si="22"/>
        <v>1</v>
      </c>
      <c r="U132" s="173"/>
      <c r="V132" s="168" t="b">
        <f t="shared" si="23"/>
        <v>1</v>
      </c>
      <c r="W132" s="173"/>
      <c r="X132" s="168" t="b">
        <f t="shared" si="24"/>
        <v>1</v>
      </c>
    </row>
    <row r="133" spans="2:24" x14ac:dyDescent="0.3">
      <c r="B133" s="32"/>
      <c r="C133" s="34" t="str">
        <f>'Aseptic Team'!O$3</f>
        <v>[PHARMACY ROLE]</v>
      </c>
      <c r="D133" s="5"/>
      <c r="E133" s="40">
        <f>VLOOKUP(E$3,aseptic,15,FALSE)</f>
        <v>0</v>
      </c>
      <c r="F133" s="40">
        <f>VLOOKUP(F$3,aseptic,15,FALSE)</f>
        <v>0</v>
      </c>
      <c r="G133" s="40">
        <f>VLOOKUP(G$3,aseptic,15,FALSE)</f>
        <v>0</v>
      </c>
      <c r="H133" s="40">
        <f>VLOOKUP(H$3,aseptic,15,FALSE)</f>
        <v>0</v>
      </c>
      <c r="I133" s="46">
        <f>VLOOKUP(I$3,aseptic,15,FALSE)</f>
        <v>0</v>
      </c>
      <c r="J133" s="28"/>
      <c r="K133" s="19"/>
      <c r="O133" s="179"/>
      <c r="P133" s="168" t="b">
        <f t="shared" si="20"/>
        <v>1</v>
      </c>
      <c r="Q133" s="179"/>
      <c r="R133" s="168" t="b">
        <f t="shared" si="21"/>
        <v>1</v>
      </c>
      <c r="S133" s="179" t="s">
        <v>372</v>
      </c>
      <c r="T133" s="168" t="b">
        <f t="shared" si="22"/>
        <v>1</v>
      </c>
      <c r="U133" s="179" t="s">
        <v>372</v>
      </c>
      <c r="V133" s="168" t="b">
        <f t="shared" si="23"/>
        <v>1</v>
      </c>
      <c r="W133" s="179" t="s">
        <v>372</v>
      </c>
      <c r="X133" s="168" t="b">
        <f t="shared" si="24"/>
        <v>1</v>
      </c>
    </row>
    <row r="134" spans="2:24" x14ac:dyDescent="0.3">
      <c r="B134" s="32"/>
      <c r="C134" s="34" t="str">
        <f>'Aseptic Team'!P$3</f>
        <v>[PHARMACY ROLE]</v>
      </c>
      <c r="D134" s="5"/>
      <c r="E134" s="40">
        <f>VLOOKUP(E$3,aseptic,16,FALSE)</f>
        <v>0</v>
      </c>
      <c r="F134" s="40">
        <f>VLOOKUP(F$3,aseptic,16,FALSE)</f>
        <v>0</v>
      </c>
      <c r="G134" s="40">
        <f>VLOOKUP(G$3,aseptic,16,FALSE)</f>
        <v>0</v>
      </c>
      <c r="H134" s="40">
        <f>VLOOKUP(H$3,aseptic,16,FALSE)</f>
        <v>0</v>
      </c>
      <c r="I134" s="46">
        <f>VLOOKUP(I$3,aseptic,16,FALSE)</f>
        <v>0</v>
      </c>
      <c r="J134" s="28"/>
      <c r="K134" s="19"/>
      <c r="O134" s="179"/>
      <c r="P134" s="168" t="b">
        <f t="shared" si="20"/>
        <v>1</v>
      </c>
      <c r="Q134" s="179" t="s">
        <v>407</v>
      </c>
      <c r="R134" s="168" t="b">
        <f t="shared" si="21"/>
        <v>1</v>
      </c>
      <c r="S134" s="179"/>
      <c r="T134" s="168" t="b">
        <f t="shared" si="22"/>
        <v>1</v>
      </c>
      <c r="U134" s="179" t="s">
        <v>407</v>
      </c>
      <c r="V134" s="168" t="b">
        <f t="shared" si="23"/>
        <v>1</v>
      </c>
      <c r="W134" s="179"/>
      <c r="X134" s="168" t="b">
        <f t="shared" si="24"/>
        <v>1</v>
      </c>
    </row>
    <row r="135" spans="2:24" x14ac:dyDescent="0.3">
      <c r="B135" s="32"/>
      <c r="C135" s="34" t="str">
        <f>'Aseptic Team'!Q$3</f>
        <v>[PHARMACY ROLE]</v>
      </c>
      <c r="D135" s="5"/>
      <c r="E135" s="40">
        <f>VLOOKUP(E$3,aseptic,17,FALSE)</f>
        <v>0</v>
      </c>
      <c r="F135" s="40">
        <f>VLOOKUP(F$3,aseptic,17,FALSE)</f>
        <v>0</v>
      </c>
      <c r="G135" s="40">
        <f>VLOOKUP(G$3,aseptic,17,FALSE)</f>
        <v>0</v>
      </c>
      <c r="H135" s="40">
        <f>VLOOKUP(H$3,aseptic,17,FALSE)</f>
        <v>0</v>
      </c>
      <c r="I135" s="46">
        <f>VLOOKUP(I$3,aseptic,17,FALSE)</f>
        <v>0</v>
      </c>
      <c r="J135" s="28"/>
      <c r="K135" s="19"/>
      <c r="O135" s="179" t="s">
        <v>481</v>
      </c>
      <c r="P135" s="168" t="b">
        <f t="shared" si="20"/>
        <v>0</v>
      </c>
      <c r="Q135" s="179" t="s">
        <v>481</v>
      </c>
      <c r="R135" s="168" t="b">
        <f t="shared" si="21"/>
        <v>1</v>
      </c>
      <c r="S135" s="179" t="s">
        <v>481</v>
      </c>
      <c r="T135" s="168" t="b">
        <f t="shared" si="22"/>
        <v>1</v>
      </c>
      <c r="U135" s="179" t="s">
        <v>481</v>
      </c>
      <c r="V135" s="168" t="b">
        <f t="shared" si="23"/>
        <v>1</v>
      </c>
      <c r="W135" s="179" t="s">
        <v>481</v>
      </c>
      <c r="X135" s="168" t="b">
        <f t="shared" si="24"/>
        <v>1</v>
      </c>
    </row>
    <row r="136" spans="2:24" x14ac:dyDescent="0.3">
      <c r="B136" s="32"/>
      <c r="C136" s="34" t="str">
        <f>'Aseptic Team'!R$3</f>
        <v>[PHARMACY ROLE]</v>
      </c>
      <c r="D136" s="5"/>
      <c r="E136" s="40">
        <f>VLOOKUP(E$3,aseptic,18,FALSE)</f>
        <v>0</v>
      </c>
      <c r="F136" s="40">
        <f>VLOOKUP(F$3,aseptic,18,FALSE)</f>
        <v>0</v>
      </c>
      <c r="G136" s="40">
        <f>VLOOKUP(G$3,aseptic,18,FALSE)</f>
        <v>0</v>
      </c>
      <c r="H136" s="40">
        <f>VLOOKUP(H$3,aseptic,18,FALSE)</f>
        <v>0</v>
      </c>
      <c r="I136" s="46">
        <f>VLOOKUP(I$3,aseptic,18,FALSE)</f>
        <v>0</v>
      </c>
      <c r="J136" s="28"/>
      <c r="K136" s="19"/>
      <c r="O136" s="179" t="s">
        <v>376</v>
      </c>
      <c r="P136" s="168" t="b">
        <f t="shared" si="20"/>
        <v>0</v>
      </c>
      <c r="Q136" s="179" t="s">
        <v>376</v>
      </c>
      <c r="R136" s="168" t="b">
        <f t="shared" si="21"/>
        <v>1</v>
      </c>
      <c r="S136" s="179" t="s">
        <v>376</v>
      </c>
      <c r="T136" s="168" t="b">
        <f t="shared" si="22"/>
        <v>1</v>
      </c>
      <c r="U136" s="179" t="s">
        <v>376</v>
      </c>
      <c r="V136" s="168" t="b">
        <f t="shared" si="23"/>
        <v>1</v>
      </c>
      <c r="W136" s="179" t="s">
        <v>376</v>
      </c>
      <c r="X136" s="168" t="b">
        <f t="shared" si="24"/>
        <v>1</v>
      </c>
    </row>
    <row r="137" spans="2:24" x14ac:dyDescent="0.3">
      <c r="B137" s="32"/>
      <c r="C137" s="34" t="str">
        <f>'Aseptic Team'!S$3</f>
        <v>[PHARMACY ROLE]</v>
      </c>
      <c r="D137" s="5"/>
      <c r="E137" s="40">
        <f>VLOOKUP(E$3,aseptic,19,FALSE)</f>
        <v>0</v>
      </c>
      <c r="F137" s="40">
        <f>VLOOKUP(F$3,aseptic,19,FALSE)</f>
        <v>0</v>
      </c>
      <c r="G137" s="40">
        <f>VLOOKUP(G$3,aseptic,19,FALSE)</f>
        <v>0</v>
      </c>
      <c r="H137" s="40">
        <f>VLOOKUP(H$3,aseptic,19,FALSE)</f>
        <v>0</v>
      </c>
      <c r="I137" s="46">
        <f>VLOOKUP(I$3,aseptic,19,FALSE)</f>
        <v>0</v>
      </c>
      <c r="J137" s="28"/>
      <c r="K137" s="19"/>
      <c r="O137" s="179" t="s">
        <v>439</v>
      </c>
      <c r="P137" s="168" t="b">
        <f t="shared" si="20"/>
        <v>0</v>
      </c>
      <c r="Q137" s="179" t="s">
        <v>439</v>
      </c>
      <c r="R137" s="168" t="b">
        <f t="shared" si="21"/>
        <v>1</v>
      </c>
      <c r="S137" s="179" t="s">
        <v>439</v>
      </c>
      <c r="T137" s="168" t="b">
        <f t="shared" si="22"/>
        <v>1</v>
      </c>
      <c r="U137" s="179" t="s">
        <v>439</v>
      </c>
      <c r="V137" s="168" t="b">
        <f t="shared" si="23"/>
        <v>1</v>
      </c>
      <c r="W137" s="179" t="s">
        <v>439</v>
      </c>
      <c r="X137" s="168" t="b">
        <f t="shared" si="24"/>
        <v>1</v>
      </c>
    </row>
    <row r="138" spans="2:24" x14ac:dyDescent="0.3">
      <c r="B138" s="32"/>
      <c r="C138" s="34" t="str">
        <f>'Aseptic Team'!T$3</f>
        <v>[PHARMACY ROLE]</v>
      </c>
      <c r="D138" s="5"/>
      <c r="E138" s="40">
        <f>VLOOKUP(E$3,aseptic,20,FALSE)</f>
        <v>0</v>
      </c>
      <c r="F138" s="40">
        <f>VLOOKUP(F$3,aseptic,20,FALSE)</f>
        <v>0</v>
      </c>
      <c r="G138" s="40">
        <f>VLOOKUP(G$3,aseptic,20,FALSE)</f>
        <v>0</v>
      </c>
      <c r="H138" s="40">
        <f>VLOOKUP(H$3,aseptic,20,FALSE)</f>
        <v>0</v>
      </c>
      <c r="I138" s="46">
        <f>VLOOKUP(I$3,aseptic,20,FALSE)</f>
        <v>0</v>
      </c>
      <c r="J138" s="28"/>
      <c r="K138" s="19"/>
      <c r="O138" s="179" t="s">
        <v>399</v>
      </c>
      <c r="P138" s="168" t="b">
        <f t="shared" si="20"/>
        <v>0</v>
      </c>
      <c r="Q138" s="179" t="s">
        <v>399</v>
      </c>
      <c r="R138" s="168" t="b">
        <f t="shared" si="21"/>
        <v>1</v>
      </c>
      <c r="S138" s="179" t="s">
        <v>399</v>
      </c>
      <c r="T138" s="168" t="b">
        <f t="shared" si="22"/>
        <v>1</v>
      </c>
      <c r="U138" s="179" t="s">
        <v>399</v>
      </c>
      <c r="V138" s="168" t="b">
        <f t="shared" si="23"/>
        <v>1</v>
      </c>
      <c r="W138" s="179" t="s">
        <v>399</v>
      </c>
      <c r="X138" s="168" t="b">
        <f t="shared" si="24"/>
        <v>1</v>
      </c>
    </row>
    <row r="139" spans="2:24" x14ac:dyDescent="0.3">
      <c r="B139" s="122"/>
      <c r="C139" s="210" t="s">
        <v>21</v>
      </c>
      <c r="D139" s="20"/>
      <c r="E139" s="43"/>
      <c r="F139" s="114"/>
      <c r="G139" s="43"/>
      <c r="H139" s="43"/>
      <c r="I139" s="44"/>
      <c r="J139" s="28"/>
      <c r="K139" s="19"/>
      <c r="O139" s="179" t="s">
        <v>412</v>
      </c>
      <c r="P139" s="168" t="b">
        <f t="shared" si="20"/>
        <v>0</v>
      </c>
      <c r="Q139" s="179" t="s">
        <v>412</v>
      </c>
      <c r="R139" s="168" t="b">
        <f t="shared" si="21"/>
        <v>1</v>
      </c>
      <c r="S139" s="179" t="s">
        <v>412</v>
      </c>
      <c r="T139" s="168" t="b">
        <f t="shared" si="22"/>
        <v>1</v>
      </c>
      <c r="U139" s="179" t="s">
        <v>412</v>
      </c>
      <c r="V139" s="168" t="b">
        <f t="shared" si="23"/>
        <v>1</v>
      </c>
      <c r="W139" s="179" t="s">
        <v>412</v>
      </c>
      <c r="X139" s="168" t="b">
        <f t="shared" si="24"/>
        <v>1</v>
      </c>
    </row>
    <row r="140" spans="2:24" x14ac:dyDescent="0.3">
      <c r="B140" s="84"/>
      <c r="C140" s="34" t="str">
        <f>'Med Info Inpatients HOMR'!$C$1</f>
        <v>MED INFO</v>
      </c>
      <c r="D140" s="5"/>
      <c r="E140" s="40" t="str">
        <f>VLOOKUP(E$3,medinfo,3,FALSE)</f>
        <v>public holiday</v>
      </c>
      <c r="F140" s="40" t="str">
        <f>VLOOKUP(F$3,medinfo,3,FALSE)</f>
        <v>Rodney</v>
      </c>
      <c r="G140" s="40" t="str">
        <f>VLOOKUP(G$3,medinfo,3,FALSE)</f>
        <v>Rodney</v>
      </c>
      <c r="H140" s="40" t="str">
        <f>VLOOKUP(H$3,medinfo,3,FALSE)</f>
        <v>Rodney</v>
      </c>
      <c r="I140" s="46" t="str">
        <f>VLOOKUP(I$3,medinfo,3,FALSE)</f>
        <v>Rodney</v>
      </c>
      <c r="J140" s="28"/>
      <c r="K140" s="19"/>
      <c r="O140" s="179" t="s">
        <v>413</v>
      </c>
      <c r="P140" s="168" t="b">
        <f t="shared" si="20"/>
        <v>0</v>
      </c>
      <c r="Q140" s="179" t="s">
        <v>413</v>
      </c>
      <c r="R140" s="168" t="b">
        <f t="shared" si="21"/>
        <v>1</v>
      </c>
      <c r="S140" s="179" t="s">
        <v>413</v>
      </c>
      <c r="T140" s="168" t="b">
        <f t="shared" si="22"/>
        <v>1</v>
      </c>
      <c r="U140" s="179" t="s">
        <v>413</v>
      </c>
      <c r="V140" s="168" t="b">
        <f t="shared" si="23"/>
        <v>1</v>
      </c>
      <c r="W140" s="179" t="s">
        <v>413</v>
      </c>
      <c r="X140" s="168" t="b">
        <f t="shared" si="24"/>
        <v>1</v>
      </c>
    </row>
    <row r="141" spans="2:24" x14ac:dyDescent="0.3">
      <c r="B141" s="84"/>
      <c r="C141" s="34" t="str">
        <f>'Med Info Inpatients HOMR'!$D$1</f>
        <v>MED INFO INTERN</v>
      </c>
      <c r="D141" s="5"/>
      <c r="E141" s="40" t="str">
        <f>VLOOKUP(E$3,medinfo,4,FALSE)</f>
        <v>public holiday</v>
      </c>
      <c r="F141" s="40" t="str">
        <f>VLOOKUP(F$3,medinfo,4,FALSE)</f>
        <v>V.Le</v>
      </c>
      <c r="G141" s="40" t="str">
        <f>VLOOKUP(G$3,medinfo,4,FALSE)</f>
        <v>qq</v>
      </c>
      <c r="H141" s="40" t="str">
        <f>VLOOKUP(H$3,medinfo,4,FALSE)</f>
        <v>V.Le</v>
      </c>
      <c r="I141" s="46" t="str">
        <f>VLOOKUP(I$3,medinfo,4,FALSE)</f>
        <v>V.Le</v>
      </c>
      <c r="J141" s="28"/>
      <c r="K141" s="19"/>
      <c r="O141" s="179" t="s">
        <v>500</v>
      </c>
      <c r="P141" s="168" t="b">
        <f t="shared" si="20"/>
        <v>0</v>
      </c>
      <c r="Q141" s="179" t="s">
        <v>500</v>
      </c>
      <c r="R141" s="168" t="b">
        <f t="shared" si="21"/>
        <v>1</v>
      </c>
      <c r="S141" s="179" t="s">
        <v>500</v>
      </c>
      <c r="T141" s="168" t="b">
        <f t="shared" si="22"/>
        <v>1</v>
      </c>
      <c r="U141" s="179" t="s">
        <v>500</v>
      </c>
      <c r="V141" s="168" t="b">
        <f t="shared" si="23"/>
        <v>1</v>
      </c>
      <c r="W141" s="179" t="s">
        <v>500</v>
      </c>
      <c r="X141" s="168" t="b">
        <f t="shared" si="24"/>
        <v>1</v>
      </c>
    </row>
    <row r="142" spans="2:24" x14ac:dyDescent="0.3">
      <c r="B142" s="84"/>
      <c r="C142" s="34" t="str">
        <f>'Med Info Inpatients HOMR'!$E$1</f>
        <v>MED INFO TRAINING</v>
      </c>
      <c r="D142" s="5"/>
      <c r="E142" s="40" t="str">
        <f>VLOOKUP(E$3,medinfo,5,FALSE)</f>
        <v>public holiday</v>
      </c>
      <c r="F142" s="40">
        <f>VLOOKUP(F$3,medinfo,5,FALSE)</f>
        <v>0</v>
      </c>
      <c r="G142" s="40">
        <f>VLOOKUP(G$3,medinfo,5,FALSE)</f>
        <v>0</v>
      </c>
      <c r="H142" s="40">
        <f>VLOOKUP(H$3,medinfo,5,FALSE)</f>
        <v>0</v>
      </c>
      <c r="I142" s="46">
        <f>VLOOKUP(I$3,medinfo,5,FALSE)</f>
        <v>0</v>
      </c>
      <c r="J142" s="28"/>
      <c r="K142" s="19"/>
      <c r="O142" s="179" t="s">
        <v>414</v>
      </c>
      <c r="P142" s="168" t="b">
        <f t="shared" si="20"/>
        <v>0</v>
      </c>
      <c r="Q142" s="179" t="s">
        <v>414</v>
      </c>
      <c r="R142" s="168" t="b">
        <f t="shared" si="21"/>
        <v>1</v>
      </c>
      <c r="S142" s="179" t="s">
        <v>414</v>
      </c>
      <c r="T142" s="168" t="b">
        <f t="shared" si="22"/>
        <v>1</v>
      </c>
      <c r="U142" s="179" t="s">
        <v>414</v>
      </c>
      <c r="V142" s="168" t="b">
        <f t="shared" si="23"/>
        <v>1</v>
      </c>
      <c r="W142" s="179" t="s">
        <v>414</v>
      </c>
      <c r="X142" s="168" t="b">
        <f t="shared" si="24"/>
        <v>1</v>
      </c>
    </row>
    <row r="143" spans="2:24" x14ac:dyDescent="0.3">
      <c r="B143" s="84"/>
      <c r="C143" s="34" t="str">
        <f>'Med Info Inpatients HOMR'!$F$1</f>
        <v>INPATIENTS</v>
      </c>
      <c r="D143" s="5"/>
      <c r="E143" s="40" t="str">
        <f>VLOOKUP(E$3,medinfo,6,FALSE)</f>
        <v>public holiday</v>
      </c>
      <c r="F143" s="40" t="str">
        <f>VLOOKUP(F$3,medinfo,6,FALSE)</f>
        <v>MichaelL</v>
      </c>
      <c r="G143" s="40" t="str">
        <f>VLOOKUP(G$3,medinfo,6,FALSE)</f>
        <v>Adil</v>
      </c>
      <c r="H143" s="40" t="str">
        <f>VLOOKUP(H$3,medinfo,6,FALSE)</f>
        <v>Adil</v>
      </c>
      <c r="I143" s="46" t="str">
        <f>VLOOKUP(I$3,medinfo,6,FALSE)</f>
        <v>Adil</v>
      </c>
      <c r="J143" s="28"/>
      <c r="K143" s="19"/>
      <c r="O143" s="179" t="s">
        <v>507</v>
      </c>
      <c r="P143" s="168" t="b">
        <f t="shared" si="20"/>
        <v>0</v>
      </c>
      <c r="Q143" s="179" t="s">
        <v>507</v>
      </c>
      <c r="R143" s="168" t="b">
        <f t="shared" si="21"/>
        <v>1</v>
      </c>
      <c r="S143" s="179" t="s">
        <v>507</v>
      </c>
      <c r="T143" s="168" t="b">
        <f t="shared" si="22"/>
        <v>1</v>
      </c>
      <c r="U143" s="179" t="s">
        <v>507</v>
      </c>
      <c r="V143" s="168" t="b">
        <f t="shared" si="23"/>
        <v>1</v>
      </c>
      <c r="W143" s="179" t="s">
        <v>507</v>
      </c>
      <c r="X143" s="168" t="b">
        <f t="shared" si="24"/>
        <v>1</v>
      </c>
    </row>
    <row r="144" spans="2:24" x14ac:dyDescent="0.3">
      <c r="B144" s="84"/>
      <c r="C144" s="34" t="str">
        <f>'Med Info Inpatients HOMR'!$G$1</f>
        <v>INPATIENTS</v>
      </c>
      <c r="D144" s="5"/>
      <c r="E144" s="40" t="str">
        <f>VLOOKUP(E$3,medinfo,7,FALSE)</f>
        <v>public holiday</v>
      </c>
      <c r="F144" s="40" t="str">
        <f>VLOOKUP(F$3,medinfo,7,FALSE)</f>
        <v>Taylor</v>
      </c>
      <c r="G144" s="40" t="str">
        <f>VLOOKUP(G$3,medinfo,7,FALSE)</f>
        <v>Taylor</v>
      </c>
      <c r="H144" s="40" t="str">
        <f>VLOOKUP(H$3,medinfo,7,FALSE)</f>
        <v>Taylor</v>
      </c>
      <c r="I144" s="46" t="str">
        <f>VLOOKUP(I$3,medinfo,7,FALSE)</f>
        <v>Taylor</v>
      </c>
      <c r="J144" s="28"/>
      <c r="K144" s="19"/>
      <c r="O144" s="179" t="s">
        <v>476</v>
      </c>
      <c r="P144" s="168" t="b">
        <f t="shared" si="20"/>
        <v>0</v>
      </c>
      <c r="Q144" s="179" t="s">
        <v>476</v>
      </c>
      <c r="R144" s="168" t="b">
        <f t="shared" si="21"/>
        <v>1</v>
      </c>
      <c r="S144" s="179" t="s">
        <v>476</v>
      </c>
      <c r="T144" s="168" t="b">
        <f t="shared" si="22"/>
        <v>1</v>
      </c>
      <c r="U144" s="179" t="s">
        <v>476</v>
      </c>
      <c r="V144" s="168" t="b">
        <f t="shared" si="23"/>
        <v>1</v>
      </c>
      <c r="W144" s="179" t="s">
        <v>476</v>
      </c>
      <c r="X144" s="168" t="b">
        <f t="shared" si="24"/>
        <v>1</v>
      </c>
    </row>
    <row r="145" spans="2:24" x14ac:dyDescent="0.3">
      <c r="B145" s="84"/>
      <c r="C145" s="34" t="str">
        <f>'Med Info Inpatients HOMR'!$H$1</f>
        <v>INPATIENTS</v>
      </c>
      <c r="D145" s="5"/>
      <c r="E145" s="40" t="str">
        <f>VLOOKUP(E$3,medinfo,8,FALSE)</f>
        <v>public holiday</v>
      </c>
      <c r="F145" s="40" t="str">
        <f>VLOOKUP(F$3,medinfo,8,FALSE)</f>
        <v>qq</v>
      </c>
      <c r="G145" s="40" t="str">
        <f>VLOOKUP(G$3,medinfo,8,FALSE)</f>
        <v>Domenica</v>
      </c>
      <c r="H145" s="40" t="str">
        <f>VLOOKUP(H$3,medinfo,8,FALSE)</f>
        <v>Domenica</v>
      </c>
      <c r="I145" s="46" t="str">
        <f>VLOOKUP(I$3,medinfo,8,FALSE)</f>
        <v>qq</v>
      </c>
      <c r="J145" s="28"/>
      <c r="K145" s="19"/>
      <c r="O145" s="179" t="s">
        <v>401</v>
      </c>
      <c r="P145" s="168" t="b">
        <f t="shared" si="20"/>
        <v>0</v>
      </c>
      <c r="Q145" s="179" t="s">
        <v>401</v>
      </c>
      <c r="R145" s="168" t="b">
        <f t="shared" si="21"/>
        <v>1</v>
      </c>
      <c r="S145" s="179" t="s">
        <v>401</v>
      </c>
      <c r="T145" s="168" t="b">
        <f t="shared" si="22"/>
        <v>1</v>
      </c>
      <c r="U145" s="179" t="s">
        <v>401</v>
      </c>
      <c r="V145" s="168" t="b">
        <f t="shared" si="23"/>
        <v>1</v>
      </c>
      <c r="W145" s="179" t="s">
        <v>401</v>
      </c>
      <c r="X145" s="168" t="b">
        <f t="shared" si="24"/>
        <v>1</v>
      </c>
    </row>
    <row r="146" spans="2:24" x14ac:dyDescent="0.3">
      <c r="B146" s="84"/>
      <c r="C146" s="34" t="str">
        <f>'Med Info Inpatients HOMR'!$I$1</f>
        <v>INPATIENT INTERN</v>
      </c>
      <c r="D146" s="5"/>
      <c r="E146" s="40" t="str">
        <f>VLOOKUP(E$3,medinfo,9,FALSE)</f>
        <v>public holiday</v>
      </c>
      <c r="F146" s="40" t="str">
        <f>VLOOKUP(F$3,medinfo,9,FALSE)</f>
        <v>Jonathan</v>
      </c>
      <c r="G146" s="40" t="str">
        <f>VLOOKUP(G$3,medinfo,9,FALSE)</f>
        <v>qq</v>
      </c>
      <c r="H146" s="40" t="str">
        <f>VLOOKUP(H$3,medinfo,9,FALSE)</f>
        <v>Jonathan</v>
      </c>
      <c r="I146" s="46" t="str">
        <f>VLOOKUP(I$3,medinfo,9,FALSE)</f>
        <v>Jonathan</v>
      </c>
      <c r="J146" s="28"/>
      <c r="K146" s="19"/>
      <c r="O146" s="179" t="s">
        <v>428</v>
      </c>
      <c r="P146" s="168" t="b">
        <f t="shared" si="20"/>
        <v>0</v>
      </c>
      <c r="Q146" s="179" t="s">
        <v>428</v>
      </c>
      <c r="R146" s="168" t="b">
        <f t="shared" si="21"/>
        <v>1</v>
      </c>
      <c r="S146" s="179" t="s">
        <v>428</v>
      </c>
      <c r="T146" s="168" t="b">
        <f t="shared" si="22"/>
        <v>1</v>
      </c>
      <c r="U146" s="179" t="s">
        <v>428</v>
      </c>
      <c r="V146" s="168" t="b">
        <f t="shared" si="23"/>
        <v>1</v>
      </c>
      <c r="W146" s="179" t="s">
        <v>428</v>
      </c>
      <c r="X146" s="168" t="b">
        <f t="shared" si="24"/>
        <v>1</v>
      </c>
    </row>
    <row r="147" spans="2:24" x14ac:dyDescent="0.3">
      <c r="B147" s="84"/>
      <c r="C147" s="34" t="str">
        <f>'Med Info Inpatients HOMR'!$J$1</f>
        <v>INPATIENT INTERN</v>
      </c>
      <c r="D147" s="5"/>
      <c r="E147" s="40" t="str">
        <f>VLOOKUP(E$3,medinfo,10,FALSE)</f>
        <v>public holiday</v>
      </c>
      <c r="F147" s="40">
        <f>VLOOKUP(F$3,medinfo,10,FALSE)</f>
        <v>0</v>
      </c>
      <c r="G147" s="40">
        <f>VLOOKUP(G$3,medinfo,10,FALSE)</f>
        <v>0</v>
      </c>
      <c r="H147" s="40">
        <f>VLOOKUP(H$3,medinfo,10,FALSE)</f>
        <v>0</v>
      </c>
      <c r="I147" s="46">
        <f>VLOOKUP(I$3,medinfo,10,FALSE)</f>
        <v>0</v>
      </c>
      <c r="J147" s="28"/>
      <c r="K147" s="19"/>
      <c r="O147" s="179" t="s">
        <v>432</v>
      </c>
      <c r="P147" s="168" t="b">
        <f t="shared" si="20"/>
        <v>0</v>
      </c>
      <c r="Q147" s="179" t="s">
        <v>432</v>
      </c>
      <c r="R147" s="168" t="b">
        <f t="shared" si="21"/>
        <v>1</v>
      </c>
      <c r="S147" s="179" t="s">
        <v>432</v>
      </c>
      <c r="T147" s="168" t="b">
        <f t="shared" si="22"/>
        <v>1</v>
      </c>
      <c r="U147" s="179" t="s">
        <v>432</v>
      </c>
      <c r="V147" s="168" t="b">
        <f t="shared" si="23"/>
        <v>1</v>
      </c>
      <c r="W147" s="179" t="s">
        <v>432</v>
      </c>
      <c r="X147" s="168" t="b">
        <f t="shared" si="24"/>
        <v>1</v>
      </c>
    </row>
    <row r="148" spans="2:24" x14ac:dyDescent="0.3">
      <c r="B148" s="84" t="s">
        <v>55</v>
      </c>
      <c r="C148" s="34" t="str">
        <f>'Med Info Inpatients HOMR'!$K$1</f>
        <v>(8am-4.30pm) HOMR / CDC CLINIC</v>
      </c>
      <c r="D148" s="5"/>
      <c r="E148" s="40" t="str">
        <f>VLOOKUP(E$3,medinfo,11,FALSE)</f>
        <v>public holiday</v>
      </c>
      <c r="F148" s="40" t="str">
        <f>VLOOKUP(F$3,medinfo,11,FALSE)</f>
        <v>Maia</v>
      </c>
      <c r="G148" s="40" t="str">
        <f>VLOOKUP(G$3,medinfo,11,FALSE)</f>
        <v>Phuong</v>
      </c>
      <c r="H148" s="40" t="str">
        <f>VLOOKUP(H$3,medinfo,11,FALSE)</f>
        <v>Maia</v>
      </c>
      <c r="I148" s="46" t="str">
        <f>VLOOKUP(I$3,medinfo,11,FALSE)</f>
        <v>A.Tran</v>
      </c>
      <c r="J148" s="28"/>
      <c r="K148" s="19"/>
      <c r="O148" s="179"/>
      <c r="P148" s="168" t="b">
        <v>1</v>
      </c>
      <c r="Q148" s="179" t="s">
        <v>314</v>
      </c>
      <c r="R148" s="168" t="b">
        <v>1</v>
      </c>
      <c r="S148" s="179" t="s">
        <v>314</v>
      </c>
      <c r="T148" s="168" t="b">
        <v>1</v>
      </c>
      <c r="U148" s="179"/>
      <c r="V148" s="168" t="b">
        <v>1</v>
      </c>
      <c r="W148" s="179" t="s">
        <v>314</v>
      </c>
      <c r="X148" s="168" t="b">
        <v>1</v>
      </c>
    </row>
    <row r="149" spans="2:24" x14ac:dyDescent="0.3">
      <c r="B149" s="84"/>
      <c r="C149" s="34" t="str">
        <f>'Med Info Inpatients HOMR'!$L$1</f>
        <v>(8am-4.30pm) HOMR</v>
      </c>
      <c r="D149" s="5"/>
      <c r="E149" s="40" t="str">
        <f>VLOOKUP(E$3,medinfo,12,FALSE)</f>
        <v>public holiday</v>
      </c>
      <c r="F149" s="40" t="str">
        <f>VLOOKUP(F$3,medinfo,12,FALSE)</f>
        <v>Sophia</v>
      </c>
      <c r="G149" s="40" t="str">
        <f>VLOOKUP(G$3,medinfo,12,FALSE)</f>
        <v>Sophia</v>
      </c>
      <c r="H149" s="40" t="str">
        <f>VLOOKUP(H$3,medinfo,12,FALSE)</f>
        <v>Sophia</v>
      </c>
      <c r="I149" s="46" t="str">
        <f>VLOOKUP(I$3,medinfo,12,FALSE)</f>
        <v>Sophia</v>
      </c>
      <c r="J149" s="28"/>
      <c r="K149" s="19"/>
      <c r="O149" s="179" t="s">
        <v>324</v>
      </c>
      <c r="P149" s="168" t="b">
        <v>1</v>
      </c>
      <c r="Q149" s="179"/>
      <c r="R149" s="168" t="b">
        <v>1</v>
      </c>
      <c r="S149" s="179"/>
      <c r="T149" s="168" t="b">
        <v>1</v>
      </c>
      <c r="U149" s="179" t="s">
        <v>324</v>
      </c>
      <c r="V149" s="168" t="b">
        <v>1</v>
      </c>
      <c r="W149" s="179" t="s">
        <v>324</v>
      </c>
      <c r="X149" s="168" t="b">
        <v>1</v>
      </c>
    </row>
    <row r="150" spans="2:24" x14ac:dyDescent="0.3">
      <c r="B150" s="84"/>
      <c r="C150" s="34" t="str">
        <f>'Med Info Inpatients HOMR'!$M$1</f>
        <v>(8am-4.30pm) HOMR</v>
      </c>
      <c r="D150" s="5"/>
      <c r="E150" s="40" t="str">
        <f>VLOOKUP(E$3,medinfo,13,FALSE)</f>
        <v>public holiday</v>
      </c>
      <c r="F150" s="40" t="str">
        <f>VLOOKUP(F$3,medinfo,13,FALSE)</f>
        <v>Amelia</v>
      </c>
      <c r="G150" s="40" t="str">
        <f>VLOOKUP(G$3,medinfo,13,FALSE)</f>
        <v>Amelia</v>
      </c>
      <c r="H150" s="40" t="str">
        <f>VLOOKUP(H$3,medinfo,13,FALSE)</f>
        <v>Amelia</v>
      </c>
      <c r="I150" s="46" t="str">
        <f>VLOOKUP(I$3,medinfo,13,FALSE)</f>
        <v>Amelia</v>
      </c>
      <c r="J150" s="28"/>
      <c r="K150" s="19"/>
      <c r="O150" s="179" t="s">
        <v>502</v>
      </c>
      <c r="P150" s="168" t="b">
        <f t="shared" si="20"/>
        <v>0</v>
      </c>
      <c r="Q150" s="179" t="s">
        <v>502</v>
      </c>
      <c r="R150" s="168" t="b">
        <f t="shared" si="21"/>
        <v>0</v>
      </c>
      <c r="S150" s="179" t="s">
        <v>502</v>
      </c>
      <c r="T150" s="168" t="b">
        <f t="shared" si="22"/>
        <v>1</v>
      </c>
      <c r="U150" s="179" t="s">
        <v>502</v>
      </c>
      <c r="V150" s="168" t="b">
        <f t="shared" si="23"/>
        <v>1</v>
      </c>
      <c r="W150" s="179" t="s">
        <v>502</v>
      </c>
      <c r="X150" s="168" t="b">
        <f t="shared" si="24"/>
        <v>1</v>
      </c>
    </row>
    <row r="151" spans="2:24" x14ac:dyDescent="0.3">
      <c r="B151" s="84" t="s">
        <v>54</v>
      </c>
      <c r="C151" s="34" t="str">
        <f>'Med Info Inpatients HOMR'!$N$1</f>
        <v>(8am-4.30pm) HOMR</v>
      </c>
      <c r="D151" s="5"/>
      <c r="E151" s="40" t="str">
        <f>VLOOKUP(E$3,medinfo,14,FALSE)</f>
        <v>public holiday</v>
      </c>
      <c r="F151" s="40">
        <f>VLOOKUP(F$3,medinfo,14,FALSE)</f>
        <v>0</v>
      </c>
      <c r="G151" s="40">
        <f>VLOOKUP(G$3,medinfo,14,FALSE)</f>
        <v>0</v>
      </c>
      <c r="H151" s="40">
        <f>VLOOKUP(H$3,medinfo,14,FALSE)</f>
        <v>0</v>
      </c>
      <c r="I151" s="46">
        <f>VLOOKUP(I$3,medinfo,14,FALSE)</f>
        <v>0</v>
      </c>
      <c r="J151" s="28"/>
      <c r="K151" s="19"/>
      <c r="O151" s="179" t="s">
        <v>395</v>
      </c>
      <c r="P151" s="168" t="b">
        <f t="shared" si="20"/>
        <v>1</v>
      </c>
      <c r="Q151" s="179" t="s">
        <v>395</v>
      </c>
      <c r="R151" s="168" t="b">
        <f t="shared" si="21"/>
        <v>1</v>
      </c>
      <c r="S151" s="179" t="s">
        <v>395</v>
      </c>
      <c r="T151" s="168" t="b">
        <f t="shared" si="22"/>
        <v>1</v>
      </c>
      <c r="U151" s="179" t="s">
        <v>395</v>
      </c>
      <c r="V151" s="168" t="b">
        <f t="shared" si="23"/>
        <v>1</v>
      </c>
      <c r="W151" s="179" t="s">
        <v>395</v>
      </c>
      <c r="X151" s="168" t="b">
        <f t="shared" si="24"/>
        <v>1</v>
      </c>
    </row>
    <row r="152" spans="2:24" x14ac:dyDescent="0.3">
      <c r="B152" s="84"/>
      <c r="C152" s="34" t="str">
        <f>'Med Info Inpatients HOMR'!$O$1</f>
        <v>(8am-4.30pm) HOMR / AAC / PR INTERN</v>
      </c>
      <c r="D152" s="5"/>
      <c r="E152" s="40" t="str">
        <f>VLOOKUP(E$3,medinfo,15,FALSE)</f>
        <v>public holiday</v>
      </c>
      <c r="F152" s="40">
        <f>VLOOKUP(F$3,medinfo,15,FALSE)</f>
        <v>0</v>
      </c>
      <c r="G152" s="40">
        <f>VLOOKUP(G$3,medinfo,15,FALSE)</f>
        <v>0</v>
      </c>
      <c r="H152" s="40">
        <f>VLOOKUP(H$3,medinfo,15,FALSE)</f>
        <v>0</v>
      </c>
      <c r="I152" s="46">
        <f>VLOOKUP(I$3,medinfo,15,FALSE)</f>
        <v>0</v>
      </c>
      <c r="J152" s="28"/>
      <c r="K152" s="19"/>
      <c r="O152" s="168"/>
      <c r="P152" s="168" t="b">
        <f t="shared" si="20"/>
        <v>1</v>
      </c>
      <c r="Q152" s="168"/>
      <c r="R152" s="168" t="b">
        <f t="shared" si="21"/>
        <v>1</v>
      </c>
      <c r="S152" s="168"/>
      <c r="T152" s="168" t="b">
        <f t="shared" si="22"/>
        <v>1</v>
      </c>
      <c r="U152" s="168"/>
      <c r="V152" s="168" t="b">
        <f t="shared" si="23"/>
        <v>1</v>
      </c>
      <c r="W152" s="179"/>
      <c r="X152" s="168" t="b">
        <f t="shared" si="24"/>
        <v>1</v>
      </c>
    </row>
    <row r="153" spans="2:24" x14ac:dyDescent="0.3">
      <c r="B153" s="84"/>
      <c r="C153" s="34" t="str">
        <f>'Med Info Inpatients HOMR'!$P$1</f>
        <v>[PHARMACY ROLE]</v>
      </c>
      <c r="D153" s="5"/>
      <c r="E153" s="40">
        <f>VLOOKUP(E$3,medinfo,16,FALSE)</f>
        <v>0</v>
      </c>
      <c r="F153" s="40">
        <f>VLOOKUP(F$3,medinfo,16,FALSE)</f>
        <v>0</v>
      </c>
      <c r="G153" s="40">
        <f>VLOOKUP(G$3,medinfo,16,FALSE)</f>
        <v>0</v>
      </c>
      <c r="H153" s="40">
        <f>VLOOKUP(H$3,medinfo,16,FALSE)</f>
        <v>0</v>
      </c>
      <c r="I153" s="46">
        <f>VLOOKUP(I$3,medinfo,16,FALSE)</f>
        <v>0</v>
      </c>
      <c r="J153" s="28"/>
      <c r="K153" s="19"/>
      <c r="O153" s="168" t="s">
        <v>482</v>
      </c>
      <c r="P153" s="168" t="b">
        <f t="shared" ref="P153:P182" si="25">NOT(ISERROR(MATCH("*"&amp;O153&amp;"*",E:E,0)))</f>
        <v>0</v>
      </c>
      <c r="Q153" s="168" t="s">
        <v>482</v>
      </c>
      <c r="R153" s="168" t="b">
        <f t="shared" ref="R153:R182" si="26">NOT(ISERROR(MATCH("*"&amp;Q153&amp;"*",F:F,0)))</f>
        <v>1</v>
      </c>
      <c r="S153" s="168" t="s">
        <v>482</v>
      </c>
      <c r="T153" s="168" t="b">
        <f t="shared" ref="T153:T182" si="27">NOT(ISERROR(MATCH("*"&amp;S153&amp;"*",G:G,0)))</f>
        <v>1</v>
      </c>
      <c r="U153" s="168" t="s">
        <v>482</v>
      </c>
      <c r="V153" s="168" t="b">
        <f t="shared" ref="V153:V182" si="28">NOT(ISERROR(MATCH("*"&amp;U153&amp;"*",H:H,0)))</f>
        <v>1</v>
      </c>
      <c r="W153" s="168" t="s">
        <v>482</v>
      </c>
      <c r="X153" s="168" t="b">
        <f t="shared" ref="X153:X182" si="29">NOT(ISERROR(MATCH("*"&amp;W153&amp;"*",I:I,0)))</f>
        <v>1</v>
      </c>
    </row>
    <row r="154" spans="2:24" x14ac:dyDescent="0.3">
      <c r="B154" s="84"/>
      <c r="C154" s="34" t="str">
        <f>'Med Info Inpatients HOMR'!$Q$1</f>
        <v>[PHARMACY ROLE]</v>
      </c>
      <c r="D154" s="5"/>
      <c r="E154" s="40">
        <f>VLOOKUP(E$3,medinfo,17,FALSE)</f>
        <v>0</v>
      </c>
      <c r="F154" s="40">
        <f>VLOOKUP(F$3,medinfo,17,FALSE)</f>
        <v>0</v>
      </c>
      <c r="G154" s="40">
        <f>VLOOKUP(G$3,medinfo,17,FALSE)</f>
        <v>0</v>
      </c>
      <c r="H154" s="40">
        <f>VLOOKUP(H$3,medinfo,17,FALSE)</f>
        <v>0</v>
      </c>
      <c r="I154" s="46">
        <f>VLOOKUP(I$3,medinfo,17,FALSE)</f>
        <v>0</v>
      </c>
      <c r="J154" s="28"/>
      <c r="K154" s="19"/>
      <c r="O154" s="168" t="s">
        <v>489</v>
      </c>
      <c r="P154" s="168" t="b">
        <f t="shared" si="25"/>
        <v>0</v>
      </c>
      <c r="Q154" s="168" t="s">
        <v>489</v>
      </c>
      <c r="R154" s="168" t="b">
        <f t="shared" si="26"/>
        <v>1</v>
      </c>
      <c r="S154" s="168" t="s">
        <v>489</v>
      </c>
      <c r="T154" s="168" t="b">
        <f t="shared" si="27"/>
        <v>1</v>
      </c>
      <c r="U154" s="168" t="s">
        <v>489</v>
      </c>
      <c r="V154" s="168" t="b">
        <f t="shared" si="28"/>
        <v>1</v>
      </c>
      <c r="W154" s="168" t="s">
        <v>489</v>
      </c>
      <c r="X154" s="168" t="b">
        <f t="shared" si="29"/>
        <v>1</v>
      </c>
    </row>
    <row r="155" spans="2:24" x14ac:dyDescent="0.3">
      <c r="B155" s="84"/>
      <c r="C155" s="34" t="str">
        <f>'Med Info Inpatients HOMR'!$R$1</f>
        <v>[PHARMACY ROLE]</v>
      </c>
      <c r="D155" s="5"/>
      <c r="E155" s="40">
        <f>VLOOKUP(E$3,medinfo,18,FALSE)</f>
        <v>0</v>
      </c>
      <c r="F155" s="40">
        <f>VLOOKUP(F$3,medinfo,18,FALSE)</f>
        <v>0</v>
      </c>
      <c r="G155" s="40">
        <f>VLOOKUP(G$3,medinfo,18,FALSE)</f>
        <v>0</v>
      </c>
      <c r="H155" s="40">
        <f>VLOOKUP(H$3,medinfo,18,FALSE)</f>
        <v>0</v>
      </c>
      <c r="I155" s="46">
        <f>VLOOKUP(I$3,medinfo,18,FALSE)</f>
        <v>0</v>
      </c>
      <c r="J155" s="28"/>
      <c r="K155" s="19"/>
      <c r="O155" s="169" t="s">
        <v>483</v>
      </c>
      <c r="P155" s="168" t="b">
        <f t="shared" si="25"/>
        <v>0</v>
      </c>
      <c r="Q155" s="168" t="s">
        <v>483</v>
      </c>
      <c r="R155" s="168" t="b">
        <f t="shared" si="26"/>
        <v>1</v>
      </c>
      <c r="S155" s="168" t="s">
        <v>483</v>
      </c>
      <c r="T155" s="168" t="b">
        <f t="shared" si="27"/>
        <v>1</v>
      </c>
      <c r="U155" s="168" t="s">
        <v>483</v>
      </c>
      <c r="V155" s="168" t="b">
        <f t="shared" si="28"/>
        <v>1</v>
      </c>
      <c r="W155" s="168" t="s">
        <v>483</v>
      </c>
      <c r="X155" s="168" t="b">
        <f t="shared" si="29"/>
        <v>1</v>
      </c>
    </row>
    <row r="156" spans="2:24" x14ac:dyDescent="0.3">
      <c r="B156" s="84"/>
      <c r="C156" s="34" t="str">
        <f>'Med Info Inpatients HOMR'!$S$1</f>
        <v>[PHARMACY ROLE]</v>
      </c>
      <c r="D156" s="5"/>
      <c r="E156" s="40">
        <f>VLOOKUP(E$3,medinfo,19,FALSE)</f>
        <v>0</v>
      </c>
      <c r="F156" s="40">
        <f>VLOOKUP(F$3,medinfo,19,FALSE)</f>
        <v>0</v>
      </c>
      <c r="G156" s="40">
        <f>VLOOKUP(G$3,medinfo,19,FALSE)</f>
        <v>0</v>
      </c>
      <c r="H156" s="40">
        <f>VLOOKUP(H$3,medinfo,19,FALSE)</f>
        <v>0</v>
      </c>
      <c r="I156" s="46">
        <f>VLOOKUP(I$3,medinfo,19,FALSE)</f>
        <v>0</v>
      </c>
      <c r="J156" s="28"/>
      <c r="K156" s="19"/>
      <c r="O156" s="168" t="s">
        <v>484</v>
      </c>
      <c r="P156" s="168" t="b">
        <f t="shared" si="25"/>
        <v>0</v>
      </c>
      <c r="Q156" s="168" t="s">
        <v>484</v>
      </c>
      <c r="R156" s="168" t="b">
        <f t="shared" si="26"/>
        <v>1</v>
      </c>
      <c r="S156" s="168" t="s">
        <v>484</v>
      </c>
      <c r="T156" s="168" t="b">
        <f t="shared" si="27"/>
        <v>1</v>
      </c>
      <c r="U156" s="168" t="s">
        <v>484</v>
      </c>
      <c r="V156" s="168" t="b">
        <f t="shared" si="28"/>
        <v>1</v>
      </c>
      <c r="W156" s="168" t="s">
        <v>484</v>
      </c>
      <c r="X156" s="168" t="b">
        <f t="shared" si="29"/>
        <v>1</v>
      </c>
    </row>
    <row r="157" spans="2:24" x14ac:dyDescent="0.3">
      <c r="B157" s="85"/>
      <c r="C157" s="63" t="str">
        <f>'Med Info Inpatients HOMR'!$T$1</f>
        <v>[PHARMACY ROLE]</v>
      </c>
      <c r="D157" s="64"/>
      <c r="E157" s="65">
        <f>VLOOKUP(E$3,medinfo,20,FALSE)</f>
        <v>0</v>
      </c>
      <c r="F157" s="65">
        <f>VLOOKUP(F$3,medinfo,20,FALSE)</f>
        <v>0</v>
      </c>
      <c r="G157" s="65">
        <f>VLOOKUP(G$3,medinfo,20,FALSE)</f>
        <v>0</v>
      </c>
      <c r="H157" s="65">
        <f>VLOOKUP(H$3,medinfo,20,FALSE)</f>
        <v>0</v>
      </c>
      <c r="I157" s="71">
        <f>VLOOKUP(I$3,medinfo,20,FALSE)</f>
        <v>0</v>
      </c>
      <c r="J157" s="28"/>
      <c r="K157" s="19"/>
      <c r="O157" s="168" t="s">
        <v>485</v>
      </c>
      <c r="P157" s="168" t="b">
        <f t="shared" si="25"/>
        <v>0</v>
      </c>
      <c r="Q157" s="168" t="s">
        <v>485</v>
      </c>
      <c r="R157" s="168" t="b">
        <f t="shared" si="26"/>
        <v>0</v>
      </c>
      <c r="S157" s="168" t="s">
        <v>485</v>
      </c>
      <c r="T157" s="168" t="b">
        <f t="shared" si="27"/>
        <v>1</v>
      </c>
      <c r="U157" s="168" t="s">
        <v>485</v>
      </c>
      <c r="V157" s="168" t="b">
        <f t="shared" si="28"/>
        <v>0</v>
      </c>
      <c r="W157" s="168" t="s">
        <v>485</v>
      </c>
      <c r="X157" s="168" t="b">
        <f t="shared" si="29"/>
        <v>0</v>
      </c>
    </row>
    <row r="158" spans="2:24" x14ac:dyDescent="0.3">
      <c r="B158" s="73"/>
      <c r="C158" s="72" t="s">
        <v>22</v>
      </c>
      <c r="D158" s="5"/>
      <c r="E158" s="40"/>
      <c r="F158" s="40"/>
      <c r="G158" s="40"/>
      <c r="H158" s="40"/>
      <c r="I158" s="46"/>
      <c r="J158" s="28"/>
      <c r="K158" s="19"/>
      <c r="O158" s="168" t="s">
        <v>486</v>
      </c>
      <c r="P158" s="168" t="b">
        <f t="shared" si="25"/>
        <v>0</v>
      </c>
      <c r="Q158" s="168" t="s">
        <v>486</v>
      </c>
      <c r="R158" s="168" t="b">
        <f t="shared" si="26"/>
        <v>1</v>
      </c>
      <c r="S158" s="168" t="s">
        <v>486</v>
      </c>
      <c r="T158" s="168" t="b">
        <f t="shared" si="27"/>
        <v>0</v>
      </c>
      <c r="U158" s="168" t="s">
        <v>486</v>
      </c>
      <c r="V158" s="168" t="b">
        <f t="shared" si="28"/>
        <v>0</v>
      </c>
      <c r="W158" s="168" t="s">
        <v>486</v>
      </c>
      <c r="X158" s="168" t="b">
        <f t="shared" si="29"/>
        <v>0</v>
      </c>
    </row>
    <row r="159" spans="2:24" x14ac:dyDescent="0.3">
      <c r="B159" s="84" t="s">
        <v>56</v>
      </c>
      <c r="C159" s="34" t="str">
        <f>'Department Support'!$C$1</f>
        <v>DEPUTY DIRECTOR - QUALITY</v>
      </c>
      <c r="D159" s="5"/>
      <c r="E159" s="40" t="str">
        <f>VLOOKUP(E$3,support,3,FALSE)</f>
        <v>Public Holiday</v>
      </c>
      <c r="F159" s="40" t="str">
        <f>VLOOKUP(F$3,support,3,FALSE)</f>
        <v>Tom</v>
      </c>
      <c r="G159" s="40" t="str">
        <f>VLOOKUP(G$3,support,3,FALSE)</f>
        <v>Wendy</v>
      </c>
      <c r="H159" s="40" t="str">
        <f>VLOOKUP(H$3,support,3,FALSE)</f>
        <v>Tom</v>
      </c>
      <c r="I159" s="46" t="str">
        <f>VLOOKUP(I$3,support,3,FALSE)</f>
        <v>Wendy</v>
      </c>
      <c r="J159" s="28"/>
      <c r="K159" s="19"/>
      <c r="O159" s="169" t="s">
        <v>494</v>
      </c>
      <c r="P159" s="168" t="b">
        <f t="shared" si="25"/>
        <v>0</v>
      </c>
      <c r="Q159" s="168" t="s">
        <v>494</v>
      </c>
      <c r="R159" s="168" t="b">
        <f t="shared" si="26"/>
        <v>0</v>
      </c>
      <c r="S159" s="168" t="s">
        <v>494</v>
      </c>
      <c r="T159" s="168" t="b">
        <f t="shared" si="27"/>
        <v>1</v>
      </c>
      <c r="U159" s="168" t="s">
        <v>494</v>
      </c>
      <c r="V159" s="168" t="b">
        <f t="shared" si="28"/>
        <v>0</v>
      </c>
      <c r="W159" s="168" t="s">
        <v>494</v>
      </c>
      <c r="X159" s="168" t="b">
        <f t="shared" si="29"/>
        <v>0</v>
      </c>
    </row>
    <row r="160" spans="2:24" x14ac:dyDescent="0.3">
      <c r="B160" s="84" t="s">
        <v>56</v>
      </c>
      <c r="C160" s="34" t="str">
        <f>'Department Support'!$D$1</f>
        <v>QUM</v>
      </c>
      <c r="D160" s="5"/>
      <c r="E160" s="40" t="str">
        <f>VLOOKUP(E$3,support,4,FALSE)</f>
        <v>Public Holiday</v>
      </c>
      <c r="F160" s="40" t="str">
        <f>VLOOKUP(F$3,support,4,FALSE)</f>
        <v>Bronwyn</v>
      </c>
      <c r="G160" s="40" t="str">
        <f>VLOOKUP(G$3,support,4,FALSE)</f>
        <v>Hayley</v>
      </c>
      <c r="H160" s="40" t="str">
        <f>VLOOKUP(H$3,support,4,FALSE)</f>
        <v>Hayley</v>
      </c>
      <c r="I160" s="46" t="str">
        <f>VLOOKUP(I$3,support,4,FALSE)</f>
        <v>Hayley</v>
      </c>
      <c r="J160" s="28"/>
      <c r="K160" s="19"/>
      <c r="O160" s="168" t="s">
        <v>495</v>
      </c>
      <c r="P160" s="168" t="b">
        <f t="shared" si="25"/>
        <v>0</v>
      </c>
      <c r="Q160" s="168" t="s">
        <v>495</v>
      </c>
      <c r="R160" s="168" t="b">
        <f t="shared" si="26"/>
        <v>1</v>
      </c>
      <c r="S160" s="168" t="s">
        <v>495</v>
      </c>
      <c r="T160" s="168" t="b">
        <f t="shared" si="27"/>
        <v>1</v>
      </c>
      <c r="U160" s="168" t="s">
        <v>495</v>
      </c>
      <c r="V160" s="168" t="b">
        <f t="shared" si="28"/>
        <v>1</v>
      </c>
      <c r="W160" s="168" t="s">
        <v>495</v>
      </c>
      <c r="X160" s="168" t="b">
        <f t="shared" si="29"/>
        <v>1</v>
      </c>
    </row>
    <row r="161" spans="2:24" x14ac:dyDescent="0.3">
      <c r="B161" s="84" t="s">
        <v>56</v>
      </c>
      <c r="C161" s="34" t="str">
        <f>'Department Support'!$E$1</f>
        <v>ADR / QUM</v>
      </c>
      <c r="D161" s="5"/>
      <c r="E161" s="40" t="str">
        <f>VLOOKUP(E$3,support,5,FALSE)</f>
        <v>Public Holiday</v>
      </c>
      <c r="F161" s="40" t="str">
        <f>VLOOKUP(F$3,support,5,FALSE)</f>
        <v>qq</v>
      </c>
      <c r="G161" s="40" t="str">
        <f>VLOOKUP(G$3,support,5,FALSE)</f>
        <v>qq</v>
      </c>
      <c r="H161" s="40" t="str">
        <f>VLOOKUP(H$3,support,5,FALSE)</f>
        <v>qq</v>
      </c>
      <c r="I161" s="46" t="str">
        <f>VLOOKUP(I$3,support,5,FALSE)</f>
        <v>qq</v>
      </c>
      <c r="J161" s="28"/>
      <c r="K161" s="19"/>
      <c r="O161" s="224" t="s">
        <v>514</v>
      </c>
      <c r="P161" s="168" t="b">
        <f t="shared" si="25"/>
        <v>0</v>
      </c>
      <c r="Q161" s="168" t="s">
        <v>514</v>
      </c>
      <c r="R161" s="168" t="b">
        <f t="shared" si="26"/>
        <v>0</v>
      </c>
      <c r="S161" s="168" t="s">
        <v>514</v>
      </c>
      <c r="T161" s="168" t="b">
        <f t="shared" si="27"/>
        <v>0</v>
      </c>
      <c r="U161" s="168" t="s">
        <v>514</v>
      </c>
      <c r="V161" s="168" t="b">
        <f t="shared" si="28"/>
        <v>0</v>
      </c>
      <c r="W161" s="168" t="s">
        <v>514</v>
      </c>
      <c r="X161" s="168" t="b">
        <f t="shared" si="29"/>
        <v>0</v>
      </c>
    </row>
    <row r="162" spans="2:24" x14ac:dyDescent="0.3">
      <c r="B162" s="84" t="s">
        <v>58</v>
      </c>
      <c r="C162" s="34" t="str">
        <f>'Department Support'!$F$1</f>
        <v>QUM</v>
      </c>
      <c r="D162" s="5"/>
      <c r="E162" s="40" t="str">
        <f>VLOOKUP(E$3,support,6,FALSE)</f>
        <v>Public Holiday</v>
      </c>
      <c r="F162" s="41" t="str">
        <f>VLOOKUP(F$3,support,6,FALSE)</f>
        <v>V.Hill</v>
      </c>
      <c r="G162" s="41" t="str">
        <f>VLOOKUP(G$3,support,6,FALSE)</f>
        <v>V.Hill</v>
      </c>
      <c r="H162" s="41" t="str">
        <f>VLOOKUP(H$3,support,6,FALSE)</f>
        <v>V.Hill</v>
      </c>
      <c r="I162" s="46" t="str">
        <f>VLOOKUP(I$3,support,6,FALSE)</f>
        <v>V.Hill</v>
      </c>
      <c r="J162" s="28"/>
      <c r="K162" s="19"/>
      <c r="O162" s="168" t="s">
        <v>496</v>
      </c>
      <c r="P162" s="168" t="b">
        <f t="shared" si="25"/>
        <v>0</v>
      </c>
      <c r="Q162" s="168" t="s">
        <v>496</v>
      </c>
      <c r="R162" s="168" t="b">
        <f t="shared" si="26"/>
        <v>1</v>
      </c>
      <c r="S162" s="168" t="s">
        <v>496</v>
      </c>
      <c r="T162" s="168" t="b">
        <f t="shared" si="27"/>
        <v>1</v>
      </c>
      <c r="U162" s="168" t="s">
        <v>496</v>
      </c>
      <c r="V162" s="168" t="b">
        <f t="shared" si="28"/>
        <v>1</v>
      </c>
      <c r="W162" s="168" t="s">
        <v>496</v>
      </c>
      <c r="X162" s="168" t="b">
        <f t="shared" si="29"/>
        <v>1</v>
      </c>
    </row>
    <row r="163" spans="2:24" x14ac:dyDescent="0.3">
      <c r="B163" s="84"/>
      <c r="C163" s="34" t="str">
        <f>'Department Support'!$G$1</f>
        <v>QUM</v>
      </c>
      <c r="D163" s="5"/>
      <c r="E163" s="40" t="str">
        <f>VLOOKUP(E$3,support,7,FALSE)</f>
        <v>Public Holiday</v>
      </c>
      <c r="F163" s="40" t="str">
        <f>VLOOKUP(F$3,support,7,FALSE)</f>
        <v>qq</v>
      </c>
      <c r="G163" s="40" t="str">
        <f>VLOOKUP(G$3,support,7,FALSE)</f>
        <v>qq</v>
      </c>
      <c r="H163" s="40" t="str">
        <f>VLOOKUP(H$3,support,7,FALSE)</f>
        <v>qq</v>
      </c>
      <c r="I163" s="46" t="str">
        <f>VLOOKUP(I$3,support,7,FALSE)</f>
        <v>qq</v>
      </c>
      <c r="J163" s="17" t="e">
        <f>VLOOKUP(#REF!,SpecialMedicine2017,3,FALSE)</f>
        <v>#REF!</v>
      </c>
      <c r="K163" s="22"/>
      <c r="O163" s="168" t="s">
        <v>497</v>
      </c>
      <c r="P163" s="168" t="b">
        <f t="shared" si="25"/>
        <v>0</v>
      </c>
      <c r="Q163" s="168" t="s">
        <v>497</v>
      </c>
      <c r="R163" s="168" t="b">
        <f t="shared" si="26"/>
        <v>0</v>
      </c>
      <c r="S163" s="168" t="s">
        <v>497</v>
      </c>
      <c r="T163" s="168" t="b">
        <f t="shared" si="27"/>
        <v>0</v>
      </c>
      <c r="U163" s="168" t="s">
        <v>497</v>
      </c>
      <c r="V163" s="168" t="b">
        <f t="shared" si="28"/>
        <v>0</v>
      </c>
      <c r="W163" s="168" t="s">
        <v>497</v>
      </c>
      <c r="X163" s="168" t="b">
        <f t="shared" si="29"/>
        <v>0</v>
      </c>
    </row>
    <row r="164" spans="2:24" x14ac:dyDescent="0.3">
      <c r="B164" s="84" t="s">
        <v>57</v>
      </c>
      <c r="C164" s="34" t="str">
        <f>'Department Support'!$H$1</f>
        <v>QUM PROJECT</v>
      </c>
      <c r="D164" s="5"/>
      <c r="E164" s="40" t="str">
        <f>VLOOKUP(E$3,support,8,FALSE)</f>
        <v>Public Holiday</v>
      </c>
      <c r="F164" s="40" t="str">
        <f>VLOOKUP(F$3,support,8,FALSE)</f>
        <v>Madonna</v>
      </c>
      <c r="G164" s="40" t="str">
        <f>VLOOKUP(G$3,support,8,FALSE)</f>
        <v>Madonna</v>
      </c>
      <c r="H164" s="40" t="str">
        <f>VLOOKUP(H$3,support,8,FALSE)</f>
        <v>Madonna</v>
      </c>
      <c r="I164" s="46" t="str">
        <f>VLOOKUP(I$3,support,8,FALSE)</f>
        <v>Madonna</v>
      </c>
      <c r="J164" s="17" t="e">
        <f>VLOOKUP(#REF!,SpecialMedicine2017,4,FALSE)</f>
        <v>#REF!</v>
      </c>
      <c r="K164" s="22"/>
      <c r="O164" s="224" t="s">
        <v>440</v>
      </c>
      <c r="P164" s="168" t="b">
        <f t="shared" si="25"/>
        <v>0</v>
      </c>
      <c r="Q164" s="168" t="s">
        <v>440</v>
      </c>
      <c r="R164" s="168" t="b">
        <f t="shared" si="26"/>
        <v>1</v>
      </c>
      <c r="S164" s="168" t="s">
        <v>440</v>
      </c>
      <c r="T164" s="168" t="b">
        <f t="shared" si="27"/>
        <v>1</v>
      </c>
      <c r="U164" s="168" t="s">
        <v>440</v>
      </c>
      <c r="V164" s="168" t="b">
        <f t="shared" si="28"/>
        <v>1</v>
      </c>
      <c r="W164" s="168" t="s">
        <v>440</v>
      </c>
      <c r="X164" s="168" t="b">
        <f t="shared" si="29"/>
        <v>1</v>
      </c>
    </row>
    <row r="165" spans="2:24" x14ac:dyDescent="0.3">
      <c r="B165" s="84"/>
      <c r="C165" s="34" t="str">
        <f>'Department Support'!$I$1</f>
        <v>QUM PROJECT</v>
      </c>
      <c r="D165" s="5"/>
      <c r="E165" s="40" t="str">
        <f>VLOOKUP(E$3,support,9,FALSE)</f>
        <v>Public Holiday</v>
      </c>
      <c r="F165" s="40">
        <f>VLOOKUP(F$3,support,9,FALSE)</f>
        <v>0</v>
      </c>
      <c r="G165" s="40">
        <f>VLOOKUP(G$3,support,9,FALSE)</f>
        <v>0</v>
      </c>
      <c r="H165" s="40">
        <f>VLOOKUP(H$3,support,9,FALSE)</f>
        <v>0</v>
      </c>
      <c r="I165" s="46">
        <f>VLOOKUP(I$3,support,9,FALSE)</f>
        <v>0</v>
      </c>
      <c r="J165" s="17" t="e">
        <f>VLOOKUP(#REF!,SpecialMedicine2017,5,FALSE)</f>
        <v>#REF!</v>
      </c>
      <c r="K165" s="22"/>
      <c r="O165" s="168"/>
      <c r="P165" s="168" t="b">
        <v>1</v>
      </c>
      <c r="Q165" s="168"/>
      <c r="R165" s="168" t="b">
        <v>1</v>
      </c>
      <c r="S165" s="168"/>
      <c r="T165" s="168" t="b">
        <v>1</v>
      </c>
      <c r="U165" s="168"/>
      <c r="V165" s="168" t="b">
        <v>1</v>
      </c>
      <c r="W165" s="168"/>
      <c r="X165" s="168" t="b">
        <v>1</v>
      </c>
    </row>
    <row r="166" spans="2:24" x14ac:dyDescent="0.3">
      <c r="B166" s="84"/>
      <c r="C166" s="34" t="str">
        <f>'Department Support'!$J$1</f>
        <v>QUM PROJECT</v>
      </c>
      <c r="D166" s="5"/>
      <c r="E166" s="40" t="str">
        <f>VLOOKUP(E$3,support,10,FALSE)</f>
        <v>Public Holiday</v>
      </c>
      <c r="F166" s="40" t="str">
        <f>VLOOKUP(F$3,support,10,FALSE)</f>
        <v>qq</v>
      </c>
      <c r="G166" s="40" t="str">
        <f>VLOOKUP(G$3,support,10,FALSE)</f>
        <v>Connie</v>
      </c>
      <c r="H166" s="40" t="str">
        <f>VLOOKUP(H$3,support,10,FALSE)</f>
        <v>Connie</v>
      </c>
      <c r="I166" s="46" t="str">
        <f>VLOOKUP(I$3,support,10,FALSE)</f>
        <v>Connie</v>
      </c>
      <c r="J166" s="17" t="e">
        <f>VLOOKUP(#REF!,SpecialMedicine2017,6,FALSE)</f>
        <v>#REF!</v>
      </c>
      <c r="K166" s="22"/>
      <c r="O166" s="168"/>
      <c r="P166" s="168" t="b">
        <v>1</v>
      </c>
      <c r="Q166" s="168"/>
      <c r="R166" s="168" t="b">
        <v>1</v>
      </c>
      <c r="S166" s="168"/>
      <c r="T166" s="168" t="b">
        <v>1</v>
      </c>
      <c r="U166" s="168"/>
      <c r="V166" s="168" t="b">
        <v>1</v>
      </c>
      <c r="W166" s="168"/>
      <c r="X166" s="168" t="b">
        <v>1</v>
      </c>
    </row>
    <row r="167" spans="2:24" x14ac:dyDescent="0.3">
      <c r="B167" s="84"/>
      <c r="C167" s="34" t="str">
        <f>'Department Support'!$K$1</f>
        <v>QUM INTERN</v>
      </c>
      <c r="D167" s="5"/>
      <c r="E167" s="40" t="str">
        <f>VLOOKUP(E$3,support,11,FALSE)</f>
        <v>Public Holiday</v>
      </c>
      <c r="F167" s="40">
        <f>VLOOKUP(F$3,support,11,FALSE)</f>
        <v>0</v>
      </c>
      <c r="G167" s="40">
        <f>VLOOKUP(G$3,support,11,FALSE)</f>
        <v>0</v>
      </c>
      <c r="H167" s="40">
        <f>VLOOKUP(H$3,support,11,FALSE)</f>
        <v>0</v>
      </c>
      <c r="I167" s="46">
        <f>VLOOKUP(I$3,support,11,FALSE)</f>
        <v>0</v>
      </c>
      <c r="J167" s="17" t="e">
        <f>VLOOKUP(#REF!,SpecialMedicine2017,7,FALSE)</f>
        <v>#REF!</v>
      </c>
      <c r="K167" s="22"/>
      <c r="O167" s="168"/>
      <c r="P167" s="168" t="b">
        <f t="shared" si="25"/>
        <v>1</v>
      </c>
      <c r="Q167" s="168"/>
      <c r="R167" s="168" t="b">
        <f t="shared" si="26"/>
        <v>1</v>
      </c>
      <c r="S167" s="168"/>
      <c r="T167" s="168" t="b">
        <f t="shared" si="27"/>
        <v>1</v>
      </c>
      <c r="U167" s="168"/>
      <c r="V167" s="168" t="b">
        <f t="shared" si="28"/>
        <v>1</v>
      </c>
      <c r="W167" s="168"/>
      <c r="X167" s="168" t="b">
        <f t="shared" si="29"/>
        <v>1</v>
      </c>
    </row>
    <row r="168" spans="2:24" x14ac:dyDescent="0.3">
      <c r="B168" s="84"/>
      <c r="C168" s="34" t="str">
        <f>'Department Support'!$L$1</f>
        <v>(8.45am-4.35pm) EDUCATION SERVICES</v>
      </c>
      <c r="D168" s="5"/>
      <c r="E168" s="40" t="str">
        <f>VLOOKUP(E$3,support,12,FALSE)</f>
        <v>Public Holiday</v>
      </c>
      <c r="F168" s="40" t="str">
        <f>VLOOKUP(F$3,support,12,FALSE)</f>
        <v>Marisa</v>
      </c>
      <c r="G168" s="40" t="str">
        <f>VLOOKUP(G$3,support,12,FALSE)</f>
        <v>Marisa</v>
      </c>
      <c r="H168" s="40" t="str">
        <f>VLOOKUP(H$3,support,12,FALSE)</f>
        <v>Marisa</v>
      </c>
      <c r="I168" s="46" t="str">
        <f>VLOOKUP(I$3,support,12,FALSE)</f>
        <v>qq</v>
      </c>
      <c r="J168" s="17"/>
      <c r="K168" s="22"/>
      <c r="O168" s="168" t="s">
        <v>115</v>
      </c>
      <c r="P168" s="168" t="b">
        <f t="shared" si="25"/>
        <v>0</v>
      </c>
      <c r="Q168" s="168" t="s">
        <v>115</v>
      </c>
      <c r="R168" s="168" t="b">
        <f t="shared" si="26"/>
        <v>0</v>
      </c>
      <c r="S168" s="168" t="s">
        <v>115</v>
      </c>
      <c r="T168" s="168" t="b">
        <f t="shared" si="27"/>
        <v>0</v>
      </c>
      <c r="U168" s="168" t="s">
        <v>115</v>
      </c>
      <c r="V168" s="168" t="b">
        <f t="shared" si="28"/>
        <v>0</v>
      </c>
      <c r="W168" s="168" t="s">
        <v>115</v>
      </c>
      <c r="X168" s="168" t="b">
        <f t="shared" si="29"/>
        <v>0</v>
      </c>
    </row>
    <row r="169" spans="2:24" x14ac:dyDescent="0.3">
      <c r="B169" s="84"/>
      <c r="C169" s="34" t="str">
        <f>'Department Support'!$M$1</f>
        <v>EDUCATION PHARMACIST</v>
      </c>
      <c r="D169" s="5"/>
      <c r="E169" s="40" t="str">
        <f>VLOOKUP(E$3,support,13,FALSE)</f>
        <v>Public Holiday</v>
      </c>
      <c r="F169" s="40" t="str">
        <f>VLOOKUP(F$3,support,13,FALSE)</f>
        <v>Brindha</v>
      </c>
      <c r="G169" s="40" t="str">
        <f>VLOOKUP(G$3,support,13,FALSE)</f>
        <v>Brindha</v>
      </c>
      <c r="H169" s="40" t="str">
        <f>VLOOKUP(H$3,support,13,FALSE)</f>
        <v>Louise</v>
      </c>
      <c r="I169" s="46" t="str">
        <f>VLOOKUP(I$3,support,13,FALSE)</f>
        <v>Louise</v>
      </c>
      <c r="J169" s="17"/>
      <c r="K169" s="22"/>
      <c r="O169" s="168" t="s">
        <v>267</v>
      </c>
      <c r="P169" s="168" t="b">
        <f t="shared" si="25"/>
        <v>0</v>
      </c>
      <c r="Q169" s="168" t="s">
        <v>267</v>
      </c>
      <c r="R169" s="168" t="b">
        <f t="shared" si="26"/>
        <v>0</v>
      </c>
      <c r="S169" s="168" t="s">
        <v>267</v>
      </c>
      <c r="T169" s="168" t="b">
        <f t="shared" si="27"/>
        <v>0</v>
      </c>
      <c r="U169" s="168" t="s">
        <v>267</v>
      </c>
      <c r="V169" s="168" t="b">
        <f t="shared" si="28"/>
        <v>0</v>
      </c>
      <c r="W169" s="168" t="s">
        <v>267</v>
      </c>
      <c r="X169" s="168" t="b">
        <f t="shared" si="29"/>
        <v>0</v>
      </c>
    </row>
    <row r="170" spans="2:24" x14ac:dyDescent="0.3">
      <c r="B170" s="84"/>
      <c r="C170" s="34" t="str">
        <f>'Department Support'!$N$1</f>
        <v>EDUCATION PHARMACIST</v>
      </c>
      <c r="D170" s="5"/>
      <c r="E170" s="40" t="str">
        <f>VLOOKUP(E$3,support,14,FALSE)</f>
        <v>Public Holiday</v>
      </c>
      <c r="F170" s="40">
        <f>VLOOKUP(F$3,support,14,FALSE)</f>
        <v>0</v>
      </c>
      <c r="G170" s="40">
        <f>VLOOKUP(G$3,support,14,FALSE)</f>
        <v>0</v>
      </c>
      <c r="H170" s="40">
        <f>VLOOKUP(H$3,support,14,FALSE)</f>
        <v>0</v>
      </c>
      <c r="I170" s="46">
        <f>VLOOKUP(I$3,support,14,FALSE)</f>
        <v>0</v>
      </c>
      <c r="J170" s="17"/>
      <c r="K170" s="22"/>
      <c r="O170" s="168" t="s">
        <v>194</v>
      </c>
      <c r="P170" s="168" t="b">
        <f t="shared" si="25"/>
        <v>0</v>
      </c>
      <c r="Q170" s="168" t="s">
        <v>194</v>
      </c>
      <c r="R170" s="168" t="b">
        <f t="shared" si="26"/>
        <v>0</v>
      </c>
      <c r="S170" s="168" t="s">
        <v>194</v>
      </c>
      <c r="T170" s="168" t="b">
        <f t="shared" si="27"/>
        <v>0</v>
      </c>
      <c r="U170" s="168" t="s">
        <v>194</v>
      </c>
      <c r="V170" s="168" t="b">
        <f t="shared" si="28"/>
        <v>0</v>
      </c>
      <c r="W170" s="168" t="s">
        <v>194</v>
      </c>
      <c r="X170" s="168" t="b">
        <f t="shared" si="29"/>
        <v>0</v>
      </c>
    </row>
    <row r="171" spans="2:24" x14ac:dyDescent="0.3">
      <c r="B171" s="84"/>
      <c r="C171" s="34" t="str">
        <f>'Department Support'!$O$1</f>
        <v>STUDENT SUPERVISION</v>
      </c>
      <c r="D171" s="5"/>
      <c r="E171" s="40" t="str">
        <f>VLOOKUP(E$3,support,15,FALSE)</f>
        <v>Public Holiday</v>
      </c>
      <c r="F171" s="40">
        <f>VLOOKUP(F$3,support,15,FALSE)</f>
        <v>0</v>
      </c>
      <c r="G171" s="40">
        <f>VLOOKUP(G$3,support,15,FALSE)</f>
        <v>0</v>
      </c>
      <c r="H171" s="40">
        <f>VLOOKUP(H$3,support,15,FALSE)</f>
        <v>0</v>
      </c>
      <c r="I171" s="46">
        <f>VLOOKUP(I$3,support,15,FALSE)</f>
        <v>0</v>
      </c>
      <c r="J171" s="17"/>
      <c r="K171" s="22"/>
      <c r="O171" s="168" t="s">
        <v>244</v>
      </c>
      <c r="P171" s="168" t="b">
        <f t="shared" si="25"/>
        <v>0</v>
      </c>
      <c r="Q171" s="168" t="s">
        <v>244</v>
      </c>
      <c r="R171" s="168" t="b">
        <f t="shared" si="26"/>
        <v>0</v>
      </c>
      <c r="S171" s="168" t="s">
        <v>244</v>
      </c>
      <c r="T171" s="168" t="b">
        <f t="shared" si="27"/>
        <v>0</v>
      </c>
      <c r="U171" s="168" t="s">
        <v>244</v>
      </c>
      <c r="V171" s="168" t="b">
        <f t="shared" si="28"/>
        <v>0</v>
      </c>
      <c r="W171" s="168" t="s">
        <v>244</v>
      </c>
      <c r="X171" s="168" t="b">
        <f t="shared" si="29"/>
        <v>0</v>
      </c>
    </row>
    <row r="172" spans="2:24" x14ac:dyDescent="0.3">
      <c r="B172" s="84"/>
      <c r="C172" s="34" t="str">
        <f>'Department Support'!$P$1</f>
        <v>FORMULARY &amp; BUSINESS (FB)</v>
      </c>
      <c r="D172" s="5"/>
      <c r="E172" s="40" t="str">
        <f>VLOOKUP(E$3,support,16,FALSE)</f>
        <v>Public Holiday</v>
      </c>
      <c r="F172" s="40" t="str">
        <f>VLOOKUP(F$3,support,16,FALSE)</f>
        <v>Jane</v>
      </c>
      <c r="G172" s="40" t="str">
        <f>VLOOKUP(G$3,support,16,FALSE)</f>
        <v>Jane</v>
      </c>
      <c r="H172" s="40" t="str">
        <f>VLOOKUP(H$3,support,16,FALSE)</f>
        <v>Jane</v>
      </c>
      <c r="I172" s="46" t="str">
        <f>VLOOKUP(I$3,support,16,FALSE)</f>
        <v>Jane</v>
      </c>
      <c r="J172" s="17"/>
      <c r="K172" s="22"/>
      <c r="O172" s="168" t="s">
        <v>417</v>
      </c>
      <c r="P172" s="168" t="b">
        <f t="shared" si="25"/>
        <v>0</v>
      </c>
      <c r="Q172" s="168" t="s">
        <v>417</v>
      </c>
      <c r="R172" s="168" t="b">
        <f t="shared" si="26"/>
        <v>0</v>
      </c>
      <c r="S172" s="168"/>
      <c r="T172" s="168" t="b">
        <f t="shared" si="27"/>
        <v>1</v>
      </c>
      <c r="U172" s="168"/>
      <c r="V172" s="168" t="b">
        <f t="shared" si="28"/>
        <v>1</v>
      </c>
      <c r="W172" s="168"/>
      <c r="X172" s="168" t="b">
        <f t="shared" si="29"/>
        <v>1</v>
      </c>
    </row>
    <row r="173" spans="2:24" x14ac:dyDescent="0.3">
      <c r="B173" s="84"/>
      <c r="C173" s="34" t="str">
        <f>'Department Support'!$Q$1</f>
        <v>FORMULARY &amp; BUSINESS (FB)</v>
      </c>
      <c r="D173" s="5"/>
      <c r="E173" s="40" t="str">
        <f>VLOOKUP(E$3,support,17,FALSE)</f>
        <v>Public Holiday</v>
      </c>
      <c r="F173" s="40" t="str">
        <f>VLOOKUP(F$3,support,17,FALSE)</f>
        <v>QQ</v>
      </c>
      <c r="G173" s="40" t="str">
        <f>VLOOKUP(G$3,support,17,FALSE)</f>
        <v>Rasangi</v>
      </c>
      <c r="H173" s="40" t="str">
        <f>VLOOKUP(H$3,support,17,FALSE)</f>
        <v>Rasangi</v>
      </c>
      <c r="I173" s="46" t="str">
        <f>VLOOKUP(I$3,support,17,FALSE)</f>
        <v>qq</v>
      </c>
      <c r="J173" s="80" t="e">
        <f>VLOOKUP(#REF!,support,17,FALSE)</f>
        <v>#REF!</v>
      </c>
      <c r="K173" s="40" t="e">
        <f>VLOOKUP(#REF!,support,17,FALSE)</f>
        <v>#REF!</v>
      </c>
      <c r="O173" s="168" t="s">
        <v>453</v>
      </c>
      <c r="P173" s="168" t="b">
        <f t="shared" si="25"/>
        <v>0</v>
      </c>
      <c r="Q173" s="168" t="s">
        <v>453</v>
      </c>
      <c r="R173" s="168" t="b">
        <f t="shared" si="26"/>
        <v>0</v>
      </c>
      <c r="S173" s="168" t="s">
        <v>453</v>
      </c>
      <c r="T173" s="168" t="b">
        <f t="shared" si="27"/>
        <v>0</v>
      </c>
      <c r="U173" s="168" t="s">
        <v>453</v>
      </c>
      <c r="V173" s="168" t="b">
        <f t="shared" si="28"/>
        <v>0</v>
      </c>
      <c r="W173" s="168" t="s">
        <v>453</v>
      </c>
      <c r="X173" s="168" t="b">
        <f t="shared" si="29"/>
        <v>0</v>
      </c>
    </row>
    <row r="174" spans="2:24" x14ac:dyDescent="0.3">
      <c r="B174" s="84"/>
      <c r="C174" s="34" t="str">
        <f>'Department Support'!$R$1</f>
        <v>OPERATING SUITE</v>
      </c>
      <c r="D174" s="5"/>
      <c r="E174" s="40" t="str">
        <f>VLOOKUP(E$3,support,18,FALSE)</f>
        <v>Public Holiday</v>
      </c>
      <c r="F174" s="40" t="str">
        <f>VLOOKUP(F$3,support,18,FALSE)</f>
        <v>Lynette</v>
      </c>
      <c r="G174" s="40" t="str">
        <f>VLOOKUP(G$3,support,18,FALSE)</f>
        <v>Lynette</v>
      </c>
      <c r="H174" s="40" t="str">
        <f>VLOOKUP(H$3,support,18,FALSE)</f>
        <v>Lynette</v>
      </c>
      <c r="I174" s="46" t="str">
        <f>VLOOKUP(I$3,support,18,FALSE)</f>
        <v>Lynette</v>
      </c>
      <c r="J174" s="45"/>
      <c r="K174" s="45"/>
      <c r="O174" s="168"/>
      <c r="P174" s="168" t="b">
        <f t="shared" si="25"/>
        <v>1</v>
      </c>
      <c r="Q174" s="168"/>
      <c r="R174" s="168" t="b">
        <f t="shared" si="26"/>
        <v>1</v>
      </c>
      <c r="S174" s="168"/>
      <c r="T174" s="168" t="b">
        <f t="shared" si="27"/>
        <v>1</v>
      </c>
      <c r="U174" s="168"/>
      <c r="V174" s="168" t="b">
        <f t="shared" si="28"/>
        <v>1</v>
      </c>
      <c r="W174" s="168"/>
      <c r="X174" s="168" t="b">
        <f t="shared" si="29"/>
        <v>1</v>
      </c>
    </row>
    <row r="175" spans="2:24" x14ac:dyDescent="0.3">
      <c r="B175" s="84"/>
      <c r="C175" s="34" t="str">
        <f>'Department Support'!$S$1</f>
        <v>OPERATING SUITE</v>
      </c>
      <c r="D175" s="5"/>
      <c r="E175" s="40" t="str">
        <f>VLOOKUP(E$3,support,19,FALSE)</f>
        <v>Public Holiday</v>
      </c>
      <c r="F175" s="40" t="str">
        <f>VLOOKUP(F$3,support,19,FALSE)</f>
        <v>Arthur</v>
      </c>
      <c r="G175" s="40" t="str">
        <f>VLOOKUP(G$3,support,19,FALSE)</f>
        <v>Arthur</v>
      </c>
      <c r="H175" s="40" t="str">
        <f>VLOOKUP(H$3,support,19,FALSE)</f>
        <v>Arthur</v>
      </c>
      <c r="I175" s="46" t="str">
        <f>VLOOKUP(I$3,support,19,FALSE)</f>
        <v>Arthur</v>
      </c>
      <c r="J175" s="45"/>
      <c r="K175" s="45"/>
      <c r="O175" s="168" t="s">
        <v>108</v>
      </c>
      <c r="P175" s="168" t="b">
        <f t="shared" si="25"/>
        <v>0</v>
      </c>
      <c r="Q175" s="168" t="s">
        <v>108</v>
      </c>
      <c r="R175" s="168" t="b">
        <f t="shared" si="26"/>
        <v>0</v>
      </c>
      <c r="S175" s="168" t="s">
        <v>108</v>
      </c>
      <c r="T175" s="168" t="b">
        <f t="shared" si="27"/>
        <v>0</v>
      </c>
      <c r="U175" s="168" t="s">
        <v>108</v>
      </c>
      <c r="V175" s="168" t="b">
        <f t="shared" si="28"/>
        <v>0</v>
      </c>
      <c r="W175" s="168" t="s">
        <v>108</v>
      </c>
      <c r="X175" s="168" t="b">
        <f t="shared" si="29"/>
        <v>0</v>
      </c>
    </row>
    <row r="176" spans="2:24" x14ac:dyDescent="0.3">
      <c r="B176" s="84"/>
      <c r="C176" s="34" t="str">
        <f>'Department Support'!$T$1</f>
        <v>OPERATING SUITE</v>
      </c>
      <c r="D176" s="5"/>
      <c r="E176" s="40" t="str">
        <f>VLOOKUP(E$3,support,20,FALSE)</f>
        <v>Public Holiday</v>
      </c>
      <c r="F176" s="40" t="str">
        <f>VLOOKUP(F$3,support,20,FALSE)</f>
        <v>Bunmi</v>
      </c>
      <c r="G176" s="40" t="str">
        <f>VLOOKUP(G$3,support,20,FALSE)</f>
        <v>Bunmi</v>
      </c>
      <c r="H176" s="40" t="str">
        <f>VLOOKUP(H$3,support,20,FALSE)</f>
        <v>Bunmi</v>
      </c>
      <c r="I176" s="40" t="str">
        <f>VLOOKUP(I$3,support,20,FALSE)</f>
        <v>Bunmi</v>
      </c>
      <c r="J176" s="45"/>
      <c r="K176" s="45"/>
      <c r="O176" s="168" t="s">
        <v>364</v>
      </c>
      <c r="P176" s="168" t="b">
        <f t="shared" si="25"/>
        <v>0</v>
      </c>
      <c r="Q176" s="168" t="s">
        <v>364</v>
      </c>
      <c r="R176" s="168" t="b">
        <f t="shared" si="26"/>
        <v>0</v>
      </c>
      <c r="S176" s="168" t="s">
        <v>364</v>
      </c>
      <c r="T176" s="168" t="b">
        <f t="shared" si="27"/>
        <v>0</v>
      </c>
      <c r="U176" s="168" t="s">
        <v>364</v>
      </c>
      <c r="V176" s="168" t="b">
        <f t="shared" si="28"/>
        <v>0</v>
      </c>
      <c r="W176" s="168" t="s">
        <v>364</v>
      </c>
      <c r="X176" s="168" t="b">
        <f t="shared" si="29"/>
        <v>0</v>
      </c>
    </row>
    <row r="177" spans="2:24" x14ac:dyDescent="0.3">
      <c r="B177" s="84"/>
      <c r="C177" s="34" t="str">
        <f>'Department Support'!$U$1</f>
        <v>TC SUPPORT</v>
      </c>
      <c r="D177" s="5"/>
      <c r="E177" s="40" t="str">
        <f>VLOOKUP(E$3,support,21,FALSE)</f>
        <v>Public Holiday</v>
      </c>
      <c r="F177" s="40" t="str">
        <f>VLOOKUP(F$3,support,21,FALSE)</f>
        <v>R.Batagol</v>
      </c>
      <c r="G177" s="40" t="str">
        <f>VLOOKUP(G$3,support,21,FALSE)</f>
        <v>qq</v>
      </c>
      <c r="H177" s="40" t="str">
        <f>VLOOKUP(H$3,support,21,FALSE)</f>
        <v>qq</v>
      </c>
      <c r="I177" s="40" t="str">
        <f>VLOOKUP(I$3,support,21,FALSE)</f>
        <v>qq</v>
      </c>
      <c r="J177" s="45"/>
      <c r="K177" s="45"/>
      <c r="O177" s="168"/>
      <c r="P177" s="168" t="b">
        <f t="shared" si="25"/>
        <v>1</v>
      </c>
      <c r="Q177" s="168"/>
      <c r="R177" s="168" t="b">
        <f t="shared" si="26"/>
        <v>1</v>
      </c>
      <c r="S177" s="168"/>
      <c r="T177" s="168" t="b">
        <f t="shared" si="27"/>
        <v>1</v>
      </c>
      <c r="U177" s="168" t="s">
        <v>283</v>
      </c>
      <c r="V177" s="168" t="b">
        <f t="shared" si="28"/>
        <v>0</v>
      </c>
      <c r="W177" s="168"/>
      <c r="X177" s="168" t="b">
        <f t="shared" si="29"/>
        <v>1</v>
      </c>
    </row>
    <row r="178" spans="2:24" x14ac:dyDescent="0.3">
      <c r="B178" s="84"/>
      <c r="C178" s="34" t="str">
        <f>'Department Support'!$V$1</f>
        <v>FB - SAS / COMPASSIONATE / MED SHORTAGES</v>
      </c>
      <c r="D178" s="5"/>
      <c r="E178" s="40" t="str">
        <f>VLOOKUP(E$3,support,22,FALSE)</f>
        <v>Public Holiday</v>
      </c>
      <c r="F178" s="40" t="str">
        <f>VLOOKUP(F$3,support,22,FALSE)</f>
        <v>C.McAvaney</v>
      </c>
      <c r="G178" s="40" t="str">
        <f>VLOOKUP(G$3,support,22,FALSE)</f>
        <v>C.McAvaney</v>
      </c>
      <c r="H178" s="40" t="str">
        <f>VLOOKUP(H$3,support,22,FALSE)</f>
        <v>QQ</v>
      </c>
      <c r="I178" s="40" t="str">
        <f>VLOOKUP(I$3,support,22,FALSE)</f>
        <v>C.McAvaney</v>
      </c>
      <c r="J178" s="45"/>
      <c r="K178" s="45"/>
      <c r="O178" s="168"/>
      <c r="P178" s="168" t="b">
        <f t="shared" si="25"/>
        <v>1</v>
      </c>
      <c r="Q178" s="168"/>
      <c r="R178" s="168" t="b">
        <f t="shared" si="26"/>
        <v>1</v>
      </c>
      <c r="S178" s="168"/>
      <c r="T178" s="168" t="b">
        <f t="shared" si="27"/>
        <v>1</v>
      </c>
      <c r="U178" s="168"/>
      <c r="V178" s="168" t="b">
        <f t="shared" si="28"/>
        <v>1</v>
      </c>
      <c r="W178" s="168"/>
      <c r="X178" s="168" t="b">
        <f t="shared" si="29"/>
        <v>1</v>
      </c>
    </row>
    <row r="179" spans="2:24" x14ac:dyDescent="0.3">
      <c r="B179" s="84"/>
      <c r="C179" s="34" t="str">
        <f>'Department Support'!$W$1</f>
        <v>(8am-2.30pm) AMS</v>
      </c>
      <c r="D179" s="5"/>
      <c r="E179" s="40" t="str">
        <f>VLOOKUP(E$3,support,23,FALSE)</f>
        <v>Public Holiday</v>
      </c>
      <c r="F179" s="40" t="str">
        <f>VLOOKUP(F$3,support,23,FALSE)</f>
        <v>Erika</v>
      </c>
      <c r="G179" s="40" t="str">
        <f>VLOOKUP(G$3,support,23,FALSE)</f>
        <v>Erika</v>
      </c>
      <c r="H179" s="40" t="str">
        <f>VLOOKUP(H$3,support,23,FALSE)</f>
        <v>qq</v>
      </c>
      <c r="I179" s="40" t="str">
        <f>VLOOKUP(I$3,support,23,FALSE)</f>
        <v>Erika</v>
      </c>
      <c r="J179" s="45"/>
      <c r="K179" s="45"/>
      <c r="O179" s="168"/>
      <c r="P179" s="168" t="b">
        <f t="shared" si="25"/>
        <v>1</v>
      </c>
      <c r="Q179" s="168"/>
      <c r="R179" s="168" t="b">
        <f t="shared" si="26"/>
        <v>1</v>
      </c>
      <c r="S179" s="168" t="s">
        <v>252</v>
      </c>
      <c r="T179" s="168" t="b">
        <f t="shared" si="27"/>
        <v>0</v>
      </c>
      <c r="U179" s="168" t="s">
        <v>252</v>
      </c>
      <c r="V179" s="168" t="b">
        <f t="shared" si="28"/>
        <v>0</v>
      </c>
      <c r="W179" s="168" t="s">
        <v>252</v>
      </c>
      <c r="X179" s="168" t="b">
        <f t="shared" si="29"/>
        <v>0</v>
      </c>
    </row>
    <row r="180" spans="2:24" x14ac:dyDescent="0.3">
      <c r="B180" s="84"/>
      <c r="C180" s="34" t="str">
        <f>'Department Support'!X$1</f>
        <v>AMS ADULT</v>
      </c>
      <c r="D180" s="5"/>
      <c r="E180" s="40" t="str">
        <f>VLOOKUP(E$3,support,24,FALSE)</f>
        <v>Public Holiday</v>
      </c>
      <c r="F180" s="40" t="str">
        <f>VLOOKUP(F$3,support,24,FALSE)</f>
        <v>Huda</v>
      </c>
      <c r="G180" s="40" t="str">
        <f>VLOOKUP(G$3,support,24,FALSE)</f>
        <v>qq</v>
      </c>
      <c r="H180" s="40" t="str">
        <f>VLOOKUP(H$3,support,24,FALSE)</f>
        <v>qq</v>
      </c>
      <c r="I180" s="40" t="str">
        <f>VLOOKUP(I$3,support,24,FALSE)</f>
        <v>qq</v>
      </c>
      <c r="J180" s="45"/>
      <c r="K180" s="45"/>
      <c r="O180" s="168" t="s">
        <v>349</v>
      </c>
      <c r="P180" s="168" t="b">
        <f t="shared" si="25"/>
        <v>0</v>
      </c>
      <c r="Q180" s="168" t="s">
        <v>349</v>
      </c>
      <c r="R180" s="168" t="b">
        <f t="shared" si="26"/>
        <v>0</v>
      </c>
      <c r="S180" s="168" t="s">
        <v>349</v>
      </c>
      <c r="T180" s="168" t="b">
        <f t="shared" si="27"/>
        <v>0</v>
      </c>
      <c r="U180" s="168" t="s">
        <v>349</v>
      </c>
      <c r="V180" s="168" t="b">
        <f t="shared" si="28"/>
        <v>0</v>
      </c>
      <c r="W180" s="168" t="s">
        <v>349</v>
      </c>
      <c r="X180" s="168" t="b">
        <f t="shared" si="29"/>
        <v>0</v>
      </c>
    </row>
    <row r="181" spans="2:24" x14ac:dyDescent="0.3">
      <c r="B181" s="84"/>
      <c r="C181" s="34" t="str">
        <f>'Department Support'!Y$1</f>
        <v>AMS PAEDIATRICS</v>
      </c>
      <c r="D181" s="5"/>
      <c r="E181" s="40" t="str">
        <f>VLOOKUP(E$3,support,25,FALSE)</f>
        <v>Public Holiday</v>
      </c>
      <c r="F181" s="40" t="str">
        <f>VLOOKUP(F$3,support,25,FALSE)</f>
        <v>qq</v>
      </c>
      <c r="G181" s="40" t="str">
        <f>VLOOKUP(G$3,support,25,FALSE)</f>
        <v>Kaman</v>
      </c>
      <c r="H181" s="40" t="str">
        <f>VLOOKUP(H$3,support,25,FALSE)</f>
        <v>Kaman</v>
      </c>
      <c r="I181" s="40" t="str">
        <f>VLOOKUP(I$3,support,25,FALSE)</f>
        <v>Kaman</v>
      </c>
      <c r="J181" s="45"/>
      <c r="K181" s="45"/>
      <c r="O181" s="168" t="s">
        <v>346</v>
      </c>
      <c r="P181" s="168" t="b">
        <f t="shared" si="25"/>
        <v>0</v>
      </c>
      <c r="Q181" s="168" t="s">
        <v>346</v>
      </c>
      <c r="R181" s="168" t="b">
        <f t="shared" si="26"/>
        <v>0</v>
      </c>
      <c r="S181" s="168" t="s">
        <v>346</v>
      </c>
      <c r="T181" s="168" t="b">
        <f t="shared" si="27"/>
        <v>0</v>
      </c>
      <c r="U181" s="168" t="s">
        <v>346</v>
      </c>
      <c r="V181" s="168" t="b">
        <f t="shared" si="28"/>
        <v>0</v>
      </c>
      <c r="W181" s="168" t="s">
        <v>346</v>
      </c>
      <c r="X181" s="168" t="b">
        <f t="shared" si="29"/>
        <v>0</v>
      </c>
    </row>
    <row r="182" spans="2:24" x14ac:dyDescent="0.3">
      <c r="B182" s="84"/>
      <c r="C182" s="34" t="str">
        <f>'Department Support'!Z$1</f>
        <v>AMS</v>
      </c>
      <c r="D182" s="5"/>
      <c r="E182" s="40" t="str">
        <f>VLOOKUP(E$3,support,26,FALSE)</f>
        <v>Public Holiday</v>
      </c>
      <c r="F182" s="40" t="str">
        <f>VLOOKUP(F$3,support,26,FALSE)</f>
        <v>V.Koo</v>
      </c>
      <c r="G182" s="40" t="str">
        <f>VLOOKUP(G$3,support,26,FALSE)</f>
        <v>Paree</v>
      </c>
      <c r="H182" s="40" t="str">
        <f>VLOOKUP(H$3,support,26,FALSE)</f>
        <v>V.Koo</v>
      </c>
      <c r="I182" s="40" t="str">
        <f>VLOOKUP(I$3,support,26,FALSE)</f>
        <v>V.Koo</v>
      </c>
      <c r="J182" s="45"/>
      <c r="K182" s="45"/>
      <c r="O182" s="168" t="s">
        <v>478</v>
      </c>
      <c r="P182" s="168" t="b">
        <f t="shared" si="25"/>
        <v>0</v>
      </c>
      <c r="Q182" s="168" t="s">
        <v>478</v>
      </c>
      <c r="R182" s="168" t="b">
        <f t="shared" si="26"/>
        <v>0</v>
      </c>
      <c r="S182" s="168" t="s">
        <v>478</v>
      </c>
      <c r="T182" s="168" t="b">
        <f t="shared" si="27"/>
        <v>0</v>
      </c>
      <c r="U182" s="168" t="s">
        <v>478</v>
      </c>
      <c r="V182" s="168" t="b">
        <f t="shared" si="28"/>
        <v>0</v>
      </c>
      <c r="W182" s="168" t="s">
        <v>478</v>
      </c>
      <c r="X182" s="168" t="b">
        <f t="shared" si="29"/>
        <v>0</v>
      </c>
    </row>
    <row r="183" spans="2:24" x14ac:dyDescent="0.3">
      <c r="B183" s="84"/>
      <c r="C183" s="34" t="str">
        <f>'Department Support'!AA$1</f>
        <v>AMS INTERN</v>
      </c>
      <c r="D183" s="5"/>
      <c r="E183" s="40">
        <f>VLOOKUP(E$3,support,227,FALSE)</f>
        <v>0</v>
      </c>
      <c r="F183" s="40">
        <f>VLOOKUP(F$3,support,227,FALSE)</f>
        <v>0</v>
      </c>
      <c r="G183" s="40">
        <f>VLOOKUP(G$3,support,227,FALSE)</f>
        <v>0</v>
      </c>
      <c r="H183" s="40">
        <f>VLOOKUP(H$3,support,227,FALSE)</f>
        <v>0</v>
      </c>
      <c r="I183" s="40">
        <f>VLOOKUP(I$3,support,227,FALSE)</f>
        <v>0</v>
      </c>
      <c r="J183" s="45"/>
      <c r="K183" s="45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</row>
    <row r="184" spans="2:24" x14ac:dyDescent="0.3">
      <c r="B184" s="84"/>
      <c r="C184" s="34" t="str">
        <f>'Department Support'!AB$1</f>
        <v>HEP C SERVICES</v>
      </c>
      <c r="D184" s="5"/>
      <c r="E184" s="40" t="str">
        <f>VLOOKUP(E$3,support,28,FALSE)</f>
        <v>Public Holiday</v>
      </c>
      <c r="F184" s="40" t="str">
        <f>VLOOKUP(F$3,support,28,FALSE)</f>
        <v>qq</v>
      </c>
      <c r="G184" s="40" t="str">
        <f>VLOOKUP(G$3,support,28,FALSE)</f>
        <v>Shirley</v>
      </c>
      <c r="H184" s="40" t="str">
        <f>VLOOKUP(H$3,support,28,FALSE)</f>
        <v>qq</v>
      </c>
      <c r="I184" s="40" t="str">
        <f>VLOOKUP(I$3,support,28,FALSE)</f>
        <v>qq</v>
      </c>
      <c r="J184" s="45"/>
      <c r="K184" s="45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</row>
    <row r="185" spans="2:24" x14ac:dyDescent="0.3">
      <c r="B185" s="84"/>
      <c r="C185" s="34" t="str">
        <f>'Department Support'!AC$1</f>
        <v>CLIN SERV MGR / HR / CLIN ORIENT</v>
      </c>
      <c r="D185" s="5"/>
      <c r="E185" s="40" t="str">
        <f>VLOOKUP(E$3,support,29,FALSE)</f>
        <v>Public Holiday</v>
      </c>
      <c r="F185" s="40" t="str">
        <f>VLOOKUP(F$3,support,29,FALSE)</f>
        <v>S.Sturm</v>
      </c>
      <c r="G185" s="40" t="str">
        <f>VLOOKUP(G$3,support,29,FALSE)</f>
        <v>S.Sturm</v>
      </c>
      <c r="H185" s="40" t="str">
        <f>VLOOKUP(H$3,support,29,FALSE)</f>
        <v>S.Sturm</v>
      </c>
      <c r="I185" s="40" t="str">
        <f>VLOOKUP(I$3,support,29,FALSE)</f>
        <v>S.Sturm</v>
      </c>
      <c r="J185" s="45"/>
      <c r="K185" s="45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</row>
    <row r="186" spans="2:24" x14ac:dyDescent="0.3">
      <c r="B186" s="84"/>
      <c r="C186" s="34" t="str">
        <f>'Department Support'!AD$1</f>
        <v>PBS / FINANCE SUPPORT / JESSIE Mc</v>
      </c>
      <c r="D186" s="5"/>
      <c r="E186" s="40" t="str">
        <f>VLOOKUP(E$3,support,30,FALSE)</f>
        <v>Public Holiday</v>
      </c>
      <c r="F186" s="40" t="str">
        <f>VLOOKUP(F$3,support,30,FALSE)</f>
        <v>qq</v>
      </c>
      <c r="G186" s="40" t="str">
        <f>VLOOKUP(G$3,support,30,FALSE)</f>
        <v>qq</v>
      </c>
      <c r="H186" s="40" t="str">
        <f>VLOOKUP(H$3,support,30,FALSE)</f>
        <v>qq</v>
      </c>
      <c r="I186" s="40" t="str">
        <f>VLOOKUP(I$3,support,30,FALSE)</f>
        <v>qq</v>
      </c>
      <c r="J186" s="45"/>
      <c r="K186" s="45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</row>
    <row r="187" spans="2:24" x14ac:dyDescent="0.3">
      <c r="B187" s="84"/>
      <c r="C187" s="34" t="str">
        <f>'Department Support'!AE1</f>
        <v>TECHNICIAN DEVELOPMENT</v>
      </c>
      <c r="D187" s="5"/>
      <c r="E187" s="40" t="str">
        <f>VLOOKUP(E$3,support,31,FALSE)</f>
        <v>Public Holiday</v>
      </c>
      <c r="F187" s="40" t="str">
        <f>VLOOKUP(F$3,support,31,FALSE)</f>
        <v>qq</v>
      </c>
      <c r="G187" s="40" t="str">
        <f>VLOOKUP(G$3,support,31,FALSE)</f>
        <v>qq</v>
      </c>
      <c r="H187" s="40" t="str">
        <f>VLOOKUP(H$3,support,31,FALSE)</f>
        <v>qq</v>
      </c>
      <c r="I187" s="40" t="str">
        <f>VLOOKUP(I$3,support,31,FALSE)</f>
        <v>qq</v>
      </c>
      <c r="J187" s="45"/>
      <c r="K187" s="45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</row>
    <row r="188" spans="2:24" x14ac:dyDescent="0.3">
      <c r="B188" s="84"/>
      <c r="C188" s="34" t="str">
        <f>'Department Support'!AF$1</f>
        <v>Director of Pharmacy</v>
      </c>
      <c r="D188" s="5"/>
      <c r="E188" s="40" t="str">
        <f>VLOOKUP(E$3,support,32,FALSE)</f>
        <v>Public Holiday</v>
      </c>
      <c r="F188" s="40" t="str">
        <f>VLOOKUP(F$3,support,32,FALSE)</f>
        <v>S.Kirsa</v>
      </c>
      <c r="G188" s="40" t="str">
        <f>VLOOKUP(G$3,support,32,FALSE)</f>
        <v>S.Kirsa</v>
      </c>
      <c r="H188" s="40" t="str">
        <f>VLOOKUP(H$3,support,32,FALSE)</f>
        <v>S.Kirsa</v>
      </c>
      <c r="I188" s="40" t="str">
        <f>VLOOKUP(I$3,support,32,FALSE)</f>
        <v>S.Kirsa</v>
      </c>
      <c r="J188" s="45"/>
      <c r="K188" s="45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</row>
    <row r="189" spans="2:24" x14ac:dyDescent="0.3">
      <c r="B189" s="84"/>
      <c r="C189" s="34" t="str">
        <f>'Department Support'!AG$1</f>
        <v>DEPUTY DIRECTOR - OPERATIONS</v>
      </c>
      <c r="D189" s="5"/>
      <c r="E189" s="40" t="str">
        <f>VLOOKUP(E$3,support,33,FALSE)</f>
        <v>Public Holiday</v>
      </c>
      <c r="F189" s="40" t="str">
        <f>VLOOKUP(F$3,support,33,FALSE)</f>
        <v>N.Dirnbauer</v>
      </c>
      <c r="G189" s="40" t="str">
        <f>VLOOKUP(G$3,support,33,FALSE)</f>
        <v>N.Dirnbauer</v>
      </c>
      <c r="H189" s="40" t="str">
        <f>VLOOKUP(H$3,support,33,FALSE)</f>
        <v>N.Dirnbauer</v>
      </c>
      <c r="I189" s="40" t="str">
        <f>VLOOKUP(I$3,support,33,FALSE)</f>
        <v>N.Dirnbauer</v>
      </c>
      <c r="J189" s="45"/>
      <c r="K189" s="45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</row>
    <row r="190" spans="2:24" x14ac:dyDescent="0.3">
      <c r="B190" s="84"/>
      <c r="C190" s="34" t="str">
        <f>'Department Support'!AH1</f>
        <v>DEPUTY DIRECTOR - CLINICAL</v>
      </c>
      <c r="D190" s="5"/>
      <c r="E190" s="40" t="str">
        <f>VLOOKUP(E$3,support,34,FALSE)</f>
        <v>Public Holiday</v>
      </c>
      <c r="F190" s="40" t="str">
        <f>VLOOKUP(F$3,support,34,FALSE)</f>
        <v>Graham</v>
      </c>
      <c r="G190" s="40" t="str">
        <f>VLOOKUP(G$3,support,34,FALSE)</f>
        <v>Graham</v>
      </c>
      <c r="H190" s="40" t="str">
        <f>VLOOKUP(H$3,support,34,FALSE)</f>
        <v>Graham</v>
      </c>
      <c r="I190" s="40" t="str">
        <f>VLOOKUP(I$3,support,34,FALSE)</f>
        <v>Graham</v>
      </c>
      <c r="J190" s="45"/>
      <c r="K190" s="45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</row>
    <row r="191" spans="2:24" ht="17.25" thickBot="1" x14ac:dyDescent="0.35">
      <c r="B191" s="84"/>
      <c r="C191" s="34" t="str">
        <f>'Department Support'!AI$1</f>
        <v>[OTHER]</v>
      </c>
      <c r="D191" s="5"/>
      <c r="E191" s="40" t="str">
        <f>VLOOKUP(E$3,support,35,FALSE)</f>
        <v>Public Holiday</v>
      </c>
      <c r="F191" s="40">
        <f>VLOOKUP(F$3,support,35,FALSE)</f>
        <v>0</v>
      </c>
      <c r="G191" s="40">
        <f>VLOOKUP(G$3,support,35,FALSE)</f>
        <v>0</v>
      </c>
      <c r="H191" s="40">
        <f>VLOOKUP(H$3,support,35,FALSE)</f>
        <v>0</v>
      </c>
      <c r="I191" s="40">
        <f>VLOOKUP(I$3,support,35,FALSE)</f>
        <v>0</v>
      </c>
      <c r="J191" s="45"/>
      <c r="K191" s="45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</row>
    <row r="192" spans="2:24" ht="17.25" thickBot="1" x14ac:dyDescent="0.35">
      <c r="B192" s="138"/>
      <c r="C192" s="144"/>
      <c r="D192" s="139"/>
      <c r="E192" s="140"/>
      <c r="F192" s="140"/>
      <c r="G192" s="140"/>
      <c r="H192" s="140"/>
      <c r="I192" s="140"/>
      <c r="J192" s="45"/>
      <c r="K192" s="45"/>
      <c r="O192" s="168" t="s">
        <v>467</v>
      </c>
      <c r="P192" s="168" t="b">
        <f t="shared" ref="P192:P223" si="30">NOT(ISERROR(MATCH("*"&amp;O192&amp;"*",E:E,0)))</f>
        <v>0</v>
      </c>
      <c r="Q192" s="168" t="s">
        <v>467</v>
      </c>
      <c r="R192" s="168" t="b">
        <f t="shared" ref="R192:R223" si="31">NOT(ISERROR(MATCH("*"&amp;Q192&amp;"*",F:F,0)))</f>
        <v>0</v>
      </c>
      <c r="S192" s="168" t="s">
        <v>467</v>
      </c>
      <c r="T192" s="168" t="b">
        <f t="shared" ref="T192:T223" si="32">NOT(ISERROR(MATCH("*"&amp;S192&amp;"*",G:G,0)))</f>
        <v>0</v>
      </c>
      <c r="U192" s="168" t="s">
        <v>467</v>
      </c>
      <c r="V192" s="168" t="b">
        <f t="shared" ref="V192:V223" si="33">NOT(ISERROR(MATCH("*"&amp;U192&amp;"*",H:H,0)))</f>
        <v>0</v>
      </c>
      <c r="W192" s="168" t="s">
        <v>467</v>
      </c>
      <c r="X192" s="168" t="b">
        <f t="shared" ref="X192:X223" si="34">NOT(ISERROR(MATCH("*"&amp;W192&amp;"*",I:I,0)))</f>
        <v>0</v>
      </c>
    </row>
    <row r="193" spans="2:24" ht="54" customHeight="1" x14ac:dyDescent="0.7">
      <c r="B193" s="31"/>
      <c r="C193" s="163"/>
      <c r="D193" s="9"/>
      <c r="E193" s="10">
        <v>2019</v>
      </c>
      <c r="F193" s="11" t="s">
        <v>503</v>
      </c>
      <c r="G193" s="9"/>
      <c r="H193" s="175"/>
      <c r="I193" s="176"/>
      <c r="J193" s="9"/>
      <c r="K193" s="12"/>
      <c r="O193" s="168" t="s">
        <v>343</v>
      </c>
      <c r="P193" s="168" t="b">
        <f t="shared" si="30"/>
        <v>0</v>
      </c>
      <c r="Q193" s="168" t="s">
        <v>343</v>
      </c>
      <c r="R193" s="168" t="b">
        <f t="shared" si="31"/>
        <v>0</v>
      </c>
      <c r="S193" s="168" t="s">
        <v>343</v>
      </c>
      <c r="T193" s="168" t="b">
        <f t="shared" si="32"/>
        <v>0</v>
      </c>
      <c r="U193" s="168" t="s">
        <v>343</v>
      </c>
      <c r="V193" s="168" t="b">
        <f t="shared" si="33"/>
        <v>0</v>
      </c>
      <c r="W193" s="168" t="s">
        <v>343</v>
      </c>
      <c r="X193" s="168" t="b">
        <f t="shared" si="34"/>
        <v>0</v>
      </c>
    </row>
    <row r="194" spans="2:24" ht="14.25" customHeight="1" x14ac:dyDescent="0.3">
      <c r="B194" s="32"/>
      <c r="C194" s="34"/>
      <c r="D194" s="13"/>
      <c r="E194" s="16" t="s">
        <v>0</v>
      </c>
      <c r="F194" s="24" t="s">
        <v>62</v>
      </c>
      <c r="G194" s="16" t="s">
        <v>63</v>
      </c>
      <c r="H194" s="24" t="s">
        <v>64</v>
      </c>
      <c r="I194" s="18" t="s">
        <v>65</v>
      </c>
      <c r="J194" s="27" t="e">
        <f>UPPER(TEXT(#REF!,"dddd"))</f>
        <v>#REF!</v>
      </c>
      <c r="K194" s="18" t="e">
        <f>UPPER(TEXT(#REF!,"dddd"))</f>
        <v>#REF!</v>
      </c>
      <c r="O194" s="169" t="s">
        <v>454</v>
      </c>
      <c r="P194" s="168" t="b">
        <f t="shared" si="30"/>
        <v>0</v>
      </c>
      <c r="Q194" s="169" t="s">
        <v>454</v>
      </c>
      <c r="R194" s="168" t="b">
        <f t="shared" si="31"/>
        <v>0</v>
      </c>
      <c r="S194" s="169" t="s">
        <v>454</v>
      </c>
      <c r="T194" s="168" t="b">
        <f t="shared" si="32"/>
        <v>0</v>
      </c>
      <c r="U194" s="169" t="s">
        <v>454</v>
      </c>
      <c r="V194" s="168" t="b">
        <f t="shared" si="33"/>
        <v>0</v>
      </c>
      <c r="W194" s="169" t="s">
        <v>454</v>
      </c>
      <c r="X194" s="168" t="b">
        <f t="shared" si="34"/>
        <v>0</v>
      </c>
    </row>
    <row r="195" spans="2:24" ht="16.5" customHeight="1" x14ac:dyDescent="0.3">
      <c r="B195" s="133"/>
      <c r="C195" s="164" t="s">
        <v>487</v>
      </c>
      <c r="D195" s="21"/>
      <c r="E195" s="23">
        <f>E3</f>
        <v>43535</v>
      </c>
      <c r="F195" s="24">
        <f>F3</f>
        <v>43536</v>
      </c>
      <c r="G195" s="23">
        <f>G3</f>
        <v>43537</v>
      </c>
      <c r="H195" s="24">
        <f>H3</f>
        <v>43538</v>
      </c>
      <c r="I195" s="29">
        <f>I3</f>
        <v>43539</v>
      </c>
      <c r="J195" s="24"/>
      <c r="K195" s="87"/>
      <c r="O195" s="168" t="s">
        <v>276</v>
      </c>
      <c r="P195" s="168" t="b">
        <f t="shared" si="30"/>
        <v>0</v>
      </c>
      <c r="Q195" s="168"/>
      <c r="R195" s="168" t="b">
        <f t="shared" si="31"/>
        <v>1</v>
      </c>
      <c r="S195" s="168"/>
      <c r="T195" s="168" t="b">
        <f t="shared" si="32"/>
        <v>1</v>
      </c>
      <c r="U195" s="168"/>
      <c r="V195" s="168" t="b">
        <f t="shared" si="33"/>
        <v>1</v>
      </c>
      <c r="W195" s="168" t="s">
        <v>276</v>
      </c>
      <c r="X195" s="168" t="b">
        <f t="shared" si="34"/>
        <v>0</v>
      </c>
    </row>
    <row r="196" spans="2:24" s="26" customFormat="1" x14ac:dyDescent="0.3">
      <c r="B196" s="84" t="s">
        <v>40</v>
      </c>
      <c r="C196" s="83" t="str">
        <f>'MCH Team'!C1</f>
        <v>Nest MONASH NEWBORN</v>
      </c>
      <c r="D196" s="55"/>
      <c r="E196" s="40" t="str">
        <f>VLOOKUP(E$3,mch,3,FALSE)</f>
        <v>Public Holiday</v>
      </c>
      <c r="F196" s="40" t="str">
        <f>VLOOKUP(F$3,mch,3,FALSE)</f>
        <v>Christine</v>
      </c>
      <c r="G196" s="40" t="str">
        <f>VLOOKUP(G$3,mch,3,FALSE)</f>
        <v>Christine</v>
      </c>
      <c r="H196" s="40" t="str">
        <f>VLOOKUP(H$3,mch,3,FALSE)</f>
        <v>Brodie</v>
      </c>
      <c r="I196" s="46" t="str">
        <f>VLOOKUP(I$3,mch,3,FALSE)</f>
        <v>Christine</v>
      </c>
      <c r="J196" s="17"/>
      <c r="K196" s="22"/>
      <c r="O196" s="168" t="s">
        <v>491</v>
      </c>
      <c r="P196" s="168" t="b">
        <f t="shared" si="30"/>
        <v>0</v>
      </c>
      <c r="Q196" s="168" t="s">
        <v>491</v>
      </c>
      <c r="R196" s="168" t="b">
        <f t="shared" si="31"/>
        <v>0</v>
      </c>
      <c r="S196" s="168" t="s">
        <v>491</v>
      </c>
      <c r="T196" s="168" t="b">
        <f t="shared" si="32"/>
        <v>0</v>
      </c>
      <c r="U196" s="168" t="s">
        <v>491</v>
      </c>
      <c r="V196" s="168" t="b">
        <f t="shared" si="33"/>
        <v>0</v>
      </c>
      <c r="W196" s="168" t="s">
        <v>491</v>
      </c>
      <c r="X196" s="168" t="b">
        <f t="shared" si="34"/>
        <v>0</v>
      </c>
    </row>
    <row r="197" spans="2:24" x14ac:dyDescent="0.3">
      <c r="B197" s="84" t="s">
        <v>42</v>
      </c>
      <c r="C197" s="34" t="str">
        <f>'MCH Team'!$D$1</f>
        <v>4A Canopy</v>
      </c>
      <c r="D197" s="5"/>
      <c r="E197" s="40" t="str">
        <f>VLOOKUP(E$3,mch,4,FALSE)</f>
        <v>Public Holiday</v>
      </c>
      <c r="F197" s="40" t="str">
        <f>VLOOKUP(F$3,mch,4,FALSE)</f>
        <v>Sherine</v>
      </c>
      <c r="G197" s="40" t="str">
        <f>VLOOKUP(G$3,mch,4,FALSE)</f>
        <v>Sherine</v>
      </c>
      <c r="H197" s="40" t="str">
        <f>VLOOKUP(H$3,mch,4,FALSE)</f>
        <v>Sherine</v>
      </c>
      <c r="I197" s="46" t="str">
        <f>VLOOKUP(I$3,mch,4,FALSE)</f>
        <v>Sherine</v>
      </c>
      <c r="J197" s="17"/>
      <c r="K197" s="22"/>
      <c r="O197" s="168" t="s">
        <v>123</v>
      </c>
      <c r="P197" s="168" t="b">
        <f t="shared" si="30"/>
        <v>0</v>
      </c>
      <c r="Q197" s="168"/>
      <c r="R197" s="168" t="b">
        <f t="shared" si="31"/>
        <v>1</v>
      </c>
      <c r="S197" s="168"/>
      <c r="T197" s="168" t="b">
        <f t="shared" si="32"/>
        <v>1</v>
      </c>
      <c r="U197" s="168" t="s">
        <v>123</v>
      </c>
      <c r="V197" s="168" t="b">
        <f t="shared" si="33"/>
        <v>0</v>
      </c>
      <c r="W197" s="168" t="s">
        <v>123</v>
      </c>
      <c r="X197" s="168" t="b">
        <f t="shared" si="34"/>
        <v>0</v>
      </c>
    </row>
    <row r="198" spans="2:24" x14ac:dyDescent="0.3">
      <c r="B198" s="84" t="s">
        <v>43</v>
      </c>
      <c r="C198" s="34" t="str">
        <f>'MCH Team'!$E$1</f>
        <v>3A Forest</v>
      </c>
      <c r="D198" s="5"/>
      <c r="E198" s="40" t="str">
        <f>VLOOKUP(E$3,mch,5,FALSE)</f>
        <v>Public Holiday</v>
      </c>
      <c r="F198" s="40" t="str">
        <f>VLOOKUP(F$3,mch,5,FALSE)</f>
        <v>E.Hu</v>
      </c>
      <c r="G198" s="40" t="str">
        <f>VLOOKUP(G$3,mch,5,FALSE)</f>
        <v>E.Hu</v>
      </c>
      <c r="H198" s="40" t="str">
        <f>VLOOKUP(H$3,mch,5,FALSE)</f>
        <v>Nadi</v>
      </c>
      <c r="I198" s="46" t="str">
        <f>VLOOKUP(I$3,mch,5,FALSE)</f>
        <v>Nadi</v>
      </c>
      <c r="J198" s="17"/>
      <c r="K198" s="22"/>
      <c r="O198" s="168" t="s">
        <v>121</v>
      </c>
      <c r="P198" s="168" t="b">
        <f t="shared" si="30"/>
        <v>0</v>
      </c>
      <c r="Q198" s="168" t="s">
        <v>121</v>
      </c>
      <c r="R198" s="168" t="b">
        <f t="shared" si="31"/>
        <v>0</v>
      </c>
      <c r="S198" s="168" t="s">
        <v>121</v>
      </c>
      <c r="T198" s="168" t="b">
        <f t="shared" si="32"/>
        <v>0</v>
      </c>
      <c r="U198" s="168" t="s">
        <v>121</v>
      </c>
      <c r="V198" s="168" t="b">
        <f t="shared" si="33"/>
        <v>0</v>
      </c>
      <c r="W198" s="168" t="s">
        <v>121</v>
      </c>
      <c r="X198" s="168" t="b">
        <f t="shared" si="34"/>
        <v>0</v>
      </c>
    </row>
    <row r="199" spans="2:24" x14ac:dyDescent="0.3">
      <c r="B199" s="84" t="s">
        <v>41</v>
      </c>
      <c r="C199" s="34" t="str">
        <f>'MCH Team'!$F$1</f>
        <v>4C Reef Cancer Centre</v>
      </c>
      <c r="D199" s="5"/>
      <c r="E199" s="40" t="str">
        <f>VLOOKUP(E$3,mch,6,FALSE)</f>
        <v>Public Holiday</v>
      </c>
      <c r="F199" s="40" t="str">
        <f>VLOOKUP(F$3,mch,6,FALSE)</f>
        <v>L.Janson</v>
      </c>
      <c r="G199" s="40" t="str">
        <f>VLOOKUP(G$3,mch,6,FALSE)</f>
        <v>Tanya</v>
      </c>
      <c r="H199" s="40" t="str">
        <f>VLOOKUP(H$3,mch,6,FALSE)</f>
        <v>L.Janson</v>
      </c>
      <c r="I199" s="46" t="str">
        <f>VLOOKUP(I$3,mch,6,FALSE)</f>
        <v>Tanya</v>
      </c>
      <c r="J199" s="17"/>
      <c r="K199" s="22"/>
      <c r="O199" s="168" t="s">
        <v>438</v>
      </c>
      <c r="P199" s="168" t="b">
        <f t="shared" si="30"/>
        <v>0</v>
      </c>
      <c r="Q199" s="168" t="s">
        <v>438</v>
      </c>
      <c r="R199" s="168" t="b">
        <f t="shared" si="31"/>
        <v>0</v>
      </c>
      <c r="S199" s="168" t="s">
        <v>438</v>
      </c>
      <c r="T199" s="168" t="b">
        <f t="shared" si="32"/>
        <v>0</v>
      </c>
      <c r="U199" s="168" t="s">
        <v>438</v>
      </c>
      <c r="V199" s="168" t="b">
        <f t="shared" si="33"/>
        <v>0</v>
      </c>
      <c r="W199" s="168" t="s">
        <v>438</v>
      </c>
      <c r="X199" s="168" t="b">
        <f t="shared" si="34"/>
        <v>0</v>
      </c>
    </row>
    <row r="200" spans="2:24" x14ac:dyDescent="0.3">
      <c r="B200" s="84"/>
      <c r="C200" s="34" t="str">
        <f>'MCH Team'!$G$1</f>
        <v xml:space="preserve">MN SUPPORT </v>
      </c>
      <c r="D200" s="5"/>
      <c r="E200" s="40" t="str">
        <f>VLOOKUP(E$3,mch,7,FALSE)</f>
        <v>Public Holiday</v>
      </c>
      <c r="F200" s="40" t="str">
        <f>VLOOKUP(F$3,mch,7,FALSE)</f>
        <v>Megan</v>
      </c>
      <c r="G200" s="40" t="str">
        <f>VLOOKUP(G$3,mch,7,FALSE)</f>
        <v>Megan</v>
      </c>
      <c r="H200" s="40" t="str">
        <f>VLOOKUP(H$3,mch,7,FALSE)</f>
        <v>Megan</v>
      </c>
      <c r="I200" s="46" t="str">
        <f>VLOOKUP(I$3,mch,7,FALSE)</f>
        <v>Megan</v>
      </c>
      <c r="J200" s="17"/>
      <c r="K200" s="22"/>
      <c r="O200" s="168" t="s">
        <v>370</v>
      </c>
      <c r="P200" s="168" t="b">
        <f t="shared" si="30"/>
        <v>0</v>
      </c>
      <c r="Q200" s="168" t="s">
        <v>370</v>
      </c>
      <c r="R200" s="168" t="b">
        <f t="shared" si="31"/>
        <v>0</v>
      </c>
      <c r="S200" s="168" t="s">
        <v>370</v>
      </c>
      <c r="T200" s="168" t="b">
        <f t="shared" si="32"/>
        <v>0</v>
      </c>
      <c r="U200" s="168" t="s">
        <v>370</v>
      </c>
      <c r="V200" s="168" t="b">
        <f t="shared" si="33"/>
        <v>0</v>
      </c>
      <c r="W200" s="168" t="s">
        <v>370</v>
      </c>
      <c r="X200" s="168" t="b">
        <f t="shared" si="34"/>
        <v>0</v>
      </c>
    </row>
    <row r="201" spans="2:24" x14ac:dyDescent="0.3">
      <c r="B201" s="84"/>
      <c r="C201" s="34" t="str">
        <f>'MCH Team'!$H$1</f>
        <v>PICU / AVIARY</v>
      </c>
      <c r="D201" s="5"/>
      <c r="E201" s="40" t="str">
        <f>VLOOKUP(E$3,mch,8,FALSE)</f>
        <v>Public Holiday</v>
      </c>
      <c r="F201" s="40" t="str">
        <f>VLOOKUP(F$3,mch,8,FALSE)</f>
        <v>K.Chin</v>
      </c>
      <c r="G201" s="40" t="str">
        <f>VLOOKUP(G$3,mch,8,FALSE)</f>
        <v>K.Chin</v>
      </c>
      <c r="H201" s="40" t="str">
        <f>VLOOKUP(H$3,mch,8,FALSE)</f>
        <v>K.Chin</v>
      </c>
      <c r="I201" s="46" t="str">
        <f>VLOOKUP(I$3,mch,8,FALSE)</f>
        <v>K.Chin</v>
      </c>
      <c r="J201" s="17"/>
      <c r="K201" s="22"/>
      <c r="O201" s="168"/>
      <c r="P201" s="168" t="b">
        <f t="shared" si="30"/>
        <v>1</v>
      </c>
      <c r="Q201" s="168"/>
      <c r="R201" s="168" t="b">
        <f t="shared" si="31"/>
        <v>1</v>
      </c>
      <c r="S201" s="168"/>
      <c r="T201" s="168" t="b">
        <f t="shared" si="32"/>
        <v>1</v>
      </c>
      <c r="U201" s="168"/>
      <c r="V201" s="168" t="b">
        <f t="shared" si="33"/>
        <v>1</v>
      </c>
      <c r="W201" s="168"/>
      <c r="X201" s="168" t="b">
        <f t="shared" si="34"/>
        <v>1</v>
      </c>
    </row>
    <row r="202" spans="2:24" x14ac:dyDescent="0.3">
      <c r="B202" s="84"/>
      <c r="C202" s="34" t="str">
        <f>'MCH Team'!$I$1</f>
        <v>INTERN 1</v>
      </c>
      <c r="D202" s="5"/>
      <c r="E202" s="40" t="str">
        <f>VLOOKUP(E$3,mch,9,FALSE)</f>
        <v>Public Holiday</v>
      </c>
      <c r="F202" s="40" t="str">
        <f>VLOOKUP(F$3,mch,9,FALSE)</f>
        <v>Thao (4C)</v>
      </c>
      <c r="G202" s="40" t="str">
        <f>VLOOKUP(G$3,mch,9,FALSE)</f>
        <v>Thao (4C)</v>
      </c>
      <c r="H202" s="40" t="str">
        <f>VLOOKUP(H$3,mch,9,FALSE)</f>
        <v>Thao (NICU)</v>
      </c>
      <c r="I202" s="46" t="str">
        <f>VLOOKUP(I$3,mch,9,FALSE)</f>
        <v>Thao  (NICU)</v>
      </c>
      <c r="J202" s="17"/>
      <c r="K202" s="22"/>
      <c r="O202" s="168"/>
      <c r="P202" s="168" t="b">
        <f t="shared" si="30"/>
        <v>1</v>
      </c>
      <c r="Q202" s="168"/>
      <c r="R202" s="168" t="b">
        <f t="shared" si="31"/>
        <v>1</v>
      </c>
      <c r="S202" s="168"/>
      <c r="T202" s="168" t="b">
        <f t="shared" si="32"/>
        <v>1</v>
      </c>
      <c r="U202" s="168"/>
      <c r="V202" s="168" t="b">
        <f t="shared" si="33"/>
        <v>1</v>
      </c>
      <c r="W202" s="168"/>
      <c r="X202" s="168" t="b">
        <f t="shared" si="34"/>
        <v>1</v>
      </c>
    </row>
    <row r="203" spans="2:24" x14ac:dyDescent="0.3">
      <c r="B203" s="84"/>
      <c r="C203" s="34" t="str">
        <f>'MCH Team'!$J$1</f>
        <v>MCH DISPENSARY MANAGER</v>
      </c>
      <c r="D203" s="5"/>
      <c r="E203" s="40" t="str">
        <f>VLOOKUP(E$3,mch,10,FALSE)</f>
        <v>Public Holiday</v>
      </c>
      <c r="F203" s="40" t="str">
        <f>VLOOKUP(F$3,mch,10,FALSE)</f>
        <v>Vineeth</v>
      </c>
      <c r="G203" s="40" t="str">
        <f>VLOOKUP(G$3,mch,10,FALSE)</f>
        <v>Vineeth</v>
      </c>
      <c r="H203" s="40" t="str">
        <f>VLOOKUP(H$3,mch,10,FALSE)</f>
        <v>Vineeth</v>
      </c>
      <c r="I203" s="46" t="str">
        <f>VLOOKUP(I$3,mch,10,FALSE)</f>
        <v>Vineeth</v>
      </c>
      <c r="J203" s="17"/>
      <c r="K203" s="22"/>
      <c r="O203" s="168"/>
      <c r="P203" s="168" t="b">
        <f t="shared" si="30"/>
        <v>1</v>
      </c>
      <c r="Q203" s="168"/>
      <c r="R203" s="168" t="b">
        <f t="shared" si="31"/>
        <v>1</v>
      </c>
      <c r="S203" s="168"/>
      <c r="T203" s="168" t="b">
        <f t="shared" si="32"/>
        <v>1</v>
      </c>
      <c r="U203" s="168"/>
      <c r="V203" s="168" t="b">
        <f t="shared" si="33"/>
        <v>1</v>
      </c>
      <c r="W203" s="168"/>
      <c r="X203" s="168" t="b">
        <f t="shared" si="34"/>
        <v>1</v>
      </c>
    </row>
    <row r="204" spans="2:24" x14ac:dyDescent="0.3">
      <c r="B204" s="84"/>
      <c r="C204" s="34" t="str">
        <f>'MCH Team'!$K$1</f>
        <v>MCH DISPENSARY</v>
      </c>
      <c r="D204" s="5"/>
      <c r="E204" s="40" t="str">
        <f>VLOOKUP(E$3,mch,11,FALSE)</f>
        <v>Public Holiday</v>
      </c>
      <c r="F204" s="40" t="str">
        <f>VLOOKUP(F$3,mch,11,FALSE)</f>
        <v>Meghana</v>
      </c>
      <c r="G204" s="40" t="str">
        <f>VLOOKUP(G$3,mch,11,FALSE)</f>
        <v>Meghana</v>
      </c>
      <c r="H204" s="40" t="str">
        <f>VLOOKUP(H$3,mch,11,FALSE)</f>
        <v>Eugene</v>
      </c>
      <c r="I204" s="46" t="str">
        <f>VLOOKUP(I$3,mch,11,FALSE)</f>
        <v>Meghana</v>
      </c>
      <c r="J204" s="17"/>
      <c r="K204" s="22"/>
      <c r="O204" s="168"/>
      <c r="P204" s="168" t="b">
        <f t="shared" si="30"/>
        <v>1</v>
      </c>
      <c r="Q204" s="168"/>
      <c r="R204" s="168" t="b">
        <f t="shared" si="31"/>
        <v>1</v>
      </c>
      <c r="S204" s="168"/>
      <c r="T204" s="168" t="b">
        <f t="shared" si="32"/>
        <v>1</v>
      </c>
      <c r="U204" s="168"/>
      <c r="V204" s="168" t="b">
        <f t="shared" si="33"/>
        <v>1</v>
      </c>
      <c r="W204" s="168"/>
      <c r="X204" s="168" t="b">
        <f t="shared" si="34"/>
        <v>1</v>
      </c>
    </row>
    <row r="205" spans="2:24" x14ac:dyDescent="0.3">
      <c r="B205" s="84"/>
      <c r="C205" s="34" t="str">
        <f>'MCH Team'!$L$1</f>
        <v>MCH ASEPTIC SUITE</v>
      </c>
      <c r="D205" s="5"/>
      <c r="E205" s="40" t="str">
        <f>VLOOKUP(E$3,mch,12,FALSE)</f>
        <v>Public Holiday</v>
      </c>
      <c r="F205" s="40">
        <f>VLOOKUP(F$3,mch,12,FALSE)</f>
        <v>0</v>
      </c>
      <c r="G205" s="40">
        <f>VLOOKUP(G$3,mch,12,FALSE)</f>
        <v>0</v>
      </c>
      <c r="H205" s="40">
        <f>VLOOKUP(H$3,mch,12,FALSE)</f>
        <v>0</v>
      </c>
      <c r="I205" s="46">
        <f>VLOOKUP(I$3,mch,12,FALSE)</f>
        <v>0</v>
      </c>
      <c r="J205" s="17"/>
      <c r="K205" s="22"/>
      <c r="O205" s="168"/>
      <c r="P205" s="168" t="b">
        <f t="shared" si="30"/>
        <v>1</v>
      </c>
      <c r="Q205" s="168"/>
      <c r="R205" s="168" t="b">
        <f t="shared" si="31"/>
        <v>1</v>
      </c>
      <c r="S205" s="168"/>
      <c r="T205" s="168" t="b">
        <f t="shared" si="32"/>
        <v>1</v>
      </c>
      <c r="U205" s="168"/>
      <c r="V205" s="168" t="b">
        <f t="shared" si="33"/>
        <v>1</v>
      </c>
      <c r="W205" s="168"/>
      <c r="X205" s="168" t="b">
        <f t="shared" si="34"/>
        <v>1</v>
      </c>
    </row>
    <row r="206" spans="2:24" x14ac:dyDescent="0.3">
      <c r="B206" s="84"/>
      <c r="C206" s="34" t="str">
        <f>'MCH Team'!$M$1</f>
        <v>Associate Deputy Director</v>
      </c>
      <c r="D206" s="5"/>
      <c r="E206" s="40" t="str">
        <f>VLOOKUP(E$3,mch,13,FALSE)</f>
        <v>Public Holiday</v>
      </c>
      <c r="F206" s="40">
        <f>VLOOKUP(F$3,mch,13,FALSE)</f>
        <v>0</v>
      </c>
      <c r="G206" s="40">
        <f>VLOOKUP(G$3,mch,13,FALSE)</f>
        <v>0</v>
      </c>
      <c r="H206" s="40">
        <f>VLOOKUP(H$3,mch,13,FALSE)</f>
        <v>0</v>
      </c>
      <c r="I206" s="46">
        <f>VLOOKUP(I$3,mch,13,FALSE)</f>
        <v>0</v>
      </c>
      <c r="J206" s="17"/>
      <c r="K206" s="22"/>
      <c r="O206" s="168"/>
      <c r="P206" s="168" t="b">
        <f t="shared" si="30"/>
        <v>1</v>
      </c>
      <c r="Q206" s="168"/>
      <c r="R206" s="168" t="b">
        <f t="shared" si="31"/>
        <v>1</v>
      </c>
      <c r="S206" s="168"/>
      <c r="T206" s="168" t="b">
        <f t="shared" si="32"/>
        <v>1</v>
      </c>
      <c r="U206" s="168"/>
      <c r="V206" s="168" t="b">
        <f t="shared" si="33"/>
        <v>1</v>
      </c>
      <c r="W206" s="168"/>
      <c r="X206" s="168" t="b">
        <f t="shared" si="34"/>
        <v>1</v>
      </c>
    </row>
    <row r="207" spans="2:24" x14ac:dyDescent="0.3">
      <c r="B207" s="84"/>
      <c r="C207" s="34" t="str">
        <f>'MCH Team'!$N$1</f>
        <v>INTERN 2</v>
      </c>
      <c r="D207" s="5"/>
      <c r="E207" s="40" t="str">
        <f>VLOOKUP(E$3,mch,14,FALSE)</f>
        <v>Public Holiday</v>
      </c>
      <c r="F207" s="40">
        <f>VLOOKUP(F$3,mch,14,FALSE)</f>
        <v>0</v>
      </c>
      <c r="G207" s="40">
        <f>VLOOKUP(G$3,mch,14,FALSE)</f>
        <v>0</v>
      </c>
      <c r="H207" s="40">
        <f>VLOOKUP(H$3,mch,14,FALSE)</f>
        <v>0</v>
      </c>
      <c r="I207" s="46">
        <f>VLOOKUP(I$3,mch,14,FALSE)</f>
        <v>0</v>
      </c>
      <c r="J207" s="17"/>
      <c r="K207" s="22"/>
      <c r="O207" s="168"/>
      <c r="P207" s="168" t="b">
        <f t="shared" si="30"/>
        <v>1</v>
      </c>
      <c r="Q207" s="168"/>
      <c r="R207" s="168" t="b">
        <f t="shared" si="31"/>
        <v>1</v>
      </c>
      <c r="S207" s="168"/>
      <c r="T207" s="168" t="b">
        <f t="shared" si="32"/>
        <v>1</v>
      </c>
      <c r="U207" s="168"/>
      <c r="V207" s="168" t="b">
        <f t="shared" si="33"/>
        <v>1</v>
      </c>
      <c r="W207" s="168"/>
      <c r="X207" s="168" t="b">
        <f t="shared" si="34"/>
        <v>1</v>
      </c>
    </row>
    <row r="208" spans="2:24" x14ac:dyDescent="0.3">
      <c r="B208" s="84"/>
      <c r="C208" s="34" t="str">
        <f>'MCH Team'!$O$1</f>
        <v>MCH DISP TRAINING</v>
      </c>
      <c r="D208" s="5"/>
      <c r="E208" s="40" t="str">
        <f>VLOOKUP(E$3,mch,15,FALSE)</f>
        <v>Public Holiday</v>
      </c>
      <c r="F208" s="40">
        <f>VLOOKUP(F$3,mch,15,FALSE)</f>
        <v>0</v>
      </c>
      <c r="G208" s="40">
        <f>VLOOKUP(G$3,mch,15,FALSE)</f>
        <v>0</v>
      </c>
      <c r="H208" s="40">
        <f>VLOOKUP(H$3,mch,15,FALSE)</f>
        <v>0</v>
      </c>
      <c r="I208" s="46">
        <f>VLOOKUP(I$3,mch,15,FALSE)</f>
        <v>0</v>
      </c>
      <c r="J208" s="17"/>
      <c r="K208" s="22"/>
      <c r="O208" s="168"/>
      <c r="P208" s="168" t="b">
        <f t="shared" si="30"/>
        <v>1</v>
      </c>
      <c r="Q208" s="168"/>
      <c r="R208" s="168" t="b">
        <f t="shared" si="31"/>
        <v>1</v>
      </c>
      <c r="S208" s="168"/>
      <c r="T208" s="168" t="b">
        <f t="shared" si="32"/>
        <v>1</v>
      </c>
      <c r="U208" s="168"/>
      <c r="V208" s="168" t="b">
        <f t="shared" si="33"/>
        <v>1</v>
      </c>
      <c r="W208" s="168"/>
      <c r="X208" s="168" t="b">
        <f t="shared" si="34"/>
        <v>1</v>
      </c>
    </row>
    <row r="209" spans="2:24" x14ac:dyDescent="0.3">
      <c r="B209" s="84"/>
      <c r="C209" s="34" t="str">
        <f>'MCH Team'!$P$1</f>
        <v>Support</v>
      </c>
      <c r="D209" s="5"/>
      <c r="E209" s="40" t="str">
        <f>VLOOKUP(E$3,mch,16,FALSE)</f>
        <v>Public Holiday</v>
      </c>
      <c r="F209" s="40">
        <f>VLOOKUP(F$3,mch,16,FALSE)</f>
        <v>0</v>
      </c>
      <c r="G209" s="40">
        <f>VLOOKUP(G$3,mch,16,FALSE)</f>
        <v>0</v>
      </c>
      <c r="H209" s="40">
        <f>VLOOKUP(H$3,mch,16,FALSE)</f>
        <v>0</v>
      </c>
      <c r="I209" s="46">
        <f>VLOOKUP(I$3,mch,16,FALSE)</f>
        <v>0</v>
      </c>
      <c r="J209" s="17"/>
      <c r="K209" s="22"/>
      <c r="O209" s="168"/>
      <c r="P209" s="168" t="b">
        <f t="shared" si="30"/>
        <v>1</v>
      </c>
      <c r="Q209" s="168"/>
      <c r="R209" s="168" t="b">
        <f t="shared" si="31"/>
        <v>1</v>
      </c>
      <c r="S209" s="168"/>
      <c r="T209" s="168" t="b">
        <f t="shared" si="32"/>
        <v>1</v>
      </c>
      <c r="U209" s="168"/>
      <c r="V209" s="168" t="b">
        <f t="shared" si="33"/>
        <v>1</v>
      </c>
      <c r="W209" s="168"/>
      <c r="X209" s="168" t="b">
        <f t="shared" si="34"/>
        <v>1</v>
      </c>
    </row>
    <row r="210" spans="2:24" x14ac:dyDescent="0.3">
      <c r="B210" s="84"/>
      <c r="C210" s="34" t="str">
        <f>'MCH Team'!$Q$1</f>
        <v>StEP Student</v>
      </c>
      <c r="D210" s="5"/>
      <c r="E210" s="40" t="str">
        <f>VLOOKUP(E$3,mch,17,FALSE)</f>
        <v>Public Holiday</v>
      </c>
      <c r="F210" s="40" t="str">
        <f>VLOOKUP(F$3,mch,17,FALSE)</f>
        <v>Wendy (PICU/Aviary)</v>
      </c>
      <c r="G210" s="40" t="str">
        <f>VLOOKUP(G$3,mch,17,FALSE)</f>
        <v>Wendy (PICU/Aviary)</v>
      </c>
      <c r="H210" s="40" t="str">
        <f>VLOOKUP(H$3,mch,17,FALSE)</f>
        <v>Wendy (PICU/Aviary)</v>
      </c>
      <c r="I210" s="46" t="str">
        <f>VLOOKUP(I$3,mch,17,FALSE)</f>
        <v>Wendy (PICU/Aviary)</v>
      </c>
      <c r="J210" s="17"/>
      <c r="K210" s="22"/>
      <c r="O210" s="168"/>
      <c r="P210" s="168" t="b">
        <f t="shared" si="30"/>
        <v>1</v>
      </c>
      <c r="Q210" s="168"/>
      <c r="R210" s="168" t="b">
        <f t="shared" si="31"/>
        <v>1</v>
      </c>
      <c r="S210" s="168"/>
      <c r="T210" s="168" t="b">
        <f t="shared" si="32"/>
        <v>1</v>
      </c>
      <c r="U210" s="168"/>
      <c r="V210" s="168" t="b">
        <f t="shared" si="33"/>
        <v>1</v>
      </c>
      <c r="W210" s="168"/>
      <c r="X210" s="168" t="b">
        <f t="shared" si="34"/>
        <v>1</v>
      </c>
    </row>
    <row r="211" spans="2:24" x14ac:dyDescent="0.3">
      <c r="B211" s="84"/>
      <c r="C211" s="34" t="str">
        <f>'MCH Team'!$R$1</f>
        <v>Smart Pumps</v>
      </c>
      <c r="D211" s="5"/>
      <c r="E211" s="40" t="str">
        <f>VLOOKUP(E$3,mch,18,FALSE)</f>
        <v>Public Holiday</v>
      </c>
      <c r="F211" s="40">
        <f>VLOOKUP(F$3,mch,18,FALSE)</f>
        <v>0</v>
      </c>
      <c r="G211" s="40">
        <f>VLOOKUP(G$3,mch,18,FALSE)</f>
        <v>0</v>
      </c>
      <c r="H211" s="40">
        <f>VLOOKUP(H$3,mch,18,FALSE)</f>
        <v>0</v>
      </c>
      <c r="I211" s="46">
        <f>VLOOKUP(I$3,mch,18,FALSE)</f>
        <v>0</v>
      </c>
      <c r="J211" s="17"/>
      <c r="K211" s="22"/>
      <c r="O211" s="168"/>
      <c r="P211" s="168" t="b">
        <f t="shared" si="30"/>
        <v>1</v>
      </c>
      <c r="Q211" s="168"/>
      <c r="R211" s="168" t="b">
        <f t="shared" si="31"/>
        <v>1</v>
      </c>
      <c r="S211" s="168"/>
      <c r="T211" s="168" t="b">
        <f t="shared" si="32"/>
        <v>1</v>
      </c>
      <c r="U211" s="168"/>
      <c r="V211" s="168" t="b">
        <f t="shared" si="33"/>
        <v>1</v>
      </c>
      <c r="W211" s="168"/>
      <c r="X211" s="168" t="b">
        <f t="shared" si="34"/>
        <v>1</v>
      </c>
    </row>
    <row r="212" spans="2:24" x14ac:dyDescent="0.3">
      <c r="B212" s="84"/>
      <c r="C212" s="34" t="str">
        <f>'MCH Team'!$S$1</f>
        <v>EMR meetings</v>
      </c>
      <c r="D212" s="5"/>
      <c r="E212" s="40" t="str">
        <f>VLOOKUP(E$3,mch,19,FALSE)</f>
        <v>Public Holiday</v>
      </c>
      <c r="F212" s="40">
        <f>VLOOKUP(F$3,mch,19,FALSE)</f>
        <v>0</v>
      </c>
      <c r="G212" s="40">
        <f>VLOOKUP(G$3,mch,19,FALSE)</f>
        <v>0</v>
      </c>
      <c r="H212" s="40">
        <f>VLOOKUP(H$3,mch,19,FALSE)</f>
        <v>0</v>
      </c>
      <c r="I212" s="46">
        <f>VLOOKUP(I$3,mch,19,FALSE)</f>
        <v>0</v>
      </c>
      <c r="J212" s="17"/>
      <c r="K212" s="22"/>
      <c r="O212" s="168"/>
      <c r="P212" s="168" t="b">
        <f t="shared" si="30"/>
        <v>1</v>
      </c>
      <c r="Q212" s="168"/>
      <c r="R212" s="168" t="b">
        <f t="shared" si="31"/>
        <v>1</v>
      </c>
      <c r="S212" s="168"/>
      <c r="T212" s="168" t="b">
        <f t="shared" si="32"/>
        <v>1</v>
      </c>
      <c r="U212" s="168"/>
      <c r="V212" s="168" t="b">
        <f t="shared" si="33"/>
        <v>1</v>
      </c>
      <c r="W212" s="168"/>
      <c r="X212" s="168" t="b">
        <f t="shared" si="34"/>
        <v>1</v>
      </c>
    </row>
    <row r="213" spans="2:24" x14ac:dyDescent="0.3">
      <c r="B213" s="84"/>
      <c r="C213" s="63" t="str">
        <f>'MCH Team'!$T$1</f>
        <v>French Student</v>
      </c>
      <c r="D213" s="64"/>
      <c r="E213" s="65" t="str">
        <f>VLOOKUP(E$3,mch,20,FALSE)</f>
        <v>Public Holiday</v>
      </c>
      <c r="F213" s="65">
        <f>VLOOKUP(F$3,mch,20,FALSE)</f>
        <v>0</v>
      </c>
      <c r="G213" s="65">
        <f>VLOOKUP(G$3,mch,20,FALSE)</f>
        <v>0</v>
      </c>
      <c r="H213" s="65">
        <f>VLOOKUP(H$3,mch,20,FALSE)</f>
        <v>0</v>
      </c>
      <c r="I213" s="71">
        <f>VLOOKUP(I$3,mch,20,FALSE)</f>
        <v>0</v>
      </c>
      <c r="J213" s="17"/>
      <c r="K213" s="22"/>
      <c r="O213" s="168"/>
      <c r="P213" s="168" t="b">
        <f t="shared" si="30"/>
        <v>1</v>
      </c>
      <c r="Q213" s="168"/>
      <c r="R213" s="168" t="b">
        <f t="shared" si="31"/>
        <v>1</v>
      </c>
      <c r="S213" s="168"/>
      <c r="T213" s="168" t="b">
        <f t="shared" si="32"/>
        <v>1</v>
      </c>
      <c r="U213" s="168"/>
      <c r="V213" s="168" t="b">
        <f t="shared" si="33"/>
        <v>1</v>
      </c>
      <c r="W213" s="168"/>
      <c r="X213" s="168" t="b">
        <f t="shared" si="34"/>
        <v>1</v>
      </c>
    </row>
    <row r="214" spans="2:24" x14ac:dyDescent="0.3">
      <c r="B214" s="167"/>
      <c r="C214" s="165" t="s">
        <v>488</v>
      </c>
      <c r="D214" s="5"/>
      <c r="E214" s="40"/>
      <c r="F214" s="40"/>
      <c r="G214" s="47"/>
      <c r="H214" s="79"/>
      <c r="I214" s="134"/>
      <c r="J214" s="17"/>
      <c r="K214" s="22"/>
      <c r="O214" s="168"/>
      <c r="P214" s="168" t="b">
        <f t="shared" si="30"/>
        <v>1</v>
      </c>
      <c r="Q214" s="168"/>
      <c r="R214" s="168" t="b">
        <f t="shared" si="31"/>
        <v>1</v>
      </c>
      <c r="S214" s="168"/>
      <c r="T214" s="168" t="b">
        <f t="shared" si="32"/>
        <v>1</v>
      </c>
      <c r="U214" s="168"/>
      <c r="V214" s="168" t="b">
        <f t="shared" si="33"/>
        <v>1</v>
      </c>
      <c r="W214" s="168"/>
      <c r="X214" s="168" t="b">
        <f t="shared" si="34"/>
        <v>1</v>
      </c>
    </row>
    <row r="215" spans="2:24" x14ac:dyDescent="0.3">
      <c r="B215" s="86"/>
      <c r="C215" s="166" t="str">
        <f>'Moorabbin Hospital Team'!$C$1</f>
        <v>CDU - MANAGEMENT</v>
      </c>
      <c r="D215" s="5"/>
      <c r="E215" s="40" t="str">
        <f>VLOOKUP(E$3,moorabbin,3,FALSE)</f>
        <v>Public Holiday</v>
      </c>
      <c r="F215" s="40" t="str">
        <f>VLOOKUP(F$3,moorabbin,3,FALSE)</f>
        <v>blank</v>
      </c>
      <c r="G215" s="40" t="str">
        <f>VLOOKUP(G$3,moorabbin,3,FALSE)</f>
        <v>Berenice</v>
      </c>
      <c r="H215" s="40" t="str">
        <f>VLOOKUP(H$3,moorabbin,3,FALSE)</f>
        <v>Berenice</v>
      </c>
      <c r="I215" s="46" t="str">
        <f>VLOOKUP(I$3,moorabbin,3,FALSE)</f>
        <v>Berenice</v>
      </c>
      <c r="J215" s="17"/>
      <c r="K215" s="22"/>
      <c r="O215" s="168"/>
      <c r="P215" s="168" t="b">
        <f t="shared" si="30"/>
        <v>1</v>
      </c>
      <c r="Q215" s="168"/>
      <c r="R215" s="168" t="b">
        <f t="shared" si="31"/>
        <v>1</v>
      </c>
      <c r="S215" s="168"/>
      <c r="T215" s="168" t="b">
        <f t="shared" si="32"/>
        <v>1</v>
      </c>
      <c r="U215" s="168"/>
      <c r="V215" s="168" t="b">
        <f t="shared" si="33"/>
        <v>1</v>
      </c>
      <c r="W215" s="168"/>
      <c r="X215" s="168" t="b">
        <f t="shared" si="34"/>
        <v>1</v>
      </c>
    </row>
    <row r="216" spans="2:24" x14ac:dyDescent="0.3">
      <c r="B216" s="86"/>
      <c r="C216" s="166" t="str">
        <f>'Moorabbin Hospital Team'!$D$1</f>
        <v>CDU - CLINICAL TRIALS</v>
      </c>
      <c r="D216" s="5"/>
      <c r="E216" s="40" t="str">
        <f>VLOOKUP(E$3,moorabbin,4,FALSE)</f>
        <v>Public Holiday</v>
      </c>
      <c r="F216" s="40" t="str">
        <f>VLOOKUP(F$3,moorabbin,4,FALSE)</f>
        <v>Berenice</v>
      </c>
      <c r="G216" s="40" t="str">
        <f>VLOOKUP(G$3,moorabbin,4,FALSE)</f>
        <v>Li-Ling</v>
      </c>
      <c r="H216" s="40" t="str">
        <f>VLOOKUP(H$3,moorabbin,4,FALSE)</f>
        <v>Li-Ling</v>
      </c>
      <c r="I216" s="46" t="str">
        <f>VLOOKUP(I$3,moorabbin,4,FALSE)</f>
        <v>Lois</v>
      </c>
      <c r="J216" s="17"/>
      <c r="K216" s="22"/>
      <c r="O216" s="168"/>
      <c r="P216" s="168" t="b">
        <f t="shared" si="30"/>
        <v>1</v>
      </c>
      <c r="Q216" s="168"/>
      <c r="R216" s="168" t="b">
        <f t="shared" si="31"/>
        <v>1</v>
      </c>
      <c r="S216" s="168"/>
      <c r="T216" s="168" t="b">
        <f t="shared" si="32"/>
        <v>1</v>
      </c>
      <c r="U216" s="168"/>
      <c r="V216" s="168" t="b">
        <f t="shared" si="33"/>
        <v>1</v>
      </c>
      <c r="W216" s="168"/>
      <c r="X216" s="168" t="b">
        <f t="shared" si="34"/>
        <v>1</v>
      </c>
    </row>
    <row r="217" spans="2:24" x14ac:dyDescent="0.3">
      <c r="B217" s="86"/>
      <c r="C217" s="166" t="str">
        <f>'Moorabbin Hospital Team'!$E$1</f>
        <v>CDU</v>
      </c>
      <c r="D217" s="5"/>
      <c r="E217" s="40" t="str">
        <f>VLOOKUP(E$3,moorabbin,5,FALSE)</f>
        <v>Public Holiday</v>
      </c>
      <c r="F217" s="40" t="str">
        <f>VLOOKUP(F$3,moorabbin,5,FALSE)</f>
        <v>LiLing (8.30-4.30)</v>
      </c>
      <c r="G217" s="40" t="str">
        <f>VLOOKUP(G$3,moorabbin,5,FALSE)</f>
        <v>M.Tang</v>
      </c>
      <c r="H217" s="40" t="str">
        <f>VLOOKUP(H$3,moorabbin,5,FALSE)</f>
        <v>M.Tang</v>
      </c>
      <c r="I217" s="46" t="str">
        <f>VLOOKUP(I$3,moorabbin,5,FALSE)</f>
        <v>M.Tang</v>
      </c>
      <c r="J217" s="17"/>
      <c r="K217" s="22"/>
      <c r="O217" s="168"/>
      <c r="P217" s="168" t="b">
        <f t="shared" si="30"/>
        <v>1</v>
      </c>
      <c r="Q217" s="168"/>
      <c r="R217" s="168" t="b">
        <f t="shared" si="31"/>
        <v>1</v>
      </c>
      <c r="S217" s="168"/>
      <c r="T217" s="168" t="b">
        <f t="shared" si="32"/>
        <v>1</v>
      </c>
      <c r="U217" s="168"/>
      <c r="V217" s="168" t="b">
        <f t="shared" si="33"/>
        <v>1</v>
      </c>
      <c r="W217" s="168"/>
      <c r="X217" s="168" t="b">
        <f t="shared" si="34"/>
        <v>1</v>
      </c>
    </row>
    <row r="218" spans="2:24" x14ac:dyDescent="0.3">
      <c r="B218" s="86"/>
      <c r="C218" s="166" t="str">
        <f>'Moorabbin Hospital Team'!$F$1</f>
        <v>CDU</v>
      </c>
      <c r="D218" s="5"/>
      <c r="E218" s="40" t="str">
        <f>VLOOKUP(E$3,moorabbin,6,FALSE)</f>
        <v>Public Holiday</v>
      </c>
      <c r="F218" s="40" t="str">
        <f>VLOOKUP(F$3,moorabbin,6,FALSE)</f>
        <v>Alla</v>
      </c>
      <c r="G218" s="40" t="str">
        <f>VLOOKUP(G$3,moorabbin,6,FALSE)</f>
        <v>qq</v>
      </c>
      <c r="H218" s="40" t="str">
        <f>VLOOKUP(H$3,moorabbin,6,FALSE)</f>
        <v>Alla</v>
      </c>
      <c r="I218" s="46" t="str">
        <f>VLOOKUP(I$3,moorabbin,6,FALSE)</f>
        <v>qq</v>
      </c>
      <c r="J218" s="17"/>
      <c r="K218" s="22"/>
      <c r="O218" s="168"/>
      <c r="P218" s="168" t="b">
        <f t="shared" si="30"/>
        <v>1</v>
      </c>
      <c r="Q218" s="168"/>
      <c r="R218" s="168" t="b">
        <f t="shared" si="31"/>
        <v>1</v>
      </c>
      <c r="S218" s="168"/>
      <c r="T218" s="168" t="b">
        <f t="shared" si="32"/>
        <v>1</v>
      </c>
      <c r="U218" s="168"/>
      <c r="V218" s="168" t="b">
        <f t="shared" si="33"/>
        <v>1</v>
      </c>
      <c r="W218" s="168"/>
      <c r="X218" s="168" t="b">
        <f t="shared" si="34"/>
        <v>1</v>
      </c>
    </row>
    <row r="219" spans="2:24" x14ac:dyDescent="0.3">
      <c r="B219" s="86" t="s">
        <v>59</v>
      </c>
      <c r="C219" s="166" t="str">
        <f>'Moorabbin Hospital Team'!$G$1</f>
        <v>WARD 2</v>
      </c>
      <c r="D219" s="5"/>
      <c r="E219" s="40" t="str">
        <f>VLOOKUP(E$3,moorabbin,7,FALSE)</f>
        <v>Public Holiday</v>
      </c>
      <c r="F219" s="40" t="str">
        <f>VLOOKUP(F$3,moorabbin,7,FALSE)</f>
        <v>Sam</v>
      </c>
      <c r="G219" s="40" t="str">
        <f>VLOOKUP(G$3,moorabbin,7,FALSE)</f>
        <v>Lois</v>
      </c>
      <c r="H219" s="40" t="str">
        <f>VLOOKUP(H$3,moorabbin,7,FALSE)</f>
        <v>Lois</v>
      </c>
      <c r="I219" s="46" t="str">
        <f>VLOOKUP(I$3,moorabbin,7,FALSE)</f>
        <v>Sam</v>
      </c>
      <c r="J219" s="17"/>
      <c r="K219" s="22"/>
      <c r="O219" s="168"/>
      <c r="P219" s="168" t="b">
        <f t="shared" si="30"/>
        <v>1</v>
      </c>
      <c r="Q219" s="168"/>
      <c r="R219" s="168" t="b">
        <f t="shared" si="31"/>
        <v>1</v>
      </c>
      <c r="S219" s="168"/>
      <c r="T219" s="168" t="b">
        <f t="shared" si="32"/>
        <v>1</v>
      </c>
      <c r="U219" s="168"/>
      <c r="V219" s="168" t="b">
        <f t="shared" si="33"/>
        <v>1</v>
      </c>
      <c r="W219" s="168"/>
      <c r="X219" s="168" t="b">
        <f t="shared" si="34"/>
        <v>1</v>
      </c>
    </row>
    <row r="220" spans="2:24" x14ac:dyDescent="0.3">
      <c r="B220" s="86" t="s">
        <v>60</v>
      </c>
      <c r="C220" s="166" t="str">
        <f>'Moorabbin Hospital Team'!$H$1</f>
        <v>SURGICAL WARD</v>
      </c>
      <c r="D220" s="5"/>
      <c r="E220" s="40" t="str">
        <f>VLOOKUP(E$3,moorabbin,8,FALSE)</f>
        <v>Public Holiday</v>
      </c>
      <c r="F220" s="40" t="str">
        <f>VLOOKUP(F$3,moorabbin,8,FALSE)</f>
        <v>Alison</v>
      </c>
      <c r="G220" s="40" t="str">
        <f>VLOOKUP(G$3,moorabbin,8,FALSE)</f>
        <v>Alison</v>
      </c>
      <c r="H220" s="40" t="str">
        <f>VLOOKUP(H$3,moorabbin,8,FALSE)</f>
        <v>Alison</v>
      </c>
      <c r="I220" s="46" t="str">
        <f>VLOOKUP(I$3,moorabbin,8,FALSE)</f>
        <v>Alison</v>
      </c>
      <c r="J220" s="17"/>
      <c r="K220" s="22"/>
      <c r="O220" s="168"/>
      <c r="P220" s="168" t="b">
        <f t="shared" si="30"/>
        <v>1</v>
      </c>
      <c r="Q220" s="168"/>
      <c r="R220" s="168" t="b">
        <f t="shared" si="31"/>
        <v>1</v>
      </c>
      <c r="S220" s="168"/>
      <c r="T220" s="168" t="b">
        <f t="shared" si="32"/>
        <v>1</v>
      </c>
      <c r="U220" s="168"/>
      <c r="V220" s="168" t="b">
        <f t="shared" si="33"/>
        <v>1</v>
      </c>
      <c r="W220" s="168"/>
      <c r="X220" s="168" t="b">
        <f t="shared" si="34"/>
        <v>1</v>
      </c>
    </row>
    <row r="221" spans="2:24" x14ac:dyDescent="0.3">
      <c r="B221" s="86" t="s">
        <v>61</v>
      </c>
      <c r="C221" s="166" t="str">
        <f>'Moorabbin Hospital Team'!$I$1</f>
        <v>HITH INFUSORS</v>
      </c>
      <c r="D221" s="5"/>
      <c r="E221" s="40" t="str">
        <f>VLOOKUP(E$3,moorabbin,9,FALSE)</f>
        <v>Public Holiday</v>
      </c>
      <c r="F221" s="40" t="str">
        <f>VLOOKUP(F$3,moorabbin,9,FALSE)</f>
        <v>Lois</v>
      </c>
      <c r="G221" s="40" t="str">
        <f>VLOOKUP(G$3,moorabbin,9,FALSE)</f>
        <v>G.Wang</v>
      </c>
      <c r="H221" s="40" t="str">
        <f>VLOOKUP(H$3,moorabbin,9,FALSE)</f>
        <v>Phuong</v>
      </c>
      <c r="I221" s="46" t="str">
        <f>VLOOKUP(I$3,moorabbin,9,FALSE)</f>
        <v>Phuong</v>
      </c>
      <c r="J221" s="17"/>
      <c r="K221" s="22"/>
      <c r="O221" s="168"/>
      <c r="P221" s="168" t="b">
        <f t="shared" si="30"/>
        <v>1</v>
      </c>
      <c r="Q221" s="168"/>
      <c r="R221" s="168" t="b">
        <f t="shared" si="31"/>
        <v>1</v>
      </c>
      <c r="S221" s="168"/>
      <c r="T221" s="168" t="b">
        <f t="shared" si="32"/>
        <v>1</v>
      </c>
      <c r="U221" s="168"/>
      <c r="V221" s="168" t="b">
        <f t="shared" si="33"/>
        <v>1</v>
      </c>
      <c r="W221" s="168"/>
      <c r="X221" s="168" t="b">
        <f t="shared" si="34"/>
        <v>1</v>
      </c>
    </row>
    <row r="222" spans="2:24" x14ac:dyDescent="0.3">
      <c r="B222" s="86"/>
      <c r="C222" s="166" t="str">
        <f>'Moorabbin Hospital Team'!$J$1</f>
        <v>HITH / COMMUNITY SERVICES</v>
      </c>
      <c r="D222" s="5"/>
      <c r="E222" s="40" t="str">
        <f>VLOOKUP(E$3,moorabbin,10,FALSE)</f>
        <v>Public Holiday</v>
      </c>
      <c r="F222" s="40" t="str">
        <f>VLOOKUP(F$3,moorabbin,10,FALSE)</f>
        <v>G.Wang</v>
      </c>
      <c r="G222" s="40" t="str">
        <f>VLOOKUP(G$3,moorabbin,10,FALSE)</f>
        <v>G.Wang</v>
      </c>
      <c r="H222" s="40" t="str">
        <f>VLOOKUP(H$3,moorabbin,10,FALSE)</f>
        <v>Noor</v>
      </c>
      <c r="I222" s="46" t="str">
        <f>VLOOKUP(I$3,moorabbin,10,FALSE)</f>
        <v>G.Wang</v>
      </c>
      <c r="J222" s="17"/>
      <c r="K222" s="22"/>
      <c r="O222" s="168"/>
      <c r="P222" s="168" t="b">
        <f t="shared" si="30"/>
        <v>1</v>
      </c>
      <c r="Q222" s="168"/>
      <c r="R222" s="168" t="b">
        <f t="shared" si="31"/>
        <v>1</v>
      </c>
      <c r="S222" s="168"/>
      <c r="T222" s="168" t="b">
        <f t="shared" si="32"/>
        <v>1</v>
      </c>
      <c r="U222" s="168"/>
      <c r="V222" s="168" t="b">
        <f t="shared" si="33"/>
        <v>1</v>
      </c>
      <c r="W222" s="168"/>
      <c r="X222" s="168" t="b">
        <f t="shared" si="34"/>
        <v>1</v>
      </c>
    </row>
    <row r="223" spans="2:24" x14ac:dyDescent="0.3">
      <c r="B223" s="86"/>
      <c r="C223" s="166" t="str">
        <f>'Moorabbin Hospital Team'!$K$1</f>
        <v>DISPENSARY</v>
      </c>
      <c r="D223" s="5"/>
      <c r="E223" s="40" t="str">
        <f>VLOOKUP(E$3,moorabbin,11,FALSE)</f>
        <v>Public Holiday</v>
      </c>
      <c r="F223" s="40" t="str">
        <f>VLOOKUP(F$3,moorabbin,11,FALSE)</f>
        <v>AndrewL</v>
      </c>
      <c r="G223" s="40" t="str">
        <f>VLOOKUP(G$3,moorabbin,11,FALSE)</f>
        <v>AndrewL</v>
      </c>
      <c r="H223" s="40" t="str">
        <f>VLOOKUP(H$3,moorabbin,11,FALSE)</f>
        <v>AndrewL</v>
      </c>
      <c r="I223" s="46" t="str">
        <f>VLOOKUP(I$3,moorabbin,11,FALSE)</f>
        <v>AndrewL</v>
      </c>
      <c r="J223" s="17"/>
      <c r="K223" s="22"/>
      <c r="O223" s="168"/>
      <c r="P223" s="168" t="b">
        <f t="shared" si="30"/>
        <v>1</v>
      </c>
      <c r="Q223" s="168"/>
      <c r="R223" s="168" t="b">
        <f t="shared" si="31"/>
        <v>1</v>
      </c>
      <c r="S223" s="168"/>
      <c r="T223" s="168" t="b">
        <f t="shared" si="32"/>
        <v>1</v>
      </c>
      <c r="U223" s="168"/>
      <c r="V223" s="168" t="b">
        <f t="shared" si="33"/>
        <v>1</v>
      </c>
      <c r="W223" s="168"/>
      <c r="X223" s="168" t="b">
        <f t="shared" si="34"/>
        <v>1</v>
      </c>
    </row>
    <row r="224" spans="2:24" x14ac:dyDescent="0.3">
      <c r="B224" s="84"/>
      <c r="C224" s="166" t="str">
        <f>'Moorabbin Hospital Team'!$L$1</f>
        <v>DISPENSARY</v>
      </c>
      <c r="D224" s="5"/>
      <c r="E224" s="40" t="str">
        <f>VLOOKUP(E$3,moorabbin,12,FALSE)</f>
        <v>Public Holiday</v>
      </c>
      <c r="F224" s="40" t="str">
        <f>VLOOKUP(F$3,moorabbin,12,FALSE)</f>
        <v>Noor</v>
      </c>
      <c r="G224" s="40" t="str">
        <f>VLOOKUP(G$3,moorabbin,12,FALSE)</f>
        <v>Noor</v>
      </c>
      <c r="H224" s="40" t="str">
        <f>VLOOKUP(H$3,moorabbin,12,FALSE)</f>
        <v>M.Nguyen</v>
      </c>
      <c r="I224" s="46" t="str">
        <f>VLOOKUP(I$3,moorabbin,12,FALSE)</f>
        <v>Noor</v>
      </c>
      <c r="J224" s="17"/>
      <c r="K224" s="22"/>
      <c r="O224" s="168"/>
      <c r="P224" s="168" t="b">
        <f t="shared" ref="P224:P255" si="35">NOT(ISERROR(MATCH("*"&amp;O224&amp;"*",E:E,0)))</f>
        <v>1</v>
      </c>
      <c r="Q224" s="168"/>
      <c r="R224" s="168" t="b">
        <f t="shared" ref="R224:R255" si="36">NOT(ISERROR(MATCH("*"&amp;Q224&amp;"*",F:F,0)))</f>
        <v>1</v>
      </c>
      <c r="S224" s="168"/>
      <c r="T224" s="168" t="b">
        <f t="shared" ref="T224:T255" si="37">NOT(ISERROR(MATCH("*"&amp;S224&amp;"*",G:G,0)))</f>
        <v>1</v>
      </c>
      <c r="U224" s="168"/>
      <c r="V224" s="168" t="b">
        <f t="shared" ref="V224:V255" si="38">NOT(ISERROR(MATCH("*"&amp;U224&amp;"*",H:H,0)))</f>
        <v>1</v>
      </c>
      <c r="W224" s="168"/>
      <c r="X224" s="168" t="b">
        <f t="shared" ref="X224:X255" si="39">NOT(ISERROR(MATCH("*"&amp;W224&amp;"*",I:I,0)))</f>
        <v>1</v>
      </c>
    </row>
    <row r="225" spans="2:24" x14ac:dyDescent="0.3">
      <c r="B225" s="84"/>
      <c r="C225" s="166" t="str">
        <f>'Moorabbin Hospital Team'!$M$1</f>
        <v>INTERN</v>
      </c>
      <c r="D225" s="5"/>
      <c r="E225" s="40" t="str">
        <f>VLOOKUP(E$3,moorabbin,13,FALSE)</f>
        <v>Public Holiday</v>
      </c>
      <c r="F225" s="40" t="str">
        <f>VLOOKUP(F$3,moorabbin,13,FALSE)</f>
        <v>qq</v>
      </c>
      <c r="G225" s="40" t="str">
        <f>VLOOKUP(G$3,moorabbin,13,FALSE)</f>
        <v>Tinh</v>
      </c>
      <c r="H225" s="40" t="str">
        <f>VLOOKUP(H$3,moorabbin,13,FALSE)</f>
        <v>Tinh</v>
      </c>
      <c r="I225" s="46" t="str">
        <f>VLOOKUP(I$3,moorabbin,13,FALSE)</f>
        <v>Tinh</v>
      </c>
      <c r="J225" s="17"/>
      <c r="K225" s="22"/>
      <c r="O225" s="168"/>
      <c r="P225" s="168" t="b">
        <f t="shared" si="35"/>
        <v>1</v>
      </c>
      <c r="Q225" s="168"/>
      <c r="R225" s="168" t="b">
        <f t="shared" si="36"/>
        <v>1</v>
      </c>
      <c r="S225" s="168"/>
      <c r="T225" s="168" t="b">
        <f t="shared" si="37"/>
        <v>1</v>
      </c>
      <c r="U225" s="168"/>
      <c r="V225" s="168" t="b">
        <f t="shared" si="38"/>
        <v>1</v>
      </c>
      <c r="W225" s="168"/>
      <c r="X225" s="168" t="b">
        <f t="shared" si="39"/>
        <v>1</v>
      </c>
    </row>
    <row r="226" spans="2:24" x14ac:dyDescent="0.3">
      <c r="B226" s="84"/>
      <c r="C226" s="166" t="str">
        <f>'Moorabbin Hospital Team'!$N$1</f>
        <v>INTERN</v>
      </c>
      <c r="D226" s="5"/>
      <c r="E226" s="40" t="str">
        <f>VLOOKUP(E$3,moorabbin,14,FALSE)</f>
        <v>Public Holiday</v>
      </c>
      <c r="F226" s="40">
        <f>VLOOKUP(F$3,moorabbin,14,FALSE)</f>
        <v>0</v>
      </c>
      <c r="G226" s="40">
        <f>VLOOKUP(G$3,moorabbin,14,FALSE)</f>
        <v>0</v>
      </c>
      <c r="H226" s="40">
        <f>VLOOKUP(H$3,moorabbin,14,FALSE)</f>
        <v>0</v>
      </c>
      <c r="I226" s="46">
        <f>VLOOKUP(I$3,moorabbin,14,FALSE)</f>
        <v>0</v>
      </c>
      <c r="J226" s="17"/>
      <c r="K226" s="22"/>
      <c r="O226" s="168"/>
      <c r="P226" s="168" t="b">
        <f t="shared" si="35"/>
        <v>1</v>
      </c>
      <c r="Q226" s="168"/>
      <c r="R226" s="168" t="b">
        <f t="shared" si="36"/>
        <v>1</v>
      </c>
      <c r="S226" s="168"/>
      <c r="T226" s="168" t="b">
        <f t="shared" si="37"/>
        <v>1</v>
      </c>
      <c r="U226" s="168"/>
      <c r="V226" s="168" t="b">
        <f t="shared" si="38"/>
        <v>1</v>
      </c>
      <c r="W226" s="168"/>
      <c r="X226" s="168" t="b">
        <f t="shared" si="39"/>
        <v>1</v>
      </c>
    </row>
    <row r="227" spans="2:24" x14ac:dyDescent="0.3">
      <c r="B227" s="84"/>
      <c r="C227" s="166" t="str">
        <f>'Moorabbin Hospital Team'!$O$1</f>
        <v>WARD 2 TRAINING / HANDOVER</v>
      </c>
      <c r="D227" s="5"/>
      <c r="E227" s="40" t="str">
        <f>VLOOKUP(E$3,moorabbin,15,FALSE)</f>
        <v>Public Holiday</v>
      </c>
      <c r="F227" s="40">
        <f>VLOOKUP(F$3,moorabbin,15,FALSE)</f>
        <v>0</v>
      </c>
      <c r="G227" s="40">
        <f>VLOOKUP(G$3,moorabbin,15,FALSE)</f>
        <v>0</v>
      </c>
      <c r="H227" s="40">
        <f>VLOOKUP(H$3,moorabbin,15,FALSE)</f>
        <v>0</v>
      </c>
      <c r="I227" s="46">
        <f>VLOOKUP(I$3,moorabbin,15,FALSE)</f>
        <v>0</v>
      </c>
      <c r="J227" s="17"/>
      <c r="K227" s="22"/>
      <c r="O227" s="168"/>
      <c r="P227" s="168" t="b">
        <f t="shared" si="35"/>
        <v>1</v>
      </c>
      <c r="Q227" s="168"/>
      <c r="R227" s="168" t="b">
        <f t="shared" si="36"/>
        <v>1</v>
      </c>
      <c r="S227" s="168"/>
      <c r="T227" s="168" t="b">
        <f t="shared" si="37"/>
        <v>1</v>
      </c>
      <c r="U227" s="168"/>
      <c r="V227" s="168" t="b">
        <f t="shared" si="38"/>
        <v>1</v>
      </c>
      <c r="W227" s="168"/>
      <c r="X227" s="168" t="b">
        <f t="shared" si="39"/>
        <v>1</v>
      </c>
    </row>
    <row r="228" spans="2:24" x14ac:dyDescent="0.3">
      <c r="B228" s="84"/>
      <c r="C228" s="166" t="str">
        <f>'Moorabbin Hospital Team'!$P$1</f>
        <v>Dispensary H/O</v>
      </c>
      <c r="D228" s="5"/>
      <c r="E228" s="40" t="str">
        <f>VLOOKUP(E$3,moorabbin,16,FALSE)</f>
        <v>Public Holiday</v>
      </c>
      <c r="F228" s="40">
        <f>VLOOKUP(F$3,moorabbin,16,FALSE)</f>
        <v>0</v>
      </c>
      <c r="G228" s="40">
        <f>VLOOKUP(G$3,moorabbin,16,FALSE)</f>
        <v>0</v>
      </c>
      <c r="H228" s="40">
        <f>VLOOKUP(H$3,moorabbin,16,FALSE)</f>
        <v>0</v>
      </c>
      <c r="I228" s="46">
        <f>VLOOKUP(I$3,moorabbin,16,FALSE)</f>
        <v>0</v>
      </c>
      <c r="J228" s="17"/>
      <c r="K228" s="22"/>
      <c r="O228" s="168"/>
      <c r="P228" s="168" t="b">
        <f t="shared" si="35"/>
        <v>1</v>
      </c>
      <c r="Q228" s="168"/>
      <c r="R228" s="168" t="b">
        <f t="shared" si="36"/>
        <v>1</v>
      </c>
      <c r="S228" s="168"/>
      <c r="T228" s="168" t="b">
        <f t="shared" si="37"/>
        <v>1</v>
      </c>
      <c r="U228" s="168"/>
      <c r="V228" s="168" t="b">
        <f t="shared" si="38"/>
        <v>1</v>
      </c>
      <c r="W228" s="168"/>
      <c r="X228" s="168" t="b">
        <f t="shared" si="39"/>
        <v>1</v>
      </c>
    </row>
    <row r="229" spans="2:24" x14ac:dyDescent="0.3">
      <c r="B229" s="84"/>
      <c r="C229" s="166" t="str">
        <f>'Moorabbin Hospital Team'!$Q$1</f>
        <v>SMART PUMP</v>
      </c>
      <c r="D229" s="5"/>
      <c r="E229" s="40" t="str">
        <f>VLOOKUP(E$3,moorabbin,17,FALSE)</f>
        <v>Public Holiday</v>
      </c>
      <c r="F229" s="40">
        <f>VLOOKUP(F$3,moorabbin,17,FALSE)</f>
        <v>0</v>
      </c>
      <c r="G229" s="40">
        <f>VLOOKUP(G$3,moorabbin,17,FALSE)</f>
        <v>0</v>
      </c>
      <c r="H229" s="40">
        <f>VLOOKUP(H$3,moorabbin,17,FALSE)</f>
        <v>0</v>
      </c>
      <c r="I229" s="46">
        <f>VLOOKUP(I$3,moorabbin,17,FALSE)</f>
        <v>0</v>
      </c>
      <c r="J229" s="17"/>
      <c r="K229" s="22"/>
      <c r="O229" s="168"/>
      <c r="P229" s="168" t="b">
        <f t="shared" si="35"/>
        <v>1</v>
      </c>
      <c r="Q229" s="168"/>
      <c r="R229" s="168" t="b">
        <f t="shared" si="36"/>
        <v>1</v>
      </c>
      <c r="S229" s="168"/>
      <c r="T229" s="168" t="b">
        <f t="shared" si="37"/>
        <v>1</v>
      </c>
      <c r="U229" s="168"/>
      <c r="V229" s="168" t="b">
        <f t="shared" si="38"/>
        <v>1</v>
      </c>
      <c r="W229" s="168"/>
      <c r="X229" s="168" t="b">
        <f t="shared" si="39"/>
        <v>1</v>
      </c>
    </row>
    <row r="230" spans="2:24" x14ac:dyDescent="0.3">
      <c r="B230" s="84"/>
      <c r="C230" s="166" t="str">
        <f>'Moorabbin Hospital Team'!$R$1</f>
        <v>[PHARMACY ROLE]</v>
      </c>
      <c r="D230" s="5"/>
      <c r="E230" s="40" t="str">
        <f>VLOOKUP(E$3,moorabbin,18,FALSE)</f>
        <v>Public Holiday</v>
      </c>
      <c r="F230" s="40">
        <f>VLOOKUP(F$3,moorabbin,18,FALSE)</f>
        <v>0</v>
      </c>
      <c r="G230" s="40">
        <f>VLOOKUP(G$3,moorabbin,18,FALSE)</f>
        <v>0</v>
      </c>
      <c r="H230" s="40">
        <f>VLOOKUP(H$3,moorabbin,18,FALSE)</f>
        <v>0</v>
      </c>
      <c r="I230" s="46">
        <f>VLOOKUP(I$3,moorabbin,18,FALSE)</f>
        <v>0</v>
      </c>
      <c r="J230" s="17"/>
      <c r="K230" s="22"/>
      <c r="O230" s="168"/>
      <c r="P230" s="168" t="b">
        <f t="shared" si="35"/>
        <v>1</v>
      </c>
      <c r="Q230" s="168"/>
      <c r="R230" s="168" t="b">
        <f t="shared" si="36"/>
        <v>1</v>
      </c>
      <c r="S230" s="168"/>
      <c r="T230" s="168" t="b">
        <f t="shared" si="37"/>
        <v>1</v>
      </c>
      <c r="U230" s="168"/>
      <c r="V230" s="168" t="b">
        <f t="shared" si="38"/>
        <v>1</v>
      </c>
      <c r="W230" s="168"/>
      <c r="X230" s="168" t="b">
        <f t="shared" si="39"/>
        <v>1</v>
      </c>
    </row>
    <row r="231" spans="2:24" x14ac:dyDescent="0.3">
      <c r="B231" s="84"/>
      <c r="C231" s="166" t="str">
        <f>'Moorabbin Hospital Team'!$S$1</f>
        <v>[PHARMACY ROLE]</v>
      </c>
      <c r="D231" s="5"/>
      <c r="E231" s="40" t="str">
        <f>VLOOKUP(E$3,moorabbin,19,FALSE)</f>
        <v>Public Holiday</v>
      </c>
      <c r="F231" s="40">
        <f>VLOOKUP(F$3,moorabbin,19,FALSE)</f>
        <v>0</v>
      </c>
      <c r="G231" s="40">
        <f>VLOOKUP(G$3,moorabbin,19,FALSE)</f>
        <v>0</v>
      </c>
      <c r="H231" s="40">
        <f>VLOOKUP(H$3,moorabbin,19,FALSE)</f>
        <v>0</v>
      </c>
      <c r="I231" s="46">
        <f>VLOOKUP(I$3,moorabbin,19,FALSE)</f>
        <v>0</v>
      </c>
      <c r="J231" s="17"/>
      <c r="K231" s="22"/>
      <c r="O231" s="168"/>
      <c r="P231" s="168" t="b">
        <f t="shared" si="35"/>
        <v>1</v>
      </c>
      <c r="Q231" s="168"/>
      <c r="R231" s="168" t="b">
        <f t="shared" si="36"/>
        <v>1</v>
      </c>
      <c r="S231" s="168"/>
      <c r="T231" s="168" t="b">
        <f t="shared" si="37"/>
        <v>1</v>
      </c>
      <c r="U231" s="168"/>
      <c r="V231" s="168" t="b">
        <f t="shared" si="38"/>
        <v>1</v>
      </c>
      <c r="W231" s="168"/>
      <c r="X231" s="168" t="b">
        <f t="shared" si="39"/>
        <v>1</v>
      </c>
    </row>
    <row r="232" spans="2:24" x14ac:dyDescent="0.3">
      <c r="B232" s="84"/>
      <c r="C232" s="166" t="str">
        <f>'Moorabbin Hospital Team'!$T$1</f>
        <v>[PHARMACY ROLE]</v>
      </c>
      <c r="D232" s="5"/>
      <c r="E232" s="40" t="str">
        <f>VLOOKUP(E$3,moorabbin,20,FALSE)</f>
        <v>Public Holiday</v>
      </c>
      <c r="F232" s="40">
        <f>VLOOKUP(F$3,moorabbin,20,FALSE)</f>
        <v>0</v>
      </c>
      <c r="G232" s="40">
        <f>VLOOKUP(G$3,moorabbin,20,FALSE)</f>
        <v>0</v>
      </c>
      <c r="H232" s="40">
        <f>VLOOKUP(H$3,moorabbin,20,FALSE)</f>
        <v>0</v>
      </c>
      <c r="I232" s="46">
        <f>VLOOKUP(I$3,moorabbin,20,FALSE)</f>
        <v>0</v>
      </c>
      <c r="J232" s="17"/>
      <c r="K232" s="22"/>
      <c r="O232" s="168"/>
      <c r="P232" s="168" t="b">
        <f t="shared" si="35"/>
        <v>1</v>
      </c>
      <c r="Q232" s="168"/>
      <c r="R232" s="168" t="b">
        <f t="shared" si="36"/>
        <v>1</v>
      </c>
      <c r="S232" s="168"/>
      <c r="T232" s="168" t="b">
        <f t="shared" si="37"/>
        <v>1</v>
      </c>
      <c r="U232" s="168"/>
      <c r="V232" s="168" t="b">
        <f t="shared" si="38"/>
        <v>1</v>
      </c>
      <c r="W232" s="168"/>
      <c r="X232" s="168" t="b">
        <f t="shared" si="39"/>
        <v>1</v>
      </c>
    </row>
    <row r="233" spans="2:24" x14ac:dyDescent="0.3">
      <c r="B233" s="248" t="s">
        <v>415</v>
      </c>
      <c r="C233" s="249"/>
      <c r="D233" s="21"/>
      <c r="E233" s="43" t="str">
        <f>VLOOKUP(E$195,avaliable,3,FALSE)</f>
        <v>Public Holiday</v>
      </c>
      <c r="F233" s="43" t="str">
        <f>VLOOKUP(F$195,avaliable,3,FALSE)</f>
        <v>qq</v>
      </c>
      <c r="G233" s="43" t="str">
        <f>VLOOKUP(G$195,avaliable,3,FALSE)</f>
        <v>Sam</v>
      </c>
      <c r="H233" s="43" t="str">
        <f>VLOOKUP(H$195,avaliable,3,FALSE)</f>
        <v>qq</v>
      </c>
      <c r="I233" s="44" t="str">
        <f>VLOOKUP(I$195,avaliable,3,FALSE)</f>
        <v>qq</v>
      </c>
      <c r="O233" s="168"/>
      <c r="P233" s="168" t="b">
        <f t="shared" si="35"/>
        <v>1</v>
      </c>
      <c r="Q233" s="168"/>
      <c r="R233" s="168" t="b">
        <f t="shared" si="36"/>
        <v>1</v>
      </c>
      <c r="S233" s="168"/>
      <c r="T233" s="168" t="b">
        <f t="shared" si="37"/>
        <v>1</v>
      </c>
      <c r="U233" s="168"/>
      <c r="V233" s="168" t="b">
        <f t="shared" si="38"/>
        <v>1</v>
      </c>
      <c r="W233" s="168"/>
      <c r="X233" s="168" t="b">
        <f t="shared" si="39"/>
        <v>1</v>
      </c>
    </row>
    <row r="234" spans="2:24" x14ac:dyDescent="0.3">
      <c r="B234" s="32"/>
      <c r="C234" s="34"/>
      <c r="D234" s="157"/>
      <c r="E234" s="40">
        <f>VLOOKUP(E$195,avaliable,4,FALSE)</f>
        <v>0</v>
      </c>
      <c r="F234" s="40">
        <f>VLOOKUP(F$195,avaliable,4,FALSE)</f>
        <v>0</v>
      </c>
      <c r="G234" s="40">
        <f>VLOOKUP(G$195,avaliable,4,FALSE)</f>
        <v>0</v>
      </c>
      <c r="H234" s="40">
        <f>VLOOKUP(H$195,avaliable,4,FALSE)</f>
        <v>0</v>
      </c>
      <c r="I234" s="46">
        <f>VLOOKUP(I$195,avaliable,4,FALSE)</f>
        <v>0</v>
      </c>
      <c r="O234" s="168"/>
      <c r="P234" s="168" t="b">
        <f t="shared" si="35"/>
        <v>1</v>
      </c>
      <c r="Q234" s="168"/>
      <c r="R234" s="168" t="b">
        <f t="shared" si="36"/>
        <v>1</v>
      </c>
      <c r="S234" s="168"/>
      <c r="T234" s="168" t="b">
        <f t="shared" si="37"/>
        <v>1</v>
      </c>
      <c r="U234" s="168"/>
      <c r="V234" s="168" t="b">
        <f t="shared" si="38"/>
        <v>1</v>
      </c>
      <c r="W234" s="168"/>
      <c r="X234" s="168" t="b">
        <f t="shared" si="39"/>
        <v>1</v>
      </c>
    </row>
    <row r="235" spans="2:24" x14ac:dyDescent="0.3">
      <c r="B235" s="32"/>
      <c r="C235" s="34"/>
      <c r="D235" s="157"/>
      <c r="E235" s="40" t="str">
        <f>VLOOKUP(E$195,avaliable,5,FALSE)</f>
        <v>qq</v>
      </c>
      <c r="F235" s="40" t="str">
        <f>VLOOKUP(F$195,avaliable,5,FALSE)</f>
        <v>qq</v>
      </c>
      <c r="G235" s="40" t="str">
        <f>VLOOKUP(G$195,avaliable,5,FALSE)</f>
        <v>qq</v>
      </c>
      <c r="H235" s="40" t="str">
        <f>VLOOKUP(H$195,avaliable,5,FALSE)</f>
        <v>qq</v>
      </c>
      <c r="I235" s="46" t="str">
        <f>VLOOKUP(I$195,avaliable,5,FALSE)</f>
        <v>qq</v>
      </c>
      <c r="O235" s="168"/>
      <c r="P235" s="168" t="b">
        <f t="shared" si="35"/>
        <v>1</v>
      </c>
      <c r="Q235" s="168"/>
      <c r="R235" s="168" t="b">
        <f t="shared" si="36"/>
        <v>1</v>
      </c>
      <c r="S235" s="168"/>
      <c r="T235" s="168" t="b">
        <f t="shared" si="37"/>
        <v>1</v>
      </c>
      <c r="U235" s="168"/>
      <c r="V235" s="168" t="b">
        <f t="shared" si="38"/>
        <v>1</v>
      </c>
      <c r="W235" s="168"/>
      <c r="X235" s="168" t="b">
        <f t="shared" si="39"/>
        <v>1</v>
      </c>
    </row>
    <row r="236" spans="2:24" x14ac:dyDescent="0.3">
      <c r="B236" s="32"/>
      <c r="C236" s="34"/>
      <c r="D236" s="157"/>
      <c r="E236" s="40">
        <f>VLOOKUP(E$195,avaliable,6,FALSE)</f>
        <v>0</v>
      </c>
      <c r="F236" s="40">
        <f>VLOOKUP(F$195,avaliable,6,FALSE)</f>
        <v>0</v>
      </c>
      <c r="G236" s="40">
        <f>VLOOKUP(G$195,avaliable,6,FALSE)</f>
        <v>0</v>
      </c>
      <c r="H236" s="40">
        <f>VLOOKUP(H$195,avaliable,6,FALSE)</f>
        <v>0</v>
      </c>
      <c r="I236" s="46">
        <f>VLOOKUP(I$195,avaliable,6,FALSE)</f>
        <v>0</v>
      </c>
      <c r="O236" s="168"/>
      <c r="P236" s="168" t="b">
        <f t="shared" si="35"/>
        <v>1</v>
      </c>
      <c r="Q236" s="168"/>
      <c r="R236" s="168" t="b">
        <f t="shared" si="36"/>
        <v>1</v>
      </c>
      <c r="S236" s="168"/>
      <c r="T236" s="168" t="b">
        <f t="shared" si="37"/>
        <v>1</v>
      </c>
      <c r="U236" s="168"/>
      <c r="V236" s="168" t="b">
        <f t="shared" si="38"/>
        <v>1</v>
      </c>
      <c r="W236" s="168"/>
      <c r="X236" s="168" t="b">
        <f t="shared" si="39"/>
        <v>1</v>
      </c>
    </row>
    <row r="237" spans="2:24" x14ac:dyDescent="0.3">
      <c r="B237" s="32"/>
      <c r="C237" s="34"/>
      <c r="D237" s="157"/>
      <c r="E237" s="40" t="str">
        <f>VLOOKUP(E$195,avaliable,7,FALSE)</f>
        <v>Public holiday</v>
      </c>
      <c r="F237" s="40" t="str">
        <f>VLOOKUP(F$195,avaliable,7,FALSE)</f>
        <v>qq</v>
      </c>
      <c r="G237" s="40" t="str">
        <f>VLOOKUP(G$195,avaliable,7,FALSE)</f>
        <v>qq</v>
      </c>
      <c r="H237" s="40" t="str">
        <f>VLOOKUP(H$195,avaliable,7,FALSE)</f>
        <v>qq</v>
      </c>
      <c r="I237" s="46" t="str">
        <f>VLOOKUP(I$195,avaliable,7,FALSE)</f>
        <v>qq</v>
      </c>
      <c r="O237" s="168"/>
      <c r="P237" s="168" t="b">
        <f t="shared" si="35"/>
        <v>1</v>
      </c>
      <c r="Q237" s="168"/>
      <c r="R237" s="168" t="b">
        <f t="shared" si="36"/>
        <v>1</v>
      </c>
      <c r="S237" s="168"/>
      <c r="T237" s="168" t="b">
        <f t="shared" si="37"/>
        <v>1</v>
      </c>
      <c r="U237" s="168"/>
      <c r="V237" s="168" t="b">
        <f t="shared" si="38"/>
        <v>1</v>
      </c>
      <c r="W237" s="168"/>
      <c r="X237" s="168" t="b">
        <f t="shared" si="39"/>
        <v>1</v>
      </c>
    </row>
    <row r="238" spans="2:24" x14ac:dyDescent="0.3">
      <c r="B238" s="32"/>
      <c r="C238" s="34"/>
      <c r="D238" s="157"/>
      <c r="E238" s="40">
        <f>VLOOKUP(E$195,avaliable,8,FALSE)</f>
        <v>0</v>
      </c>
      <c r="F238" s="40">
        <f>VLOOKUP(F$195,avaliable,8,FALSE)</f>
        <v>0</v>
      </c>
      <c r="G238" s="40">
        <f>VLOOKUP(G$195,avaliable,8,FALSE)</f>
        <v>0</v>
      </c>
      <c r="H238" s="40">
        <f>VLOOKUP(H$195,avaliable,8,FALSE)</f>
        <v>0</v>
      </c>
      <c r="I238" s="46">
        <f>VLOOKUP(I$195,avaliable,8,FALSE)</f>
        <v>0</v>
      </c>
      <c r="O238" s="168"/>
      <c r="P238" s="168" t="b">
        <f t="shared" si="35"/>
        <v>1</v>
      </c>
      <c r="Q238" s="168"/>
      <c r="R238" s="168" t="b">
        <f t="shared" si="36"/>
        <v>1</v>
      </c>
      <c r="S238" s="168"/>
      <c r="T238" s="168" t="b">
        <f t="shared" si="37"/>
        <v>1</v>
      </c>
      <c r="U238" s="168"/>
      <c r="V238" s="168" t="b">
        <f t="shared" si="38"/>
        <v>1</v>
      </c>
      <c r="W238" s="168"/>
      <c r="X238" s="168" t="b">
        <f t="shared" si="39"/>
        <v>1</v>
      </c>
    </row>
    <row r="239" spans="2:24" x14ac:dyDescent="0.3">
      <c r="B239" s="32"/>
      <c r="C239" s="34"/>
      <c r="D239" s="157"/>
      <c r="E239" s="40" t="str">
        <f>VLOOKUP(E$195,avaliable,9,FALSE)</f>
        <v>Public Holiday</v>
      </c>
      <c r="F239" s="40">
        <f>VLOOKUP(F$195,avaliable,9,FALSE)</f>
        <v>0</v>
      </c>
      <c r="G239" s="40">
        <f>VLOOKUP(G$195,avaliable,9,FALSE)</f>
        <v>0</v>
      </c>
      <c r="H239" s="40">
        <f>VLOOKUP(H$195,avaliable,9,FALSE)</f>
        <v>0</v>
      </c>
      <c r="I239" s="46">
        <f>VLOOKUP(I$195,avaliable,9,FALSE)</f>
        <v>0</v>
      </c>
      <c r="O239" s="168"/>
      <c r="P239" s="168" t="b">
        <f t="shared" si="35"/>
        <v>1</v>
      </c>
      <c r="Q239" s="168"/>
      <c r="R239" s="168" t="b">
        <f t="shared" si="36"/>
        <v>1</v>
      </c>
      <c r="S239" s="168"/>
      <c r="T239" s="168" t="b">
        <f t="shared" si="37"/>
        <v>1</v>
      </c>
      <c r="U239" s="168"/>
      <c r="V239" s="168" t="b">
        <f t="shared" si="38"/>
        <v>1</v>
      </c>
      <c r="W239" s="168"/>
      <c r="X239" s="168" t="b">
        <f t="shared" si="39"/>
        <v>1</v>
      </c>
    </row>
    <row r="240" spans="2:24" x14ac:dyDescent="0.3">
      <c r="B240" s="32"/>
      <c r="C240" s="34"/>
      <c r="D240" s="157"/>
      <c r="E240" s="40">
        <f>VLOOKUP(E$195,avaliable,10,FALSE)</f>
        <v>0</v>
      </c>
      <c r="F240" s="40">
        <f>VLOOKUP(F$195,avaliable,10,FALSE)</f>
        <v>0</v>
      </c>
      <c r="G240" s="40">
        <f>VLOOKUP(G$195,avaliable,10,FALSE)</f>
        <v>0</v>
      </c>
      <c r="H240" s="40">
        <f>VLOOKUP(H$195,avaliable,10,FALSE)</f>
        <v>0</v>
      </c>
      <c r="I240" s="46">
        <f>VLOOKUP(I$195,avaliable,10,FALSE)</f>
        <v>0</v>
      </c>
      <c r="O240" s="168"/>
      <c r="P240" s="168" t="b">
        <f t="shared" si="35"/>
        <v>1</v>
      </c>
      <c r="Q240" s="168"/>
      <c r="R240" s="168" t="b">
        <f t="shared" si="36"/>
        <v>1</v>
      </c>
      <c r="S240" s="168"/>
      <c r="T240" s="168" t="b">
        <f t="shared" si="37"/>
        <v>1</v>
      </c>
      <c r="U240" s="168"/>
      <c r="V240" s="168" t="b">
        <f t="shared" si="38"/>
        <v>1</v>
      </c>
      <c r="W240" s="168"/>
      <c r="X240" s="168" t="b">
        <f t="shared" si="39"/>
        <v>1</v>
      </c>
    </row>
    <row r="241" spans="2:24" x14ac:dyDescent="0.3">
      <c r="B241" s="32"/>
      <c r="C241" s="34"/>
      <c r="D241" s="157"/>
      <c r="E241" s="40">
        <f>VLOOKUP(E$195,avaliable,11,FALSE)</f>
        <v>0</v>
      </c>
      <c r="F241" s="40">
        <f>VLOOKUP(F$195,avaliable,11,FALSE)</f>
        <v>0</v>
      </c>
      <c r="G241" s="40">
        <f>VLOOKUP(G$195,avaliable,11,FALSE)</f>
        <v>0</v>
      </c>
      <c r="H241" s="40">
        <f>VLOOKUP(H$195,avaliable,11,FALSE)</f>
        <v>0</v>
      </c>
      <c r="I241" s="46">
        <f>VLOOKUP(I$195,avaliable,11,FALSE)</f>
        <v>0</v>
      </c>
      <c r="O241" s="168"/>
      <c r="P241" s="168" t="b">
        <f t="shared" si="35"/>
        <v>1</v>
      </c>
      <c r="Q241" s="168"/>
      <c r="R241" s="168" t="b">
        <f t="shared" si="36"/>
        <v>1</v>
      </c>
      <c r="S241" s="168"/>
      <c r="T241" s="168" t="b">
        <f t="shared" si="37"/>
        <v>1</v>
      </c>
      <c r="U241" s="168"/>
      <c r="V241" s="168" t="b">
        <f t="shared" si="38"/>
        <v>1</v>
      </c>
      <c r="W241" s="168"/>
      <c r="X241" s="168" t="b">
        <f t="shared" si="39"/>
        <v>1</v>
      </c>
    </row>
    <row r="242" spans="2:24" x14ac:dyDescent="0.3">
      <c r="B242" s="32"/>
      <c r="C242" s="34"/>
      <c r="D242" s="157"/>
      <c r="E242" s="40">
        <f>VLOOKUP(E$195,avaliable,12,FALSE)</f>
        <v>0</v>
      </c>
      <c r="F242" s="40" t="str">
        <f>VLOOKUP(F$195,avaliable,12,FALSE)</f>
        <v>qq</v>
      </c>
      <c r="G242" s="40" t="str">
        <f>VLOOKUP(G$195,avaliable,12,FALSE)</f>
        <v>Sylvia</v>
      </c>
      <c r="H242" s="40" t="str">
        <f>VLOOKUP(H$195,avaliable,12,FALSE)</f>
        <v>qq</v>
      </c>
      <c r="I242" s="46" t="str">
        <f>VLOOKUP(I$195,avaliable,12,FALSE)</f>
        <v>Sylvia</v>
      </c>
      <c r="O242" s="168"/>
      <c r="P242" s="168" t="b">
        <f t="shared" si="35"/>
        <v>1</v>
      </c>
      <c r="Q242" s="168"/>
      <c r="R242" s="168" t="b">
        <f t="shared" si="36"/>
        <v>1</v>
      </c>
      <c r="S242" s="168"/>
      <c r="T242" s="168" t="b">
        <f t="shared" si="37"/>
        <v>1</v>
      </c>
      <c r="U242" s="168"/>
      <c r="V242" s="168" t="b">
        <f t="shared" si="38"/>
        <v>1</v>
      </c>
      <c r="W242" s="168"/>
      <c r="X242" s="168" t="b">
        <f t="shared" si="39"/>
        <v>1</v>
      </c>
    </row>
    <row r="243" spans="2:24" x14ac:dyDescent="0.3">
      <c r="B243" s="32"/>
      <c r="C243" s="34"/>
      <c r="D243" s="157"/>
      <c r="E243" s="40" t="str">
        <f>VLOOKUP(E$195,avaliable,13,FALSE)</f>
        <v>qq</v>
      </c>
      <c r="F243" s="40" t="str">
        <f>VLOOKUP(F$195,avaliable,13,FALSE)</f>
        <v>A.Truong</v>
      </c>
      <c r="G243" s="40" t="str">
        <f>VLOOKUP(G$195,avaliable,13,FALSE)</f>
        <v>qq</v>
      </c>
      <c r="H243" s="40" t="str">
        <f>VLOOKUP(H$195,avaliable,13,FALSE)</f>
        <v>qq</v>
      </c>
      <c r="I243" s="46" t="str">
        <f>VLOOKUP(I$195,avaliable,13,FALSE)</f>
        <v>qq</v>
      </c>
      <c r="O243" s="168"/>
      <c r="P243" s="168" t="b">
        <f t="shared" si="35"/>
        <v>1</v>
      </c>
      <c r="Q243" s="168"/>
      <c r="R243" s="168" t="b">
        <f t="shared" si="36"/>
        <v>1</v>
      </c>
      <c r="S243" s="168"/>
      <c r="T243" s="168" t="b">
        <f t="shared" si="37"/>
        <v>1</v>
      </c>
      <c r="U243" s="168"/>
      <c r="V243" s="168" t="b">
        <f t="shared" si="38"/>
        <v>1</v>
      </c>
      <c r="W243" s="168"/>
      <c r="X243" s="168" t="b">
        <f t="shared" si="39"/>
        <v>1</v>
      </c>
    </row>
    <row r="244" spans="2:24" x14ac:dyDescent="0.3">
      <c r="B244" s="32"/>
      <c r="C244" s="34"/>
      <c r="D244" s="157"/>
      <c r="E244" s="40" t="str">
        <f>VLOOKUP(E$195,avaliable,14,FALSE)</f>
        <v>qq</v>
      </c>
      <c r="F244" s="40" t="str">
        <f>VLOOKUP(F$195,avaliable,14,FALSE)</f>
        <v>qq</v>
      </c>
      <c r="G244" s="40" t="str">
        <f>VLOOKUP(G$195,avaliable,14,FALSE)</f>
        <v>qq</v>
      </c>
      <c r="H244" s="40" t="str">
        <f>VLOOKUP(H$195,avaliable,14,FALSE)</f>
        <v>qq</v>
      </c>
      <c r="I244" s="46" t="str">
        <f>VLOOKUP(I$195,avaliable,14,FALSE)</f>
        <v>qq</v>
      </c>
      <c r="O244" s="168"/>
      <c r="P244" s="168" t="b">
        <f t="shared" si="35"/>
        <v>1</v>
      </c>
      <c r="Q244" s="168"/>
      <c r="R244" s="168" t="b">
        <f t="shared" si="36"/>
        <v>1</v>
      </c>
      <c r="S244" s="168"/>
      <c r="T244" s="168" t="b">
        <f t="shared" si="37"/>
        <v>1</v>
      </c>
      <c r="U244" s="168"/>
      <c r="V244" s="168" t="b">
        <f t="shared" si="38"/>
        <v>1</v>
      </c>
      <c r="W244" s="168"/>
      <c r="X244" s="168" t="b">
        <f t="shared" si="39"/>
        <v>1</v>
      </c>
    </row>
    <row r="245" spans="2:24" x14ac:dyDescent="0.3">
      <c r="B245" s="32"/>
      <c r="C245" s="34"/>
      <c r="D245" s="157"/>
      <c r="E245" s="40" t="str">
        <f>VLOOKUP(E$195,avaliable,15,FALSE)</f>
        <v>qq</v>
      </c>
      <c r="F245" s="40" t="str">
        <f>VLOOKUP(F$195,avaliable,15,FALSE)</f>
        <v>qq</v>
      </c>
      <c r="G245" s="40" t="str">
        <f>VLOOKUP(G$195,avaliable,15,FALSE)</f>
        <v>Meng</v>
      </c>
      <c r="H245" s="40" t="str">
        <f>VLOOKUP(H$195,avaliable,15,FALSE)</f>
        <v>qq</v>
      </c>
      <c r="I245" s="46" t="str">
        <f>VLOOKUP(I$195,avaliable,15,FALSE)</f>
        <v>qq</v>
      </c>
      <c r="O245" s="168"/>
      <c r="P245" s="168" t="b">
        <f t="shared" si="35"/>
        <v>1</v>
      </c>
      <c r="Q245" s="168"/>
      <c r="R245" s="168" t="b">
        <f t="shared" si="36"/>
        <v>1</v>
      </c>
      <c r="S245" s="168"/>
      <c r="T245" s="168" t="b">
        <f t="shared" si="37"/>
        <v>1</v>
      </c>
      <c r="U245" s="168"/>
      <c r="V245" s="168" t="b">
        <f t="shared" si="38"/>
        <v>1</v>
      </c>
      <c r="W245" s="168"/>
      <c r="X245" s="168" t="b">
        <f t="shared" si="39"/>
        <v>1</v>
      </c>
    </row>
    <row r="246" spans="2:24" x14ac:dyDescent="0.3">
      <c r="B246" s="32"/>
      <c r="C246" s="34"/>
      <c r="D246" s="157"/>
      <c r="E246" s="40" t="str">
        <f>VLOOKUP(E$195,avaliable,16,FALSE)</f>
        <v>qq</v>
      </c>
      <c r="F246" s="40" t="str">
        <f>VLOOKUP(F$195,avaliable,16,FALSE)</f>
        <v>qq</v>
      </c>
      <c r="G246" s="40" t="str">
        <f>VLOOKUP(G$195,avaliable,16,FALSE)</f>
        <v>qq</v>
      </c>
      <c r="H246" s="40" t="str">
        <f>VLOOKUP(H$195,avaliable,16,FALSE)</f>
        <v>qq</v>
      </c>
      <c r="I246" s="46" t="str">
        <f>VLOOKUP(I$195,avaliable,16,FALSE)</f>
        <v>qq</v>
      </c>
      <c r="O246" s="168"/>
      <c r="P246" s="168" t="b">
        <f t="shared" si="35"/>
        <v>1</v>
      </c>
      <c r="Q246" s="168"/>
      <c r="R246" s="168" t="b">
        <f t="shared" si="36"/>
        <v>1</v>
      </c>
      <c r="S246" s="168"/>
      <c r="T246" s="168" t="b">
        <f t="shared" si="37"/>
        <v>1</v>
      </c>
      <c r="U246" s="168"/>
      <c r="V246" s="168" t="b">
        <f t="shared" si="38"/>
        <v>1</v>
      </c>
      <c r="W246" s="168"/>
      <c r="X246" s="168" t="b">
        <f t="shared" si="39"/>
        <v>1</v>
      </c>
    </row>
    <row r="247" spans="2:24" x14ac:dyDescent="0.3">
      <c r="B247" s="32"/>
      <c r="C247" s="34"/>
      <c r="D247" s="157"/>
      <c r="E247" s="40" t="str">
        <f>VLOOKUP(E$195,avaliable,17,FALSE)</f>
        <v>qq</v>
      </c>
      <c r="F247" s="40" t="str">
        <f>VLOOKUP(F$195,avaliable,17,FALSE)</f>
        <v>qq</v>
      </c>
      <c r="G247" s="40" t="str">
        <f>VLOOKUP(G$195,avaliable,17,FALSE)</f>
        <v>M.Nguyen</v>
      </c>
      <c r="H247" s="40" t="str">
        <f>VLOOKUP(H$195,avaliable,17,FALSE)</f>
        <v>qq</v>
      </c>
      <c r="I247" s="46" t="str">
        <f>VLOOKUP(I$195,avaliable,17,FALSE)</f>
        <v>qq</v>
      </c>
      <c r="O247" s="168"/>
      <c r="P247" s="168" t="b">
        <f t="shared" si="35"/>
        <v>1</v>
      </c>
      <c r="Q247" s="168"/>
      <c r="R247" s="168" t="b">
        <f t="shared" si="36"/>
        <v>1</v>
      </c>
      <c r="S247" s="168"/>
      <c r="T247" s="168" t="b">
        <f t="shared" si="37"/>
        <v>1</v>
      </c>
      <c r="U247" s="168"/>
      <c r="V247" s="168" t="b">
        <f t="shared" si="38"/>
        <v>1</v>
      </c>
      <c r="W247" s="168"/>
      <c r="X247" s="168" t="b">
        <f t="shared" si="39"/>
        <v>1</v>
      </c>
    </row>
    <row r="248" spans="2:24" x14ac:dyDescent="0.3">
      <c r="B248" s="32"/>
      <c r="C248" s="34"/>
      <c r="D248" s="157"/>
      <c r="E248" s="40" t="str">
        <f>VLOOKUP(E$195,avaliable,18,FALSE)</f>
        <v>qq</v>
      </c>
      <c r="F248" s="40" t="str">
        <f>VLOOKUP(F$195,avaliable,18,FALSE)</f>
        <v>qq</v>
      </c>
      <c r="G248" s="40" t="str">
        <f>VLOOKUP(G$195,avaliable,18,FALSE)</f>
        <v>qq</v>
      </c>
      <c r="H248" s="40" t="str">
        <f>VLOOKUP(H$195,avaliable,18,FALSE)</f>
        <v>qq</v>
      </c>
      <c r="I248" s="46" t="str">
        <f>VLOOKUP(I$195,avaliable,18,FALSE)</f>
        <v>qq</v>
      </c>
      <c r="O248" s="168"/>
      <c r="P248" s="168" t="b">
        <f t="shared" si="35"/>
        <v>1</v>
      </c>
      <c r="Q248" s="168"/>
      <c r="R248" s="168" t="b">
        <f t="shared" si="36"/>
        <v>1</v>
      </c>
      <c r="S248" s="168"/>
      <c r="T248" s="168" t="b">
        <f t="shared" si="37"/>
        <v>1</v>
      </c>
      <c r="U248" s="168"/>
      <c r="V248" s="168" t="b">
        <f t="shared" si="38"/>
        <v>1</v>
      </c>
      <c r="W248" s="168"/>
      <c r="X248" s="168" t="b">
        <f t="shared" si="39"/>
        <v>1</v>
      </c>
    </row>
    <row r="249" spans="2:24" x14ac:dyDescent="0.3">
      <c r="B249" s="32"/>
      <c r="C249" s="34"/>
      <c r="D249" s="157"/>
      <c r="E249" s="40" t="str">
        <f>VLOOKUP(E$195,avaliable,19,FALSE)</f>
        <v>qq</v>
      </c>
      <c r="F249" s="40" t="str">
        <f>VLOOKUP(F$195,avaliable,19,FALSE)</f>
        <v>qq</v>
      </c>
      <c r="G249" s="40" t="str">
        <f>VLOOKUP(G$195,avaliable,19,FALSE)</f>
        <v>qq</v>
      </c>
      <c r="H249" s="40" t="str">
        <f>VLOOKUP(H$195,avaliable,19,FALSE)</f>
        <v>qq</v>
      </c>
      <c r="I249" s="46" t="str">
        <f>VLOOKUP(I$195,avaliable,19,FALSE)</f>
        <v>qq</v>
      </c>
      <c r="O249" s="168"/>
      <c r="P249" s="168" t="b">
        <f t="shared" si="35"/>
        <v>1</v>
      </c>
      <c r="Q249" s="168"/>
      <c r="R249" s="168" t="b">
        <f t="shared" si="36"/>
        <v>1</v>
      </c>
      <c r="S249" s="168"/>
      <c r="T249" s="168" t="b">
        <f t="shared" si="37"/>
        <v>1</v>
      </c>
      <c r="U249" s="168"/>
      <c r="V249" s="168" t="b">
        <f t="shared" si="38"/>
        <v>1</v>
      </c>
      <c r="W249" s="168"/>
      <c r="X249" s="168" t="b">
        <f t="shared" si="39"/>
        <v>1</v>
      </c>
    </row>
    <row r="250" spans="2:24" x14ac:dyDescent="0.3">
      <c r="B250" s="32"/>
      <c r="C250" s="34"/>
      <c r="D250" s="157"/>
      <c r="E250" s="40" t="str">
        <f>VLOOKUP(E$195,avaliable,20,FALSE)</f>
        <v>qq</v>
      </c>
      <c r="F250" s="40">
        <f>VLOOKUP(F$195,avaliable,20,FALSE)</f>
        <v>0</v>
      </c>
      <c r="G250" s="40">
        <f>VLOOKUP(G$195,avaliable,20,FALSE)</f>
        <v>0</v>
      </c>
      <c r="H250" s="40">
        <f>VLOOKUP(H$195,avaliable,20,FALSE)</f>
        <v>0</v>
      </c>
      <c r="I250" s="46">
        <f>VLOOKUP(I$195,avaliable,20,FALSE)</f>
        <v>0</v>
      </c>
      <c r="O250" s="168"/>
      <c r="P250" s="168" t="b">
        <f t="shared" si="35"/>
        <v>1</v>
      </c>
      <c r="Q250" s="168"/>
      <c r="R250" s="168" t="b">
        <f t="shared" si="36"/>
        <v>1</v>
      </c>
      <c r="S250" s="168"/>
      <c r="T250" s="168" t="b">
        <f t="shared" si="37"/>
        <v>1</v>
      </c>
      <c r="U250" s="168"/>
      <c r="V250" s="168" t="b">
        <f t="shared" si="38"/>
        <v>1</v>
      </c>
      <c r="W250" s="168"/>
      <c r="X250" s="168" t="b">
        <f t="shared" si="39"/>
        <v>1</v>
      </c>
    </row>
    <row r="251" spans="2:24" x14ac:dyDescent="0.3">
      <c r="B251" s="32"/>
      <c r="C251" s="34"/>
      <c r="D251" s="157"/>
      <c r="E251" s="40">
        <f>VLOOKUP(E$195,avaliable,21,FALSE)</f>
        <v>0</v>
      </c>
      <c r="F251" s="40">
        <f>VLOOKUP(F$195,avaliable,21,FALSE)</f>
        <v>0</v>
      </c>
      <c r="G251" s="40">
        <f>VLOOKUP(G$195,avaliable,21,FALSE)</f>
        <v>0</v>
      </c>
      <c r="H251" s="40">
        <f>VLOOKUP(H$195,avaliable,21,FALSE)</f>
        <v>0</v>
      </c>
      <c r="I251" s="46">
        <f>VLOOKUP(I$195,avaliable,21,FALSE)</f>
        <v>0</v>
      </c>
      <c r="O251" s="168"/>
      <c r="P251" s="168" t="b">
        <f t="shared" si="35"/>
        <v>1</v>
      </c>
      <c r="Q251" s="168"/>
      <c r="R251" s="168" t="b">
        <f t="shared" si="36"/>
        <v>1</v>
      </c>
      <c r="S251" s="168"/>
      <c r="T251" s="168" t="b">
        <f t="shared" si="37"/>
        <v>1</v>
      </c>
      <c r="U251" s="168"/>
      <c r="V251" s="168" t="b">
        <f t="shared" si="38"/>
        <v>1</v>
      </c>
      <c r="W251" s="168"/>
      <c r="X251" s="168" t="b">
        <f t="shared" si="39"/>
        <v>1</v>
      </c>
    </row>
    <row r="252" spans="2:24" x14ac:dyDescent="0.3">
      <c r="B252" s="32"/>
      <c r="C252" s="34"/>
      <c r="D252" s="157"/>
      <c r="E252" s="40">
        <f>VLOOKUP(E$195,avaliable,22,FALSE)</f>
        <v>0</v>
      </c>
      <c r="F252" s="40">
        <f>VLOOKUP(F$195,avaliable,22,FALSE)</f>
        <v>0</v>
      </c>
      <c r="G252" s="40">
        <f>VLOOKUP(G$195,avaliable,22,FALSE)</f>
        <v>0</v>
      </c>
      <c r="H252" s="40">
        <f>VLOOKUP(H$195,avaliable,22,FALSE)</f>
        <v>0</v>
      </c>
      <c r="I252" s="46">
        <f>VLOOKUP(I$195,avaliable,22,FALSE)</f>
        <v>0</v>
      </c>
      <c r="O252" s="168"/>
      <c r="P252" s="168" t="b">
        <f t="shared" si="35"/>
        <v>1</v>
      </c>
      <c r="Q252" s="168"/>
      <c r="R252" s="168" t="b">
        <f t="shared" si="36"/>
        <v>1</v>
      </c>
      <c r="S252" s="168"/>
      <c r="T252" s="168" t="b">
        <f t="shared" si="37"/>
        <v>1</v>
      </c>
      <c r="U252" s="168"/>
      <c r="V252" s="168" t="b">
        <f t="shared" si="38"/>
        <v>1</v>
      </c>
      <c r="W252" s="168"/>
      <c r="X252" s="168" t="b">
        <f t="shared" si="39"/>
        <v>1</v>
      </c>
    </row>
    <row r="253" spans="2:24" x14ac:dyDescent="0.3">
      <c r="B253" s="32"/>
      <c r="C253" s="34"/>
      <c r="D253" s="157"/>
      <c r="E253" s="40">
        <f>VLOOKUP(E$195,avaliable,23,FALSE)</f>
        <v>0</v>
      </c>
      <c r="F253" s="40">
        <f>VLOOKUP(F$195,avaliable,23,FALSE)</f>
        <v>0</v>
      </c>
      <c r="G253" s="40">
        <f>VLOOKUP(G$195,avaliable,23,FALSE)</f>
        <v>0</v>
      </c>
      <c r="H253" s="40">
        <f>VLOOKUP(H$195,avaliable,23,FALSE)</f>
        <v>0</v>
      </c>
      <c r="I253" s="46">
        <f>VLOOKUP(I$195,avaliable,23,FALSE)</f>
        <v>0</v>
      </c>
      <c r="O253" s="168"/>
      <c r="P253" s="168" t="b">
        <f t="shared" si="35"/>
        <v>1</v>
      </c>
      <c r="Q253" s="168"/>
      <c r="R253" s="168" t="b">
        <f t="shared" si="36"/>
        <v>1</v>
      </c>
      <c r="S253" s="168"/>
      <c r="T253" s="168" t="b">
        <f t="shared" si="37"/>
        <v>1</v>
      </c>
      <c r="U253" s="168"/>
      <c r="V253" s="168" t="b">
        <f t="shared" si="38"/>
        <v>1</v>
      </c>
      <c r="W253" s="168"/>
      <c r="X253" s="168" t="b">
        <f t="shared" si="39"/>
        <v>1</v>
      </c>
    </row>
    <row r="254" spans="2:24" x14ac:dyDescent="0.3">
      <c r="B254" s="32"/>
      <c r="C254" s="34"/>
      <c r="D254" s="157"/>
      <c r="E254" s="40">
        <f>VLOOKUP(E$195,avaliable,24,FALSE)</f>
        <v>0</v>
      </c>
      <c r="F254" s="40">
        <f>VLOOKUP(F$195,avaliable,24,FALSE)</f>
        <v>0</v>
      </c>
      <c r="G254" s="40">
        <f>VLOOKUP(G$195,avaliable,24,FALSE)</f>
        <v>0</v>
      </c>
      <c r="H254" s="40">
        <f>VLOOKUP(H$195,avaliable,24,FALSE)</f>
        <v>0</v>
      </c>
      <c r="I254" s="46">
        <f>VLOOKUP(I$195,avaliable,24,FALSE)</f>
        <v>0</v>
      </c>
      <c r="O254" s="168"/>
      <c r="P254" s="168" t="b">
        <f t="shared" si="35"/>
        <v>1</v>
      </c>
      <c r="Q254" s="168"/>
      <c r="R254" s="168" t="b">
        <f t="shared" si="36"/>
        <v>1</v>
      </c>
      <c r="S254" s="168"/>
      <c r="T254" s="168" t="b">
        <f t="shared" si="37"/>
        <v>1</v>
      </c>
      <c r="U254" s="168"/>
      <c r="V254" s="168" t="b">
        <f t="shared" si="38"/>
        <v>1</v>
      </c>
      <c r="W254" s="168"/>
      <c r="X254" s="168" t="b">
        <f t="shared" si="39"/>
        <v>1</v>
      </c>
    </row>
    <row r="255" spans="2:24" x14ac:dyDescent="0.3">
      <c r="B255" s="32"/>
      <c r="C255" s="34"/>
      <c r="D255" s="157"/>
      <c r="E255" s="40">
        <f>VLOOKUP(E$195,avaliable,25,FALSE)</f>
        <v>0</v>
      </c>
      <c r="F255" s="40">
        <f>VLOOKUP(F$195,avaliable,25,FALSE)</f>
        <v>0</v>
      </c>
      <c r="G255" s="40">
        <f>VLOOKUP(G$195,avaliable,25,FALSE)</f>
        <v>0</v>
      </c>
      <c r="H255" s="40">
        <f>VLOOKUP(H$195,avaliable,25,FALSE)</f>
        <v>0</v>
      </c>
      <c r="I255" s="46">
        <f>VLOOKUP(I$195,avaliable,25,FALSE)</f>
        <v>0</v>
      </c>
      <c r="O255" s="168"/>
      <c r="P255" s="168" t="b">
        <f t="shared" si="35"/>
        <v>1</v>
      </c>
      <c r="Q255" s="168"/>
      <c r="R255" s="168" t="b">
        <f t="shared" si="36"/>
        <v>1</v>
      </c>
      <c r="S255" s="168"/>
      <c r="T255" s="168" t="b">
        <f t="shared" si="37"/>
        <v>1</v>
      </c>
      <c r="U255" s="168"/>
      <c r="V255" s="168" t="b">
        <f t="shared" si="38"/>
        <v>1</v>
      </c>
      <c r="W255" s="168"/>
      <c r="X255" s="168" t="b">
        <f t="shared" si="39"/>
        <v>1</v>
      </c>
    </row>
    <row r="256" spans="2:24" x14ac:dyDescent="0.3">
      <c r="B256" s="32"/>
      <c r="C256" s="63"/>
      <c r="D256" s="158"/>
      <c r="E256" s="40">
        <f>VLOOKUP(E$195,avaliable,26,FALSE)</f>
        <v>0</v>
      </c>
      <c r="F256" s="40">
        <f>VLOOKUP(F$195,avaliable,26,FALSE)</f>
        <v>0</v>
      </c>
      <c r="G256" s="40">
        <f>VLOOKUP(G$195,avaliable,26,FALSE)</f>
        <v>0</v>
      </c>
      <c r="H256" s="40">
        <f>VLOOKUP(H$195,avaliable,26,FALSE)</f>
        <v>0</v>
      </c>
      <c r="I256" s="46">
        <f>VLOOKUP(I$195,avaliable,26,FALSE)</f>
        <v>0</v>
      </c>
      <c r="O256" s="168"/>
      <c r="P256" s="168" t="b">
        <f t="shared" ref="P256:P287" si="40">NOT(ISERROR(MATCH("*"&amp;O256&amp;"*",E:E,0)))</f>
        <v>1</v>
      </c>
      <c r="Q256" s="168"/>
      <c r="R256" s="168" t="b">
        <f t="shared" ref="R256:R287" si="41">NOT(ISERROR(MATCH("*"&amp;Q256&amp;"*",F:F,0)))</f>
        <v>1</v>
      </c>
      <c r="S256" s="168"/>
      <c r="T256" s="168" t="b">
        <f t="shared" ref="T256:T287" si="42">NOT(ISERROR(MATCH("*"&amp;S256&amp;"*",G:G,0)))</f>
        <v>1</v>
      </c>
      <c r="U256" s="168"/>
      <c r="V256" s="168" t="b">
        <f t="shared" ref="V256:V287" si="43">NOT(ISERROR(MATCH("*"&amp;U256&amp;"*",H:H,0)))</f>
        <v>1</v>
      </c>
      <c r="W256" s="168"/>
      <c r="X256" s="168" t="b">
        <f t="shared" ref="X256:X287" si="44">NOT(ISERROR(MATCH("*"&amp;W256&amp;"*",I:I,0)))</f>
        <v>1</v>
      </c>
    </row>
    <row r="257" spans="2:24" x14ac:dyDescent="0.3">
      <c r="B257" s="250" t="s">
        <v>416</v>
      </c>
      <c r="C257" s="251"/>
      <c r="D257" s="5"/>
      <c r="E257" s="43"/>
      <c r="F257" s="43"/>
      <c r="G257" s="43"/>
      <c r="H257" s="43"/>
      <c r="I257" s="44"/>
      <c r="O257" s="168"/>
      <c r="P257" s="168" t="b">
        <f t="shared" si="40"/>
        <v>1</v>
      </c>
      <c r="Q257" s="168"/>
      <c r="R257" s="168" t="b">
        <f t="shared" si="41"/>
        <v>1</v>
      </c>
      <c r="S257" s="168"/>
      <c r="T257" s="168" t="b">
        <f t="shared" si="42"/>
        <v>1</v>
      </c>
      <c r="U257" s="168"/>
      <c r="V257" s="168" t="b">
        <f t="shared" si="43"/>
        <v>1</v>
      </c>
      <c r="W257" s="168"/>
      <c r="X257" s="168" t="b">
        <f t="shared" si="44"/>
        <v>1</v>
      </c>
    </row>
    <row r="258" spans="2:24" x14ac:dyDescent="0.3">
      <c r="B258" s="84" t="s">
        <v>68</v>
      </c>
      <c r="C258" s="34" t="str">
        <f>'Unavaliable Staff'!C$1</f>
        <v>DISPENSARY</v>
      </c>
      <c r="D258" s="5"/>
      <c r="E258" s="40" t="str">
        <f t="shared" ref="E258:L258" si="45">VLOOKUP(E$195,unavaliable,3,FALSE)</f>
        <v>qq</v>
      </c>
      <c r="F258" s="40" t="str">
        <f t="shared" si="45"/>
        <v>qq</v>
      </c>
      <c r="G258" s="40" t="str">
        <f t="shared" si="45"/>
        <v>qq</v>
      </c>
      <c r="H258" s="40" t="str">
        <f t="shared" si="45"/>
        <v>qq</v>
      </c>
      <c r="I258" s="46" t="str">
        <f t="shared" si="45"/>
        <v>qq</v>
      </c>
      <c r="J258" t="e">
        <f t="shared" si="45"/>
        <v>#N/A</v>
      </c>
      <c r="K258" t="e">
        <f t="shared" si="45"/>
        <v>#N/A</v>
      </c>
      <c r="L258" t="e">
        <f t="shared" si="45"/>
        <v>#N/A</v>
      </c>
      <c r="O258" s="168"/>
      <c r="P258" s="168" t="b">
        <f t="shared" si="40"/>
        <v>1</v>
      </c>
      <c r="Q258" s="168"/>
      <c r="R258" s="168" t="b">
        <f t="shared" si="41"/>
        <v>1</v>
      </c>
      <c r="S258" s="168"/>
      <c r="T258" s="168" t="b">
        <f t="shared" si="42"/>
        <v>1</v>
      </c>
      <c r="U258" s="168"/>
      <c r="V258" s="168" t="b">
        <f t="shared" si="43"/>
        <v>1</v>
      </c>
      <c r="W258" s="168"/>
      <c r="X258" s="168" t="b">
        <f t="shared" si="44"/>
        <v>1</v>
      </c>
    </row>
    <row r="259" spans="2:24" x14ac:dyDescent="0.3">
      <c r="B259" s="84" t="s">
        <v>68</v>
      </c>
      <c r="C259" s="34" t="str">
        <f>'Unavaliable Staff'!D$1</f>
        <v>CRITICAL CARE / HOMR</v>
      </c>
      <c r="D259" s="5"/>
      <c r="E259" s="40" t="str">
        <f>VLOOKUP(E$195,unavaliable,4,FALSE)</f>
        <v>Public holiday</v>
      </c>
      <c r="F259" s="40" t="str">
        <f>VLOOKUP(F$195,unavaliable,4,FALSE)</f>
        <v>qq</v>
      </c>
      <c r="G259" s="40" t="str">
        <f>VLOOKUP(G$195,unavaliable,4,FALSE)</f>
        <v>qq</v>
      </c>
      <c r="H259" s="40" t="str">
        <f>VLOOKUP(H$195,unavaliable,4,FALSE)</f>
        <v>qq</v>
      </c>
      <c r="I259" s="46" t="str">
        <f>VLOOKUP(I$195,unavaliable,4,FALSE)</f>
        <v>Aseel &gt;12:30</v>
      </c>
      <c r="O259" s="168"/>
      <c r="P259" s="168" t="b">
        <f t="shared" si="40"/>
        <v>1</v>
      </c>
      <c r="Q259" s="168"/>
      <c r="R259" s="168" t="b">
        <f t="shared" si="41"/>
        <v>1</v>
      </c>
      <c r="S259" s="168"/>
      <c r="T259" s="168" t="b">
        <f t="shared" si="42"/>
        <v>1</v>
      </c>
      <c r="U259" s="168"/>
      <c r="V259" s="168" t="b">
        <f t="shared" si="43"/>
        <v>1</v>
      </c>
      <c r="W259" s="168"/>
      <c r="X259" s="168" t="b">
        <f t="shared" si="44"/>
        <v>1</v>
      </c>
    </row>
    <row r="260" spans="2:24" x14ac:dyDescent="0.3">
      <c r="B260" s="84" t="s">
        <v>68</v>
      </c>
      <c r="C260" s="34" t="str">
        <f>'Unavaliable Staff'!E$1</f>
        <v>DIGESTIVE / NEPHROLOGY</v>
      </c>
      <c r="D260" s="5"/>
      <c r="E260" s="40" t="str">
        <f>VLOOKUP(E$195,unavaliable,5,FALSE)</f>
        <v>public holiday</v>
      </c>
      <c r="F260" s="40" t="str">
        <f>VLOOKUP(F$195,unavaliable,5,FALSE)</f>
        <v>J.Hughes</v>
      </c>
      <c r="G260" s="40" t="str">
        <f>VLOOKUP(G$195,unavaliable,5,FALSE)</f>
        <v>qq</v>
      </c>
      <c r="H260" s="40" t="str">
        <f>VLOOKUP(H$195,unavaliable,5,FALSE)</f>
        <v>L.Jedwab</v>
      </c>
      <c r="I260" s="46" t="str">
        <f>VLOOKUP(I$195,unavaliable,5,FALSE)</f>
        <v>D.Dunning</v>
      </c>
      <c r="O260" s="168"/>
      <c r="P260" s="168" t="b">
        <f t="shared" si="40"/>
        <v>1</v>
      </c>
      <c r="Q260" s="168"/>
      <c r="R260" s="168" t="b">
        <f t="shared" si="41"/>
        <v>1</v>
      </c>
      <c r="S260" s="168"/>
      <c r="T260" s="168" t="b">
        <f t="shared" si="42"/>
        <v>1</v>
      </c>
      <c r="U260" s="168"/>
      <c r="V260" s="168" t="b">
        <f t="shared" si="43"/>
        <v>1</v>
      </c>
      <c r="W260" s="168"/>
      <c r="X260" s="168" t="b">
        <f t="shared" si="44"/>
        <v>1</v>
      </c>
    </row>
    <row r="261" spans="2:24" x14ac:dyDescent="0.3">
      <c r="B261" s="84" t="s">
        <v>68</v>
      </c>
      <c r="C261" s="34" t="str">
        <f>'Unavaliable Staff'!F$1</f>
        <v>GENERAL MEDICINE</v>
      </c>
      <c r="D261" s="5"/>
      <c r="E261" s="40" t="str">
        <f>VLOOKUP(E$195,unavaliable,6,FALSE)</f>
        <v>qq</v>
      </c>
      <c r="F261" s="40" t="str">
        <f>VLOOKUP(F$195,unavaliable,6,FALSE)</f>
        <v>S.McPhee</v>
      </c>
      <c r="G261" s="40" t="str">
        <f>VLOOKUP(G$195,unavaliable,6,FALSE)</f>
        <v>qq</v>
      </c>
      <c r="H261" s="40" t="str">
        <f>VLOOKUP(H$195,unavaliable,6,FALSE)</f>
        <v>qq</v>
      </c>
      <c r="I261" s="46" t="str">
        <f>VLOOKUP(I$195,unavaliable,6,FALSE)</f>
        <v>qq</v>
      </c>
      <c r="O261" s="168"/>
      <c r="P261" s="168" t="b">
        <f t="shared" si="40"/>
        <v>1</v>
      </c>
      <c r="Q261" s="168"/>
      <c r="R261" s="168" t="b">
        <f t="shared" si="41"/>
        <v>1</v>
      </c>
      <c r="S261" s="168"/>
      <c r="T261" s="168" t="b">
        <f t="shared" si="42"/>
        <v>1</v>
      </c>
      <c r="U261" s="168"/>
      <c r="V261" s="168" t="b">
        <f t="shared" si="43"/>
        <v>1</v>
      </c>
      <c r="W261" s="168"/>
      <c r="X261" s="168" t="b">
        <f t="shared" si="44"/>
        <v>1</v>
      </c>
    </row>
    <row r="262" spans="2:24" x14ac:dyDescent="0.3">
      <c r="B262" s="84" t="s">
        <v>68</v>
      </c>
      <c r="C262" s="34" t="str">
        <f>'Unavaliable Staff'!G$1</f>
        <v>SPECIAL MEDICINE / JESSIE Mc</v>
      </c>
      <c r="D262" s="5"/>
      <c r="E262" s="40" t="str">
        <f>VLOOKUP(E$195,unavaliable,7,FALSE)</f>
        <v>Public Holiday</v>
      </c>
      <c r="F262" s="40" t="str">
        <f>VLOOKUP(F$195,unavaliable,7,FALSE)</f>
        <v>J.Yang</v>
      </c>
      <c r="G262" s="40" t="str">
        <f>VLOOKUP(G$195,unavaliable,7,FALSE)</f>
        <v>M.Lu</v>
      </c>
      <c r="H262" s="40" t="str">
        <f>VLOOKUP(H$195,unavaliable,7,FALSE)</f>
        <v>Sam</v>
      </c>
      <c r="I262" s="46" t="str">
        <f>VLOOKUP(I$195,unavaliable,7,FALSE)</f>
        <v>qq</v>
      </c>
      <c r="O262" s="168"/>
      <c r="P262" s="168" t="b">
        <f t="shared" si="40"/>
        <v>1</v>
      </c>
      <c r="Q262" s="168"/>
      <c r="R262" s="168" t="b">
        <f t="shared" si="41"/>
        <v>1</v>
      </c>
      <c r="S262" s="168"/>
      <c r="T262" s="168" t="b">
        <f t="shared" si="42"/>
        <v>1</v>
      </c>
      <c r="U262" s="168"/>
      <c r="V262" s="168" t="b">
        <f t="shared" si="43"/>
        <v>1</v>
      </c>
      <c r="W262" s="168"/>
      <c r="X262" s="168" t="b">
        <f t="shared" si="44"/>
        <v>1</v>
      </c>
    </row>
    <row r="263" spans="2:24" x14ac:dyDescent="0.3">
      <c r="B263" s="84" t="s">
        <v>68</v>
      </c>
      <c r="C263" s="34" t="str">
        <f>'Unavaliable Staff'!H$1</f>
        <v>BAU</v>
      </c>
      <c r="D263" s="5"/>
      <c r="E263" s="40">
        <f t="shared" ref="E263:L263" si="46">VLOOKUP(E$195,unavaliable,8,FALSE)</f>
        <v>0</v>
      </c>
      <c r="F263" s="40">
        <f t="shared" si="46"/>
        <v>0</v>
      </c>
      <c r="G263" s="40">
        <f t="shared" si="46"/>
        <v>0</v>
      </c>
      <c r="H263" s="40">
        <f t="shared" si="46"/>
        <v>0</v>
      </c>
      <c r="I263" s="46" t="str">
        <f t="shared" si="46"/>
        <v>MichaelL</v>
      </c>
      <c r="J263" t="e">
        <f t="shared" si="46"/>
        <v>#N/A</v>
      </c>
      <c r="K263" t="e">
        <f t="shared" si="46"/>
        <v>#N/A</v>
      </c>
      <c r="L263" t="e">
        <f t="shared" si="46"/>
        <v>#N/A</v>
      </c>
      <c r="O263" s="168"/>
      <c r="P263" s="168" t="b">
        <f t="shared" si="40"/>
        <v>1</v>
      </c>
      <c r="Q263" s="168"/>
      <c r="R263" s="168" t="b">
        <f t="shared" si="41"/>
        <v>1</v>
      </c>
      <c r="S263" s="168"/>
      <c r="T263" s="168" t="b">
        <f t="shared" si="42"/>
        <v>1</v>
      </c>
      <c r="U263" s="168"/>
      <c r="V263" s="168" t="b">
        <f t="shared" si="43"/>
        <v>1</v>
      </c>
      <c r="W263" s="168"/>
      <c r="X263" s="168" t="b">
        <f t="shared" si="44"/>
        <v>1</v>
      </c>
    </row>
    <row r="264" spans="2:24" x14ac:dyDescent="0.3">
      <c r="B264" s="84" t="s">
        <v>68</v>
      </c>
      <c r="C264" s="34" t="str">
        <f>'Unavaliable Staff'!I$1</f>
        <v>ASEPTIC / MED INFO / MHTRP / INPATS</v>
      </c>
      <c r="D264" s="5"/>
      <c r="E264" s="40" t="str">
        <f t="shared" ref="E264:K264" si="47">VLOOKUP(E$195,unavaliable,9,FALSE)</f>
        <v>qq</v>
      </c>
      <c r="F264" s="40" t="str">
        <f t="shared" si="47"/>
        <v>qq</v>
      </c>
      <c r="G264" s="40" t="str">
        <f t="shared" si="47"/>
        <v>qq</v>
      </c>
      <c r="H264" s="40" t="str">
        <f t="shared" si="47"/>
        <v>G.Wang</v>
      </c>
      <c r="I264" s="46" t="str">
        <f t="shared" si="47"/>
        <v>Diana</v>
      </c>
      <c r="J264" t="e">
        <f t="shared" si="47"/>
        <v>#N/A</v>
      </c>
      <c r="K264" t="e">
        <f t="shared" si="47"/>
        <v>#N/A</v>
      </c>
      <c r="O264" s="168"/>
      <c r="P264" s="168" t="b">
        <f t="shared" si="40"/>
        <v>1</v>
      </c>
      <c r="Q264" s="168"/>
      <c r="R264" s="168" t="b">
        <f t="shared" si="41"/>
        <v>1</v>
      </c>
      <c r="S264" s="168"/>
      <c r="T264" s="168" t="b">
        <f t="shared" si="42"/>
        <v>1</v>
      </c>
      <c r="U264" s="168"/>
      <c r="V264" s="168" t="b">
        <f t="shared" si="43"/>
        <v>1</v>
      </c>
      <c r="W264" s="168"/>
      <c r="X264" s="168" t="b">
        <f t="shared" si="44"/>
        <v>1</v>
      </c>
    </row>
    <row r="265" spans="2:24" x14ac:dyDescent="0.3">
      <c r="B265" s="84" t="s">
        <v>68</v>
      </c>
      <c r="C265" s="34" t="str">
        <f>'Unavaliable Staff'!J$1</f>
        <v>DEPARTMENT SUPPORT</v>
      </c>
      <c r="D265" s="5"/>
      <c r="E265" s="40">
        <f>VLOOKUP(E$195,unavaliable,10,FALSE)</f>
        <v>0</v>
      </c>
      <c r="F265" s="40">
        <f>VLOOKUP(F$195,unavaliable,10,FALSE)</f>
        <v>0</v>
      </c>
      <c r="G265" s="40">
        <f>VLOOKUP(G$195,unavaliable,10,FALSE)</f>
        <v>0</v>
      </c>
      <c r="H265" s="40">
        <f>VLOOKUP(H$195,unavaliable,10,FALSE)</f>
        <v>0</v>
      </c>
      <c r="I265" s="46">
        <f>VLOOKUP(I$195,unavaliable,10,FALSE)</f>
        <v>0</v>
      </c>
      <c r="O265" s="168"/>
      <c r="P265" s="168" t="b">
        <f t="shared" si="40"/>
        <v>1</v>
      </c>
      <c r="Q265" s="168"/>
      <c r="R265" s="168" t="b">
        <f t="shared" si="41"/>
        <v>1</v>
      </c>
      <c r="S265" s="168"/>
      <c r="T265" s="168" t="b">
        <f t="shared" si="42"/>
        <v>1</v>
      </c>
      <c r="U265" s="168"/>
      <c r="V265" s="168" t="b">
        <f t="shared" si="43"/>
        <v>1</v>
      </c>
      <c r="W265" s="168"/>
      <c r="X265" s="168" t="b">
        <f t="shared" si="44"/>
        <v>1</v>
      </c>
    </row>
    <row r="266" spans="2:24" x14ac:dyDescent="0.3">
      <c r="B266" s="84" t="s">
        <v>68</v>
      </c>
      <c r="C266" s="34" t="str">
        <f>'Unavaliable Staff'!K$1</f>
        <v>DEPARTMENT SUPPORT.</v>
      </c>
      <c r="D266" s="5"/>
      <c r="E266" s="40">
        <f>VLOOKUP(E$195,unavaliable,11,FALSE)</f>
        <v>0</v>
      </c>
      <c r="F266" s="40">
        <f>VLOOKUP(F$195,unavaliable,11,FALSE)</f>
        <v>0</v>
      </c>
      <c r="G266" s="40">
        <f>VLOOKUP(G$195,unavaliable,11,FALSE)</f>
        <v>0</v>
      </c>
      <c r="H266" s="40">
        <f>VLOOKUP(H$195,unavaliable,11,FALSE)</f>
        <v>0</v>
      </c>
      <c r="I266" s="46">
        <f>VLOOKUP(I$195,unavaliable,11,FALSE)</f>
        <v>0</v>
      </c>
      <c r="O266" s="168"/>
      <c r="P266" s="168" t="b">
        <f t="shared" si="40"/>
        <v>1</v>
      </c>
      <c r="Q266" s="168"/>
      <c r="R266" s="168" t="b">
        <f t="shared" si="41"/>
        <v>1</v>
      </c>
      <c r="S266" s="168"/>
      <c r="T266" s="168" t="b">
        <f t="shared" si="42"/>
        <v>1</v>
      </c>
      <c r="U266" s="168"/>
      <c r="V266" s="168" t="b">
        <f t="shared" si="43"/>
        <v>1</v>
      </c>
      <c r="W266" s="168"/>
      <c r="X266" s="168" t="b">
        <f t="shared" si="44"/>
        <v>1</v>
      </c>
    </row>
    <row r="267" spans="2:24" x14ac:dyDescent="0.3">
      <c r="B267" s="84" t="s">
        <v>68</v>
      </c>
      <c r="C267" s="34" t="str">
        <f>'Unavaliable Staff'!L$1</f>
        <v>MCH / MOORABBIN</v>
      </c>
      <c r="D267" s="5"/>
      <c r="E267" s="40" t="str">
        <f>VLOOKUP(E$195,unavaliable,12,FALSE)</f>
        <v>Public Holiday</v>
      </c>
      <c r="F267" s="40" t="str">
        <f>VLOOKUP(F$195,unavaliable,12,FALSE)</f>
        <v>qq</v>
      </c>
      <c r="G267" s="40" t="str">
        <f>VLOOKUP(G$195,unavaliable,12,FALSE)</f>
        <v>Nadi</v>
      </c>
      <c r="H267" s="40" t="str">
        <f>VLOOKUP(H$195,unavaliable,12,FALSE)</f>
        <v>Christine</v>
      </c>
      <c r="I267" s="46" t="str">
        <f>VLOOKUP(I$195,unavaliable,12,FALSE)</f>
        <v>qq</v>
      </c>
      <c r="O267" s="168"/>
      <c r="P267" s="168" t="b">
        <f t="shared" si="40"/>
        <v>1</v>
      </c>
      <c r="Q267" s="168"/>
      <c r="R267" s="168" t="b">
        <f t="shared" si="41"/>
        <v>1</v>
      </c>
      <c r="S267" s="168"/>
      <c r="T267" s="168" t="b">
        <f t="shared" si="42"/>
        <v>1</v>
      </c>
      <c r="U267" s="168"/>
      <c r="V267" s="168" t="b">
        <f t="shared" si="43"/>
        <v>1</v>
      </c>
      <c r="W267" s="168"/>
      <c r="X267" s="168" t="b">
        <f t="shared" si="44"/>
        <v>1</v>
      </c>
    </row>
    <row r="268" spans="2:24" x14ac:dyDescent="0.3">
      <c r="B268" s="84" t="s">
        <v>68</v>
      </c>
      <c r="C268" s="34" t="str">
        <f>'Unavaliable Staff'!M$1</f>
        <v>BOOKED ADO1</v>
      </c>
      <c r="D268" s="5"/>
      <c r="E268" s="40">
        <f>VLOOKUP(E$195,unavaliable,13,FALSE)</f>
        <v>0</v>
      </c>
      <c r="F268" s="40">
        <f>VLOOKUP(F$195,unavaliable,13,FALSE)</f>
        <v>0</v>
      </c>
      <c r="G268" s="40">
        <f>VLOOKUP(G$195,unavaliable,13,FALSE)</f>
        <v>0</v>
      </c>
      <c r="H268" s="40">
        <f>VLOOKUP(H$195,unavaliable,13,FALSE)</f>
        <v>0</v>
      </c>
      <c r="I268" s="46">
        <f>VLOOKUP(I$195,unavaliable,13,FALSE)</f>
        <v>0</v>
      </c>
      <c r="O268" s="168"/>
      <c r="P268" s="168" t="b">
        <f t="shared" si="40"/>
        <v>1</v>
      </c>
      <c r="Q268" s="168"/>
      <c r="R268" s="168" t="b">
        <f t="shared" si="41"/>
        <v>1</v>
      </c>
      <c r="S268" s="168"/>
      <c r="T268" s="168" t="b">
        <f t="shared" si="42"/>
        <v>1</v>
      </c>
      <c r="U268" s="168"/>
      <c r="V268" s="168" t="b">
        <f t="shared" si="43"/>
        <v>1</v>
      </c>
      <c r="W268" s="168"/>
      <c r="X268" s="168" t="b">
        <f t="shared" si="44"/>
        <v>1</v>
      </c>
    </row>
    <row r="269" spans="2:24" x14ac:dyDescent="0.3">
      <c r="B269" s="84" t="s">
        <v>68</v>
      </c>
      <c r="C269" s="34" t="str">
        <f>'Unavaliable Staff'!N$1</f>
        <v>BOOKED ADO2</v>
      </c>
      <c r="D269" s="5"/>
      <c r="E269" s="40">
        <f>VLOOKUP(E$195,unavaliable,14,FALSE)</f>
        <v>0</v>
      </c>
      <c r="F269" s="40">
        <f>VLOOKUP(F$195,unavaliable,14,FALSE)</f>
        <v>0</v>
      </c>
      <c r="G269" s="40">
        <f>VLOOKUP(G$195,unavaliable,14,FALSE)</f>
        <v>0</v>
      </c>
      <c r="H269" s="40">
        <f>VLOOKUP(H$195,unavaliable,14,FALSE)</f>
        <v>0</v>
      </c>
      <c r="I269" s="46">
        <f>VLOOKUP(I$195,unavaliable,14,FALSE)</f>
        <v>0</v>
      </c>
      <c r="O269" s="168"/>
      <c r="P269" s="168" t="b">
        <f t="shared" si="40"/>
        <v>1</v>
      </c>
      <c r="Q269" s="168"/>
      <c r="R269" s="168" t="b">
        <f t="shared" si="41"/>
        <v>1</v>
      </c>
      <c r="S269" s="168"/>
      <c r="T269" s="168" t="b">
        <f t="shared" si="42"/>
        <v>1</v>
      </c>
      <c r="U269" s="168"/>
      <c r="V269" s="168" t="b">
        <f t="shared" si="43"/>
        <v>1</v>
      </c>
      <c r="W269" s="168"/>
      <c r="X269" s="168" t="b">
        <f t="shared" si="44"/>
        <v>1</v>
      </c>
    </row>
    <row r="270" spans="2:24" x14ac:dyDescent="0.3">
      <c r="B270" s="32"/>
      <c r="C270" s="34" t="str">
        <f>'Unavaliable Staff'!O$1</f>
        <v>TIL PCIST</v>
      </c>
      <c r="D270" s="5"/>
      <c r="E270" s="40" t="str">
        <f>VLOOKUP(E$195,unavaliable,15,FALSE)</f>
        <v>qq</v>
      </c>
      <c r="F270" s="40" t="str">
        <f>VLOOKUP(F$195,unavaliable,15,FALSE)</f>
        <v>qq</v>
      </c>
      <c r="G270" s="40" t="str">
        <f>VLOOKUP(G$195,unavaliable,15,FALSE)</f>
        <v>qq</v>
      </c>
      <c r="H270" s="40" t="str">
        <f>VLOOKUP(H$195,unavaliable,15,FALSE)</f>
        <v>Huda</v>
      </c>
      <c r="I270" s="46" t="str">
        <f>VLOOKUP(I$195,unavaliable,15,FALSE)</f>
        <v>Huda</v>
      </c>
      <c r="O270" s="168"/>
      <c r="P270" s="168" t="b">
        <f t="shared" si="40"/>
        <v>1</v>
      </c>
      <c r="Q270" s="168"/>
      <c r="R270" s="168" t="b">
        <f t="shared" si="41"/>
        <v>1</v>
      </c>
      <c r="S270" s="168"/>
      <c r="T270" s="168" t="b">
        <f t="shared" si="42"/>
        <v>1</v>
      </c>
      <c r="U270" s="168"/>
      <c r="V270" s="168" t="b">
        <f t="shared" si="43"/>
        <v>1</v>
      </c>
      <c r="W270" s="168"/>
      <c r="X270" s="168" t="b">
        <f t="shared" si="44"/>
        <v>1</v>
      </c>
    </row>
    <row r="271" spans="2:24" x14ac:dyDescent="0.3">
      <c r="B271" s="32"/>
      <c r="C271" s="34" t="str">
        <f>'Unavaliable Staff'!P$1</f>
        <v>TIL PCIST GEN MED</v>
      </c>
      <c r="D271" s="5"/>
      <c r="E271" s="40" t="str">
        <f>VLOOKUP(E$195,unavaliable,16,FALSE)</f>
        <v>qq</v>
      </c>
      <c r="F271" s="40" t="str">
        <f>VLOOKUP(F$195,unavaliable,16,FALSE)</f>
        <v>Karishma</v>
      </c>
      <c r="G271" s="40" t="str">
        <f>VLOOKUP(G$195,unavaliable,16,FALSE)</f>
        <v>qq</v>
      </c>
      <c r="H271" s="40" t="str">
        <f>VLOOKUP(H$195,unavaliable,16,FALSE)</f>
        <v>Jasenka</v>
      </c>
      <c r="I271" s="46">
        <f>VLOOKUP(I$195,unavaliable,16,FALSE)</f>
        <v>0</v>
      </c>
      <c r="O271" s="168"/>
      <c r="P271" s="168" t="b">
        <f t="shared" si="40"/>
        <v>1</v>
      </c>
      <c r="Q271" s="168"/>
      <c r="R271" s="168" t="b">
        <f t="shared" si="41"/>
        <v>1</v>
      </c>
      <c r="S271" s="168"/>
      <c r="T271" s="168" t="b">
        <f t="shared" si="42"/>
        <v>1</v>
      </c>
      <c r="U271" s="168"/>
      <c r="V271" s="168" t="b">
        <f t="shared" si="43"/>
        <v>1</v>
      </c>
      <c r="W271" s="168"/>
      <c r="X271" s="168" t="b">
        <f t="shared" si="44"/>
        <v>1</v>
      </c>
    </row>
    <row r="272" spans="2:24" x14ac:dyDescent="0.3">
      <c r="B272" s="32"/>
      <c r="C272" s="34" t="str">
        <f>'Unavaliable Staff'!Q$1</f>
        <v>INTERN 1 ADO</v>
      </c>
      <c r="D272" s="5"/>
      <c r="E272" s="40" t="str">
        <f>VLOOKUP(E$195,unavaliable,17,FALSE)</f>
        <v>qq</v>
      </c>
      <c r="F272" s="40" t="str">
        <f>VLOOKUP(F$195,unavaliable,17,FALSE)</f>
        <v>Tinh</v>
      </c>
      <c r="G272" s="40" t="str">
        <f>VLOOKUP(G$195,unavaliable,17,FALSE)</f>
        <v>Roshny</v>
      </c>
      <c r="H272" s="40" t="str">
        <f>VLOOKUP(H$195,unavaliable,17,FALSE)</f>
        <v>qq</v>
      </c>
      <c r="I272" s="46">
        <f>VLOOKUP(I$195,unavaliable,17,FALSE)</f>
        <v>0</v>
      </c>
      <c r="O272" s="168"/>
      <c r="P272" s="168" t="b">
        <f t="shared" si="40"/>
        <v>1</v>
      </c>
      <c r="Q272" s="168"/>
      <c r="R272" s="168" t="b">
        <f t="shared" si="41"/>
        <v>1</v>
      </c>
      <c r="S272" s="168"/>
      <c r="T272" s="168" t="b">
        <f t="shared" si="42"/>
        <v>1</v>
      </c>
      <c r="U272" s="168"/>
      <c r="V272" s="168" t="b">
        <f t="shared" si="43"/>
        <v>1</v>
      </c>
      <c r="W272" s="168"/>
      <c r="X272" s="168" t="b">
        <f t="shared" si="44"/>
        <v>1</v>
      </c>
    </row>
    <row r="273" spans="2:24" x14ac:dyDescent="0.3">
      <c r="B273" s="32"/>
      <c r="C273" s="34" t="str">
        <f>'Unavaliable Staff'!R$1</f>
        <v>INTERN 2 ADO</v>
      </c>
      <c r="D273" s="5"/>
      <c r="E273" s="40" t="str">
        <f t="shared" ref="E273:L273" si="48">VLOOKUP(E$195,unavaliable,18,FALSE)</f>
        <v>qq</v>
      </c>
      <c r="F273" s="40" t="str">
        <f t="shared" si="48"/>
        <v>qq</v>
      </c>
      <c r="G273" s="40" t="str">
        <f t="shared" si="48"/>
        <v>qq</v>
      </c>
      <c r="H273" s="40" t="str">
        <f t="shared" si="48"/>
        <v>qq</v>
      </c>
      <c r="I273" s="46" t="str">
        <f t="shared" si="48"/>
        <v>qq</v>
      </c>
      <c r="J273" t="e">
        <f t="shared" si="48"/>
        <v>#N/A</v>
      </c>
      <c r="K273" t="e">
        <f t="shared" si="48"/>
        <v>#N/A</v>
      </c>
      <c r="L273" t="e">
        <f t="shared" si="48"/>
        <v>#N/A</v>
      </c>
      <c r="O273" s="168"/>
      <c r="P273" s="168" t="b">
        <f t="shared" si="40"/>
        <v>1</v>
      </c>
      <c r="Q273" s="168"/>
      <c r="R273" s="168" t="b">
        <f t="shared" si="41"/>
        <v>1</v>
      </c>
      <c r="S273" s="168"/>
      <c r="T273" s="168" t="b">
        <f t="shared" si="42"/>
        <v>1</v>
      </c>
      <c r="U273" s="168"/>
      <c r="V273" s="168" t="b">
        <f t="shared" si="43"/>
        <v>1</v>
      </c>
      <c r="W273" s="168"/>
      <c r="X273" s="168" t="b">
        <f t="shared" si="44"/>
        <v>1</v>
      </c>
    </row>
    <row r="274" spans="2:24" x14ac:dyDescent="0.3">
      <c r="B274" s="32"/>
      <c r="C274" s="34" t="str">
        <f>'Unavaliable Staff'!S$1</f>
        <v>INTERN TIL1</v>
      </c>
      <c r="D274" s="5"/>
      <c r="E274" s="40" t="str">
        <f>VLOOKUP(E$195,unavaliable,19,FALSE)</f>
        <v>qq</v>
      </c>
      <c r="F274" s="40" t="str">
        <f>VLOOKUP(F$195,unavaliable,19,FALSE)</f>
        <v>Jesslyn</v>
      </c>
      <c r="G274" s="40" t="str">
        <f>VLOOKUP(G$195,unavaliable,19,FALSE)</f>
        <v>Jonathan</v>
      </c>
      <c r="H274" s="40" t="str">
        <f>VLOOKUP(H$195,unavaliable,19,FALSE)</f>
        <v>qq</v>
      </c>
      <c r="I274" s="46" t="str">
        <f>VLOOKUP(I$195,unavaliable,19,FALSE)</f>
        <v>qq</v>
      </c>
      <c r="O274" s="168"/>
      <c r="P274" s="168" t="b">
        <f t="shared" si="40"/>
        <v>1</v>
      </c>
      <c r="Q274" s="168"/>
      <c r="R274" s="168" t="b">
        <f t="shared" si="41"/>
        <v>1</v>
      </c>
      <c r="S274" s="168"/>
      <c r="T274" s="168" t="b">
        <f t="shared" si="42"/>
        <v>1</v>
      </c>
      <c r="U274" s="168"/>
      <c r="V274" s="168" t="b">
        <f t="shared" si="43"/>
        <v>1</v>
      </c>
      <c r="W274" s="168"/>
      <c r="X274" s="168" t="b">
        <f t="shared" si="44"/>
        <v>1</v>
      </c>
    </row>
    <row r="275" spans="2:24" x14ac:dyDescent="0.3">
      <c r="B275" s="32"/>
      <c r="C275" s="34" t="str">
        <f>'Unavaliable Staff'!T$1</f>
        <v>INTERN TIL2</v>
      </c>
      <c r="D275" s="5"/>
      <c r="E275" s="40" t="str">
        <f>VLOOKUP(E$195,unavaliable,20,FALSE)</f>
        <v>qq</v>
      </c>
      <c r="F275" s="40" t="str">
        <f>VLOOKUP(F$195,unavaliable,20,FALSE)</f>
        <v>Thao</v>
      </c>
      <c r="G275" s="40" t="str">
        <f>VLOOKUP(G$195,unavaliable,20,FALSE)</f>
        <v>V.Le</v>
      </c>
      <c r="H275" s="40" t="str">
        <f>VLOOKUP(H$195,unavaliable,20,FALSE)</f>
        <v>qq</v>
      </c>
      <c r="I275" s="46" t="str">
        <f>VLOOKUP(I$195,unavaliable,20,FALSE)</f>
        <v>qq</v>
      </c>
      <c r="O275" s="168"/>
      <c r="P275" s="168" t="b">
        <f t="shared" si="40"/>
        <v>1</v>
      </c>
      <c r="Q275" s="168"/>
      <c r="R275" s="168" t="b">
        <f t="shared" si="41"/>
        <v>1</v>
      </c>
      <c r="S275" s="168"/>
      <c r="T275" s="168" t="b">
        <f t="shared" si="42"/>
        <v>1</v>
      </c>
      <c r="U275" s="168"/>
      <c r="V275" s="168" t="b">
        <f t="shared" si="43"/>
        <v>1</v>
      </c>
      <c r="W275" s="168"/>
      <c r="X275" s="168" t="b">
        <f t="shared" si="44"/>
        <v>1</v>
      </c>
    </row>
    <row r="276" spans="2:24" x14ac:dyDescent="0.3">
      <c r="B276" s="32"/>
      <c r="C276" s="34" t="str">
        <f>'Unavaliable Staff'!U$1</f>
        <v>INTERN TIL3</v>
      </c>
      <c r="D276" s="5"/>
      <c r="E276" s="40" t="str">
        <f t="shared" ref="E276:K276" si="49">VLOOKUP(E$195,unavaliable,21,FALSE)</f>
        <v>QQ</v>
      </c>
      <c r="F276" s="40" t="str">
        <f t="shared" si="49"/>
        <v>Idile</v>
      </c>
      <c r="G276" s="40" t="str">
        <f t="shared" si="49"/>
        <v>QQ</v>
      </c>
      <c r="H276" s="40" t="str">
        <f t="shared" si="49"/>
        <v>QQ</v>
      </c>
      <c r="I276" s="46" t="str">
        <f t="shared" si="49"/>
        <v>QQ</v>
      </c>
      <c r="J276" t="e">
        <f t="shared" si="49"/>
        <v>#N/A</v>
      </c>
      <c r="K276" t="e">
        <f t="shared" si="49"/>
        <v>#N/A</v>
      </c>
      <c r="O276" s="168"/>
      <c r="P276" s="168" t="b">
        <f t="shared" si="40"/>
        <v>1</v>
      </c>
      <c r="Q276" s="168"/>
      <c r="R276" s="168" t="b">
        <f t="shared" si="41"/>
        <v>1</v>
      </c>
      <c r="S276" s="168"/>
      <c r="T276" s="168" t="b">
        <f t="shared" si="42"/>
        <v>1</v>
      </c>
      <c r="U276" s="168"/>
      <c r="V276" s="168" t="b">
        <f t="shared" si="43"/>
        <v>1</v>
      </c>
      <c r="W276" s="168"/>
      <c r="X276" s="168" t="b">
        <f t="shared" si="44"/>
        <v>1</v>
      </c>
    </row>
    <row r="277" spans="2:24" x14ac:dyDescent="0.3">
      <c r="B277" s="32"/>
      <c r="C277" s="34" t="str">
        <f>'Unavaliable Staff'!V$1</f>
        <v>INTERN TIL4</v>
      </c>
      <c r="D277" s="5"/>
      <c r="E277" s="40" t="str">
        <f>VLOOKUP(E$195,unavaliable,22,FALSE)</f>
        <v>qq</v>
      </c>
      <c r="F277" s="40" t="str">
        <f>VLOOKUP(F$195,unavaliable,22,FALSE)</f>
        <v>qq</v>
      </c>
      <c r="G277" s="40" t="str">
        <f>VLOOKUP(G$195,unavaliable,22,FALSE)</f>
        <v>Edward</v>
      </c>
      <c r="H277" s="40" t="str">
        <f>VLOOKUP(H$195,unavaliable,22,FALSE)</f>
        <v>qq</v>
      </c>
      <c r="I277" s="46" t="str">
        <f>VLOOKUP(I$195,unavaliable,22,FALSE)</f>
        <v>qq</v>
      </c>
      <c r="O277" s="168"/>
      <c r="P277" s="168" t="b">
        <f t="shared" si="40"/>
        <v>1</v>
      </c>
      <c r="Q277" s="168"/>
      <c r="R277" s="168" t="b">
        <f t="shared" si="41"/>
        <v>1</v>
      </c>
      <c r="S277" s="168"/>
      <c r="T277" s="168" t="b">
        <f t="shared" si="42"/>
        <v>1</v>
      </c>
      <c r="U277" s="168"/>
      <c r="V277" s="168" t="b">
        <f t="shared" si="43"/>
        <v>1</v>
      </c>
      <c r="W277" s="168"/>
      <c r="X277" s="168" t="b">
        <f t="shared" si="44"/>
        <v>1</v>
      </c>
    </row>
    <row r="278" spans="2:24" x14ac:dyDescent="0.3">
      <c r="B278" s="32"/>
      <c r="C278" s="34" t="str">
        <f>'Unavaliable Staff'!W$1</f>
        <v>INTERN TIL5</v>
      </c>
      <c r="D278" s="5"/>
      <c r="E278" s="40" t="str">
        <f>VLOOKUP(E$195,unavaliable,23,FALSE)</f>
        <v>qq</v>
      </c>
      <c r="F278" s="40" t="str">
        <f>VLOOKUP(F$195,unavaliable,23,FALSE)</f>
        <v>qq</v>
      </c>
      <c r="G278" s="40" t="str">
        <f>VLOOKUP(G$195,unavaliable,23,FALSE)</f>
        <v>qq</v>
      </c>
      <c r="H278" s="40" t="str">
        <f>VLOOKUP(H$195,unavaliable,23,FALSE)</f>
        <v>qq</v>
      </c>
      <c r="I278" s="46" t="str">
        <f>VLOOKUP(I$195,unavaliable,23,FALSE)</f>
        <v>qq</v>
      </c>
      <c r="O278" s="168"/>
      <c r="P278" s="168" t="b">
        <f t="shared" si="40"/>
        <v>1</v>
      </c>
      <c r="Q278" s="168"/>
      <c r="R278" s="168" t="b">
        <f t="shared" si="41"/>
        <v>1</v>
      </c>
      <c r="S278" s="168"/>
      <c r="T278" s="168" t="b">
        <f t="shared" si="42"/>
        <v>1</v>
      </c>
      <c r="U278" s="168"/>
      <c r="V278" s="168" t="b">
        <f t="shared" si="43"/>
        <v>1</v>
      </c>
      <c r="W278" s="168"/>
      <c r="X278" s="168" t="b">
        <f t="shared" si="44"/>
        <v>1</v>
      </c>
    </row>
    <row r="279" spans="2:24" x14ac:dyDescent="0.3">
      <c r="B279" s="32"/>
      <c r="C279" s="34" t="str">
        <f>'Unavaliable Staff'!X$1</f>
        <v>INTERN TIL6</v>
      </c>
      <c r="D279" s="5"/>
      <c r="E279" s="40" t="str">
        <f>VLOOKUP(E$195,unavaliable,24,FALSE)</f>
        <v>qq</v>
      </c>
      <c r="F279" s="40" t="str">
        <f>VLOOKUP(F$195,unavaliable,24,FALSE)</f>
        <v>qq</v>
      </c>
      <c r="G279" s="40" t="str">
        <f>VLOOKUP(G$195,unavaliable,24,FALSE)</f>
        <v>qq</v>
      </c>
      <c r="H279" s="40" t="str">
        <f>VLOOKUP(H$195,unavaliable,24,FALSE)</f>
        <v>qq</v>
      </c>
      <c r="I279" s="46" t="str">
        <f>VLOOKUP(I$195,unavaliable,24,FALSE)</f>
        <v>qq</v>
      </c>
      <c r="O279" s="168"/>
      <c r="P279" s="168" t="b">
        <f t="shared" si="40"/>
        <v>1</v>
      </c>
      <c r="Q279" s="168"/>
      <c r="R279" s="168" t="b">
        <f t="shared" si="41"/>
        <v>1</v>
      </c>
      <c r="S279" s="168"/>
      <c r="T279" s="168" t="b">
        <f t="shared" si="42"/>
        <v>1</v>
      </c>
      <c r="U279" s="168"/>
      <c r="V279" s="168" t="b">
        <f t="shared" si="43"/>
        <v>1</v>
      </c>
      <c r="W279" s="168"/>
      <c r="X279" s="168" t="b">
        <f t="shared" si="44"/>
        <v>1</v>
      </c>
    </row>
    <row r="280" spans="2:24" x14ac:dyDescent="0.3">
      <c r="B280" s="32"/>
      <c r="C280" s="34" t="str">
        <f>'Unavaliable Staff'!Y$1</f>
        <v>ANNUAL LEAVE 1</v>
      </c>
      <c r="D280" s="5"/>
      <c r="E280" s="40" t="str">
        <f>VLOOKUP(E$195,unavaliable,25,FALSE)</f>
        <v>qq</v>
      </c>
      <c r="F280" s="40" t="str">
        <f>VLOOKUP(F$195,unavaliable,25,FALSE)</f>
        <v>C.Vosk</v>
      </c>
      <c r="G280" s="40" t="str">
        <f>VLOOKUP(G$195,unavaliable,25,FALSE)</f>
        <v>C.Vosk</v>
      </c>
      <c r="H280" s="40" t="str">
        <f>VLOOKUP(H$195,unavaliable,25,FALSE)</f>
        <v>qq</v>
      </c>
      <c r="I280" s="46" t="str">
        <f>VLOOKUP(I$195,unavaliable,25,FALSE)</f>
        <v>qq</v>
      </c>
      <c r="O280" s="168"/>
      <c r="P280" s="168" t="b">
        <f t="shared" si="40"/>
        <v>1</v>
      </c>
      <c r="Q280" s="168"/>
      <c r="R280" s="168" t="b">
        <f t="shared" si="41"/>
        <v>1</v>
      </c>
      <c r="S280" s="168"/>
      <c r="T280" s="168" t="b">
        <f t="shared" si="42"/>
        <v>1</v>
      </c>
      <c r="U280" s="168"/>
      <c r="V280" s="168" t="b">
        <f t="shared" si="43"/>
        <v>1</v>
      </c>
      <c r="W280" s="168"/>
      <c r="X280" s="168" t="b">
        <f t="shared" si="44"/>
        <v>1</v>
      </c>
    </row>
    <row r="281" spans="2:24" x14ac:dyDescent="0.3">
      <c r="B281" s="32"/>
      <c r="C281" s="34" t="str">
        <f>'Unavaliable Staff'!Z$1</f>
        <v>ANNUAL LEAVE 2</v>
      </c>
      <c r="D281" s="5"/>
      <c r="E281" s="40" t="str">
        <f>VLOOKUP(E$195,unavaliable,26,FALSE)</f>
        <v>qq</v>
      </c>
      <c r="F281" s="40" t="str">
        <f>VLOOKUP(F$195,unavaliable,26,FALSE)</f>
        <v>Nadi</v>
      </c>
      <c r="G281" s="40" t="str">
        <f>VLOOKUP(G$195,unavaliable,26,FALSE)</f>
        <v>A.Truong</v>
      </c>
      <c r="H281" s="40" t="str">
        <f>VLOOKUP(H$195,unavaliable,26,FALSE)</f>
        <v>A.Truong</v>
      </c>
      <c r="I281" s="46" t="str">
        <f>VLOOKUP(I$195,unavaliable,26,FALSE)</f>
        <v>A.Truong</v>
      </c>
      <c r="O281" s="168"/>
      <c r="P281" s="168" t="b">
        <f t="shared" si="40"/>
        <v>1</v>
      </c>
      <c r="Q281" s="168"/>
      <c r="R281" s="168" t="b">
        <f t="shared" si="41"/>
        <v>1</v>
      </c>
      <c r="S281" s="168"/>
      <c r="T281" s="168" t="b">
        <f t="shared" si="42"/>
        <v>1</v>
      </c>
      <c r="U281" s="168"/>
      <c r="V281" s="168" t="b">
        <f t="shared" si="43"/>
        <v>1</v>
      </c>
      <c r="W281" s="168"/>
      <c r="X281" s="168" t="b">
        <f t="shared" si="44"/>
        <v>1</v>
      </c>
    </row>
    <row r="282" spans="2:24" x14ac:dyDescent="0.3">
      <c r="B282" s="32"/>
      <c r="C282" s="34" t="str">
        <f>'Unavaliable Staff'!AA$1</f>
        <v>ANNUAL LEAVE 3</v>
      </c>
      <c r="D282" s="5"/>
      <c r="E282" s="40" t="str">
        <f>VLOOKUP(E$195,unavaliable,27,FALSE)</f>
        <v>qq</v>
      </c>
      <c r="F282" s="40" t="str">
        <f>VLOOKUP(F$195,unavaliable,27,FALSE)</f>
        <v>A.Chong</v>
      </c>
      <c r="G282" s="40" t="str">
        <f>VLOOKUP(G$195,unavaliable,27,FALSE)</f>
        <v>A.Chong</v>
      </c>
      <c r="H282" s="40" t="str">
        <f>VLOOKUP(H$195,unavaliable,27,FALSE)</f>
        <v>A.Chong</v>
      </c>
      <c r="I282" s="46" t="str">
        <f>VLOOKUP(I$195,unavaliable,27,FALSE)</f>
        <v>A.Chong</v>
      </c>
      <c r="O282" s="168"/>
      <c r="P282" s="168" t="b">
        <f t="shared" si="40"/>
        <v>1</v>
      </c>
      <c r="Q282" s="168"/>
      <c r="R282" s="168" t="b">
        <f t="shared" si="41"/>
        <v>1</v>
      </c>
      <c r="S282" s="168"/>
      <c r="T282" s="168" t="b">
        <f t="shared" si="42"/>
        <v>1</v>
      </c>
      <c r="U282" s="168"/>
      <c r="V282" s="168" t="b">
        <f t="shared" si="43"/>
        <v>1</v>
      </c>
      <c r="W282" s="168"/>
      <c r="X282" s="168" t="b">
        <f t="shared" si="44"/>
        <v>1</v>
      </c>
    </row>
    <row r="283" spans="2:24" x14ac:dyDescent="0.3">
      <c r="B283" s="32"/>
      <c r="C283" s="34" t="str">
        <f>'Unavaliable Staff'!AB$1</f>
        <v>ANNUAL LEAVE 4</v>
      </c>
      <c r="D283" s="5"/>
      <c r="E283" s="40" t="str">
        <f>VLOOKUP(E$195,unavaliable,28,FALSE)</f>
        <v>qq</v>
      </c>
      <c r="F283" s="40" t="str">
        <f>VLOOKUP(F$195,unavaliable,28,FALSE)</f>
        <v>qq</v>
      </c>
      <c r="G283" s="40" t="str">
        <f>VLOOKUP(G$195,unavaliable,28,FALSE)</f>
        <v>qq</v>
      </c>
      <c r="H283" s="40" t="str">
        <f>VLOOKUP(H$195,unavaliable,28,FALSE)</f>
        <v>qq</v>
      </c>
      <c r="I283" s="46" t="str">
        <f>VLOOKUP(I$195,unavaliable,28,FALSE)</f>
        <v>qq</v>
      </c>
      <c r="O283" s="168"/>
      <c r="P283" s="168" t="b">
        <f t="shared" si="40"/>
        <v>1</v>
      </c>
      <c r="Q283" s="168"/>
      <c r="R283" s="168" t="b">
        <f t="shared" si="41"/>
        <v>1</v>
      </c>
      <c r="S283" s="168"/>
      <c r="T283" s="168" t="b">
        <f t="shared" si="42"/>
        <v>1</v>
      </c>
      <c r="U283" s="168"/>
      <c r="V283" s="168" t="b">
        <f t="shared" si="43"/>
        <v>1</v>
      </c>
      <c r="W283" s="168"/>
      <c r="X283" s="168" t="b">
        <f t="shared" si="44"/>
        <v>1</v>
      </c>
    </row>
    <row r="284" spans="2:24" x14ac:dyDescent="0.3">
      <c r="B284" s="32"/>
      <c r="C284" s="34" t="str">
        <f>'Unavaliable Staff'!AC$1</f>
        <v>ANNUAL LEAVE 5</v>
      </c>
      <c r="D284" s="5"/>
      <c r="E284" s="40" t="str">
        <f>VLOOKUP(E$195,unavaliable,29,FALSE)</f>
        <v>qq</v>
      </c>
      <c r="F284" s="40" t="str">
        <f>VLOOKUP(F$195,unavaliable,29,FALSE)</f>
        <v>qq</v>
      </c>
      <c r="G284" s="40" t="str">
        <f>VLOOKUP(G$195,unavaliable,29,FALSE)</f>
        <v>M.Hanna</v>
      </c>
      <c r="H284" s="40" t="str">
        <f>VLOOKUP(H$195,unavaliable,29,FALSE)</f>
        <v>qq</v>
      </c>
      <c r="I284" s="46" t="str">
        <f>VLOOKUP(I$195,unavaliable,29,FALSE)</f>
        <v>M.Hanna</v>
      </c>
      <c r="O284" s="168"/>
      <c r="P284" s="168" t="b">
        <f t="shared" si="40"/>
        <v>1</v>
      </c>
      <c r="Q284" s="168"/>
      <c r="R284" s="168" t="b">
        <f t="shared" si="41"/>
        <v>1</v>
      </c>
      <c r="S284" s="168"/>
      <c r="T284" s="168" t="b">
        <f t="shared" si="42"/>
        <v>1</v>
      </c>
      <c r="U284" s="168"/>
      <c r="V284" s="168" t="b">
        <f t="shared" si="43"/>
        <v>1</v>
      </c>
      <c r="W284" s="168"/>
      <c r="X284" s="168" t="b">
        <f t="shared" si="44"/>
        <v>1</v>
      </c>
    </row>
    <row r="285" spans="2:24" x14ac:dyDescent="0.3">
      <c r="B285" s="32"/>
      <c r="C285" s="34" t="str">
        <f>'Unavaliable Staff'!AD$1</f>
        <v>ANNUAL LEAVE 6</v>
      </c>
      <c r="D285" s="5"/>
      <c r="E285" s="40" t="str">
        <f>VLOOKUP(E$195,unavaliable,30,FALSE)</f>
        <v>qq</v>
      </c>
      <c r="F285" s="40" t="str">
        <f>VLOOKUP(F$195,unavaliable,30,FALSE)</f>
        <v>V.Mai</v>
      </c>
      <c r="G285" s="40" t="str">
        <f>VLOOKUP(G$195,unavaliable,30,FALSE)</f>
        <v>V.Mai</v>
      </c>
      <c r="H285" s="40" t="str">
        <f>VLOOKUP(H$195,unavaliable,30,FALSE)</f>
        <v>V.Mai</v>
      </c>
      <c r="I285" s="46" t="str">
        <f>VLOOKUP(I$195,unavaliable,30,FALSE)</f>
        <v>V.Mai</v>
      </c>
      <c r="O285" s="168"/>
      <c r="P285" s="168" t="b">
        <f t="shared" si="40"/>
        <v>1</v>
      </c>
      <c r="Q285" s="168"/>
      <c r="R285" s="168" t="b">
        <f t="shared" si="41"/>
        <v>1</v>
      </c>
      <c r="S285" s="168"/>
      <c r="T285" s="168" t="b">
        <f t="shared" si="42"/>
        <v>1</v>
      </c>
      <c r="U285" s="168"/>
      <c r="V285" s="168" t="b">
        <f t="shared" si="43"/>
        <v>1</v>
      </c>
      <c r="W285" s="168"/>
      <c r="X285" s="168" t="b">
        <f t="shared" si="44"/>
        <v>1</v>
      </c>
    </row>
    <row r="286" spans="2:24" x14ac:dyDescent="0.3">
      <c r="B286" s="32"/>
      <c r="C286" s="34" t="str">
        <f>'Unavaliable Staff'!AE$1</f>
        <v>ANNUAL LEAVE 7</v>
      </c>
      <c r="D286" s="5"/>
      <c r="E286" s="40" t="str">
        <f t="shared" ref="E286:L286" si="50">VLOOKUP(E$195,unavaliable,31,FALSE)</f>
        <v>qq</v>
      </c>
      <c r="F286" s="40" t="str">
        <f t="shared" si="50"/>
        <v>Obaid</v>
      </c>
      <c r="G286" s="40" t="str">
        <f t="shared" si="50"/>
        <v>Obaid</v>
      </c>
      <c r="H286" s="40" t="str">
        <f t="shared" si="50"/>
        <v>Obaid</v>
      </c>
      <c r="I286" s="46" t="str">
        <f t="shared" si="50"/>
        <v>Obaid</v>
      </c>
      <c r="J286" t="e">
        <f t="shared" si="50"/>
        <v>#N/A</v>
      </c>
      <c r="K286" t="e">
        <f t="shared" si="50"/>
        <v>#N/A</v>
      </c>
      <c r="L286" t="e">
        <f t="shared" si="50"/>
        <v>#N/A</v>
      </c>
      <c r="O286" s="168"/>
      <c r="P286" s="168" t="b">
        <f t="shared" si="40"/>
        <v>1</v>
      </c>
      <c r="Q286" s="168"/>
      <c r="R286" s="168" t="b">
        <f t="shared" si="41"/>
        <v>1</v>
      </c>
      <c r="S286" s="168"/>
      <c r="T286" s="168" t="b">
        <f t="shared" si="42"/>
        <v>1</v>
      </c>
      <c r="U286" s="168"/>
      <c r="V286" s="168" t="b">
        <f t="shared" si="43"/>
        <v>1</v>
      </c>
      <c r="W286" s="168"/>
      <c r="X286" s="168" t="b">
        <f t="shared" si="44"/>
        <v>1</v>
      </c>
    </row>
    <row r="287" spans="2:24" x14ac:dyDescent="0.3">
      <c r="B287" s="32"/>
      <c r="C287" s="34" t="str">
        <f>'Unavaliable Staff'!AF$1</f>
        <v>ANNUAL LEAVE 8</v>
      </c>
      <c r="D287" s="5"/>
      <c r="E287" s="40" t="str">
        <f>VLOOKUP(E$195,unavaliable,32,FALSE)</f>
        <v>qq</v>
      </c>
      <c r="F287" s="40" t="str">
        <f>VLOOKUP(F$195,unavaliable,32,FALSE)</f>
        <v>Mark</v>
      </c>
      <c r="G287" s="40" t="str">
        <f>VLOOKUP(G$195,unavaliable,32,FALSE)</f>
        <v>Mark</v>
      </c>
      <c r="H287" s="40" t="str">
        <f>VLOOKUP(H$195,unavaliable,32,FALSE)</f>
        <v>Mark</v>
      </c>
      <c r="I287" s="46" t="str">
        <f>VLOOKUP(I$195,unavaliable,32,FALSE)</f>
        <v>Mark</v>
      </c>
      <c r="O287" s="168"/>
      <c r="P287" s="168" t="b">
        <f t="shared" si="40"/>
        <v>1</v>
      </c>
      <c r="Q287" s="168"/>
      <c r="R287" s="168" t="b">
        <f t="shared" si="41"/>
        <v>1</v>
      </c>
      <c r="S287" s="168"/>
      <c r="T287" s="168" t="b">
        <f t="shared" si="42"/>
        <v>1</v>
      </c>
      <c r="U287" s="168"/>
      <c r="V287" s="168" t="b">
        <f t="shared" si="43"/>
        <v>1</v>
      </c>
      <c r="W287" s="168"/>
      <c r="X287" s="168" t="b">
        <f t="shared" si="44"/>
        <v>1</v>
      </c>
    </row>
    <row r="288" spans="2:24" x14ac:dyDescent="0.3">
      <c r="B288" s="32"/>
      <c r="C288" s="34" t="str">
        <f>'Unavaliable Staff'!AG$1</f>
        <v>ANNUAL LEAVE 9</v>
      </c>
      <c r="D288" s="5"/>
      <c r="E288" s="40" t="str">
        <f>VLOOKUP(E$195,unavaliable,33,FALSE)</f>
        <v>qq</v>
      </c>
      <c r="F288" s="40" t="str">
        <f>VLOOKUP(F$195,unavaliable,33,FALSE)</f>
        <v>qq</v>
      </c>
      <c r="G288" s="40" t="str">
        <f>VLOOKUP(G$195,unavaliable,33,FALSE)</f>
        <v>Kelly</v>
      </c>
      <c r="H288" s="40" t="str">
        <f>VLOOKUP(H$195,unavaliable,33,FALSE)</f>
        <v>Kelly</v>
      </c>
      <c r="I288" s="46" t="str">
        <f>VLOOKUP(I$195,unavaliable,33,FALSE)</f>
        <v>Shirley</v>
      </c>
      <c r="O288" s="168"/>
      <c r="P288" s="168" t="b">
        <f t="shared" ref="P288:P293" si="51">NOT(ISERROR(MATCH("*"&amp;O288&amp;"*",E:E,0)))</f>
        <v>1</v>
      </c>
      <c r="Q288" s="168"/>
      <c r="R288" s="168" t="b">
        <f t="shared" ref="R288:R293" si="52">NOT(ISERROR(MATCH("*"&amp;Q288&amp;"*",F:F,0)))</f>
        <v>1</v>
      </c>
      <c r="S288" s="168"/>
      <c r="T288" s="168" t="b">
        <f t="shared" ref="T288:T293" si="53">NOT(ISERROR(MATCH("*"&amp;S288&amp;"*",G:G,0)))</f>
        <v>1</v>
      </c>
      <c r="U288" s="168"/>
      <c r="V288" s="168" t="b">
        <f t="shared" ref="V288:V293" si="54">NOT(ISERROR(MATCH("*"&amp;U288&amp;"*",H:H,0)))</f>
        <v>1</v>
      </c>
      <c r="W288" s="168"/>
      <c r="X288" s="168" t="b">
        <f t="shared" ref="X288:X293" si="55">NOT(ISERROR(MATCH("*"&amp;W288&amp;"*",I:I,0)))</f>
        <v>1</v>
      </c>
    </row>
    <row r="289" spans="2:24" x14ac:dyDescent="0.3">
      <c r="B289" s="32"/>
      <c r="C289" s="34" t="str">
        <f>'Unavaliable Staff'!AH$1</f>
        <v>ANNUAL LEAVE 10</v>
      </c>
      <c r="D289" s="5"/>
      <c r="E289" s="40" t="str">
        <f>VLOOKUP(E$195,unavaliable,34,FALSE)</f>
        <v>qq</v>
      </c>
      <c r="F289" s="40" t="str">
        <f>VLOOKUP(F$195,unavaliable,34,FALSE)</f>
        <v>qq</v>
      </c>
      <c r="G289" s="40" t="str">
        <f>VLOOKUP(G$195,unavaliable,34,FALSE)</f>
        <v>Stella</v>
      </c>
      <c r="H289" s="40" t="str">
        <f>VLOOKUP(H$195,unavaliable,34,FALSE)</f>
        <v>Shirley</v>
      </c>
      <c r="I289" s="46" t="str">
        <f>VLOOKUP(I$195,unavaliable,34,FALSE)</f>
        <v>Stella</v>
      </c>
      <c r="O289" s="168"/>
      <c r="P289" s="168" t="b">
        <f t="shared" si="51"/>
        <v>1</v>
      </c>
      <c r="Q289" s="168"/>
      <c r="R289" s="168" t="b">
        <f t="shared" si="52"/>
        <v>1</v>
      </c>
      <c r="S289" s="168"/>
      <c r="T289" s="168" t="b">
        <f t="shared" si="53"/>
        <v>1</v>
      </c>
      <c r="U289" s="168"/>
      <c r="V289" s="168" t="b">
        <f t="shared" si="54"/>
        <v>1</v>
      </c>
      <c r="W289" s="168"/>
      <c r="X289" s="168" t="b">
        <f t="shared" si="55"/>
        <v>1</v>
      </c>
    </row>
    <row r="290" spans="2:24" x14ac:dyDescent="0.3">
      <c r="B290" s="32"/>
      <c r="C290" s="34" t="str">
        <f>'Unavaliable Staff'!AI$1</f>
        <v>ANNUAL LEAVE 11</v>
      </c>
      <c r="D290" s="5"/>
      <c r="E290" s="40" t="str">
        <f t="shared" ref="E290:K290" si="56">VLOOKUP(E$195,unavaliable,35,FALSE)</f>
        <v>qq</v>
      </c>
      <c r="F290" s="40" t="str">
        <f t="shared" si="56"/>
        <v>qq</v>
      </c>
      <c r="G290" s="40" t="str">
        <f t="shared" si="56"/>
        <v>qq</v>
      </c>
      <c r="H290" s="40" t="str">
        <f t="shared" si="56"/>
        <v>qq</v>
      </c>
      <c r="I290" s="46" t="str">
        <f t="shared" si="56"/>
        <v>qq</v>
      </c>
      <c r="J290" t="e">
        <f t="shared" si="56"/>
        <v>#N/A</v>
      </c>
      <c r="K290" t="e">
        <f t="shared" si="56"/>
        <v>#N/A</v>
      </c>
      <c r="O290" s="168"/>
      <c r="P290" s="168" t="b">
        <f t="shared" si="51"/>
        <v>1</v>
      </c>
      <c r="Q290" s="168"/>
      <c r="R290" s="168" t="b">
        <f t="shared" si="52"/>
        <v>1</v>
      </c>
      <c r="S290" s="168"/>
      <c r="T290" s="168" t="b">
        <f t="shared" si="53"/>
        <v>1</v>
      </c>
      <c r="U290" s="168"/>
      <c r="V290" s="168" t="b">
        <f t="shared" si="54"/>
        <v>1</v>
      </c>
      <c r="W290" s="168"/>
      <c r="X290" s="168" t="b">
        <f t="shared" si="55"/>
        <v>1</v>
      </c>
    </row>
    <row r="291" spans="2:24" x14ac:dyDescent="0.3">
      <c r="B291" s="32"/>
      <c r="C291" s="34" t="str">
        <f>'Unavaliable Staff'!AJ$1</f>
        <v>ANNUAL LEAVE 12</v>
      </c>
      <c r="D291" s="5"/>
      <c r="E291" s="40" t="str">
        <f>VLOOKUP(E$195,unavaliable,36,FALSE)</f>
        <v>qq</v>
      </c>
      <c r="F291" s="40" t="str">
        <f>VLOOKUP(F$195,unavaliable,36,FALSE)</f>
        <v>Therese</v>
      </c>
      <c r="G291" s="40" t="str">
        <f>VLOOKUP(G$195,unavaliable,36,FALSE)</f>
        <v>Therese</v>
      </c>
      <c r="H291" s="40" t="str">
        <f>VLOOKUP(H$195,unavaliable,36,FALSE)</f>
        <v>Therese</v>
      </c>
      <c r="I291" s="46" t="str">
        <f>VLOOKUP(I$195,unavaliable,36,FALSE)</f>
        <v>Therese</v>
      </c>
      <c r="O291" s="168"/>
      <c r="P291" s="168" t="b">
        <f t="shared" si="51"/>
        <v>1</v>
      </c>
      <c r="Q291" s="168"/>
      <c r="R291" s="168" t="b">
        <f t="shared" si="52"/>
        <v>1</v>
      </c>
      <c r="S291" s="168"/>
      <c r="T291" s="168" t="b">
        <f t="shared" si="53"/>
        <v>1</v>
      </c>
      <c r="U291" s="168"/>
      <c r="V291" s="168" t="b">
        <f t="shared" si="54"/>
        <v>1</v>
      </c>
      <c r="W291" s="168"/>
      <c r="X291" s="168" t="b">
        <f t="shared" si="55"/>
        <v>1</v>
      </c>
    </row>
    <row r="292" spans="2:24" x14ac:dyDescent="0.3">
      <c r="B292" s="32"/>
      <c r="C292" s="34" t="str">
        <f>'Unavaliable Staff'!AK$1</f>
        <v>ANNUAL LEAVE 13</v>
      </c>
      <c r="D292" s="5"/>
      <c r="E292" s="40" t="str">
        <f>VLOOKUP(E$195,unavaliable,37,FALSE)</f>
        <v>qq</v>
      </c>
      <c r="F292" s="40" t="str">
        <f>VLOOKUP(F$195,unavaliable,37,FALSE)</f>
        <v>qq</v>
      </c>
      <c r="G292" s="40" t="str">
        <f>VLOOKUP(G$195,unavaliable,37,FALSE)</f>
        <v>qq</v>
      </c>
      <c r="H292" s="40" t="str">
        <f>VLOOKUP(H$195,unavaliable,37,FALSE)</f>
        <v>qq</v>
      </c>
      <c r="I292" s="46" t="str">
        <f>VLOOKUP(I$195,unavaliable,37,FALSE)</f>
        <v>qq</v>
      </c>
      <c r="O292" s="168"/>
      <c r="P292" s="168" t="b">
        <f t="shared" si="51"/>
        <v>1</v>
      </c>
      <c r="Q292" s="168"/>
      <c r="R292" s="168" t="b">
        <f t="shared" si="52"/>
        <v>1</v>
      </c>
      <c r="S292" s="168"/>
      <c r="T292" s="168" t="b">
        <f t="shared" si="53"/>
        <v>1</v>
      </c>
      <c r="U292" s="168"/>
      <c r="V292" s="168" t="b">
        <f t="shared" si="54"/>
        <v>1</v>
      </c>
      <c r="W292" s="168"/>
      <c r="X292" s="168" t="b">
        <f t="shared" si="55"/>
        <v>1</v>
      </c>
    </row>
    <row r="293" spans="2:24" x14ac:dyDescent="0.3">
      <c r="B293" s="32"/>
      <c r="C293" s="34" t="str">
        <f>'Unavaliable Staff'!AL$1</f>
        <v>ANNUAL LEAVE 14</v>
      </c>
      <c r="D293" s="5"/>
      <c r="E293" s="40" t="str">
        <f>VLOOKUP(E$195,unavaliable,38,FALSE)</f>
        <v>qq</v>
      </c>
      <c r="F293" s="40" t="str">
        <f>VLOOKUP(F$195,unavaliable,38,FALSE)</f>
        <v>Shirley</v>
      </c>
      <c r="G293" s="40" t="str">
        <f>VLOOKUP(G$195,unavaliable,38,FALSE)</f>
        <v>J.Hughes</v>
      </c>
      <c r="H293" s="40" t="str">
        <f>VLOOKUP(H$195,unavaliable,38,FALSE)</f>
        <v>Nadi</v>
      </c>
      <c r="I293" s="46" t="str">
        <f>VLOOKUP(I$195,unavaliable,38,FALSE)</f>
        <v>qq</v>
      </c>
      <c r="O293" s="168"/>
      <c r="P293" s="168" t="b">
        <f t="shared" si="51"/>
        <v>1</v>
      </c>
      <c r="Q293" s="168"/>
      <c r="R293" s="168" t="b">
        <f t="shared" si="52"/>
        <v>1</v>
      </c>
      <c r="S293" s="168"/>
      <c r="T293" s="168" t="b">
        <f t="shared" si="53"/>
        <v>1</v>
      </c>
      <c r="U293" s="168"/>
      <c r="V293" s="168" t="b">
        <f t="shared" si="54"/>
        <v>1</v>
      </c>
      <c r="W293" s="168"/>
      <c r="X293" s="168" t="b">
        <f t="shared" si="55"/>
        <v>1</v>
      </c>
    </row>
    <row r="294" spans="2:24" x14ac:dyDescent="0.3">
      <c r="B294" s="32"/>
      <c r="C294" s="34" t="str">
        <f>'Unavaliable Staff'!AM$1</f>
        <v>ANNUAL LEAVE 15</v>
      </c>
      <c r="D294" s="5"/>
      <c r="E294" s="40" t="str">
        <f>VLOOKUP(E$195,unavaliable,39,FALSE)</f>
        <v>qq</v>
      </c>
      <c r="F294" s="40" t="str">
        <f>VLOOKUP(F$195,unavaliable,39,FALSE)</f>
        <v>Vivienne</v>
      </c>
      <c r="G294" s="40" t="str">
        <f>VLOOKUP(G$195,unavaliable,39,FALSE)</f>
        <v>qq</v>
      </c>
      <c r="H294" s="40" t="str">
        <f>VLOOKUP(H$195,unavaliable,39,FALSE)</f>
        <v>Vivienne</v>
      </c>
      <c r="I294" s="40" t="str">
        <f>VLOOKUP(I$195,unavaliable,39,FALSE)</f>
        <v>qq</v>
      </c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</row>
    <row r="295" spans="2:24" x14ac:dyDescent="0.3">
      <c r="B295" s="32"/>
      <c r="C295" s="34" t="str">
        <f>'Unavaliable Staff'!AN$1</f>
        <v>ANNUAL LEAVE 16</v>
      </c>
      <c r="D295" s="5"/>
      <c r="E295" s="40" t="str">
        <f>VLOOKUP(E$195,unavaliable,40,FALSE)</f>
        <v>qq</v>
      </c>
      <c r="F295" s="40" t="str">
        <f>VLOOKUP(F$195,unavaliable,40,FALSE)</f>
        <v>J.Drummond</v>
      </c>
      <c r="G295" s="40" t="str">
        <f>VLOOKUP(G$195,unavaliable,40,FALSE)</f>
        <v>J.Drummond</v>
      </c>
      <c r="H295" s="40" t="str">
        <f>VLOOKUP(H$195,unavaliable,40,FALSE)</f>
        <v>J.Drummond</v>
      </c>
      <c r="I295" s="40" t="str">
        <f>VLOOKUP(I$195,unavaliable,40,FALSE)</f>
        <v>J.Drummond</v>
      </c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</row>
    <row r="296" spans="2:24" x14ac:dyDescent="0.3">
      <c r="B296" s="32"/>
      <c r="C296" s="34" t="str">
        <f>'Unavaliable Staff'!AO$1</f>
        <v>ANNUAL LEAVE 17</v>
      </c>
      <c r="D296" s="5"/>
      <c r="E296" s="40" t="str">
        <f>VLOOKUP(E$195,unavaliable,41,FALSE)</f>
        <v>qq</v>
      </c>
      <c r="F296" s="40" t="str">
        <f>VLOOKUP(F$195,unavaliable,41,FALSE)</f>
        <v>Winnie</v>
      </c>
      <c r="G296" s="40" t="str">
        <f>VLOOKUP(G$195,unavaliable,41,FALSE)</f>
        <v>Winnie</v>
      </c>
      <c r="H296" s="40" t="str">
        <f>VLOOKUP(H$195,unavaliable,41,FALSE)</f>
        <v>Winnie</v>
      </c>
      <c r="I296" s="40" t="str">
        <f>VLOOKUP(I$195,unavaliable,41,FALSE)</f>
        <v>Winnie</v>
      </c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</row>
    <row r="297" spans="2:24" x14ac:dyDescent="0.3">
      <c r="B297" s="32"/>
      <c r="C297" s="34" t="str">
        <f>'Unavaliable Staff'!AP$1</f>
        <v>ANNUAL LEAVE 18</v>
      </c>
      <c r="D297" s="5"/>
      <c r="E297" s="40" t="str">
        <f>VLOOKUP(E$195,unavaliable,42,FALSE)</f>
        <v>qq</v>
      </c>
      <c r="F297" s="40" t="str">
        <f>VLOOKUP(F$195,unavaliable,42,FALSE)</f>
        <v>qq</v>
      </c>
      <c r="G297" s="40" t="str">
        <f>VLOOKUP(G$195,unavaliable,42,FALSE)</f>
        <v>qq</v>
      </c>
      <c r="H297" s="40" t="str">
        <f>VLOOKUP(H$195,unavaliable,42,FALSE)</f>
        <v>qq</v>
      </c>
      <c r="I297" s="40" t="str">
        <f>VLOOKUP(I$195,unavaliable,42,FALSE)</f>
        <v>qq</v>
      </c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</row>
    <row r="298" spans="2:24" x14ac:dyDescent="0.3">
      <c r="B298" s="32"/>
      <c r="C298" s="34" t="str">
        <f>'Unavaliable Staff'!AQ$1</f>
        <v>ANNUAL LEAVE 19</v>
      </c>
      <c r="D298" s="5"/>
      <c r="E298" s="40" t="str">
        <f>VLOOKUP(E$195,unavaliable,43,FALSE)</f>
        <v>qq</v>
      </c>
      <c r="F298" s="40" t="str">
        <f>VLOOKUP(F$195,unavaliable,43,FALSE)</f>
        <v>qq</v>
      </c>
      <c r="G298" s="40" t="str">
        <f>VLOOKUP(G$195,unavaliable,43,FALSE)</f>
        <v>qq</v>
      </c>
      <c r="H298" s="40" t="str">
        <f>VLOOKUP(H$195,unavaliable,43,FALSE)</f>
        <v>qq</v>
      </c>
      <c r="I298" s="40" t="str">
        <f>VLOOKUP(I$195,unavaliable,43,FALSE)</f>
        <v>qq</v>
      </c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</row>
    <row r="299" spans="2:24" x14ac:dyDescent="0.3">
      <c r="B299" s="32"/>
      <c r="C299" s="34" t="str">
        <f>'Unavaliable Staff'!AR$1</f>
        <v>ANNUAL LEAVE 20</v>
      </c>
      <c r="D299" s="5"/>
      <c r="E299" s="40" t="str">
        <f>VLOOKUP(E$195,unavaliable,44,FALSE)</f>
        <v>qq</v>
      </c>
      <c r="F299" s="40" t="str">
        <f>VLOOKUP(F$195,unavaliable,44,FALSE)</f>
        <v>qq</v>
      </c>
      <c r="G299" s="40" t="str">
        <f>VLOOKUP(G$195,unavaliable,44,FALSE)</f>
        <v>qq</v>
      </c>
      <c r="H299" s="40" t="str">
        <f>VLOOKUP(H$195,unavaliable,44,FALSE)</f>
        <v>qq</v>
      </c>
      <c r="I299" s="40" t="str">
        <f>VLOOKUP(I$195,unavaliable,44,FALSE)</f>
        <v>qq</v>
      </c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</row>
    <row r="300" spans="2:24" x14ac:dyDescent="0.3">
      <c r="B300" s="32"/>
      <c r="C300" s="34" t="str">
        <f>'Unavaliable Staff'!AS$1</f>
        <v>ANNUAL LEAVE 21</v>
      </c>
      <c r="D300" s="5"/>
      <c r="E300" s="40" t="str">
        <f>VLOOKUP(E$195,unavaliable,45,FALSE)</f>
        <v>qq</v>
      </c>
      <c r="F300" s="40" t="str">
        <f>VLOOKUP(F$195,unavaliable,45,FALSE)</f>
        <v>qq</v>
      </c>
      <c r="G300" s="40" t="str">
        <f>VLOOKUP(G$195,unavaliable,45,FALSE)</f>
        <v>qq</v>
      </c>
      <c r="H300" s="40" t="str">
        <f>VLOOKUP(H$195,unavaliable,45,FALSE)</f>
        <v>qq</v>
      </c>
      <c r="I300" s="40" t="str">
        <f>VLOOKUP(I$195,unavaliable,45,FALSE)</f>
        <v>qq</v>
      </c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</row>
    <row r="301" spans="2:24" x14ac:dyDescent="0.3">
      <c r="B301" s="32"/>
      <c r="C301" s="34" t="str">
        <f>'Unavaliable Staff'!AT$1</f>
        <v>ANNUAL LEAVE INTERN</v>
      </c>
      <c r="D301" s="5"/>
      <c r="E301" s="40" t="str">
        <f>VLOOKUP(E$195,unavaliable,46,FALSE)</f>
        <v>qq</v>
      </c>
      <c r="F301" s="40" t="str">
        <f>VLOOKUP(F$195,unavaliable,46,FALSE)</f>
        <v>qq</v>
      </c>
      <c r="G301" s="40" t="str">
        <f>VLOOKUP(G$195,unavaliable,46,FALSE)</f>
        <v>qq</v>
      </c>
      <c r="H301" s="40" t="str">
        <f>VLOOKUP(H$195,unavaliable,46,FALSE)</f>
        <v>qq</v>
      </c>
      <c r="I301" s="40" t="str">
        <f>VLOOKUP(I$195,unavaliable,46,FALSE)</f>
        <v>qq</v>
      </c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</row>
    <row r="302" spans="2:24" x14ac:dyDescent="0.3">
      <c r="B302" s="32"/>
      <c r="C302" s="34" t="str">
        <f>'Unavaliable Staff'!AU$1</f>
        <v>LONG SERVICE LEAVE CLAY / MMB</v>
      </c>
      <c r="D302" s="5"/>
      <c r="E302" s="40">
        <f>VLOOKUP(E$195,unavaliable,47,FALSE)</f>
        <v>0</v>
      </c>
      <c r="F302" s="40">
        <f>VLOOKUP(F$195,unavaliable,47,FALSE)</f>
        <v>0</v>
      </c>
      <c r="G302" s="40">
        <f>VLOOKUP(G$195,unavaliable,47,FALSE)</f>
        <v>0</v>
      </c>
      <c r="H302" s="40">
        <f>VLOOKUP(H$195,unavaliable,47,FALSE)</f>
        <v>0</v>
      </c>
      <c r="I302" s="40">
        <f>VLOOKUP(I$195,unavaliable,47,FALSE)</f>
        <v>0</v>
      </c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</row>
    <row r="303" spans="2:24" x14ac:dyDescent="0.3">
      <c r="B303" s="32"/>
      <c r="C303" s="34" t="str">
        <f>'Unavaliable Staff'!AV$1</f>
        <v>LONG SERVICE LEAVE</v>
      </c>
      <c r="D303" s="5"/>
      <c r="E303" s="40">
        <f>VLOOKUP(E$195,unavaliable,48,FALSE)</f>
        <v>0</v>
      </c>
      <c r="F303" s="40">
        <f>VLOOKUP(F$195,unavaliable,48,FALSE)</f>
        <v>0</v>
      </c>
      <c r="G303" s="40">
        <f>VLOOKUP(G$195,unavaliable,48,FALSE)</f>
        <v>0</v>
      </c>
      <c r="H303" s="40">
        <f>VLOOKUP(H$195,unavaliable,48,FALSE)</f>
        <v>0</v>
      </c>
      <c r="I303" s="40">
        <f>VLOOKUP(I$195,unavaliable,48,FALSE)</f>
        <v>0</v>
      </c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</row>
    <row r="304" spans="2:24" x14ac:dyDescent="0.3">
      <c r="B304" s="32"/>
      <c r="C304" s="34" t="str">
        <f>'Unavaliable Staff'!AW$1</f>
        <v>LONG SERVICE LEAVE ALL SITES</v>
      </c>
      <c r="D304" s="5"/>
      <c r="E304" s="40" t="str">
        <f>VLOOKUP(E$195,unavaliable,49,FALSE)</f>
        <v>S.Rajendra</v>
      </c>
      <c r="F304" s="40" t="str">
        <f>VLOOKUP(F$195,unavaliable,49,FALSE)</f>
        <v>S.Rajendra</v>
      </c>
      <c r="G304" s="40">
        <f>VLOOKUP(G$195,unavaliable,49,FALSE)</f>
        <v>0</v>
      </c>
      <c r="H304" s="40" t="str">
        <f>VLOOKUP(H$195,unavaliable,49,FALSE)</f>
        <v>S.Rajendra</v>
      </c>
      <c r="I304" s="40" t="str">
        <f>VLOOKUP(I$195,unavaliable,49,FALSE)</f>
        <v>S.Rajendra</v>
      </c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</row>
    <row r="305" spans="2:24" x14ac:dyDescent="0.3">
      <c r="B305" s="32"/>
      <c r="C305" s="34" t="str">
        <f>'Unavaliable Staff'!AX$1</f>
        <v>COMPASSIONATE LEAVE</v>
      </c>
      <c r="D305" s="5"/>
      <c r="E305" s="40">
        <f>VLOOKUP(E$195,unavaliable,50,FALSE)</f>
        <v>0</v>
      </c>
      <c r="F305" s="40">
        <f>VLOOKUP(F$195,unavaliable,50,FALSE)</f>
        <v>0</v>
      </c>
      <c r="G305" s="40">
        <f>VLOOKUP(G$195,unavaliable,50,FALSE)</f>
        <v>0</v>
      </c>
      <c r="H305" s="40">
        <f>VLOOKUP(H$195,unavaliable,50,FALSE)</f>
        <v>0</v>
      </c>
      <c r="I305" s="40">
        <f>VLOOKUP(I$195,unavaliable,50,FALSE)</f>
        <v>0</v>
      </c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</row>
    <row r="306" spans="2:24" x14ac:dyDescent="0.3">
      <c r="B306" s="32"/>
      <c r="C306" s="34" t="str">
        <f>'Unavaliable Staff'!AY$1</f>
        <v>SICK LEAVE</v>
      </c>
      <c r="D306" s="5"/>
      <c r="E306" s="40" t="str">
        <f>VLOOKUP(E$195,unavaliable,51,FALSE)</f>
        <v>Adil</v>
      </c>
      <c r="F306" s="40" t="str">
        <f>VLOOKUP(F$195,unavaliable,51,FALSE)</f>
        <v>Adil</v>
      </c>
      <c r="G306" s="40">
        <f>VLOOKUP(G$195,unavaliable,51,FALSE)</f>
        <v>0</v>
      </c>
      <c r="H306" s="40">
        <f>VLOOKUP(H$195,unavaliable,51,FALSE)</f>
        <v>0</v>
      </c>
      <c r="I306" s="40">
        <f>VLOOKUP(I$195,unavaliable,51,FALSE)</f>
        <v>0</v>
      </c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</row>
    <row r="307" spans="2:24" x14ac:dyDescent="0.3">
      <c r="B307" s="32"/>
      <c r="C307" s="34" t="str">
        <f>'Unavaliable Staff'!AZ$1</f>
        <v>ROSTERED SICK / CARERS LEAVE</v>
      </c>
      <c r="D307" s="5"/>
      <c r="E307" s="40" t="str">
        <f>VLOOKUP(E$195,unavaliable,52,FALSE)</f>
        <v>A.Ho</v>
      </c>
      <c r="F307" s="40" t="str">
        <f>VLOOKUP(F$195,unavaliable,52,FALSE)</f>
        <v>A.Ho</v>
      </c>
      <c r="G307" s="40" t="str">
        <f>VLOOKUP(G$195,unavaliable,52,FALSE)</f>
        <v>A.Ho</v>
      </c>
      <c r="H307" s="40" t="str">
        <f>VLOOKUP(H$195,unavaliable,52,FALSE)</f>
        <v>A.Ho</v>
      </c>
      <c r="I307" s="40" t="str">
        <f>VLOOKUP(I$195,unavaliable,52,FALSE)</f>
        <v>A.Ho</v>
      </c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</row>
    <row r="308" spans="2:24" x14ac:dyDescent="0.3">
      <c r="B308" s="32"/>
      <c r="C308" s="34" t="str">
        <f>'Unavaliable Staff'!BA$1</f>
        <v>CORPORATE INDUCTION</v>
      </c>
      <c r="D308" s="5"/>
      <c r="E308" s="40">
        <f>VLOOKUP(E$195,unavaliable,53,FALSE)</f>
        <v>0</v>
      </c>
      <c r="F308" s="40">
        <f>VLOOKUP(F$195,unavaliable,53,FALSE)</f>
        <v>0</v>
      </c>
      <c r="G308" s="40">
        <f>VLOOKUP(G$195,unavaliable,53,FALSE)</f>
        <v>0</v>
      </c>
      <c r="H308" s="40">
        <f>VLOOKUP(H$195,unavaliable,53,FALSE)</f>
        <v>0</v>
      </c>
      <c r="I308" s="40">
        <f>VLOOKUP(I$195,unavaliable,53,FALSE)</f>
        <v>0</v>
      </c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</row>
    <row r="309" spans="2:24" x14ac:dyDescent="0.3">
      <c r="B309" s="32"/>
      <c r="C309" s="34" t="str">
        <f>'Unavaliable Staff'!BB$1</f>
        <v>CONFERENCE LEAVE</v>
      </c>
      <c r="D309" s="5"/>
      <c r="E309" s="40">
        <f>VLOOKUP(E$195,unavaliable,54,FALSE)</f>
        <v>0</v>
      </c>
      <c r="F309" s="40">
        <f>VLOOKUP(F$195,unavaliable,54,FALSE)</f>
        <v>0</v>
      </c>
      <c r="G309" s="40">
        <f>VLOOKUP(G$195,unavaliable,54,FALSE)</f>
        <v>0</v>
      </c>
      <c r="H309" s="40">
        <f>VLOOKUP(H$195,unavaliable,54,FALSE)</f>
        <v>0</v>
      </c>
      <c r="I309" s="40">
        <f>VLOOKUP(I$195,unavaliable,54,FALSE)</f>
        <v>0</v>
      </c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</row>
    <row r="310" spans="2:24" x14ac:dyDescent="0.3">
      <c r="B310" s="32"/>
      <c r="C310" s="34" t="str">
        <f>'Unavaliable Staff'!BC$1</f>
        <v>CONFERENCE LEAVE</v>
      </c>
      <c r="D310" s="5"/>
      <c r="E310" s="40">
        <f>VLOOKUP(E$195,unavaliable,55,FALSE)</f>
        <v>0</v>
      </c>
      <c r="F310" s="40">
        <f>VLOOKUP(F$195,unavaliable,55,FALSE)</f>
        <v>0</v>
      </c>
      <c r="G310" s="40">
        <f>VLOOKUP(G$195,unavaliable,55,FALSE)</f>
        <v>0</v>
      </c>
      <c r="H310" s="40">
        <f>VLOOKUP(H$195,unavaliable,55,FALSE)</f>
        <v>0</v>
      </c>
      <c r="I310" s="40">
        <f>VLOOKUP(I$195,unavaliable,55,FALSE)</f>
        <v>0</v>
      </c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</row>
    <row r="311" spans="2:24" x14ac:dyDescent="0.3">
      <c r="B311" s="32"/>
      <c r="C311" s="34" t="str">
        <f>'Unavaliable Staff'!BD$1</f>
        <v>EMR</v>
      </c>
      <c r="D311" s="5"/>
      <c r="E311" s="40">
        <f>VLOOKUP(E$195,unavaliable,56,FALSE)</f>
        <v>0</v>
      </c>
      <c r="F311" s="40">
        <f>VLOOKUP(F$195,unavaliable,56,FALSE)</f>
        <v>0</v>
      </c>
      <c r="G311" s="40">
        <f>VLOOKUP(G$195,unavaliable,56,FALSE)</f>
        <v>0</v>
      </c>
      <c r="H311" s="40">
        <f>VLOOKUP(H$195,unavaliable,56,FALSE)</f>
        <v>0</v>
      </c>
      <c r="I311" s="40">
        <f>VLOOKUP(I$195,unavaliable,56,FALSE)</f>
        <v>0</v>
      </c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</row>
    <row r="312" spans="2:24" x14ac:dyDescent="0.3">
      <c r="B312" s="32"/>
      <c r="C312" s="34" t="str">
        <f>'Unavaliable Staff'!BE$1</f>
        <v>EXAM</v>
      </c>
      <c r="D312" s="5"/>
      <c r="E312" s="40">
        <f>VLOOKUP(E$195,unavaliable,57,FALSE)</f>
        <v>0</v>
      </c>
      <c r="F312" s="40">
        <f>VLOOKUP(F$195,unavaliable,57,FALSE)</f>
        <v>0</v>
      </c>
      <c r="G312" s="40">
        <f>VLOOKUP(G$195,unavaliable,57,FALSE)</f>
        <v>0</v>
      </c>
      <c r="H312" s="40">
        <f>VLOOKUP(H$195,unavaliable,57,FALSE)</f>
        <v>0</v>
      </c>
      <c r="I312" s="40">
        <f>VLOOKUP(I$195,unavaliable,57,FALSE)</f>
        <v>0</v>
      </c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</row>
    <row r="313" spans="2:24" x14ac:dyDescent="0.3">
      <c r="B313" s="252" t="s">
        <v>32</v>
      </c>
      <c r="C313" s="253"/>
      <c r="D313" s="20"/>
      <c r="E313" s="156"/>
      <c r="F313" s="156"/>
      <c r="G313" s="156"/>
      <c r="H313" s="156"/>
      <c r="I313" s="162"/>
      <c r="O313" s="168"/>
      <c r="P313" s="168" t="b">
        <f>NOT(ISERROR(MATCH("*"&amp;O313&amp;"*",E:E,0)))</f>
        <v>1</v>
      </c>
      <c r="Q313" s="168"/>
      <c r="R313" s="168" t="b">
        <f>NOT(ISERROR(MATCH("*"&amp;Q313&amp;"*",F:F,0)))</f>
        <v>1</v>
      </c>
      <c r="S313" s="168"/>
      <c r="T313" s="168" t="b">
        <f>NOT(ISERROR(MATCH("*"&amp;S313&amp;"*",G:G,0)))</f>
        <v>1</v>
      </c>
      <c r="U313" s="168"/>
      <c r="V313" s="168" t="b">
        <f>NOT(ISERROR(MATCH("*"&amp;U313&amp;"*",H:H,0)))</f>
        <v>1</v>
      </c>
      <c r="W313" s="168"/>
      <c r="X313" s="168" t="b">
        <f>NOT(ISERROR(MATCH("*"&amp;W313&amp;"*",I:I,0)))</f>
        <v>1</v>
      </c>
    </row>
    <row r="314" spans="2:24" x14ac:dyDescent="0.3">
      <c r="B314" s="32"/>
      <c r="C314" s="34"/>
      <c r="D314" s="5"/>
      <c r="E314" s="90"/>
      <c r="F314" s="90"/>
      <c r="G314" s="90"/>
      <c r="H314" s="90"/>
      <c r="I314" s="91"/>
    </row>
    <row r="315" spans="2:24" ht="17.25" thickBot="1" x14ac:dyDescent="0.35">
      <c r="B315" s="33"/>
      <c r="C315" s="36"/>
      <c r="D315" s="14"/>
      <c r="E315" s="92"/>
      <c r="F315" s="92"/>
      <c r="G315" s="92"/>
      <c r="H315" s="92"/>
      <c r="I315" s="93"/>
    </row>
  </sheetData>
  <mergeCells count="8">
    <mergeCell ref="U2:V2"/>
    <mergeCell ref="W2:X2"/>
    <mergeCell ref="B233:C233"/>
    <mergeCell ref="B257:C257"/>
    <mergeCell ref="B313:C313"/>
    <mergeCell ref="O2:P2"/>
    <mergeCell ref="Q2:R2"/>
    <mergeCell ref="S2:T2"/>
  </mergeCells>
  <conditionalFormatting sqref="W4:W132">
    <cfRule type="containsErrors" dxfId="67" priority="24">
      <formula>ISERROR(W4)</formula>
    </cfRule>
  </conditionalFormatting>
  <conditionalFormatting sqref="T1:T1048576 V1:V1048576 X1:X1048576 R1:R1048576 P1:P1048576">
    <cfRule type="containsText" dxfId="66" priority="19" operator="containsText" text="false">
      <formula>NOT(ISERROR(SEARCH("false",P1)))</formula>
    </cfRule>
  </conditionalFormatting>
  <conditionalFormatting sqref="A1:XFD1048576">
    <cfRule type="containsText" dxfId="65" priority="20" operator="containsText" text="qq">
      <formula>NOT(ISERROR(SEARCH("qq",A1)))</formula>
    </cfRule>
    <cfRule type="containsText" dxfId="64" priority="21" operator="containsText" text="blank">
      <formula>NOT(ISERROR(SEARCH("blank",A1)))</formula>
    </cfRule>
    <cfRule type="containsText" dxfId="63" priority="22" operator="containsText" text="Public Holiday">
      <formula>NOT(ISERROR(SEARCH("Public Holiday",A1)))</formula>
    </cfRule>
  </conditionalFormatting>
  <conditionalFormatting sqref="G1:G1048576">
    <cfRule type="duplicateValues" dxfId="62" priority="4"/>
    <cfRule type="duplicateValues" dxfId="61" priority="17"/>
  </conditionalFormatting>
  <conditionalFormatting sqref="I1:I1048576">
    <cfRule type="duplicateValues" dxfId="60" priority="2"/>
    <cfRule type="duplicateValues" dxfId="59" priority="16"/>
  </conditionalFormatting>
  <conditionalFormatting sqref="F1:F1048576">
    <cfRule type="duplicateValues" dxfId="58" priority="5"/>
  </conditionalFormatting>
  <conditionalFormatting sqref="H1:H1048576">
    <cfRule type="duplicateValues" dxfId="57" priority="3"/>
  </conditionalFormatting>
  <conditionalFormatting sqref="E1:E1048576 F24:I24">
    <cfRule type="duplicateValues" dxfId="56" priority="1"/>
  </conditionalFormatting>
  <dataValidations count="6">
    <dataValidation allowBlank="1" showInputMessage="1" prompt="Date" sqref="E3 E195"/>
    <dataValidation allowBlank="1" showInputMessage="1" prompt="Automatically determined weekday. To change weekdays, select a new starting day of the week in B2" sqref="J2:K2 J194:K194"/>
    <dataValidation allowBlank="1" showInputMessage="1" showErrorMessage="1" prompt="Enter the year for this calendar" sqref="E1 E193"/>
    <dataValidation allowBlank="1" showInputMessage="1" prompt="This workbook is a 12 month calendar. Type the starting year in cell B1 then select the starting month in cell C1. The calendar will update automatically for subsequent months" sqref="D1 D193"/>
    <dataValidation type="list" allowBlank="1" showInputMessage="1" showErrorMessage="1" error="Select a month from the entries in the list. Select CANCEL, then ALT+DOWN ARROW to pick from the dropdown list" prompt="Select the calendar's start month from the dropdown list. Press ALT+DOWN ARROW to open the dropdown list then press ENTER to choose one of the items" sqref="F1 F193">
      <formula1>"January,February,March,April,May,June,July,August,September,October,November,December"</formula1>
    </dataValidation>
    <dataValidation type="list" allowBlank="1" showInputMessage="1" showErrorMessage="1" error="Only days from the dropdown list can be used for the weekday headings. To select a different weekday, select CANCEL, then ALT+DOWN ARROW to pick from the dropdown list" prompt="Select the starting day of the week from the dropdown list. Press ALT+DOWN ARROW to open the dropdown list then press ENTER to select a day. The calendar will update automatically" sqref="E2:I2 E194:I194">
      <formula1>"SUNDAY,MONDAY,TUESDAY,WEDNESDAY,THURSDAY,FRIDAY,SATURDAY"</formula1>
    </dataValidation>
  </dataValidations>
  <printOptions horizontalCentered="1" verticalCentered="1"/>
  <pageMargins left="0.19685039370078741" right="0.19685039370078741" top="0.19685039370078741" bottom="0.19685039370078741" header="0.31496062992125984" footer="0.31496062992125984"/>
  <pageSetup paperSize="8" fitToHeight="2" orientation="portrait" r:id="rId1"/>
  <headerFooter alignWithMargins="0"/>
  <rowBreaks count="1" manualBreakCount="1">
    <brk id="191" min="1" max="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2:C151"/>
  <sheetViews>
    <sheetView topLeftCell="A6" workbookViewId="0">
      <selection activeCell="B23" sqref="B23"/>
    </sheetView>
  </sheetViews>
  <sheetFormatPr defaultRowHeight="16.5" x14ac:dyDescent="0.3"/>
  <cols>
    <col min="1" max="1" width="11.25" bestFit="1" customWidth="1"/>
    <col min="2" max="4" width="20.875" customWidth="1"/>
  </cols>
  <sheetData>
    <row r="2" spans="1:3" x14ac:dyDescent="0.3">
      <c r="A2" t="s">
        <v>90</v>
      </c>
      <c r="B2" t="s">
        <v>91</v>
      </c>
      <c r="C2" t="str">
        <f>B2</f>
        <v>Huda</v>
      </c>
    </row>
    <row r="3" spans="1:3" x14ac:dyDescent="0.3">
      <c r="A3" t="s">
        <v>92</v>
      </c>
      <c r="B3" t="s">
        <v>93</v>
      </c>
      <c r="C3" t="s">
        <v>94</v>
      </c>
    </row>
    <row r="4" spans="1:3" x14ac:dyDescent="0.3">
      <c r="A4" t="s">
        <v>95</v>
      </c>
      <c r="B4" t="s">
        <v>96</v>
      </c>
      <c r="C4" t="str">
        <f>B4</f>
        <v>Shreenil</v>
      </c>
    </row>
    <row r="5" spans="1:3" x14ac:dyDescent="0.3">
      <c r="A5" t="s">
        <v>97</v>
      </c>
      <c r="B5" t="s">
        <v>98</v>
      </c>
      <c r="C5" t="s">
        <v>99</v>
      </c>
    </row>
    <row r="6" spans="1:3" x14ac:dyDescent="0.3">
      <c r="A6" t="s">
        <v>100</v>
      </c>
      <c r="B6" t="s">
        <v>101</v>
      </c>
      <c r="C6" t="str">
        <f>B6</f>
        <v>Philomina</v>
      </c>
    </row>
    <row r="7" spans="1:3" x14ac:dyDescent="0.3">
      <c r="A7" t="s">
        <v>102</v>
      </c>
      <c r="B7" t="s">
        <v>103</v>
      </c>
      <c r="C7" t="str">
        <f>B7</f>
        <v>James</v>
      </c>
    </row>
    <row r="8" spans="1:3" x14ac:dyDescent="0.3">
      <c r="A8" t="s">
        <v>104</v>
      </c>
      <c r="B8" t="s">
        <v>105</v>
      </c>
      <c r="C8" t="s">
        <v>106</v>
      </c>
    </row>
    <row r="9" spans="1:3" x14ac:dyDescent="0.3">
      <c r="A9" t="s">
        <v>107</v>
      </c>
      <c r="B9" t="s">
        <v>108</v>
      </c>
      <c r="C9" t="str">
        <f>B9</f>
        <v>Ashleigh</v>
      </c>
    </row>
    <row r="10" spans="1:3" x14ac:dyDescent="0.3">
      <c r="A10" t="s">
        <v>109</v>
      </c>
      <c r="B10" t="s">
        <v>110</v>
      </c>
      <c r="C10" t="s">
        <v>111</v>
      </c>
    </row>
    <row r="11" spans="1:3" x14ac:dyDescent="0.3">
      <c r="A11" t="s">
        <v>112</v>
      </c>
      <c r="B11" t="s">
        <v>113</v>
      </c>
      <c r="C11" t="str">
        <f>B11</f>
        <v>Nicholas</v>
      </c>
    </row>
    <row r="12" spans="1:3" x14ac:dyDescent="0.3">
      <c r="A12" t="s">
        <v>114</v>
      </c>
      <c r="B12" t="s">
        <v>115</v>
      </c>
      <c r="C12" t="str">
        <f>B12</f>
        <v>Yolanda</v>
      </c>
    </row>
    <row r="13" spans="1:3" x14ac:dyDescent="0.3">
      <c r="A13" t="s">
        <v>116</v>
      </c>
      <c r="B13" t="s">
        <v>117</v>
      </c>
      <c r="C13" t="s">
        <v>118</v>
      </c>
    </row>
    <row r="14" spans="1:3" x14ac:dyDescent="0.3">
      <c r="A14" t="s">
        <v>119</v>
      </c>
      <c r="B14" t="s">
        <v>120</v>
      </c>
      <c r="C14" t="s">
        <v>121</v>
      </c>
    </row>
    <row r="15" spans="1:3" x14ac:dyDescent="0.3">
      <c r="A15" t="s">
        <v>122</v>
      </c>
      <c r="B15" t="s">
        <v>123</v>
      </c>
      <c r="C15" t="str">
        <f>B15</f>
        <v>Amy</v>
      </c>
    </row>
    <row r="16" spans="1:3" x14ac:dyDescent="0.3">
      <c r="A16" t="s">
        <v>122</v>
      </c>
      <c r="B16" t="s">
        <v>124</v>
      </c>
      <c r="C16" t="s">
        <v>125</v>
      </c>
    </row>
    <row r="17" spans="1:3" x14ac:dyDescent="0.3">
      <c r="A17" t="s">
        <v>122</v>
      </c>
      <c r="B17" t="s">
        <v>126</v>
      </c>
      <c r="C17" t="str">
        <f>B17</f>
        <v>Lois</v>
      </c>
    </row>
    <row r="18" spans="1:3" x14ac:dyDescent="0.3">
      <c r="A18" t="s">
        <v>127</v>
      </c>
      <c r="B18" t="s">
        <v>128</v>
      </c>
      <c r="C18" t="str">
        <f>B18</f>
        <v>Kaman</v>
      </c>
    </row>
    <row r="19" spans="1:3" x14ac:dyDescent="0.3">
      <c r="A19" t="s">
        <v>129</v>
      </c>
      <c r="B19" t="s">
        <v>130</v>
      </c>
      <c r="C19" t="s">
        <v>131</v>
      </c>
    </row>
    <row r="20" spans="1:3" x14ac:dyDescent="0.3">
      <c r="A20" t="s">
        <v>132</v>
      </c>
      <c r="B20" t="s">
        <v>133</v>
      </c>
      <c r="C20" t="s">
        <v>134</v>
      </c>
    </row>
    <row r="21" spans="1:3" x14ac:dyDescent="0.3">
      <c r="A21" t="s">
        <v>135</v>
      </c>
      <c r="B21" t="s">
        <v>136</v>
      </c>
      <c r="C21" t="str">
        <f>B21</f>
        <v>Tom</v>
      </c>
    </row>
    <row r="22" spans="1:3" x14ac:dyDescent="0.3">
      <c r="A22" t="s">
        <v>137</v>
      </c>
      <c r="B22" t="s">
        <v>138</v>
      </c>
      <c r="C22" t="str">
        <f>B22</f>
        <v>Natalie</v>
      </c>
    </row>
    <row r="23" spans="1:3" x14ac:dyDescent="0.3">
      <c r="A23" t="s">
        <v>139</v>
      </c>
      <c r="B23" t="s">
        <v>140</v>
      </c>
      <c r="C23" t="s">
        <v>141</v>
      </c>
    </row>
    <row r="24" spans="1:3" x14ac:dyDescent="0.3">
      <c r="A24" t="s">
        <v>142</v>
      </c>
      <c r="B24" t="s">
        <v>143</v>
      </c>
      <c r="C24" t="s">
        <v>274</v>
      </c>
    </row>
    <row r="25" spans="1:3" x14ac:dyDescent="0.3">
      <c r="A25" t="s">
        <v>142</v>
      </c>
      <c r="B25" t="s">
        <v>144</v>
      </c>
      <c r="C25" t="s">
        <v>275</v>
      </c>
    </row>
    <row r="26" spans="1:3" x14ac:dyDescent="0.3">
      <c r="A26" t="s">
        <v>145</v>
      </c>
      <c r="B26" t="s">
        <v>146</v>
      </c>
      <c r="C26" t="s">
        <v>147</v>
      </c>
    </row>
    <row r="27" spans="1:3" x14ac:dyDescent="0.3">
      <c r="A27" t="s">
        <v>148</v>
      </c>
      <c r="B27" t="s">
        <v>149</v>
      </c>
      <c r="C27" t="s">
        <v>150</v>
      </c>
    </row>
    <row r="28" spans="1:3" x14ac:dyDescent="0.3">
      <c r="A28" t="s">
        <v>400</v>
      </c>
      <c r="B28" t="s">
        <v>401</v>
      </c>
      <c r="C28" t="s">
        <v>401</v>
      </c>
    </row>
    <row r="29" spans="1:3" x14ac:dyDescent="0.3">
      <c r="A29" t="s">
        <v>445</v>
      </c>
      <c r="B29" t="s">
        <v>98</v>
      </c>
      <c r="C29" t="s">
        <v>446</v>
      </c>
    </row>
    <row r="30" spans="1:3" x14ac:dyDescent="0.3">
      <c r="A30" t="s">
        <v>151</v>
      </c>
      <c r="B30" t="s">
        <v>152</v>
      </c>
      <c r="C30" t="str">
        <f>B30</f>
        <v>Tatyana</v>
      </c>
    </row>
    <row r="31" spans="1:3" x14ac:dyDescent="0.3">
      <c r="A31" t="s">
        <v>153</v>
      </c>
      <c r="B31" t="s">
        <v>154</v>
      </c>
      <c r="C31" t="str">
        <f>B31</f>
        <v>Wendy</v>
      </c>
    </row>
    <row r="32" spans="1:3" x14ac:dyDescent="0.3">
      <c r="A32" t="s">
        <v>155</v>
      </c>
      <c r="B32" t="s">
        <v>156</v>
      </c>
      <c r="C32" t="str">
        <f>B32</f>
        <v>Obaid</v>
      </c>
    </row>
    <row r="33" spans="1:3" x14ac:dyDescent="0.3">
      <c r="A33" t="s">
        <v>157</v>
      </c>
      <c r="B33" t="s">
        <v>158</v>
      </c>
      <c r="C33" t="str">
        <f>B33</f>
        <v>Siang</v>
      </c>
    </row>
    <row r="34" spans="1:3" x14ac:dyDescent="0.3">
      <c r="A34" t="s">
        <v>159</v>
      </c>
      <c r="B34" t="s">
        <v>160</v>
      </c>
      <c r="C34" t="str">
        <f>B34</f>
        <v>Sophia</v>
      </c>
    </row>
    <row r="35" spans="1:3" x14ac:dyDescent="0.3">
      <c r="A35" t="s">
        <v>161</v>
      </c>
      <c r="B35" t="s">
        <v>162</v>
      </c>
      <c r="C35" t="s">
        <v>163</v>
      </c>
    </row>
    <row r="36" spans="1:3" x14ac:dyDescent="0.3">
      <c r="A36" t="s">
        <v>164</v>
      </c>
      <c r="B36" t="s">
        <v>165</v>
      </c>
      <c r="C36" t="str">
        <f>B36</f>
        <v>Richard</v>
      </c>
    </row>
    <row r="37" spans="1:3" x14ac:dyDescent="0.3">
      <c r="A37" t="s">
        <v>166</v>
      </c>
      <c r="B37" t="s">
        <v>167</v>
      </c>
      <c r="C37" t="str">
        <f>B37</f>
        <v>Hayley</v>
      </c>
    </row>
    <row r="38" spans="1:3" x14ac:dyDescent="0.3">
      <c r="A38" t="s">
        <v>168</v>
      </c>
      <c r="B38" t="s">
        <v>169</v>
      </c>
      <c r="C38" t="str">
        <f>B38</f>
        <v>Simone</v>
      </c>
    </row>
    <row r="39" spans="1:3" x14ac:dyDescent="0.3">
      <c r="A39" t="s">
        <v>170</v>
      </c>
      <c r="B39" t="s">
        <v>171</v>
      </c>
      <c r="C39" t="s">
        <v>276</v>
      </c>
    </row>
    <row r="40" spans="1:3" x14ac:dyDescent="0.3">
      <c r="A40" t="s">
        <v>172</v>
      </c>
      <c r="B40" t="s">
        <v>173</v>
      </c>
      <c r="C40" t="s">
        <v>174</v>
      </c>
    </row>
    <row r="41" spans="1:3" x14ac:dyDescent="0.3">
      <c r="A41" t="s">
        <v>175</v>
      </c>
      <c r="B41" t="s">
        <v>176</v>
      </c>
      <c r="C41" t="s">
        <v>277</v>
      </c>
    </row>
    <row r="42" spans="1:3" x14ac:dyDescent="0.3">
      <c r="A42" t="s">
        <v>177</v>
      </c>
      <c r="B42" t="s">
        <v>178</v>
      </c>
      <c r="C42" t="s">
        <v>278</v>
      </c>
    </row>
    <row r="43" spans="1:3" x14ac:dyDescent="0.3">
      <c r="A43" t="s">
        <v>179</v>
      </c>
      <c r="B43" t="s">
        <v>180</v>
      </c>
      <c r="C43" t="s">
        <v>279</v>
      </c>
    </row>
    <row r="44" spans="1:3" x14ac:dyDescent="0.3">
      <c r="A44" t="s">
        <v>181</v>
      </c>
      <c r="B44" t="s">
        <v>182</v>
      </c>
      <c r="C44" t="str">
        <f>B44</f>
        <v>Julia</v>
      </c>
    </row>
    <row r="45" spans="1:3" x14ac:dyDescent="0.3">
      <c r="A45" t="s">
        <v>183</v>
      </c>
      <c r="B45" t="s">
        <v>184</v>
      </c>
      <c r="C45" t="s">
        <v>280</v>
      </c>
    </row>
    <row r="46" spans="1:3" x14ac:dyDescent="0.3">
      <c r="A46" t="s">
        <v>185</v>
      </c>
      <c r="B46" t="s">
        <v>186</v>
      </c>
      <c r="C46" t="s">
        <v>187</v>
      </c>
    </row>
    <row r="47" spans="1:3" x14ac:dyDescent="0.3">
      <c r="A47" t="s">
        <v>188</v>
      </c>
      <c r="B47" t="s">
        <v>189</v>
      </c>
      <c r="C47" t="s">
        <v>189</v>
      </c>
    </row>
    <row r="48" spans="1:3" x14ac:dyDescent="0.3">
      <c r="A48" t="s">
        <v>190</v>
      </c>
      <c r="B48" t="s">
        <v>191</v>
      </c>
      <c r="C48" t="s">
        <v>281</v>
      </c>
    </row>
    <row r="49" spans="1:3" x14ac:dyDescent="0.3">
      <c r="A49" t="s">
        <v>448</v>
      </c>
      <c r="B49" t="s">
        <v>431</v>
      </c>
      <c r="C49" t="s">
        <v>431</v>
      </c>
    </row>
    <row r="50" spans="1:3" x14ac:dyDescent="0.3">
      <c r="A50" t="s">
        <v>192</v>
      </c>
      <c r="B50" t="s">
        <v>193</v>
      </c>
      <c r="C50" t="s">
        <v>194</v>
      </c>
    </row>
    <row r="51" spans="1:3" x14ac:dyDescent="0.3">
      <c r="A51" t="s">
        <v>195</v>
      </c>
      <c r="B51" t="s">
        <v>196</v>
      </c>
      <c r="C51" t="str">
        <f>B51</f>
        <v>Mark</v>
      </c>
    </row>
    <row r="52" spans="1:3" x14ac:dyDescent="0.3">
      <c r="A52" t="s">
        <v>398</v>
      </c>
      <c r="B52" t="s">
        <v>399</v>
      </c>
      <c r="C52" t="s">
        <v>399</v>
      </c>
    </row>
    <row r="53" spans="1:3" x14ac:dyDescent="0.3">
      <c r="A53" t="s">
        <v>197</v>
      </c>
      <c r="B53" t="s">
        <v>198</v>
      </c>
      <c r="C53" t="s">
        <v>282</v>
      </c>
    </row>
    <row r="54" spans="1:3" x14ac:dyDescent="0.3">
      <c r="A54" t="s">
        <v>202</v>
      </c>
      <c r="B54" t="s">
        <v>203</v>
      </c>
      <c r="C54" t="str">
        <f>B54</f>
        <v>Sandra</v>
      </c>
    </row>
    <row r="55" spans="1:3" x14ac:dyDescent="0.3">
      <c r="A55" t="s">
        <v>199</v>
      </c>
      <c r="B55" t="s">
        <v>200</v>
      </c>
      <c r="C55" t="s">
        <v>201</v>
      </c>
    </row>
    <row r="56" spans="1:3" x14ac:dyDescent="0.3">
      <c r="A56" t="s">
        <v>204</v>
      </c>
      <c r="B56" t="s">
        <v>205</v>
      </c>
      <c r="C56" t="str">
        <f>B56</f>
        <v>Helen</v>
      </c>
    </row>
    <row r="57" spans="1:3" x14ac:dyDescent="0.3">
      <c r="A57" t="s">
        <v>206</v>
      </c>
      <c r="B57" t="s">
        <v>207</v>
      </c>
      <c r="C57" t="s">
        <v>208</v>
      </c>
    </row>
    <row r="58" spans="1:3" x14ac:dyDescent="0.3">
      <c r="A58" t="s">
        <v>209</v>
      </c>
      <c r="B58" t="s">
        <v>210</v>
      </c>
      <c r="C58" t="str">
        <f>B58</f>
        <v>Joanne</v>
      </c>
    </row>
    <row r="59" spans="1:3" x14ac:dyDescent="0.3">
      <c r="A59" t="s">
        <v>211</v>
      </c>
      <c r="B59" t="s">
        <v>212</v>
      </c>
      <c r="C59" t="str">
        <f>B59</f>
        <v>Daisy</v>
      </c>
    </row>
    <row r="60" spans="1:3" x14ac:dyDescent="0.3">
      <c r="A60" t="s">
        <v>215</v>
      </c>
      <c r="B60" t="s">
        <v>216</v>
      </c>
      <c r="C60" t="s">
        <v>217</v>
      </c>
    </row>
    <row r="61" spans="1:3" x14ac:dyDescent="0.3">
      <c r="A61" t="s">
        <v>215</v>
      </c>
      <c r="B61" t="s">
        <v>218</v>
      </c>
      <c r="C61" t="str">
        <f t="shared" ref="C61:C66" si="0">B61</f>
        <v>Arthur</v>
      </c>
    </row>
    <row r="62" spans="1:3" x14ac:dyDescent="0.3">
      <c r="A62" t="s">
        <v>215</v>
      </c>
      <c r="B62" t="s">
        <v>219</v>
      </c>
      <c r="C62" t="str">
        <f t="shared" si="0"/>
        <v>Kee Lin</v>
      </c>
    </row>
    <row r="63" spans="1:3" x14ac:dyDescent="0.3">
      <c r="A63" t="s">
        <v>220</v>
      </c>
      <c r="B63" t="s">
        <v>221</v>
      </c>
      <c r="C63" t="str">
        <f t="shared" si="0"/>
        <v>Lily</v>
      </c>
    </row>
    <row r="64" spans="1:3" x14ac:dyDescent="0.3">
      <c r="A64" t="s">
        <v>213</v>
      </c>
      <c r="B64" t="s">
        <v>214</v>
      </c>
      <c r="C64" t="str">
        <f t="shared" si="0"/>
        <v>Eunice</v>
      </c>
    </row>
    <row r="65" spans="1:3" x14ac:dyDescent="0.3">
      <c r="A65" t="s">
        <v>222</v>
      </c>
      <c r="B65" t="s">
        <v>223</v>
      </c>
      <c r="C65" t="str">
        <f t="shared" si="0"/>
        <v>Michael</v>
      </c>
    </row>
    <row r="66" spans="1:3" x14ac:dyDescent="0.3">
      <c r="A66" t="s">
        <v>222</v>
      </c>
      <c r="B66" t="s">
        <v>224</v>
      </c>
      <c r="C66" t="str">
        <f t="shared" si="0"/>
        <v>Michelle</v>
      </c>
    </row>
    <row r="67" spans="1:3" x14ac:dyDescent="0.3">
      <c r="A67" t="s">
        <v>225</v>
      </c>
      <c r="B67" t="s">
        <v>226</v>
      </c>
      <c r="C67" t="s">
        <v>283</v>
      </c>
    </row>
    <row r="68" spans="1:3" x14ac:dyDescent="0.3">
      <c r="A68" t="s">
        <v>227</v>
      </c>
      <c r="B68" t="s">
        <v>228</v>
      </c>
      <c r="C68" t="s">
        <v>229</v>
      </c>
    </row>
    <row r="69" spans="1:3" x14ac:dyDescent="0.3">
      <c r="A69" t="s">
        <v>230</v>
      </c>
      <c r="B69" t="s">
        <v>231</v>
      </c>
      <c r="C69" t="str">
        <f>B69</f>
        <v>Patrick</v>
      </c>
    </row>
    <row r="70" spans="1:3" x14ac:dyDescent="0.3">
      <c r="A70" t="s">
        <v>232</v>
      </c>
      <c r="B70" t="s">
        <v>233</v>
      </c>
      <c r="C70" t="s">
        <v>284</v>
      </c>
    </row>
    <row r="71" spans="1:3" x14ac:dyDescent="0.3">
      <c r="A71" t="s">
        <v>234</v>
      </c>
      <c r="B71" t="s">
        <v>235</v>
      </c>
      <c r="C71" t="s">
        <v>236</v>
      </c>
    </row>
    <row r="72" spans="1:3" x14ac:dyDescent="0.3">
      <c r="A72" t="s">
        <v>237</v>
      </c>
      <c r="B72" t="s">
        <v>117</v>
      </c>
      <c r="C72" t="s">
        <v>238</v>
      </c>
    </row>
    <row r="73" spans="1:3" x14ac:dyDescent="0.3">
      <c r="A73" t="s">
        <v>239</v>
      </c>
      <c r="B73" t="s">
        <v>240</v>
      </c>
      <c r="C73" t="s">
        <v>241</v>
      </c>
    </row>
    <row r="74" spans="1:3" x14ac:dyDescent="0.3">
      <c r="A74" t="s">
        <v>242</v>
      </c>
      <c r="B74" t="s">
        <v>243</v>
      </c>
      <c r="C74" t="s">
        <v>244</v>
      </c>
    </row>
    <row r="75" spans="1:3" x14ac:dyDescent="0.3">
      <c r="A75" t="s">
        <v>245</v>
      </c>
      <c r="B75" t="s">
        <v>246</v>
      </c>
      <c r="C75" t="str">
        <f t="shared" ref="C75:C80" si="1">B75</f>
        <v>Li-ling</v>
      </c>
    </row>
    <row r="76" spans="1:3" x14ac:dyDescent="0.3">
      <c r="A76" t="s">
        <v>245</v>
      </c>
      <c r="B76" t="s">
        <v>247</v>
      </c>
      <c r="C76" t="str">
        <f t="shared" si="1"/>
        <v>Shirley</v>
      </c>
    </row>
    <row r="77" spans="1:3" x14ac:dyDescent="0.3">
      <c r="A77" t="s">
        <v>248</v>
      </c>
      <c r="B77" t="s">
        <v>249</v>
      </c>
      <c r="C77" t="str">
        <f t="shared" si="1"/>
        <v>David</v>
      </c>
    </row>
    <row r="78" spans="1:3" x14ac:dyDescent="0.3">
      <c r="A78" t="s">
        <v>248</v>
      </c>
      <c r="B78" t="s">
        <v>250</v>
      </c>
      <c r="C78" t="str">
        <f t="shared" si="1"/>
        <v>John</v>
      </c>
    </row>
    <row r="79" spans="1:3" x14ac:dyDescent="0.3">
      <c r="A79" t="s">
        <v>248</v>
      </c>
      <c r="B79" t="s">
        <v>251</v>
      </c>
      <c r="C79" t="str">
        <f t="shared" si="1"/>
        <v>Phuong</v>
      </c>
    </row>
    <row r="80" spans="1:3" x14ac:dyDescent="0.3">
      <c r="A80" t="s">
        <v>248</v>
      </c>
      <c r="B80" t="s">
        <v>252</v>
      </c>
      <c r="C80" t="str">
        <f t="shared" si="1"/>
        <v>Sylvie</v>
      </c>
    </row>
    <row r="81" spans="1:3" x14ac:dyDescent="0.3">
      <c r="A81" t="s">
        <v>253</v>
      </c>
      <c r="B81" t="s">
        <v>254</v>
      </c>
      <c r="C81" t="s">
        <v>255</v>
      </c>
    </row>
    <row r="82" spans="1:3" x14ac:dyDescent="0.3">
      <c r="A82" t="s">
        <v>256</v>
      </c>
      <c r="B82" t="s">
        <v>257</v>
      </c>
      <c r="C82" t="str">
        <f>B82</f>
        <v>Eugene</v>
      </c>
    </row>
    <row r="83" spans="1:3" x14ac:dyDescent="0.3">
      <c r="A83" t="s">
        <v>256</v>
      </c>
      <c r="B83" t="s">
        <v>258</v>
      </c>
      <c r="C83" t="s">
        <v>285</v>
      </c>
    </row>
    <row r="84" spans="1:3" x14ac:dyDescent="0.3">
      <c r="A84" t="s">
        <v>259</v>
      </c>
      <c r="B84" t="s">
        <v>260</v>
      </c>
      <c r="C84" t="s">
        <v>286</v>
      </c>
    </row>
    <row r="85" spans="1:3" x14ac:dyDescent="0.3">
      <c r="A85" t="s">
        <v>261</v>
      </c>
      <c r="B85" t="s">
        <v>262</v>
      </c>
      <c r="C85" t="s">
        <v>263</v>
      </c>
    </row>
    <row r="86" spans="1:3" x14ac:dyDescent="0.3">
      <c r="A86" t="s">
        <v>264</v>
      </c>
      <c r="B86" t="s">
        <v>265</v>
      </c>
      <c r="C86" t="str">
        <f>B86</f>
        <v>Lee Kin</v>
      </c>
    </row>
    <row r="87" spans="1:3" x14ac:dyDescent="0.3">
      <c r="A87" t="s">
        <v>266</v>
      </c>
      <c r="B87" t="s">
        <v>267</v>
      </c>
      <c r="C87" t="str">
        <f>B87</f>
        <v>Anish</v>
      </c>
    </row>
    <row r="88" spans="1:3" x14ac:dyDescent="0.3">
      <c r="A88" t="s">
        <v>268</v>
      </c>
      <c r="B88" t="s">
        <v>269</v>
      </c>
      <c r="C88" t="str">
        <f>B88</f>
        <v>Christine</v>
      </c>
    </row>
    <row r="89" spans="1:3" x14ac:dyDescent="0.3">
      <c r="A89" t="s">
        <v>270</v>
      </c>
      <c r="B89" t="s">
        <v>271</v>
      </c>
      <c r="C89" t="s">
        <v>287</v>
      </c>
    </row>
    <row r="90" spans="1:3" x14ac:dyDescent="0.3">
      <c r="A90" t="s">
        <v>272</v>
      </c>
      <c r="B90" t="s">
        <v>273</v>
      </c>
      <c r="C90" t="s">
        <v>288</v>
      </c>
    </row>
    <row r="91" spans="1:3" x14ac:dyDescent="0.3">
      <c r="A91" t="s">
        <v>272</v>
      </c>
      <c r="B91" t="s">
        <v>289</v>
      </c>
      <c r="C91" t="str">
        <f>B91</f>
        <v>Robert</v>
      </c>
    </row>
    <row r="92" spans="1:3" x14ac:dyDescent="0.3">
      <c r="A92" t="s">
        <v>290</v>
      </c>
      <c r="B92" t="s">
        <v>291</v>
      </c>
      <c r="C92" t="s">
        <v>402</v>
      </c>
    </row>
    <row r="93" spans="1:3" x14ac:dyDescent="0.3">
      <c r="A93" t="s">
        <v>292</v>
      </c>
      <c r="B93" t="s">
        <v>293</v>
      </c>
      <c r="C93" t="str">
        <f>B93</f>
        <v>Vineeth</v>
      </c>
    </row>
    <row r="94" spans="1:3" x14ac:dyDescent="0.3">
      <c r="A94" t="s">
        <v>294</v>
      </c>
      <c r="B94" t="s">
        <v>295</v>
      </c>
      <c r="C94" t="s">
        <v>447</v>
      </c>
    </row>
    <row r="95" spans="1:3" x14ac:dyDescent="0.3">
      <c r="A95" t="s">
        <v>296</v>
      </c>
      <c r="B95" t="s">
        <v>297</v>
      </c>
      <c r="C95" t="str">
        <f>B95</f>
        <v>Amelia</v>
      </c>
    </row>
    <row r="96" spans="1:3" x14ac:dyDescent="0.3">
      <c r="A96" t="s">
        <v>298</v>
      </c>
      <c r="B96" t="s">
        <v>299</v>
      </c>
      <c r="C96" t="str">
        <f>B96</f>
        <v>Clark</v>
      </c>
    </row>
    <row r="97" spans="1:3" x14ac:dyDescent="0.3">
      <c r="A97" t="s">
        <v>300</v>
      </c>
      <c r="B97" t="s">
        <v>301</v>
      </c>
      <c r="C97" t="s">
        <v>403</v>
      </c>
    </row>
    <row r="98" spans="1:3" x14ac:dyDescent="0.3">
      <c r="A98" t="s">
        <v>302</v>
      </c>
      <c r="B98" t="s">
        <v>303</v>
      </c>
      <c r="C98" t="str">
        <f>B98</f>
        <v>Erika</v>
      </c>
    </row>
    <row r="99" spans="1:3" x14ac:dyDescent="0.3">
      <c r="A99" t="s">
        <v>304</v>
      </c>
      <c r="B99" t="s">
        <v>305</v>
      </c>
      <c r="C99" t="s">
        <v>319</v>
      </c>
    </row>
    <row r="100" spans="1:3" x14ac:dyDescent="0.3">
      <c r="A100" t="s">
        <v>306</v>
      </c>
      <c r="B100" t="s">
        <v>307</v>
      </c>
      <c r="C100" t="str">
        <f>B100</f>
        <v>Aseel</v>
      </c>
    </row>
    <row r="101" spans="1:3" x14ac:dyDescent="0.3">
      <c r="A101" t="s">
        <v>306</v>
      </c>
      <c r="B101" t="s">
        <v>308</v>
      </c>
      <c r="C101" t="str">
        <f>B101</f>
        <v>Noor</v>
      </c>
    </row>
    <row r="102" spans="1:3" x14ac:dyDescent="0.3">
      <c r="A102" t="s">
        <v>313</v>
      </c>
      <c r="B102" t="s">
        <v>314</v>
      </c>
      <c r="C102" t="str">
        <f>B102</f>
        <v>Tanya</v>
      </c>
    </row>
    <row r="103" spans="1:3" x14ac:dyDescent="0.3">
      <c r="A103" t="s">
        <v>309</v>
      </c>
      <c r="B103" t="s">
        <v>310</v>
      </c>
      <c r="C103" t="str">
        <f>B103</f>
        <v>Alborz</v>
      </c>
    </row>
    <row r="104" spans="1:3" x14ac:dyDescent="0.3">
      <c r="A104" t="s">
        <v>315</v>
      </c>
      <c r="B104" t="s">
        <v>200</v>
      </c>
      <c r="C104" t="s">
        <v>316</v>
      </c>
    </row>
    <row r="105" spans="1:3" x14ac:dyDescent="0.3">
      <c r="A105" t="s">
        <v>317</v>
      </c>
      <c r="B105" t="s">
        <v>318</v>
      </c>
      <c r="C105" t="str">
        <f>B105</f>
        <v>Sam</v>
      </c>
    </row>
    <row r="106" spans="1:3" x14ac:dyDescent="0.3">
      <c r="A106" t="s">
        <v>319</v>
      </c>
      <c r="B106" t="s">
        <v>320</v>
      </c>
      <c r="C106" t="str">
        <f>B106</f>
        <v>Berenice</v>
      </c>
    </row>
    <row r="107" spans="1:3" x14ac:dyDescent="0.3">
      <c r="A107" t="s">
        <v>311</v>
      </c>
      <c r="B107" t="s">
        <v>312</v>
      </c>
      <c r="C107" t="s">
        <v>404</v>
      </c>
    </row>
    <row r="108" spans="1:3" x14ac:dyDescent="0.3">
      <c r="A108" t="s">
        <v>321</v>
      </c>
      <c r="B108" t="s">
        <v>322</v>
      </c>
      <c r="C108" t="str">
        <f>B108</f>
        <v>Diana</v>
      </c>
    </row>
    <row r="109" spans="1:3" x14ac:dyDescent="0.3">
      <c r="A109" t="s">
        <v>323</v>
      </c>
      <c r="B109" t="s">
        <v>324</v>
      </c>
      <c r="C109" t="str">
        <f>B109</f>
        <v>Brodie</v>
      </c>
    </row>
    <row r="110" spans="1:3" x14ac:dyDescent="0.3">
      <c r="A110" t="s">
        <v>325</v>
      </c>
      <c r="B110" t="s">
        <v>186</v>
      </c>
      <c r="C110" t="s">
        <v>326</v>
      </c>
    </row>
    <row r="111" spans="1:3" x14ac:dyDescent="0.3">
      <c r="A111" t="s">
        <v>327</v>
      </c>
      <c r="B111" t="s">
        <v>328</v>
      </c>
      <c r="C111" t="str">
        <f>B111</f>
        <v xml:space="preserve">Sue </v>
      </c>
    </row>
    <row r="112" spans="1:3" x14ac:dyDescent="0.3">
      <c r="A112" t="s">
        <v>329</v>
      </c>
      <c r="B112" t="s">
        <v>330</v>
      </c>
      <c r="C112" t="str">
        <f>B112</f>
        <v>Tara</v>
      </c>
    </row>
    <row r="113" spans="1:3" x14ac:dyDescent="0.3">
      <c r="A113" t="s">
        <v>331</v>
      </c>
      <c r="B113" t="s">
        <v>332</v>
      </c>
      <c r="C113" t="s">
        <v>333</v>
      </c>
    </row>
    <row r="114" spans="1:3" x14ac:dyDescent="0.3">
      <c r="A114" t="s">
        <v>334</v>
      </c>
      <c r="B114" t="s">
        <v>173</v>
      </c>
      <c r="C114" t="s">
        <v>335</v>
      </c>
    </row>
    <row r="115" spans="1:3" x14ac:dyDescent="0.3">
      <c r="A115" t="s">
        <v>336</v>
      </c>
      <c r="B115" t="s">
        <v>337</v>
      </c>
      <c r="C115" t="s">
        <v>405</v>
      </c>
    </row>
    <row r="116" spans="1:3" x14ac:dyDescent="0.3">
      <c r="A116" t="s">
        <v>338</v>
      </c>
      <c r="B116" t="s">
        <v>162</v>
      </c>
      <c r="C116" t="s">
        <v>339</v>
      </c>
    </row>
    <row r="117" spans="1:3" x14ac:dyDescent="0.3">
      <c r="A117" t="s">
        <v>340</v>
      </c>
      <c r="B117" t="s">
        <v>341</v>
      </c>
      <c r="C117" t="str">
        <f>B117</f>
        <v>Hussien</v>
      </c>
    </row>
    <row r="118" spans="1:3" x14ac:dyDescent="0.3">
      <c r="A118" t="s">
        <v>342</v>
      </c>
      <c r="B118" t="s">
        <v>343</v>
      </c>
      <c r="C118" t="str">
        <f>B118</f>
        <v>Catherine</v>
      </c>
    </row>
    <row r="119" spans="1:3" x14ac:dyDescent="0.3">
      <c r="A119" t="s">
        <v>344</v>
      </c>
      <c r="B119" t="s">
        <v>345</v>
      </c>
      <c r="C119" t="s">
        <v>346</v>
      </c>
    </row>
    <row r="120" spans="1:3" x14ac:dyDescent="0.3">
      <c r="A120" t="s">
        <v>347</v>
      </c>
      <c r="B120" t="s">
        <v>162</v>
      </c>
      <c r="C120" t="s">
        <v>348</v>
      </c>
    </row>
    <row r="121" spans="1:3" x14ac:dyDescent="0.3">
      <c r="A121" t="s">
        <v>347</v>
      </c>
      <c r="B121" t="s">
        <v>349</v>
      </c>
      <c r="C121" t="str">
        <f>B121</f>
        <v>Jenny</v>
      </c>
    </row>
    <row r="122" spans="1:3" x14ac:dyDescent="0.3">
      <c r="A122" t="s">
        <v>350</v>
      </c>
      <c r="B122" t="s">
        <v>351</v>
      </c>
      <c r="C122" t="s">
        <v>406</v>
      </c>
    </row>
    <row r="123" spans="1:3" x14ac:dyDescent="0.3">
      <c r="A123" t="s">
        <v>352</v>
      </c>
      <c r="B123" t="s">
        <v>353</v>
      </c>
      <c r="C123" t="str">
        <f>B123</f>
        <v>Tin</v>
      </c>
    </row>
    <row r="124" spans="1:3" x14ac:dyDescent="0.3">
      <c r="A124" t="s">
        <v>354</v>
      </c>
      <c r="B124" t="s">
        <v>355</v>
      </c>
      <c r="C124" t="s">
        <v>356</v>
      </c>
    </row>
    <row r="125" spans="1:3" x14ac:dyDescent="0.3">
      <c r="A125" t="s">
        <v>357</v>
      </c>
      <c r="B125" t="s">
        <v>358</v>
      </c>
      <c r="C125" t="s">
        <v>358</v>
      </c>
    </row>
    <row r="126" spans="1:3" x14ac:dyDescent="0.3">
      <c r="A126" t="s">
        <v>359</v>
      </c>
      <c r="B126" t="s">
        <v>207</v>
      </c>
      <c r="C126" t="s">
        <v>360</v>
      </c>
    </row>
    <row r="127" spans="1:3" x14ac:dyDescent="0.3">
      <c r="A127" t="s">
        <v>361</v>
      </c>
      <c r="B127" t="s">
        <v>362</v>
      </c>
      <c r="C127" t="str">
        <f>B127</f>
        <v>Rodney</v>
      </c>
    </row>
    <row r="128" spans="1:3" x14ac:dyDescent="0.3">
      <c r="A128" t="s">
        <v>363</v>
      </c>
      <c r="B128" t="s">
        <v>364</v>
      </c>
      <c r="C128" t="str">
        <f>B128</f>
        <v>Jacinda</v>
      </c>
    </row>
    <row r="129" spans="1:3" x14ac:dyDescent="0.3">
      <c r="A129" t="s">
        <v>365</v>
      </c>
      <c r="B129" t="s">
        <v>366</v>
      </c>
      <c r="C129" t="str">
        <f>B129</f>
        <v>Megan</v>
      </c>
    </row>
    <row r="130" spans="1:3" x14ac:dyDescent="0.3">
      <c r="A130" t="s">
        <v>367</v>
      </c>
      <c r="B130" t="s">
        <v>368</v>
      </c>
      <c r="C130" t="str">
        <f>B130</f>
        <v>MaryAnne</v>
      </c>
    </row>
    <row r="131" spans="1:3" x14ac:dyDescent="0.3">
      <c r="A131" t="s">
        <v>369</v>
      </c>
      <c r="B131" t="s">
        <v>345</v>
      </c>
      <c r="C131" t="s">
        <v>370</v>
      </c>
    </row>
    <row r="132" spans="1:3" x14ac:dyDescent="0.3">
      <c r="A132" t="s">
        <v>373</v>
      </c>
      <c r="B132" t="s">
        <v>374</v>
      </c>
      <c r="C132" t="s">
        <v>407</v>
      </c>
    </row>
    <row r="133" spans="1:3" x14ac:dyDescent="0.3">
      <c r="A133" t="s">
        <v>371</v>
      </c>
      <c r="B133" t="s">
        <v>372</v>
      </c>
      <c r="C133" t="s">
        <v>372</v>
      </c>
    </row>
    <row r="138" spans="1:3" x14ac:dyDescent="0.3">
      <c r="A138" t="s">
        <v>375</v>
      </c>
      <c r="B138" t="s">
        <v>376</v>
      </c>
      <c r="C138" t="s">
        <v>376</v>
      </c>
    </row>
    <row r="139" spans="1:3" x14ac:dyDescent="0.3">
      <c r="A139" t="s">
        <v>377</v>
      </c>
      <c r="B139" t="s">
        <v>186</v>
      </c>
      <c r="C139" t="s">
        <v>378</v>
      </c>
    </row>
    <row r="140" spans="1:3" x14ac:dyDescent="0.3">
      <c r="A140" t="s">
        <v>379</v>
      </c>
      <c r="B140" t="s">
        <v>380</v>
      </c>
      <c r="C140" t="s">
        <v>380</v>
      </c>
    </row>
    <row r="141" spans="1:3" x14ac:dyDescent="0.3">
      <c r="A141" t="s">
        <v>209</v>
      </c>
      <c r="B141" t="s">
        <v>347</v>
      </c>
      <c r="C141" t="s">
        <v>381</v>
      </c>
    </row>
    <row r="142" spans="1:3" x14ac:dyDescent="0.3">
      <c r="A142" t="s">
        <v>382</v>
      </c>
      <c r="B142" t="s">
        <v>383</v>
      </c>
      <c r="C142" t="s">
        <v>383</v>
      </c>
    </row>
    <row r="143" spans="1:3" x14ac:dyDescent="0.3">
      <c r="A143" t="s">
        <v>384</v>
      </c>
      <c r="B143" t="s">
        <v>385</v>
      </c>
      <c r="C143" t="s">
        <v>385</v>
      </c>
    </row>
    <row r="144" spans="1:3" x14ac:dyDescent="0.3">
      <c r="A144" t="s">
        <v>386</v>
      </c>
      <c r="B144" t="s">
        <v>387</v>
      </c>
      <c r="C144" t="s">
        <v>387</v>
      </c>
    </row>
    <row r="145" spans="1:3" x14ac:dyDescent="0.3">
      <c r="A145" t="s">
        <v>388</v>
      </c>
      <c r="B145" t="s">
        <v>389</v>
      </c>
      <c r="C145" t="s">
        <v>389</v>
      </c>
    </row>
    <row r="146" spans="1:3" x14ac:dyDescent="0.3">
      <c r="A146" t="s">
        <v>390</v>
      </c>
      <c r="B146" t="s">
        <v>332</v>
      </c>
      <c r="C146" t="s">
        <v>391</v>
      </c>
    </row>
    <row r="147" spans="1:3" x14ac:dyDescent="0.3">
      <c r="A147" t="s">
        <v>256</v>
      </c>
      <c r="B147" t="s">
        <v>392</v>
      </c>
      <c r="C147" t="s">
        <v>393</v>
      </c>
    </row>
    <row r="148" spans="1:3" x14ac:dyDescent="0.3">
      <c r="A148" t="s">
        <v>394</v>
      </c>
      <c r="B148" t="s">
        <v>395</v>
      </c>
      <c r="C148" t="s">
        <v>395</v>
      </c>
    </row>
    <row r="149" spans="1:3" x14ac:dyDescent="0.3">
      <c r="A149" t="s">
        <v>396</v>
      </c>
      <c r="B149" t="s">
        <v>397</v>
      </c>
      <c r="C149" t="s">
        <v>397</v>
      </c>
    </row>
    <row r="150" spans="1:3" x14ac:dyDescent="0.3">
      <c r="A150" s="171"/>
      <c r="B150" s="171"/>
    </row>
    <row r="151" spans="1:3" x14ac:dyDescent="0.3">
      <c r="A151" s="172"/>
      <c r="B151" s="172"/>
    </row>
  </sheetData>
  <sortState ref="A2:C131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autoPageBreaks="0"/>
  </sheetPr>
  <dimension ref="B1:L322"/>
  <sheetViews>
    <sheetView showGridLines="0" view="pageBreakPreview" topLeftCell="A262" zoomScale="80" zoomScaleNormal="100" zoomScaleSheetLayoutView="80" workbookViewId="0">
      <selection activeCell="F263" sqref="F263"/>
    </sheetView>
  </sheetViews>
  <sheetFormatPr defaultColWidth="8.75" defaultRowHeight="16.5" x14ac:dyDescent="0.3"/>
  <cols>
    <col min="1" max="1" width="3.75" customWidth="1"/>
    <col min="2" max="2" width="18.375" bestFit="1" customWidth="1"/>
    <col min="3" max="3" width="53.375" style="15" bestFit="1" customWidth="1"/>
    <col min="4" max="4" width="2" customWidth="1"/>
    <col min="5" max="5" width="18.25" customWidth="1"/>
    <col min="6" max="7" width="18.125" customWidth="1"/>
    <col min="8" max="8" width="17.625" customWidth="1"/>
    <col min="9" max="9" width="18.625" customWidth="1"/>
    <col min="10" max="11" width="17.625" hidden="1" customWidth="1"/>
    <col min="12" max="12" width="2.375" customWidth="1"/>
  </cols>
  <sheetData>
    <row r="1" spans="2:11" ht="54" customHeight="1" x14ac:dyDescent="0.7">
      <c r="B1" s="31"/>
      <c r="C1" s="180"/>
      <c r="D1" s="9"/>
      <c r="E1" s="10">
        <v>2019</v>
      </c>
      <c r="F1" s="11" t="s">
        <v>513</v>
      </c>
      <c r="G1" s="9"/>
      <c r="H1" s="256" t="s">
        <v>6</v>
      </c>
      <c r="I1" s="257"/>
      <c r="J1" s="9"/>
      <c r="K1" s="12"/>
    </row>
    <row r="2" spans="2:11" ht="14.25" customHeight="1" x14ac:dyDescent="0.3">
      <c r="B2" s="32"/>
      <c r="C2" s="34"/>
      <c r="D2" s="13"/>
      <c r="E2" s="16" t="s">
        <v>0</v>
      </c>
      <c r="F2" s="24" t="s">
        <v>62</v>
      </c>
      <c r="G2" s="16" t="s">
        <v>63</v>
      </c>
      <c r="H2" s="24" t="s">
        <v>64</v>
      </c>
      <c r="I2" s="18" t="s">
        <v>65</v>
      </c>
      <c r="J2" s="27" t="e">
        <f>UPPER(TEXT(#REF!,"dddd"))</f>
        <v>#REF!</v>
      </c>
      <c r="K2" s="18" t="e">
        <f>UPPER(TEXT(#REF!,"dddd"))</f>
        <v>#REF!</v>
      </c>
    </row>
    <row r="3" spans="2:11" ht="16.5" customHeight="1" x14ac:dyDescent="0.3">
      <c r="B3" s="30"/>
      <c r="C3" s="35" t="s">
        <v>7</v>
      </c>
      <c r="D3" s="21"/>
      <c r="E3" s="23">
        <v>43528</v>
      </c>
      <c r="F3" s="24">
        <f>E3+1</f>
        <v>43529</v>
      </c>
      <c r="G3" s="23">
        <f>F3+1</f>
        <v>43530</v>
      </c>
      <c r="H3" s="24">
        <f>G3+1</f>
        <v>43531</v>
      </c>
      <c r="I3" s="29">
        <f>H3+1</f>
        <v>43532</v>
      </c>
      <c r="J3" s="24"/>
      <c r="K3" s="87"/>
    </row>
    <row r="4" spans="2:11" x14ac:dyDescent="0.3">
      <c r="B4" s="32"/>
      <c r="C4" s="34" t="str">
        <f>'Dispensary Team'!$C$1</f>
        <v>EARLY DISPENSARY (8am-4.30pm)</v>
      </c>
      <c r="D4" s="5"/>
      <c r="E4" s="40" t="str">
        <f>VLOOKUP(E$3,Dispensary,3,FALSE)</f>
        <v>Kathy</v>
      </c>
      <c r="F4" s="40" t="str">
        <f>VLOOKUP(F$3,Dispensary,3,FALSE)</f>
        <v>Leekin</v>
      </c>
      <c r="G4" s="40" t="str">
        <f>VLOOKUP(G$3,Dispensary,3,FALSE)</f>
        <v>Jeff</v>
      </c>
      <c r="H4" s="40" t="str">
        <f>VLOOKUP(H$3,Dispensary,3,FALSE)</f>
        <v>Nelson</v>
      </c>
      <c r="I4" s="46" t="str">
        <f>VLOOKUP(I$3,Dispensary,3,FALSE)</f>
        <v>Leekin</v>
      </c>
      <c r="J4" s="28"/>
      <c r="K4" s="19"/>
    </row>
    <row r="5" spans="2:11" x14ac:dyDescent="0.3">
      <c r="B5" s="32"/>
      <c r="C5" s="34" t="str">
        <f>'Dispensary Team'!$D$1</f>
        <v>EARLY DISPENSARY (8am-4.30pm)</v>
      </c>
      <c r="D5" s="5"/>
      <c r="E5" s="40" t="str">
        <f>VLOOKUP(E$3,Dispensary,4,FALSE)</f>
        <v>M.Nguyen</v>
      </c>
      <c r="F5" s="40" t="str">
        <f>VLOOKUP(F$3,Dispensary,4,FALSE)</f>
        <v>J.Kao</v>
      </c>
      <c r="G5" s="40" t="str">
        <f>VLOOKUP(G$3,Dispensary,4,FALSE)</f>
        <v>J.Kao</v>
      </c>
      <c r="H5" s="40" t="str">
        <f>VLOOKUP(H$3,Dispensary,4,FALSE)</f>
        <v>J.Kao</v>
      </c>
      <c r="I5" s="46" t="str">
        <f>VLOOKUP(I$3,Dispensary,4,FALSE)</f>
        <v>J.Kao</v>
      </c>
      <c r="J5" s="28"/>
      <c r="K5" s="19"/>
    </row>
    <row r="6" spans="2:11" x14ac:dyDescent="0.3">
      <c r="B6" s="32"/>
      <c r="C6" s="34" t="str">
        <f>'Dispensary Team'!$E$1</f>
        <v>DISPENSARY</v>
      </c>
      <c r="D6" s="5"/>
      <c r="E6" s="40" t="str">
        <f>VLOOKUP(E$3,Dispensary,5,FALSE)</f>
        <v>Nelson</v>
      </c>
      <c r="F6" s="40" t="str">
        <f>VLOOKUP(F$3,Dispensary,5,FALSE)</f>
        <v>Kathy</v>
      </c>
      <c r="G6" s="40" t="str">
        <f>VLOOKUP(G$3,Dispensary,5,FALSE)</f>
        <v>Leekin</v>
      </c>
      <c r="H6" s="40" t="str">
        <f>VLOOKUP(H$3,Dispensary,5,FALSE)</f>
        <v>Leekin</v>
      </c>
      <c r="I6" s="46" t="str">
        <f>VLOOKUP(I$3,Dispensary,5,FALSE)</f>
        <v>Kathy</v>
      </c>
      <c r="J6" s="28"/>
      <c r="K6" s="19"/>
    </row>
    <row r="7" spans="2:11" x14ac:dyDescent="0.3">
      <c r="B7" s="32"/>
      <c r="C7" s="34" t="str">
        <f>'Dispensary Team'!$F$1</f>
        <v xml:space="preserve"> DISPENSARY</v>
      </c>
      <c r="D7" s="5"/>
      <c r="E7" s="40" t="str">
        <f>VLOOKUP(E$3,Dispensary,6,FALSE)</f>
        <v>Phuong</v>
      </c>
      <c r="F7" s="40" t="str">
        <f>VLOOKUP(F$3,Dispensary,6,FALSE)</f>
        <v>Phuong</v>
      </c>
      <c r="G7" s="40" t="str">
        <f>VLOOKUP(G$3,Dispensary,6,FALSE)</f>
        <v>Jasmine</v>
      </c>
      <c r="H7" s="40" t="str">
        <f>VLOOKUP(H$3,Dispensary,6,FALSE)</f>
        <v>Jasmine</v>
      </c>
      <c r="I7" s="46" t="str">
        <f>VLOOKUP(I$3,Dispensary,6,FALSE)</f>
        <v>Jasmine</v>
      </c>
      <c r="J7" s="28"/>
      <c r="K7" s="19"/>
    </row>
    <row r="8" spans="2:11" x14ac:dyDescent="0.3">
      <c r="B8" s="32"/>
      <c r="C8" s="89" t="str">
        <f>'Dispensary Team'!$G$1</f>
        <v xml:space="preserve"> LATE SHIFT (11.30am - 8pm)</v>
      </c>
      <c r="D8" s="5"/>
      <c r="E8" s="245" t="str">
        <f>VLOOKUP(E$3,Dispensary,7,FALSE)</f>
        <v>V.Koo</v>
      </c>
      <c r="F8" s="216" t="str">
        <f>VLOOKUP(F$3,Dispensary,7,FALSE)</f>
        <v>V.Koo</v>
      </c>
      <c r="G8" s="216" t="str">
        <f>VLOOKUP(G$3,Dispensary,7,FALSE)</f>
        <v>V.Koo</v>
      </c>
      <c r="H8" s="216" t="str">
        <f>VLOOKUP(H$3,Dispensary,7,FALSE)</f>
        <v>V.Koo</v>
      </c>
      <c r="I8" s="216" t="str">
        <f>VLOOKUP(I$3,Dispensary,7,FALSE)</f>
        <v>V.Koo</v>
      </c>
      <c r="J8" s="28"/>
      <c r="K8" s="19"/>
    </row>
    <row r="9" spans="2:11" x14ac:dyDescent="0.3">
      <c r="B9" s="32"/>
      <c r="C9" s="34" t="str">
        <f>'Dispensary Team'!$H$1</f>
        <v xml:space="preserve"> LATE SHIFT (11.30am - 8pm)</v>
      </c>
      <c r="D9" s="5"/>
      <c r="E9" s="237" t="str">
        <f>VLOOKUP(E$3,Dispensary,8,FALSE)</f>
        <v>Nadi</v>
      </c>
      <c r="F9" s="216" t="str">
        <f>VLOOKUP(F$3,Dispensary,8,FALSE)</f>
        <v>Nadi</v>
      </c>
      <c r="G9" s="216" t="str">
        <f>VLOOKUP(G$3,Dispensary,8,FALSE)</f>
        <v>Nadi</v>
      </c>
      <c r="H9" s="216" t="str">
        <f>VLOOKUP(H$3,Dispensary,8,FALSE)</f>
        <v>Nadi</v>
      </c>
      <c r="I9" s="216" t="str">
        <f>VLOOKUP(I$3,Dispensary,8,FALSE)</f>
        <v>Nadi</v>
      </c>
      <c r="J9" s="28"/>
      <c r="K9" s="19"/>
    </row>
    <row r="10" spans="2:11" x14ac:dyDescent="0.3">
      <c r="B10" s="32"/>
      <c r="C10" s="34" t="str">
        <f>'Dispensary Team'!$I$1</f>
        <v>MORNING SUPPORT</v>
      </c>
      <c r="D10" s="5"/>
      <c r="E10" s="41" t="str">
        <f>VLOOKUP(E$3,Dispensary,9,FALSE)</f>
        <v>Maria (8.45am-1.45pm)</v>
      </c>
      <c r="F10" s="41" t="str">
        <f>VLOOKUP(F$3,Dispensary,9,FALSE)</f>
        <v>Maria (8.45am-1.45pm)</v>
      </c>
      <c r="G10" s="41" t="str">
        <f>VLOOKUP(G$3,Dispensary,9,FALSE)</f>
        <v>Soty (8.45am-2.45pm)</v>
      </c>
      <c r="H10" s="41" t="str">
        <f>VLOOKUP(H$3,Dispensary,9,FALSE)</f>
        <v>qq</v>
      </c>
      <c r="I10" s="74" t="str">
        <f>VLOOKUP(I$3,Dispensary,9,FALSE)</f>
        <v>Maria (8.45am-1.45pm)</v>
      </c>
      <c r="J10" s="28"/>
      <c r="K10" s="19"/>
    </row>
    <row r="11" spans="2:11" x14ac:dyDescent="0.3">
      <c r="B11" s="32"/>
      <c r="C11" s="34" t="str">
        <f>'Dispensary Team'!$J$1</f>
        <v>DISPENSARY</v>
      </c>
      <c r="D11" s="5"/>
      <c r="E11" s="40" t="str">
        <f>VLOOKUP(E$3,Dispensary,10,FALSE)</f>
        <v>A.Chen</v>
      </c>
      <c r="F11" s="40" t="str">
        <f>VLOOKUP(F$3,Dispensary,10,FALSE)</f>
        <v>A.Chen</v>
      </c>
      <c r="G11" s="40" t="str">
        <f>VLOOKUP(G$3,Dispensary,10,FALSE)</f>
        <v>A.Chen</v>
      </c>
      <c r="H11" s="40" t="str">
        <f>VLOOKUP(H$3,Dispensary,10,FALSE)</f>
        <v>A.Chen</v>
      </c>
      <c r="I11" s="46" t="str">
        <f>VLOOKUP(I$3,Dispensary,10,FALSE)</f>
        <v>A.Chen</v>
      </c>
      <c r="J11" s="28"/>
      <c r="K11" s="19"/>
    </row>
    <row r="12" spans="2:11" x14ac:dyDescent="0.3">
      <c r="B12" s="32"/>
      <c r="C12" s="89" t="str">
        <f>'Dispensary Team'!$K$1</f>
        <v>DISPENSARY</v>
      </c>
      <c r="D12" s="5"/>
      <c r="E12" s="40" t="str">
        <f>VLOOKUP(E$3,Dispensary,11,FALSE)</f>
        <v>Clark</v>
      </c>
      <c r="F12" s="40" t="str">
        <f>VLOOKUP(F$3,Dispensary,11,FALSE)</f>
        <v>Clark / Lucky &lt;12.45</v>
      </c>
      <c r="G12" s="40" t="str">
        <f>VLOOKUP(G$3,Dispensary,11,FALSE)</f>
        <v>Clark</v>
      </c>
      <c r="H12" s="40" t="str">
        <f>VLOOKUP(H$3,Dispensary,11,FALSE)</f>
        <v>Jeff</v>
      </c>
      <c r="I12" s="46" t="str">
        <f>VLOOKUP(I$3,Dispensary,11,FALSE)</f>
        <v>Nelson</v>
      </c>
      <c r="J12" s="28"/>
      <c r="K12" s="19"/>
    </row>
    <row r="13" spans="2:11" x14ac:dyDescent="0.3">
      <c r="B13" s="32"/>
      <c r="C13" s="34" t="str">
        <f>'Dispensary Team'!$L$1</f>
        <v>DISPENSARY</v>
      </c>
      <c r="D13" s="5"/>
      <c r="E13" s="40" t="str">
        <f>VLOOKUP(E$3,Dispensary,12,FALSE)</f>
        <v>A.Truong</v>
      </c>
      <c r="F13" s="40" t="str">
        <f>VLOOKUP(F$3,Dispensary,12,FALSE)</f>
        <v>Fiona</v>
      </c>
      <c r="G13" s="40" t="str">
        <f>VLOOKUP(G$3,Dispensary,12,FALSE)</f>
        <v>Patrick</v>
      </c>
      <c r="H13" s="40" t="str">
        <f>VLOOKUP(H$3,Dispensary,12,FALSE)</f>
        <v>Patrick</v>
      </c>
      <c r="I13" s="46" t="str">
        <f>VLOOKUP(I$3,Dispensary,12,FALSE)</f>
        <v>Fiona</v>
      </c>
      <c r="J13" s="28"/>
      <c r="K13" s="19"/>
    </row>
    <row r="14" spans="2:11" x14ac:dyDescent="0.3">
      <c r="B14" s="32"/>
      <c r="C14" s="34" t="str">
        <f>'Dispensary Team'!$M$1</f>
        <v>DISPENSARY</v>
      </c>
      <c r="D14" s="5"/>
      <c r="E14" s="40" t="str">
        <f>VLOOKUP(E$3,Dispensary,13,FALSE)</f>
        <v>David</v>
      </c>
      <c r="F14" s="40" t="str">
        <f>VLOOKUP(F$3,Dispensary,13,FALSE)</f>
        <v>David</v>
      </c>
      <c r="G14" s="40" t="str">
        <f>VLOOKUP(G$3,Dispensary,13,FALSE)</f>
        <v>David</v>
      </c>
      <c r="H14" s="40" t="str">
        <f>VLOOKUP(H$3,Dispensary,13,FALSE)</f>
        <v>David</v>
      </c>
      <c r="I14" s="46" t="str">
        <f>VLOOKUP(I$3,Dispensary,13,FALSE)</f>
        <v>David</v>
      </c>
      <c r="J14" s="28"/>
      <c r="K14" s="19"/>
    </row>
    <row r="15" spans="2:11" x14ac:dyDescent="0.3">
      <c r="B15" s="32"/>
      <c r="C15" s="34" t="str">
        <f>'Dispensary Team'!$N$1</f>
        <v>DISPENSARY</v>
      </c>
      <c r="D15" s="5"/>
      <c r="E15" s="41" t="str">
        <f>VLOOKUP(E$3,Dispensary,14,FALSE)</f>
        <v>S.Thevalingam</v>
      </c>
      <c r="F15" s="40" t="str">
        <f>VLOOKUP(F$3,Dispensary,14,FALSE)</f>
        <v>S.Thevalingam</v>
      </c>
      <c r="G15" s="40" t="str">
        <f>VLOOKUP(G$3,Dispensary,14,FALSE)</f>
        <v>S.Thevalingam</v>
      </c>
      <c r="H15" s="40" t="str">
        <f>VLOOKUP(H$3,Dispensary,14,FALSE)</f>
        <v>S.Thevalingam</v>
      </c>
      <c r="I15" s="46" t="str">
        <f>VLOOKUP(I$3,Dispensary,14,FALSE)</f>
        <v>S.Thevalingam</v>
      </c>
      <c r="J15" s="28"/>
      <c r="K15" s="19"/>
    </row>
    <row r="16" spans="2:11" x14ac:dyDescent="0.3">
      <c r="B16" s="32"/>
      <c r="C16" s="89" t="str">
        <f>'Dispensary Team'!$O$1</f>
        <v>DISPENSARY (&lt;1pm)</v>
      </c>
      <c r="D16" s="5"/>
      <c r="E16" s="40" t="str">
        <f>VLOOKUP(E$3,Dispensary,15,FALSE)</f>
        <v>J.Andrews</v>
      </c>
      <c r="F16" s="40" t="str">
        <f>VLOOKUP(F$3,Dispensary,15,FALSE)</f>
        <v>J.Andrews</v>
      </c>
      <c r="G16" s="40" t="str">
        <f>VLOOKUP(G$3,Dispensary,15,FALSE)</f>
        <v>J.Andrews</v>
      </c>
      <c r="H16" s="40" t="str">
        <f>VLOOKUP(H$3,Dispensary,15,FALSE)</f>
        <v>J.Andrews</v>
      </c>
      <c r="I16" s="46" t="str">
        <f>VLOOKUP(I$3,Dispensary,15,FALSE)</f>
        <v>Meghana</v>
      </c>
      <c r="J16" s="28"/>
      <c r="K16" s="19"/>
    </row>
    <row r="17" spans="2:11" x14ac:dyDescent="0.3">
      <c r="B17" s="32"/>
      <c r="C17" s="34" t="str">
        <f>'Dispensary Team'!$P$1</f>
        <v>DISPENSARY</v>
      </c>
      <c r="D17" s="5"/>
      <c r="E17" s="244" t="str">
        <f>VLOOKUP(E$3,Dispensary,16,FALSE)</f>
        <v>qq</v>
      </c>
      <c r="F17" s="40" t="str">
        <f>VLOOKUP(F$3,Dispensary,16,FALSE)</f>
        <v>qq</v>
      </c>
      <c r="G17" s="40" t="str">
        <f>VLOOKUP(G$3,Dispensary,16,FALSE)</f>
        <v>Nelson</v>
      </c>
      <c r="H17" s="40" t="str">
        <f>VLOOKUP(H$3,Dispensary,16,FALSE)</f>
        <v>qq</v>
      </c>
      <c r="I17" s="46" t="str">
        <f>VLOOKUP(I$3,Dispensary,16,FALSE)</f>
        <v>M.Nguyen</v>
      </c>
      <c r="J17" s="28"/>
      <c r="K17" s="19"/>
    </row>
    <row r="18" spans="2:11" x14ac:dyDescent="0.3">
      <c r="B18" s="32"/>
      <c r="C18" s="34" t="str">
        <f>'Dispensary Team'!$Q$1</f>
        <v>DISPENSARY</v>
      </c>
      <c r="D18" s="5"/>
      <c r="E18" s="40" t="str">
        <f>VLOOKUP(E$3,Dispensary,17,FALSE)</f>
        <v>qq</v>
      </c>
      <c r="F18" s="40" t="str">
        <f>VLOOKUP(F$3,Dispensary,17,FALSE)</f>
        <v>qq</v>
      </c>
      <c r="G18" s="40" t="str">
        <f>VLOOKUP(G$3,Dispensary,17,FALSE)</f>
        <v>qq</v>
      </c>
      <c r="H18" s="40" t="str">
        <f>VLOOKUP(H$3,Dispensary,17,FALSE)</f>
        <v>qq</v>
      </c>
      <c r="I18" s="46" t="str">
        <f>VLOOKUP(I$3,Dispensary,17,FALSE)</f>
        <v>Alison</v>
      </c>
      <c r="J18" s="28"/>
      <c r="K18" s="19"/>
    </row>
    <row r="19" spans="2:11" hidden="1" x14ac:dyDescent="0.3">
      <c r="B19" s="32"/>
      <c r="C19" s="34" t="str">
        <f>'Dispensary Team'!$R$1</f>
        <v>DISPENSARY IN TRAINING</v>
      </c>
      <c r="D19" s="5"/>
      <c r="E19" s="40">
        <f>VLOOKUP(E$3,Dispensary,18,FALSE)</f>
        <v>0</v>
      </c>
      <c r="F19" s="40">
        <f>VLOOKUP(F$3,Dispensary,18,FALSE)</f>
        <v>0</v>
      </c>
      <c r="G19" s="40">
        <f>VLOOKUP(G$3,Dispensary,18,FALSE)</f>
        <v>0</v>
      </c>
      <c r="H19" s="40">
        <f>VLOOKUP(H$3,Dispensary,18,FALSE)</f>
        <v>0</v>
      </c>
      <c r="I19" s="46">
        <f>VLOOKUP(I$3,Dispensary,18,FALSE)</f>
        <v>0</v>
      </c>
      <c r="J19" s="28"/>
      <c r="K19" s="19"/>
    </row>
    <row r="20" spans="2:11" hidden="1" x14ac:dyDescent="0.3">
      <c r="B20" s="32"/>
      <c r="C20" s="34" t="str">
        <f>'Dispensary Team'!$S$1</f>
        <v>DISPENSARY IN TRAINING</v>
      </c>
      <c r="D20" s="5"/>
      <c r="E20" s="40">
        <f>VLOOKUP(E$3,Dispensary,19,FALSE)</f>
        <v>0</v>
      </c>
      <c r="F20" s="40">
        <f>VLOOKUP(F$3,Dispensary,19,FALSE)</f>
        <v>0</v>
      </c>
      <c r="G20" s="40">
        <f>VLOOKUP(G$3,Dispensary,19,FALSE)</f>
        <v>0</v>
      </c>
      <c r="H20" s="40">
        <f>VLOOKUP(H$3,Dispensary,19,FALSE)</f>
        <v>0</v>
      </c>
      <c r="I20" s="46">
        <f>VLOOKUP(I$3,Dispensary,19,FALSE)</f>
        <v>0</v>
      </c>
      <c r="J20" s="28"/>
      <c r="K20" s="19"/>
    </row>
    <row r="21" spans="2:11" ht="17.25" x14ac:dyDescent="0.35">
      <c r="B21" s="213"/>
      <c r="C21" s="34" t="str">
        <f>'Dispensary Team'!$T$1</f>
        <v>INTERN</v>
      </c>
      <c r="D21" s="5"/>
      <c r="E21" s="40" t="str">
        <f>VLOOKUP(E$3,Dispensary,20,FALSE)</f>
        <v>Ana</v>
      </c>
      <c r="F21" s="40" t="str">
        <f>VLOOKUP(F$3,Dispensary,20,FALSE)</f>
        <v>qq</v>
      </c>
      <c r="G21" s="40" t="str">
        <f>VLOOKUP(G$3,Dispensary,20,FALSE)</f>
        <v>Ana</v>
      </c>
      <c r="H21" s="40" t="str">
        <f>VLOOKUP(H$3,Dispensary,20,FALSE)</f>
        <v>Ana</v>
      </c>
      <c r="I21" s="46" t="str">
        <f>VLOOKUP(I$3,Dispensary,20,FALSE)</f>
        <v>qq</v>
      </c>
      <c r="J21" s="28"/>
      <c r="K21" s="19"/>
    </row>
    <row r="22" spans="2:11" ht="17.25" hidden="1" x14ac:dyDescent="0.35">
      <c r="B22" s="213"/>
      <c r="C22" s="34" t="str">
        <f>'Dispensary Team'!$U$1</f>
        <v>LATE SHIFT (TO COVER INTERN)</v>
      </c>
      <c r="D22" s="5"/>
      <c r="E22" s="40">
        <f>VLOOKUP(E$3,Dispensary,21,FALSE)</f>
        <v>0</v>
      </c>
      <c r="F22" s="40">
        <f>VLOOKUP(F$3,Dispensary,21,FALSE)</f>
        <v>0</v>
      </c>
      <c r="G22" s="40">
        <f>VLOOKUP(G$3,Dispensary,21,FALSE)</f>
        <v>0</v>
      </c>
      <c r="H22" s="40">
        <f>VLOOKUP(H$3,Dispensary,21,FALSE)</f>
        <v>0</v>
      </c>
      <c r="I22" s="46">
        <f>VLOOKUP(I$3,Dispensary,21,FALSE)</f>
        <v>0</v>
      </c>
      <c r="J22" s="28"/>
      <c r="K22" s="19"/>
    </row>
    <row r="23" spans="2:11" ht="17.25" x14ac:dyDescent="0.35">
      <c r="B23" s="213"/>
      <c r="C23" s="236" t="str">
        <f>'Dispensary Team'!$V$1</f>
        <v>CLINICS: S'VALE SUPPORT (&gt;12.45-5.15pm) / TRAVEL CLINIC / STUDENT CLINIC PCIST (5.15-8pm)</v>
      </c>
      <c r="D23" s="5"/>
      <c r="E23" s="40" t="str">
        <f>VLOOKUP(E$3,Dispensary,22,FALSE)</f>
        <v>qq</v>
      </c>
      <c r="F23" s="238" t="str">
        <f>VLOOKUP(F$3,Dispensary,22,FALSE)</f>
        <v>Leekin</v>
      </c>
      <c r="G23" s="238" t="str">
        <f>VLOOKUP(G$3,Dispensary,22,FALSE)</f>
        <v>Clark</v>
      </c>
      <c r="H23" s="40" t="str">
        <f>VLOOKUP(H$3,Dispensary,22,FALSE)</f>
        <v>qq</v>
      </c>
      <c r="I23" s="40" t="str">
        <f>VLOOKUP(I$3,Dispensary,22,FALSE)</f>
        <v>qq</v>
      </c>
      <c r="J23" s="28"/>
      <c r="K23" s="19"/>
    </row>
    <row r="24" spans="2:11" ht="17.25" x14ac:dyDescent="0.35">
      <c r="B24" s="213"/>
      <c r="C24" s="236">
        <f>'Dispensary Team'!$W$1</f>
        <v>0</v>
      </c>
      <c r="D24" s="5"/>
      <c r="E24" s="40" t="str">
        <f>VLOOKUP(E$3,Dispensary,23,FALSE)</f>
        <v>qq</v>
      </c>
      <c r="F24" s="79" t="str">
        <f>VLOOKUP(F$3,Dispensary,23,FALSE)</f>
        <v>(SC) (5.15-8pm)</v>
      </c>
      <c r="G24" s="79" t="str">
        <f>VLOOKUP(G$3,Dispensary,23,FALSE)</f>
        <v>(SS) (12.45-5.15pm)</v>
      </c>
      <c r="H24" s="40" t="str">
        <f>VLOOKUP(H$3,Dispensary,23,FALSE)</f>
        <v>qq</v>
      </c>
      <c r="I24" s="40" t="str">
        <f>VLOOKUP(I$3,Dispensary,23,FALSE)</f>
        <v>qq</v>
      </c>
      <c r="J24" s="28"/>
      <c r="K24" s="19"/>
    </row>
    <row r="25" spans="2:11" x14ac:dyDescent="0.3">
      <c r="B25" s="37"/>
      <c r="C25" s="38" t="s">
        <v>8</v>
      </c>
      <c r="D25" s="20"/>
      <c r="E25" s="43"/>
      <c r="F25" s="43"/>
      <c r="G25" s="43"/>
      <c r="H25" s="43"/>
      <c r="I25" s="44"/>
      <c r="J25" s="28"/>
      <c r="K25" s="19"/>
    </row>
    <row r="26" spans="2:11" x14ac:dyDescent="0.3">
      <c r="B26" s="15" t="s">
        <v>27</v>
      </c>
      <c r="C26" s="34" t="str">
        <f>'Critical Care Team'!C1</f>
        <v>ICU</v>
      </c>
      <c r="D26" s="5"/>
      <c r="E26" s="40" t="str">
        <f>VLOOKUP(E$3,criticalcare,3,FALSE)</f>
        <v>T.Vo</v>
      </c>
      <c r="F26" s="40" t="str">
        <f>VLOOKUP(F$3,criticalcare,3,FALSE)</f>
        <v>T.Vo</v>
      </c>
      <c r="G26" s="40" t="str">
        <f>VLOOKUP(G$3,criticalcare,3,FALSE)</f>
        <v>Huda</v>
      </c>
      <c r="H26" s="40" t="str">
        <f>VLOOKUP(H$3,criticalcare,3,FALSE)</f>
        <v>Huda</v>
      </c>
      <c r="I26" s="46" t="str">
        <f>VLOOKUP(I$3,criticalcare,3,FALSE)</f>
        <v>Huda</v>
      </c>
      <c r="J26" s="28"/>
      <c r="K26" s="19"/>
    </row>
    <row r="27" spans="2:11" x14ac:dyDescent="0.3">
      <c r="B27" s="84" t="s">
        <v>28</v>
      </c>
      <c r="C27" s="34" t="str">
        <f>'Critical Care Team'!D1</f>
        <v>ICU / CARDIOLOGY</v>
      </c>
      <c r="D27" s="5"/>
      <c r="E27" s="40" t="str">
        <f>VLOOKUP(E$3,criticalcare,4,FALSE)</f>
        <v>Nicholas</v>
      </c>
      <c r="F27" s="40" t="str">
        <f>VLOOKUP(F$3,criticalcare,4,FALSE)</f>
        <v>Nicholas</v>
      </c>
      <c r="G27" s="40" t="str">
        <f>VLOOKUP(G$3,criticalcare,4,FALSE)</f>
        <v>Nicholas</v>
      </c>
      <c r="H27" s="40" t="str">
        <f>VLOOKUP(H$3,criticalcare,4,FALSE)</f>
        <v>Nicholas (ClinCat)</v>
      </c>
      <c r="I27" s="46" t="str">
        <f>VLOOKUP(I$3,criticalcare,4,FALSE)</f>
        <v>Nicholas</v>
      </c>
      <c r="J27" s="28"/>
      <c r="K27" s="19"/>
    </row>
    <row r="28" spans="2:11" x14ac:dyDescent="0.3">
      <c r="B28" s="84" t="s">
        <v>23</v>
      </c>
      <c r="C28" s="34" t="str">
        <f>'Critical Care Team'!E1</f>
        <v>(8am-4.30pm) CARDIOLOGY</v>
      </c>
      <c r="D28" s="5"/>
      <c r="E28" s="40" t="str">
        <f>VLOOKUP(E$3,criticalcare,5,FALSE)</f>
        <v>Kosta</v>
      </c>
      <c r="F28" s="40" t="str">
        <f>VLOOKUP(F$3,criticalcare,5,FALSE)</f>
        <v>Kosta</v>
      </c>
      <c r="G28" s="40" t="str">
        <f>VLOOKUP(G$3,criticalcare,5,FALSE)</f>
        <v>Aseel</v>
      </c>
      <c r="H28" s="40" t="str">
        <f>VLOOKUP(H$3,criticalcare,5,FALSE)</f>
        <v>Kosta</v>
      </c>
      <c r="I28" s="46" t="str">
        <f>VLOOKUP(I$3,criticalcare,5,FALSE)</f>
        <v>Kosta</v>
      </c>
      <c r="J28" s="28"/>
      <c r="K28" s="19"/>
    </row>
    <row r="29" spans="2:11" x14ac:dyDescent="0.3">
      <c r="B29" s="84" t="s">
        <v>24</v>
      </c>
      <c r="C29" s="89" t="str">
        <f>'Critical Care Team'!F1</f>
        <v xml:space="preserve">(8am-4.30pm) CTS </v>
      </c>
      <c r="D29" s="5"/>
      <c r="E29" s="40" t="str">
        <f>VLOOKUP(E$3,criticalcare,6,FALSE)</f>
        <v>Aseel</v>
      </c>
      <c r="F29" s="40" t="str">
        <f>VLOOKUP(F$3,criticalcare,6,FALSE)</f>
        <v>Aseel</v>
      </c>
      <c r="G29" s="40" t="str">
        <f>VLOOKUP(G$3,criticalcare,6,FALSE)</f>
        <v>V.Mai</v>
      </c>
      <c r="H29" s="40" t="str">
        <f>VLOOKUP(H$3,criticalcare,6,FALSE)</f>
        <v>V.Mai</v>
      </c>
      <c r="I29" s="46" t="str">
        <f>VLOOKUP(I$3,criticalcare,6,FALSE)</f>
        <v>V.Mai</v>
      </c>
      <c r="J29" s="28"/>
      <c r="K29" s="19"/>
    </row>
    <row r="30" spans="2:11" x14ac:dyDescent="0.3">
      <c r="B30" s="88" t="s">
        <v>25</v>
      </c>
      <c r="C30" s="34" t="str">
        <f>'Critical Care Team'!G1</f>
        <v>(8am-4.30pm) EMERGENCY</v>
      </c>
      <c r="D30" s="5"/>
      <c r="E30" s="40" t="str">
        <f>VLOOKUP(E$3,criticalcare,7,FALSE)</f>
        <v>V.Mai</v>
      </c>
      <c r="F30" s="40" t="str">
        <f>VLOOKUP(F$3,criticalcare,7,FALSE)</f>
        <v>M.Phung</v>
      </c>
      <c r="G30" s="40" t="str">
        <f>VLOOKUP(G$3,criticalcare,7,FALSE)</f>
        <v>M.Phung</v>
      </c>
      <c r="H30" s="40" t="str">
        <f>VLOOKUP(H$3,criticalcare,7,FALSE)</f>
        <v>M.Phung</v>
      </c>
      <c r="I30" s="46" t="str">
        <f>VLOOKUP(I$3,criticalcare,7,FALSE)</f>
        <v>M.Phung</v>
      </c>
      <c r="J30" s="28"/>
      <c r="K30" s="19"/>
    </row>
    <row r="31" spans="2:11" x14ac:dyDescent="0.3">
      <c r="B31" s="84" t="s">
        <v>36</v>
      </c>
      <c r="C31" s="34" t="str">
        <f>'Critical Care Team'!H$1</f>
        <v>EMERGENCY / DISPENSARY</v>
      </c>
      <c r="D31" s="5"/>
      <c r="E31" s="40" t="str">
        <f>VLOOKUP(E$3,criticalcare,8,FALSE)</f>
        <v>Meng</v>
      </c>
      <c r="F31" s="40" t="str">
        <f>VLOOKUP(F$3,criticalcare,8,FALSE)</f>
        <v>Meng</v>
      </c>
      <c r="G31" s="40" t="str">
        <f>VLOOKUP(G$3,criticalcare,8,FALSE)</f>
        <v>T.Vo / Meng (11.15-1.15)</v>
      </c>
      <c r="H31" s="40" t="str">
        <f>VLOOKUP(H$3,criticalcare,8,FALSE)</f>
        <v>Aseel</v>
      </c>
      <c r="I31" s="46" t="str">
        <f>VLOOKUP(I$3,criticalcare,8,FALSE)</f>
        <v>Aseel</v>
      </c>
      <c r="J31" s="28"/>
      <c r="K31" s="19"/>
    </row>
    <row r="32" spans="2:11" x14ac:dyDescent="0.3">
      <c r="B32" s="84"/>
      <c r="C32" s="34" t="str">
        <f>'Critical Care Team'!I$1</f>
        <v>Critical care support</v>
      </c>
      <c r="D32" s="5"/>
      <c r="E32" s="40" t="str">
        <f>VLOOKUP(E$3,criticalcare,9,FALSE)</f>
        <v>qq</v>
      </c>
      <c r="F32" s="202" t="str">
        <f>VLOOKUP(F$3,criticalcare,9,FALSE)</f>
        <v>qq</v>
      </c>
      <c r="G32" s="40" t="str">
        <f>VLOOKUP(G$3,criticalcare,9,FALSE)</f>
        <v>qq</v>
      </c>
      <c r="H32" s="40" t="str">
        <f>VLOOKUP(H$3,criticalcare,9,FALSE)</f>
        <v>T.Vo (ClinCat)</v>
      </c>
      <c r="I32" s="46" t="str">
        <f>VLOOKUP(I$3,criticalcare,9,FALSE)</f>
        <v>qq</v>
      </c>
      <c r="J32" s="28"/>
      <c r="K32" s="19"/>
    </row>
    <row r="33" spans="2:11" hidden="1" x14ac:dyDescent="0.3">
      <c r="B33" s="84"/>
      <c r="C33" s="34" t="str">
        <f>'Critical Care Team'!J$1</f>
        <v>Resident assessment</v>
      </c>
      <c r="D33" s="5"/>
      <c r="E33" s="40">
        <f>VLOOKUP(E$3,criticalcare,10,FALSE)</f>
        <v>0</v>
      </c>
      <c r="F33" s="40">
        <f>VLOOKUP(F$3,criticalcare,10,FALSE)</f>
        <v>0</v>
      </c>
      <c r="G33" s="40">
        <f>VLOOKUP(G$3,criticalcare,10,FALSE)</f>
        <v>0</v>
      </c>
      <c r="H33" s="40">
        <f>VLOOKUP(H$3,criticalcare,10,FALSE)</f>
        <v>0</v>
      </c>
      <c r="I33" s="46">
        <f>VLOOKUP(I$3,criticalcare,10,FALSE)</f>
        <v>0</v>
      </c>
      <c r="J33" s="28"/>
      <c r="K33" s="19"/>
    </row>
    <row r="34" spans="2:11" hidden="1" x14ac:dyDescent="0.3">
      <c r="B34" s="84"/>
      <c r="C34" s="34" t="str">
        <f>'Critical Care Team'!K$1</f>
        <v>INTERN</v>
      </c>
      <c r="D34" s="5"/>
      <c r="E34" s="40">
        <f>VLOOKUP(E$3,criticalcare,11,FALSE)</f>
        <v>0</v>
      </c>
      <c r="F34" s="40">
        <f>VLOOKUP(F$3,criticalcare,11,FALSE)</f>
        <v>0</v>
      </c>
      <c r="G34" s="40">
        <f>VLOOKUP(G$3,criticalcare,11,FALSE)</f>
        <v>0</v>
      </c>
      <c r="H34" s="40">
        <f>VLOOKUP(H$3,criticalcare,11,FALSE)</f>
        <v>0</v>
      </c>
      <c r="I34" s="46">
        <f>VLOOKUP(I$3,criticalcare,11,FALSE)</f>
        <v>0</v>
      </c>
      <c r="J34" s="28"/>
      <c r="K34" s="19"/>
    </row>
    <row r="35" spans="2:11" hidden="1" x14ac:dyDescent="0.3">
      <c r="B35" s="84"/>
      <c r="C35" s="34" t="str">
        <f>'Critical Care Team'!L$1</f>
        <v>CTS Training</v>
      </c>
      <c r="D35" s="5"/>
      <c r="E35" s="40">
        <f>VLOOKUP(E$3,criticalcare,12,FALSE)</f>
        <v>0</v>
      </c>
      <c r="F35" s="40">
        <f>VLOOKUP(F$3,criticalcare,12,FALSE)</f>
        <v>0</v>
      </c>
      <c r="G35" s="40">
        <f>VLOOKUP(G$3,criticalcare,12,FALSE)</f>
        <v>0</v>
      </c>
      <c r="H35" s="40">
        <f>VLOOKUP(H$3,criticalcare,12,FALSE)</f>
        <v>0</v>
      </c>
      <c r="I35" s="46">
        <f>VLOOKUP(I$3,criticalcare,12,FALSE)</f>
        <v>0</v>
      </c>
      <c r="J35" s="28"/>
      <c r="K35" s="19"/>
    </row>
    <row r="36" spans="2:11" x14ac:dyDescent="0.3">
      <c r="B36" s="84"/>
      <c r="C36" s="34" t="str">
        <f>'Critical Care Team'!M$1</f>
        <v>STUDENT/INTERN</v>
      </c>
      <c r="D36" s="5"/>
      <c r="E36" s="208" t="str">
        <f>VLOOKUP(E$3,criticalcare,13,FALSE)</f>
        <v>qq</v>
      </c>
      <c r="F36" s="208" t="str">
        <f>VLOOKUP(F$3,criticalcare,13,FALSE)</f>
        <v>Wendy Yao (StEPs) CTS</v>
      </c>
      <c r="G36" s="208" t="str">
        <f>VLOOKUP(G$3,criticalcare,13,FALSE)</f>
        <v>Wendy Yao (StEPs) CTS</v>
      </c>
      <c r="H36" s="208" t="str">
        <f>VLOOKUP(H$3,criticalcare,13,FALSE)</f>
        <v>Wendy Yao (StEPs) CTS</v>
      </c>
      <c r="I36" s="46" t="str">
        <f>VLOOKUP(I$3,criticalcare,13,FALSE)</f>
        <v>Wendy Yao (StEPs) CTS</v>
      </c>
      <c r="J36" s="28"/>
      <c r="K36" s="19"/>
    </row>
    <row r="37" spans="2:11" hidden="1" x14ac:dyDescent="0.3">
      <c r="B37" s="84"/>
      <c r="C37" s="34">
        <f>'Critical Care Team'!N$1</f>
        <v>0</v>
      </c>
      <c r="D37" s="5"/>
      <c r="E37" s="40">
        <f>VLOOKUP(E$3,criticalcare,14,FALSE)</f>
        <v>0</v>
      </c>
      <c r="F37" s="40">
        <f>VLOOKUP(F$3,criticalcare,14,FALSE)</f>
        <v>0</v>
      </c>
      <c r="G37" s="40">
        <f>VLOOKUP(G$3,criticalcare,14,FALSE)</f>
        <v>0</v>
      </c>
      <c r="H37" s="40">
        <f>VLOOKUP(H$3,criticalcare,14,FALSE)</f>
        <v>0</v>
      </c>
      <c r="I37" s="46">
        <f>VLOOKUP(I$3,criticalcare,14,FALSE)</f>
        <v>0</v>
      </c>
      <c r="J37" s="28"/>
      <c r="K37" s="19"/>
    </row>
    <row r="38" spans="2:11" hidden="1" x14ac:dyDescent="0.3">
      <c r="B38" s="84"/>
      <c r="C38" s="34" t="str">
        <f>'Critical Care Team'!O$1</f>
        <v>INTERN</v>
      </c>
      <c r="D38" s="5"/>
      <c r="E38" s="40" t="str">
        <f>VLOOKUP(E$3,criticalcare,15,FALSE)</f>
        <v>qq</v>
      </c>
      <c r="F38" s="40" t="str">
        <f>VLOOKUP(F$3,criticalcare,15,FALSE)</f>
        <v>qq</v>
      </c>
      <c r="G38" s="40" t="str">
        <f>VLOOKUP(G$3,criticalcare,15,FALSE)</f>
        <v>qq</v>
      </c>
      <c r="H38" s="40" t="str">
        <f>VLOOKUP(H$3,criticalcare,15,FALSE)</f>
        <v>qq</v>
      </c>
      <c r="I38" s="46" t="str">
        <f>VLOOKUP(I$3,criticalcare,15,FALSE)</f>
        <v>qq</v>
      </c>
      <c r="J38" s="28"/>
      <c r="K38" s="19"/>
    </row>
    <row r="39" spans="2:11" hidden="1" x14ac:dyDescent="0.3">
      <c r="B39" s="84"/>
      <c r="C39" s="34" t="str">
        <f>'Critical Care Team'!P$1</f>
        <v>[PHARMACY ROLE]</v>
      </c>
      <c r="D39" s="5"/>
      <c r="E39" s="40">
        <f>VLOOKUP(E$3,criticalcare,16,FALSE)</f>
        <v>0</v>
      </c>
      <c r="F39" s="40">
        <f>VLOOKUP(F$3,criticalcare,16,FALSE)</f>
        <v>0</v>
      </c>
      <c r="G39" s="40">
        <f>VLOOKUP(G$3,criticalcare,16,FALSE)</f>
        <v>0</v>
      </c>
      <c r="H39" s="40">
        <f>VLOOKUP(H$3,criticalcare,16,FALSE)</f>
        <v>0</v>
      </c>
      <c r="I39" s="46">
        <f>VLOOKUP(I$3,criticalcare,16,FALSE)</f>
        <v>0</v>
      </c>
      <c r="J39" s="28"/>
      <c r="K39" s="19"/>
    </row>
    <row r="40" spans="2:11" x14ac:dyDescent="0.3">
      <c r="B40" s="84"/>
      <c r="C40" s="34" t="str">
        <f>'Critical Care Team'!Q$1</f>
        <v>EMR</v>
      </c>
      <c r="D40" s="5"/>
      <c r="E40" s="40" t="str">
        <f>VLOOKUP(E$3,criticalcare,17,FALSE)</f>
        <v>qq</v>
      </c>
      <c r="F40" s="40" t="str">
        <f>VLOOKUP(F$3,criticalcare,17,FALSE)</f>
        <v>qq</v>
      </c>
      <c r="G40" s="40" t="str">
        <f>VLOOKUP(G$3,criticalcare,17,FALSE)</f>
        <v>T.Vo (11.15-1.15)</v>
      </c>
      <c r="H40" s="40" t="str">
        <f>VLOOKUP(H$3,criticalcare,17,FALSE)</f>
        <v>qq</v>
      </c>
      <c r="I40" s="46" t="str">
        <f>VLOOKUP(I$3,criticalcare,17,FALSE)</f>
        <v>qq</v>
      </c>
      <c r="J40" s="28"/>
      <c r="K40" s="19"/>
    </row>
    <row r="41" spans="2:11" hidden="1" x14ac:dyDescent="0.3">
      <c r="B41" s="84"/>
      <c r="C41" s="34" t="str">
        <f>'Critical Care Team'!R$1</f>
        <v>[PHARMACY ROLE]</v>
      </c>
      <c r="D41" s="5"/>
      <c r="E41" s="40">
        <f>VLOOKUP(E$3,criticalcare,18,FALSE)</f>
        <v>0</v>
      </c>
      <c r="F41" s="40">
        <f>VLOOKUP(F$3,criticalcare,18,FALSE)</f>
        <v>0</v>
      </c>
      <c r="G41" s="40">
        <f>VLOOKUP(G$3,criticalcare,18,FALSE)</f>
        <v>0</v>
      </c>
      <c r="H41" s="40">
        <f>VLOOKUP(H$3,criticalcare,18,FALSE)</f>
        <v>0</v>
      </c>
      <c r="I41" s="46">
        <f>VLOOKUP(I$3,criticalcare,18,FALSE)</f>
        <v>0</v>
      </c>
      <c r="J41" s="28"/>
      <c r="K41" s="19"/>
    </row>
    <row r="42" spans="2:11" hidden="1" x14ac:dyDescent="0.3">
      <c r="B42" s="84"/>
      <c r="C42" s="34" t="str">
        <f>'Critical Care Team'!S$1</f>
        <v>[PHARMACY ROLE]</v>
      </c>
      <c r="D42" s="5"/>
      <c r="E42" s="40">
        <f>VLOOKUP(E$3,criticalcare,19,FALSE)</f>
        <v>0</v>
      </c>
      <c r="F42" s="40">
        <f>VLOOKUP(F$3,criticalcare,19,FALSE)</f>
        <v>0</v>
      </c>
      <c r="G42" s="40">
        <f>VLOOKUP(G$3,criticalcare,19,FALSE)</f>
        <v>0</v>
      </c>
      <c r="H42" s="40">
        <f>VLOOKUP(H$3,criticalcare,19,FALSE)</f>
        <v>0</v>
      </c>
      <c r="I42" s="46">
        <f>VLOOKUP(I$3,criticalcare,19,FALSE)</f>
        <v>0</v>
      </c>
      <c r="J42" s="28"/>
      <c r="K42" s="19"/>
    </row>
    <row r="43" spans="2:11" hidden="1" x14ac:dyDescent="0.3">
      <c r="B43" s="84"/>
      <c r="C43" s="34" t="str">
        <f>'Critical Care Team'!T$1</f>
        <v>[PHARMACY ROLE]</v>
      </c>
      <c r="D43" s="5"/>
      <c r="E43" s="40">
        <f>VLOOKUP(E$3,criticalcare,20,FALSE)</f>
        <v>0</v>
      </c>
      <c r="F43" s="40">
        <f>VLOOKUP(F$3,criticalcare,20,FALSE)</f>
        <v>0</v>
      </c>
      <c r="G43" s="40">
        <f>VLOOKUP(G$3,criticalcare,20,FALSE)</f>
        <v>0</v>
      </c>
      <c r="H43" s="40">
        <f>VLOOKUP(H$3,criticalcare,20,FALSE)</f>
        <v>0</v>
      </c>
      <c r="I43" s="46">
        <f>VLOOKUP(I$3,criticalcare,20,FALSE)</f>
        <v>0</v>
      </c>
      <c r="J43" s="28"/>
      <c r="K43" s="19"/>
    </row>
    <row r="44" spans="2:11" x14ac:dyDescent="0.3">
      <c r="B44" s="77"/>
      <c r="C44" s="78" t="s">
        <v>9</v>
      </c>
      <c r="D44" s="20"/>
      <c r="E44" s="43"/>
      <c r="F44" s="43"/>
      <c r="G44" s="43"/>
      <c r="H44" s="43"/>
      <c r="I44" s="44"/>
      <c r="J44" s="28"/>
      <c r="K44" s="19"/>
    </row>
    <row r="45" spans="2:11" x14ac:dyDescent="0.3">
      <c r="B45" s="84" t="s">
        <v>30</v>
      </c>
      <c r="C45" s="34" t="str">
        <f>'Digestive Neph Team'!C$1</f>
        <v>NEPHROLOGY</v>
      </c>
      <c r="D45" s="5"/>
      <c r="E45" s="40" t="str">
        <f>VLOOKUP(E$3,Digestive,3,FALSE)</f>
        <v>John</v>
      </c>
      <c r="F45" s="40" t="str">
        <f>VLOOKUP(F$3,Digestive,3,FALSE)</f>
        <v>John</v>
      </c>
      <c r="G45" s="40" t="str">
        <f>VLOOKUP(G$3,Digestive,3,FALSE)</f>
        <v>John</v>
      </c>
      <c r="H45" s="40" t="str">
        <f>VLOOKUP(H$3,Digestive,3,FALSE)</f>
        <v>John</v>
      </c>
      <c r="I45" s="46" t="str">
        <f>VLOOKUP(I$3,Digestive,3,FALSE)</f>
        <v>John</v>
      </c>
      <c r="J45" s="28"/>
      <c r="K45" s="19"/>
    </row>
    <row r="46" spans="2:11" x14ac:dyDescent="0.3">
      <c r="B46" s="84" t="s">
        <v>31</v>
      </c>
      <c r="C46" s="34" t="str">
        <f>'Digestive Neph Team'!D$1</f>
        <v xml:space="preserve">RENAL TRANSPLANT/ENDO SURG </v>
      </c>
      <c r="D46" s="5"/>
      <c r="E46" s="40" t="str">
        <f>VLOOKUP(E$3,Digestive,4,FALSE)</f>
        <v>Stuart</v>
      </c>
      <c r="F46" s="40" t="str">
        <f>VLOOKUP(F$3,Digestive,4,FALSE)</f>
        <v>Stuart</v>
      </c>
      <c r="G46" s="40" t="str">
        <f>VLOOKUP(G$3,Digestive,4,FALSE)</f>
        <v>Stuart</v>
      </c>
      <c r="H46" s="40" t="str">
        <f>VLOOKUP(H$3,Digestive,4,FALSE)</f>
        <v>Stuart</v>
      </c>
      <c r="I46" s="46" t="str">
        <f>VLOOKUP(I$3,Digestive,4,FALSE)</f>
        <v>Stuart</v>
      </c>
      <c r="J46" s="28"/>
      <c r="K46" s="19"/>
    </row>
    <row r="47" spans="2:11" x14ac:dyDescent="0.3">
      <c r="B47" s="84" t="s">
        <v>34</v>
      </c>
      <c r="C47" s="34" t="str">
        <f>'Digestive Neph Team'!E$1</f>
        <v>(8am-4.30pm) GASTRO 34 / CLINICS</v>
      </c>
      <c r="D47" s="5"/>
      <c r="E47" s="40" t="str">
        <f>VLOOKUP(E$3,Digestive,5,FALSE)</f>
        <v>K.Noble</v>
      </c>
      <c r="F47" s="40" t="str">
        <f>VLOOKUP(F$3,Digestive,5,FALSE)</f>
        <v>Sheridan</v>
      </c>
      <c r="G47" s="40" t="str">
        <f>VLOOKUP(G$3,Digestive,5,FALSE)</f>
        <v>Sheridan</v>
      </c>
      <c r="H47" s="40" t="str">
        <f>VLOOKUP(H$3,Digestive,5,FALSE)</f>
        <v>K.Noble</v>
      </c>
      <c r="I47" s="46" t="str">
        <f>VLOOKUP(I$3,Digestive,5,FALSE)</f>
        <v>K.Noble</v>
      </c>
      <c r="J47" s="28"/>
      <c r="K47" s="19"/>
    </row>
    <row r="48" spans="2:11" x14ac:dyDescent="0.3">
      <c r="B48" s="84" t="s">
        <v>35</v>
      </c>
      <c r="C48" s="34" t="str">
        <f>'Digestive Neph Team'!F$1</f>
        <v xml:space="preserve"> GASTRO&amp;SURG helper/MENTAL HEALTH (MBU,STEPPING STONES)</v>
      </c>
      <c r="D48" s="5"/>
      <c r="E48" s="40" t="str">
        <f>VLOOKUP(E$3,Digestive,6,FALSE)</f>
        <v>K.Fildes</v>
      </c>
      <c r="F48" s="40" t="str">
        <f>VLOOKUP(F$3,Digestive,6,FALSE)</f>
        <v>K.Fildes</v>
      </c>
      <c r="G48" s="40" t="str">
        <f>VLOOKUP(G$3,Digestive,6,FALSE)</f>
        <v>K.Fildes</v>
      </c>
      <c r="H48" s="40" t="str">
        <f>VLOOKUP(H$3,Digestive,6,FALSE)</f>
        <v>K.Fildes</v>
      </c>
      <c r="I48" s="46" t="str">
        <f>VLOOKUP(I$3,Digestive,6,FALSE)</f>
        <v>K.Fildes</v>
      </c>
      <c r="J48" s="28"/>
      <c r="K48" s="19"/>
    </row>
    <row r="49" spans="2:11" x14ac:dyDescent="0.3">
      <c r="B49" s="88" t="s">
        <v>29</v>
      </c>
      <c r="C49" s="89" t="str">
        <f>'Digestive Neph Team'!G$1</f>
        <v>MENTAL HEALTH (ADPS)</v>
      </c>
      <c r="D49" s="5"/>
      <c r="E49" s="40" t="str">
        <f>VLOOKUP(E$3,Digestive,7,FALSE)</f>
        <v>A.Alex</v>
      </c>
      <c r="F49" s="40" t="str">
        <f>VLOOKUP(F$3,Digestive,7,FALSE)</f>
        <v>A.Alex</v>
      </c>
      <c r="G49" s="40" t="str">
        <f>VLOOKUP(G$3,Digestive,7,FALSE)</f>
        <v>A.Alex</v>
      </c>
      <c r="H49" s="40" t="str">
        <f>VLOOKUP(H$3,Digestive,7,FALSE)</f>
        <v>A.Alex</v>
      </c>
      <c r="I49" s="46" t="str">
        <f>VLOOKUP(I$3,Digestive,7,FALSE)</f>
        <v>D.Dunning</v>
      </c>
      <c r="J49" s="28"/>
      <c r="K49" s="19"/>
    </row>
    <row r="50" spans="2:11" x14ac:dyDescent="0.3">
      <c r="B50" s="84" t="s">
        <v>449</v>
      </c>
      <c r="C50" s="34" t="str">
        <f>'Digestive Neph Team'!H$1</f>
        <v>(8am-4.30pm) AAC</v>
      </c>
      <c r="D50" s="5"/>
      <c r="E50" s="40" t="str">
        <f>VLOOKUP(E$3,Digestive,8,FALSE)</f>
        <v>D.Dunning</v>
      </c>
      <c r="F50" s="40" t="str">
        <f>VLOOKUP(F$3,Digestive,8,FALSE)</f>
        <v>D.Dunning</v>
      </c>
      <c r="G50" s="40" t="str">
        <f>VLOOKUP(G$3,Digestive,8,FALSE)</f>
        <v>D.Dunning</v>
      </c>
      <c r="H50" s="40" t="str">
        <f>VLOOKUP(H$3,Digestive,8,FALSE)</f>
        <v>D.Dunning</v>
      </c>
      <c r="I50" s="46" t="str">
        <f>VLOOKUP(I$3,Digestive,8,FALSE)</f>
        <v>qq</v>
      </c>
      <c r="J50" s="28"/>
      <c r="K50" s="19"/>
    </row>
    <row r="51" spans="2:11" ht="15.75" customHeight="1" x14ac:dyDescent="0.3">
      <c r="B51" s="84" t="s">
        <v>26</v>
      </c>
      <c r="C51" s="34" t="str">
        <f>'Digestive Neph Team'!I$1</f>
        <v>(8am-4.30pm) UPPER GI / GEN SURG (including outliers) 33</v>
      </c>
      <c r="D51" s="5"/>
      <c r="E51" s="40" t="str">
        <f>VLOOKUP(E$3,Digestive,9,FALSE)</f>
        <v>J.Hughes</v>
      </c>
      <c r="F51" s="40" t="str">
        <f>VLOOKUP(F$3,Digestive,9,FALSE)</f>
        <v>J.Hughes</v>
      </c>
      <c r="G51" s="40" t="str">
        <f>VLOOKUP(G$3,Digestive,9,FALSE)</f>
        <v>J.Hughes</v>
      </c>
      <c r="H51" s="40" t="str">
        <f>VLOOKUP(H$3,Digestive,9,FALSE)</f>
        <v>J.Hughes</v>
      </c>
      <c r="I51" s="46" t="str">
        <f>VLOOKUP(I$3,Digestive,9,FALSE)</f>
        <v>J.Hughes</v>
      </c>
      <c r="J51" s="28"/>
      <c r="K51" s="19"/>
    </row>
    <row r="52" spans="2:11" x14ac:dyDescent="0.3">
      <c r="B52" s="84" t="s">
        <v>462</v>
      </c>
      <c r="C52" s="34" t="str">
        <f>'Digestive Neph Team'!J$1</f>
        <v>VASCULAR/SPECIALTY SURGERY (UROL/ GYNAE/ DENT/ ENT/ Plastics/ OPTHAL/MAX FAX)</v>
      </c>
      <c r="D52" s="5"/>
      <c r="E52" s="40" t="str">
        <f>VLOOKUP(E$3,Digestive,10,FALSE)</f>
        <v>April</v>
      </c>
      <c r="F52" s="40" t="str">
        <f>VLOOKUP(F$3,Digestive,10,FALSE)</f>
        <v>April</v>
      </c>
      <c r="G52" s="40" t="str">
        <f>VLOOKUP(G$3,Digestive,10,FALSE)</f>
        <v>April</v>
      </c>
      <c r="H52" s="40" t="str">
        <f>VLOOKUP(H$3,Digestive,10,FALSE)</f>
        <v>April</v>
      </c>
      <c r="I52" s="46" t="str">
        <f>VLOOKUP(I$3,Digestive,10,FALSE)</f>
        <v>April</v>
      </c>
      <c r="J52" s="28"/>
      <c r="K52" s="19"/>
    </row>
    <row r="53" spans="2:11" hidden="1" x14ac:dyDescent="0.3">
      <c r="B53" s="84"/>
      <c r="C53" s="34" t="str">
        <f>'Digestive Neph Team'!K$1</f>
        <v>Training ADPS</v>
      </c>
      <c r="D53" s="5"/>
      <c r="E53" s="40">
        <f>VLOOKUP(E$3,Digestive,11,FALSE)</f>
        <v>0</v>
      </c>
      <c r="F53" s="40">
        <f>VLOOKUP(F$3,Digestive,11,FALSE)</f>
        <v>0</v>
      </c>
      <c r="G53" s="40">
        <f>VLOOKUP(G$3,Digestive,11,FALSE)</f>
        <v>0</v>
      </c>
      <c r="H53" s="40">
        <f>VLOOKUP(H$3,Digestive,11,FALSE)</f>
        <v>0</v>
      </c>
      <c r="I53" s="46">
        <f>VLOOKUP(I$3,Digestive,11,FALSE)</f>
        <v>0</v>
      </c>
      <c r="J53" s="28"/>
      <c r="K53" s="19"/>
    </row>
    <row r="54" spans="2:11" hidden="1" x14ac:dyDescent="0.3">
      <c r="B54" s="84"/>
      <c r="C54" s="34" t="str">
        <f>'Digestive Neph Team'!L$1</f>
        <v>Training Gastro</v>
      </c>
      <c r="D54" s="5"/>
      <c r="E54" s="40">
        <f>VLOOKUP(E$3,Digestive,12,FALSE)</f>
        <v>0</v>
      </c>
      <c r="F54" s="40">
        <f>VLOOKUP(F$3,Digestive,12,FALSE)</f>
        <v>0</v>
      </c>
      <c r="G54" s="40">
        <f>VLOOKUP(G$3,Digestive,12,FALSE)</f>
        <v>0</v>
      </c>
      <c r="H54" s="40">
        <f>VLOOKUP(H$3,Digestive,12,FALSE)</f>
        <v>0</v>
      </c>
      <c r="I54" s="46">
        <f>VLOOKUP(I$3,Digestive,12,FALSE)</f>
        <v>0</v>
      </c>
      <c r="J54" s="28"/>
      <c r="K54" s="19"/>
    </row>
    <row r="55" spans="2:11" hidden="1" x14ac:dyDescent="0.3">
      <c r="B55" s="84"/>
      <c r="C55" s="34" t="str">
        <f>'Digestive Neph Team'!M$1</f>
        <v>Training AAC</v>
      </c>
      <c r="D55" s="5"/>
      <c r="E55" s="40">
        <f>VLOOKUP(E$3,Digestive,13,FALSE)</f>
        <v>0</v>
      </c>
      <c r="F55" s="40">
        <f>VLOOKUP(F$3,Digestive,13,FALSE)</f>
        <v>0</v>
      </c>
      <c r="G55" s="40">
        <f>VLOOKUP(G$3,Digestive,13,FALSE)</f>
        <v>0</v>
      </c>
      <c r="H55" s="40">
        <f>VLOOKUP(H$3,Digestive,13,FALSE)</f>
        <v>0</v>
      </c>
      <c r="I55" s="46">
        <f>VLOOKUP(I$3,Digestive,13,FALSE)</f>
        <v>0</v>
      </c>
      <c r="J55" s="28"/>
      <c r="K55" s="19"/>
    </row>
    <row r="56" spans="2:11" ht="14.25" hidden="1" customHeight="1" x14ac:dyDescent="0.3">
      <c r="B56" s="84"/>
      <c r="C56" s="34" t="str">
        <f>'Digestive Neph Team'!N$1</f>
        <v>AAC TRAINING</v>
      </c>
      <c r="D56" s="5"/>
      <c r="E56" s="40">
        <f>VLOOKUP(E$3,Digestive,14,FALSE)</f>
        <v>0</v>
      </c>
      <c r="F56" s="40">
        <f>VLOOKUP(F$3,Digestive,14,FALSE)</f>
        <v>0</v>
      </c>
      <c r="G56" s="40">
        <f>VLOOKUP(G$3,Digestive,14,FALSE)</f>
        <v>0</v>
      </c>
      <c r="H56" s="40">
        <f>VLOOKUP(H$3,Digestive,14,FALSE)</f>
        <v>0</v>
      </c>
      <c r="I56" s="46">
        <f>VLOOKUP(I$3,Digestive,14,FALSE)</f>
        <v>0</v>
      </c>
      <c r="J56" s="28"/>
      <c r="K56" s="19"/>
    </row>
    <row r="57" spans="2:11" ht="15.75" customHeight="1" x14ac:dyDescent="0.3">
      <c r="B57" s="84"/>
      <c r="C57" s="34" t="str">
        <f>'Digestive Neph Team'!O$1</f>
        <v>INTERN</v>
      </c>
      <c r="D57" s="5"/>
      <c r="E57" s="40" t="str">
        <f>VLOOKUP(E$3,Digestive,15,FALSE)</f>
        <v>Alison (renal)</v>
      </c>
      <c r="F57" s="40" t="str">
        <f>VLOOKUP(F$3,Digestive,15,FALSE)</f>
        <v>Alison LS (renal)</v>
      </c>
      <c r="G57" s="40" t="str">
        <f>VLOOKUP(G$3,Digestive,15,FALSE)</f>
        <v>qq</v>
      </c>
      <c r="H57" s="40" t="str">
        <f>VLOOKUP(H$3,Digestive,15,FALSE)</f>
        <v>qq</v>
      </c>
      <c r="I57" s="46" t="str">
        <f>VLOOKUP(I$3,Digestive,15,FALSE)</f>
        <v>qq</v>
      </c>
      <c r="J57" s="28"/>
      <c r="K57" s="19"/>
    </row>
    <row r="58" spans="2:11" x14ac:dyDescent="0.3">
      <c r="B58" s="84"/>
      <c r="C58" s="34" t="str">
        <f>'Digestive Neph Team'!P$1</f>
        <v>STUDENTS</v>
      </c>
      <c r="D58" s="5"/>
      <c r="E58" s="40" t="str">
        <f>VLOOKUP(E$3,Digestive,16,FALSE)</f>
        <v>QQ</v>
      </c>
      <c r="F58" s="40" t="str">
        <f>VLOOKUP(F$3,Digestive,16,FALSE)</f>
        <v>Shirley (UGI)</v>
      </c>
      <c r="G58" s="40" t="str">
        <f>VLOOKUP(G$3,Digestive,16,FALSE)</f>
        <v>Shirley (UGI)</v>
      </c>
      <c r="H58" s="40" t="str">
        <f>VLOOKUP(H$3,Digestive,16,FALSE)</f>
        <v>Shirley (UGI)</v>
      </c>
      <c r="I58" s="46" t="str">
        <f>VLOOKUP(I$3,Digestive,16,FALSE)</f>
        <v>Shirley (UGI)</v>
      </c>
      <c r="J58" s="28"/>
      <c r="K58" s="19"/>
    </row>
    <row r="59" spans="2:11" x14ac:dyDescent="0.3">
      <c r="B59" s="84"/>
      <c r="C59" s="34" t="str">
        <f>'Digestive Neph Team'!Q$1</f>
        <v>STUDENTS</v>
      </c>
      <c r="D59" s="5"/>
      <c r="E59" s="40" t="str">
        <f>VLOOKUP(E$3,Digestive,17,FALSE)</f>
        <v>QQ</v>
      </c>
      <c r="F59" s="206" t="str">
        <f>VLOOKUP(F$3,Digestive,17,FALSE)</f>
        <v>Danny (Gastro/surg/MBU)</v>
      </c>
      <c r="G59" s="206" t="str">
        <f>VLOOKUP(G$3,Digestive,17,FALSE)</f>
        <v>Danny (Gastro/surg/MBU)</v>
      </c>
      <c r="H59" s="206" t="str">
        <f>VLOOKUP(H$3,Digestive,17,FALSE)</f>
        <v>Danny (Gastro/surg/MBU)</v>
      </c>
      <c r="I59" s="246" t="str">
        <f>VLOOKUP(I$3,Digestive,17,FALSE)</f>
        <v>Danny (Gastro/surg/MBU)</v>
      </c>
      <c r="J59" s="28"/>
      <c r="K59" s="19"/>
    </row>
    <row r="60" spans="2:11" hidden="1" x14ac:dyDescent="0.3">
      <c r="B60" s="84"/>
      <c r="C60" s="34" t="str">
        <f>'Digestive Neph Team'!R$1</f>
        <v>[PHARMACY ROLE]</v>
      </c>
      <c r="D60" s="5"/>
      <c r="E60" s="40">
        <f>VLOOKUP(E$3,Digestive,18,FALSE)</f>
        <v>0</v>
      </c>
      <c r="F60" s="40">
        <f>VLOOKUP(F$3,Digestive,18,FALSE)</f>
        <v>0</v>
      </c>
      <c r="G60" s="40">
        <f>VLOOKUP(G$3,Digestive,18,FALSE)</f>
        <v>0</v>
      </c>
      <c r="H60" s="40">
        <f>VLOOKUP(H$3,Digestive,18,FALSE)</f>
        <v>0</v>
      </c>
      <c r="I60" s="46">
        <f>VLOOKUP(I$3,Digestive,18,FALSE)</f>
        <v>0</v>
      </c>
      <c r="J60" s="28"/>
      <c r="K60" s="19"/>
    </row>
    <row r="61" spans="2:11" hidden="1" x14ac:dyDescent="0.3">
      <c r="B61" s="84"/>
      <c r="C61" s="34">
        <f>'Digestive Neph Team'!S$1</f>
        <v>0</v>
      </c>
      <c r="D61" s="5"/>
      <c r="E61" s="40">
        <f>VLOOKUP(E$3,Digestive,19,FALSE)</f>
        <v>0</v>
      </c>
      <c r="F61" s="40">
        <f>VLOOKUP(F$3,Digestive,19,FALSE)</f>
        <v>0</v>
      </c>
      <c r="G61" s="40">
        <f>VLOOKUP(G$3,Digestive,19,FALSE)</f>
        <v>0</v>
      </c>
      <c r="H61" s="40">
        <f>VLOOKUP(H$3,Digestive,19,FALSE)</f>
        <v>0</v>
      </c>
      <c r="I61" s="46">
        <f>VLOOKUP(I$3,Digestive,19,FALSE)</f>
        <v>0</v>
      </c>
      <c r="J61" s="28"/>
      <c r="K61" s="19"/>
    </row>
    <row r="62" spans="2:11" hidden="1" x14ac:dyDescent="0.3">
      <c r="B62" s="84"/>
      <c r="C62" s="34">
        <f>'Digestive Neph Team'!T$1</f>
        <v>0</v>
      </c>
      <c r="D62" s="5"/>
      <c r="E62" s="40">
        <f>VLOOKUP(E$3,Digestive,20,FALSE)</f>
        <v>0</v>
      </c>
      <c r="F62" s="40">
        <f>VLOOKUP(F$3,Digestive,20,FALSE)</f>
        <v>0</v>
      </c>
      <c r="G62" s="40">
        <f>VLOOKUP(G$3,Digestive,20,FALSE)</f>
        <v>0</v>
      </c>
      <c r="H62" s="40">
        <f>VLOOKUP(H$3,Digestive,20,FALSE)</f>
        <v>0</v>
      </c>
      <c r="I62" s="46">
        <f>VLOOKUP(I$3,Digestive,20,FALSE)</f>
        <v>0</v>
      </c>
      <c r="J62" s="28"/>
      <c r="K62" s="19"/>
    </row>
    <row r="63" spans="2:11" x14ac:dyDescent="0.3">
      <c r="B63" s="60"/>
      <c r="C63" s="66" t="s">
        <v>10</v>
      </c>
      <c r="D63" s="20"/>
      <c r="E63" s="43"/>
      <c r="F63" s="43"/>
      <c r="G63" s="43"/>
      <c r="H63" s="43"/>
      <c r="I63" s="44"/>
      <c r="J63" s="28"/>
      <c r="K63" s="19"/>
    </row>
    <row r="64" spans="2:11" s="26" customFormat="1" x14ac:dyDescent="0.3">
      <c r="B64" s="86" t="s">
        <v>37</v>
      </c>
      <c r="C64" s="83" t="str">
        <f>'General Med Team'!C1</f>
        <v xml:space="preserve">(8am-4.30pm)  42 ECHO </v>
      </c>
      <c r="D64" s="55"/>
      <c r="E64" s="40" t="str">
        <f>VLOOKUP(E$3,Generalmed,3,FALSE)</f>
        <v>Jasenka</v>
      </c>
      <c r="F64" s="40" t="str">
        <f>VLOOKUP(F$3,Generalmed,3,FALSE)</f>
        <v>Carmen</v>
      </c>
      <c r="G64" s="40" t="str">
        <f>VLOOKUP(G$3,Generalmed,3,FALSE)</f>
        <v>Jasenka</v>
      </c>
      <c r="H64" s="40" t="str">
        <f>VLOOKUP(H$3,Generalmed,3,FALSE)</f>
        <v>Jasenka</v>
      </c>
      <c r="I64" s="46" t="str">
        <f>VLOOKUP(I$3,Generalmed,3,FALSE)</f>
        <v>Jasenka</v>
      </c>
      <c r="J64" s="28"/>
      <c r="K64" s="19"/>
    </row>
    <row r="65" spans="2:11" x14ac:dyDescent="0.3">
      <c r="B65" s="84" t="s">
        <v>39</v>
      </c>
      <c r="C65" s="89" t="str">
        <f>'General Med Team'!$D$1</f>
        <v>(8am-4.30pm) 42 DELTA (+outliers)</v>
      </c>
      <c r="D65" s="5"/>
      <c r="E65" s="40" t="str">
        <f>VLOOKUP(E$3,Generalmed,4,FALSE)</f>
        <v>Sylvia</v>
      </c>
      <c r="F65" s="40" t="str">
        <f>VLOOKUP(F$3,Generalmed,4,FALSE)</f>
        <v>Sylvia</v>
      </c>
      <c r="G65" s="40" t="str">
        <f>VLOOKUP(G$3,Generalmed,4,FALSE)</f>
        <v>Sylvia</v>
      </c>
      <c r="H65" s="40" t="str">
        <f>VLOOKUP(H$3,Generalmed,4,FALSE)</f>
        <v>Sylvia</v>
      </c>
      <c r="I65" s="46" t="str">
        <f>VLOOKUP(I$3,Generalmed,4,FALSE)</f>
        <v>Sylvia</v>
      </c>
      <c r="J65" s="28"/>
      <c r="K65" s="19"/>
    </row>
    <row r="66" spans="2:11" x14ac:dyDescent="0.3">
      <c r="B66" s="84" t="s">
        <v>38</v>
      </c>
      <c r="C66" s="34" t="str">
        <f>'General Med Team'!$E$1</f>
        <v>(8am-4.30pm) 41 BRAVO</v>
      </c>
      <c r="D66" s="5"/>
      <c r="E66" s="40" t="str">
        <f>VLOOKUP(E$3,Generalmed,5,FALSE)</f>
        <v>Karishma</v>
      </c>
      <c r="F66" s="40" t="str">
        <f>VLOOKUP(F$3,Generalmed,5,FALSE)</f>
        <v>Karishma</v>
      </c>
      <c r="G66" s="40" t="str">
        <f>VLOOKUP(G$3,Generalmed,5,FALSE)</f>
        <v>Karishma</v>
      </c>
      <c r="H66" s="40" t="str">
        <f>VLOOKUP(H$3,Generalmed,5,FALSE)</f>
        <v>Carmen</v>
      </c>
      <c r="I66" s="46" t="str">
        <f>VLOOKUP(I$3,Generalmed,5,FALSE)</f>
        <v>Karishma</v>
      </c>
      <c r="J66" s="28"/>
      <c r="K66" s="19"/>
    </row>
    <row r="67" spans="2:11" x14ac:dyDescent="0.3">
      <c r="B67" s="84" t="s">
        <v>44</v>
      </c>
      <c r="C67" s="34" t="str">
        <f>'General Med Team'!$F$1</f>
        <v>(8am-4.30pm) 41 ALPHA (+outliers)</v>
      </c>
      <c r="D67" s="5"/>
      <c r="E67" s="40" t="str">
        <f>VLOOKUP(E$3,Generalmed,6,FALSE)</f>
        <v>S.McPhee</v>
      </c>
      <c r="F67" s="40" t="str">
        <f>VLOOKUP(F$3,Generalmed,6,FALSE)</f>
        <v>S.McPhee</v>
      </c>
      <c r="G67" s="40" t="str">
        <f>VLOOKUP(G$3,Generalmed,6,FALSE)</f>
        <v>S.McPhee</v>
      </c>
      <c r="H67" s="40" t="str">
        <f>VLOOKUP(H$3,Generalmed,6,FALSE)</f>
        <v>S.McPhee</v>
      </c>
      <c r="I67" s="46" t="str">
        <f>VLOOKUP(I$3,Generalmed,6,FALSE)</f>
        <v>S.McPhee</v>
      </c>
      <c r="J67" s="28"/>
      <c r="K67" s="19"/>
    </row>
    <row r="68" spans="2:11" x14ac:dyDescent="0.3">
      <c r="B68" s="84" t="s">
        <v>45</v>
      </c>
      <c r="C68" s="34" t="str">
        <f>'General Med Team'!$G$1</f>
        <v>(8am-4.30pm) ADMISSIONS</v>
      </c>
      <c r="D68" s="5"/>
      <c r="E68" s="40" t="str">
        <f>VLOOKUP(E$3,Generalmed,7,FALSE)</f>
        <v>Carmen</v>
      </c>
      <c r="F68" s="40" t="str">
        <f>VLOOKUP(F$3,Generalmed,7,FALSE)</f>
        <v>J.Parkinson</v>
      </c>
      <c r="G68" s="40" t="str">
        <f>VLOOKUP(G$3,Generalmed,7,FALSE)</f>
        <v>Sam</v>
      </c>
      <c r="H68" s="40" t="str">
        <f>VLOOKUP(H$3,Generalmed,7,FALSE)</f>
        <v>J.Parkinson</v>
      </c>
      <c r="I68" s="46" t="str">
        <f>VLOOKUP(I$3,Generalmed,7,FALSE)</f>
        <v>Carmen</v>
      </c>
      <c r="J68" s="28"/>
      <c r="K68" s="19"/>
    </row>
    <row r="69" spans="2:11" x14ac:dyDescent="0.3">
      <c r="B69" s="84" t="s">
        <v>46</v>
      </c>
      <c r="C69" s="34" t="str">
        <f>'General Med Team'!$H$1</f>
        <v>(8am-4.30pm) ADMISSIONS/ DISCHARGE SUPPORT</v>
      </c>
      <c r="D69" s="5"/>
      <c r="E69" s="40" t="str">
        <f>VLOOKUP(E$3,Generalmed,8,FALSE)</f>
        <v>Angelica</v>
      </c>
      <c r="F69" s="40" t="str">
        <f>VLOOKUP(F$3,Generalmed,8,FALSE)</f>
        <v>Angelica</v>
      </c>
      <c r="G69" s="40" t="str">
        <f>VLOOKUP(G$3,Generalmed,8,FALSE)</f>
        <v>Angelica</v>
      </c>
      <c r="H69" s="40" t="str">
        <f>VLOOKUP(H$3,Generalmed,8,FALSE)</f>
        <v>Angelica</v>
      </c>
      <c r="I69" s="46" t="str">
        <f>VLOOKUP(I$3,Generalmed,8,FALSE)</f>
        <v>Tatyana</v>
      </c>
      <c r="J69" s="28"/>
      <c r="K69" s="19"/>
    </row>
    <row r="70" spans="2:11" x14ac:dyDescent="0.3">
      <c r="B70" s="84" t="s">
        <v>47</v>
      </c>
      <c r="C70" s="34" t="str">
        <f>'General Med Team'!$I$1</f>
        <v>(11.30am-8pm) LATE</v>
      </c>
      <c r="D70" s="5"/>
      <c r="E70" s="40" t="str">
        <f>VLOOKUP(E$3,Generalmed,9,FALSE)</f>
        <v>Angela</v>
      </c>
      <c r="F70" s="40" t="str">
        <f>VLOOKUP(F$3,Generalmed,9,FALSE)</f>
        <v>Angela</v>
      </c>
      <c r="G70" s="40" t="str">
        <f>VLOOKUP(G$3,Generalmed,9,FALSE)</f>
        <v>Angela</v>
      </c>
      <c r="H70" s="40" t="str">
        <f>VLOOKUP(H$3,Generalmed,9,FALSE)</f>
        <v>Tatyana</v>
      </c>
      <c r="I70" s="46" t="str">
        <f>VLOOKUP(I$3,Generalmed,9,FALSE)</f>
        <v>Angela</v>
      </c>
      <c r="J70" s="28"/>
      <c r="K70" s="19"/>
    </row>
    <row r="71" spans="2:11" x14ac:dyDescent="0.3">
      <c r="B71" s="84"/>
      <c r="C71" s="34" t="str">
        <f>'General Med Team'!$J$1</f>
        <v>(11.30am - 8pm) PPMC late</v>
      </c>
      <c r="D71" s="5"/>
      <c r="E71" s="40" t="str">
        <f>VLOOKUP(E$3,Generalmed,10,FALSE)</f>
        <v>Stephanie</v>
      </c>
      <c r="F71" s="40" t="str">
        <f>VLOOKUP(F$3,Generalmed,10,FALSE)</f>
        <v>Stephanie</v>
      </c>
      <c r="G71" s="40" t="str">
        <f>VLOOKUP(G$3,Generalmed,10,FALSE)</f>
        <v>Stephanie</v>
      </c>
      <c r="H71" s="40" t="str">
        <f>VLOOKUP(H$3,Generalmed,10,FALSE)</f>
        <v>Stephanie</v>
      </c>
      <c r="I71" s="46" t="str">
        <f>VLOOKUP(I$3,Generalmed,10,FALSE)</f>
        <v>Stephanie</v>
      </c>
      <c r="J71" s="28"/>
      <c r="K71" s="19"/>
    </row>
    <row r="72" spans="2:11" hidden="1" x14ac:dyDescent="0.3">
      <c r="B72" s="84"/>
      <c r="C72" s="34" t="str">
        <f>'General Med Team'!$K$1</f>
        <v>TEAM LEADER SUPPORT</v>
      </c>
      <c r="D72" s="5"/>
      <c r="E72" s="40">
        <f>VLOOKUP(E$3,Generalmed,11,FALSE)</f>
        <v>0</v>
      </c>
      <c r="F72" s="40">
        <f>VLOOKUP(F$3,Generalmed,11,FALSE)</f>
        <v>0</v>
      </c>
      <c r="G72" s="40">
        <f>VLOOKUP(G$3,Generalmed,11,FALSE)</f>
        <v>0</v>
      </c>
      <c r="H72" s="40">
        <f>VLOOKUP(H$3,Generalmed,11,FALSE)</f>
        <v>0</v>
      </c>
      <c r="I72" s="46">
        <f>VLOOKUP(I$3,Generalmed,11,FALSE)</f>
        <v>0</v>
      </c>
      <c r="J72" s="28"/>
      <c r="K72" s="19"/>
    </row>
    <row r="73" spans="2:11" hidden="1" x14ac:dyDescent="0.3">
      <c r="B73" s="84"/>
      <c r="C73" s="34" t="str">
        <f>'General Med Team'!$L$1</f>
        <v>STUDENT</v>
      </c>
      <c r="D73" s="5"/>
      <c r="E73" s="202">
        <f>VLOOKUP(E$3,Generalmed,12,FALSE)</f>
        <v>0</v>
      </c>
      <c r="F73" s="40">
        <f>VLOOKUP(F$3,Generalmed,12,FALSE)</f>
        <v>0</v>
      </c>
      <c r="G73" s="40">
        <f>VLOOKUP(G$3,Generalmed,12,FALSE)</f>
        <v>0</v>
      </c>
      <c r="H73" s="40">
        <f>VLOOKUP(H$3,Generalmed,12,FALSE)</f>
        <v>0</v>
      </c>
      <c r="I73" s="46">
        <f>VLOOKUP(I$3,Generalmed,12,FALSE)</f>
        <v>0</v>
      </c>
      <c r="J73" s="28"/>
      <c r="K73" s="19"/>
    </row>
    <row r="74" spans="2:11" hidden="1" x14ac:dyDescent="0.3">
      <c r="B74" s="84"/>
      <c r="C74" s="34" t="str">
        <f>'General Med Team'!$M$1</f>
        <v>STUDENT</v>
      </c>
      <c r="D74" s="5"/>
      <c r="E74" s="40">
        <f>VLOOKUP(E$3,Generalmed,13,FALSE)</f>
        <v>0</v>
      </c>
      <c r="F74" s="40">
        <f>VLOOKUP(F$3,Generalmed,13,FALSE)</f>
        <v>0</v>
      </c>
      <c r="G74" s="40">
        <f>VLOOKUP(G$3,Generalmed,13,FALSE)</f>
        <v>0</v>
      </c>
      <c r="H74" s="40">
        <f>VLOOKUP(H$3,Generalmed,13,FALSE)</f>
        <v>0</v>
      </c>
      <c r="I74" s="46">
        <f>VLOOKUP(I$3,Generalmed,13,FALSE)</f>
        <v>0</v>
      </c>
      <c r="J74" s="28"/>
      <c r="K74" s="19"/>
    </row>
    <row r="75" spans="2:11" hidden="1" x14ac:dyDescent="0.3">
      <c r="B75" s="84"/>
      <c r="C75" s="34">
        <f>'General Med Team'!$N$1</f>
        <v>0</v>
      </c>
      <c r="D75" s="5"/>
      <c r="E75" s="40">
        <f>VLOOKUP(E$3,Generalmed,14,FALSE)</f>
        <v>0</v>
      </c>
      <c r="F75" s="40">
        <f>VLOOKUP(F$3,Generalmed,14,FALSE)</f>
        <v>0</v>
      </c>
      <c r="G75" s="40">
        <f>VLOOKUP(G$3,Generalmed,14,FALSE)</f>
        <v>0</v>
      </c>
      <c r="H75" s="40">
        <f>VLOOKUP(H$3,Generalmed,14,FALSE)</f>
        <v>0</v>
      </c>
      <c r="I75" s="46">
        <f>VLOOKUP(I$3,Generalmed,14,FALSE)</f>
        <v>0</v>
      </c>
      <c r="J75" s="28"/>
      <c r="K75" s="19"/>
    </row>
    <row r="76" spans="2:11" hidden="1" x14ac:dyDescent="0.3">
      <c r="B76" s="84"/>
      <c r="C76" s="34">
        <f>'General Med Team'!$O$1</f>
        <v>0</v>
      </c>
      <c r="D76" s="5"/>
      <c r="E76" s="40">
        <f>VLOOKUP(E$3,Generalmed,15,FALSE)</f>
        <v>0</v>
      </c>
      <c r="F76" s="40">
        <f>VLOOKUP(F$3,Generalmed,15,FALSE)</f>
        <v>0</v>
      </c>
      <c r="G76" s="40">
        <f>VLOOKUP(G$3,Generalmed,15,FALSE)</f>
        <v>0</v>
      </c>
      <c r="H76" s="40">
        <f>VLOOKUP(H$3,Generalmed,15,FALSE)</f>
        <v>0</v>
      </c>
      <c r="I76" s="46">
        <f>VLOOKUP(I$3,Generalmed,15,FALSE)</f>
        <v>0</v>
      </c>
      <c r="J76" s="28"/>
      <c r="K76" s="19"/>
    </row>
    <row r="77" spans="2:11" hidden="1" x14ac:dyDescent="0.3">
      <c r="B77" s="84"/>
      <c r="C77" s="34">
        <f>'General Med Team'!$P$1</f>
        <v>0</v>
      </c>
      <c r="D77" s="5"/>
      <c r="E77" s="40">
        <f>VLOOKUP(E$3,Generalmed,16,FALSE)</f>
        <v>0</v>
      </c>
      <c r="F77" s="40">
        <f>VLOOKUP(F$3,Generalmed,16,FALSE)</f>
        <v>0</v>
      </c>
      <c r="G77" s="40">
        <f>VLOOKUP(G$3,Generalmed,16,FALSE)</f>
        <v>0</v>
      </c>
      <c r="H77" s="40">
        <f>VLOOKUP(H$3,Generalmed,16,FALSE)</f>
        <v>0</v>
      </c>
      <c r="I77" s="46">
        <f>VLOOKUP(I$3,Generalmed,16,FALSE)</f>
        <v>0</v>
      </c>
      <c r="J77" s="28"/>
      <c r="K77" s="19"/>
    </row>
    <row r="78" spans="2:11" hidden="1" x14ac:dyDescent="0.3">
      <c r="B78" s="84"/>
      <c r="C78" s="34">
        <f>'General Med Team'!$Q$1</f>
        <v>0</v>
      </c>
      <c r="D78" s="5"/>
      <c r="E78" s="40">
        <f>VLOOKUP(E$3,Generalmed,17,FALSE)</f>
        <v>0</v>
      </c>
      <c r="F78" s="40">
        <f>VLOOKUP(F$3,Generalmed,17,FALSE)</f>
        <v>0</v>
      </c>
      <c r="G78" s="40">
        <f>VLOOKUP(G$3,Generalmed,17,FALSE)</f>
        <v>0</v>
      </c>
      <c r="H78" s="40">
        <f>VLOOKUP(H$3,Generalmed,17,FALSE)</f>
        <v>0</v>
      </c>
      <c r="I78" s="46">
        <f>VLOOKUP(I$3,Generalmed,17,FALSE)</f>
        <v>0</v>
      </c>
      <c r="J78" s="28"/>
      <c r="K78" s="19"/>
    </row>
    <row r="79" spans="2:11" hidden="1" x14ac:dyDescent="0.3">
      <c r="B79" s="84"/>
      <c r="C79" s="34">
        <f>'General Med Team'!$R$1</f>
        <v>0</v>
      </c>
      <c r="D79" s="5"/>
      <c r="E79" s="40">
        <f>VLOOKUP(E$3,Generalmed,18,FALSE)</f>
        <v>0</v>
      </c>
      <c r="F79" s="40">
        <f>VLOOKUP(F$3,Generalmed,18,FALSE)</f>
        <v>0</v>
      </c>
      <c r="G79" s="40">
        <f>VLOOKUP(G$3,Generalmed,18,FALSE)</f>
        <v>0</v>
      </c>
      <c r="H79" s="40">
        <f>VLOOKUP(H$3,Generalmed,18,FALSE)</f>
        <v>0</v>
      </c>
      <c r="I79" s="46">
        <f>VLOOKUP(I$3,Generalmed,18,FALSE)</f>
        <v>0</v>
      </c>
      <c r="J79" s="28"/>
      <c r="K79" s="19"/>
    </row>
    <row r="80" spans="2:11" hidden="1" x14ac:dyDescent="0.3">
      <c r="B80" s="84"/>
      <c r="C80" s="34">
        <f>'General Med Team'!$S$1</f>
        <v>0</v>
      </c>
      <c r="D80" s="5"/>
      <c r="E80" s="40">
        <f>VLOOKUP(E$3,Generalmed,19,FALSE)</f>
        <v>0</v>
      </c>
      <c r="F80" s="40">
        <f>VLOOKUP(F$3,Generalmed,19,FALSE)</f>
        <v>0</v>
      </c>
      <c r="G80" s="40">
        <f>VLOOKUP(G$3,Generalmed,19,FALSE)</f>
        <v>0</v>
      </c>
      <c r="H80" s="40">
        <f>VLOOKUP(H$3,Generalmed,19,FALSE)</f>
        <v>0</v>
      </c>
      <c r="I80" s="46">
        <f>VLOOKUP(I$3,Generalmed,19,FALSE)</f>
        <v>0</v>
      </c>
      <c r="J80" s="28"/>
      <c r="K80" s="19"/>
    </row>
    <row r="81" spans="2:11" hidden="1" x14ac:dyDescent="0.3">
      <c r="B81" s="84"/>
      <c r="C81" s="34" t="str">
        <f>'General Med Team'!$T$1</f>
        <v>ADO/SUPPORT</v>
      </c>
      <c r="D81" s="5"/>
      <c r="E81" s="40">
        <f>VLOOKUP(E$3,Generalmed,20,FALSE)</f>
        <v>0</v>
      </c>
      <c r="F81" s="40" t="str">
        <f>VLOOKUP(F$3,Generalmed,20,FALSE)</f>
        <v>qq</v>
      </c>
      <c r="G81" s="40">
        <f>VLOOKUP(G$3,Generalmed,20,FALSE)</f>
        <v>0</v>
      </c>
      <c r="H81" s="40">
        <f>VLOOKUP(H$3,Generalmed,20,FALSE)</f>
        <v>0</v>
      </c>
      <c r="I81" s="46">
        <f>VLOOKUP(I$3,Generalmed,20,FALSE)</f>
        <v>0</v>
      </c>
      <c r="J81" s="28"/>
      <c r="K81" s="19"/>
    </row>
    <row r="82" spans="2:11" x14ac:dyDescent="0.3">
      <c r="B82" s="61"/>
      <c r="C82" s="67" t="s">
        <v>11</v>
      </c>
      <c r="D82" s="20"/>
      <c r="E82" s="43"/>
      <c r="F82" s="43"/>
      <c r="G82" s="43"/>
      <c r="H82" s="43"/>
      <c r="I82" s="44"/>
      <c r="J82" s="28"/>
      <c r="K82" s="19"/>
    </row>
    <row r="83" spans="2:11" x14ac:dyDescent="0.3">
      <c r="B83" s="84" t="s">
        <v>17</v>
      </c>
      <c r="C83" s="34" t="str">
        <f>'Special Med Team'!$C$1</f>
        <v>RHEUM / ENDO / DERM (RhEnDe)</v>
      </c>
      <c r="D83" s="5"/>
      <c r="E83" s="40" t="str">
        <f>VLOOKUP(E$3,specialmedicine,3,FALSE)</f>
        <v>Natalie</v>
      </c>
      <c r="F83" s="40" t="str">
        <f>VLOOKUP(F$3,specialmedicine,3,FALSE)</f>
        <v>A.Tran</v>
      </c>
      <c r="G83" s="207" t="str">
        <f>VLOOKUP(G$3,specialmedicine,3,FALSE)</f>
        <v>A.Tran</v>
      </c>
      <c r="H83" s="40" t="str">
        <f>VLOOKUP(H$3,specialmedicine,3,FALSE)</f>
        <v>A.Tran</v>
      </c>
      <c r="I83" s="218" t="str">
        <f>VLOOKUP(I$3,specialmedicine,3,FALSE)</f>
        <v>Natalie</v>
      </c>
      <c r="J83" s="28"/>
      <c r="K83" s="19"/>
    </row>
    <row r="84" spans="2:11" x14ac:dyDescent="0.3">
      <c r="B84" s="84" t="s">
        <v>17</v>
      </c>
      <c r="C84" s="89" t="str">
        <f>'Special Med Team'!$D$1</f>
        <v>RhEnDe Services</v>
      </c>
      <c r="D84" s="5"/>
      <c r="E84" s="217" t="str">
        <f>VLOOKUP(E$3,specialmedicine,4,FALSE)</f>
        <v>Natalie &gt;2pm (Derm Clinic)</v>
      </c>
      <c r="F84" s="208" t="str">
        <f>VLOOKUP(F$3,specialmedicine,4,FALSE)</f>
        <v>A.Tran &gt;2pm (SLE Clinic)</v>
      </c>
      <c r="G84" s="207" t="str">
        <f>VLOOKUP(G$3,specialmedicine,4,FALSE)</f>
        <v>A.Tran &lt;11am (RA Clinic)</v>
      </c>
      <c r="H84" s="202" t="str">
        <f>VLOOKUP(H$3,specialmedicine,4,FALSE)</f>
        <v>A.Tran (Compassionate)</v>
      </c>
      <c r="I84" s="209" t="str">
        <f>VLOOKUP(I$3,specialmedicine,4,FALSE)</f>
        <v>Natalie &gt;2pm (Derm Clinic)</v>
      </c>
      <c r="J84" s="28"/>
      <c r="K84" s="19"/>
    </row>
    <row r="85" spans="2:11" x14ac:dyDescent="0.3">
      <c r="B85" s="84" t="s">
        <v>15</v>
      </c>
      <c r="C85" s="34" t="str">
        <f>'Special Med Team'!$E$1</f>
        <v>HAEM WHITE</v>
      </c>
      <c r="D85" s="5"/>
      <c r="E85" s="40" t="str">
        <f>VLOOKUP(E$3,specialmedicine,5,FALSE)</f>
        <v>Sam</v>
      </c>
      <c r="F85" s="40" t="str">
        <f>VLOOKUP(F$3,specialmedicine,5,FALSE)</f>
        <v>Sam</v>
      </c>
      <c r="G85" s="40" t="str">
        <f>VLOOKUP(G$3,specialmedicine,5,FALSE)</f>
        <v>Phil</v>
      </c>
      <c r="H85" s="40" t="str">
        <f>VLOOKUP(H$3,specialmedicine,5,FALSE)</f>
        <v>Phil</v>
      </c>
      <c r="I85" s="46" t="str">
        <f>VLOOKUP(I$3,specialmedicine,5,FALSE)</f>
        <v>Sam</v>
      </c>
      <c r="J85" s="28"/>
      <c r="K85" s="19"/>
    </row>
    <row r="86" spans="2:11" x14ac:dyDescent="0.3">
      <c r="B86" s="84" t="s">
        <v>16</v>
      </c>
      <c r="C86" s="34" t="str">
        <f>'Special Med Team'!$F$1</f>
        <v>HAEM RED</v>
      </c>
      <c r="D86" s="5"/>
      <c r="E86" s="40" t="str">
        <f>VLOOKUP(E$3,specialmedicine,6,FALSE)</f>
        <v>Robbie</v>
      </c>
      <c r="F86" s="40" t="str">
        <f>VLOOKUP(F$3,specialmedicine,6,FALSE)</f>
        <v>Robbie</v>
      </c>
      <c r="G86" s="40" t="str">
        <f>VLOOKUP(G$3,specialmedicine,6,FALSE)</f>
        <v>Robbie</v>
      </c>
      <c r="H86" s="40" t="str">
        <f>VLOOKUP(H$3,specialmedicine,6,FALSE)</f>
        <v>Robbie</v>
      </c>
      <c r="I86" s="46" t="str">
        <f>VLOOKUP(I$3,specialmedicine,6,FALSE)</f>
        <v>Robbie</v>
      </c>
      <c r="J86" s="28"/>
      <c r="K86" s="19"/>
    </row>
    <row r="87" spans="2:11" x14ac:dyDescent="0.3">
      <c r="B87" s="84" t="s">
        <v>13</v>
      </c>
      <c r="C87" s="34" t="str">
        <f>'Special Med Team'!$G$1</f>
        <v>NEURO/STROKE</v>
      </c>
      <c r="D87" s="5"/>
      <c r="E87" s="40" t="str">
        <f>VLOOKUP(E$3,specialmedicine,7,FALSE)</f>
        <v>Phil</v>
      </c>
      <c r="F87" s="40" t="str">
        <f>VLOOKUP(F$3,specialmedicine,7,FALSE)</f>
        <v>Bianca</v>
      </c>
      <c r="G87" s="40" t="str">
        <f>VLOOKUP(G$3,specialmedicine,7,FALSE)</f>
        <v>Bianca</v>
      </c>
      <c r="H87" s="40" t="str">
        <f>VLOOKUP(H$3,specialmedicine,7,FALSE)</f>
        <v>Bianca</v>
      </c>
      <c r="I87" s="46" t="str">
        <f>VLOOKUP(I$3,specialmedicine,7,FALSE)</f>
        <v>Bianca</v>
      </c>
      <c r="J87" s="28"/>
      <c r="K87" s="19"/>
    </row>
    <row r="88" spans="2:11" x14ac:dyDescent="0.3">
      <c r="B88" s="84" t="s">
        <v>14</v>
      </c>
      <c r="C88" s="34" t="str">
        <f>'Special Med Team'!$H$1</f>
        <v>NEUROSURG</v>
      </c>
      <c r="D88" s="5"/>
      <c r="E88" s="40" t="str">
        <f>VLOOKUP(E$3,specialmedicine,8,FALSE)</f>
        <v>Victoria</v>
      </c>
      <c r="F88" s="40" t="str">
        <f>VLOOKUP(F$3,specialmedicine,8,FALSE)</f>
        <v>Victoria</v>
      </c>
      <c r="G88" s="40" t="str">
        <f>VLOOKUP(G$3,specialmedicine,8,FALSE)</f>
        <v>Meghana</v>
      </c>
      <c r="H88" s="40" t="str">
        <f>VLOOKUP(H$3,specialmedicine,8,FALSE)</f>
        <v>Victoria (ClinCat)</v>
      </c>
      <c r="I88" s="46" t="str">
        <f>VLOOKUP(I$3,specialmedicine,8,FALSE)</f>
        <v>Victoria</v>
      </c>
      <c r="J88" s="28"/>
      <c r="K88" s="19"/>
    </row>
    <row r="89" spans="2:11" x14ac:dyDescent="0.3">
      <c r="B89" s="88" t="s">
        <v>433</v>
      </c>
      <c r="C89" s="89">
        <f>'Special Med Team'!$I$1</f>
        <v>0</v>
      </c>
      <c r="D89" s="5"/>
      <c r="E89" s="40">
        <f>VLOOKUP(E$3,specialmedicine,9,FALSE)</f>
        <v>0</v>
      </c>
      <c r="F89" s="40">
        <f>VLOOKUP(F$3,specialmedicine,9,FALSE)</f>
        <v>0</v>
      </c>
      <c r="G89" s="40">
        <f>VLOOKUP(G$3,specialmedicine,9,FALSE)</f>
        <v>0</v>
      </c>
      <c r="H89" s="40">
        <f>VLOOKUP(H$3,specialmedicine,9,FALSE)</f>
        <v>0</v>
      </c>
      <c r="I89" s="46">
        <f>VLOOKUP(I$3,specialmedicine,9,FALSE)</f>
        <v>0</v>
      </c>
      <c r="J89" s="28"/>
      <c r="K89" s="19"/>
    </row>
    <row r="90" spans="2:11" x14ac:dyDescent="0.3">
      <c r="B90" s="94" t="s">
        <v>470</v>
      </c>
      <c r="C90" s="95" t="str">
        <f>'Special Med Team'!$J$1</f>
        <v>ID / IMMUNO / PALL CARE (8.30-5)</v>
      </c>
      <c r="D90" s="118"/>
      <c r="E90" s="40" t="str">
        <f>VLOOKUP(E$3,specialmedicine,10,FALSE)</f>
        <v>Paree</v>
      </c>
      <c r="F90" s="40" t="str">
        <f>VLOOKUP(F$3,specialmedicine,10,FALSE)</f>
        <v>Paree</v>
      </c>
      <c r="G90" s="40" t="str">
        <f>VLOOKUP(G$3,specialmedicine,10,FALSE)</f>
        <v>Paree</v>
      </c>
      <c r="H90" s="40" t="str">
        <f>VLOOKUP(H$3,specialmedicine,10,FALSE)</f>
        <v>Meghana</v>
      </c>
      <c r="I90" s="40" t="str">
        <f>VLOOKUP(I$3,specialmedicine,10,FALSE)</f>
        <v>Paree</v>
      </c>
      <c r="J90" s="28"/>
      <c r="K90" s="19"/>
    </row>
    <row r="91" spans="2:11" x14ac:dyDescent="0.3">
      <c r="B91" s="214" t="s">
        <v>509</v>
      </c>
      <c r="C91" s="89" t="str">
        <f>'Special Med Team'!$K$1</f>
        <v>TB / HIV SERVICES</v>
      </c>
      <c r="D91" s="118"/>
      <c r="E91" s="40" t="str">
        <f>VLOOKUP(E$3,specialmedicine,11,FALSE)</f>
        <v>qq</v>
      </c>
      <c r="F91" s="202" t="str">
        <f>VLOOKUP(F$3,specialmedicine,11,FALSE)</f>
        <v>qq</v>
      </c>
      <c r="G91" s="206" t="str">
        <f>VLOOKUP(G$3,specialmedicine,11,FALSE)</f>
        <v>Silvana (TB clinic &amp; prep)</v>
      </c>
      <c r="H91" s="204" t="str">
        <f>VLOOKUP(H$3,specialmedicine,11,FALSE)</f>
        <v>qq</v>
      </c>
      <c r="I91" s="208" t="str">
        <f>VLOOKUP(I$3,specialmedicine,11,FALSE)</f>
        <v>Stav (HIV clinic &amp; prep)</v>
      </c>
      <c r="J91" s="28"/>
      <c r="K91" s="19"/>
    </row>
    <row r="92" spans="2:11" x14ac:dyDescent="0.3">
      <c r="B92" s="94" t="s">
        <v>12</v>
      </c>
      <c r="C92" s="95" t="str">
        <f>'Special Med Team'!$L$1</f>
        <v>RESP/CF</v>
      </c>
      <c r="D92" s="118"/>
      <c r="E92" s="40" t="str">
        <f>VLOOKUP(E$3,specialmedicine,12,FALSE)</f>
        <v>T.Le</v>
      </c>
      <c r="F92" s="40" t="str">
        <f>VLOOKUP(F$3,specialmedicine,12,FALSE)</f>
        <v>T.Le</v>
      </c>
      <c r="G92" s="40" t="str">
        <f>VLOOKUP(G$3,specialmedicine,12,FALSE)</f>
        <v>T.Le</v>
      </c>
      <c r="H92" s="40" t="str">
        <f>VLOOKUP(H$3,specialmedicine,12,FALSE)</f>
        <v>T.Le</v>
      </c>
      <c r="I92" s="40" t="str">
        <f>VLOOKUP(I$3,specialmedicine,12,FALSE)</f>
        <v>T.Le</v>
      </c>
      <c r="J92" s="28"/>
      <c r="K92" s="19"/>
    </row>
    <row r="93" spans="2:11" hidden="1" x14ac:dyDescent="0.3">
      <c r="B93" s="94"/>
      <c r="C93" s="89" t="str">
        <f>'Special Med Team'!$M$1</f>
        <v>SPECIAL MED SUPPORT</v>
      </c>
      <c r="D93" s="118"/>
      <c r="E93" s="40" t="str">
        <f>VLOOKUP(E$3,specialmedicine,13,FALSE)</f>
        <v>qq</v>
      </c>
      <c r="F93" s="40" t="str">
        <f>VLOOKUP(F$3,specialmedicine,13,FALSE)</f>
        <v>qq</v>
      </c>
      <c r="G93" s="40" t="str">
        <f>VLOOKUP(G$3,specialmedicine,13,FALSE)</f>
        <v>qq</v>
      </c>
      <c r="H93" s="40" t="str">
        <f>VLOOKUP(H$3,specialmedicine,13,FALSE)</f>
        <v>qq</v>
      </c>
      <c r="I93" s="40" t="str">
        <f>VLOOKUP(I$3,specialmedicine,13,FALSE)</f>
        <v>qq</v>
      </c>
      <c r="J93" s="28"/>
      <c r="K93" s="19"/>
    </row>
    <row r="94" spans="2:11" ht="15.75" hidden="1" customHeight="1" x14ac:dyDescent="0.3">
      <c r="B94" s="94"/>
      <c r="C94" s="95" t="str">
        <f>'Special Med Team'!$N$1</f>
        <v>Intern</v>
      </c>
      <c r="D94" s="118"/>
      <c r="E94" s="40">
        <f>VLOOKUP(E$3,specialmedicine,14,FALSE)</f>
        <v>0</v>
      </c>
      <c r="F94" s="40">
        <f>VLOOKUP(F$3,specialmedicine,14,FALSE)</f>
        <v>0</v>
      </c>
      <c r="G94" s="40">
        <f>VLOOKUP(G$3,specialmedicine,14,FALSE)</f>
        <v>0</v>
      </c>
      <c r="H94" s="40">
        <f>VLOOKUP(H$3,specialmedicine,14,FALSE)</f>
        <v>0</v>
      </c>
      <c r="I94" s="46">
        <f>VLOOKUP(I$3,specialmedicine,14,FALSE)</f>
        <v>0</v>
      </c>
      <c r="J94" s="28"/>
      <c r="K94" s="19"/>
    </row>
    <row r="95" spans="2:11" hidden="1" x14ac:dyDescent="0.3">
      <c r="B95" s="94"/>
      <c r="C95" s="95" t="str">
        <f>'Special Med Team'!$O$1</f>
        <v>HIV CLINIC TRAINING</v>
      </c>
      <c r="D95" s="118"/>
      <c r="E95" s="202" t="str">
        <f>VLOOKUP(E$3,specialmedicine,15,FALSE)</f>
        <v>qq</v>
      </c>
      <c r="F95" s="202" t="str">
        <f>VLOOKUP(F$3,specialmedicine,15,FALSE)</f>
        <v>qq</v>
      </c>
      <c r="G95" s="202" t="str">
        <f>VLOOKUP(G$3,specialmedicine,15,FALSE)</f>
        <v>qq</v>
      </c>
      <c r="H95" s="202" t="str">
        <f>VLOOKUP(H$3,specialmedicine,15,FALSE)</f>
        <v>qq</v>
      </c>
      <c r="I95" s="202" t="str">
        <f>VLOOKUP(I$3,specialmedicine,15,FALSE)</f>
        <v>Clark</v>
      </c>
      <c r="J95" s="28"/>
      <c r="K95" s="19"/>
    </row>
    <row r="96" spans="2:11" hidden="1" x14ac:dyDescent="0.3">
      <c r="B96" s="94"/>
      <c r="C96" s="95" t="str">
        <f>'Special Med Team'!$P$1</f>
        <v>TB Clinic H/OVER</v>
      </c>
      <c r="D96" s="118"/>
      <c r="E96" s="40">
        <f>VLOOKUP(E$3,specialmedicine,16,FALSE)</f>
        <v>0</v>
      </c>
      <c r="F96" s="40">
        <f>VLOOKUP(F$3,specialmedicine,16,FALSE)</f>
        <v>0</v>
      </c>
      <c r="G96" s="40">
        <f>VLOOKUP(G$3,specialmedicine,16,FALSE)</f>
        <v>0</v>
      </c>
      <c r="H96" s="40">
        <f>VLOOKUP(H$3,specialmedicine,16,FALSE)</f>
        <v>0</v>
      </c>
      <c r="I96" s="46">
        <f>VLOOKUP(I$3,specialmedicine,16,FALSE)</f>
        <v>0</v>
      </c>
      <c r="J96" s="28"/>
      <c r="K96" s="19"/>
    </row>
    <row r="97" spans="2:11" hidden="1" x14ac:dyDescent="0.3">
      <c r="B97" s="94"/>
      <c r="C97" s="95" t="str">
        <f>'Special Med Team'!$Q$1</f>
        <v>STUDENTS</v>
      </c>
      <c r="D97" s="118"/>
      <c r="E97" s="40">
        <f>VLOOKUP(E$3,specialmedicine,17,FALSE)</f>
        <v>0</v>
      </c>
      <c r="F97" s="40">
        <f>VLOOKUP(F$3,specialmedicine,17,FALSE)</f>
        <v>0</v>
      </c>
      <c r="G97" s="40">
        <f>VLOOKUP(G$3,specialmedicine,17,FALSE)</f>
        <v>0</v>
      </c>
      <c r="H97" s="40">
        <f>VLOOKUP(H$3,specialmedicine,17,FALSE)</f>
        <v>0</v>
      </c>
      <c r="I97" s="46">
        <f>VLOOKUP(I$3,specialmedicine,17,FALSE)</f>
        <v>0</v>
      </c>
      <c r="J97" s="28"/>
      <c r="K97" s="19"/>
    </row>
    <row r="98" spans="2:11" x14ac:dyDescent="0.3">
      <c r="B98" s="94"/>
      <c r="C98" s="95" t="str">
        <f>'Special Med Team'!$R$1</f>
        <v>STUDENTS</v>
      </c>
      <c r="D98" s="118"/>
      <c r="E98" s="40" t="str">
        <f>VLOOKUP(E$3,specialmedicine,18,FALSE)</f>
        <v>qq</v>
      </c>
      <c r="F98" s="40" t="str">
        <f>VLOOKUP(F$3,specialmedicine,18,FALSE)</f>
        <v>Carina (Resp)</v>
      </c>
      <c r="G98" s="40" t="str">
        <f>VLOOKUP(G$3,specialmedicine,18,FALSE)</f>
        <v>Carina (Resp)</v>
      </c>
      <c r="H98" s="40" t="str">
        <f>VLOOKUP(H$3,specialmedicine,18,FALSE)</f>
        <v>Carina (Resp)</v>
      </c>
      <c r="I98" s="46" t="str">
        <f>VLOOKUP(I$3,specialmedicine,18,FALSE)</f>
        <v>Carina (Resp)</v>
      </c>
      <c r="J98" s="28"/>
      <c r="K98" s="19"/>
    </row>
    <row r="99" spans="2:11" x14ac:dyDescent="0.3">
      <c r="B99" s="94"/>
      <c r="C99" s="95" t="str">
        <f>'Special Med Team'!$S$1</f>
        <v>ClinCAT</v>
      </c>
      <c r="D99" s="118"/>
      <c r="E99" s="40" t="str">
        <f>VLOOKUP(E$3,specialmedicine,19,FALSE)</f>
        <v>qq</v>
      </c>
      <c r="F99" s="40" t="str">
        <f>VLOOKUP(F$3,specialmedicine,19,FALSE)</f>
        <v>qq</v>
      </c>
      <c r="G99" s="40" t="str">
        <f>VLOOKUP(G$3,specialmedicine,19,FALSE)</f>
        <v>qq</v>
      </c>
      <c r="H99" s="206" t="str">
        <f>VLOOKUP(H$3,specialmedicine,19,FALSE)</f>
        <v>Silvana (ClinCat + 2hrs EMR)</v>
      </c>
      <c r="I99" s="46" t="str">
        <f>VLOOKUP(I$3,specialmedicine,19,FALSE)</f>
        <v>qq</v>
      </c>
      <c r="J99" s="28"/>
      <c r="K99" s="19"/>
    </row>
    <row r="100" spans="2:11" hidden="1" x14ac:dyDescent="0.3">
      <c r="B100" s="94"/>
      <c r="C100" s="95" t="str">
        <f>'Special Med Team'!$T$1</f>
        <v>PROTOCOLS</v>
      </c>
      <c r="D100" s="118"/>
      <c r="E100" s="40">
        <f>VLOOKUP(E$3,specialmedicine,20,FALSE)</f>
        <v>0</v>
      </c>
      <c r="F100" s="40">
        <f>VLOOKUP(F$3,specialmedicine,20,FALSE)</f>
        <v>0</v>
      </c>
      <c r="G100" s="40">
        <f>VLOOKUP(G$3,specialmedicine,20,FALSE)</f>
        <v>0</v>
      </c>
      <c r="H100" s="40">
        <f>VLOOKUP(H$3,specialmedicine,20,FALSE)</f>
        <v>0</v>
      </c>
      <c r="I100" s="46">
        <f>VLOOKUP(I$3,specialmedicine,20,FALSE)</f>
        <v>0</v>
      </c>
      <c r="J100" s="28"/>
      <c r="K100" s="19"/>
    </row>
    <row r="101" spans="2:11" x14ac:dyDescent="0.3">
      <c r="B101" s="181"/>
      <c r="C101" s="198" t="s">
        <v>19</v>
      </c>
      <c r="D101" s="20"/>
      <c r="E101" s="43"/>
      <c r="F101" s="114"/>
      <c r="G101" s="43"/>
      <c r="H101" s="43"/>
      <c r="I101" s="44"/>
      <c r="J101" s="28"/>
      <c r="K101" s="19"/>
    </row>
    <row r="102" spans="2:11" x14ac:dyDescent="0.3">
      <c r="B102" s="84" t="s">
        <v>48</v>
      </c>
      <c r="C102" s="34" t="str">
        <f>'Jessie BAU MHTRP'!$C$1</f>
        <v>31 NORTH</v>
      </c>
      <c r="D102" s="5"/>
      <c r="E102" s="40" t="str">
        <f>VLOOKUP(E$3,jessie,3,FALSE)</f>
        <v>Mark</v>
      </c>
      <c r="F102" s="40" t="str">
        <f>VLOOKUP(F$3,jessie,3,FALSE)</f>
        <v>Mark</v>
      </c>
      <c r="G102" s="40" t="str">
        <f>VLOOKUP(G$3,jessie,3,FALSE)</f>
        <v>Mark / A.Truong</v>
      </c>
      <c r="H102" s="40" t="str">
        <f>VLOOKUP(H$3,jessie,3,FALSE)</f>
        <v>Mark</v>
      </c>
      <c r="I102" s="46" t="str">
        <f>VLOOKUP(I$3,jessie,3,FALSE)</f>
        <v>A.Tran</v>
      </c>
      <c r="J102" s="28"/>
      <c r="K102" s="19"/>
    </row>
    <row r="103" spans="2:11" x14ac:dyDescent="0.3">
      <c r="B103" s="84" t="s">
        <v>49</v>
      </c>
      <c r="C103" s="34" t="str">
        <f>'Jessie BAU MHTRP'!$D$1</f>
        <v>31 SOUTH</v>
      </c>
      <c r="D103" s="5"/>
      <c r="E103" s="40" t="str">
        <f>VLOOKUP(E$3,jessie,4,FALSE)</f>
        <v>M.Lu</v>
      </c>
      <c r="F103" s="40" t="str">
        <f>VLOOKUP(F$3,jessie,4,FALSE)</f>
        <v>J.Yang</v>
      </c>
      <c r="G103" s="40" t="str">
        <f>VLOOKUP(G$3,jessie,4,FALSE)</f>
        <v>M.Lu</v>
      </c>
      <c r="H103" s="40" t="str">
        <f>VLOOKUP(H$3,jessie,4,FALSE)</f>
        <v>M.Lu</v>
      </c>
      <c r="I103" s="46" t="str">
        <f>VLOOKUP(I$3,jessie,4,FALSE)</f>
        <v>M.Lu</v>
      </c>
      <c r="J103" s="28"/>
      <c r="K103" s="19"/>
    </row>
    <row r="104" spans="2:11" x14ac:dyDescent="0.3">
      <c r="B104" s="84" t="s">
        <v>50</v>
      </c>
      <c r="C104" s="34" t="str">
        <f>'Jessie BAU MHTRP'!$E$1</f>
        <v>51 NORTH &amp; SOUTH</v>
      </c>
      <c r="D104" s="5"/>
      <c r="E104" s="40" t="str">
        <f>VLOOKUP(E$3,jessie,5,FALSE)</f>
        <v>J.Yang</v>
      </c>
      <c r="F104" s="40" t="str">
        <f>VLOOKUP(F$3,jessie,5,FALSE)</f>
        <v>J.Yang</v>
      </c>
      <c r="G104" s="40" t="str">
        <f>VLOOKUP(G$3,jessie,5,FALSE)</f>
        <v>J.Yang</v>
      </c>
      <c r="H104" s="40" t="str">
        <f>VLOOKUP(H$3,jessie,5,FALSE)</f>
        <v>J.Yang</v>
      </c>
      <c r="I104" s="46" t="str">
        <f>VLOOKUP(I$3,jessie,5,FALSE)</f>
        <v>J.Yang</v>
      </c>
      <c r="J104" s="28"/>
      <c r="K104" s="19"/>
    </row>
    <row r="105" spans="2:11" x14ac:dyDescent="0.3">
      <c r="B105" s="84" t="s">
        <v>53</v>
      </c>
      <c r="C105" s="34" t="str">
        <f>'Jessie BAU MHTRP'!$F$1</f>
        <v>BAU</v>
      </c>
      <c r="D105" s="5"/>
      <c r="E105" s="40" t="str">
        <f>VLOOKUP(E$3,jessie,6,FALSE)</f>
        <v>MichaelL</v>
      </c>
      <c r="F105" s="40" t="str">
        <f>VLOOKUP(F$3,jessie,6,FALSE)</f>
        <v>MichaelL</v>
      </c>
      <c r="G105" s="40" t="str">
        <f>VLOOKUP(G$3,jessie,6,FALSE)</f>
        <v>MichaelL</v>
      </c>
      <c r="H105" s="40" t="str">
        <f>VLOOKUP(H$3,jessie,6,FALSE)</f>
        <v>MichaelL</v>
      </c>
      <c r="I105" s="46" t="str">
        <f>VLOOKUP(I$3,jessie,6,FALSE)</f>
        <v>MichaelL</v>
      </c>
      <c r="J105" s="28"/>
      <c r="K105" s="19"/>
    </row>
    <row r="106" spans="2:11" x14ac:dyDescent="0.3">
      <c r="B106" s="84" t="s">
        <v>443</v>
      </c>
      <c r="C106" s="34" t="str">
        <f>'Jessie BAU MHTRP'!$G$1</f>
        <v>BAU</v>
      </c>
      <c r="D106" s="5"/>
      <c r="E106" s="40" t="str">
        <f>VLOOKUP(E$3,jessie,7,FALSE)</f>
        <v>Lucky</v>
      </c>
      <c r="F106" s="40" t="str">
        <f>VLOOKUP(F$3,jessie,7,FALSE)</f>
        <v>Lucky &gt;1.15pm</v>
      </c>
      <c r="G106" s="40" t="str">
        <f>VLOOKUP(G$3,jessie,7,FALSE)</f>
        <v>Lucky</v>
      </c>
      <c r="H106" s="40" t="str">
        <f>VLOOKUP(H$3,jessie,7,FALSE)</f>
        <v>Lucky</v>
      </c>
      <c r="I106" s="46" t="str">
        <f>VLOOKUP(I$3,jessie,7,FALSE)</f>
        <v>qq</v>
      </c>
      <c r="J106" s="28"/>
      <c r="K106" s="19"/>
    </row>
    <row r="107" spans="2:11" hidden="1" x14ac:dyDescent="0.3">
      <c r="B107" s="84"/>
      <c r="C107" s="34" t="str">
        <f>'Jessie BAU MHTRP'!$H$1</f>
        <v>BAU/PBS training</v>
      </c>
      <c r="D107" s="5"/>
      <c r="E107" s="40">
        <f>VLOOKUP(E$3,jessie,8,FALSE)</f>
        <v>0</v>
      </c>
      <c r="F107" s="40">
        <f>VLOOKUP(F$3,jessie,8,FALSE)</f>
        <v>0</v>
      </c>
      <c r="G107" s="40">
        <f>VLOOKUP(G$3,jessie,8,FALSE)</f>
        <v>0</v>
      </c>
      <c r="H107" s="40">
        <f>VLOOKUP(H$3,jessie,8,FALSE)</f>
        <v>0</v>
      </c>
      <c r="I107" s="46">
        <f>VLOOKUP(I$3,jessie,8,FALSE)</f>
        <v>0</v>
      </c>
      <c r="J107" s="28"/>
      <c r="K107" s="19"/>
    </row>
    <row r="108" spans="2:11" x14ac:dyDescent="0.3">
      <c r="B108" s="84"/>
      <c r="C108" s="34" t="str">
        <f>'Jessie BAU MHTRP'!$I$1</f>
        <v>e-PRESCRIBING LEAD</v>
      </c>
      <c r="D108" s="5"/>
      <c r="E108" s="40" t="str">
        <f>VLOOKUP(E$3,jessie,9,FALSE)</f>
        <v>J.Hunter</v>
      </c>
      <c r="F108" s="40" t="str">
        <f>VLOOKUP(F$3,jessie,9,FALSE)</f>
        <v>J.Hunter</v>
      </c>
      <c r="G108" s="40" t="str">
        <f>VLOOKUP(G$3,jessie,9,FALSE)</f>
        <v>J.Hunter</v>
      </c>
      <c r="H108" s="40" t="str">
        <f>VLOOKUP(H$3,jessie,9,FALSE)</f>
        <v>J.Hunter</v>
      </c>
      <c r="I108" s="46" t="str">
        <f>VLOOKUP(I$3,jessie,9,FALSE)</f>
        <v>J.Hunter</v>
      </c>
      <c r="J108" s="28"/>
      <c r="K108" s="19"/>
    </row>
    <row r="109" spans="2:11" x14ac:dyDescent="0.3">
      <c r="B109" s="84"/>
      <c r="C109" s="34" t="str">
        <f>'Jessie BAU MHTRP'!$J$1</f>
        <v>SIR JOHN MONASH</v>
      </c>
      <c r="D109" s="5"/>
      <c r="E109" s="40" t="str">
        <f>VLOOKUP(E$3,jessie,10,FALSE)</f>
        <v>qq</v>
      </c>
      <c r="F109" s="40" t="str">
        <f>VLOOKUP(F$3,jessie,10,FALSE)</f>
        <v>qq</v>
      </c>
      <c r="G109" s="40" t="str">
        <f>VLOOKUP(G$3,jessie,10,FALSE)</f>
        <v>qq</v>
      </c>
      <c r="H109" s="40" t="str">
        <f>VLOOKUP(H$3,jessie,10,FALSE)</f>
        <v>qq</v>
      </c>
      <c r="I109" s="46" t="str">
        <f>VLOOKUP(I$3,jessie,10,FALSE)</f>
        <v>qq</v>
      </c>
      <c r="J109" s="28"/>
      <c r="K109" s="19"/>
    </row>
    <row r="110" spans="2:11" x14ac:dyDescent="0.3">
      <c r="B110" s="84" t="s">
        <v>51</v>
      </c>
      <c r="C110" s="34" t="str">
        <f>'Jessie BAU MHTRP'!$K$1</f>
        <v>MHTRP MANAGER</v>
      </c>
      <c r="D110" s="5"/>
      <c r="E110" s="40" t="str">
        <f>VLOOKUP(E$3,jessie,11,FALSE)</f>
        <v>Helen</v>
      </c>
      <c r="F110" s="40" t="str">
        <f>VLOOKUP(F$3,jessie,11,FALSE)</f>
        <v>Helen</v>
      </c>
      <c r="G110" s="40" t="str">
        <f>VLOOKUP(G$3,jessie,11,FALSE)</f>
        <v>Helen</v>
      </c>
      <c r="H110" s="40" t="str">
        <f>VLOOKUP(H$3,jessie,11,FALSE)</f>
        <v>Helen</v>
      </c>
      <c r="I110" s="46" t="str">
        <f>VLOOKUP(I$3,jessie,11,FALSE)</f>
        <v>Helen</v>
      </c>
      <c r="J110" s="28"/>
      <c r="K110" s="19"/>
    </row>
    <row r="111" spans="2:11" x14ac:dyDescent="0.3">
      <c r="B111" s="84"/>
      <c r="C111" s="34" t="str">
        <f>'Jessie BAU MHTRP'!$L$1</f>
        <v>MHTRP</v>
      </c>
      <c r="D111" s="5"/>
      <c r="E111" s="40" t="str">
        <f>VLOOKUP(E$3,jessie,12,FALSE)</f>
        <v>C.Vosk</v>
      </c>
      <c r="F111" s="40" t="str">
        <f>VLOOKUP(F$3,jessie,12,FALSE)</f>
        <v>C.Vosk</v>
      </c>
      <c r="G111" s="40" t="str">
        <f>VLOOKUP(G$3,jessie,12,FALSE)</f>
        <v>C.Vosk</v>
      </c>
      <c r="H111" s="40" t="str">
        <f>VLOOKUP(H$3,jessie,12,FALSE)</f>
        <v>C.Vosk</v>
      </c>
      <c r="I111" s="46" t="str">
        <f>VLOOKUP(I$3,jessie,12,FALSE)</f>
        <v>Monique (8.30-2.30)</v>
      </c>
      <c r="J111" s="28"/>
      <c r="K111" s="19"/>
    </row>
    <row r="112" spans="2:11" x14ac:dyDescent="0.3">
      <c r="B112" s="84"/>
      <c r="C112" s="34" t="str">
        <f>'Jessie BAU MHTRP'!$M$1</f>
        <v>MHTRP</v>
      </c>
      <c r="D112" s="5"/>
      <c r="E112" s="40" t="str">
        <f>VLOOKUP(E$3,jessie,13,FALSE)</f>
        <v>Renise</v>
      </c>
      <c r="F112" s="40" t="str">
        <f>VLOOKUP(F$3,jessie,13,FALSE)</f>
        <v>Renise</v>
      </c>
      <c r="G112" s="40" t="str">
        <f>VLOOKUP(G$3,jessie,13,FALSE)</f>
        <v>Monique</v>
      </c>
      <c r="H112" s="40" t="str">
        <f>VLOOKUP(H$3,jessie,13,FALSE)</f>
        <v>Renise &lt;1pm</v>
      </c>
      <c r="I112" s="46" t="str">
        <f>VLOOKUP(I$3,jessie,13,FALSE)</f>
        <v>Renise</v>
      </c>
      <c r="J112" s="28"/>
      <c r="K112" s="19"/>
    </row>
    <row r="113" spans="2:11" x14ac:dyDescent="0.3">
      <c r="B113" s="84"/>
      <c r="C113" s="34" t="str">
        <f>'Jessie BAU MHTRP'!$N$1</f>
        <v>MHTRP</v>
      </c>
      <c r="D113" s="5"/>
      <c r="E113" s="40" t="str">
        <f>VLOOKUP(E$3,jessie,14,FALSE)</f>
        <v>Sandra</v>
      </c>
      <c r="F113" s="40" t="str">
        <f>VLOOKUP(F$3,jessie,14,FALSE)</f>
        <v>Sandra</v>
      </c>
      <c r="G113" s="40" t="str">
        <f>VLOOKUP(G$3,jessie,14,FALSE)</f>
        <v>Sandra</v>
      </c>
      <c r="H113" s="40" t="str">
        <f>VLOOKUP(H$3,jessie,14,FALSE)</f>
        <v>Sandra</v>
      </c>
      <c r="I113" s="46" t="str">
        <f>VLOOKUP(I$3,jessie,14,FALSE)</f>
        <v>Sandra</v>
      </c>
      <c r="J113" s="28"/>
      <c r="K113" s="19"/>
    </row>
    <row r="114" spans="2:11" ht="15.75" customHeight="1" x14ac:dyDescent="0.3">
      <c r="B114" s="84"/>
      <c r="C114" s="34" t="str">
        <f>'Jessie BAU MHTRP'!$O$1</f>
        <v>MHTRP TECH</v>
      </c>
      <c r="D114" s="5"/>
      <c r="E114" s="40" t="str">
        <f>VLOOKUP(E$3,jessie,15,FALSE)</f>
        <v>Monique</v>
      </c>
      <c r="F114" s="40" t="str">
        <f>VLOOKUP(F$3,jessie,15,FALSE)</f>
        <v>Monique</v>
      </c>
      <c r="G114" s="40" t="str">
        <f>VLOOKUP(G$3,jessie,15,FALSE)</f>
        <v>Dalia</v>
      </c>
      <c r="H114" s="40" t="str">
        <f>VLOOKUP(H$3,jessie,15,FALSE)</f>
        <v>Dalia</v>
      </c>
      <c r="I114" s="46" t="str">
        <f>VLOOKUP(I$3,jessie,15,FALSE)</f>
        <v>Dalia</v>
      </c>
      <c r="J114" s="28"/>
      <c r="K114" s="19"/>
    </row>
    <row r="115" spans="2:11" x14ac:dyDescent="0.3">
      <c r="B115" s="84"/>
      <c r="C115" s="34" t="str">
        <f>'Jessie BAU MHTRP'!$P$1</f>
        <v>MHTP training</v>
      </c>
      <c r="D115" s="5"/>
      <c r="E115" s="40" t="str">
        <f>VLOOKUP(E$3,jessie,16,FALSE)</f>
        <v>qq</v>
      </c>
      <c r="F115" s="40" t="str">
        <f>VLOOKUP(F$3,jessie,16,FALSE)</f>
        <v>qq</v>
      </c>
      <c r="G115" s="40" t="str">
        <f>VLOOKUP(G$3,jessie,16,FALSE)</f>
        <v>qq</v>
      </c>
      <c r="H115" s="40" t="str">
        <f>VLOOKUP(H$3,jessie,16,FALSE)</f>
        <v>Sam</v>
      </c>
      <c r="I115" s="46" t="str">
        <f>VLOOKUP(I$3,jessie,16,FALSE)</f>
        <v>qq</v>
      </c>
      <c r="J115" s="28"/>
      <c r="K115" s="19"/>
    </row>
    <row r="116" spans="2:11" hidden="1" x14ac:dyDescent="0.3">
      <c r="B116" s="84"/>
      <c r="C116" s="34" t="str">
        <f>'Jessie BAU MHTRP'!$Q$1</f>
        <v>[PHARMACY ROLE]</v>
      </c>
      <c r="D116" s="5"/>
      <c r="E116" s="40">
        <f>VLOOKUP(E$3,jessie,17,FALSE)</f>
        <v>0</v>
      </c>
      <c r="F116" s="40">
        <f>VLOOKUP(F$3,jessie,17,FALSE)</f>
        <v>0</v>
      </c>
      <c r="G116" s="40">
        <f>VLOOKUP(G$3,jessie,17,FALSE)</f>
        <v>0</v>
      </c>
      <c r="H116" s="40">
        <f>VLOOKUP(H$3,jessie,17,FALSE)</f>
        <v>0</v>
      </c>
      <c r="I116" s="46">
        <f>VLOOKUP(I$3,jessie,17,FALSE)</f>
        <v>0</v>
      </c>
      <c r="J116" s="28"/>
      <c r="K116" s="19"/>
    </row>
    <row r="117" spans="2:11" hidden="1" x14ac:dyDescent="0.3">
      <c r="B117" s="84"/>
      <c r="C117" s="34" t="str">
        <f>'Jessie BAU MHTRP'!$R$1</f>
        <v>[PHARMACY ROLE]</v>
      </c>
      <c r="D117" s="5"/>
      <c r="E117" s="40">
        <f>VLOOKUP(E$3,jessie,18,FALSE)</f>
        <v>0</v>
      </c>
      <c r="F117" s="40">
        <f>VLOOKUP(F$3,jessie,18,FALSE)</f>
        <v>0</v>
      </c>
      <c r="G117" s="40">
        <f>VLOOKUP(G$3,jessie,18,FALSE)</f>
        <v>0</v>
      </c>
      <c r="H117" s="40">
        <f>VLOOKUP(H$3,jessie,18,FALSE)</f>
        <v>0</v>
      </c>
      <c r="I117" s="46">
        <f>VLOOKUP(I$3,jessie,18,FALSE)</f>
        <v>0</v>
      </c>
      <c r="J117" s="28"/>
      <c r="K117" s="19"/>
    </row>
    <row r="118" spans="2:11" hidden="1" x14ac:dyDescent="0.3">
      <c r="B118" s="84"/>
      <c r="C118" s="34" t="str">
        <f>'Jessie BAU MHTRP'!$S$1</f>
        <v>[PHARMACY ROLE]</v>
      </c>
      <c r="D118" s="5"/>
      <c r="E118" s="40">
        <f>VLOOKUP(E$3,jessie,19,FALSE)</f>
        <v>0</v>
      </c>
      <c r="F118" s="40">
        <f>VLOOKUP(F$3,jessie,19,FALSE)</f>
        <v>0</v>
      </c>
      <c r="G118" s="40">
        <f>VLOOKUP(G$3,jessie,19,FALSE)</f>
        <v>0</v>
      </c>
      <c r="H118" s="40">
        <f>VLOOKUP(H$3,jessie,19,FALSE)</f>
        <v>0</v>
      </c>
      <c r="I118" s="46">
        <f>VLOOKUP(I$3,jessie,19,FALSE)</f>
        <v>0</v>
      </c>
      <c r="J118" s="28"/>
      <c r="K118" s="19"/>
    </row>
    <row r="119" spans="2:11" hidden="1" x14ac:dyDescent="0.3">
      <c r="B119" s="85"/>
      <c r="C119" s="63" t="str">
        <f>'Jessie BAU MHTRP'!$T$1</f>
        <v>[PHARMACY ROLE]</v>
      </c>
      <c r="D119" s="64"/>
      <c r="E119" s="65">
        <f>VLOOKUP(E$3,jessie,20,FALSE)</f>
        <v>0</v>
      </c>
      <c r="F119" s="65">
        <f>VLOOKUP(F$3,jessie,20,FALSE)</f>
        <v>0</v>
      </c>
      <c r="G119" s="65">
        <f>VLOOKUP(G$3,jessie,20,FALSE)</f>
        <v>0</v>
      </c>
      <c r="H119" s="65">
        <f>VLOOKUP(H$3,jessie,20,FALSE)</f>
        <v>0</v>
      </c>
      <c r="I119" s="71">
        <f>VLOOKUP(I$3,jessie,20,FALSE)</f>
        <v>0</v>
      </c>
      <c r="J119" s="28"/>
      <c r="K119" s="19"/>
    </row>
    <row r="120" spans="2:11" x14ac:dyDescent="0.3">
      <c r="B120" s="182"/>
      <c r="C120" s="183" t="s">
        <v>20</v>
      </c>
      <c r="D120" s="20"/>
      <c r="E120" s="43"/>
      <c r="F120" s="43"/>
      <c r="G120" s="43"/>
      <c r="H120" s="43"/>
      <c r="I120" s="44"/>
      <c r="J120" s="28"/>
      <c r="K120" s="19"/>
    </row>
    <row r="121" spans="2:11" x14ac:dyDescent="0.3">
      <c r="B121" s="84" t="s">
        <v>418</v>
      </c>
      <c r="C121" s="34" t="str">
        <f>'Aseptic Team'!C$3</f>
        <v>PRODUCT RELEASE MANAGER</v>
      </c>
      <c r="D121" s="5"/>
      <c r="E121" s="40" t="str">
        <f>VLOOKUP(E$3,aseptic,3,FALSE)</f>
        <v>G.Lau</v>
      </c>
      <c r="F121" s="40" t="str">
        <f>VLOOKUP(F$3,aseptic,3,FALSE)</f>
        <v>Robert</v>
      </c>
      <c r="G121" s="40" t="str">
        <f>VLOOKUP(G$3,aseptic,3,FALSE)</f>
        <v>Robert</v>
      </c>
      <c r="H121" s="40" t="str">
        <f>VLOOKUP(H$3,aseptic,3,FALSE)</f>
        <v>Robert</v>
      </c>
      <c r="I121" s="46" t="str">
        <f>VLOOKUP(I$3,aseptic,3,FALSE)</f>
        <v>Robert</v>
      </c>
      <c r="J121" s="28"/>
      <c r="K121" s="19"/>
    </row>
    <row r="122" spans="2:11" x14ac:dyDescent="0.3">
      <c r="B122" s="32"/>
      <c r="C122" s="34" t="str">
        <f>'Aseptic Team'!D$3</f>
        <v>PRODUCT RELEASE</v>
      </c>
      <c r="D122" s="5"/>
      <c r="E122" s="40" t="str">
        <f>VLOOKUP(E$3,aseptic,4,FALSE)</f>
        <v>Daisy</v>
      </c>
      <c r="F122" s="40" t="str">
        <f>VLOOKUP(F$3,aseptic,4,FALSE)</f>
        <v>Daisy</v>
      </c>
      <c r="G122" s="40" t="str">
        <f>VLOOKUP(G$3,aseptic,4,FALSE)</f>
        <v>Daisy</v>
      </c>
      <c r="H122" s="40" t="str">
        <f>VLOOKUP(H$3,aseptic,4,FALSE)</f>
        <v>Daisy</v>
      </c>
      <c r="I122" s="46" t="str">
        <f>VLOOKUP(I$3,aseptic,4,FALSE)</f>
        <v>Daisy</v>
      </c>
      <c r="J122" s="28"/>
      <c r="K122" s="19"/>
    </row>
    <row r="123" spans="2:11" x14ac:dyDescent="0.3">
      <c r="B123" s="32"/>
      <c r="C123" s="34" t="str">
        <f>'Aseptic Team'!E$3</f>
        <v>CHEMO</v>
      </c>
      <c r="D123" s="5"/>
      <c r="E123" s="40" t="str">
        <f>VLOOKUP(E$3,aseptic,5,FALSE)</f>
        <v>Stella</v>
      </c>
      <c r="F123" s="40" t="str">
        <f>VLOOKUP(F$3,aseptic,5,FALSE)</f>
        <v>Stella</v>
      </c>
      <c r="G123" s="40" t="str">
        <f>VLOOKUP(G$3,aseptic,5,FALSE)</f>
        <v>Stella</v>
      </c>
      <c r="H123" s="40" t="str">
        <f>VLOOKUP(H$3,aseptic,5,FALSE)</f>
        <v>Bernadette</v>
      </c>
      <c r="I123" s="46" t="str">
        <f>VLOOKUP(I$3,aseptic,5,FALSE)</f>
        <v>Stella</v>
      </c>
      <c r="J123" s="28"/>
      <c r="K123" s="19"/>
    </row>
    <row r="124" spans="2:11" x14ac:dyDescent="0.3">
      <c r="B124" s="32"/>
      <c r="C124" s="34" t="str">
        <f>'Aseptic Team'!F$3</f>
        <v>ASEPTIC PREP LEAD</v>
      </c>
      <c r="D124" s="5"/>
      <c r="E124" s="40" t="str">
        <f>VLOOKUP(E$3,aseptic,6,FALSE)</f>
        <v>Angelene</v>
      </c>
      <c r="F124" s="40" t="str">
        <f>VLOOKUP(F$3,aseptic,6,FALSE)</f>
        <v>Angelene</v>
      </c>
      <c r="G124" s="40" t="str">
        <f>VLOOKUP(G$3,aseptic,6,FALSE)</f>
        <v>Angelene</v>
      </c>
      <c r="H124" s="40" t="str">
        <f>VLOOKUP(H$3,aseptic,6,FALSE)</f>
        <v>Angelene</v>
      </c>
      <c r="I124" s="46" t="str">
        <f>VLOOKUP(I$3,aseptic,6,FALSE)</f>
        <v>G.Lau</v>
      </c>
      <c r="J124" s="28"/>
      <c r="K124" s="19"/>
    </row>
    <row r="125" spans="2:11" x14ac:dyDescent="0.3">
      <c r="B125" s="32"/>
      <c r="C125" s="34" t="str">
        <f>'Aseptic Team'!G$3</f>
        <v>ASEPTIC PREP</v>
      </c>
      <c r="D125" s="5"/>
      <c r="E125" s="40" t="str">
        <f>VLOOKUP(E$3,aseptic,7,FALSE)</f>
        <v>Bernadette</v>
      </c>
      <c r="F125" s="40" t="str">
        <f>VLOOKUP(F$3,aseptic,7,FALSE)</f>
        <v>G.Lau</v>
      </c>
      <c r="G125" s="40" t="str">
        <f>VLOOKUP(G$3,aseptic,7,FALSE)</f>
        <v>G.Lau</v>
      </c>
      <c r="H125" s="40" t="str">
        <f>VLOOKUP(H$3,aseptic,7,FALSE)</f>
        <v>qq</v>
      </c>
      <c r="I125" s="46" t="str">
        <f>VLOOKUP(I$3,aseptic,7,FALSE)</f>
        <v>qq</v>
      </c>
      <c r="J125" s="28"/>
      <c r="K125" s="19"/>
    </row>
    <row r="126" spans="2:11" hidden="1" x14ac:dyDescent="0.3">
      <c r="B126" s="32"/>
      <c r="C126" s="34" t="str">
        <f>'Aseptic Team'!H$3</f>
        <v>ASEPTIC PREP</v>
      </c>
      <c r="D126" s="5"/>
      <c r="E126" s="40">
        <f>VLOOKUP(E$3,aseptic,8,FALSE)</f>
        <v>0</v>
      </c>
      <c r="F126" s="40">
        <f>VLOOKUP(F$3,aseptic,8,FALSE)</f>
        <v>0</v>
      </c>
      <c r="G126" s="40">
        <f>VLOOKUP(G$3,aseptic,8,FALSE)</f>
        <v>0</v>
      </c>
      <c r="H126" s="40">
        <f>VLOOKUP(H$3,aseptic,8,FALSE)</f>
        <v>0</v>
      </c>
      <c r="I126" s="46">
        <f>VLOOKUP(I$3,aseptic,8,FALSE)</f>
        <v>0</v>
      </c>
      <c r="J126" s="28"/>
      <c r="K126" s="19"/>
    </row>
    <row r="127" spans="2:11" ht="15.75" customHeight="1" x14ac:dyDescent="0.3">
      <c r="B127" s="32"/>
      <c r="C127" s="89" t="str">
        <f>'Aseptic Team'!I$3</f>
        <v>ASEPTIC PREP (1.15-5.15) / IP SUPPORT (8.45-12.45)</v>
      </c>
      <c r="D127" s="5"/>
      <c r="E127" s="40" t="str">
        <f>VLOOKUP(E$3,aseptic,9,FALSE)</f>
        <v>Diana</v>
      </c>
      <c r="F127" s="40" t="str">
        <f>VLOOKUP(F$3,aseptic,9,FALSE)</f>
        <v>Diana</v>
      </c>
      <c r="G127" s="40" t="str">
        <f>VLOOKUP(G$3,aseptic,9,FALSE)</f>
        <v>Diana</v>
      </c>
      <c r="H127" s="40" t="str">
        <f>VLOOKUP(H$3,aseptic,9,FALSE)</f>
        <v>Diana</v>
      </c>
      <c r="I127" s="46" t="str">
        <f>VLOOKUP(I$3,aseptic,9,FALSE)</f>
        <v>Diana</v>
      </c>
      <c r="J127" s="28"/>
      <c r="K127" s="19"/>
    </row>
    <row r="128" spans="2:11" hidden="1" x14ac:dyDescent="0.3">
      <c r="B128" s="32"/>
      <c r="C128" s="34" t="str">
        <f>'Aseptic Team'!J$3</f>
        <v>EMR</v>
      </c>
      <c r="D128" s="5"/>
      <c r="E128" s="40">
        <f>VLOOKUP(E$3,aseptic,10,FALSE)</f>
        <v>0</v>
      </c>
      <c r="F128" s="40">
        <f>VLOOKUP(F$3,aseptic,10,FALSE)</f>
        <v>0</v>
      </c>
      <c r="G128" s="40">
        <f>VLOOKUP(G$3,aseptic,10,FALSE)</f>
        <v>0</v>
      </c>
      <c r="H128" s="40">
        <f>VLOOKUP(H$3,aseptic,10,FALSE)</f>
        <v>0</v>
      </c>
      <c r="I128" s="46">
        <f>VLOOKUP(I$3,aseptic,10,FALSE)</f>
        <v>0</v>
      </c>
      <c r="J128" s="28"/>
      <c r="K128" s="19"/>
    </row>
    <row r="129" spans="2:11" x14ac:dyDescent="0.3">
      <c r="B129" s="32"/>
      <c r="C129" s="34" t="str">
        <f>'Aseptic Team'!K$3</f>
        <v>INTERN</v>
      </c>
      <c r="D129" s="5"/>
      <c r="E129" s="40" t="str">
        <f>VLOOKUP(E$3,aseptic,11,FALSE)</f>
        <v>Idile - LS</v>
      </c>
      <c r="F129" s="40" t="str">
        <f>VLOOKUP(F$3,aseptic,11,FALSE)</f>
        <v>Idile</v>
      </c>
      <c r="G129" s="40" t="str">
        <f>VLOOKUP(G$3,aseptic,11,FALSE)</f>
        <v>Idile - LS</v>
      </c>
      <c r="H129" s="40" t="str">
        <f>VLOOKUP(H$3,aseptic,11,FALSE)</f>
        <v>Idile - LS</v>
      </c>
      <c r="I129" s="46" t="str">
        <f>VLOOKUP(I$3,aseptic,11,FALSE)</f>
        <v>Idile - LS</v>
      </c>
      <c r="J129" s="28"/>
      <c r="K129" s="19"/>
    </row>
    <row r="130" spans="2:11" hidden="1" x14ac:dyDescent="0.3">
      <c r="B130" s="32"/>
      <c r="C130" s="34" t="str">
        <f>'Aseptic Team'!L$3</f>
        <v>ASEPTIC PREP - DANDENONG HOSPITAL</v>
      </c>
      <c r="D130" s="5"/>
      <c r="E130" s="40">
        <f>VLOOKUP(E$3,aseptic,12,FALSE)</f>
        <v>0</v>
      </c>
      <c r="F130" s="40">
        <f>VLOOKUP(F$3,aseptic,12,FALSE)</f>
        <v>0</v>
      </c>
      <c r="G130" s="40">
        <f>VLOOKUP(G$3,aseptic,12,FALSE)</f>
        <v>0</v>
      </c>
      <c r="H130" s="40">
        <f>VLOOKUP(H$3,aseptic,12,FALSE)</f>
        <v>0</v>
      </c>
      <c r="I130" s="46">
        <f>VLOOKUP(I$3,aseptic,12,FALSE)</f>
        <v>0</v>
      </c>
      <c r="J130" s="28"/>
      <c r="K130" s="19"/>
    </row>
    <row r="131" spans="2:11" hidden="1" x14ac:dyDescent="0.3">
      <c r="B131" s="32"/>
      <c r="C131" s="34" t="str">
        <f>'Aseptic Team'!M$3</f>
        <v>PRODUCT RELEASE - MOORABBIN HOSPITAL</v>
      </c>
      <c r="D131" s="5"/>
      <c r="E131" s="40">
        <f>VLOOKUP(E$3,aseptic,13,FALSE)</f>
        <v>0</v>
      </c>
      <c r="F131" s="40">
        <f>VLOOKUP(F$3,aseptic,13,FALSE)</f>
        <v>0</v>
      </c>
      <c r="G131" s="40">
        <f>VLOOKUP(G$3,aseptic,13,FALSE)</f>
        <v>0</v>
      </c>
      <c r="H131" s="40">
        <f>VLOOKUP(H$3,aseptic,13,FALSE)</f>
        <v>0</v>
      </c>
      <c r="I131" s="46">
        <f>VLOOKUP(I$3,aseptic,13,FALSE)</f>
        <v>0</v>
      </c>
      <c r="J131" s="28"/>
      <c r="K131" s="19"/>
    </row>
    <row r="132" spans="2:11" ht="15.75" hidden="1" customHeight="1" x14ac:dyDescent="0.3">
      <c r="B132" s="32"/>
      <c r="C132" s="34" t="str">
        <f>'Aseptic Team'!N$3</f>
        <v>(8.45am - 12.45pm) IP SUPPORT</v>
      </c>
      <c r="D132" s="5"/>
      <c r="E132" s="40">
        <f>VLOOKUP(E$3,aseptic,14,FALSE)</f>
        <v>0</v>
      </c>
      <c r="F132" s="40">
        <f>VLOOKUP(F$3,aseptic,14,FALSE)</f>
        <v>0</v>
      </c>
      <c r="G132" s="40">
        <f>VLOOKUP(G$3,aseptic,14,FALSE)</f>
        <v>0</v>
      </c>
      <c r="H132" s="40">
        <f>VLOOKUP(H$3,aseptic,14,FALSE)</f>
        <v>0</v>
      </c>
      <c r="I132" s="46">
        <f>VLOOKUP(I$3,aseptic,14,FALSE)</f>
        <v>0</v>
      </c>
      <c r="J132" s="28"/>
      <c r="K132" s="19"/>
    </row>
    <row r="133" spans="2:11" hidden="1" x14ac:dyDescent="0.3">
      <c r="B133" s="32"/>
      <c r="C133" s="34" t="str">
        <f>'Aseptic Team'!O$3</f>
        <v>[PHARMACY ROLE]</v>
      </c>
      <c r="D133" s="5"/>
      <c r="E133" s="40">
        <f>VLOOKUP(E$3,aseptic,15,FALSE)</f>
        <v>0</v>
      </c>
      <c r="F133" s="40">
        <f>VLOOKUP(F$3,aseptic,15,FALSE)</f>
        <v>0</v>
      </c>
      <c r="G133" s="40">
        <f>VLOOKUP(G$3,aseptic,15,FALSE)</f>
        <v>0</v>
      </c>
      <c r="H133" s="40">
        <f>VLOOKUP(H$3,aseptic,15,FALSE)</f>
        <v>0</v>
      </c>
      <c r="I133" s="46">
        <f>VLOOKUP(I$3,aseptic,15,FALSE)</f>
        <v>0</v>
      </c>
      <c r="J133" s="28"/>
      <c r="K133" s="19"/>
    </row>
    <row r="134" spans="2:11" hidden="1" x14ac:dyDescent="0.3">
      <c r="B134" s="32"/>
      <c r="C134" s="34" t="str">
        <f>'Aseptic Team'!P$3</f>
        <v>[PHARMACY ROLE]</v>
      </c>
      <c r="D134" s="5"/>
      <c r="E134" s="40">
        <f>VLOOKUP(E$3,aseptic,16,FALSE)</f>
        <v>0</v>
      </c>
      <c r="F134" s="40">
        <f>VLOOKUP(F$3,aseptic,16,FALSE)</f>
        <v>0</v>
      </c>
      <c r="G134" s="40">
        <f>VLOOKUP(G$3,aseptic,16,FALSE)</f>
        <v>0</v>
      </c>
      <c r="H134" s="40">
        <f>VLOOKUP(H$3,aseptic,16,FALSE)</f>
        <v>0</v>
      </c>
      <c r="I134" s="46">
        <f>VLOOKUP(I$3,aseptic,16,FALSE)</f>
        <v>0</v>
      </c>
      <c r="J134" s="28"/>
      <c r="K134" s="19"/>
    </row>
    <row r="135" spans="2:11" hidden="1" x14ac:dyDescent="0.3">
      <c r="B135" s="32"/>
      <c r="C135" s="34" t="str">
        <f>'Aseptic Team'!Q$3</f>
        <v>[PHARMACY ROLE]</v>
      </c>
      <c r="D135" s="5"/>
      <c r="E135" s="40">
        <f>VLOOKUP(E$3,aseptic,17,FALSE)</f>
        <v>0</v>
      </c>
      <c r="F135" s="40">
        <f>VLOOKUP(F$3,aseptic,17,FALSE)</f>
        <v>0</v>
      </c>
      <c r="G135" s="40">
        <f>VLOOKUP(G$3,aseptic,17,FALSE)</f>
        <v>0</v>
      </c>
      <c r="H135" s="40">
        <f>VLOOKUP(H$3,aseptic,17,FALSE)</f>
        <v>0</v>
      </c>
      <c r="I135" s="46">
        <f>VLOOKUP(I$3,aseptic,17,FALSE)</f>
        <v>0</v>
      </c>
      <c r="J135" s="28"/>
      <c r="K135" s="19"/>
    </row>
    <row r="136" spans="2:11" hidden="1" x14ac:dyDescent="0.3">
      <c r="B136" s="32"/>
      <c r="C136" s="34" t="str">
        <f>'Aseptic Team'!R$3</f>
        <v>[PHARMACY ROLE]</v>
      </c>
      <c r="D136" s="5"/>
      <c r="E136" s="40">
        <f>VLOOKUP(E$3,aseptic,18,FALSE)</f>
        <v>0</v>
      </c>
      <c r="F136" s="40">
        <f>VLOOKUP(F$3,aseptic,18,FALSE)</f>
        <v>0</v>
      </c>
      <c r="G136" s="40">
        <f>VLOOKUP(G$3,aseptic,18,FALSE)</f>
        <v>0</v>
      </c>
      <c r="H136" s="40">
        <f>VLOOKUP(H$3,aseptic,18,FALSE)</f>
        <v>0</v>
      </c>
      <c r="I136" s="46">
        <f>VLOOKUP(I$3,aseptic,18,FALSE)</f>
        <v>0</v>
      </c>
      <c r="J136" s="28"/>
      <c r="K136" s="19"/>
    </row>
    <row r="137" spans="2:11" hidden="1" x14ac:dyDescent="0.3">
      <c r="B137" s="32"/>
      <c r="C137" s="34" t="str">
        <f>'Aseptic Team'!S$3</f>
        <v>[PHARMACY ROLE]</v>
      </c>
      <c r="D137" s="5"/>
      <c r="E137" s="40">
        <f>VLOOKUP(E$3,aseptic,19,FALSE)</f>
        <v>0</v>
      </c>
      <c r="F137" s="40">
        <f>VLOOKUP(F$3,aseptic,19,FALSE)</f>
        <v>0</v>
      </c>
      <c r="G137" s="40">
        <f>VLOOKUP(G$3,aseptic,19,FALSE)</f>
        <v>0</v>
      </c>
      <c r="H137" s="40">
        <f>VLOOKUP(H$3,aseptic,19,FALSE)</f>
        <v>0</v>
      </c>
      <c r="I137" s="46">
        <f>VLOOKUP(I$3,aseptic,19,FALSE)</f>
        <v>0</v>
      </c>
      <c r="J137" s="28"/>
      <c r="K137" s="19"/>
    </row>
    <row r="138" spans="2:11" hidden="1" x14ac:dyDescent="0.3">
      <c r="B138" s="32"/>
      <c r="C138" s="34" t="str">
        <f>'Aseptic Team'!T$3</f>
        <v>[PHARMACY ROLE]</v>
      </c>
      <c r="D138" s="5"/>
      <c r="E138" s="40">
        <f>VLOOKUP(E$3,aseptic,20,FALSE)</f>
        <v>0</v>
      </c>
      <c r="F138" s="40">
        <f>VLOOKUP(F$3,aseptic,20,FALSE)</f>
        <v>0</v>
      </c>
      <c r="G138" s="40">
        <f>VLOOKUP(G$3,aseptic,20,FALSE)</f>
        <v>0</v>
      </c>
      <c r="H138" s="40">
        <f>VLOOKUP(H$3,aseptic,20,FALSE)</f>
        <v>0</v>
      </c>
      <c r="I138" s="46">
        <f>VLOOKUP(I$3,aseptic,20,FALSE)</f>
        <v>0</v>
      </c>
      <c r="J138" s="28"/>
      <c r="K138" s="19"/>
    </row>
    <row r="139" spans="2:11" x14ac:dyDescent="0.3">
      <c r="B139" s="122"/>
      <c r="C139" s="197" t="s">
        <v>21</v>
      </c>
      <c r="D139" s="20"/>
      <c r="E139" s="43"/>
      <c r="F139" s="114"/>
      <c r="G139" s="43"/>
      <c r="H139" s="43"/>
      <c r="I139" s="44"/>
      <c r="J139" s="28"/>
      <c r="K139" s="19"/>
    </row>
    <row r="140" spans="2:11" x14ac:dyDescent="0.3">
      <c r="B140" s="84" t="s">
        <v>420</v>
      </c>
      <c r="C140" s="34" t="str">
        <f>'Med Info Inpatients HOMR'!$C$1</f>
        <v>MED INFO</v>
      </c>
      <c r="D140" s="5"/>
      <c r="E140" s="40" t="str">
        <f>VLOOKUP(E$3,medinfo,3,FALSE)</f>
        <v>Rodney</v>
      </c>
      <c r="F140" s="40" t="str">
        <f>VLOOKUP(F$3,medinfo,3,FALSE)</f>
        <v>Rodney</v>
      </c>
      <c r="G140" s="40" t="str">
        <f>VLOOKUP(G$3,medinfo,3,FALSE)</f>
        <v>Rodney</v>
      </c>
      <c r="H140" s="40" t="str">
        <f>VLOOKUP(H$3,medinfo,3,FALSE)</f>
        <v>Rodney</v>
      </c>
      <c r="I140" s="46" t="str">
        <f>VLOOKUP(I$3,medinfo,3,FALSE)</f>
        <v>Rodney</v>
      </c>
      <c r="J140" s="28"/>
      <c r="K140" s="19"/>
    </row>
    <row r="141" spans="2:11" x14ac:dyDescent="0.3">
      <c r="B141" s="84"/>
      <c r="C141" s="34" t="str">
        <f>'Med Info Inpatients HOMR'!$D$1</f>
        <v>MED INFO INTERN</v>
      </c>
      <c r="D141" s="5"/>
      <c r="E141" s="40" t="str">
        <f>VLOOKUP(E$3,medinfo,4,FALSE)</f>
        <v>qq</v>
      </c>
      <c r="F141" s="40" t="str">
        <f>VLOOKUP(F$3,medinfo,4,FALSE)</f>
        <v>qq</v>
      </c>
      <c r="G141" s="40" t="str">
        <f>VLOOKUP(G$3,medinfo,4,FALSE)</f>
        <v>Jonathan</v>
      </c>
      <c r="H141" s="40" t="str">
        <f>VLOOKUP(H$3,medinfo,4,FALSE)</f>
        <v>Jonathan</v>
      </c>
      <c r="I141" s="46" t="str">
        <f>VLOOKUP(I$3,medinfo,4,FALSE)</f>
        <v>Jonathan</v>
      </c>
      <c r="J141" s="28"/>
      <c r="K141" s="19"/>
    </row>
    <row r="142" spans="2:11" x14ac:dyDescent="0.3">
      <c r="B142" s="84"/>
      <c r="C142" s="34" t="str">
        <f>'Med Info Inpatients HOMR'!$E$1</f>
        <v>MED INFO TRAINING</v>
      </c>
      <c r="D142" s="5"/>
      <c r="E142" s="40" t="str">
        <f>VLOOKUP(E$3,medinfo,5,FALSE)</f>
        <v>qq</v>
      </c>
      <c r="F142" s="40" t="str">
        <f>VLOOKUP(F$3,medinfo,5,FALSE)</f>
        <v>M.Nguyen</v>
      </c>
      <c r="G142" s="40" t="str">
        <f>VLOOKUP(G$3,medinfo,5,FALSE)</f>
        <v>qq</v>
      </c>
      <c r="H142" s="40" t="str">
        <f>VLOOKUP(H$3,medinfo,5,FALSE)</f>
        <v>qq</v>
      </c>
      <c r="I142" s="46" t="str">
        <f>VLOOKUP(I$3,medinfo,5,FALSE)</f>
        <v>qq</v>
      </c>
      <c r="J142" s="28"/>
      <c r="K142" s="19"/>
    </row>
    <row r="143" spans="2:11" x14ac:dyDescent="0.3">
      <c r="B143" s="84" t="s">
        <v>419</v>
      </c>
      <c r="C143" s="34" t="str">
        <f>'Med Info Inpatients HOMR'!$F$1</f>
        <v>INPATIENTS</v>
      </c>
      <c r="D143" s="5"/>
      <c r="E143" s="40" t="str">
        <f>VLOOKUP(E$3,medinfo,6,FALSE)</f>
        <v>Mohammed</v>
      </c>
      <c r="F143" s="40" t="str">
        <f>VLOOKUP(F$3,medinfo,6,FALSE)</f>
        <v>Mohammed</v>
      </c>
      <c r="G143" s="40" t="str">
        <f>VLOOKUP(G$3,medinfo,6,FALSE)</f>
        <v>Mohammed</v>
      </c>
      <c r="H143" s="40" t="str">
        <f>VLOOKUP(H$3,medinfo,6,FALSE)</f>
        <v>Mohammed</v>
      </c>
      <c r="I143" s="46" t="str">
        <f>VLOOKUP(I$3,medinfo,6,FALSE)</f>
        <v>Mohammed</v>
      </c>
      <c r="J143" s="28"/>
      <c r="K143" s="19"/>
    </row>
    <row r="144" spans="2:11" x14ac:dyDescent="0.3">
      <c r="B144" s="84" t="s">
        <v>425</v>
      </c>
      <c r="C144" s="34" t="str">
        <f>'Med Info Inpatients HOMR'!$G$1</f>
        <v>INPATIENTS</v>
      </c>
      <c r="D144" s="5"/>
      <c r="E144" s="40" t="str">
        <f>VLOOKUP(E$3,medinfo,7,FALSE)</f>
        <v>Taylor</v>
      </c>
      <c r="F144" s="40" t="str">
        <f>VLOOKUP(F$3,medinfo,7,FALSE)</f>
        <v>Taylor</v>
      </c>
      <c r="G144" s="40" t="str">
        <f>VLOOKUP(G$3,medinfo,7,FALSE)</f>
        <v>Taylor</v>
      </c>
      <c r="H144" s="40" t="str">
        <f>VLOOKUP(H$3,medinfo,7,FALSE)</f>
        <v>Taylor</v>
      </c>
      <c r="I144" s="46" t="str">
        <f>VLOOKUP(I$3,medinfo,7,FALSE)</f>
        <v>Taylor</v>
      </c>
      <c r="J144" s="28"/>
      <c r="K144" s="19"/>
    </row>
    <row r="145" spans="2:11" x14ac:dyDescent="0.3">
      <c r="B145" s="84"/>
      <c r="C145" s="34" t="str">
        <f>'Med Info Inpatients HOMR'!$H$1</f>
        <v>INPATIENTS</v>
      </c>
      <c r="D145" s="5"/>
      <c r="E145" s="40" t="str">
        <f>VLOOKUP(E$3,medinfo,8,FALSE)</f>
        <v>qq</v>
      </c>
      <c r="F145" s="40" t="str">
        <f>VLOOKUP(F$3,medinfo,8,FALSE)</f>
        <v>qq</v>
      </c>
      <c r="G145" s="40" t="str">
        <f>VLOOKUP(G$3,medinfo,8,FALSE)</f>
        <v>Domenica</v>
      </c>
      <c r="H145" s="40" t="str">
        <f>VLOOKUP(H$3,medinfo,8,FALSE)</f>
        <v>Domenica</v>
      </c>
      <c r="I145" s="46" t="str">
        <f>VLOOKUP(I$3,medinfo,8,FALSE)</f>
        <v>qq</v>
      </c>
      <c r="J145" s="28"/>
      <c r="K145" s="19"/>
    </row>
    <row r="146" spans="2:11" x14ac:dyDescent="0.3">
      <c r="B146" s="84"/>
      <c r="C146" s="34" t="str">
        <f>'Med Info Inpatients HOMR'!$I$1</f>
        <v>INPATIENT INTERN</v>
      </c>
      <c r="D146" s="5"/>
      <c r="E146" s="40" t="str">
        <f>VLOOKUP(E$3,medinfo,9,FALSE)</f>
        <v>Thao</v>
      </c>
      <c r="F146" s="40" t="str">
        <f>VLOOKUP(F$3,medinfo,9,FALSE)</f>
        <v>Thao</v>
      </c>
      <c r="G146" s="40" t="str">
        <f>VLOOKUP(G$3,medinfo,9,FALSE)</f>
        <v>Thao</v>
      </c>
      <c r="H146" s="40" t="str">
        <f>VLOOKUP(H$3,medinfo,9,FALSE)</f>
        <v>Thao</v>
      </c>
      <c r="I146" s="46" t="str">
        <f>VLOOKUP(I$3,medinfo,9,FALSE)</f>
        <v>Thao</v>
      </c>
      <c r="J146" s="28"/>
      <c r="K146" s="19"/>
    </row>
    <row r="147" spans="2:11" hidden="1" x14ac:dyDescent="0.3">
      <c r="B147" s="84"/>
      <c r="C147" s="34" t="str">
        <f>'Med Info Inpatients HOMR'!$J$1</f>
        <v>INPATIENT INTERN</v>
      </c>
      <c r="D147" s="5"/>
      <c r="E147" s="40">
        <f>VLOOKUP(E$3,medinfo,10,FALSE)</f>
        <v>0</v>
      </c>
      <c r="F147" s="40">
        <f>VLOOKUP(F$3,medinfo,10,FALSE)</f>
        <v>0</v>
      </c>
      <c r="G147" s="40">
        <f>VLOOKUP(G$3,medinfo,10,FALSE)</f>
        <v>0</v>
      </c>
      <c r="H147" s="40">
        <f>VLOOKUP(H$3,medinfo,10,FALSE)</f>
        <v>0</v>
      </c>
      <c r="I147" s="46">
        <f>VLOOKUP(I$3,medinfo,10,FALSE)</f>
        <v>0</v>
      </c>
      <c r="J147" s="28"/>
      <c r="K147" s="19"/>
    </row>
    <row r="148" spans="2:11" x14ac:dyDescent="0.3">
      <c r="B148" s="84" t="s">
        <v>55</v>
      </c>
      <c r="C148" s="34" t="str">
        <f>'Med Info Inpatients HOMR'!$K$1</f>
        <v>(8am-4.30pm) HOMR / CDC CLINIC</v>
      </c>
      <c r="D148" s="5"/>
      <c r="E148" s="40" t="str">
        <f>VLOOKUP(E$3,medinfo,11,FALSE)</f>
        <v>Maia</v>
      </c>
      <c r="F148" s="40" t="str">
        <f>VLOOKUP(F$3,medinfo,11,FALSE)</f>
        <v>Maia</v>
      </c>
      <c r="G148" s="40" t="str">
        <f>VLOOKUP(G$3,medinfo,11,FALSE)</f>
        <v>Phuong</v>
      </c>
      <c r="H148" s="40" t="str">
        <f>VLOOKUP(H$3,medinfo,11,FALSE)</f>
        <v>Maia</v>
      </c>
      <c r="I148" s="46" t="str">
        <f>VLOOKUP(I$3,medinfo,11,FALSE)</f>
        <v>qq</v>
      </c>
      <c r="J148" s="28"/>
      <c r="K148" s="19"/>
    </row>
    <row r="149" spans="2:11" ht="17.25" customHeight="1" x14ac:dyDescent="0.3">
      <c r="B149" s="84"/>
      <c r="C149" s="34" t="str">
        <f>'Med Info Inpatients HOMR'!$L$1</f>
        <v>(8am-4.30pm) HOMR</v>
      </c>
      <c r="D149" s="5"/>
      <c r="E149" s="40" t="str">
        <f>VLOOKUP(E$3,medinfo,12,FALSE)</f>
        <v>Sophia</v>
      </c>
      <c r="F149" s="40" t="str">
        <f>VLOOKUP(F$3,medinfo,12,FALSE)</f>
        <v>Sophia</v>
      </c>
      <c r="G149" s="40" t="str">
        <f>VLOOKUP(G$3,medinfo,12,FALSE)</f>
        <v>Sophia</v>
      </c>
      <c r="H149" s="40" t="str">
        <f>VLOOKUP(H$3,medinfo,12,FALSE)</f>
        <v>Sophia</v>
      </c>
      <c r="I149" s="46" t="str">
        <f>VLOOKUP(I$3,medinfo,12,FALSE)</f>
        <v>Sophia</v>
      </c>
      <c r="J149" s="28"/>
      <c r="K149" s="19"/>
    </row>
    <row r="150" spans="2:11" x14ac:dyDescent="0.3">
      <c r="B150" s="84"/>
      <c r="C150" s="34" t="str">
        <f>'Med Info Inpatients HOMR'!$M$1</f>
        <v>(8am-4.30pm) HOMR</v>
      </c>
      <c r="D150" s="5"/>
      <c r="E150" s="40" t="str">
        <f>VLOOKUP(E$3,medinfo,13,FALSE)</f>
        <v>Amelia</v>
      </c>
      <c r="F150" s="40" t="str">
        <f>VLOOKUP(F$3,medinfo,13,FALSE)</f>
        <v>Amelia</v>
      </c>
      <c r="G150" s="40" t="str">
        <f>VLOOKUP(G$3,medinfo,13,FALSE)</f>
        <v>Amelia</v>
      </c>
      <c r="H150" s="40" t="str">
        <f>VLOOKUP(H$3,medinfo,13,FALSE)</f>
        <v>Amelia</v>
      </c>
      <c r="I150" s="46" t="str">
        <f>VLOOKUP(I$3,medinfo,13,FALSE)</f>
        <v>Amelia</v>
      </c>
      <c r="J150" s="28"/>
      <c r="K150" s="19"/>
    </row>
    <row r="151" spans="2:11" ht="15.75" customHeight="1" thickBot="1" x14ac:dyDescent="0.35">
      <c r="B151" s="84"/>
      <c r="C151" s="34" t="str">
        <f>'Med Info Inpatients HOMR'!$N$1</f>
        <v>(8am-4.30pm) HOMR</v>
      </c>
      <c r="D151" s="5"/>
      <c r="E151" s="40" t="str">
        <f>VLOOKUP(E$3,medinfo,14,FALSE)</f>
        <v>A.Tran</v>
      </c>
      <c r="F151" s="40" t="str">
        <f>VLOOKUP(F$3,medinfo,14,FALSE)</f>
        <v>qq</v>
      </c>
      <c r="G151" s="40" t="str">
        <f>VLOOKUP(G$3,medinfo,14,FALSE)</f>
        <v>qq</v>
      </c>
      <c r="H151" s="40" t="str">
        <f>VLOOKUP(H$3,medinfo,14,FALSE)</f>
        <v>qq</v>
      </c>
      <c r="I151" s="46" t="str">
        <f>VLOOKUP(I$3,medinfo,14,FALSE)</f>
        <v>qq</v>
      </c>
      <c r="J151" s="28"/>
      <c r="K151" s="19"/>
    </row>
    <row r="152" spans="2:11" hidden="1" x14ac:dyDescent="0.3">
      <c r="B152" s="84"/>
      <c r="C152" s="34" t="str">
        <f>'Med Info Inpatients HOMR'!$O$1</f>
        <v>(8am-4.30pm) HOMR / AAC / PR INTERN</v>
      </c>
      <c r="D152" s="5"/>
      <c r="E152" s="40">
        <f>VLOOKUP(E$3,medinfo,15,FALSE)</f>
        <v>0</v>
      </c>
      <c r="F152" s="40">
        <f>VLOOKUP(F$3,medinfo,15,FALSE)</f>
        <v>0</v>
      </c>
      <c r="G152" s="40">
        <f>VLOOKUP(G$3,medinfo,15,FALSE)</f>
        <v>0</v>
      </c>
      <c r="H152" s="40">
        <f>VLOOKUP(H$3,medinfo,15,FALSE)</f>
        <v>0</v>
      </c>
      <c r="I152" s="46">
        <f>VLOOKUP(I$3,medinfo,15,FALSE)</f>
        <v>0</v>
      </c>
      <c r="J152" s="28"/>
      <c r="K152" s="19"/>
    </row>
    <row r="153" spans="2:11" hidden="1" x14ac:dyDescent="0.3">
      <c r="B153" s="84"/>
      <c r="C153" s="34" t="str">
        <f>'Med Info Inpatients HOMR'!$P$1</f>
        <v>[PHARMACY ROLE]</v>
      </c>
      <c r="D153" s="5"/>
      <c r="E153" s="40">
        <f>VLOOKUP(E$3,medinfo,16,FALSE)</f>
        <v>0</v>
      </c>
      <c r="F153" s="40">
        <f>VLOOKUP(F$3,medinfo,16,FALSE)</f>
        <v>0</v>
      </c>
      <c r="G153" s="40">
        <f>VLOOKUP(G$3,medinfo,16,FALSE)</f>
        <v>0</v>
      </c>
      <c r="H153" s="40">
        <f>VLOOKUP(H$3,medinfo,16,FALSE)</f>
        <v>0</v>
      </c>
      <c r="I153" s="46">
        <f>VLOOKUP(I$3,medinfo,16,FALSE)</f>
        <v>0</v>
      </c>
      <c r="J153" s="28"/>
      <c r="K153" s="19"/>
    </row>
    <row r="154" spans="2:11" hidden="1" x14ac:dyDescent="0.3">
      <c r="B154" s="84"/>
      <c r="C154" s="34" t="str">
        <f>'Med Info Inpatients HOMR'!$Q$1</f>
        <v>[PHARMACY ROLE]</v>
      </c>
      <c r="D154" s="5"/>
      <c r="E154" s="40">
        <f>VLOOKUP(E$3,medinfo,17,FALSE)</f>
        <v>0</v>
      </c>
      <c r="F154" s="40">
        <f>VLOOKUP(F$3,medinfo,17,FALSE)</f>
        <v>0</v>
      </c>
      <c r="G154" s="40">
        <f>VLOOKUP(G$3,medinfo,17,FALSE)</f>
        <v>0</v>
      </c>
      <c r="H154" s="40">
        <f>VLOOKUP(H$3,medinfo,17,FALSE)</f>
        <v>0</v>
      </c>
      <c r="I154" s="46">
        <f>VLOOKUP(I$3,medinfo,17,FALSE)</f>
        <v>0</v>
      </c>
      <c r="J154" s="28"/>
      <c r="K154" s="19"/>
    </row>
    <row r="155" spans="2:11" hidden="1" x14ac:dyDescent="0.3">
      <c r="B155" s="84"/>
      <c r="C155" s="34" t="str">
        <f>'Med Info Inpatients HOMR'!$R$1</f>
        <v>[PHARMACY ROLE]</v>
      </c>
      <c r="D155" s="5"/>
      <c r="E155" s="40">
        <f>VLOOKUP(E$3,medinfo,18,FALSE)</f>
        <v>0</v>
      </c>
      <c r="F155" s="40">
        <f>VLOOKUP(F$3,medinfo,18,FALSE)</f>
        <v>0</v>
      </c>
      <c r="G155" s="40">
        <f>VLOOKUP(G$3,medinfo,18,FALSE)</f>
        <v>0</v>
      </c>
      <c r="H155" s="40">
        <f>VLOOKUP(H$3,medinfo,18,FALSE)</f>
        <v>0</v>
      </c>
      <c r="I155" s="46">
        <f>VLOOKUP(I$3,medinfo,18,FALSE)</f>
        <v>0</v>
      </c>
      <c r="J155" s="28"/>
      <c r="K155" s="19"/>
    </row>
    <row r="156" spans="2:11" hidden="1" x14ac:dyDescent="0.3">
      <c r="B156" s="84"/>
      <c r="C156" s="34" t="str">
        <f>'Med Info Inpatients HOMR'!$S$1</f>
        <v>[PHARMACY ROLE]</v>
      </c>
      <c r="D156" s="5"/>
      <c r="E156" s="40">
        <f>VLOOKUP(E$3,medinfo,19,FALSE)</f>
        <v>0</v>
      </c>
      <c r="F156" s="40">
        <f>VLOOKUP(F$3,medinfo,19,FALSE)</f>
        <v>0</v>
      </c>
      <c r="G156" s="40">
        <f>VLOOKUP(G$3,medinfo,19,FALSE)</f>
        <v>0</v>
      </c>
      <c r="H156" s="40">
        <f>VLOOKUP(H$3,medinfo,19,FALSE)</f>
        <v>0</v>
      </c>
      <c r="I156" s="46">
        <f>VLOOKUP(I$3,medinfo,19,FALSE)</f>
        <v>0</v>
      </c>
      <c r="J156" s="28"/>
      <c r="K156" s="19"/>
    </row>
    <row r="157" spans="2:11" ht="17.25" hidden="1" thickBot="1" x14ac:dyDescent="0.35">
      <c r="B157" s="136"/>
      <c r="C157" s="36" t="str">
        <f>'Med Info Inpatients HOMR'!$T$1</f>
        <v>[PHARMACY ROLE]</v>
      </c>
      <c r="D157" s="14"/>
      <c r="E157" s="48">
        <f>VLOOKUP(E$3,medinfo,20,FALSE)</f>
        <v>0</v>
      </c>
      <c r="F157" s="48">
        <f>VLOOKUP(F$3,medinfo,20,FALSE)</f>
        <v>0</v>
      </c>
      <c r="G157" s="48">
        <f>VLOOKUP(G$3,medinfo,20,FALSE)</f>
        <v>0</v>
      </c>
      <c r="H157" s="48">
        <f>VLOOKUP(H$3,medinfo,20,FALSE)</f>
        <v>0</v>
      </c>
      <c r="I157" s="137">
        <f>VLOOKUP(I$3,medinfo,20,FALSE)</f>
        <v>0</v>
      </c>
      <c r="J157" s="28"/>
      <c r="K157" s="19"/>
    </row>
    <row r="158" spans="2:11" x14ac:dyDescent="0.3">
      <c r="B158" s="163"/>
      <c r="C158" s="163"/>
      <c r="D158" s="199"/>
      <c r="E158" s="200"/>
      <c r="F158" s="200"/>
      <c r="G158" s="200"/>
      <c r="H158" s="200"/>
      <c r="I158" s="200"/>
      <c r="J158" s="28"/>
      <c r="K158" s="19"/>
    </row>
    <row r="159" spans="2:11" ht="17.25" thickBot="1" x14ac:dyDescent="0.35">
      <c r="B159" s="36"/>
      <c r="C159" s="36"/>
      <c r="D159" s="14"/>
      <c r="E159" s="201"/>
      <c r="F159" s="201"/>
      <c r="G159" s="201"/>
      <c r="H159" s="201"/>
      <c r="I159" s="201"/>
      <c r="J159" s="28"/>
      <c r="K159" s="19"/>
    </row>
    <row r="160" spans="2:11" ht="46.5" x14ac:dyDescent="0.7">
      <c r="B160" s="31"/>
      <c r="C160" s="163"/>
      <c r="D160" s="9"/>
      <c r="E160" s="10">
        <v>2019</v>
      </c>
      <c r="F160" s="11" t="s">
        <v>513</v>
      </c>
      <c r="G160" s="9"/>
      <c r="H160" s="256" t="s">
        <v>6</v>
      </c>
      <c r="I160" s="257"/>
      <c r="J160" s="28"/>
      <c r="K160" s="19"/>
    </row>
    <row r="161" spans="2:11" x14ac:dyDescent="0.3">
      <c r="B161" s="32"/>
      <c r="C161" s="34"/>
      <c r="D161" s="13"/>
      <c r="E161" s="16" t="s">
        <v>0</v>
      </c>
      <c r="F161" s="24" t="s">
        <v>62</v>
      </c>
      <c r="G161" s="16" t="s">
        <v>63</v>
      </c>
      <c r="H161" s="24" t="s">
        <v>64</v>
      </c>
      <c r="I161" s="18" t="s">
        <v>65</v>
      </c>
      <c r="J161" s="28"/>
      <c r="K161" s="19"/>
    </row>
    <row r="162" spans="2:11" x14ac:dyDescent="0.3">
      <c r="B162" s="191"/>
      <c r="C162" s="192"/>
      <c r="D162" s="193"/>
      <c r="E162" s="23">
        <v>43528</v>
      </c>
      <c r="F162" s="24">
        <f>E162+1</f>
        <v>43529</v>
      </c>
      <c r="G162" s="23">
        <f>F162+1</f>
        <v>43530</v>
      </c>
      <c r="H162" s="24">
        <f>G162+1</f>
        <v>43531</v>
      </c>
      <c r="I162" s="29">
        <f>H162+1</f>
        <v>43532</v>
      </c>
      <c r="J162" s="28"/>
      <c r="K162" s="19"/>
    </row>
    <row r="163" spans="2:11" x14ac:dyDescent="0.3">
      <c r="B163" s="184"/>
      <c r="C163" s="185" t="s">
        <v>22</v>
      </c>
      <c r="D163" s="20"/>
      <c r="E163" s="43"/>
      <c r="F163" s="43"/>
      <c r="G163" s="43"/>
      <c r="H163" s="43"/>
      <c r="I163" s="44"/>
      <c r="J163" s="28"/>
      <c r="K163" s="19"/>
    </row>
    <row r="164" spans="2:11" x14ac:dyDescent="0.3">
      <c r="B164" s="84" t="s">
        <v>56</v>
      </c>
      <c r="C164" s="34" t="str">
        <f>'Department Support'!$C$1</f>
        <v>DEPUTY DIRECTOR - QUALITY</v>
      </c>
      <c r="D164" s="5"/>
      <c r="E164" s="40" t="str">
        <f>VLOOKUP(E$3,support,3,FALSE)</f>
        <v>Wendy</v>
      </c>
      <c r="F164" s="40" t="str">
        <f>VLOOKUP(F$3,support,3,FALSE)</f>
        <v>Tom</v>
      </c>
      <c r="G164" s="40" t="str">
        <f>VLOOKUP(G$3,support,3,FALSE)</f>
        <v>Wendy</v>
      </c>
      <c r="H164" s="40" t="str">
        <f>VLOOKUP(H$3,support,3,FALSE)</f>
        <v>Tom</v>
      </c>
      <c r="I164" s="46" t="str">
        <f>VLOOKUP(I$3,support,3,FALSE)</f>
        <v>Wendy</v>
      </c>
      <c r="J164" s="28"/>
      <c r="K164" s="19"/>
    </row>
    <row r="165" spans="2:11" x14ac:dyDescent="0.3">
      <c r="B165" s="84" t="s">
        <v>56</v>
      </c>
      <c r="C165" s="34" t="str">
        <f>'Department Support'!$D$1</f>
        <v>QUM</v>
      </c>
      <c r="D165" s="5"/>
      <c r="E165" s="40" t="str">
        <f>VLOOKUP(E$3,support,4,FALSE)</f>
        <v>Bronwyn</v>
      </c>
      <c r="F165" s="40" t="str">
        <f>VLOOKUP(F$3,support,4,FALSE)</f>
        <v>Bronwyn</v>
      </c>
      <c r="G165" s="40" t="str">
        <f>VLOOKUP(G$3,support,4,FALSE)</f>
        <v>Bronwyn</v>
      </c>
      <c r="H165" s="40" t="str">
        <f>VLOOKUP(H$3,support,4,FALSE)</f>
        <v>Hayley</v>
      </c>
      <c r="I165" s="46" t="str">
        <f>VLOOKUP(I$3,support,4,FALSE)</f>
        <v>qq</v>
      </c>
      <c r="J165" s="28"/>
      <c r="K165" s="19"/>
    </row>
    <row r="166" spans="2:11" x14ac:dyDescent="0.3">
      <c r="B166" s="84" t="s">
        <v>56</v>
      </c>
      <c r="C166" s="34" t="str">
        <f>'Department Support'!$E$1</f>
        <v>ADR / QUM</v>
      </c>
      <c r="D166" s="5"/>
      <c r="E166" s="40" t="str">
        <f>VLOOKUP(E$3,support,5,FALSE)</f>
        <v>Stav</v>
      </c>
      <c r="F166" s="40" t="str">
        <f>VLOOKUP(F$3,support,5,FALSE)</f>
        <v>qq</v>
      </c>
      <c r="G166" s="40" t="str">
        <f>VLOOKUP(G$3,support,5,FALSE)</f>
        <v>Hayley</v>
      </c>
      <c r="H166" s="40" t="str">
        <f>VLOOKUP(H$3,support,5,FALSE)</f>
        <v>qq</v>
      </c>
      <c r="I166" s="46" t="str">
        <f>VLOOKUP(I$3,support,5,FALSE)</f>
        <v>qq</v>
      </c>
      <c r="J166" s="28"/>
      <c r="K166" s="19"/>
    </row>
    <row r="167" spans="2:11" x14ac:dyDescent="0.3">
      <c r="B167" s="84"/>
      <c r="C167" s="34" t="str">
        <f>'Department Support'!$F$1</f>
        <v>QUM</v>
      </c>
      <c r="D167" s="5"/>
      <c r="E167" s="40" t="str">
        <f>VLOOKUP(E$3,support,6,FALSE)</f>
        <v>qq</v>
      </c>
      <c r="F167" s="40" t="str">
        <f>VLOOKUP(F$3,support,6,FALSE)</f>
        <v>qq</v>
      </c>
      <c r="G167" s="40" t="str">
        <f>VLOOKUP(G$3,support,6,FALSE)</f>
        <v>qq</v>
      </c>
      <c r="H167" s="40" t="str">
        <f>VLOOKUP(H$3,support,6,FALSE)</f>
        <v>qq</v>
      </c>
      <c r="I167" s="40" t="str">
        <f>VLOOKUP(I$3,support,6,FALSE)</f>
        <v>qq</v>
      </c>
      <c r="J167" s="28"/>
      <c r="K167" s="19"/>
    </row>
    <row r="168" spans="2:11" ht="18" customHeight="1" x14ac:dyDescent="0.3">
      <c r="B168" s="84" t="s">
        <v>58</v>
      </c>
      <c r="C168" s="34" t="str">
        <f>'Department Support'!$G$1</f>
        <v>QUM</v>
      </c>
      <c r="D168" s="5"/>
      <c r="E168" s="40" t="str">
        <f>VLOOKUP(E$3,support,7,FALSE)</f>
        <v>qq</v>
      </c>
      <c r="F168" s="40" t="str">
        <f>VLOOKUP(F$3,support,7,FALSE)</f>
        <v>qq</v>
      </c>
      <c r="G168" s="40" t="str">
        <f>VLOOKUP(G$3,support,7,FALSE)</f>
        <v>qq</v>
      </c>
      <c r="H168" s="40" t="str">
        <f>VLOOKUP(H$3,support,7,FALSE)</f>
        <v>qq</v>
      </c>
      <c r="I168" s="46" t="str">
        <f>VLOOKUP(I$3,support,7,FALSE)</f>
        <v>qq</v>
      </c>
      <c r="J168" s="17" t="e">
        <f>VLOOKUP(#REF!,SpecialMedicine2017,3,FALSE)</f>
        <v>#REF!</v>
      </c>
      <c r="K168" s="22"/>
    </row>
    <row r="169" spans="2:11" x14ac:dyDescent="0.3">
      <c r="B169" s="84" t="s">
        <v>58</v>
      </c>
      <c r="C169" s="34" t="str">
        <f>'Department Support'!$H$1</f>
        <v>QUM PROJECT</v>
      </c>
      <c r="D169" s="5"/>
      <c r="E169" s="40" t="str">
        <f>VLOOKUP(E$3,support,8,FALSE)</f>
        <v>Madonna</v>
      </c>
      <c r="F169" s="40" t="str">
        <f>VLOOKUP(F$3,support,8,FALSE)</f>
        <v>Madonna</v>
      </c>
      <c r="G169" s="40" t="str">
        <f>VLOOKUP(G$3,support,8,FALSE)</f>
        <v>Madonna</v>
      </c>
      <c r="H169" s="40" t="str">
        <f>VLOOKUP(H$3,support,8,FALSE)</f>
        <v>Madonna</v>
      </c>
      <c r="I169" s="46" t="str">
        <f>VLOOKUP(I$3,support,8,FALSE)</f>
        <v>Madonna</v>
      </c>
      <c r="J169" s="17" t="e">
        <f>VLOOKUP(#REF!,SpecialMedicine2017,4,FALSE)</f>
        <v>#REF!</v>
      </c>
      <c r="K169" s="22"/>
    </row>
    <row r="170" spans="2:11" hidden="1" x14ac:dyDescent="0.3">
      <c r="B170" s="84" t="s">
        <v>57</v>
      </c>
      <c r="C170" s="34" t="str">
        <f>'Department Support'!$I$1</f>
        <v>QUM PROJECT</v>
      </c>
      <c r="D170" s="5"/>
      <c r="E170" s="40">
        <f>VLOOKUP(E$3,support,9,FALSE)</f>
        <v>0</v>
      </c>
      <c r="F170" s="40">
        <f>VLOOKUP(F$3,support,9,FALSE)</f>
        <v>0</v>
      </c>
      <c r="G170" s="40">
        <f>VLOOKUP(G$3,support,9,FALSE)</f>
        <v>0</v>
      </c>
      <c r="H170" s="40">
        <f>VLOOKUP(H$3,support,9,FALSE)</f>
        <v>0</v>
      </c>
      <c r="I170" s="46">
        <f>VLOOKUP(I$3,support,9,FALSE)</f>
        <v>0</v>
      </c>
      <c r="J170" s="17" t="e">
        <f>VLOOKUP(#REF!,SpecialMedicine2017,5,FALSE)</f>
        <v>#REF!</v>
      </c>
      <c r="K170" s="22"/>
    </row>
    <row r="171" spans="2:11" x14ac:dyDescent="0.3">
      <c r="B171" s="84" t="s">
        <v>57</v>
      </c>
      <c r="C171" s="34" t="str">
        <f>'Department Support'!$J$1</f>
        <v>QUM PROJECT</v>
      </c>
      <c r="D171" s="5"/>
      <c r="E171" s="40" t="str">
        <f>VLOOKUP(E$3,support,10,FALSE)</f>
        <v>qq</v>
      </c>
      <c r="F171" s="40" t="str">
        <f>VLOOKUP(F$3,support,10,FALSE)</f>
        <v>qq</v>
      </c>
      <c r="G171" s="40" t="str">
        <f>VLOOKUP(G$3,support,10,FALSE)</f>
        <v>Connie</v>
      </c>
      <c r="H171" s="40" t="str">
        <f>VLOOKUP(H$3,support,10,FALSE)</f>
        <v>Connie</v>
      </c>
      <c r="I171" s="46" t="str">
        <f>VLOOKUP(I$3,support,10,FALSE)</f>
        <v>Connie</v>
      </c>
      <c r="J171" s="17" t="e">
        <f>VLOOKUP(#REF!,SpecialMedicine2017,6,FALSE)</f>
        <v>#REF!</v>
      </c>
      <c r="K171" s="22"/>
    </row>
    <row r="172" spans="2:11" hidden="1" x14ac:dyDescent="0.3">
      <c r="B172" s="84" t="s">
        <v>57</v>
      </c>
      <c r="C172" s="34" t="str">
        <f>'Department Support'!$K$1</f>
        <v>QUM INTERN</v>
      </c>
      <c r="D172" s="5"/>
      <c r="E172" s="40">
        <f>VLOOKUP(E$3,support,11,FALSE)</f>
        <v>0</v>
      </c>
      <c r="F172" s="40">
        <f>VLOOKUP(F$3,support,11,FALSE)</f>
        <v>0</v>
      </c>
      <c r="G172" s="40">
        <f>VLOOKUP(G$3,support,11,FALSE)</f>
        <v>0</v>
      </c>
      <c r="H172" s="40">
        <f>VLOOKUP(H$3,support,11,FALSE)</f>
        <v>0</v>
      </c>
      <c r="I172" s="46">
        <f>VLOOKUP(I$3,support,11,FALSE)</f>
        <v>0</v>
      </c>
      <c r="J172" s="17" t="e">
        <f>VLOOKUP(#REF!,SpecialMedicine2017,7,FALSE)</f>
        <v>#REF!</v>
      </c>
      <c r="K172" s="22"/>
    </row>
    <row r="173" spans="2:11" x14ac:dyDescent="0.3">
      <c r="B173" s="84"/>
      <c r="C173" s="34" t="str">
        <f>'Department Support'!$L$1</f>
        <v>(8.45am-4.35pm) EDUCATION SERVICES</v>
      </c>
      <c r="D173" s="5"/>
      <c r="E173" s="40" t="str">
        <f>VLOOKUP(E$3,support,12,FALSE)</f>
        <v>qq</v>
      </c>
      <c r="F173" s="40" t="str">
        <f>VLOOKUP(F$3,support,12,FALSE)</f>
        <v>Marisa</v>
      </c>
      <c r="G173" s="40" t="str">
        <f>VLOOKUP(G$3,support,12,FALSE)</f>
        <v>Marisa</v>
      </c>
      <c r="H173" s="40" t="str">
        <f>VLOOKUP(H$3,support,12,FALSE)</f>
        <v>Marisa</v>
      </c>
      <c r="I173" s="46" t="str">
        <f>VLOOKUP(I$3,support,12,FALSE)</f>
        <v>qq</v>
      </c>
      <c r="J173" s="17"/>
      <c r="K173" s="22"/>
    </row>
    <row r="174" spans="2:11" x14ac:dyDescent="0.3">
      <c r="B174" s="84" t="s">
        <v>444</v>
      </c>
      <c r="C174" s="34" t="str">
        <f>'Department Support'!$M$1</f>
        <v>EDUCATION PHARMACIST</v>
      </c>
      <c r="D174" s="5"/>
      <c r="E174" s="40" t="str">
        <f>VLOOKUP(E$3,support,13,FALSE)</f>
        <v>qq</v>
      </c>
      <c r="F174" s="40" t="str">
        <f>VLOOKUP(F$3,support,13,FALSE)</f>
        <v>qq</v>
      </c>
      <c r="G174" s="40" t="str">
        <f>VLOOKUP(G$3,support,13,FALSE)</f>
        <v>Brindha</v>
      </c>
      <c r="H174" s="40" t="str">
        <f>VLOOKUP(H$3,support,13,FALSE)</f>
        <v>Brindha</v>
      </c>
      <c r="I174" s="46" t="str">
        <f>VLOOKUP(I$3,support,13,FALSE)</f>
        <v>qq</v>
      </c>
      <c r="J174" s="17"/>
      <c r="K174" s="22"/>
    </row>
    <row r="175" spans="2:11" x14ac:dyDescent="0.3">
      <c r="B175" s="84" t="s">
        <v>459</v>
      </c>
      <c r="C175" s="34" t="str">
        <f>'Department Support'!$N$1</f>
        <v>EDUCATION PHARMACIST</v>
      </c>
      <c r="D175" s="5"/>
      <c r="E175" s="40" t="str">
        <f>VLOOKUP(E$3,support,14,FALSE)</f>
        <v>qq</v>
      </c>
      <c r="F175" s="40" t="str">
        <f>VLOOKUP(F$3,support,14,FALSE)</f>
        <v>qq</v>
      </c>
      <c r="G175" s="40" t="str">
        <f>VLOOKUP(G$3,support,14,FALSE)</f>
        <v>Louise</v>
      </c>
      <c r="H175" s="40" t="str">
        <f>VLOOKUP(H$3,support,14,FALSE)</f>
        <v>Louise</v>
      </c>
      <c r="I175" s="46" t="str">
        <f>VLOOKUP(I$3,support,14,FALSE)</f>
        <v>qq</v>
      </c>
      <c r="J175" s="17"/>
      <c r="K175" s="22"/>
    </row>
    <row r="176" spans="2:11" x14ac:dyDescent="0.3">
      <c r="B176" s="84" t="s">
        <v>459</v>
      </c>
      <c r="C176" s="34" t="str">
        <f>'Department Support'!$O$1</f>
        <v>STUDENT SUPERVISION</v>
      </c>
      <c r="D176" s="5"/>
      <c r="E176" s="40" t="str">
        <f>VLOOKUP(E$3,support,15,FALSE)</f>
        <v>qq</v>
      </c>
      <c r="F176" s="40" t="str">
        <f>VLOOKUP(F$3,support,15,FALSE)</f>
        <v>Eugene</v>
      </c>
      <c r="G176" s="40" t="str">
        <f>VLOOKUP(G$3,support,15,FALSE)</f>
        <v>qq</v>
      </c>
      <c r="H176" s="40" t="str">
        <f>VLOOKUP(H$3,support,15,FALSE)</f>
        <v>qq</v>
      </c>
      <c r="I176" s="46" t="str">
        <f>VLOOKUP(I$3,support,15,FALSE)</f>
        <v>Eugene</v>
      </c>
      <c r="J176" s="17"/>
      <c r="K176" s="22"/>
    </row>
    <row r="177" spans="2:11" x14ac:dyDescent="0.3">
      <c r="B177" s="84" t="s">
        <v>490</v>
      </c>
      <c r="C177" s="89" t="str">
        <f>'Department Support'!$P$1</f>
        <v>FORMULARY &amp; BUSINESS (FB)</v>
      </c>
      <c r="D177" s="5"/>
      <c r="E177" s="40" t="str">
        <f>VLOOKUP(E$3,support,16,FALSE)</f>
        <v>Jane</v>
      </c>
      <c r="F177" s="40" t="str">
        <f>VLOOKUP(F$3,support,16,FALSE)</f>
        <v>Jane</v>
      </c>
      <c r="G177" s="40" t="str">
        <f>VLOOKUP(G$3,support,16,FALSE)</f>
        <v>Jane</v>
      </c>
      <c r="H177" s="40" t="str">
        <f>VLOOKUP(H$3,support,16,FALSE)</f>
        <v>Jane</v>
      </c>
      <c r="I177" s="46" t="str">
        <f>VLOOKUP(I$3,support,16,FALSE)</f>
        <v>Jane</v>
      </c>
      <c r="J177" s="17"/>
      <c r="K177" s="22"/>
    </row>
    <row r="178" spans="2:11" x14ac:dyDescent="0.3">
      <c r="B178" s="84" t="s">
        <v>459</v>
      </c>
      <c r="C178" s="34" t="str">
        <f>'Department Support'!$Q$1</f>
        <v>FORMULARY &amp; BUSINESS (FB)</v>
      </c>
      <c r="D178" s="5"/>
      <c r="E178" s="40" t="str">
        <f>VLOOKUP(E$3,support,17,FALSE)</f>
        <v>Winnie (HPV)</v>
      </c>
      <c r="F178" s="40" t="str">
        <f>VLOOKUP(F$3,support,17,FALSE)</f>
        <v>QQ</v>
      </c>
      <c r="G178" s="40" t="str">
        <f>VLOOKUP(G$3,support,17,FALSE)</f>
        <v>Rasangi</v>
      </c>
      <c r="H178" s="40" t="str">
        <f>VLOOKUP(H$3,support,17,FALSE)</f>
        <v>Rasangi</v>
      </c>
      <c r="I178" s="46" t="str">
        <f>VLOOKUP(I$3,support,17,FALSE)</f>
        <v>Rasangi</v>
      </c>
      <c r="J178" s="80" t="e">
        <f>VLOOKUP(#REF!,support,17,FALSE)</f>
        <v>#REF!</v>
      </c>
      <c r="K178" s="40" t="e">
        <f>VLOOKUP(#REF!,support,17,FALSE)</f>
        <v>#REF!</v>
      </c>
    </row>
    <row r="179" spans="2:11" x14ac:dyDescent="0.3">
      <c r="B179" s="84"/>
      <c r="C179" s="34" t="str">
        <f>'Department Support'!$R$1</f>
        <v>OPERATING SUITE</v>
      </c>
      <c r="D179" s="5"/>
      <c r="E179" s="40" t="str">
        <f>VLOOKUP(E$3,support,18,FALSE)</f>
        <v>Lynette</v>
      </c>
      <c r="F179" s="40" t="str">
        <f>VLOOKUP(F$3,support,18,FALSE)</f>
        <v>Lynette</v>
      </c>
      <c r="G179" s="40" t="str">
        <f>VLOOKUP(G$3,support,18,FALSE)</f>
        <v>Lynette</v>
      </c>
      <c r="H179" s="40" t="str">
        <f>VLOOKUP(H$3,support,18,FALSE)</f>
        <v>Lynette</v>
      </c>
      <c r="I179" s="46" t="str">
        <f>VLOOKUP(I$3,support,18,FALSE)</f>
        <v>Lynette</v>
      </c>
      <c r="J179" s="45"/>
      <c r="K179" s="45"/>
    </row>
    <row r="180" spans="2:11" x14ac:dyDescent="0.3">
      <c r="B180" s="84" t="s">
        <v>443</v>
      </c>
      <c r="C180" s="34" t="str">
        <f>'Department Support'!$S$1</f>
        <v>OPERATING SUITE</v>
      </c>
      <c r="D180" s="5"/>
      <c r="E180" s="40" t="str">
        <f>VLOOKUP(E$3,support,19,FALSE)</f>
        <v>Arthur</v>
      </c>
      <c r="F180" s="40" t="str">
        <f>VLOOKUP(F$3,support,19,FALSE)</f>
        <v>Arthur</v>
      </c>
      <c r="G180" s="40" t="str">
        <f>VLOOKUP(G$3,support,19,FALSE)</f>
        <v>Arthur</v>
      </c>
      <c r="H180" s="40" t="str">
        <f>VLOOKUP(H$3,support,19,FALSE)</f>
        <v>Arthur</v>
      </c>
      <c r="I180" s="46" t="str">
        <f>VLOOKUP(I$3,support,19,FALSE)</f>
        <v>Arthur</v>
      </c>
      <c r="J180" s="45"/>
      <c r="K180" s="45"/>
    </row>
    <row r="181" spans="2:11" x14ac:dyDescent="0.3">
      <c r="B181" s="84" t="s">
        <v>424</v>
      </c>
      <c r="C181" s="34" t="str">
        <f>'Department Support'!$T$1</f>
        <v>OPERATING SUITE</v>
      </c>
      <c r="D181" s="5"/>
      <c r="E181" s="40" t="str">
        <f>VLOOKUP(E$3,support,20,FALSE)</f>
        <v>Bunmi</v>
      </c>
      <c r="F181" s="40" t="str">
        <f>VLOOKUP(F$3,support,20,FALSE)</f>
        <v>Bunmi</v>
      </c>
      <c r="G181" s="40" t="str">
        <f>VLOOKUP(G$3,support,20,FALSE)</f>
        <v>Bunmi</v>
      </c>
      <c r="H181" s="40" t="str">
        <f>VLOOKUP(H$3,support,20,FALSE)</f>
        <v>Bunmi</v>
      </c>
      <c r="I181" s="46" t="str">
        <f>VLOOKUP(I$3,support,20,FALSE)</f>
        <v>Bunmi</v>
      </c>
      <c r="J181" s="45"/>
      <c r="K181" s="45"/>
    </row>
    <row r="182" spans="2:11" x14ac:dyDescent="0.3">
      <c r="B182" s="84"/>
      <c r="C182" s="34" t="str">
        <f>'Department Support'!$U$1</f>
        <v>TC SUPPORT</v>
      </c>
      <c r="D182" s="5"/>
      <c r="E182" s="40" t="str">
        <f>VLOOKUP(E$3,support,21,FALSE)</f>
        <v>R.Batagol</v>
      </c>
      <c r="F182" s="40" t="str">
        <f>VLOOKUP(F$3,support,21,FALSE)</f>
        <v>R.Batagol</v>
      </c>
      <c r="G182" s="40" t="str">
        <f>VLOOKUP(G$3,support,21,FALSE)</f>
        <v>qq</v>
      </c>
      <c r="H182" s="40" t="str">
        <f>VLOOKUP(H$3,support,21,FALSE)</f>
        <v>qq</v>
      </c>
      <c r="I182" s="46" t="str">
        <f>VLOOKUP(I$3,support,21,FALSE)</f>
        <v>qq</v>
      </c>
      <c r="J182" s="45"/>
      <c r="K182" s="45"/>
    </row>
    <row r="183" spans="2:11" x14ac:dyDescent="0.3">
      <c r="B183" s="84" t="s">
        <v>444</v>
      </c>
      <c r="C183" s="34" t="str">
        <f>'Department Support'!$V$1</f>
        <v>FB - SAS / COMPASSIONATE / MED SHORTAGES</v>
      </c>
      <c r="D183" s="5"/>
      <c r="E183" s="40" t="str">
        <f>VLOOKUP(E$3,support,22,FALSE)</f>
        <v>C.McAvaney</v>
      </c>
      <c r="F183" s="40" t="str">
        <f>VLOOKUP(F$3,support,22,FALSE)</f>
        <v>C.McAvaney</v>
      </c>
      <c r="G183" s="40" t="str">
        <f>VLOOKUP(G$3,support,22,FALSE)</f>
        <v>C.McAvaney</v>
      </c>
      <c r="H183" s="40" t="str">
        <f>VLOOKUP(H$3,support,22,FALSE)</f>
        <v>QQ</v>
      </c>
      <c r="I183" s="46" t="str">
        <f>VLOOKUP(I$3,support,22,FALSE)</f>
        <v>C.McAvaney</v>
      </c>
      <c r="J183" s="45"/>
      <c r="K183" s="45"/>
    </row>
    <row r="184" spans="2:11" x14ac:dyDescent="0.3">
      <c r="B184" s="84"/>
      <c r="C184" s="34" t="str">
        <f>'Department Support'!$W$1</f>
        <v>(8am-2.30pm) AMS</v>
      </c>
      <c r="D184" s="5"/>
      <c r="E184" s="40" t="str">
        <f>VLOOKUP(E$3,support,23,FALSE)</f>
        <v>Erika</v>
      </c>
      <c r="F184" s="40" t="str">
        <f>VLOOKUP(F$3,support,23,FALSE)</f>
        <v>Erika</v>
      </c>
      <c r="G184" s="40" t="str">
        <f>VLOOKUP(G$3,support,23,FALSE)</f>
        <v>Erika</v>
      </c>
      <c r="H184" s="40" t="str">
        <f>VLOOKUP(H$3,support,23,FALSE)</f>
        <v>qq</v>
      </c>
      <c r="I184" s="46" t="str">
        <f>VLOOKUP(I$3,support,23,FALSE)</f>
        <v>Erika</v>
      </c>
      <c r="J184" s="45"/>
      <c r="K184" s="45"/>
    </row>
    <row r="185" spans="2:11" x14ac:dyDescent="0.3">
      <c r="B185" s="84"/>
      <c r="C185" s="34" t="str">
        <f>'Department Support'!$X$1</f>
        <v>AMS ADULT</v>
      </c>
      <c r="D185" s="5"/>
      <c r="E185" s="40" t="str">
        <f>VLOOKUP(E$3,support,24,FALSE)</f>
        <v>Huda</v>
      </c>
      <c r="F185" s="40" t="str">
        <f>VLOOKUP(F$3,support,24,FALSE)</f>
        <v>Huda</v>
      </c>
      <c r="G185" s="40" t="str">
        <f>VLOOKUP(G$3,support,24,FALSE)</f>
        <v>qq</v>
      </c>
      <c r="H185" s="40" t="str">
        <f>VLOOKUP(H$3,support,24,FALSE)</f>
        <v>qq</v>
      </c>
      <c r="I185" s="46" t="str">
        <f>VLOOKUP(I$3,support,24,FALSE)</f>
        <v>qq</v>
      </c>
      <c r="J185" s="45"/>
      <c r="K185" s="45"/>
    </row>
    <row r="186" spans="2:11" x14ac:dyDescent="0.3">
      <c r="B186" s="84" t="s">
        <v>450</v>
      </c>
      <c r="C186" s="34" t="str">
        <f>'Department Support'!$Y$1</f>
        <v>AMS PAEDIATRICS</v>
      </c>
      <c r="D186" s="5"/>
      <c r="E186" s="40" t="str">
        <f>VLOOKUP(E$3,support,25,FALSE)</f>
        <v>qq</v>
      </c>
      <c r="F186" s="40" t="str">
        <f>VLOOKUP(F$3,support,25,FALSE)</f>
        <v>qq</v>
      </c>
      <c r="G186" s="40" t="str">
        <f>VLOOKUP(G$3,support,25,FALSE)</f>
        <v>Kaman</v>
      </c>
      <c r="H186" s="40" t="str">
        <f>VLOOKUP(H$3,support,25,FALSE)</f>
        <v>Kaman</v>
      </c>
      <c r="I186" s="40" t="str">
        <f>VLOOKUP(I$3,support,25,FALSE)</f>
        <v>qq</v>
      </c>
      <c r="J186" s="45"/>
      <c r="K186" s="45"/>
    </row>
    <row r="187" spans="2:11" x14ac:dyDescent="0.3">
      <c r="B187" s="84"/>
      <c r="C187" s="34" t="str">
        <f>'Department Support'!$Z$1</f>
        <v>AMS</v>
      </c>
      <c r="D187" s="5"/>
      <c r="E187" s="40" t="str">
        <f>VLOOKUP(E$3,support,26,FALSE)</f>
        <v>qq</v>
      </c>
      <c r="F187" s="40" t="str">
        <f>VLOOKUP(F$3,support,26,FALSE)</f>
        <v>qq</v>
      </c>
      <c r="G187" s="40" t="str">
        <f>VLOOKUP(G$3,support,26,FALSE)</f>
        <v>qq</v>
      </c>
      <c r="H187" s="40" t="str">
        <f>VLOOKUP(H$3,support,26,FALSE)</f>
        <v>qq</v>
      </c>
      <c r="I187" s="40" t="str">
        <f>VLOOKUP(I$3,support,26,FALSE)</f>
        <v>qq</v>
      </c>
      <c r="J187" s="45"/>
      <c r="K187" s="45"/>
    </row>
    <row r="188" spans="2:11" hidden="1" x14ac:dyDescent="0.3">
      <c r="B188" s="84"/>
      <c r="C188" s="34" t="str">
        <f>'Department Support'!$AA$1</f>
        <v>AMS INTERN</v>
      </c>
      <c r="D188" s="5"/>
      <c r="E188" s="40">
        <f>VLOOKUP(E$3,support,27,FALSE)</f>
        <v>0</v>
      </c>
      <c r="F188" s="40">
        <f>VLOOKUP(F$3,support,27,FALSE)</f>
        <v>0</v>
      </c>
      <c r="G188" s="40">
        <f>VLOOKUP(G$3,support,27,FALSE)</f>
        <v>0</v>
      </c>
      <c r="H188" s="40">
        <f>VLOOKUP(H$3,support,27,FALSE)</f>
        <v>0</v>
      </c>
      <c r="I188" s="40">
        <f>VLOOKUP(I$3,support,27,FALSE)</f>
        <v>0</v>
      </c>
      <c r="J188" s="45"/>
      <c r="K188" s="45"/>
    </row>
    <row r="189" spans="2:11" x14ac:dyDescent="0.3">
      <c r="B189" s="84"/>
      <c r="C189" s="34" t="str">
        <f>'Department Support'!$AB$1</f>
        <v>HEP C SERVICES</v>
      </c>
      <c r="D189" s="5"/>
      <c r="E189" s="40" t="str">
        <f>VLOOKUP(E$3,support,28,FALSE)</f>
        <v>qq</v>
      </c>
      <c r="F189" s="40" t="str">
        <f>VLOOKUP(F$3,support,28,FALSE)</f>
        <v>Shirley</v>
      </c>
      <c r="G189" s="40" t="str">
        <f>VLOOKUP(G$3,support,28,FALSE)</f>
        <v>Shirley</v>
      </c>
      <c r="H189" s="40" t="str">
        <f>VLOOKUP(H$3,support,28,FALSE)</f>
        <v>Shirley</v>
      </c>
      <c r="I189" s="40" t="str">
        <f>VLOOKUP(I$3,support,28,FALSE)</f>
        <v>Shirley</v>
      </c>
      <c r="J189" s="45"/>
      <c r="K189" s="45"/>
    </row>
    <row r="190" spans="2:11" ht="22.5" x14ac:dyDescent="0.3">
      <c r="B190" s="84"/>
      <c r="C190" s="89" t="str">
        <f>'Department Support'!$AC$1</f>
        <v>CLIN SERV MGR / HR / CLIN ORIENT</v>
      </c>
      <c r="D190" s="5"/>
      <c r="E190" s="209" t="str">
        <f>VLOOKUP(E$3,support,29,FALSE)</f>
        <v>S.Sturm/Brindha/Louise/A.Truong (pm)</v>
      </c>
      <c r="F190" s="209" t="str">
        <f>VLOOKUP(F$3,support,29,FALSE)</f>
        <v>S.Sturm/Brindha/Louise/A.Truong</v>
      </c>
      <c r="G190" s="40" t="str">
        <f>VLOOKUP(G$3,support,29,FALSE)</f>
        <v>S.Sturm</v>
      </c>
      <c r="H190" s="40" t="str">
        <f>VLOOKUP(H$3,support,29,FALSE)</f>
        <v>S.Sturm</v>
      </c>
      <c r="I190" s="209" t="str">
        <f>VLOOKUP(I$3,support,29,FALSE)</f>
        <v>S.Sturm/ Brindha/Louise/A.Truong</v>
      </c>
      <c r="J190" s="45"/>
      <c r="K190" s="45"/>
    </row>
    <row r="191" spans="2:11" x14ac:dyDescent="0.3">
      <c r="B191" s="84"/>
      <c r="C191" s="34" t="str">
        <f>'Department Support'!$AD$1</f>
        <v>PBS / FINANCE SUPPORT / JESSIE Mc</v>
      </c>
      <c r="D191" s="5"/>
      <c r="E191" s="40" t="str">
        <f>VLOOKUP(E$3,support,30,FALSE)</f>
        <v>A.Chong</v>
      </c>
      <c r="F191" s="40" t="str">
        <f>VLOOKUP(F$3,support,30,FALSE)</f>
        <v>A.Chong</v>
      </c>
      <c r="G191" s="40" t="str">
        <f>VLOOKUP(G$3,support,30,FALSE)</f>
        <v>A.Chong</v>
      </c>
      <c r="H191" s="40" t="str">
        <f>VLOOKUP(H$3,support,30,FALSE)</f>
        <v>qq</v>
      </c>
      <c r="I191" s="40" t="str">
        <f>VLOOKUP(I$3,support,30,FALSE)</f>
        <v>qq</v>
      </c>
      <c r="J191" s="45"/>
      <c r="K191" s="45"/>
    </row>
    <row r="192" spans="2:11" x14ac:dyDescent="0.3">
      <c r="B192" s="84"/>
      <c r="C192" s="34" t="str">
        <f>'Department Support'!$AE$1</f>
        <v>TECHNICIAN DEVELOPMENT</v>
      </c>
      <c r="D192" s="5"/>
      <c r="E192" s="40" t="str">
        <f>VLOOKUP(E$3,support,31,FALSE)</f>
        <v>qq</v>
      </c>
      <c r="F192" s="40" t="str">
        <f>VLOOKUP(F$3,support,31,FALSE)</f>
        <v>qq</v>
      </c>
      <c r="G192" s="40" t="str">
        <f>VLOOKUP(G$3,support,31,FALSE)</f>
        <v>qq</v>
      </c>
      <c r="H192" s="40" t="str">
        <f>VLOOKUP(H$3,support,31,FALSE)</f>
        <v>qq</v>
      </c>
      <c r="I192" s="40" t="str">
        <f>VLOOKUP(I$3,support,31,FALSE)</f>
        <v>qq</v>
      </c>
      <c r="J192" s="45"/>
      <c r="K192" s="45"/>
    </row>
    <row r="193" spans="2:11" x14ac:dyDescent="0.3">
      <c r="B193" s="84"/>
      <c r="C193" s="34" t="str">
        <f>'Department Support'!$AF$1</f>
        <v>Director of Pharmacy</v>
      </c>
      <c r="D193" s="5"/>
      <c r="E193" s="40" t="str">
        <f>VLOOKUP(E$3,support,32,FALSE)</f>
        <v>S.Kirsa</v>
      </c>
      <c r="F193" s="40" t="str">
        <f>VLOOKUP(F$3,support,32,FALSE)</f>
        <v>S.Kirsa</v>
      </c>
      <c r="G193" s="40" t="str">
        <f>VLOOKUP(G$3,support,32,FALSE)</f>
        <v>S.Kirsa</v>
      </c>
      <c r="H193" s="40" t="str">
        <f>VLOOKUP(H$3,support,32,FALSE)</f>
        <v>S.Kirsa</v>
      </c>
      <c r="I193" s="40" t="str">
        <f>VLOOKUP(I$3,support,32,FALSE)</f>
        <v>S.Kirsa</v>
      </c>
      <c r="J193" s="45"/>
      <c r="K193" s="45"/>
    </row>
    <row r="194" spans="2:11" x14ac:dyDescent="0.3">
      <c r="B194" s="84"/>
      <c r="C194" s="34" t="str">
        <f>'Department Support'!$AG$1</f>
        <v>DEPUTY DIRECTOR - OPERATIONS</v>
      </c>
      <c r="D194" s="5"/>
      <c r="E194" s="40" t="str">
        <f>VLOOKUP(E$3,support,33,FALSE)</f>
        <v>N.Dirnbauer</v>
      </c>
      <c r="F194" s="40" t="str">
        <f>VLOOKUP(F$3,support,33,FALSE)</f>
        <v>N.Dirnbauer</v>
      </c>
      <c r="G194" s="40" t="str">
        <f>VLOOKUP(G$3,support,33,FALSE)</f>
        <v>N.Dirnbauer</v>
      </c>
      <c r="H194" s="40" t="str">
        <f>VLOOKUP(H$3,support,33,FALSE)</f>
        <v>N.Dirnbauer</v>
      </c>
      <c r="I194" s="40" t="str">
        <f>VLOOKUP(I$3,support,33,FALSE)</f>
        <v>N.Dirnbauer</v>
      </c>
      <c r="J194" s="45"/>
      <c r="K194" s="45"/>
    </row>
    <row r="195" spans="2:11" x14ac:dyDescent="0.3">
      <c r="B195" s="84"/>
      <c r="C195" s="34" t="str">
        <f>'Department Support'!$AH$1</f>
        <v>DEPUTY DIRECTOR - CLINICAL</v>
      </c>
      <c r="D195" s="5"/>
      <c r="E195" s="40" t="str">
        <f>VLOOKUP(E$3,support,34,FALSE)</f>
        <v>Graham</v>
      </c>
      <c r="F195" s="40" t="str">
        <f>VLOOKUP(F$3,support,34,FALSE)</f>
        <v>Graham</v>
      </c>
      <c r="G195" s="40" t="str">
        <f>VLOOKUP(G$3,support,34,FALSE)</f>
        <v>Graham</v>
      </c>
      <c r="H195" s="40" t="str">
        <f>VLOOKUP(H$3,support,34,FALSE)</f>
        <v>Graham</v>
      </c>
      <c r="I195" s="40" t="str">
        <f>VLOOKUP(I$3,support,34,FALSE)</f>
        <v>Graham</v>
      </c>
      <c r="J195" s="45"/>
      <c r="K195" s="45"/>
    </row>
    <row r="196" spans="2:11" hidden="1" x14ac:dyDescent="0.3">
      <c r="B196" s="84"/>
      <c r="C196" s="34" t="str">
        <f>'Department Support'!$AI$1</f>
        <v>[OTHER]</v>
      </c>
      <c r="D196" s="5"/>
      <c r="E196" s="40">
        <f>VLOOKUP(E$3,support,35,FALSE)</f>
        <v>0</v>
      </c>
      <c r="F196" s="40">
        <f>VLOOKUP(F$3,support,35,FALSE)</f>
        <v>0</v>
      </c>
      <c r="G196" s="40">
        <f>VLOOKUP(G$3,support,35,FALSE)</f>
        <v>0</v>
      </c>
      <c r="H196" s="40">
        <f>VLOOKUP(H$3,support,35,FALSE)</f>
        <v>0</v>
      </c>
      <c r="I196" s="40">
        <f>VLOOKUP(I$3,support,35,FALSE)</f>
        <v>0</v>
      </c>
      <c r="J196" s="45"/>
      <c r="K196" s="45"/>
    </row>
    <row r="197" spans="2:11" ht="16.5" customHeight="1" x14ac:dyDescent="0.3">
      <c r="B197" s="133"/>
      <c r="C197" s="164" t="s">
        <v>487</v>
      </c>
      <c r="D197" s="21"/>
      <c r="E197" s="194"/>
      <c r="F197" s="195"/>
      <c r="G197" s="194"/>
      <c r="H197" s="195"/>
      <c r="I197" s="196"/>
      <c r="J197" s="24"/>
      <c r="K197" s="87"/>
    </row>
    <row r="198" spans="2:11" s="26" customFormat="1" x14ac:dyDescent="0.3">
      <c r="B198" s="84" t="s">
        <v>40</v>
      </c>
      <c r="C198" s="83" t="str">
        <f>'MCH Team'!C1</f>
        <v>Nest MONASH NEWBORN</v>
      </c>
      <c r="D198" s="55"/>
      <c r="E198" s="40" t="str">
        <f>VLOOKUP(E$3,mch,3,FALSE)</f>
        <v>Christine</v>
      </c>
      <c r="F198" s="40" t="str">
        <f>VLOOKUP(F$3,mch,3,FALSE)</f>
        <v>Christine</v>
      </c>
      <c r="G198" s="40" t="str">
        <f>VLOOKUP(G$3,mch,3,FALSE)</f>
        <v>Christine</v>
      </c>
      <c r="H198" s="40" t="str">
        <f>VLOOKUP(H$3,mch,3,FALSE)</f>
        <v>Christine</v>
      </c>
      <c r="I198" s="46" t="str">
        <f>VLOOKUP(I$3,mch,3,FALSE)</f>
        <v>Christine</v>
      </c>
      <c r="J198" s="17"/>
      <c r="K198" s="22"/>
    </row>
    <row r="199" spans="2:11" x14ac:dyDescent="0.3">
      <c r="B199" s="84">
        <v>466730938</v>
      </c>
      <c r="C199" s="34" t="str">
        <f>'MCH Team'!$D$1</f>
        <v>4A Canopy</v>
      </c>
      <c r="D199" s="5"/>
      <c r="E199" s="238" t="str">
        <f>VLOOKUP(E$3,mch,4,FALSE)</f>
        <v>Sherine</v>
      </c>
      <c r="F199" s="238" t="str">
        <f>VLOOKUP(F$3,mch,4,FALSE)</f>
        <v>Sherine</v>
      </c>
      <c r="G199" s="238" t="str">
        <f>VLOOKUP(G$3,mch,4,FALSE)</f>
        <v>Sherine</v>
      </c>
      <c r="H199" s="238" t="str">
        <f>VLOOKUP(H$3,mch,4,FALSE)</f>
        <v>Sherine</v>
      </c>
      <c r="I199" s="239" t="str">
        <f>VLOOKUP(I$3,mch,4,FALSE)</f>
        <v>Sherine</v>
      </c>
      <c r="J199" s="17"/>
      <c r="K199" s="22"/>
    </row>
    <row r="200" spans="2:11" x14ac:dyDescent="0.3">
      <c r="B200" s="84" t="s">
        <v>43</v>
      </c>
      <c r="C200" s="34" t="str">
        <f>'MCH Team'!$E$1</f>
        <v>3A Forest</v>
      </c>
      <c r="D200" s="5"/>
      <c r="E200" s="40" t="str">
        <f>VLOOKUP(E$3,mch,5,FALSE)</f>
        <v>Brodie</v>
      </c>
      <c r="F200" s="40" t="str">
        <f>VLOOKUP(F$3,mch,5,FALSE)</f>
        <v>Tatyana</v>
      </c>
      <c r="G200" s="40" t="str">
        <f>VLOOKUP(G$3,mch,5,FALSE)</f>
        <v>Tatyana</v>
      </c>
      <c r="H200" s="40" t="str">
        <f>VLOOKUP(H$3,mch,5,FALSE)</f>
        <v>Brodie</v>
      </c>
      <c r="I200" s="46" t="str">
        <f>VLOOKUP(I$3,mch,5,FALSE)</f>
        <v>Brodie</v>
      </c>
      <c r="J200" s="17"/>
      <c r="K200" s="22"/>
    </row>
    <row r="201" spans="2:11" x14ac:dyDescent="0.3">
      <c r="B201" s="84" t="s">
        <v>41</v>
      </c>
      <c r="C201" s="34" t="str">
        <f>'MCH Team'!$F$1</f>
        <v>4C Reef Cancer Centre</v>
      </c>
      <c r="D201" s="5"/>
      <c r="E201" s="40" t="str">
        <f>VLOOKUP(E$3,mch,6,FALSE)</f>
        <v>L.Janson</v>
      </c>
      <c r="F201" s="40" t="str">
        <f>VLOOKUP(F$3,mch,6,FALSE)</f>
        <v>Tanya</v>
      </c>
      <c r="G201" s="40" t="str">
        <f>VLOOKUP(G$3,mch,6,FALSE)</f>
        <v>Tanya</v>
      </c>
      <c r="H201" s="40" t="str">
        <f>VLOOKUP(H$3,mch,6,FALSE)</f>
        <v>L.Janson</v>
      </c>
      <c r="I201" s="46" t="str">
        <f>VLOOKUP(I$3,mch,6,FALSE)</f>
        <v>L.Janson</v>
      </c>
      <c r="J201" s="17"/>
      <c r="K201" s="22"/>
    </row>
    <row r="202" spans="2:11" x14ac:dyDescent="0.3">
      <c r="B202" s="84"/>
      <c r="C202" s="34" t="str">
        <f>'MCH Team'!$G$1</f>
        <v xml:space="preserve">MN SUPPORT </v>
      </c>
      <c r="D202" s="5"/>
      <c r="E202" s="40" t="str">
        <f>VLOOKUP(E$3,mch,7,FALSE)</f>
        <v>Megan</v>
      </c>
      <c r="F202" s="40" t="str">
        <f>VLOOKUP(F$3,mch,7,FALSE)</f>
        <v>E.Hu</v>
      </c>
      <c r="G202" s="40" t="str">
        <f>VLOOKUP(G$3,mch,7,FALSE)</f>
        <v>E.Hu</v>
      </c>
      <c r="H202" s="40" t="str">
        <f>VLOOKUP(H$3,mch,7,FALSE)</f>
        <v>Megan</v>
      </c>
      <c r="I202" s="46" t="str">
        <f>VLOOKUP(I$3,mch,7,FALSE)</f>
        <v>Megan</v>
      </c>
      <c r="J202" s="17"/>
      <c r="K202" s="22"/>
    </row>
    <row r="203" spans="2:11" x14ac:dyDescent="0.3">
      <c r="B203" s="84">
        <v>466022818</v>
      </c>
      <c r="C203" s="34" t="str">
        <f>'MCH Team'!$H$1</f>
        <v>PICU / AVIARY</v>
      </c>
      <c r="D203" s="5"/>
      <c r="E203" s="40" t="str">
        <f>VLOOKUP(E$3,mch,8,FALSE)</f>
        <v>K.Chin</v>
      </c>
      <c r="F203" s="40" t="str">
        <f>VLOOKUP(F$3,mch,8,FALSE)</f>
        <v>K.Chin</v>
      </c>
      <c r="G203" s="40" t="str">
        <f>VLOOKUP(G$3,mch,8,FALSE)</f>
        <v>K.Chin</v>
      </c>
      <c r="H203" s="40" t="str">
        <f>VLOOKUP(H$3,mch,8,FALSE)</f>
        <v>K.Chin</v>
      </c>
      <c r="I203" s="46" t="str">
        <f>VLOOKUP(I$3,mch,8,FALSE)</f>
        <v>K.Chin</v>
      </c>
      <c r="J203" s="17"/>
      <c r="K203" s="22"/>
    </row>
    <row r="204" spans="2:11" x14ac:dyDescent="0.3">
      <c r="B204" s="84"/>
      <c r="C204" s="34" t="str">
        <f>'MCH Team'!$I$1</f>
        <v>INTERN 1</v>
      </c>
      <c r="D204" s="5"/>
      <c r="E204" s="40" t="str">
        <f>VLOOKUP(E$3,mch,9,FALSE)</f>
        <v>V.Le (NICU)</v>
      </c>
      <c r="F204" s="40" t="str">
        <f>VLOOKUP(F$3,mch,9,FALSE)</f>
        <v>V.Le (PICU/Aviary)</v>
      </c>
      <c r="G204" s="40" t="str">
        <f>VLOOKUP(G$3,mch,9,FALSE)</f>
        <v>V.Le (PICU/Aviary)</v>
      </c>
      <c r="H204" s="40" t="str">
        <f>VLOOKUP(H$3,mch,9,FALSE)</f>
        <v>V.Le (4A)</v>
      </c>
      <c r="I204" s="46" t="str">
        <f>VLOOKUP(I$3,mch,9,FALSE)</f>
        <v>V.Le (4A)</v>
      </c>
      <c r="J204" s="17"/>
      <c r="K204" s="22"/>
    </row>
    <row r="205" spans="2:11" x14ac:dyDescent="0.3">
      <c r="B205" s="84" t="s">
        <v>421</v>
      </c>
      <c r="C205" s="34" t="str">
        <f>'MCH Team'!$J$1</f>
        <v>MCH DISPENSARY MANAGER</v>
      </c>
      <c r="D205" s="5"/>
      <c r="E205" s="40" t="str">
        <f>VLOOKUP(E$3,mch,10,FALSE)</f>
        <v>Vineeth</v>
      </c>
      <c r="F205" s="40" t="str">
        <f>VLOOKUP(F$3,mch,10,FALSE)</f>
        <v>Vineeth</v>
      </c>
      <c r="G205" s="40" t="str">
        <f>VLOOKUP(G$3,mch,10,FALSE)</f>
        <v>Vineeth</v>
      </c>
      <c r="H205" s="40" t="str">
        <f>VLOOKUP(H$3,mch,10,FALSE)</f>
        <v>Vineeth</v>
      </c>
      <c r="I205" s="46" t="str">
        <f>VLOOKUP(I$3,mch,10,FALSE)</f>
        <v>Vineeth</v>
      </c>
      <c r="J205" s="17"/>
      <c r="K205" s="22"/>
    </row>
    <row r="206" spans="2:11" x14ac:dyDescent="0.3">
      <c r="B206" s="84"/>
      <c r="C206" s="34" t="str">
        <f>'MCH Team'!$K$1</f>
        <v>MCH DISPENSARY</v>
      </c>
      <c r="D206" s="5"/>
      <c r="E206" s="40" t="str">
        <f>VLOOKUP(E$3,mch,11,FALSE)</f>
        <v>Meghana</v>
      </c>
      <c r="F206" s="40" t="str">
        <f>VLOOKUP(F$3,mch,11,FALSE)</f>
        <v>Meghana</v>
      </c>
      <c r="G206" s="40" t="str">
        <f>VLOOKUP(G$3,mch,11,FALSE)</f>
        <v>&lt;11am Meng / &gt;11am Megan</v>
      </c>
      <c r="H206" s="40" t="str">
        <f>VLOOKUP(H$3,mch,11,FALSE)</f>
        <v>Meng</v>
      </c>
      <c r="I206" s="46" t="str">
        <f>VLOOKUP(I$3,mch,11,FALSE)</f>
        <v>Meng</v>
      </c>
      <c r="J206" s="17"/>
      <c r="K206" s="22"/>
    </row>
    <row r="207" spans="2:11" x14ac:dyDescent="0.3">
      <c r="B207" s="84"/>
      <c r="C207" s="34" t="str">
        <f>'MCH Team'!$L$1</f>
        <v>MCH ASEPTIC SUITE</v>
      </c>
      <c r="D207" s="5"/>
      <c r="E207" s="40" t="str">
        <f>VLOOKUP(E$3,mch,12,FALSE)</f>
        <v>qq</v>
      </c>
      <c r="F207" s="40" t="str">
        <f>VLOOKUP(F$3,mch,12,FALSE)</f>
        <v>qq</v>
      </c>
      <c r="G207" s="40" t="str">
        <f>VLOOKUP(G$3,mch,12,FALSE)</f>
        <v>qq</v>
      </c>
      <c r="H207" s="40" t="str">
        <f>VLOOKUP(H$3,mch,12,FALSE)</f>
        <v>qq</v>
      </c>
      <c r="I207" s="46" t="str">
        <f>VLOOKUP(I$3,mch,12,FALSE)</f>
        <v>qq</v>
      </c>
      <c r="J207" s="17"/>
      <c r="K207" s="22"/>
    </row>
    <row r="208" spans="2:11" x14ac:dyDescent="0.3">
      <c r="B208" s="84"/>
      <c r="C208" s="34" t="str">
        <f>'MCH Team'!$M$1</f>
        <v>Associate Deputy Director</v>
      </c>
      <c r="D208" s="5"/>
      <c r="E208" s="40" t="str">
        <f>VLOOKUP(E$3,mch,13,FALSE)</f>
        <v>qq</v>
      </c>
      <c r="F208" s="40" t="str">
        <f>VLOOKUP(F$3,mch,13,FALSE)</f>
        <v>qq</v>
      </c>
      <c r="G208" s="40" t="str">
        <f>VLOOKUP(G$3,mch,13,FALSE)</f>
        <v>qq</v>
      </c>
      <c r="H208" s="40" t="str">
        <f>VLOOKUP(H$3,mch,13,FALSE)</f>
        <v>qq</v>
      </c>
      <c r="I208" s="46" t="str">
        <f>VLOOKUP(I$3,mch,13,FALSE)</f>
        <v>qq</v>
      </c>
      <c r="J208" s="17"/>
      <c r="K208" s="22"/>
    </row>
    <row r="209" spans="2:11" hidden="1" x14ac:dyDescent="0.3">
      <c r="B209" s="84"/>
      <c r="C209" s="34" t="str">
        <f>'MCH Team'!$N$1</f>
        <v>INTERN 2</v>
      </c>
      <c r="D209" s="5"/>
      <c r="E209" s="40">
        <f>VLOOKUP(E$3,mch,14,FALSE)</f>
        <v>0</v>
      </c>
      <c r="F209" s="40">
        <f>VLOOKUP(F$3,mch,14,FALSE)</f>
        <v>0</v>
      </c>
      <c r="G209" s="40">
        <f>VLOOKUP(G$3,mch,14,FALSE)</f>
        <v>0</v>
      </c>
      <c r="H209" s="40">
        <f>VLOOKUP(H$3,mch,14,FALSE)</f>
        <v>0</v>
      </c>
      <c r="I209" s="46">
        <f>VLOOKUP(I$3,mch,14,FALSE)</f>
        <v>0</v>
      </c>
      <c r="J209" s="17"/>
      <c r="K209" s="22"/>
    </row>
    <row r="210" spans="2:11" x14ac:dyDescent="0.3">
      <c r="B210" s="84"/>
      <c r="C210" s="34" t="str">
        <f>'MCH Team'!$O$1</f>
        <v>MCH DISP TRAINING</v>
      </c>
      <c r="D210" s="5"/>
      <c r="E210" s="40" t="str">
        <f>VLOOKUP(E$3,mch,15,FALSE)</f>
        <v>QQ</v>
      </c>
      <c r="F210" s="40" t="str">
        <f>VLOOKUP(F$3,mch,15,FALSE)</f>
        <v>QQ</v>
      </c>
      <c r="G210" s="40" t="str">
        <f>VLOOKUP(G$3,mch,15,FALSE)</f>
        <v>QQ</v>
      </c>
      <c r="H210" s="40" t="str">
        <f>VLOOKUP(H$3,mch,15,FALSE)</f>
        <v>Alison</v>
      </c>
      <c r="I210" s="46" t="str">
        <f>VLOOKUP(I$3,mch,15,FALSE)</f>
        <v>qq</v>
      </c>
      <c r="J210" s="17"/>
      <c r="K210" s="22"/>
    </row>
    <row r="211" spans="2:11" hidden="1" x14ac:dyDescent="0.3">
      <c r="B211" s="84"/>
      <c r="C211" s="34" t="str">
        <f>'MCH Team'!$P$1</f>
        <v>Support</v>
      </c>
      <c r="D211" s="5"/>
      <c r="E211" s="40">
        <f>VLOOKUP(E$3,mch,16,FALSE)</f>
        <v>0</v>
      </c>
      <c r="F211" s="40">
        <f>VLOOKUP(F$3,mch,16,FALSE)</f>
        <v>0</v>
      </c>
      <c r="G211" s="40">
        <f>VLOOKUP(G$3,mch,16,FALSE)</f>
        <v>0</v>
      </c>
      <c r="H211" s="40">
        <f>VLOOKUP(H$3,mch,16,FALSE)</f>
        <v>0</v>
      </c>
      <c r="I211" s="46">
        <f>VLOOKUP(I$3,mch,16,FALSE)</f>
        <v>0</v>
      </c>
      <c r="J211" s="17"/>
      <c r="K211" s="22"/>
    </row>
    <row r="212" spans="2:11" x14ac:dyDescent="0.3">
      <c r="B212" s="84"/>
      <c r="C212" s="34" t="str">
        <f>'MCH Team'!$Q$1</f>
        <v>StEP Student</v>
      </c>
      <c r="D212" s="5"/>
      <c r="E212" s="40">
        <f>VLOOKUP(E$3,mch,17,FALSE)</f>
        <v>0</v>
      </c>
      <c r="F212" s="40" t="str">
        <f>VLOOKUP(F$3,mch,17,FALSE)</f>
        <v>Anne (3A)</v>
      </c>
      <c r="G212" s="40" t="str">
        <f>VLOOKUP(G$3,mch,17,FALSE)</f>
        <v>Anne (3A)</v>
      </c>
      <c r="H212" s="40" t="str">
        <f>VLOOKUP(H$3,mch,17,FALSE)</f>
        <v>Anne (3A)</v>
      </c>
      <c r="I212" s="46" t="str">
        <f>VLOOKUP(I$3,mch,17,FALSE)</f>
        <v>Anne (3A)</v>
      </c>
      <c r="J212" s="17"/>
      <c r="K212" s="22"/>
    </row>
    <row r="213" spans="2:11" hidden="1" x14ac:dyDescent="0.3">
      <c r="B213" s="84"/>
      <c r="C213" s="34" t="str">
        <f>'MCH Team'!$R$1</f>
        <v>Smart Pumps</v>
      </c>
      <c r="D213" s="5"/>
      <c r="E213" s="40">
        <f>VLOOKUP(E$3,mch,18,FALSE)</f>
        <v>0</v>
      </c>
      <c r="F213" s="40">
        <f>VLOOKUP(F$3,mch,18,FALSE)</f>
        <v>0</v>
      </c>
      <c r="G213" s="40">
        <f>VLOOKUP(G$3,mch,18,FALSE)</f>
        <v>0</v>
      </c>
      <c r="H213" s="40">
        <f>VLOOKUP(H$3,mch,18,FALSE)</f>
        <v>0</v>
      </c>
      <c r="I213" s="46">
        <f>VLOOKUP(I$3,mch,18,FALSE)</f>
        <v>0</v>
      </c>
      <c r="J213" s="17"/>
      <c r="K213" s="22"/>
    </row>
    <row r="214" spans="2:11" x14ac:dyDescent="0.3">
      <c r="B214" s="84"/>
      <c r="C214" s="34" t="str">
        <f>'MCH Team'!$S$1</f>
        <v>EMR meetings</v>
      </c>
      <c r="D214" s="5"/>
      <c r="E214" s="40">
        <f>VLOOKUP(E$3,mch,19,FALSE)</f>
        <v>0</v>
      </c>
      <c r="F214" s="40">
        <f>VLOOKUP(F$3,mch,19,FALSE)</f>
        <v>0</v>
      </c>
      <c r="G214" s="40" t="str">
        <f>VLOOKUP(G$3,mch,19,FALSE)</f>
        <v>Megan (8.45-10.45)</v>
      </c>
      <c r="H214" s="40">
        <f>VLOOKUP(H$3,mch,19,FALSE)</f>
        <v>0</v>
      </c>
      <c r="I214" s="46">
        <f>VLOOKUP(I$3,mch,19,FALSE)</f>
        <v>0</v>
      </c>
      <c r="J214" s="17"/>
      <c r="K214" s="22"/>
    </row>
    <row r="215" spans="2:11" hidden="1" x14ac:dyDescent="0.3">
      <c r="B215" s="84"/>
      <c r="C215" s="63" t="str">
        <f>'MCH Team'!$T$1</f>
        <v>French Student</v>
      </c>
      <c r="D215" s="64"/>
      <c r="E215" s="65">
        <f>VLOOKUP(E$3,mch,20,FALSE)</f>
        <v>0</v>
      </c>
      <c r="F215" s="65">
        <f>VLOOKUP(F$3,mch,20,FALSE)</f>
        <v>0</v>
      </c>
      <c r="G215" s="65">
        <f>VLOOKUP(G$3,mch,20,FALSE)</f>
        <v>0</v>
      </c>
      <c r="H215" s="65">
        <f>VLOOKUP(H$3,mch,20,FALSE)</f>
        <v>0</v>
      </c>
      <c r="I215" s="71">
        <f>VLOOKUP(I$3,mch,20,FALSE)</f>
        <v>0</v>
      </c>
      <c r="J215" s="17"/>
      <c r="K215" s="22"/>
    </row>
    <row r="216" spans="2:11" x14ac:dyDescent="0.3">
      <c r="B216" s="167"/>
      <c r="C216" s="186" t="s">
        <v>488</v>
      </c>
      <c r="D216" s="20"/>
      <c r="E216" s="43"/>
      <c r="F216" s="43"/>
      <c r="G216" s="187"/>
      <c r="H216" s="188"/>
      <c r="I216" s="189"/>
      <c r="J216" s="17"/>
      <c r="K216" s="22"/>
    </row>
    <row r="217" spans="2:11" x14ac:dyDescent="0.3">
      <c r="B217" s="86" t="s">
        <v>422</v>
      </c>
      <c r="C217" s="166" t="str">
        <f>'Moorabbin Hospital Team'!$C$1</f>
        <v>CDU - MANAGEMENT</v>
      </c>
      <c r="D217" s="5"/>
      <c r="E217" s="40" t="str">
        <f>VLOOKUP(E$3,moorabbin,3,FALSE)</f>
        <v>blank</v>
      </c>
      <c r="F217" s="40" t="str">
        <f>VLOOKUP(F$3,moorabbin,3,FALSE)</f>
        <v>blank</v>
      </c>
      <c r="G217" s="40" t="str">
        <f>VLOOKUP(G$3,moorabbin,3,FALSE)</f>
        <v>Berenice</v>
      </c>
      <c r="H217" s="40" t="str">
        <f>VLOOKUP(H$3,moorabbin,3,FALSE)</f>
        <v>Berenice</v>
      </c>
      <c r="I217" s="46" t="str">
        <f>VLOOKUP(I$3,moorabbin,3,FALSE)</f>
        <v>Berenice</v>
      </c>
      <c r="J217" s="17"/>
      <c r="K217" s="22"/>
    </row>
    <row r="218" spans="2:11" x14ac:dyDescent="0.3">
      <c r="B218" s="86"/>
      <c r="C218" s="166" t="str">
        <f>'Moorabbin Hospital Team'!$D$1</f>
        <v>CDU - CLINICAL TRIALS</v>
      </c>
      <c r="D218" s="5"/>
      <c r="E218" s="40" t="str">
        <f>VLOOKUP(E$3,moorabbin,4,FALSE)</f>
        <v>Berenice</v>
      </c>
      <c r="F218" s="40" t="str">
        <f>VLOOKUP(F$3,moorabbin,4,FALSE)</f>
        <v>Li-Ling (8.30-4.30)</v>
      </c>
      <c r="G218" s="40" t="str">
        <f>VLOOKUP(G$3,moorabbin,4,FALSE)</f>
        <v>Li-Ling</v>
      </c>
      <c r="H218" s="40" t="str">
        <f>VLOOKUP(H$3,moorabbin,4,FALSE)</f>
        <v>Li-Ling</v>
      </c>
      <c r="I218" s="46" t="str">
        <f>VLOOKUP(I$3,moorabbin,4,FALSE)</f>
        <v>Golriz</v>
      </c>
      <c r="J218" s="17"/>
      <c r="K218" s="22"/>
    </row>
    <row r="219" spans="2:11" x14ac:dyDescent="0.3">
      <c r="B219" s="86"/>
      <c r="C219" s="166" t="str">
        <f>'Moorabbin Hospital Team'!$E$1</f>
        <v>CDU</v>
      </c>
      <c r="D219" s="5"/>
      <c r="E219" s="40" t="str">
        <f>VLOOKUP(E$3,moorabbin,5,FALSE)</f>
        <v>M.Tang</v>
      </c>
      <c r="F219" s="40" t="str">
        <f>VLOOKUP(F$3,moorabbin,5,FALSE)</f>
        <v>M.Lu</v>
      </c>
      <c r="G219" s="40" t="str">
        <f>VLOOKUP(G$3,moorabbin,5,FALSE)</f>
        <v>M.Tang</v>
      </c>
      <c r="H219" s="40" t="str">
        <f>VLOOKUP(H$3,moorabbin,5,FALSE)</f>
        <v>M.Tang</v>
      </c>
      <c r="I219" s="46" t="str">
        <f>VLOOKUP(I$3,moorabbin,5,FALSE)</f>
        <v>M.Tang</v>
      </c>
      <c r="J219" s="17"/>
      <c r="K219" s="22"/>
    </row>
    <row r="220" spans="2:11" x14ac:dyDescent="0.3">
      <c r="B220" s="86"/>
      <c r="C220" s="166" t="str">
        <f>'Moorabbin Hospital Team'!$F$1</f>
        <v>CDU</v>
      </c>
      <c r="D220" s="5"/>
      <c r="E220" s="40" t="str">
        <f>VLOOKUP(E$3,moorabbin,6,FALSE)</f>
        <v>Alla</v>
      </c>
      <c r="F220" s="40" t="str">
        <f>VLOOKUP(F$3,moorabbin,6,FALSE)</f>
        <v>Alla</v>
      </c>
      <c r="G220" s="40" t="str">
        <f>VLOOKUP(G$3,moorabbin,6,FALSE)</f>
        <v>qq</v>
      </c>
      <c r="H220" s="40" t="str">
        <f>VLOOKUP(H$3,moorabbin,6,FALSE)</f>
        <v>Alla</v>
      </c>
      <c r="I220" s="46" t="str">
        <f>VLOOKUP(I$3,moorabbin,6,FALSE)</f>
        <v>qq</v>
      </c>
      <c r="J220" s="17"/>
      <c r="K220" s="22"/>
    </row>
    <row r="221" spans="2:11" x14ac:dyDescent="0.3">
      <c r="B221" s="86" t="s">
        <v>59</v>
      </c>
      <c r="C221" s="166" t="str">
        <f>'Moorabbin Hospital Team'!$G$1</f>
        <v>WARD 2</v>
      </c>
      <c r="D221" s="5"/>
      <c r="E221" s="40" t="str">
        <f>VLOOKUP(E$3,moorabbin,7,FALSE)</f>
        <v>Li-Ling</v>
      </c>
      <c r="F221" s="40" t="str">
        <f>VLOOKUP(F$3,moorabbin,7,FALSE)</f>
        <v>V.Mai</v>
      </c>
      <c r="G221" s="40" t="str">
        <f>VLOOKUP(G$3,moorabbin,7,FALSE)</f>
        <v>Lois</v>
      </c>
      <c r="H221" s="40" t="str">
        <f>VLOOKUP(H$3,moorabbin,7,FALSE)</f>
        <v>Lois</v>
      </c>
      <c r="I221" s="46" t="str">
        <f>VLOOKUP(I$3,moorabbin,7,FALSE)</f>
        <v>Lois</v>
      </c>
      <c r="J221" s="17"/>
      <c r="K221" s="22"/>
    </row>
    <row r="222" spans="2:11" x14ac:dyDescent="0.3">
      <c r="B222" s="86" t="s">
        <v>60</v>
      </c>
      <c r="C222" s="166" t="str">
        <f>'Moorabbin Hospital Team'!$H$1</f>
        <v>SURGICAL WARD</v>
      </c>
      <c r="D222" s="5"/>
      <c r="E222" s="40" t="str">
        <f>VLOOKUP(E$3,moorabbin,8,FALSE)</f>
        <v>Georgia</v>
      </c>
      <c r="F222" s="40" t="str">
        <f>VLOOKUP(F$3,moorabbin,8,FALSE)</f>
        <v>Georgia</v>
      </c>
      <c r="G222" s="40" t="str">
        <f>VLOOKUP(G$3,moorabbin,8,FALSE)</f>
        <v>Georgia</v>
      </c>
      <c r="H222" s="40" t="str">
        <f>VLOOKUP(H$3,moorabbin,8,FALSE)</f>
        <v>Georgia</v>
      </c>
      <c r="I222" s="46" t="str">
        <f>VLOOKUP(I$3,moorabbin,8,FALSE)</f>
        <v>Georgia</v>
      </c>
      <c r="J222" s="17"/>
      <c r="K222" s="22"/>
    </row>
    <row r="223" spans="2:11" x14ac:dyDescent="0.3">
      <c r="B223" s="86" t="s">
        <v>61</v>
      </c>
      <c r="C223" s="166" t="str">
        <f>'Moorabbin Hospital Team'!$I$1</f>
        <v>HITH INFUSORS</v>
      </c>
      <c r="D223" s="5"/>
      <c r="E223" s="40" t="str">
        <f>VLOOKUP(E$3,moorabbin,9,FALSE)</f>
        <v>Lois</v>
      </c>
      <c r="F223" s="40" t="str">
        <f>VLOOKUP(F$3,moorabbin,9,FALSE)</f>
        <v>Lois</v>
      </c>
      <c r="G223" s="40" t="str">
        <f>VLOOKUP(G$3,moorabbin,9,FALSE)</f>
        <v>G.Wang</v>
      </c>
      <c r="H223" s="40" t="str">
        <f>VLOOKUP(H$3,moorabbin,9,FALSE)</f>
        <v>Phuong</v>
      </c>
      <c r="I223" s="46" t="str">
        <f>VLOOKUP(I$3,moorabbin,9,FALSE)</f>
        <v>Phuong</v>
      </c>
      <c r="J223" s="17"/>
      <c r="K223" s="22"/>
    </row>
    <row r="224" spans="2:11" x14ac:dyDescent="0.3">
      <c r="B224" s="86" t="s">
        <v>471</v>
      </c>
      <c r="C224" s="166" t="str">
        <f>'Moorabbin Hospital Team'!$J$1</f>
        <v>HITH / COMMUNITY SERVICES</v>
      </c>
      <c r="D224" s="5"/>
      <c r="E224" s="40" t="str">
        <f>VLOOKUP(E$3,moorabbin,10,FALSE)</f>
        <v>G.Wang</v>
      </c>
      <c r="F224" s="40" t="str">
        <f>VLOOKUP(F$3,moorabbin,10,FALSE)</f>
        <v>G.Wang</v>
      </c>
      <c r="G224" s="40" t="str">
        <f>VLOOKUP(G$3,moorabbin,10,FALSE)</f>
        <v>G.Wang</v>
      </c>
      <c r="H224" s="40" t="str">
        <f>VLOOKUP(H$3,moorabbin,10,FALSE)</f>
        <v>Noor</v>
      </c>
      <c r="I224" s="46" t="str">
        <f>VLOOKUP(I$3,moorabbin,10,FALSE)</f>
        <v>G.Wang</v>
      </c>
      <c r="J224" s="17"/>
      <c r="K224" s="22"/>
    </row>
    <row r="225" spans="2:12" x14ac:dyDescent="0.3">
      <c r="B225" s="86" t="s">
        <v>423</v>
      </c>
      <c r="C225" s="166" t="str">
        <f>'Moorabbin Hospital Team'!$K$1</f>
        <v>DISPENSARY</v>
      </c>
      <c r="D225" s="5"/>
      <c r="E225" s="40" t="str">
        <f>VLOOKUP(E$3,moorabbin,11,FALSE)</f>
        <v>AndrewL</v>
      </c>
      <c r="F225" s="40" t="str">
        <f>VLOOKUP(F$3,moorabbin,11,FALSE)</f>
        <v>AndrewL</v>
      </c>
      <c r="G225" s="40" t="str">
        <f>VLOOKUP(G$3,moorabbin,11,FALSE)</f>
        <v>AndrewL</v>
      </c>
      <c r="H225" s="40" t="str">
        <f>VLOOKUP(H$3,moorabbin,11,FALSE)</f>
        <v>AndrewL</v>
      </c>
      <c r="I225" s="46" t="str">
        <f>VLOOKUP(I$3,moorabbin,11,FALSE)</f>
        <v>AndrewL</v>
      </c>
      <c r="J225" s="17"/>
      <c r="K225" s="22"/>
    </row>
    <row r="226" spans="2:12" x14ac:dyDescent="0.3">
      <c r="B226" s="84"/>
      <c r="C226" s="166" t="str">
        <f>'Moorabbin Hospital Team'!$L$1</f>
        <v>DISPENSARY</v>
      </c>
      <c r="D226" s="5"/>
      <c r="E226" s="40" t="str">
        <f>VLOOKUP(E$3,moorabbin,12,FALSE)</f>
        <v>Noor</v>
      </c>
      <c r="F226" s="40" t="str">
        <f>VLOOKUP(F$3,moorabbin,12,FALSE)</f>
        <v>Noor</v>
      </c>
      <c r="G226" s="40" t="str">
        <f>VLOOKUP(G$3,moorabbin,12,FALSE)</f>
        <v>Noor</v>
      </c>
      <c r="H226" s="40" t="str">
        <f>VLOOKUP(H$3,moorabbin,12,FALSE)</f>
        <v>M.Nguyen</v>
      </c>
      <c r="I226" s="46" t="str">
        <f>VLOOKUP(I$3,moorabbin,12,FALSE)</f>
        <v>Noor</v>
      </c>
      <c r="J226" s="17"/>
      <c r="K226" s="22"/>
    </row>
    <row r="227" spans="2:12" x14ac:dyDescent="0.3">
      <c r="B227" s="84"/>
      <c r="C227" s="166" t="str">
        <f>'Moorabbin Hospital Team'!$M$1</f>
        <v>INTERN</v>
      </c>
      <c r="D227" s="5"/>
      <c r="E227" s="40" t="str">
        <f>VLOOKUP(E$3,moorabbin,13,FALSE)</f>
        <v>qq</v>
      </c>
      <c r="F227" s="40" t="str">
        <f>VLOOKUP(F$3,moorabbin,13,FALSE)</f>
        <v>Nha</v>
      </c>
      <c r="G227" s="40" t="str">
        <f>VLOOKUP(G$3,moorabbin,13,FALSE)</f>
        <v>Nha</v>
      </c>
      <c r="H227" s="40" t="str">
        <f>VLOOKUP(H$3,moorabbin,13,FALSE)</f>
        <v>Nha</v>
      </c>
      <c r="I227" s="46" t="str">
        <f>VLOOKUP(I$3,moorabbin,13,FALSE)</f>
        <v>Nha</v>
      </c>
      <c r="J227" s="17"/>
      <c r="K227" s="22"/>
    </row>
    <row r="228" spans="2:12" hidden="1" x14ac:dyDescent="0.3">
      <c r="B228" s="84"/>
      <c r="C228" s="166" t="str">
        <f>'Moorabbin Hospital Team'!$N$1</f>
        <v>INTERN</v>
      </c>
      <c r="D228" s="5"/>
      <c r="E228" s="40">
        <f>VLOOKUP(E$3,moorabbin,14,FALSE)</f>
        <v>0</v>
      </c>
      <c r="F228" s="40">
        <f>VLOOKUP(F$3,moorabbin,14,FALSE)</f>
        <v>0</v>
      </c>
      <c r="G228" s="40">
        <f>VLOOKUP(G$3,moorabbin,14,FALSE)</f>
        <v>0</v>
      </c>
      <c r="H228" s="40">
        <f>VLOOKUP(H$3,moorabbin,14,FALSE)</f>
        <v>0</v>
      </c>
      <c r="I228" s="46">
        <f>VLOOKUP(I$3,moorabbin,14,FALSE)</f>
        <v>0</v>
      </c>
      <c r="J228" s="17"/>
      <c r="K228" s="22"/>
    </row>
    <row r="229" spans="2:12" hidden="1" x14ac:dyDescent="0.3">
      <c r="B229" s="84"/>
      <c r="C229" s="166" t="str">
        <f>'Moorabbin Hospital Team'!$O$1</f>
        <v>WARD 2 TRAINING / HANDOVER</v>
      </c>
      <c r="D229" s="5"/>
      <c r="E229" s="40">
        <f>VLOOKUP(E$3,moorabbin,15,FALSE)</f>
        <v>0</v>
      </c>
      <c r="F229" s="40">
        <f>VLOOKUP(F$3,moorabbin,15,FALSE)</f>
        <v>0</v>
      </c>
      <c r="G229" s="40">
        <f>VLOOKUP(G$3,moorabbin,15,FALSE)</f>
        <v>0</v>
      </c>
      <c r="H229" s="40">
        <f>VLOOKUP(H$3,moorabbin,15,FALSE)</f>
        <v>0</v>
      </c>
      <c r="I229" s="46">
        <f>VLOOKUP(I$3,moorabbin,15,FALSE)</f>
        <v>0</v>
      </c>
      <c r="J229" s="17"/>
      <c r="K229" s="22"/>
    </row>
    <row r="230" spans="2:12" hidden="1" x14ac:dyDescent="0.3">
      <c r="B230" s="84"/>
      <c r="C230" s="166" t="str">
        <f>'Moorabbin Hospital Team'!$P$1</f>
        <v>Dispensary H/O</v>
      </c>
      <c r="D230" s="5"/>
      <c r="E230" s="40" t="str">
        <f>VLOOKUP(E$3,moorabbin,16,FALSE)</f>
        <v>qq</v>
      </c>
      <c r="F230" s="40" t="str">
        <f>VLOOKUP(F$3,moorabbin,16,FALSE)</f>
        <v>qq</v>
      </c>
      <c r="G230" s="40" t="str">
        <f>VLOOKUP(G$3,moorabbin,16,FALSE)</f>
        <v>M.Nguyen</v>
      </c>
      <c r="H230" s="40" t="str">
        <f>VLOOKUP(H$3,moorabbin,16,FALSE)</f>
        <v>qq</v>
      </c>
      <c r="I230" s="46" t="str">
        <f>VLOOKUP(I$3,moorabbin,16,FALSE)</f>
        <v>qq</v>
      </c>
      <c r="J230" s="17"/>
      <c r="K230" s="22"/>
    </row>
    <row r="231" spans="2:12" hidden="1" x14ac:dyDescent="0.3">
      <c r="B231" s="84"/>
      <c r="C231" s="166" t="str">
        <f>'Moorabbin Hospital Team'!$Q$1</f>
        <v>SMART PUMP</v>
      </c>
      <c r="D231" s="5"/>
      <c r="E231" s="40">
        <f>VLOOKUP(E$3,moorabbin,17,FALSE)</f>
        <v>0</v>
      </c>
      <c r="F231" s="40">
        <f>VLOOKUP(F$3,moorabbin,17,FALSE)</f>
        <v>0</v>
      </c>
      <c r="G231" s="40">
        <f>VLOOKUP(G$3,moorabbin,17,FALSE)</f>
        <v>0</v>
      </c>
      <c r="H231" s="40">
        <f>VLOOKUP(H$3,moorabbin,17,FALSE)</f>
        <v>0</v>
      </c>
      <c r="I231" s="46">
        <f>VLOOKUP(I$3,moorabbin,17,FALSE)</f>
        <v>0</v>
      </c>
      <c r="J231" s="17"/>
      <c r="K231" s="22"/>
    </row>
    <row r="232" spans="2:12" hidden="1" x14ac:dyDescent="0.3">
      <c r="B232" s="84"/>
      <c r="C232" s="166" t="str">
        <f>'Moorabbin Hospital Team'!$R$1</f>
        <v>[PHARMACY ROLE]</v>
      </c>
      <c r="D232" s="5"/>
      <c r="E232" s="40">
        <f>VLOOKUP(E$3,moorabbin,18,FALSE)</f>
        <v>0</v>
      </c>
      <c r="F232" s="40">
        <f>VLOOKUP(F$3,moorabbin,18,FALSE)</f>
        <v>0</v>
      </c>
      <c r="G232" s="40">
        <f>VLOOKUP(G$3,moorabbin,18,FALSE)</f>
        <v>0</v>
      </c>
      <c r="H232" s="40">
        <f>VLOOKUP(H$3,moorabbin,18,FALSE)</f>
        <v>0</v>
      </c>
      <c r="I232" s="46">
        <f>VLOOKUP(I$3,moorabbin,18,FALSE)</f>
        <v>0</v>
      </c>
      <c r="J232" s="17"/>
      <c r="K232" s="22"/>
    </row>
    <row r="233" spans="2:12" hidden="1" x14ac:dyDescent="0.3">
      <c r="B233" s="84"/>
      <c r="C233" s="166" t="str">
        <f>'Moorabbin Hospital Team'!$S$1</f>
        <v>[PHARMACY ROLE]</v>
      </c>
      <c r="D233" s="5"/>
      <c r="E233" s="40">
        <f>VLOOKUP(E$3,moorabbin,19,FALSE)</f>
        <v>0</v>
      </c>
      <c r="F233" s="40">
        <f>VLOOKUP(F$3,moorabbin,19,FALSE)</f>
        <v>0</v>
      </c>
      <c r="G233" s="40">
        <f>VLOOKUP(G$3,moorabbin,19,FALSE)</f>
        <v>0</v>
      </c>
      <c r="H233" s="40">
        <f>VLOOKUP(H$3,moorabbin,19,FALSE)</f>
        <v>0</v>
      </c>
      <c r="I233" s="46">
        <f>VLOOKUP(I$3,moorabbin,19,FALSE)</f>
        <v>0</v>
      </c>
      <c r="J233" s="17"/>
      <c r="K233" s="22"/>
    </row>
    <row r="234" spans="2:12" hidden="1" x14ac:dyDescent="0.3">
      <c r="B234" s="84"/>
      <c r="C234" s="166" t="str">
        <f>'Moorabbin Hospital Team'!$T$1</f>
        <v>[PHARMACY ROLE]</v>
      </c>
      <c r="D234" s="5"/>
      <c r="E234" s="40">
        <f>VLOOKUP(E$3,moorabbin,20,FALSE)</f>
        <v>0</v>
      </c>
      <c r="F234" s="40">
        <f>VLOOKUP(F$3,moorabbin,20,FALSE)</f>
        <v>0</v>
      </c>
      <c r="G234" s="40">
        <f>VLOOKUP(G$3,moorabbin,20,FALSE)</f>
        <v>0</v>
      </c>
      <c r="H234" s="40">
        <f>VLOOKUP(H$3,moorabbin,20,FALSE)</f>
        <v>0</v>
      </c>
      <c r="I234" s="46">
        <f>VLOOKUP(I$3,moorabbin,20,FALSE)</f>
        <v>0</v>
      </c>
      <c r="J234" s="17"/>
      <c r="K234" s="22"/>
    </row>
    <row r="235" spans="2:12" x14ac:dyDescent="0.3">
      <c r="B235" s="248" t="s">
        <v>415</v>
      </c>
      <c r="C235" s="249"/>
      <c r="D235" s="21"/>
      <c r="E235" s="43" t="str">
        <f>VLOOKUP(E$162,avaliable,3,FALSE)</f>
        <v>qq</v>
      </c>
      <c r="F235" s="43" t="str">
        <f>VLOOKUP(F$162,avaliable,3,FALSE)</f>
        <v>qq</v>
      </c>
      <c r="G235" s="43" t="str">
        <f>VLOOKUP(G$162,avaliable,3,FALSE)</f>
        <v>qq</v>
      </c>
      <c r="H235" s="43" t="str">
        <f>VLOOKUP(H$162,avaliable,3,FALSE)</f>
        <v>qq</v>
      </c>
      <c r="I235" s="44" t="str">
        <f>VLOOKUP(I$162,avaliable,3,FALSE)</f>
        <v>qq</v>
      </c>
    </row>
    <row r="236" spans="2:12" hidden="1" x14ac:dyDescent="0.3">
      <c r="B236" s="32"/>
      <c r="C236" s="34"/>
      <c r="D236" s="157"/>
      <c r="E236" s="40">
        <f t="shared" ref="E236:K236" si="0">VLOOKUP(E$162,avaliable,4,FALSE)</f>
        <v>0</v>
      </c>
      <c r="F236" s="40">
        <f t="shared" si="0"/>
        <v>0</v>
      </c>
      <c r="G236" s="40">
        <f t="shared" si="0"/>
        <v>0</v>
      </c>
      <c r="H236" s="40">
        <f t="shared" si="0"/>
        <v>0</v>
      </c>
      <c r="I236" s="46">
        <f t="shared" si="0"/>
        <v>0</v>
      </c>
      <c r="J236" s="80" t="e">
        <f t="shared" si="0"/>
        <v>#N/A</v>
      </c>
      <c r="K236" s="40" t="e">
        <f t="shared" si="0"/>
        <v>#N/A</v>
      </c>
      <c r="L236" s="40"/>
    </row>
    <row r="237" spans="2:12" hidden="1" x14ac:dyDescent="0.3">
      <c r="B237" s="32"/>
      <c r="C237" s="34"/>
      <c r="D237" s="157"/>
      <c r="E237" s="40" t="str">
        <f>VLOOKUP(E$162,avaliable,5,FALSE)</f>
        <v>qq</v>
      </c>
      <c r="F237" s="40" t="str">
        <f>VLOOKUP(F$162,avaliable,5,FALSE)</f>
        <v>qq</v>
      </c>
      <c r="G237" s="40" t="str">
        <f>VLOOKUP(G$162,avaliable,5,FALSE)</f>
        <v>qq</v>
      </c>
      <c r="H237" s="40" t="str">
        <f>VLOOKUP(H$162,avaliable,5,FALSE)</f>
        <v>qq</v>
      </c>
      <c r="I237" s="46" t="str">
        <f>VLOOKUP(I$162,avaliable,5,FALSE)</f>
        <v>qq</v>
      </c>
    </row>
    <row r="238" spans="2:12" hidden="1" x14ac:dyDescent="0.3">
      <c r="B238" s="32"/>
      <c r="C238" s="34"/>
      <c r="D238" s="157"/>
      <c r="E238" s="40">
        <f>VLOOKUP(E$162,avaliable,6,FALSE)</f>
        <v>0</v>
      </c>
      <c r="F238" s="40">
        <f>VLOOKUP(F$162,avaliable,6,FALSE)</f>
        <v>0</v>
      </c>
      <c r="G238" s="40">
        <f>VLOOKUP(G$162,avaliable,6,FALSE)</f>
        <v>0</v>
      </c>
      <c r="H238" s="40">
        <f>VLOOKUP(H$162,avaliable,6,FALSE)</f>
        <v>0</v>
      </c>
      <c r="I238" s="46">
        <f>VLOOKUP(I$162,avaliable,6,FALSE)</f>
        <v>0</v>
      </c>
    </row>
    <row r="239" spans="2:12" hidden="1" x14ac:dyDescent="0.3">
      <c r="B239" s="32"/>
      <c r="C239" s="34"/>
      <c r="D239" s="157"/>
      <c r="E239" s="40" t="str">
        <f>VLOOKUP(E$162,avaliable,7,FALSE)</f>
        <v>qq</v>
      </c>
      <c r="F239" s="40" t="str">
        <f>VLOOKUP(F$162,avaliable,7,FALSE)</f>
        <v>qq</v>
      </c>
      <c r="G239" s="40" t="str">
        <f>VLOOKUP(G$162,avaliable,7,FALSE)</f>
        <v>qq</v>
      </c>
      <c r="H239" s="40" t="str">
        <f>VLOOKUP(H$162,avaliable,7,FALSE)</f>
        <v>qq</v>
      </c>
      <c r="I239" s="46" t="str">
        <f>VLOOKUP(I$162,avaliable,7,FALSE)</f>
        <v>qq</v>
      </c>
    </row>
    <row r="240" spans="2:12" hidden="1" x14ac:dyDescent="0.3">
      <c r="B240" s="32"/>
      <c r="C240" s="34"/>
      <c r="D240" s="157"/>
      <c r="E240" s="40">
        <f>VLOOKUP(E$162,avaliable,8,FALSE)</f>
        <v>0</v>
      </c>
      <c r="F240" s="40">
        <f>VLOOKUP(F$162,avaliable,8,FALSE)</f>
        <v>0</v>
      </c>
      <c r="G240" s="40">
        <f>VLOOKUP(G$162,avaliable,8,FALSE)</f>
        <v>0</v>
      </c>
      <c r="H240" s="40">
        <f>VLOOKUP(H$162,avaliable,8,FALSE)</f>
        <v>0</v>
      </c>
      <c r="I240" s="46">
        <f>VLOOKUP(I$162,avaliable,8,FALSE)</f>
        <v>0</v>
      </c>
    </row>
    <row r="241" spans="2:9" hidden="1" x14ac:dyDescent="0.3">
      <c r="B241" s="32"/>
      <c r="C241" s="34"/>
      <c r="D241" s="157"/>
      <c r="E241" s="40">
        <f>VLOOKUP(E$162,avaliable,9,FALSE)</f>
        <v>0</v>
      </c>
      <c r="F241" s="40">
        <f>VLOOKUP(F$162,avaliable,9,FALSE)</f>
        <v>0</v>
      </c>
      <c r="G241" s="40">
        <f>VLOOKUP(G$162,avaliable,9,FALSE)</f>
        <v>0</v>
      </c>
      <c r="H241" s="40">
        <f>VLOOKUP(H$162,avaliable,9,FALSE)</f>
        <v>0</v>
      </c>
      <c r="I241" s="46">
        <f>VLOOKUP(I$162,avaliable,9,FALSE)</f>
        <v>0</v>
      </c>
    </row>
    <row r="242" spans="2:9" hidden="1" x14ac:dyDescent="0.3">
      <c r="B242" s="32"/>
      <c r="C242" s="34"/>
      <c r="D242" s="157"/>
      <c r="E242" s="40">
        <f>VLOOKUP(E$162,avaliable,10,FALSE)</f>
        <v>0</v>
      </c>
      <c r="F242" s="40">
        <f>VLOOKUP(F$162,avaliable,10,FALSE)</f>
        <v>0</v>
      </c>
      <c r="G242" s="40">
        <f>VLOOKUP(G$162,avaliable,10,FALSE)</f>
        <v>0</v>
      </c>
      <c r="H242" s="40">
        <f>VLOOKUP(H$162,avaliable,10,FALSE)</f>
        <v>0</v>
      </c>
      <c r="I242" s="46">
        <f>VLOOKUP(I$162,avaliable,10,FALSE)</f>
        <v>0</v>
      </c>
    </row>
    <row r="243" spans="2:9" hidden="1" x14ac:dyDescent="0.3">
      <c r="B243" s="32"/>
      <c r="C243" s="34"/>
      <c r="D243" s="157"/>
      <c r="E243" s="40" t="str">
        <f>VLOOKUP(E$162,avaliable,11,FALSE)</f>
        <v xml:space="preserve"> </v>
      </c>
      <c r="F243" s="40" t="str">
        <f>VLOOKUP(F$162,avaliable,11,FALSE)</f>
        <v>qq</v>
      </c>
      <c r="G243" s="40" t="str">
        <f>VLOOKUP(G$162,avaliable,11,FALSE)</f>
        <v>qq</v>
      </c>
      <c r="H243" s="40" t="str">
        <f>VLOOKUP(H$162,avaliable,11,FALSE)</f>
        <v>qq</v>
      </c>
      <c r="I243" s="46" t="str">
        <f>VLOOKUP(I$162,avaliable,11,FALSE)</f>
        <v>qq</v>
      </c>
    </row>
    <row r="244" spans="2:9" hidden="1" x14ac:dyDescent="0.3">
      <c r="B244" s="32"/>
      <c r="C244" s="34"/>
      <c r="D244" s="157"/>
      <c r="E244" s="40">
        <f>VLOOKUP(E$162,avaliable,12,FALSE)</f>
        <v>0</v>
      </c>
      <c r="F244" s="40">
        <f>VLOOKUP(F$162,avaliable,12,FALSE)</f>
        <v>0</v>
      </c>
      <c r="G244" s="40">
        <f>VLOOKUP(G$162,avaliable,12,FALSE)</f>
        <v>0</v>
      </c>
      <c r="H244" s="40">
        <f>VLOOKUP(H$162,avaliable,12,FALSE)</f>
        <v>0</v>
      </c>
      <c r="I244" s="46">
        <f>VLOOKUP(I$162,avaliable,12,FALSE)</f>
        <v>0</v>
      </c>
    </row>
    <row r="245" spans="2:9" ht="15.75" customHeight="1" x14ac:dyDescent="0.3">
      <c r="B245" s="32"/>
      <c r="C245" s="34"/>
      <c r="D245" s="157"/>
      <c r="E245" s="40" t="str">
        <f>VLOOKUP(E$162,avaliable,13,FALSE)</f>
        <v>qq</v>
      </c>
      <c r="F245" s="40" t="str">
        <f>VLOOKUP(F$162,avaliable,13,FALSE)</f>
        <v>qq</v>
      </c>
      <c r="G245" s="40" t="str">
        <f>VLOOKUP(G$162,avaliable,13,FALSE)</f>
        <v>qq</v>
      </c>
      <c r="H245" s="40" t="str">
        <f>VLOOKUP(H$162,avaliable,13,FALSE)</f>
        <v>A.Truong</v>
      </c>
      <c r="I245" s="46" t="str">
        <f>VLOOKUP(I$162,avaliable,13,FALSE)</f>
        <v>qq</v>
      </c>
    </row>
    <row r="246" spans="2:9" x14ac:dyDescent="0.3">
      <c r="B246" s="32"/>
      <c r="C246" s="34"/>
      <c r="D246" s="157"/>
      <c r="E246" s="40" t="str">
        <f>VLOOKUP(E$162,avaliable,14,FALSE)</f>
        <v>qq</v>
      </c>
      <c r="F246" s="40" t="str">
        <f>VLOOKUP(F$162,avaliable,14,FALSE)</f>
        <v>qq</v>
      </c>
      <c r="G246" s="40" t="str">
        <f>VLOOKUP(G$162,avaliable,14,FALSE)</f>
        <v>&gt;1.45 Meng</v>
      </c>
      <c r="H246" s="40" t="str">
        <f>VLOOKUP(H$162,avaliable,14,FALSE)</f>
        <v>qq</v>
      </c>
      <c r="I246" s="46" t="str">
        <f>VLOOKUP(I$162,avaliable,14,FALSE)</f>
        <v>qq</v>
      </c>
    </row>
    <row r="247" spans="2:9" hidden="1" x14ac:dyDescent="0.3">
      <c r="B247" s="32"/>
      <c r="C247" s="34"/>
      <c r="D247" s="157"/>
      <c r="E247" s="40" t="str">
        <f>VLOOKUP(E$162,avaliable,15,FALSE)</f>
        <v>qq</v>
      </c>
      <c r="F247" s="40" t="str">
        <f>VLOOKUP(F$162,avaliable,15,FALSE)</f>
        <v>qq</v>
      </c>
      <c r="G247" s="40" t="str">
        <f>VLOOKUP(G$162,avaliable,15,FALSE)</f>
        <v>qq</v>
      </c>
      <c r="H247" s="40" t="str">
        <f>VLOOKUP(H$162,avaliable,15,FALSE)</f>
        <v>qq</v>
      </c>
      <c r="I247" s="46" t="str">
        <f>VLOOKUP(I$162,avaliable,15,FALSE)</f>
        <v>qq</v>
      </c>
    </row>
    <row r="248" spans="2:9" x14ac:dyDescent="0.3">
      <c r="B248" s="32"/>
      <c r="C248" s="34"/>
      <c r="D248" s="157"/>
      <c r="E248" s="40" t="str">
        <f>VLOOKUP(E$162,avaliable,16,FALSE)</f>
        <v>qq</v>
      </c>
      <c r="F248" s="40" t="str">
        <f>VLOOKUP(F$162,avaliable,16,FALSE)</f>
        <v>qq</v>
      </c>
      <c r="G248" s="40" t="str">
        <f>VLOOKUP(G$162,avaliable,16,FALSE)</f>
        <v>Fiona</v>
      </c>
      <c r="H248" s="40" t="str">
        <f>VLOOKUP(H$162,avaliable,16,FALSE)</f>
        <v>qq</v>
      </c>
      <c r="I248" s="46" t="str">
        <f>VLOOKUP(I$162,avaliable,16,FALSE)</f>
        <v>qq</v>
      </c>
    </row>
    <row r="249" spans="2:9" x14ac:dyDescent="0.3">
      <c r="B249" s="32"/>
      <c r="C249" s="34"/>
      <c r="D249" s="157"/>
      <c r="E249" s="40" t="str">
        <f>VLOOKUP(E$162,avaliable,17,FALSE)</f>
        <v>qq</v>
      </c>
      <c r="F249" s="40" t="str">
        <f>VLOOKUP(F$162,avaliable,17,FALSE)</f>
        <v>Nelson</v>
      </c>
      <c r="G249" s="40" t="str">
        <f>VLOOKUP(G$162,avaliable,17,FALSE)</f>
        <v>qq</v>
      </c>
      <c r="H249" s="40" t="str">
        <f>VLOOKUP(H$162,avaliable,17,FALSE)</f>
        <v>qq</v>
      </c>
      <c r="I249" s="46" t="str">
        <f>VLOOKUP(I$162,avaliable,17,FALSE)</f>
        <v>qq</v>
      </c>
    </row>
    <row r="250" spans="2:9" hidden="1" x14ac:dyDescent="0.3">
      <c r="B250" s="32"/>
      <c r="C250" s="34"/>
      <c r="D250" s="157"/>
      <c r="E250" s="40" t="str">
        <f>VLOOKUP(E$162,avaliable,18,FALSE)</f>
        <v>qq</v>
      </c>
      <c r="F250" s="40" t="str">
        <f>VLOOKUP(F$162,avaliable,18,FALSE)</f>
        <v>qq</v>
      </c>
      <c r="G250" s="40" t="str">
        <f>VLOOKUP(G$162,avaliable,18,FALSE)</f>
        <v>qq</v>
      </c>
      <c r="H250" s="40" t="str">
        <f>VLOOKUP(H$162,avaliable,18,FALSE)</f>
        <v>qq</v>
      </c>
      <c r="I250" s="46" t="str">
        <f>VLOOKUP(I$162,avaliable,18,FALSE)</f>
        <v>qq</v>
      </c>
    </row>
    <row r="251" spans="2:9" hidden="1" x14ac:dyDescent="0.3">
      <c r="B251" s="32"/>
      <c r="C251" s="34"/>
      <c r="D251" s="157"/>
      <c r="E251" s="40" t="str">
        <f>VLOOKUP(E$162,avaliable,19,FALSE)</f>
        <v>qq</v>
      </c>
      <c r="F251" s="40" t="str">
        <f>VLOOKUP(F$162,avaliable,19,FALSE)</f>
        <v>qq</v>
      </c>
      <c r="G251" s="40" t="str">
        <f>VLOOKUP(G$162,avaliable,19,FALSE)</f>
        <v>qq</v>
      </c>
      <c r="H251" s="40" t="str">
        <f>VLOOKUP(H$162,avaliable,19,FALSE)</f>
        <v>qq</v>
      </c>
      <c r="I251" s="46" t="str">
        <f>VLOOKUP(I$162,avaliable,19,FALSE)</f>
        <v>qq</v>
      </c>
    </row>
    <row r="252" spans="2:9" hidden="1" x14ac:dyDescent="0.3">
      <c r="B252" s="32"/>
      <c r="C252" s="34"/>
      <c r="D252" s="157"/>
      <c r="E252" s="40" t="str">
        <f>VLOOKUP(E$162,avaliable,20,FALSE)</f>
        <v>qq</v>
      </c>
      <c r="F252" s="40">
        <f>VLOOKUP(F$162,avaliable,20,FALSE)</f>
        <v>0</v>
      </c>
      <c r="G252" s="40">
        <f>VLOOKUP(G$162,avaliable,20,FALSE)</f>
        <v>0</v>
      </c>
      <c r="H252" s="40" t="str">
        <f>VLOOKUP(H$162,avaliable,20,FALSE)</f>
        <v>qq</v>
      </c>
      <c r="I252" s="46" t="str">
        <f>VLOOKUP(I$162,avaliable,20,FALSE)</f>
        <v>qq</v>
      </c>
    </row>
    <row r="253" spans="2:9" hidden="1" x14ac:dyDescent="0.3">
      <c r="B253" s="32"/>
      <c r="C253" s="34"/>
      <c r="D253" s="157"/>
      <c r="E253" s="40" t="str">
        <f>VLOOKUP(E$162,avaliable,21,FALSE)</f>
        <v>qq</v>
      </c>
      <c r="F253" s="40" t="str">
        <f>VLOOKUP(F$162,avaliable,21,FALSE)</f>
        <v>qq</v>
      </c>
      <c r="G253" s="40" t="str">
        <f>VLOOKUP(G$162,avaliable,21,FALSE)</f>
        <v>qq</v>
      </c>
      <c r="H253" s="40" t="str">
        <f>VLOOKUP(H$162,avaliable,21,FALSE)</f>
        <v>qq</v>
      </c>
      <c r="I253" s="46" t="str">
        <f>VLOOKUP(I$162,avaliable,21,FALSE)</f>
        <v>qq</v>
      </c>
    </row>
    <row r="254" spans="2:9" hidden="1" x14ac:dyDescent="0.3">
      <c r="B254" s="32"/>
      <c r="C254" s="34"/>
      <c r="D254" s="157"/>
      <c r="E254" s="40">
        <f>VLOOKUP(E$162,avaliable,22,FALSE)</f>
        <v>0</v>
      </c>
      <c r="F254" s="40">
        <f>VLOOKUP(F$162,avaliable,22,FALSE)</f>
        <v>0</v>
      </c>
      <c r="G254" s="40">
        <f>VLOOKUP(G$162,avaliable,22,FALSE)</f>
        <v>0</v>
      </c>
      <c r="H254" s="40">
        <f>VLOOKUP(H$162,avaliable,22,FALSE)</f>
        <v>0</v>
      </c>
      <c r="I254" s="46">
        <f>VLOOKUP(I$162,avaliable,22,FALSE)</f>
        <v>0</v>
      </c>
    </row>
    <row r="255" spans="2:9" hidden="1" x14ac:dyDescent="0.3">
      <c r="B255" s="32"/>
      <c r="C255" s="34"/>
      <c r="D255" s="157"/>
      <c r="E255" s="40">
        <f>VLOOKUP(E$162,avaliable,23,FALSE)</f>
        <v>0</v>
      </c>
      <c r="F255" s="40">
        <f>VLOOKUP(F$162,avaliable,23,FALSE)</f>
        <v>0</v>
      </c>
      <c r="G255" s="40">
        <f>VLOOKUP(G$162,avaliable,23,FALSE)</f>
        <v>0</v>
      </c>
      <c r="H255" s="40">
        <f>VLOOKUP(H$162,avaliable,23,FALSE)</f>
        <v>0</v>
      </c>
      <c r="I255" s="46">
        <f>VLOOKUP(I$162,avaliable,23,FALSE)</f>
        <v>0</v>
      </c>
    </row>
    <row r="256" spans="2:9" hidden="1" x14ac:dyDescent="0.3">
      <c r="B256" s="32"/>
      <c r="C256" s="34"/>
      <c r="D256" s="157"/>
      <c r="E256" s="40">
        <f>VLOOKUP(E$162,avaliable,24,FALSE)</f>
        <v>0</v>
      </c>
      <c r="F256" s="40">
        <f>VLOOKUP(F$162,avaliable,24,FALSE)</f>
        <v>0</v>
      </c>
      <c r="G256" s="40">
        <f>VLOOKUP(G$162,avaliable,24,FALSE)</f>
        <v>0</v>
      </c>
      <c r="H256" s="40">
        <f>VLOOKUP(H$162,avaliable,24,FALSE)</f>
        <v>0</v>
      </c>
      <c r="I256" s="46">
        <f>VLOOKUP(I$162,avaliable,24,FALSE)</f>
        <v>0</v>
      </c>
    </row>
    <row r="257" spans="2:12" hidden="1" x14ac:dyDescent="0.3">
      <c r="B257" s="32"/>
      <c r="C257" s="34"/>
      <c r="D257" s="157"/>
      <c r="E257" s="40">
        <f t="shared" ref="E257:K257" si="1">VLOOKUP(E$162,avaliable,25,FALSE)</f>
        <v>0</v>
      </c>
      <c r="F257" s="40">
        <f t="shared" si="1"/>
        <v>0</v>
      </c>
      <c r="G257" s="40">
        <f t="shared" si="1"/>
        <v>0</v>
      </c>
      <c r="H257" s="40">
        <f t="shared" si="1"/>
        <v>0</v>
      </c>
      <c r="I257" s="46">
        <f t="shared" si="1"/>
        <v>0</v>
      </c>
      <c r="J257" s="80" t="e">
        <f t="shared" si="1"/>
        <v>#N/A</v>
      </c>
      <c r="K257" s="40" t="e">
        <f t="shared" si="1"/>
        <v>#N/A</v>
      </c>
    </row>
    <row r="258" spans="2:12" hidden="1" x14ac:dyDescent="0.3">
      <c r="B258" s="32"/>
      <c r="C258" s="63"/>
      <c r="D258" s="158"/>
      <c r="E258" s="40">
        <f>VLOOKUP(E$162,avaliable,26,FALSE)</f>
        <v>0</v>
      </c>
      <c r="F258" s="40">
        <f>VLOOKUP(F$162,avaliable,26,FALSE)</f>
        <v>0</v>
      </c>
      <c r="G258" s="40">
        <f>VLOOKUP(G$162,avaliable,26,FALSE)</f>
        <v>0</v>
      </c>
      <c r="H258" s="40">
        <f>VLOOKUP(H$162,avaliable,26,FALSE)</f>
        <v>0</v>
      </c>
      <c r="I258" s="46">
        <f>VLOOKUP(I$162,avaliable,26,FALSE)</f>
        <v>0</v>
      </c>
    </row>
    <row r="259" spans="2:12" x14ac:dyDescent="0.3">
      <c r="B259" s="250" t="s">
        <v>416</v>
      </c>
      <c r="C259" s="251"/>
      <c r="D259" s="21"/>
      <c r="E259" s="43"/>
      <c r="F259" s="43"/>
      <c r="G259" s="43"/>
      <c r="H259" s="43"/>
      <c r="I259" s="44"/>
    </row>
    <row r="260" spans="2:12" x14ac:dyDescent="0.3">
      <c r="B260" s="84" t="s">
        <v>68</v>
      </c>
      <c r="C260" s="34" t="str">
        <f>'Unavaliable Staff'!C$1</f>
        <v>DISPENSARY</v>
      </c>
      <c r="D260" s="5"/>
      <c r="E260" s="40" t="str">
        <f>VLOOKUP(E$162,unavaliable,3,FALSE)</f>
        <v>Leekin</v>
      </c>
      <c r="F260" s="40" t="str">
        <f>VLOOKUP(F$162,unavaliable,3,FALSE)</f>
        <v>qq</v>
      </c>
      <c r="G260" s="40" t="str">
        <f>VLOOKUP(G$162,unavaliable,3,FALSE)</f>
        <v>qq</v>
      </c>
      <c r="H260" s="40" t="str">
        <f>VLOOKUP(H$162,unavaliable,3,FALSE)</f>
        <v>Clark</v>
      </c>
      <c r="I260" s="46" t="str">
        <f>VLOOKUP(I$162,unavaliable,3,FALSE)</f>
        <v>qq</v>
      </c>
      <c r="J260" t="e">
        <f>VLOOKUP(J$197,unavaliable,3,FALSE)</f>
        <v>#N/A</v>
      </c>
      <c r="K260" t="e">
        <f>VLOOKUP(K$197,unavaliable,3,FALSE)</f>
        <v>#N/A</v>
      </c>
    </row>
    <row r="261" spans="2:12" x14ac:dyDescent="0.3">
      <c r="B261" s="84" t="s">
        <v>68</v>
      </c>
      <c r="C261" s="34" t="str">
        <f>'Unavaliable Staff'!D$1</f>
        <v>CRITICAL CARE / HOMR</v>
      </c>
      <c r="D261" s="5"/>
      <c r="E261" s="40" t="str">
        <f>VLOOKUP(E$162,unavaliable,4,FALSE)</f>
        <v>M.Phung</v>
      </c>
      <c r="F261" s="40" t="str">
        <f>VLOOKUP(F$162,unavaliable,4,FALSE)</f>
        <v>qq</v>
      </c>
      <c r="G261" s="40" t="str">
        <f>VLOOKUP(G$162,unavaliable,4,FALSE)</f>
        <v>Kosta</v>
      </c>
      <c r="H261" s="40" t="str">
        <f>VLOOKUP(H$162,unavaliable,4,FALSE)</f>
        <v>qq</v>
      </c>
      <c r="I261" s="46" t="str">
        <f>VLOOKUP(I$162,unavaliable,4,FALSE)</f>
        <v>T.Vo</v>
      </c>
    </row>
    <row r="262" spans="2:12" x14ac:dyDescent="0.3">
      <c r="B262" s="84" t="s">
        <v>68</v>
      </c>
      <c r="C262" s="34" t="str">
        <f>'Unavaliable Staff'!E$1</f>
        <v>DIGESTIVE / NEPHROLOGY</v>
      </c>
      <c r="D262" s="5"/>
      <c r="E262" s="40" t="str">
        <f>VLOOKUP(E$162,unavaliable,5,FALSE)</f>
        <v>QQ</v>
      </c>
      <c r="F262" s="40" t="str">
        <f>VLOOKUP(F$162,unavaliable,5,FALSE)</f>
        <v>QQ</v>
      </c>
      <c r="G262" s="40" t="str">
        <f>VLOOKUP(G$162,unavaliable,5,FALSE)</f>
        <v>QQ</v>
      </c>
      <c r="H262" s="40" t="str">
        <f>VLOOKUP(H$162,unavaliable,5,FALSE)</f>
        <v>Eugene</v>
      </c>
      <c r="I262" s="46" t="str">
        <f>VLOOKUP(I$162,unavaliable,5,FALSE)</f>
        <v>QQ</v>
      </c>
    </row>
    <row r="263" spans="2:12" x14ac:dyDescent="0.3">
      <c r="B263" s="84" t="s">
        <v>68</v>
      </c>
      <c r="C263" s="34" t="str">
        <f>'Unavaliable Staff'!F$1</f>
        <v>GENERAL MEDICINE</v>
      </c>
      <c r="D263" s="5"/>
      <c r="E263" s="40" t="str">
        <f>VLOOKUP(E$162,unavaliable,6,FALSE)</f>
        <v>Tatyana</v>
      </c>
      <c r="F263" s="40" t="str">
        <f>VLOOKUP(F$162,unavaliable,6,FALSE)</f>
        <v>qq</v>
      </c>
      <c r="G263" s="40" t="str">
        <f>VLOOKUP(G$162,unavaliable,6,FALSE)</f>
        <v>Carmen</v>
      </c>
      <c r="H263" s="40" t="str">
        <f>VLOOKUP(H$162,unavaliable,6,FALSE)</f>
        <v>Angela</v>
      </c>
      <c r="I263" s="46" t="str">
        <f>VLOOKUP(I$162,unavaliable,6,FALSE)</f>
        <v>Angelica</v>
      </c>
    </row>
    <row r="264" spans="2:12" x14ac:dyDescent="0.3">
      <c r="B264" s="84" t="s">
        <v>68</v>
      </c>
      <c r="C264" s="34" t="str">
        <f>'Unavaliable Staff'!G$1</f>
        <v>SPECIAL MEDICINE / JESSIE Mc</v>
      </c>
      <c r="D264" s="5"/>
      <c r="E264" s="40" t="str">
        <f>VLOOKUP(E$162,unavaliable,7,FALSE)</f>
        <v>Bianca</v>
      </c>
      <c r="F264" s="40" t="str">
        <f>VLOOKUP(F$162,unavaliable,7,FALSE)</f>
        <v>qq</v>
      </c>
      <c r="G264" s="40" t="str">
        <f>VLOOKUP(G$162,unavaliable,7,FALSE)</f>
        <v>Victoria</v>
      </c>
      <c r="H264" s="40" t="str">
        <f>VLOOKUP(H$162,unavaliable,7,FALSE)</f>
        <v>Paree</v>
      </c>
      <c r="I264" s="46" t="str">
        <f>VLOOKUP(I$162,unavaliable,7,FALSE)</f>
        <v>Mark</v>
      </c>
    </row>
    <row r="265" spans="2:12" ht="15.75" hidden="1" customHeight="1" x14ac:dyDescent="0.3">
      <c r="B265" s="84" t="s">
        <v>68</v>
      </c>
      <c r="C265" s="34" t="str">
        <f>'Unavaliable Staff'!H$1</f>
        <v>BAU</v>
      </c>
      <c r="D265" s="5"/>
      <c r="E265" s="40">
        <f>VLOOKUP(E$162,unavaliable,8,FALSE)</f>
        <v>0</v>
      </c>
      <c r="F265" s="40">
        <f>VLOOKUP(F$162,unavaliable,8,FALSE)</f>
        <v>0</v>
      </c>
      <c r="G265" s="40">
        <f>VLOOKUP(G$162,unavaliable,8,FALSE)</f>
        <v>0</v>
      </c>
      <c r="H265" s="40">
        <f>VLOOKUP(H$162,unavaliable,8,FALSE)</f>
        <v>0</v>
      </c>
      <c r="I265" s="46" t="str">
        <f>VLOOKUP(I$162,unavaliable,8,FALSE)</f>
        <v>Lucky</v>
      </c>
      <c r="J265" t="e">
        <f>VLOOKUP(J$197,unavaliable,8,FALSE)</f>
        <v>#N/A</v>
      </c>
      <c r="K265" t="e">
        <f>VLOOKUP(K$197,unavaliable,8,FALSE)</f>
        <v>#N/A</v>
      </c>
    </row>
    <row r="266" spans="2:12" x14ac:dyDescent="0.3">
      <c r="B266" s="84" t="s">
        <v>68</v>
      </c>
      <c r="C266" s="34" t="str">
        <f>'Unavaliable Staff'!I$1</f>
        <v>ASEPTIC / MED INFO / MHTRP / INPATS</v>
      </c>
      <c r="D266" s="5"/>
      <c r="E266" s="40" t="str">
        <f>VLOOKUP(E$162,unavaliable,9,FALSE)</f>
        <v>Robert</v>
      </c>
      <c r="F266" s="40" t="str">
        <f>VLOOKUP(F$162,unavaliable,9,FALSE)</f>
        <v>qq</v>
      </c>
      <c r="G266" s="40" t="str">
        <f>VLOOKUP(G$162,unavaliable,9,FALSE)</f>
        <v>Renise</v>
      </c>
      <c r="H266" s="40" t="str">
        <f>VLOOKUP(H$162,unavaliable,9,FALSE)</f>
        <v>G.Lau</v>
      </c>
      <c r="I266" s="46" t="str">
        <f>VLOOKUP(I$162,unavaliable,9,FALSE)</f>
        <v>Angelene</v>
      </c>
      <c r="J266" t="e">
        <f>VLOOKUP(J$197,unavaliable,9,FALSE)</f>
        <v>#N/A</v>
      </c>
      <c r="K266" t="e">
        <f>VLOOKUP(K$197,unavaliable,9,FALSE)</f>
        <v>#N/A</v>
      </c>
    </row>
    <row r="267" spans="2:12" hidden="1" x14ac:dyDescent="0.3">
      <c r="B267" s="84" t="s">
        <v>68</v>
      </c>
      <c r="C267" s="34" t="str">
        <f>'Unavaliable Staff'!J$1</f>
        <v>DEPARTMENT SUPPORT</v>
      </c>
      <c r="D267" s="5"/>
      <c r="E267" s="40" t="str">
        <f>VLOOKUP(E$162,unavaliable,10,FALSE)</f>
        <v>qq</v>
      </c>
      <c r="F267" s="40">
        <f>VLOOKUP(F$162,unavaliable,10,FALSE)</f>
        <v>0</v>
      </c>
      <c r="G267" s="40">
        <f>VLOOKUP(G$162,unavaliable,10,FALSE)</f>
        <v>0</v>
      </c>
      <c r="H267" s="40">
        <f>VLOOKUP(H$162,unavaliable,10,FALSE)</f>
        <v>0</v>
      </c>
      <c r="I267" s="46">
        <f>VLOOKUP(I$162,unavaliable,10,FALSE)</f>
        <v>0</v>
      </c>
    </row>
    <row r="268" spans="2:12" hidden="1" x14ac:dyDescent="0.3">
      <c r="B268" s="84" t="s">
        <v>68</v>
      </c>
      <c r="C268" s="34" t="str">
        <f>'Unavaliable Staff'!K$1</f>
        <v>DEPARTMENT SUPPORT.</v>
      </c>
      <c r="D268" s="5"/>
      <c r="E268" s="40" t="str">
        <f>VLOOKUP(E$162,unavaliable,11,FALSE)</f>
        <v>qq</v>
      </c>
      <c r="F268" s="40">
        <f>VLOOKUP(F$162,unavaliable,11,FALSE)</f>
        <v>0</v>
      </c>
      <c r="G268" s="40">
        <f>VLOOKUP(G$162,unavaliable,11,FALSE)</f>
        <v>0</v>
      </c>
      <c r="H268" s="40">
        <f>VLOOKUP(H$162,unavaliable,11,FALSE)</f>
        <v>0</v>
      </c>
      <c r="I268" s="46">
        <f>VLOOKUP(I$162,unavaliable,11,FALSE)</f>
        <v>0</v>
      </c>
    </row>
    <row r="269" spans="2:12" x14ac:dyDescent="0.3">
      <c r="B269" s="84" t="s">
        <v>68</v>
      </c>
      <c r="C269" s="34" t="str">
        <f>'Unavaliable Staff'!L$1</f>
        <v>MCH / MOORABBIN</v>
      </c>
      <c r="D269" s="5"/>
      <c r="E269" s="40" t="str">
        <f t="shared" ref="E269:K269" si="2">VLOOKUP(E$162,unavaliable,12,FALSE)</f>
        <v>qq</v>
      </c>
      <c r="F269" s="40" t="str">
        <f t="shared" si="2"/>
        <v>Megan</v>
      </c>
      <c r="G269" s="40" t="str">
        <f t="shared" si="2"/>
        <v>qq</v>
      </c>
      <c r="H269" s="40" t="str">
        <f t="shared" si="2"/>
        <v>qq</v>
      </c>
      <c r="I269" s="46" t="str">
        <f t="shared" si="2"/>
        <v>qq</v>
      </c>
      <c r="J269" s="80" t="e">
        <f t="shared" si="2"/>
        <v>#N/A</v>
      </c>
      <c r="K269" s="40" t="e">
        <f t="shared" si="2"/>
        <v>#N/A</v>
      </c>
      <c r="L269" s="40"/>
    </row>
    <row r="270" spans="2:12" x14ac:dyDescent="0.3">
      <c r="B270" s="32"/>
      <c r="C270" s="34" t="str">
        <f>'Unavaliable Staff'!M$1</f>
        <v>BOOKED ADO1</v>
      </c>
      <c r="D270" s="5"/>
      <c r="E270" s="40" t="str">
        <f t="shared" ref="E270:K270" si="3">VLOOKUP(E$162,unavaliable,13,FALSE)</f>
        <v>J.Kao</v>
      </c>
      <c r="F270" s="40" t="str">
        <f t="shared" si="3"/>
        <v>Berenice</v>
      </c>
      <c r="G270" s="40" t="str">
        <f t="shared" si="3"/>
        <v>Alison</v>
      </c>
      <c r="H270" s="40" t="str">
        <f t="shared" si="3"/>
        <v>G.Wang</v>
      </c>
      <c r="I270" s="46" t="str">
        <f t="shared" si="3"/>
        <v>qq</v>
      </c>
      <c r="J270" s="80" t="e">
        <f t="shared" si="3"/>
        <v>#N/A</v>
      </c>
      <c r="K270" s="40" t="e">
        <f t="shared" si="3"/>
        <v>#N/A</v>
      </c>
      <c r="L270" s="40"/>
    </row>
    <row r="271" spans="2:12" hidden="1" x14ac:dyDescent="0.3">
      <c r="B271" s="32"/>
      <c r="C271" s="34" t="str">
        <f>'Unavaliable Staff'!N$1</f>
        <v>BOOKED ADO2</v>
      </c>
      <c r="D271" s="5"/>
      <c r="E271" s="40">
        <f>VLOOKUP(E$162,unavaliable,14,FALSE)</f>
        <v>0</v>
      </c>
      <c r="F271" s="40">
        <f>VLOOKUP(F$162,unavaliable,14,FALSE)</f>
        <v>0</v>
      </c>
      <c r="G271" s="40">
        <f>VLOOKUP(G$162,unavaliable,14,FALSE)</f>
        <v>0</v>
      </c>
      <c r="H271" s="40">
        <f>VLOOKUP(H$162,unavaliable,14,FALSE)</f>
        <v>0</v>
      </c>
      <c r="I271" s="46">
        <f>VLOOKUP(I$162,unavaliable,14,FALSE)</f>
        <v>0</v>
      </c>
    </row>
    <row r="272" spans="2:12" x14ac:dyDescent="0.3">
      <c r="B272" s="32"/>
      <c r="C272" s="34" t="str">
        <f>'Unavaliable Staff'!O$1</f>
        <v>TIL PCIST</v>
      </c>
      <c r="D272" s="5"/>
      <c r="E272" s="40" t="str">
        <f>VLOOKUP(E$162,unavaliable,15,FALSE)</f>
        <v>qq</v>
      </c>
      <c r="F272" s="40" t="str">
        <f>VLOOKUP(F$162,unavaliable,15,FALSE)</f>
        <v>qq</v>
      </c>
      <c r="G272" s="40" t="str">
        <f>VLOOKUP(G$162,unavaliable,15,FALSE)</f>
        <v>qq</v>
      </c>
      <c r="H272" s="40" t="str">
        <f>VLOOKUP(H$162,unavaliable,15,FALSE)</f>
        <v>A.Chong</v>
      </c>
      <c r="I272" s="46" t="str">
        <f>VLOOKUP(I$162,unavaliable,15,FALSE)</f>
        <v>A.Chong</v>
      </c>
    </row>
    <row r="273" spans="2:11" x14ac:dyDescent="0.3">
      <c r="B273" s="32"/>
      <c r="C273" s="34" t="str">
        <f>'Unavaliable Staff'!P$1</f>
        <v>TIL PCIST GEN MED</v>
      </c>
      <c r="D273" s="5"/>
      <c r="E273" s="40">
        <f>VLOOKUP(E$162,unavaliable,16,FALSE)</f>
        <v>0</v>
      </c>
      <c r="F273" s="40" t="str">
        <f>VLOOKUP(F$162,unavaliable,16,FALSE)</f>
        <v>Jasenka</v>
      </c>
      <c r="G273" s="40" t="str">
        <f>VLOOKUP(G$162,unavaliable,16,FALSE)</f>
        <v>qq</v>
      </c>
      <c r="H273" s="40" t="str">
        <f>VLOOKUP(H$162,unavaliable,16,FALSE)</f>
        <v>J.Do</v>
      </c>
      <c r="I273" s="46" t="str">
        <f>VLOOKUP(I$162,unavaliable,16,FALSE)</f>
        <v>qq</v>
      </c>
    </row>
    <row r="274" spans="2:11" x14ac:dyDescent="0.3">
      <c r="B274" s="32"/>
      <c r="C274" s="34" t="str">
        <f>'Unavaliable Staff'!Q$1</f>
        <v>INTERN 1 ADO</v>
      </c>
      <c r="D274" s="5"/>
      <c r="E274" s="40">
        <f>VLOOKUP(E$162,unavaliable,17,FALSE)</f>
        <v>0</v>
      </c>
      <c r="F274" s="40" t="str">
        <f>VLOOKUP(F$162,unavaliable,17,FALSE)</f>
        <v>Jonathan</v>
      </c>
      <c r="G274" s="40" t="str">
        <f>VLOOKUP(G$162,unavaliable,17,FALSE)</f>
        <v>Edward</v>
      </c>
      <c r="H274" s="40" t="str">
        <f>VLOOKUP(H$162,unavaliable,17,FALSE)</f>
        <v>qq</v>
      </c>
      <c r="I274" s="46" t="str">
        <f>VLOOKUP(I$162,unavaliable,17,FALSE)</f>
        <v>Ana</v>
      </c>
    </row>
    <row r="275" spans="2:11" hidden="1" x14ac:dyDescent="0.3">
      <c r="B275" s="32"/>
      <c r="C275" s="34" t="str">
        <f>'Unavaliable Staff'!R$1</f>
        <v>INTERN 2 ADO</v>
      </c>
      <c r="D275" s="5"/>
      <c r="E275" s="40" t="str">
        <f>VLOOKUP(E$162,unavaliable,18,FALSE)</f>
        <v>qq</v>
      </c>
      <c r="F275" s="40" t="str">
        <f>VLOOKUP(F$162,unavaliable,18,FALSE)</f>
        <v>qq</v>
      </c>
      <c r="G275" s="40" t="str">
        <f>VLOOKUP(G$162,unavaliable,18,FALSE)</f>
        <v>qq</v>
      </c>
      <c r="H275" s="40" t="str">
        <f>VLOOKUP(H$162,unavaliable,18,FALSE)</f>
        <v>qq</v>
      </c>
      <c r="I275" s="46" t="str">
        <f>VLOOKUP(I$162,unavaliable,18,FALSE)</f>
        <v>qq</v>
      </c>
      <c r="J275" t="e">
        <f>VLOOKUP(J$197,unavaliable,18,FALSE)</f>
        <v>#N/A</v>
      </c>
      <c r="K275" t="e">
        <f>VLOOKUP(K$197,unavaliable,18,FALSE)</f>
        <v>#N/A</v>
      </c>
    </row>
    <row r="276" spans="2:11" x14ac:dyDescent="0.3">
      <c r="B276" s="32"/>
      <c r="C276" s="34" t="str">
        <f>'Unavaliable Staff'!S$1</f>
        <v>INTERN TIL1</v>
      </c>
      <c r="D276" s="5"/>
      <c r="E276" s="40" t="str">
        <f>VLOOKUP(E$162,unavaliable,19,FALSE)</f>
        <v>Nha</v>
      </c>
      <c r="F276" s="40" t="str">
        <f>VLOOKUP(F$162,unavaliable,19,FALSE)</f>
        <v>Ana</v>
      </c>
      <c r="G276" s="40" t="str">
        <f>VLOOKUP(G$162,unavaliable,19,FALSE)</f>
        <v>qq</v>
      </c>
      <c r="H276" s="40" t="str">
        <f>VLOOKUP(H$162,unavaliable,19,FALSE)</f>
        <v>qq</v>
      </c>
      <c r="I276" s="46" t="str">
        <f>VLOOKUP(I$162,unavaliable,19,FALSE)</f>
        <v>qq</v>
      </c>
    </row>
    <row r="277" spans="2:11" x14ac:dyDescent="0.3">
      <c r="B277" s="32"/>
      <c r="C277" s="34" t="str">
        <f>'Unavaliable Staff'!T$1</f>
        <v>INTERN TIL2</v>
      </c>
      <c r="D277" s="5"/>
      <c r="E277" s="40" t="str">
        <f>VLOOKUP(E$162,unavaliable,20,FALSE)</f>
        <v>Tinh</v>
      </c>
      <c r="F277" s="40" t="str">
        <f>VLOOKUP(F$162,unavaliable,20,FALSE)</f>
        <v>Lauren</v>
      </c>
      <c r="G277" s="40" t="str">
        <f>VLOOKUP(G$162,unavaliable,20,FALSE)</f>
        <v>qq</v>
      </c>
      <c r="H277" s="40" t="str">
        <f>VLOOKUP(H$162,unavaliable,20,FALSE)</f>
        <v>qq</v>
      </c>
      <c r="I277" s="46" t="str">
        <f>VLOOKUP(I$162,unavaliable,20,FALSE)</f>
        <v>qq</v>
      </c>
    </row>
    <row r="278" spans="2:11" x14ac:dyDescent="0.3">
      <c r="B278" s="32"/>
      <c r="C278" s="34" t="str">
        <f>'Unavaliable Staff'!U$1</f>
        <v>INTERN TIL3</v>
      </c>
      <c r="D278" s="5"/>
      <c r="E278" s="40" t="str">
        <f>VLOOKUP(E$162,unavaliable,21,FALSE)</f>
        <v>Jonathan</v>
      </c>
      <c r="F278" s="40" t="str">
        <f>VLOOKUP(F$162,unavaliable,21,FALSE)</f>
        <v>QQ</v>
      </c>
      <c r="G278" s="40" t="str">
        <f>VLOOKUP(G$162,unavaliable,21,FALSE)</f>
        <v>QQ</v>
      </c>
      <c r="H278" s="40" t="str">
        <f>VLOOKUP(H$162,unavaliable,21,FALSE)</f>
        <v>QQ</v>
      </c>
      <c r="I278" s="46" t="str">
        <f>VLOOKUP(I$162,unavaliable,21,FALSE)</f>
        <v>QQ</v>
      </c>
      <c r="J278" t="e">
        <f>VLOOKUP(J$197,unavaliable,21,FALSE)</f>
        <v>#N/A</v>
      </c>
      <c r="K278" t="e">
        <f>VLOOKUP(K$197,unavaliable,21,FALSE)</f>
        <v>#N/A</v>
      </c>
    </row>
    <row r="279" spans="2:11" ht="17.25" customHeight="1" x14ac:dyDescent="0.3">
      <c r="B279" s="32"/>
      <c r="C279" s="34" t="str">
        <f>'Unavaliable Staff'!V$1</f>
        <v>INTERN TIL4</v>
      </c>
      <c r="D279" s="5"/>
      <c r="E279" s="40" t="str">
        <f>VLOOKUP(E$162,unavaliable,22,FALSE)</f>
        <v>qq</v>
      </c>
      <c r="F279" s="40" t="str">
        <f>VLOOKUP(F$162,unavaliable,22,FALSE)</f>
        <v>Edward</v>
      </c>
      <c r="G279" s="40" t="str">
        <f>VLOOKUP(G$162,unavaliable,22,FALSE)</f>
        <v>qq</v>
      </c>
      <c r="H279" s="40" t="str">
        <f>VLOOKUP(H$162,unavaliable,22,FALSE)</f>
        <v>qq</v>
      </c>
      <c r="I279" s="46" t="str">
        <f>VLOOKUP(I$162,unavaliable,22,FALSE)</f>
        <v>qq</v>
      </c>
    </row>
    <row r="280" spans="2:11" hidden="1" x14ac:dyDescent="0.3">
      <c r="B280" s="32"/>
      <c r="C280" s="34" t="str">
        <f>'Unavaliable Staff'!W$1</f>
        <v>INTERN TIL5</v>
      </c>
      <c r="D280" s="5"/>
      <c r="E280" s="40" t="str">
        <f>VLOOKUP(E$162,unavaliable,23,FALSE)</f>
        <v>qq</v>
      </c>
      <c r="F280" s="40" t="str">
        <f>VLOOKUP(F$162,unavaliable,23,FALSE)</f>
        <v>qq</v>
      </c>
      <c r="G280" s="40" t="str">
        <f>VLOOKUP(G$162,unavaliable,23,FALSE)</f>
        <v>qq</v>
      </c>
      <c r="H280" s="40" t="str">
        <f>VLOOKUP(H$162,unavaliable,23,FALSE)</f>
        <v>qq</v>
      </c>
      <c r="I280" s="46" t="str">
        <f>VLOOKUP(I$162,unavaliable,23,FALSE)</f>
        <v>qq</v>
      </c>
    </row>
    <row r="281" spans="2:11" hidden="1" x14ac:dyDescent="0.3">
      <c r="B281" s="32"/>
      <c r="C281" s="34" t="str">
        <f>'Unavaliable Staff'!X$1</f>
        <v>INTERN TIL6</v>
      </c>
      <c r="D281" s="5"/>
      <c r="E281" s="40" t="str">
        <f>VLOOKUP(E$162,unavaliable,24,FALSE)</f>
        <v>qq</v>
      </c>
      <c r="F281" s="40" t="str">
        <f>VLOOKUP(F$162,unavaliable,24,FALSE)</f>
        <v>qq</v>
      </c>
      <c r="G281" s="40" t="str">
        <f>VLOOKUP(G$162,unavaliable,24,FALSE)</f>
        <v>qq</v>
      </c>
      <c r="H281" s="40" t="str">
        <f>VLOOKUP(H$162,unavaliable,24,FALSE)</f>
        <v>qq</v>
      </c>
      <c r="I281" s="46" t="str">
        <f>VLOOKUP(I$162,unavaliable,24,FALSE)</f>
        <v>qq</v>
      </c>
    </row>
    <row r="282" spans="2:11" x14ac:dyDescent="0.3">
      <c r="B282" s="32"/>
      <c r="C282" s="34" t="str">
        <f>'Unavaliable Staff'!Y$1</f>
        <v>ANNUAL LEAVE 1</v>
      </c>
      <c r="D282" s="5"/>
      <c r="E282" s="40" t="str">
        <f>VLOOKUP(E$162,unavaliable,25,FALSE)</f>
        <v>V.Hill</v>
      </c>
      <c r="F282" s="40" t="str">
        <f>VLOOKUP(F$162,unavaliable,25,FALSE)</f>
        <v>V.Hill</v>
      </c>
      <c r="G282" s="40" t="str">
        <f>VLOOKUP(G$162,unavaliable,25,FALSE)</f>
        <v>V.Hill</v>
      </c>
      <c r="H282" s="40" t="str">
        <f>VLOOKUP(H$162,unavaliable,25,FALSE)</f>
        <v>V.Hill</v>
      </c>
      <c r="I282" s="46" t="str">
        <f>VLOOKUP(I$162,unavaliable,25,FALSE)</f>
        <v>C.Vosk</v>
      </c>
    </row>
    <row r="283" spans="2:11" x14ac:dyDescent="0.3">
      <c r="B283" s="32"/>
      <c r="C283" s="34" t="str">
        <f>'Unavaliable Staff'!Z$1</f>
        <v>ANNUAL LEAVE 2</v>
      </c>
      <c r="D283" s="5"/>
      <c r="E283" s="40" t="str">
        <f>VLOOKUP(E$162,unavaliable,26,FALSE)</f>
        <v>qq</v>
      </c>
      <c r="F283" s="40" t="str">
        <f>VLOOKUP(F$162,unavaliable,26,FALSE)</f>
        <v>qq</v>
      </c>
      <c r="G283" s="40" t="str">
        <f>VLOOKUP(G$162,unavaliable,26,FALSE)</f>
        <v>A.Ho</v>
      </c>
      <c r="H283" s="40" t="str">
        <f>VLOOKUP(H$162,unavaliable,26,FALSE)</f>
        <v>A.Ho</v>
      </c>
      <c r="I283" s="46" t="str">
        <f>VLOOKUP(I$162,unavaliable,26,FALSE)</f>
        <v>A.Ho</v>
      </c>
    </row>
    <row r="284" spans="2:11" x14ac:dyDescent="0.3">
      <c r="B284" s="32"/>
      <c r="C284" s="34" t="str">
        <f>'Unavaliable Staff'!AA$1</f>
        <v>ANNUAL LEAVE 3</v>
      </c>
      <c r="D284" s="5"/>
      <c r="E284" s="40" t="str">
        <f>VLOOKUP(E$162,unavaliable,27,FALSE)</f>
        <v>Dalia</v>
      </c>
      <c r="F284" s="40" t="str">
        <f>VLOOKUP(F$162,unavaliable,27,FALSE)</f>
        <v>Dalia</v>
      </c>
      <c r="G284" s="40" t="str">
        <f>VLOOKUP(G$162,unavaliable,27,FALSE)</f>
        <v>qq</v>
      </c>
      <c r="H284" s="40" t="str">
        <f>VLOOKUP(H$162,unavaliable,27,FALSE)</f>
        <v>qq</v>
      </c>
      <c r="I284" s="46" t="str">
        <f>VLOOKUP(I$162,unavaliable,27,FALSE)</f>
        <v>V.Hill</v>
      </c>
    </row>
    <row r="285" spans="2:11" x14ac:dyDescent="0.3">
      <c r="B285" s="32"/>
      <c r="C285" s="34" t="str">
        <f>'Unavaliable Staff'!AB$1</f>
        <v>ANNUAL LEAVE 4</v>
      </c>
      <c r="D285" s="5"/>
      <c r="E285" s="40" t="str">
        <f>VLOOKUP(E$162,unavaliable,28,FALSE)</f>
        <v>Janki</v>
      </c>
      <c r="F285" s="40" t="str">
        <f>VLOOKUP(F$162,unavaliable,28,FALSE)</f>
        <v>Janki</v>
      </c>
      <c r="G285" s="40" t="str">
        <f>VLOOKUP(G$162,unavaliable,28,FALSE)</f>
        <v>Janki</v>
      </c>
      <c r="H285" s="40" t="str">
        <f>VLOOKUP(H$162,unavaliable,28,FALSE)</f>
        <v>Janki</v>
      </c>
      <c r="I285" s="46" t="str">
        <f>VLOOKUP(I$162,unavaliable,28,FALSE)</f>
        <v>Janki</v>
      </c>
    </row>
    <row r="286" spans="2:11" x14ac:dyDescent="0.3">
      <c r="B286" s="32"/>
      <c r="C286" s="34" t="str">
        <f>'Unavaliable Staff'!AC$1</f>
        <v>ANNUAL LEAVE 5</v>
      </c>
      <c r="D286" s="5"/>
      <c r="E286" s="40" t="str">
        <f t="shared" ref="E286:K286" si="4">VLOOKUP(E$162,unavaliable,29,FALSE)</f>
        <v>Shirley</v>
      </c>
      <c r="F286" s="40" t="str">
        <f t="shared" si="4"/>
        <v>qq</v>
      </c>
      <c r="G286" s="40" t="str">
        <f t="shared" si="4"/>
        <v>M.Hanna</v>
      </c>
      <c r="H286" s="40" t="str">
        <f t="shared" si="4"/>
        <v>qq</v>
      </c>
      <c r="I286" s="46" t="str">
        <f t="shared" si="4"/>
        <v>M.Hanna</v>
      </c>
      <c r="J286" s="80" t="e">
        <f t="shared" si="4"/>
        <v>#N/A</v>
      </c>
      <c r="K286" s="40" t="e">
        <f t="shared" si="4"/>
        <v>#N/A</v>
      </c>
    </row>
    <row r="287" spans="2:11" hidden="1" x14ac:dyDescent="0.3">
      <c r="B287" s="32"/>
      <c r="C287" s="34" t="str">
        <f>'Unavaliable Staff'!AD$1</f>
        <v>ANNUAL LEAVE 6</v>
      </c>
      <c r="D287" s="5"/>
      <c r="E287" s="40" t="str">
        <f>VLOOKUP(E$162,unavaliable,30,FALSE)</f>
        <v>qq</v>
      </c>
      <c r="F287" s="40" t="str">
        <f>VLOOKUP(F$162,unavaliable,30,FALSE)</f>
        <v>qq</v>
      </c>
      <c r="G287" s="40" t="str">
        <f>VLOOKUP(G$162,unavaliable,30,FALSE)</f>
        <v>qq</v>
      </c>
      <c r="H287" s="40" t="str">
        <f>VLOOKUP(H$162,unavaliable,30,FALSE)</f>
        <v>qq</v>
      </c>
      <c r="I287" s="46" t="str">
        <f>VLOOKUP(I$162,unavaliable,30,FALSE)</f>
        <v>qq</v>
      </c>
    </row>
    <row r="288" spans="2:11" x14ac:dyDescent="0.3">
      <c r="B288" s="32"/>
      <c r="C288" s="34" t="str">
        <f>'Unavaliable Staff'!AE$1</f>
        <v>ANNUAL LEAVE 7</v>
      </c>
      <c r="D288" s="5"/>
      <c r="E288" s="40" t="str">
        <f>VLOOKUP(E$162,unavaliable,31,FALSE)</f>
        <v>Obaid</v>
      </c>
      <c r="F288" s="40" t="str">
        <f>VLOOKUP(F$162,unavaliable,31,FALSE)</f>
        <v>Obaid</v>
      </c>
      <c r="G288" s="40" t="str">
        <f>VLOOKUP(G$162,unavaliable,31,FALSE)</f>
        <v>Obaid</v>
      </c>
      <c r="H288" s="40" t="str">
        <f>VLOOKUP(H$162,unavaliable,31,FALSE)</f>
        <v>Obaid</v>
      </c>
      <c r="I288" s="46" t="str">
        <f>VLOOKUP(I$162,unavaliable,31,FALSE)</f>
        <v>Obaid</v>
      </c>
      <c r="J288" t="e">
        <f>VLOOKUP(J$197,unavaliable,31,FALSE)</f>
        <v>#N/A</v>
      </c>
      <c r="K288" t="e">
        <f>VLOOKUP(K$197,unavaliable,31,FALSE)</f>
        <v>#N/A</v>
      </c>
    </row>
    <row r="289" spans="2:11" ht="14.25" hidden="1" customHeight="1" x14ac:dyDescent="0.3">
      <c r="B289" s="32"/>
      <c r="C289" s="34" t="str">
        <f>'Unavaliable Staff'!AF$1</f>
        <v>ANNUAL LEAVE 8</v>
      </c>
      <c r="D289" s="5"/>
      <c r="E289" s="40" t="str">
        <f>VLOOKUP(E$162,unavaliable,32,FALSE)</f>
        <v>qq</v>
      </c>
      <c r="F289" s="40" t="str">
        <f>VLOOKUP(F$162,unavaliable,32,FALSE)</f>
        <v>qq</v>
      </c>
      <c r="G289" s="40" t="str">
        <f>VLOOKUP(G$162,unavaliable,32,FALSE)</f>
        <v>qq</v>
      </c>
      <c r="H289" s="40" t="str">
        <f>VLOOKUP(H$162,unavaliable,32,FALSE)</f>
        <v>qq</v>
      </c>
      <c r="I289" s="46" t="str">
        <f>VLOOKUP(I$162,unavaliable,32,FALSE)</f>
        <v>qq</v>
      </c>
    </row>
    <row r="290" spans="2:11" x14ac:dyDescent="0.3">
      <c r="B290" s="32"/>
      <c r="C290" s="34" t="str">
        <f>'Unavaliable Staff'!AG$1</f>
        <v>ANNUAL LEAVE 9</v>
      </c>
      <c r="D290" s="5"/>
      <c r="E290" s="40" t="str">
        <f>VLOOKUP(E$162,unavaliable,33,FALSE)</f>
        <v>qq</v>
      </c>
      <c r="F290" s="40" t="str">
        <f>VLOOKUP(F$162,unavaliable,33,FALSE)</f>
        <v>qq</v>
      </c>
      <c r="G290" s="40" t="str">
        <f>VLOOKUP(G$162,unavaliable,33,FALSE)</f>
        <v>Kelly</v>
      </c>
      <c r="H290" s="40" t="str">
        <f>VLOOKUP(H$162,unavaliable,33,FALSE)</f>
        <v>Kelly</v>
      </c>
      <c r="I290" s="46" t="str">
        <f>VLOOKUP(I$162,unavaliable,33,FALSE)</f>
        <v>qq</v>
      </c>
    </row>
    <row r="291" spans="2:11" hidden="1" x14ac:dyDescent="0.3">
      <c r="B291" s="32"/>
      <c r="C291" s="34" t="str">
        <f>'Unavaliable Staff'!AH$1</f>
        <v>ANNUAL LEAVE 10</v>
      </c>
      <c r="D291" s="5"/>
      <c r="E291" s="40" t="str">
        <f>VLOOKUP(E$162,unavaliable,34,FALSE)</f>
        <v>qq</v>
      </c>
      <c r="F291" s="40" t="str">
        <f>VLOOKUP(F$162,unavaliable,34,FALSE)</f>
        <v>qq</v>
      </c>
      <c r="G291" s="40" t="str">
        <f>VLOOKUP(G$162,unavaliable,34,FALSE)</f>
        <v>qq</v>
      </c>
      <c r="H291" s="40" t="str">
        <f>VLOOKUP(H$162,unavaliable,34,FALSE)</f>
        <v>qq</v>
      </c>
      <c r="I291" s="46" t="str">
        <f>VLOOKUP(I$162,unavaliable,34,FALSE)</f>
        <v>qq</v>
      </c>
    </row>
    <row r="292" spans="2:11" x14ac:dyDescent="0.3">
      <c r="B292" s="32"/>
      <c r="C292" s="34" t="str">
        <f>'Unavaliable Staff'!AI$1</f>
        <v>ANNUAL LEAVE 11</v>
      </c>
      <c r="D292" s="5"/>
      <c r="E292" s="40" t="str">
        <f>VLOOKUP(E$162,unavaliable,35,FALSE)</f>
        <v>A.Tey</v>
      </c>
      <c r="F292" s="40" t="str">
        <f>VLOOKUP(F$162,unavaliable,35,FALSE)</f>
        <v>A.Tey</v>
      </c>
      <c r="G292" s="40" t="str">
        <f>VLOOKUP(G$162,unavaliable,35,FALSE)</f>
        <v>qq</v>
      </c>
      <c r="H292" s="40" t="str">
        <f>VLOOKUP(H$162,unavaliable,35,FALSE)</f>
        <v>qq</v>
      </c>
      <c r="I292" s="46" t="str">
        <f>VLOOKUP(I$162,unavaliable,35,FALSE)</f>
        <v>A.Tey</v>
      </c>
      <c r="J292" t="e">
        <f>VLOOKUP(J$197,unavaliable,35,FALSE)</f>
        <v>#N/A</v>
      </c>
      <c r="K292" t="e">
        <f>VLOOKUP(K$197,unavaliable,35,FALSE)</f>
        <v>#N/A</v>
      </c>
    </row>
    <row r="293" spans="2:11" x14ac:dyDescent="0.3">
      <c r="B293" s="32"/>
      <c r="C293" s="34" t="str">
        <f>'Unavaliable Staff'!AJ$1</f>
        <v>ANNUAL LEAVE 12</v>
      </c>
      <c r="D293" s="5"/>
      <c r="E293" s="40" t="str">
        <f>VLOOKUP(E$162,unavaliable,36,FALSE)</f>
        <v>Therese</v>
      </c>
      <c r="F293" s="40" t="str">
        <f>VLOOKUP(F$162,unavaliable,36,FALSE)</f>
        <v>Therese</v>
      </c>
      <c r="G293" s="40" t="str">
        <f>VLOOKUP(G$162,unavaliable,36,FALSE)</f>
        <v>Therese</v>
      </c>
      <c r="H293" s="40" t="str">
        <f>VLOOKUP(H$162,unavaliable,36,FALSE)</f>
        <v>Therese</v>
      </c>
      <c r="I293" s="40" t="str">
        <f>VLOOKUP(I$162,unavaliable,36,FALSE)</f>
        <v>Therese</v>
      </c>
    </row>
    <row r="294" spans="2:11" hidden="1" x14ac:dyDescent="0.3">
      <c r="B294" s="32"/>
      <c r="C294" s="34" t="str">
        <f>'Unavaliable Staff'!AK$1</f>
        <v>ANNUAL LEAVE 13</v>
      </c>
      <c r="D294" s="5"/>
      <c r="E294" s="40" t="str">
        <f>VLOOKUP(E$162,unavaliable,37,FALSE)</f>
        <v>qq</v>
      </c>
      <c r="F294" s="40" t="str">
        <f>VLOOKUP(F$162,unavaliable,37,FALSE)</f>
        <v>qq</v>
      </c>
      <c r="G294" s="40" t="str">
        <f>VLOOKUP(G$162,unavaliable,37,FALSE)</f>
        <v>qq</v>
      </c>
      <c r="H294" s="40" t="str">
        <f>VLOOKUP(H$162,unavaliable,37,FALSE)</f>
        <v>qq</v>
      </c>
      <c r="I294" s="40" t="str">
        <f>VLOOKUP(I$162,unavaliable,37,FALSE)</f>
        <v>qq</v>
      </c>
    </row>
    <row r="295" spans="2:11" hidden="1" x14ac:dyDescent="0.3">
      <c r="B295" s="32"/>
      <c r="C295" s="34" t="str">
        <f>'Unavaliable Staff'!AL$1</f>
        <v>ANNUAL LEAVE 14</v>
      </c>
      <c r="D295" s="5"/>
      <c r="E295" s="40" t="str">
        <f>VLOOKUP(E$162,unavaliable,38,FALSE)</f>
        <v>qq</v>
      </c>
      <c r="F295" s="40" t="str">
        <f>VLOOKUP(F$162,unavaliable,38,FALSE)</f>
        <v>qq</v>
      </c>
      <c r="G295" s="40" t="str">
        <f>VLOOKUP(G$162,unavaliable,38,FALSE)</f>
        <v>qq</v>
      </c>
      <c r="H295" s="40" t="str">
        <f>VLOOKUP(H$162,unavaliable,38,FALSE)</f>
        <v>qq</v>
      </c>
      <c r="I295" s="40" t="str">
        <f>VLOOKUP(I$162,unavaliable,38,FALSE)</f>
        <v>qq</v>
      </c>
    </row>
    <row r="296" spans="2:11" hidden="1" x14ac:dyDescent="0.3">
      <c r="B296" s="32"/>
      <c r="C296" s="34" t="str">
        <f>'Unavaliable Staff'!AM$1</f>
        <v>ANNUAL LEAVE 15</v>
      </c>
      <c r="D296" s="5"/>
      <c r="E296" s="40" t="str">
        <f>VLOOKUP(E$162,unavaliable,39,FALSE)</f>
        <v>qq</v>
      </c>
      <c r="F296" s="40" t="str">
        <f>VLOOKUP(F$162,unavaliable,39,FALSE)</f>
        <v>qq</v>
      </c>
      <c r="G296" s="40" t="str">
        <f>VLOOKUP(G$162,unavaliable,39,FALSE)</f>
        <v>qq</v>
      </c>
      <c r="H296" s="40" t="str">
        <f>VLOOKUP(H$162,unavaliable,39,FALSE)</f>
        <v>qq</v>
      </c>
      <c r="I296" s="40" t="str">
        <f>VLOOKUP(I$162,unavaliable,39,FALSE)</f>
        <v>qq</v>
      </c>
    </row>
    <row r="297" spans="2:11" x14ac:dyDescent="0.3">
      <c r="B297" s="32"/>
      <c r="C297" s="34" t="str">
        <f>'Unavaliable Staff'!AN$1</f>
        <v>ANNUAL LEAVE 16</v>
      </c>
      <c r="D297" s="5"/>
      <c r="E297" s="40" t="str">
        <f>VLOOKUP(E$162,unavaliable,40,FALSE)</f>
        <v>J.Drummond</v>
      </c>
      <c r="F297" s="40" t="str">
        <f>VLOOKUP(F$162,unavaliable,40,FALSE)</f>
        <v>J.Drummond</v>
      </c>
      <c r="G297" s="40" t="str">
        <f>VLOOKUP(G$162,unavaliable,40,FALSE)</f>
        <v>J.Drummond</v>
      </c>
      <c r="H297" s="40" t="str">
        <f>VLOOKUP(H$162,unavaliable,40,FALSE)</f>
        <v>J.Drummond</v>
      </c>
      <c r="I297" s="40" t="str">
        <f>VLOOKUP(I$162,unavaliable,40,FALSE)</f>
        <v>J.Drummond</v>
      </c>
    </row>
    <row r="298" spans="2:11" x14ac:dyDescent="0.3">
      <c r="B298" s="32"/>
      <c r="C298" s="34" t="str">
        <f>'Unavaliable Staff'!AO$1</f>
        <v>ANNUAL LEAVE 17</v>
      </c>
      <c r="D298" s="5"/>
      <c r="E298" s="40" t="str">
        <f>VLOOKUP(E$162,unavaliable,41,FALSE)</f>
        <v>J.Do</v>
      </c>
      <c r="F298" s="40" t="str">
        <f>VLOOKUP(F$162,unavaliable,41,FALSE)</f>
        <v>J.Do</v>
      </c>
      <c r="G298" s="40" t="str">
        <f>VLOOKUP(G$162,unavaliable,41,FALSE)</f>
        <v>J.Do</v>
      </c>
      <c r="H298" s="40" t="str">
        <f>VLOOKUP(H$162,unavaliable,41,FALSE)</f>
        <v>J.Do</v>
      </c>
      <c r="I298" s="40" t="str">
        <f>VLOOKUP(I$162,unavaliable,41,FALSE)</f>
        <v>J.Do</v>
      </c>
    </row>
    <row r="299" spans="2:11" x14ac:dyDescent="0.3">
      <c r="B299" s="32"/>
      <c r="C299" s="34" t="str">
        <f>'Unavaliable Staff'!AP$1</f>
        <v>ANNUAL LEAVE 18</v>
      </c>
      <c r="D299" s="5"/>
      <c r="E299" s="40" t="str">
        <f>VLOOKUP(E$162,unavaliable,42,FALSE)</f>
        <v>L.Jedwab</v>
      </c>
      <c r="F299" s="40" t="str">
        <f>VLOOKUP(F$162,unavaliable,42,FALSE)</f>
        <v>L.Jedwab</v>
      </c>
      <c r="G299" s="40" t="str">
        <f>VLOOKUP(G$162,unavaliable,42,FALSE)</f>
        <v>L.Jedwab</v>
      </c>
      <c r="H299" s="40" t="str">
        <f>VLOOKUP(H$162,unavaliable,42,FALSE)</f>
        <v>L.Jedwab</v>
      </c>
      <c r="I299" s="40" t="str">
        <f>VLOOKUP(I$162,unavaliable,42,FALSE)</f>
        <v>L.Jedwab</v>
      </c>
    </row>
    <row r="300" spans="2:11" hidden="1" x14ac:dyDescent="0.3">
      <c r="B300" s="32"/>
      <c r="C300" s="34" t="str">
        <f>'Unavaliable Staff'!AQ$1</f>
        <v>ANNUAL LEAVE 19</v>
      </c>
      <c r="D300" s="5"/>
      <c r="E300" s="40" t="str">
        <f>VLOOKUP(E$162,unavaliable,43,FALSE)</f>
        <v>qq</v>
      </c>
      <c r="F300" s="40" t="str">
        <f>VLOOKUP(F$162,unavaliable,43,FALSE)</f>
        <v>qq</v>
      </c>
      <c r="G300" s="40" t="str">
        <f>VLOOKUP(G$162,unavaliable,43,FALSE)</f>
        <v>qq</v>
      </c>
      <c r="H300" s="40" t="str">
        <f>VLOOKUP(H$162,unavaliable,43,FALSE)</f>
        <v>qq</v>
      </c>
      <c r="I300" s="40" t="str">
        <f>VLOOKUP(I$162,unavaliable,43,FALSE)</f>
        <v>qq</v>
      </c>
    </row>
    <row r="301" spans="2:11" hidden="1" x14ac:dyDescent="0.3">
      <c r="B301" s="32"/>
      <c r="C301" s="34" t="str">
        <f>'Unavaliable Staff'!AR$1</f>
        <v>ANNUAL LEAVE 20</v>
      </c>
      <c r="D301" s="5"/>
      <c r="E301" s="40" t="str">
        <f>VLOOKUP(E$162,unavaliable,44,FALSE)</f>
        <v>qq</v>
      </c>
      <c r="F301" s="40" t="str">
        <f>VLOOKUP(F$162,unavaliable,44,FALSE)</f>
        <v>qq</v>
      </c>
      <c r="G301" s="40" t="str">
        <f>VLOOKUP(G$162,unavaliable,44,FALSE)</f>
        <v>qq</v>
      </c>
      <c r="H301" s="40" t="str">
        <f>VLOOKUP(H$162,unavaliable,44,FALSE)</f>
        <v>qq</v>
      </c>
      <c r="I301" s="40" t="str">
        <f>VLOOKUP(I$162,unavaliable,44,FALSE)</f>
        <v>qq</v>
      </c>
    </row>
    <row r="302" spans="2:11" hidden="1" x14ac:dyDescent="0.3">
      <c r="B302" s="32"/>
      <c r="C302" s="34" t="str">
        <f>'Unavaliable Staff'!AS$1</f>
        <v>ANNUAL LEAVE 21</v>
      </c>
      <c r="D302" s="5"/>
      <c r="E302" s="40" t="str">
        <f>VLOOKUP(E$162,unavaliable,45,FALSE)</f>
        <v>qq</v>
      </c>
      <c r="F302" s="40" t="str">
        <f>VLOOKUP(F$162,unavaliable,45,FALSE)</f>
        <v>qq</v>
      </c>
      <c r="G302" s="40" t="str">
        <f>VLOOKUP(G$162,unavaliable,45,FALSE)</f>
        <v>qq</v>
      </c>
      <c r="H302" s="40" t="str">
        <f>VLOOKUP(H$162,unavaliable,45,FALSE)</f>
        <v>qq</v>
      </c>
      <c r="I302" s="40" t="str">
        <f>VLOOKUP(I$162,unavaliable,45,FALSE)</f>
        <v>qq</v>
      </c>
    </row>
    <row r="303" spans="2:11" ht="15.75" hidden="1" customHeight="1" x14ac:dyDescent="0.3">
      <c r="B303" s="32"/>
      <c r="C303" s="34" t="str">
        <f>'Unavaliable Staff'!AT$1</f>
        <v>ANNUAL LEAVE INTERN</v>
      </c>
      <c r="D303" s="5"/>
      <c r="E303" s="40" t="str">
        <f>VLOOKUP(E$162,unavaliable,46,FALSE)</f>
        <v>qq</v>
      </c>
      <c r="F303" s="40" t="str">
        <f>VLOOKUP(F$162,unavaliable,46,FALSE)</f>
        <v>qq</v>
      </c>
      <c r="G303" s="40" t="str">
        <f>VLOOKUP(G$162,unavaliable,46,FALSE)</f>
        <v>qq</v>
      </c>
      <c r="H303" s="40" t="str">
        <f>VLOOKUP(H$162,unavaliable,46,FALSE)</f>
        <v>qq</v>
      </c>
      <c r="I303" s="40" t="str">
        <f>VLOOKUP(I$162,unavaliable,46,FALSE)</f>
        <v>qq</v>
      </c>
    </row>
    <row r="304" spans="2:11" x14ac:dyDescent="0.3">
      <c r="B304" s="32"/>
      <c r="C304" s="34" t="str">
        <f>'Unavaliable Staff'!AU$1</f>
        <v>LONG SERVICE LEAVE CLAY / MMB</v>
      </c>
      <c r="D304" s="5"/>
      <c r="E304" s="40" t="str">
        <f>VLOOKUP(E$162,unavaliable,47,FALSE)</f>
        <v>qq</v>
      </c>
      <c r="F304" s="40" t="str">
        <f>VLOOKUP(F$162,unavaliable,47,FALSE)</f>
        <v>Vivienne</v>
      </c>
      <c r="G304" s="40" t="str">
        <f>VLOOKUP(G$162,unavaliable,47,FALSE)</f>
        <v>qq</v>
      </c>
      <c r="H304" s="40" t="str">
        <f>VLOOKUP(H$162,unavaliable,47,FALSE)</f>
        <v>Vivienne</v>
      </c>
      <c r="I304" s="40" t="str">
        <f>VLOOKUP(I$162,unavaliable,47,FALSE)</f>
        <v>qq</v>
      </c>
    </row>
    <row r="305" spans="2:9" hidden="1" x14ac:dyDescent="0.3">
      <c r="B305" s="32"/>
      <c r="C305" s="34" t="str">
        <f>'Unavaliable Staff'!AV$1</f>
        <v>LONG SERVICE LEAVE</v>
      </c>
      <c r="D305" s="5"/>
      <c r="E305" s="40">
        <f>VLOOKUP(E$162,unavaliable,48,FALSE)</f>
        <v>0</v>
      </c>
      <c r="F305" s="40">
        <f>VLOOKUP(F$162,unavaliable,48,FALSE)</f>
        <v>0</v>
      </c>
      <c r="G305" s="40">
        <f>VLOOKUP(G$162,unavaliable,48,FALSE)</f>
        <v>0</v>
      </c>
      <c r="H305" s="40">
        <f>VLOOKUP(H$162,unavaliable,48,FALSE)</f>
        <v>0</v>
      </c>
      <c r="I305" s="40">
        <f>VLOOKUP(I$162,unavaliable,48,FALSE)</f>
        <v>0</v>
      </c>
    </row>
    <row r="306" spans="2:9" x14ac:dyDescent="0.3">
      <c r="B306" s="32"/>
      <c r="C306" s="34" t="str">
        <f>'Unavaliable Staff'!AW$1</f>
        <v>LONG SERVICE LEAVE ALL SITES</v>
      </c>
      <c r="D306" s="5"/>
      <c r="E306" s="40" t="str">
        <f>VLOOKUP(E$162,unavaliable,49,FALSE)</f>
        <v>S.Rajendra</v>
      </c>
      <c r="F306" s="40" t="str">
        <f>VLOOKUP(F$162,unavaliable,49,FALSE)</f>
        <v>S.Rajendra</v>
      </c>
      <c r="G306" s="40" t="str">
        <f>VLOOKUP(G$162,unavaliable,49,FALSE)</f>
        <v>qq</v>
      </c>
      <c r="H306" s="40" t="str">
        <f>VLOOKUP(H$162,unavaliable,49,FALSE)</f>
        <v>S.Rajendra</v>
      </c>
      <c r="I306" s="40" t="str">
        <f>VLOOKUP(I$162,unavaliable,49,FALSE)</f>
        <v>S.Rajendra</v>
      </c>
    </row>
    <row r="307" spans="2:9" hidden="1" x14ac:dyDescent="0.3">
      <c r="B307" s="32"/>
      <c r="C307" s="34" t="str">
        <f>'Unavaliable Staff'!AX$1</f>
        <v>COMPASSIONATE LEAVE</v>
      </c>
      <c r="D307" s="5"/>
      <c r="E307" s="40">
        <f>VLOOKUP(E$162,unavaliable,50,FALSE)</f>
        <v>0</v>
      </c>
      <c r="F307" s="40">
        <f>VLOOKUP(F$162,unavaliable,50,FALSE)</f>
        <v>0</v>
      </c>
      <c r="G307" s="40">
        <f>VLOOKUP(G$162,unavaliable,50,FALSE)</f>
        <v>0</v>
      </c>
      <c r="H307" s="40">
        <f>VLOOKUP(H$162,unavaliable,50,FALSE)</f>
        <v>0</v>
      </c>
      <c r="I307" s="40">
        <f>VLOOKUP(I$162,unavaliable,50,FALSE)</f>
        <v>0</v>
      </c>
    </row>
    <row r="308" spans="2:9" x14ac:dyDescent="0.3">
      <c r="B308" s="32"/>
      <c r="C308" s="34" t="str">
        <f>'Unavaliable Staff'!AY$1</f>
        <v>SICK LEAVE</v>
      </c>
      <c r="D308" s="5"/>
      <c r="E308" s="40" t="str">
        <f>VLOOKUP(E$162,unavaliable,51,FALSE)</f>
        <v>Adil</v>
      </c>
      <c r="F308" s="40" t="str">
        <f>VLOOKUP(F$162,unavaliable,51,FALSE)</f>
        <v>Adil</v>
      </c>
      <c r="G308" s="40" t="str">
        <f>VLOOKUP(G$162,unavaliable,51,FALSE)</f>
        <v>Adil</v>
      </c>
      <c r="H308" s="40" t="str">
        <f>VLOOKUP(H$162,unavaliable,51,FALSE)</f>
        <v>Adil</v>
      </c>
      <c r="I308" s="40" t="str">
        <f>VLOOKUP(I$162,unavaliable,51,FALSE)</f>
        <v>Adil</v>
      </c>
    </row>
    <row r="309" spans="2:9" ht="15.75" customHeight="1" x14ac:dyDescent="0.3">
      <c r="B309" s="32"/>
      <c r="C309" s="34" t="str">
        <f>'Unavaliable Staff'!AZ$1</f>
        <v>ROSTERED SICK / CARERS LEAVE</v>
      </c>
      <c r="D309" s="5"/>
      <c r="E309" s="40" t="str">
        <f>VLOOKUP(E$162,unavaliable,52,FALSE)</f>
        <v>A.Ho</v>
      </c>
      <c r="F309" s="40" t="str">
        <f>VLOOKUP(F$162,unavaliable,52,FALSE)</f>
        <v>A.Ho</v>
      </c>
      <c r="G309" s="40">
        <f>VLOOKUP(G$162,unavaliable,52,FALSE)</f>
        <v>0</v>
      </c>
      <c r="H309" s="40" t="str">
        <f>VLOOKUP(H$162,unavaliable,52,FALSE)</f>
        <v>Renise&gt;1pm</v>
      </c>
      <c r="I309" s="40">
        <f>VLOOKUP(I$162,unavaliable,52,FALSE)</f>
        <v>0</v>
      </c>
    </row>
    <row r="310" spans="2:9" hidden="1" x14ac:dyDescent="0.3">
      <c r="B310" s="32"/>
      <c r="C310" s="34" t="str">
        <f>'Unavaliable Staff'!BA$1</f>
        <v>CORPORATE INDUCTION</v>
      </c>
      <c r="D310" s="5"/>
      <c r="E310" s="40">
        <f>VLOOKUP(E$162,unavaliable,53,FALSE)</f>
        <v>0</v>
      </c>
      <c r="F310" s="40">
        <f>VLOOKUP(F$162,unavaliable,53,FALSE)</f>
        <v>0</v>
      </c>
      <c r="G310" s="40">
        <f>VLOOKUP(G$162,unavaliable,53,FALSE)</f>
        <v>0</v>
      </c>
      <c r="H310" s="40">
        <f>VLOOKUP(H$162,unavaliable,53,FALSE)</f>
        <v>0</v>
      </c>
      <c r="I310" s="40">
        <f>VLOOKUP(I$162,unavaliable,53,FALSE)</f>
        <v>0</v>
      </c>
    </row>
    <row r="311" spans="2:9" hidden="1" x14ac:dyDescent="0.3">
      <c r="B311" s="32"/>
      <c r="C311" s="34" t="str">
        <f>'Unavaliable Staff'!BB$1</f>
        <v>CONFERENCE LEAVE</v>
      </c>
      <c r="D311" s="5"/>
      <c r="E311" s="40">
        <f>VLOOKUP(E$162,unavaliable,54,FALSE)</f>
        <v>0</v>
      </c>
      <c r="F311" s="40">
        <f>VLOOKUP(F$162,unavaliable,54,FALSE)</f>
        <v>0</v>
      </c>
      <c r="G311" s="40">
        <f>VLOOKUP(G$162,unavaliable,54,FALSE)</f>
        <v>0</v>
      </c>
      <c r="H311" s="40">
        <f>VLOOKUP(H$162,unavaliable,54,FALSE)</f>
        <v>0</v>
      </c>
      <c r="I311" s="40">
        <f>VLOOKUP(I$162,unavaliable,54,FALSE)</f>
        <v>0</v>
      </c>
    </row>
    <row r="312" spans="2:9" hidden="1" x14ac:dyDescent="0.3">
      <c r="B312" s="32"/>
      <c r="C312" s="34" t="str">
        <f>'Unavaliable Staff'!BC$1</f>
        <v>CONFERENCE LEAVE</v>
      </c>
      <c r="D312" s="5"/>
      <c r="E312" s="40">
        <f>VLOOKUP(E$162,unavaliable,55,FALSE)</f>
        <v>0</v>
      </c>
      <c r="F312" s="40">
        <f>VLOOKUP(F$162,unavaliable,55,FALSE)</f>
        <v>0</v>
      </c>
      <c r="G312" s="40">
        <f>VLOOKUP(G$162,unavaliable,55,FALSE)</f>
        <v>0</v>
      </c>
      <c r="H312" s="40">
        <f>VLOOKUP(H$162,unavaliable,55,FALSE)</f>
        <v>0</v>
      </c>
      <c r="I312" s="40">
        <f>VLOOKUP(I$162,unavaliable,55,FALSE)</f>
        <v>0</v>
      </c>
    </row>
    <row r="313" spans="2:9" x14ac:dyDescent="0.3">
      <c r="B313" s="32"/>
      <c r="C313" s="34" t="str">
        <f>'Unavaliable Staff'!BD$1</f>
        <v>EMR</v>
      </c>
      <c r="D313" s="5"/>
      <c r="E313" s="40">
        <f>VLOOKUP(E$162,unavaliable,56,FALSE)</f>
        <v>0</v>
      </c>
      <c r="F313" s="40">
        <f>VLOOKUP(F$162,unavaliable,56,FALSE)</f>
        <v>0</v>
      </c>
      <c r="G313" s="40">
        <f>VLOOKUP(G$162,unavaliable,56,FALSE)</f>
        <v>0</v>
      </c>
      <c r="H313" s="40">
        <f>VLOOKUP(H$162,unavaliable,56,FALSE)</f>
        <v>0</v>
      </c>
      <c r="I313" s="40">
        <f>VLOOKUP(I$162,unavaliable,56,FALSE)</f>
        <v>0</v>
      </c>
    </row>
    <row r="314" spans="2:9" hidden="1" x14ac:dyDescent="0.3">
      <c r="B314" s="32"/>
      <c r="C314" s="34" t="str">
        <f>'Unavaliable Staff'!BE$1</f>
        <v>EXAM</v>
      </c>
      <c r="D314" s="5"/>
      <c r="E314" s="40">
        <f>VLOOKUP(E$162,unavaliable,57,FALSE)</f>
        <v>0</v>
      </c>
      <c r="F314" s="40">
        <f>VLOOKUP(F$162,unavaliable,57,FALSE)</f>
        <v>0</v>
      </c>
      <c r="G314" s="40">
        <f>VLOOKUP(G$162,unavaliable,57,FALSE)</f>
        <v>0</v>
      </c>
      <c r="H314" s="40">
        <f>VLOOKUP(H$162,unavaliable,57,FALSE)</f>
        <v>0</v>
      </c>
      <c r="I314" s="40">
        <f>VLOOKUP(I$162,unavaliable,57,FALSE)</f>
        <v>0</v>
      </c>
    </row>
    <row r="315" spans="2:9" hidden="1" x14ac:dyDescent="0.3">
      <c r="B315" s="32"/>
      <c r="C315" s="34" t="str">
        <f>'Unavaliable Staff'!BF$1</f>
        <v>OTHER</v>
      </c>
      <c r="D315" s="5"/>
      <c r="E315" s="40">
        <f>VLOOKUP(E$162,unavaliable,58,FALSE)</f>
        <v>0</v>
      </c>
      <c r="F315" s="40">
        <f>VLOOKUP(F$162,unavaliable,58,FALSE)</f>
        <v>0</v>
      </c>
      <c r="G315" s="40">
        <f>VLOOKUP(G$162,unavaliable,58,FALSE)</f>
        <v>0</v>
      </c>
      <c r="H315" s="40">
        <f>VLOOKUP(H$162,unavaliable,58,FALSE)</f>
        <v>0</v>
      </c>
      <c r="I315" s="40">
        <f>VLOOKUP(I$162,unavaliable,58,FALSE)</f>
        <v>0</v>
      </c>
    </row>
    <row r="316" spans="2:9" hidden="1" x14ac:dyDescent="0.3">
      <c r="B316" s="32"/>
      <c r="C316" s="34">
        <f>'Unavaliable Staff'!BG$1</f>
        <v>0</v>
      </c>
      <c r="D316" s="5"/>
      <c r="E316" s="40">
        <f>VLOOKUP(E$162,unavaliable,59,FALSE)</f>
        <v>0</v>
      </c>
      <c r="F316" s="40">
        <f>VLOOKUP(F$162,unavaliable,59,FALSE)</f>
        <v>0</v>
      </c>
      <c r="G316" s="40">
        <f>VLOOKUP(G$162,unavaliable,59,FALSE)</f>
        <v>0</v>
      </c>
      <c r="H316" s="40">
        <f>VLOOKUP(H$162,unavaliable,59,FALSE)</f>
        <v>0</v>
      </c>
      <c r="I316" s="40">
        <f>VLOOKUP(I$162,unavaliable,59,FALSE)</f>
        <v>0</v>
      </c>
    </row>
    <row r="317" spans="2:9" ht="18" x14ac:dyDescent="0.3">
      <c r="B317" s="190"/>
      <c r="C317" s="198" t="s">
        <v>452</v>
      </c>
      <c r="D317" s="20"/>
      <c r="E317" s="43"/>
      <c r="F317" s="203"/>
      <c r="G317" s="215"/>
      <c r="H317" s="205"/>
      <c r="I317" s="44"/>
    </row>
    <row r="318" spans="2:9" x14ac:dyDescent="0.3">
      <c r="B318" s="32"/>
      <c r="C318" s="34"/>
      <c r="D318" s="5"/>
      <c r="E318" s="40"/>
      <c r="F318" s="40"/>
      <c r="G318" s="40"/>
      <c r="H318" s="208"/>
      <c r="I318" s="46"/>
    </row>
    <row r="319" spans="2:9" x14ac:dyDescent="0.3">
      <c r="B319" s="32"/>
      <c r="C319" s="34"/>
      <c r="D319" s="5"/>
      <c r="E319" s="40"/>
      <c r="F319" s="40"/>
      <c r="G319" s="40"/>
      <c r="H319" s="212"/>
      <c r="I319" s="46"/>
    </row>
    <row r="320" spans="2:9" x14ac:dyDescent="0.3">
      <c r="B320" s="254" t="s">
        <v>32</v>
      </c>
      <c r="C320" s="255"/>
      <c r="D320" s="20"/>
      <c r="E320" s="156"/>
      <c r="F320" s="203"/>
      <c r="G320" s="203"/>
      <c r="H320" s="156"/>
      <c r="I320" s="203"/>
    </row>
    <row r="321" spans="2:9" x14ac:dyDescent="0.3">
      <c r="B321" s="32"/>
      <c r="C321" s="34"/>
      <c r="D321" s="5"/>
      <c r="E321" s="90"/>
      <c r="F321" s="90"/>
      <c r="G321" s="90"/>
      <c r="H321" s="90"/>
      <c r="I321" s="91"/>
    </row>
    <row r="322" spans="2:9" ht="17.25" thickBot="1" x14ac:dyDescent="0.35">
      <c r="B322" s="33"/>
      <c r="C322" s="36"/>
      <c r="D322" s="14"/>
      <c r="E322" s="92"/>
      <c r="F322" s="92"/>
      <c r="G322" s="92"/>
      <c r="H322" s="92"/>
      <c r="I322" s="93"/>
    </row>
  </sheetData>
  <mergeCells count="5">
    <mergeCell ref="B235:C235"/>
    <mergeCell ref="B259:C259"/>
    <mergeCell ref="B320:C320"/>
    <mergeCell ref="H1:I1"/>
    <mergeCell ref="H160:I160"/>
  </mergeCells>
  <conditionalFormatting sqref="A26:A32 B27:B32 A1:XFD25 C26:XFD32 A33:XFD1048576">
    <cfRule type="containsText" dxfId="55" priority="26" operator="containsText" text="qq">
      <formula>NOT(ISERROR(SEARCH("qq",A1)))</formula>
    </cfRule>
    <cfRule type="containsText" dxfId="54" priority="27" operator="containsText" text="blank">
      <formula>NOT(ISERROR(SEARCH("blank",A1)))</formula>
    </cfRule>
    <cfRule type="containsText" dxfId="53" priority="28" operator="containsText" text="Public Holiday">
      <formula>NOT(ISERROR(SEARCH("Public Holiday",A1)))</formula>
    </cfRule>
    <cfRule type="containsErrors" dxfId="52" priority="29">
      <formula>ISERROR(A1)</formula>
    </cfRule>
  </conditionalFormatting>
  <dataValidations xWindow="578" yWindow="683" count="6">
    <dataValidation allowBlank="1" showInputMessage="1" prompt="Date" sqref="E3 E197 E162"/>
    <dataValidation allowBlank="1" showInputMessage="1" prompt="Automatically determined weekday. To change weekdays, select a new starting day of the week in B2" sqref="J2:K2"/>
    <dataValidation allowBlank="1" showInputMessage="1" showErrorMessage="1" prompt="Enter the year for this calendar" sqref="E1 E160"/>
    <dataValidation allowBlank="1" showInputMessage="1" prompt="This workbook is a 12 month calendar. Type the starting year in cell B1 then select the starting month in cell C1. The calendar will update automatically for subsequent months" sqref="D1 D160"/>
    <dataValidation type="list" allowBlank="1" showInputMessage="1" showErrorMessage="1" error="Select a month from the entries in the list. Select CANCEL, then ALT+DOWN ARROW to pick from the dropdown list" prompt="Select the calendar's start month from the dropdown list. Press ALT+DOWN ARROW to open the dropdown list then press ENTER to choose one of the items" sqref="F1 F160">
      <formula1>"January,February,March,April,May,June,July,August,September,October,November,December"</formula1>
    </dataValidation>
    <dataValidation type="list" allowBlank="1" showInputMessage="1" showErrorMessage="1" error="Only days from the dropdown list can be used for the weekday headings. To select a different weekday, select CANCEL, then ALT+DOWN ARROW to pick from the dropdown list" prompt="Select the starting day of the week from the dropdown list. Press ALT+DOWN ARROW to open the dropdown list then press ENTER to select a day. The calendar will update automatically" sqref="E2:I2 E161:I161">
      <formula1>"SUNDAY,MONDAY,TUESDAY,WEDNESDAY,THURSDAY,FRIDAY,SATURDAY"</formula1>
    </dataValidation>
  </dataValidations>
  <printOptions horizontalCentered="1" verticalCentered="1"/>
  <pageMargins left="0.19685039370078741" right="0.19685039370078741" top="0.19685039370078741" bottom="0.19685039370078741" header="0.31496062992125984" footer="0.31496062992125984"/>
  <pageSetup paperSize="8" scale="71" fitToHeight="2" orientation="portrait" r:id="rId1"/>
  <headerFooter alignWithMargins="0"/>
  <rowBreaks count="2" manualBreakCount="2">
    <brk id="158" min="1" max="8" man="1"/>
    <brk id="322" min="1" max="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4"/>
  <sheetViews>
    <sheetView zoomScale="82" zoomScaleNormal="82" workbookViewId="0">
      <pane xSplit="1" topLeftCell="Q1" activePane="topRight" state="frozen"/>
      <selection pane="topRight" activeCell="W17" sqref="W17"/>
    </sheetView>
  </sheetViews>
  <sheetFormatPr defaultRowHeight="16.5" x14ac:dyDescent="0.3"/>
  <cols>
    <col min="1" max="1" width="9.875" style="8" customWidth="1"/>
    <col min="2" max="2" width="10.75" bestFit="1" customWidth="1"/>
    <col min="3" max="3" width="14.125" bestFit="1" customWidth="1"/>
    <col min="4" max="4" width="15.25" bestFit="1" customWidth="1"/>
    <col min="5" max="6" width="13.125" bestFit="1" customWidth="1"/>
    <col min="7" max="7" width="13.875" bestFit="1" customWidth="1"/>
    <col min="8" max="8" width="16.625" bestFit="1" customWidth="1"/>
    <col min="9" max="9" width="20.25" bestFit="1" customWidth="1"/>
    <col min="10" max="10" width="13.125" bestFit="1" customWidth="1"/>
    <col min="11" max="11" width="20.25" bestFit="1" customWidth="1"/>
    <col min="12" max="14" width="13.125" bestFit="1" customWidth="1"/>
    <col min="15" max="15" width="20.375" bestFit="1" customWidth="1"/>
    <col min="16" max="17" width="13.125" bestFit="1" customWidth="1"/>
    <col min="18" max="18" width="21.375" bestFit="1" customWidth="1"/>
    <col min="19" max="19" width="23.25" bestFit="1" customWidth="1"/>
    <col min="20" max="20" width="13.125" bestFit="1" customWidth="1"/>
    <col min="21" max="21" width="13.125" customWidth="1"/>
    <col min="22" max="22" width="76.25" bestFit="1" customWidth="1"/>
    <col min="23" max="23" width="4.125" bestFit="1" customWidth="1"/>
  </cols>
  <sheetData>
    <row r="1" spans="1:23" ht="45" x14ac:dyDescent="0.3">
      <c r="A1" s="6"/>
      <c r="B1" s="2"/>
      <c r="C1" s="4" t="str">
        <f>'[8]Daily Roster'!$C1</f>
        <v>EARLY DISPENSARY (8am-4.30pm)</v>
      </c>
      <c r="D1" s="4" t="str">
        <f>'[8]Daily Roster'!$D1</f>
        <v>EARLY DISPENSARY (8am-4.30pm)</v>
      </c>
      <c r="E1" s="4" t="str">
        <f>'[8]Daily Roster'!$E1</f>
        <v>DISPENSARY</v>
      </c>
      <c r="F1" s="4" t="str">
        <f>'[8]Daily Roster'!$F$1</f>
        <v xml:space="preserve"> DISPENSARY</v>
      </c>
      <c r="G1" s="4" t="str">
        <f>'[8]Daily Roster'!$G1</f>
        <v xml:space="preserve"> LATE SHIFT (11.30am - 8pm)</v>
      </c>
      <c r="H1" s="4" t="str">
        <f>'[8]Daily Roster'!$H1</f>
        <v xml:space="preserve"> LATE SHIFT (11.30am - 8pm)</v>
      </c>
      <c r="I1" s="4" t="str">
        <f>'[8]Daily Roster'!$I1</f>
        <v>MORNING SUPPORT</v>
      </c>
      <c r="J1" s="3" t="str">
        <f>'[8]Daily Roster'!$J1</f>
        <v>DISPENSARY</v>
      </c>
      <c r="K1" s="3" t="str">
        <f>'[8]Daily Roster'!$K1</f>
        <v>DISPENSARY</v>
      </c>
      <c r="L1" s="3" t="str">
        <f>'[8]Daily Roster'!$L1</f>
        <v>DISPENSARY</v>
      </c>
      <c r="M1" s="3" t="str">
        <f>'[8]Daily Roster'!$M1</f>
        <v>DISPENSARY</v>
      </c>
      <c r="N1" s="3" t="str">
        <f>'[8]Daily Roster'!$N1</f>
        <v>DISPENSARY</v>
      </c>
      <c r="O1" s="3" t="str">
        <f>'[8]Daily Roster'!$O1</f>
        <v>DISPENSARY (&lt;1pm)</v>
      </c>
      <c r="P1" s="3" t="str">
        <f>'[8]Daily Roster'!$P1</f>
        <v>DISPENSARY</v>
      </c>
      <c r="Q1" s="3" t="str">
        <f>'[8]Daily Roster'!$Q1</f>
        <v>DISPENSARY</v>
      </c>
      <c r="R1" s="3" t="str">
        <f>'[8]Daily Roster'!$R1</f>
        <v>DISPENSARY IN TRAINING</v>
      </c>
      <c r="S1" s="3" t="str">
        <f>'[8]Daily Roster'!$S1</f>
        <v>DISPENSARY IN TRAINING</v>
      </c>
      <c r="T1" s="3" t="str">
        <f>'[8]Daily Roster'!$T1</f>
        <v>INTERN</v>
      </c>
      <c r="U1" s="3" t="str">
        <f>'[8]Daily Roster'!$U1</f>
        <v>LATE SHIFT (TO COVER INTERN)</v>
      </c>
      <c r="V1" s="3" t="str">
        <f>'[8]Daily Roster'!$V1</f>
        <v>CLINICS: S'VALE SUPPORT (&gt;12.45-5.15pm) / TRAVEL CLINIC / STUDENT CLINIC PCIST (5.15-8pm)</v>
      </c>
      <c r="W1" s="3">
        <f>'[8]Daily Roster'!$W1</f>
        <v>0</v>
      </c>
    </row>
    <row r="2" spans="1:23" hidden="1" x14ac:dyDescent="0.3">
      <c r="A2" s="7">
        <v>43466</v>
      </c>
      <c r="B2" s="1" t="s">
        <v>2</v>
      </c>
      <c r="C2" s="39" t="str">
        <f>'[8]Daily Roster'!$C2</f>
        <v>Public Holiday</v>
      </c>
      <c r="D2" s="39" t="str">
        <f>'[8]Daily Roster'!$D2</f>
        <v>Public Holiday</v>
      </c>
      <c r="E2" s="39" t="str">
        <f>'[8]Daily Roster'!$E2</f>
        <v>Public Holiday</v>
      </c>
      <c r="F2" s="39" t="str">
        <f>'[8]Daily Roster'!$F2</f>
        <v>Public Holiday</v>
      </c>
      <c r="G2" s="39" t="str">
        <f>'[8]Daily Roster'!$G2</f>
        <v>Public Holiday</v>
      </c>
      <c r="H2" s="39" t="str">
        <f>'[8]Daily Roster'!$H2</f>
        <v>Public Holiday</v>
      </c>
      <c r="I2" s="39" t="str">
        <f>'[8]Daily Roster'!$I2</f>
        <v>Public Holiday</v>
      </c>
      <c r="J2" s="42" t="str">
        <f>'[8]Daily Roster'!$J2</f>
        <v>Public Holiday</v>
      </c>
      <c r="K2" s="42" t="str">
        <f>'[8]Daily Roster'!$K2</f>
        <v>Public Holiday</v>
      </c>
      <c r="L2" s="42" t="str">
        <f>'[8]Daily Roster'!$L2</f>
        <v>Public Holiday</v>
      </c>
      <c r="M2" s="42" t="str">
        <f>'[8]Daily Roster'!$M2</f>
        <v>Public Holiday</v>
      </c>
      <c r="N2" s="42" t="str">
        <f>'[8]Daily Roster'!$N2</f>
        <v>Public Holiday</v>
      </c>
      <c r="O2" s="42" t="str">
        <f>'[8]Daily Roster'!$O2</f>
        <v>Public Holiday</v>
      </c>
      <c r="P2" s="42" t="str">
        <f>'[8]Daily Roster'!$P2</f>
        <v>Public Holiday</v>
      </c>
      <c r="Q2" s="42" t="str">
        <f>'[8]Daily Roster'!$Q2</f>
        <v>Public Holiday</v>
      </c>
      <c r="R2" s="3">
        <f>'[8]Daily Roster'!$R2</f>
        <v>0</v>
      </c>
      <c r="S2" s="42" t="str">
        <f>'[8]Daily Roster'!$S2</f>
        <v>Public Holiday</v>
      </c>
      <c r="T2" s="42" t="str">
        <f>'[8]Daily Roster'!$T2</f>
        <v>Public Holiday</v>
      </c>
      <c r="U2" s="3" t="str">
        <f>'[8]Daily Roster'!$U2</f>
        <v>Public Holiday</v>
      </c>
      <c r="V2" s="42" t="str">
        <f>'[8]Daily Roster'!$V2</f>
        <v>Public Holiday</v>
      </c>
      <c r="W2" s="3">
        <f>'[8]Daily Roster'!$W2</f>
        <v>0</v>
      </c>
    </row>
    <row r="3" spans="1:23" hidden="1" x14ac:dyDescent="0.3">
      <c r="A3" s="7">
        <v>43467</v>
      </c>
      <c r="B3" s="1" t="s">
        <v>3</v>
      </c>
      <c r="C3" s="39" t="str">
        <f>'[8]Daily Roster'!$C3</f>
        <v>Jeff</v>
      </c>
      <c r="D3" s="39" t="str">
        <f>'[8]Daily Roster'!$D3</f>
        <v>J.Kao</v>
      </c>
      <c r="E3" s="39" t="str">
        <f>'[8]Daily Roster'!$E3</f>
        <v>Leekin</v>
      </c>
      <c r="F3" s="39" t="str">
        <f>'[8]Daily Roster'!$F3</f>
        <v>April (LS)</v>
      </c>
      <c r="G3" s="39" t="str">
        <f>'[8]Daily Roster'!$G3</f>
        <v>Lois</v>
      </c>
      <c r="H3" s="39" t="str">
        <f>'[8]Daily Roster'!$H3</f>
        <v>A.Chen</v>
      </c>
      <c r="I3" s="39" t="str">
        <f>'[8]Daily Roster'!$I3</f>
        <v>Soty (8.45am-2.45pm)</v>
      </c>
      <c r="J3" s="42" t="str">
        <f>'[8]Daily Roster'!$J3</f>
        <v>J.Hughes</v>
      </c>
      <c r="K3" s="42" t="str">
        <f>'[8]Daily Roster'!$K3</f>
        <v>Fiona</v>
      </c>
      <c r="L3" s="42" t="str">
        <f>'[8]Daily Roster'!$L3</f>
        <v>Patrick</v>
      </c>
      <c r="M3" s="42" t="str">
        <f>'[8]Daily Roster'!$M3</f>
        <v>David</v>
      </c>
      <c r="N3" s="42" t="str">
        <f>'[8]Daily Roster'!$N3</f>
        <v>Meghana</v>
      </c>
      <c r="O3" s="42" t="str">
        <f>'[8]Daily Roster'!$O3</f>
        <v>J.Andrews</v>
      </c>
      <c r="P3" s="42" t="str">
        <f>'[8]Daily Roster'!$P3</f>
        <v>S.Thevalingam</v>
      </c>
      <c r="Q3" s="42" t="str">
        <f>'[8]Daily Roster'!$Q3</f>
        <v>qq</v>
      </c>
      <c r="R3" s="3">
        <f>'[8]Daily Roster'!$R3</f>
        <v>0</v>
      </c>
      <c r="S3" s="42" t="str">
        <f>'[8]Daily Roster'!$S3</f>
        <v>qq</v>
      </c>
      <c r="T3" s="42" t="str">
        <f>'[8]Daily Roster'!$T3</f>
        <v>Roshny</v>
      </c>
      <c r="U3" s="3" t="str">
        <f>'[8]Daily Roster'!$U3</f>
        <v>Lauren</v>
      </c>
      <c r="V3" s="42" t="str">
        <f>'[8]Daily Roster'!$V3</f>
        <v>qq</v>
      </c>
      <c r="W3" s="3">
        <f>'[8]Daily Roster'!$W3</f>
        <v>0</v>
      </c>
    </row>
    <row r="4" spans="1:23" ht="30" hidden="1" x14ac:dyDescent="0.3">
      <c r="A4" s="7">
        <v>43468</v>
      </c>
      <c r="B4" s="1" t="s">
        <v>4</v>
      </c>
      <c r="C4" s="39" t="str">
        <f>'[8]Daily Roster'!$C4</f>
        <v>JenNguyen</v>
      </c>
      <c r="D4" s="39" t="str">
        <f>'[8]Daily Roster'!$D4</f>
        <v>Victoria</v>
      </c>
      <c r="E4" s="39" t="str">
        <f>'[8]Daily Roster'!$E4</f>
        <v>Leekin</v>
      </c>
      <c r="F4" s="39" t="str">
        <f>'[8]Daily Roster'!$F4</f>
        <v>J.Kao</v>
      </c>
      <c r="G4" s="39" t="str">
        <f>'[8]Daily Roster'!$G4</f>
        <v>Vivienne (8.45-5.15)/Lois&gt;5</v>
      </c>
      <c r="H4" s="39" t="str">
        <f>'[8]Daily Roster'!$H4</f>
        <v>A.Chen</v>
      </c>
      <c r="I4" s="39" t="str">
        <f>'[8]Daily Roster'!$I4</f>
        <v>qq</v>
      </c>
      <c r="J4" s="42" t="str">
        <f>'[8]Daily Roster'!$J4</f>
        <v>J.Hughes</v>
      </c>
      <c r="K4" s="42" t="str">
        <f>'[8]Daily Roster'!$K4</f>
        <v>Jeff</v>
      </c>
      <c r="L4" s="42" t="str">
        <f>'[8]Daily Roster'!$L4</f>
        <v>Patrick</v>
      </c>
      <c r="M4" s="42" t="str">
        <f>'[8]Daily Roster'!$M4</f>
        <v>David</v>
      </c>
      <c r="N4" s="42" t="str">
        <f>'[8]Daily Roster'!$N4</f>
        <v>S.Thevalingam</v>
      </c>
      <c r="O4" s="42" t="str">
        <f>'[8]Daily Roster'!$O4</f>
        <v>J.Andrews</v>
      </c>
      <c r="P4" s="42" t="str">
        <f>'[8]Daily Roster'!$P4</f>
        <v>qq</v>
      </c>
      <c r="Q4" s="42" t="str">
        <f>'[8]Daily Roster'!$Q4</f>
        <v>qq</v>
      </c>
      <c r="R4" s="3">
        <f>'[8]Daily Roster'!$R4</f>
        <v>0</v>
      </c>
      <c r="S4" s="42" t="str">
        <f>'[8]Daily Roster'!$S4</f>
        <v>qq</v>
      </c>
      <c r="T4" s="42" t="str">
        <f>'[8]Daily Roster'!$T4</f>
        <v>Roshny</v>
      </c>
      <c r="U4" s="3" t="str">
        <f>'[8]Daily Roster'!$U4</f>
        <v>Lauren</v>
      </c>
      <c r="V4" s="42" t="str">
        <f>'[8]Daily Roster'!$V4</f>
        <v>qq</v>
      </c>
      <c r="W4" s="3">
        <f>'[8]Daily Roster'!$W4</f>
        <v>0</v>
      </c>
    </row>
    <row r="5" spans="1:23" ht="30" hidden="1" x14ac:dyDescent="0.3">
      <c r="A5" s="7">
        <v>43469</v>
      </c>
      <c r="B5" s="1" t="s">
        <v>5</v>
      </c>
      <c r="C5" s="39" t="str">
        <f>'[8]Daily Roster'!$C5</f>
        <v>Leekin</v>
      </c>
      <c r="D5" s="39" t="str">
        <f>'[8]Daily Roster'!$D5</f>
        <v>Bianca</v>
      </c>
      <c r="E5" s="39" t="str">
        <f>'[8]Daily Roster'!$E5</f>
        <v>Kathy</v>
      </c>
      <c r="F5" s="39" t="str">
        <f>'[8]Daily Roster'!$F5</f>
        <v>J.Kao</v>
      </c>
      <c r="G5" s="39" t="str">
        <f>'[8]Daily Roster'!$G5</f>
        <v>V.Shen(8.45-5.15)/Lois (&gt;5)</v>
      </c>
      <c r="H5" s="39" t="str">
        <f>'[8]Daily Roster'!$H5</f>
        <v>A.Chen</v>
      </c>
      <c r="I5" s="39" t="str">
        <f>'[8]Daily Roster'!$I5</f>
        <v>Maria (8.45am-1.45pm)</v>
      </c>
      <c r="J5" s="42" t="str">
        <f>'[8]Daily Roster'!$J5</f>
        <v>J.Hughes</v>
      </c>
      <c r="K5" s="42" t="str">
        <f>'[8]Daily Roster'!$K5</f>
        <v>Fiona</v>
      </c>
      <c r="L5" s="42" t="str">
        <f>'[8]Daily Roster'!$L5</f>
        <v>Meghana</v>
      </c>
      <c r="M5" s="42" t="str">
        <f>'[8]Daily Roster'!$M5</f>
        <v>David</v>
      </c>
      <c r="N5" s="42" t="str">
        <f>'[8]Daily Roster'!$N5</f>
        <v>S.Thevalingam</v>
      </c>
      <c r="O5" s="42" t="str">
        <f>'[8]Daily Roster'!$O5</f>
        <v>April (LS)</v>
      </c>
      <c r="P5" s="42" t="str">
        <f>'[8]Daily Roster'!$P5</f>
        <v>Golriz</v>
      </c>
      <c r="Q5" s="42" t="str">
        <f>'[8]Daily Roster'!$Q5</f>
        <v>Victoria</v>
      </c>
      <c r="R5" s="3">
        <f>'[8]Daily Roster'!$R5</f>
        <v>0</v>
      </c>
      <c r="S5" s="42" t="str">
        <f>'[8]Daily Roster'!$S5</f>
        <v>qq</v>
      </c>
      <c r="T5" s="42" t="str">
        <f>'[8]Daily Roster'!$T5</f>
        <v>Roshny</v>
      </c>
      <c r="U5" s="3" t="str">
        <f>'[8]Daily Roster'!$U5</f>
        <v>Lauren</v>
      </c>
      <c r="V5" s="42" t="str">
        <f>'[8]Daily Roster'!$V5</f>
        <v>qq</v>
      </c>
      <c r="W5" s="3">
        <f>'[8]Daily Roster'!$W5</f>
        <v>0</v>
      </c>
    </row>
    <row r="6" spans="1:23" hidden="1" x14ac:dyDescent="0.3">
      <c r="A6" s="7">
        <v>43472</v>
      </c>
      <c r="B6" s="1" t="s">
        <v>1</v>
      </c>
      <c r="C6" s="39" t="str">
        <f>'[8]Daily Roster'!$C6</f>
        <v>Kathy</v>
      </c>
      <c r="D6" s="39" t="str">
        <f>'[8]Daily Roster'!$D6</f>
        <v>Clark</v>
      </c>
      <c r="E6" s="39" t="str">
        <f>'[8]Daily Roster'!$E6</f>
        <v>Leekin</v>
      </c>
      <c r="F6" s="39" t="str">
        <f>'[8]Daily Roster'!$F6</f>
        <v>Rebecca</v>
      </c>
      <c r="G6" s="39" t="str">
        <f>'[8]Daily Roster'!$G6</f>
        <v>T.Le</v>
      </c>
      <c r="H6" s="39" t="str">
        <f>'[8]Daily Roster'!$H6</f>
        <v>K.Tiong</v>
      </c>
      <c r="I6" s="39" t="str">
        <f>'[8]Daily Roster'!$I6</f>
        <v>Maria (8.45am-1.45pm)</v>
      </c>
      <c r="J6" s="42" t="str">
        <f>'[8]Daily Roster'!$J6</f>
        <v>A.Chen</v>
      </c>
      <c r="K6" s="42" t="str">
        <f>'[8]Daily Roster'!$K6</f>
        <v>J.Kao</v>
      </c>
      <c r="L6" s="42" t="str">
        <f>'[8]Daily Roster'!$L6</f>
        <v>Li-Ling</v>
      </c>
      <c r="M6" s="42" t="str">
        <f>'[8]Daily Roster'!$M6</f>
        <v>David</v>
      </c>
      <c r="N6" s="42" t="str">
        <f>'[8]Daily Roster'!$N6</f>
        <v>S.Thevalingam</v>
      </c>
      <c r="O6" s="42" t="str">
        <f>'[8]Daily Roster'!$O6</f>
        <v>J.Andrews</v>
      </c>
      <c r="P6" s="42" t="str">
        <f>'[8]Daily Roster'!$P6</f>
        <v>qq</v>
      </c>
      <c r="Q6" s="42" t="str">
        <f>'[8]Daily Roster'!$Q6</f>
        <v>qq</v>
      </c>
      <c r="R6" s="3">
        <f>'[8]Daily Roster'!$R6</f>
        <v>0</v>
      </c>
      <c r="S6" s="42">
        <f>'[8]Daily Roster'!$S6</f>
        <v>0</v>
      </c>
      <c r="T6" s="42" t="str">
        <f>'[8]Daily Roster'!$T6</f>
        <v>Nha</v>
      </c>
      <c r="U6" s="3">
        <f>'[8]Daily Roster'!$U6</f>
        <v>0</v>
      </c>
      <c r="V6" s="42" t="str">
        <f>'[8]Daily Roster'!$V6</f>
        <v>qq</v>
      </c>
      <c r="W6" s="3">
        <f>'[8]Daily Roster'!$W6</f>
        <v>0</v>
      </c>
    </row>
    <row r="7" spans="1:23" ht="30" hidden="1" x14ac:dyDescent="0.3">
      <c r="A7" s="7">
        <v>43473</v>
      </c>
      <c r="B7" s="1" t="s">
        <v>2</v>
      </c>
      <c r="C7" s="39" t="str">
        <f>'[8]Daily Roster'!$C7</f>
        <v>Leekin</v>
      </c>
      <c r="D7" s="39" t="str">
        <f>'[8]Daily Roster'!$D7</f>
        <v>Clark</v>
      </c>
      <c r="E7" s="39" t="str">
        <f>'[8]Daily Roster'!$E7</f>
        <v>Kathy</v>
      </c>
      <c r="F7" s="39" t="str">
        <f>'[8]Daily Roster'!$F7</f>
        <v>Rebecca</v>
      </c>
      <c r="G7" s="39" t="str">
        <f>'[8]Daily Roster'!$G7</f>
        <v>Carmen (8.45-5.15)/ T.Le&gt;5</v>
      </c>
      <c r="H7" s="39" t="str">
        <f>'[8]Daily Roster'!$H7</f>
        <v>K.Tiong</v>
      </c>
      <c r="I7" s="39" t="str">
        <f>'[8]Daily Roster'!$I7</f>
        <v>Maria (8.45am-1.45pm)</v>
      </c>
      <c r="J7" s="42" t="str">
        <f>'[8]Daily Roster'!$J7</f>
        <v>A.Chen</v>
      </c>
      <c r="K7" s="42" t="str">
        <f>'[8]Daily Roster'!$K7</f>
        <v>J.Kao</v>
      </c>
      <c r="L7" s="42" t="str">
        <f>'[8]Daily Roster'!$L7</f>
        <v>Fiona</v>
      </c>
      <c r="M7" s="42" t="str">
        <f>'[8]Daily Roster'!$M7</f>
        <v>David</v>
      </c>
      <c r="N7" s="42" t="str">
        <f>'[8]Daily Roster'!$N7</f>
        <v>S.Thevalingam</v>
      </c>
      <c r="O7" s="42" t="str">
        <f>'[8]Daily Roster'!$O7</f>
        <v>J.Andrews</v>
      </c>
      <c r="P7" s="42" t="str">
        <f>'[8]Daily Roster'!$P7</f>
        <v>qq</v>
      </c>
      <c r="Q7" s="42" t="str">
        <f>'[8]Daily Roster'!$Q7</f>
        <v>qq</v>
      </c>
      <c r="R7" s="3">
        <f>'[8]Daily Roster'!$R7</f>
        <v>0</v>
      </c>
      <c r="S7" s="42">
        <f>'[8]Daily Roster'!$S7</f>
        <v>0</v>
      </c>
      <c r="T7" s="42" t="str">
        <f>'[8]Daily Roster'!$T7</f>
        <v>Nha</v>
      </c>
      <c r="U7" s="3">
        <f>'[8]Daily Roster'!$U7</f>
        <v>0</v>
      </c>
      <c r="V7" s="42" t="str">
        <f>'[8]Daily Roster'!$V7</f>
        <v>Kathy</v>
      </c>
      <c r="W7" s="3">
        <f>'[8]Daily Roster'!$W7</f>
        <v>0</v>
      </c>
    </row>
    <row r="8" spans="1:23" hidden="1" x14ac:dyDescent="0.3">
      <c r="A8" s="7">
        <v>43474</v>
      </c>
      <c r="B8" s="1" t="s">
        <v>3</v>
      </c>
      <c r="C8" s="39" t="str">
        <f>'[8]Daily Roster'!$C8</f>
        <v>Jeff</v>
      </c>
      <c r="D8" s="39" t="str">
        <f>'[8]Daily Roster'!$D8</f>
        <v>Clark</v>
      </c>
      <c r="E8" s="39" t="str">
        <f>'[8]Daily Roster'!$E8</f>
        <v>Leekin</v>
      </c>
      <c r="F8" s="39" t="str">
        <f>'[8]Daily Roster'!$F8</f>
        <v>Fiona</v>
      </c>
      <c r="G8" s="39" t="str">
        <f>'[8]Daily Roster'!$G8</f>
        <v>T.Le</v>
      </c>
      <c r="H8" s="39" t="str">
        <f>'[8]Daily Roster'!$H8</f>
        <v>K.Tiong</v>
      </c>
      <c r="I8" s="39" t="str">
        <f>'[8]Daily Roster'!$I8</f>
        <v>Soty (8.45am-2.45pm)</v>
      </c>
      <c r="J8" s="42" t="str">
        <f>'[8]Daily Roster'!$J8</f>
        <v>A.Chen</v>
      </c>
      <c r="K8" s="42" t="str">
        <f>'[8]Daily Roster'!$K8</f>
        <v>J.Kao</v>
      </c>
      <c r="L8" s="42" t="str">
        <f>'[8]Daily Roster'!$L8</f>
        <v>Patrick</v>
      </c>
      <c r="M8" s="42" t="str">
        <f>'[8]Daily Roster'!$M8</f>
        <v>David</v>
      </c>
      <c r="N8" s="42" t="str">
        <f>'[8]Daily Roster'!$N8</f>
        <v>S.Thevalingam</v>
      </c>
      <c r="O8" s="42" t="str">
        <f>'[8]Daily Roster'!$O8</f>
        <v>J.Andrews</v>
      </c>
      <c r="P8" s="42" t="str">
        <f>'[8]Daily Roster'!$P8</f>
        <v>Mohammed</v>
      </c>
      <c r="Q8" s="42" t="str">
        <f>'[8]Daily Roster'!$Q8</f>
        <v>qq</v>
      </c>
      <c r="R8" s="3">
        <f>'[8]Daily Roster'!$R8</f>
        <v>0</v>
      </c>
      <c r="S8" s="42">
        <f>'[8]Daily Roster'!$S8</f>
        <v>0</v>
      </c>
      <c r="T8" s="42" t="str">
        <f>'[8]Daily Roster'!$T8</f>
        <v>qq</v>
      </c>
      <c r="U8" s="3">
        <f>'[8]Daily Roster'!$U8</f>
        <v>0</v>
      </c>
      <c r="V8" s="42" t="str">
        <f>'[8]Daily Roster'!$V8</f>
        <v>Meghana</v>
      </c>
      <c r="W8" s="3">
        <f>'[8]Daily Roster'!$W8</f>
        <v>0</v>
      </c>
    </row>
    <row r="9" spans="1:23" hidden="1" x14ac:dyDescent="0.3">
      <c r="A9" s="7">
        <v>43475</v>
      </c>
      <c r="B9" s="1" t="s">
        <v>4</v>
      </c>
      <c r="C9" s="39" t="str">
        <f>'[8]Daily Roster'!$C9</f>
        <v>Carmen</v>
      </c>
      <c r="D9" s="39" t="str">
        <f>'[8]Daily Roster'!$D9</f>
        <v>Clark</v>
      </c>
      <c r="E9" s="39" t="str">
        <f>'[8]Daily Roster'!$E9</f>
        <v>Leekin</v>
      </c>
      <c r="F9" s="39" t="str">
        <f>'[8]Daily Roster'!$F9</f>
        <v>Jeff</v>
      </c>
      <c r="G9" s="39" t="str">
        <f>'[8]Daily Roster'!$G9</f>
        <v>T.Le</v>
      </c>
      <c r="H9" s="39" t="str">
        <f>'[8]Daily Roster'!$H9</f>
        <v>K.Tiong</v>
      </c>
      <c r="I9" s="39" t="str">
        <f>'[8]Daily Roster'!$I9</f>
        <v>qq</v>
      </c>
      <c r="J9" s="42" t="str">
        <f>'[8]Daily Roster'!$J9</f>
        <v>A.Chen</v>
      </c>
      <c r="K9" s="42" t="str">
        <f>'[8]Daily Roster'!$K9</f>
        <v>J.Kao</v>
      </c>
      <c r="L9" s="42" t="str">
        <f>'[8]Daily Roster'!$L9</f>
        <v>Patrick</v>
      </c>
      <c r="M9" s="42" t="str">
        <f>'[8]Daily Roster'!$M9</f>
        <v>David</v>
      </c>
      <c r="N9" s="42" t="str">
        <f>'[8]Daily Roster'!$N9</f>
        <v>S.Thevalingam</v>
      </c>
      <c r="O9" s="42" t="str">
        <f>'[8]Daily Roster'!$O9</f>
        <v>J.Andrews</v>
      </c>
      <c r="P9" s="42" t="str">
        <f>'[8]Daily Roster'!$P9</f>
        <v>qq</v>
      </c>
      <c r="Q9" s="42" t="str">
        <f>'[8]Daily Roster'!$Q9</f>
        <v>qq</v>
      </c>
      <c r="R9" s="3">
        <f>'[8]Daily Roster'!$R9</f>
        <v>0</v>
      </c>
      <c r="S9" s="42">
        <f>'[8]Daily Roster'!$S9</f>
        <v>0</v>
      </c>
      <c r="T9" s="42" t="str">
        <f>'[8]Daily Roster'!$T9</f>
        <v>Nha</v>
      </c>
      <c r="U9" s="3">
        <f>'[8]Daily Roster'!$U9</f>
        <v>0</v>
      </c>
      <c r="V9" s="42" t="str">
        <f>'[8]Daily Roster'!$V9</f>
        <v>qq</v>
      </c>
      <c r="W9" s="3">
        <f>'[8]Daily Roster'!$W9</f>
        <v>0</v>
      </c>
    </row>
    <row r="10" spans="1:23" hidden="1" x14ac:dyDescent="0.3">
      <c r="A10" s="7">
        <v>43476</v>
      </c>
      <c r="B10" s="1" t="s">
        <v>5</v>
      </c>
      <c r="C10" s="39" t="str">
        <f>'[8]Daily Roster'!$C10</f>
        <v>Leekin</v>
      </c>
      <c r="D10" s="39" t="str">
        <f>'[8]Daily Roster'!$D10</f>
        <v>Clark</v>
      </c>
      <c r="E10" s="39" t="str">
        <f>'[8]Daily Roster'!$E10</f>
        <v>Kathy</v>
      </c>
      <c r="F10" s="39" t="str">
        <f>'[8]Daily Roster'!$F10</f>
        <v>Fiona</v>
      </c>
      <c r="G10" s="39" t="str">
        <f>'[8]Daily Roster'!$G10</f>
        <v>T.Le</v>
      </c>
      <c r="H10" s="39" t="str">
        <f>'[8]Daily Roster'!$H10</f>
        <v>K.Tiong</v>
      </c>
      <c r="I10" s="39" t="str">
        <f>'[8]Daily Roster'!$I10</f>
        <v>Maria (8.45am-1.45pm)</v>
      </c>
      <c r="J10" s="42" t="str">
        <f>'[8]Daily Roster'!$J10</f>
        <v>A.Chen</v>
      </c>
      <c r="K10" s="42" t="str">
        <f>'[8]Daily Roster'!$K10</f>
        <v>J.Kao</v>
      </c>
      <c r="L10" s="42" t="str">
        <f>'[8]Daily Roster'!$L10</f>
        <v>Carmen</v>
      </c>
      <c r="M10" s="42" t="str">
        <f>'[8]Daily Roster'!$M10</f>
        <v>David</v>
      </c>
      <c r="N10" s="42" t="str">
        <f>'[8]Daily Roster'!$N10</f>
        <v>S.Thevalingam</v>
      </c>
      <c r="O10" s="42" t="str">
        <f>'[8]Daily Roster'!$O10</f>
        <v>Meghana</v>
      </c>
      <c r="P10" s="42" t="str">
        <f>'[8]Daily Roster'!$P10</f>
        <v>Nelson</v>
      </c>
      <c r="Q10" s="42" t="str">
        <f>'[8]Daily Roster'!$Q10</f>
        <v>Golriz</v>
      </c>
      <c r="R10" s="3">
        <f>'[8]Daily Roster'!$R10</f>
        <v>0</v>
      </c>
      <c r="S10" s="42">
        <f>'[8]Daily Roster'!$S10</f>
        <v>0</v>
      </c>
      <c r="T10" s="42" t="str">
        <f>'[8]Daily Roster'!$T10</f>
        <v>Nha</v>
      </c>
      <c r="U10" s="3">
        <f>'[8]Daily Roster'!$U10</f>
        <v>0</v>
      </c>
      <c r="V10" s="42" t="str">
        <f>'[8]Daily Roster'!$V10</f>
        <v>qq</v>
      </c>
      <c r="W10" s="3">
        <f>'[8]Daily Roster'!$W10</f>
        <v>0</v>
      </c>
    </row>
    <row r="11" spans="1:23" hidden="1" x14ac:dyDescent="0.3">
      <c r="A11" s="7">
        <v>43479</v>
      </c>
      <c r="B11" s="1" t="s">
        <v>1</v>
      </c>
      <c r="C11" s="39" t="str">
        <f>'[8]Daily Roster'!$C11</f>
        <v>Kathy</v>
      </c>
      <c r="D11" s="39" t="str">
        <f>'[8]Daily Roster'!$D11</f>
        <v>Clark</v>
      </c>
      <c r="E11" s="39" t="str">
        <f>'[8]Daily Roster'!$E11</f>
        <v>Leekin</v>
      </c>
      <c r="F11" s="39" t="str">
        <f>'[8]Daily Roster'!$F11</f>
        <v>Khoa</v>
      </c>
      <c r="G11" s="39" t="str">
        <f>'[8]Daily Roster'!$G11</f>
        <v>Sam</v>
      </c>
      <c r="H11" s="39" t="str">
        <f>'[8]Daily Roster'!$H11</f>
        <v>Adil</v>
      </c>
      <c r="I11" s="39" t="str">
        <f>'[8]Daily Roster'!$I11</f>
        <v>Maria (8.45am-1.45pm)</v>
      </c>
      <c r="J11" s="42" t="str">
        <f>'[8]Daily Roster'!$J11</f>
        <v>A.Chen</v>
      </c>
      <c r="K11" s="42" t="str">
        <f>'[8]Daily Roster'!$K11</f>
        <v>J.Kao</v>
      </c>
      <c r="L11" s="42" t="str">
        <f>'[8]Daily Roster'!$L11</f>
        <v>Janki</v>
      </c>
      <c r="M11" s="42" t="str">
        <f>'[8]Daily Roster'!$M11</f>
        <v>David</v>
      </c>
      <c r="N11" s="42" t="str">
        <f>'[8]Daily Roster'!$N11</f>
        <v>S.Thevalingam</v>
      </c>
      <c r="O11" s="42" t="str">
        <f>'[8]Daily Roster'!$O11</f>
        <v>J.Andrews</v>
      </c>
      <c r="P11" s="42" t="str">
        <f>'[8]Daily Roster'!$P11</f>
        <v>qq</v>
      </c>
      <c r="Q11" s="42" t="str">
        <f>'[8]Daily Roster'!$Q11</f>
        <v>qq</v>
      </c>
      <c r="R11" s="3">
        <f>'[8]Daily Roster'!$R11</f>
        <v>0</v>
      </c>
      <c r="S11" s="42" t="str">
        <f>'[8]Daily Roster'!$S11</f>
        <v>M.Nguyen</v>
      </c>
      <c r="T11" s="42">
        <f>'[8]Daily Roster'!$T11</f>
        <v>0</v>
      </c>
      <c r="U11" s="3">
        <f>'[8]Daily Roster'!$U11</f>
        <v>0</v>
      </c>
      <c r="V11" s="42" t="str">
        <f>'[8]Daily Roster'!$V11</f>
        <v>qq</v>
      </c>
      <c r="W11" s="3">
        <f>'[8]Daily Roster'!$W11</f>
        <v>0</v>
      </c>
    </row>
    <row r="12" spans="1:23" hidden="1" x14ac:dyDescent="0.3">
      <c r="A12" s="7">
        <v>43480</v>
      </c>
      <c r="B12" s="1" t="s">
        <v>2</v>
      </c>
      <c r="C12" s="39" t="str">
        <f>'[8]Daily Roster'!$C12</f>
        <v>Leekin</v>
      </c>
      <c r="D12" s="39" t="str">
        <f>'[8]Daily Roster'!$D12</f>
        <v>Clark</v>
      </c>
      <c r="E12" s="39" t="str">
        <f>'[8]Daily Roster'!$E12</f>
        <v>Kathy</v>
      </c>
      <c r="F12" s="39" t="str">
        <f>'[8]Daily Roster'!$F12</f>
        <v>Khoa</v>
      </c>
      <c r="G12" s="39" t="str">
        <f>'[8]Daily Roster'!$G12</f>
        <v>Sam</v>
      </c>
      <c r="H12" s="39" t="str">
        <f>'[8]Daily Roster'!$H12</f>
        <v>Taylor</v>
      </c>
      <c r="I12" s="39" t="str">
        <f>'[8]Daily Roster'!$I12</f>
        <v>Maria (8.45am-1.45pm)</v>
      </c>
      <c r="J12" s="42" t="str">
        <f>'[8]Daily Roster'!$J12</f>
        <v>A.Chen</v>
      </c>
      <c r="K12" s="42" t="str">
        <f>'[8]Daily Roster'!$K12</f>
        <v>J.Kao</v>
      </c>
      <c r="L12" s="42" t="str">
        <f>'[8]Daily Roster'!$L12</f>
        <v>Fiona</v>
      </c>
      <c r="M12" s="42" t="str">
        <f>'[8]Daily Roster'!$M12</f>
        <v>David</v>
      </c>
      <c r="N12" s="42" t="str">
        <f>'[8]Daily Roster'!$N12</f>
        <v>S.Thevalingam</v>
      </c>
      <c r="O12" s="42" t="str">
        <f>'[8]Daily Roster'!$O12</f>
        <v>J.Andrews</v>
      </c>
      <c r="P12" s="42" t="str">
        <f>'[8]Daily Roster'!$P12</f>
        <v>qq</v>
      </c>
      <c r="Q12" s="42" t="str">
        <f>'[8]Daily Roster'!$Q12</f>
        <v>qq</v>
      </c>
      <c r="R12" s="3">
        <f>'[8]Daily Roster'!$R12</f>
        <v>0</v>
      </c>
      <c r="S12" s="42" t="str">
        <f>'[8]Daily Roster'!$S12</f>
        <v>M.Nguyen (pm)/Lakna(pm)</v>
      </c>
      <c r="T12" s="42">
        <f>'[8]Daily Roster'!$T12</f>
        <v>0</v>
      </c>
      <c r="U12" s="3">
        <f>'[8]Daily Roster'!$U12</f>
        <v>0</v>
      </c>
      <c r="V12" s="42" t="str">
        <f>'[8]Daily Roster'!$V12</f>
        <v>qq</v>
      </c>
      <c r="W12" s="3">
        <f>'[8]Daily Roster'!$W12</f>
        <v>0</v>
      </c>
    </row>
    <row r="13" spans="1:23" hidden="1" x14ac:dyDescent="0.3">
      <c r="A13" s="7">
        <v>43481</v>
      </c>
      <c r="B13" s="1" t="s">
        <v>3</v>
      </c>
      <c r="C13" s="39" t="str">
        <f>'[8]Daily Roster'!$C13</f>
        <v>Jeff</v>
      </c>
      <c r="D13" s="39" t="str">
        <f>'[8]Daily Roster'!$D13</f>
        <v>Clark</v>
      </c>
      <c r="E13" s="39" t="str">
        <f>'[8]Daily Roster'!$E13</f>
        <v>Leekin</v>
      </c>
      <c r="F13" s="39" t="str">
        <f>'[8]Daily Roster'!$F13</f>
        <v>Fiona</v>
      </c>
      <c r="G13" s="39" t="str">
        <f>'[8]Daily Roster'!$G13</f>
        <v>Sam</v>
      </c>
      <c r="H13" s="39" t="str">
        <f>'[8]Daily Roster'!$H13</f>
        <v>Taylor</v>
      </c>
      <c r="I13" s="39" t="str">
        <f>'[8]Daily Roster'!$I13</f>
        <v>Soty (8.45am-2.45pm)</v>
      </c>
      <c r="J13" s="42" t="str">
        <f>'[8]Daily Roster'!$J13</f>
        <v>A.Chen</v>
      </c>
      <c r="K13" s="42" t="str">
        <f>'[8]Daily Roster'!$K13</f>
        <v>J.Kao</v>
      </c>
      <c r="L13" s="42" t="str">
        <f>'[8]Daily Roster'!$L13</f>
        <v>Janki</v>
      </c>
      <c r="M13" s="42" t="str">
        <f>'[8]Daily Roster'!$M13</f>
        <v>David</v>
      </c>
      <c r="N13" s="42" t="str">
        <f>'[8]Daily Roster'!$N13</f>
        <v>S.Thevalingam (+S'vale)</v>
      </c>
      <c r="O13" s="42" t="str">
        <f>'[8]Daily Roster'!$O13</f>
        <v>J.Andrews</v>
      </c>
      <c r="P13" s="42" t="str">
        <f>'[8]Daily Roster'!$P13</f>
        <v>Khoa</v>
      </c>
      <c r="Q13" s="42" t="str">
        <f>'[8]Daily Roster'!$Q13</f>
        <v>Phuong</v>
      </c>
      <c r="R13" s="3">
        <f>'[8]Daily Roster'!$R13</f>
        <v>0</v>
      </c>
      <c r="S13" s="42" t="str">
        <f>'[8]Daily Roster'!$S13</f>
        <v>M.Nguyen/Lakna</v>
      </c>
      <c r="T13" s="42">
        <f>'[8]Daily Roster'!$T13</f>
        <v>0</v>
      </c>
      <c r="U13" s="3">
        <f>'[8]Daily Roster'!$U13</f>
        <v>0</v>
      </c>
      <c r="V13" s="42" t="str">
        <f>'[8]Daily Roster'!$V13</f>
        <v>S.Thevalingam (SS) (12.45-5.15)</v>
      </c>
      <c r="W13" s="3">
        <f>'[8]Daily Roster'!$W13</f>
        <v>0</v>
      </c>
    </row>
    <row r="14" spans="1:23" ht="45" hidden="1" x14ac:dyDescent="0.3">
      <c r="A14" s="7">
        <v>43482</v>
      </c>
      <c r="B14" s="1" t="s">
        <v>4</v>
      </c>
      <c r="C14" s="39" t="str">
        <f>'[8]Daily Roster'!$C14</f>
        <v>Khoa</v>
      </c>
      <c r="D14" s="39" t="str">
        <f>'[8]Daily Roster'!$D14</f>
        <v>Clark</v>
      </c>
      <c r="E14" s="39" t="str">
        <f>'[8]Daily Roster'!$E14</f>
        <v>Leekin</v>
      </c>
      <c r="F14" s="39" t="str">
        <f>'[8]Daily Roster'!$F14</f>
        <v>Jeff</v>
      </c>
      <c r="G14" s="39" t="str">
        <f>'[8]Daily Roster'!$G14</f>
        <v>Sam</v>
      </c>
      <c r="H14" s="39" t="str">
        <f>'[8]Daily Roster'!$H14</f>
        <v>Janki (8.45-5.15)/Mohammed (&gt;5)</v>
      </c>
      <c r="I14" s="39" t="str">
        <f>'[8]Daily Roster'!$I14</f>
        <v>qq</v>
      </c>
      <c r="J14" s="42" t="str">
        <f>'[8]Daily Roster'!$J14</f>
        <v>A.Chen</v>
      </c>
      <c r="K14" s="42" t="str">
        <f>'[8]Daily Roster'!$K14</f>
        <v>J.Kao</v>
      </c>
      <c r="L14" s="42" t="str">
        <f>'[8]Daily Roster'!$L14</f>
        <v>Patrick</v>
      </c>
      <c r="M14" s="42" t="str">
        <f>'[8]Daily Roster'!$M14</f>
        <v>David</v>
      </c>
      <c r="N14" s="42" t="str">
        <f>'[8]Daily Roster'!$N14</f>
        <v>S.Thevalingam</v>
      </c>
      <c r="O14" s="42" t="str">
        <f>'[8]Daily Roster'!$O14</f>
        <v>Li-Ling (&lt;1pm)</v>
      </c>
      <c r="P14" s="42" t="str">
        <f>'[8]Daily Roster'!$P14</f>
        <v>qq</v>
      </c>
      <c r="Q14" s="42" t="str">
        <f>'[8]Daily Roster'!$Q14</f>
        <v>qq</v>
      </c>
      <c r="R14" s="3">
        <f>'[8]Daily Roster'!$R14</f>
        <v>0</v>
      </c>
      <c r="S14" s="42" t="str">
        <f>'[8]Daily Roster'!$S14</f>
        <v>M.Nguyen/Lakna</v>
      </c>
      <c r="T14" s="42">
        <f>'[8]Daily Roster'!$T14</f>
        <v>0</v>
      </c>
      <c r="U14" s="3">
        <f>'[8]Daily Roster'!$U14</f>
        <v>0</v>
      </c>
      <c r="V14" s="42" t="str">
        <f>'[8]Daily Roster'!$V14</f>
        <v>qq</v>
      </c>
      <c r="W14" s="3">
        <f>'[8]Daily Roster'!$W14</f>
        <v>0</v>
      </c>
    </row>
    <row r="15" spans="1:23" hidden="1" x14ac:dyDescent="0.3">
      <c r="A15" s="7">
        <v>43483</v>
      </c>
      <c r="B15" s="1" t="s">
        <v>5</v>
      </c>
      <c r="C15" s="39" t="str">
        <f>'[8]Daily Roster'!$C15</f>
        <v>Leekin</v>
      </c>
      <c r="D15" s="39" t="str">
        <f>'[8]Daily Roster'!$D15</f>
        <v>Clark</v>
      </c>
      <c r="E15" s="39" t="str">
        <f>'[8]Daily Roster'!$E15</f>
        <v>Kathy</v>
      </c>
      <c r="F15" s="39" t="str">
        <f>'[8]Daily Roster'!$F15</f>
        <v>Fiona</v>
      </c>
      <c r="G15" s="39" t="str">
        <f>'[8]Daily Roster'!$G15</f>
        <v>Sam</v>
      </c>
      <c r="H15" s="39" t="str">
        <f>'[8]Daily Roster'!$H15</f>
        <v>Taylor</v>
      </c>
      <c r="I15" s="39" t="str">
        <f>'[8]Daily Roster'!$I15</f>
        <v>Maria (8.45am-1.45pm)</v>
      </c>
      <c r="J15" s="42" t="str">
        <f>'[8]Daily Roster'!$J15</f>
        <v>A.Chen</v>
      </c>
      <c r="K15" s="42" t="str">
        <f>'[8]Daily Roster'!$K15</f>
        <v>J.Kao</v>
      </c>
      <c r="L15" s="42" t="str">
        <f>'[8]Daily Roster'!$L15</f>
        <v>D.Dunning</v>
      </c>
      <c r="M15" s="42" t="str">
        <f>'[8]Daily Roster'!$M15</f>
        <v>David</v>
      </c>
      <c r="N15" s="42" t="str">
        <f>'[8]Daily Roster'!$N15</f>
        <v>S.Thevalingam</v>
      </c>
      <c r="O15" s="42" t="str">
        <f>'[8]Daily Roster'!$O15</f>
        <v>J.Mond (8.45-1.45)</v>
      </c>
      <c r="P15" s="42" t="str">
        <f>'[8]Daily Roster'!$P15</f>
        <v>Khoa</v>
      </c>
      <c r="Q15" s="42" t="str">
        <f>'[8]Daily Roster'!$Q15</f>
        <v>Meng</v>
      </c>
      <c r="R15" s="3">
        <f>'[8]Daily Roster'!$R15</f>
        <v>0</v>
      </c>
      <c r="S15" s="42" t="str">
        <f>'[8]Daily Roster'!$S15</f>
        <v>M.Nguyen/Lakna</v>
      </c>
      <c r="T15" s="42">
        <f>'[8]Daily Roster'!$T15</f>
        <v>0</v>
      </c>
      <c r="U15" s="3">
        <f>'[8]Daily Roster'!$U15</f>
        <v>0</v>
      </c>
      <c r="V15" s="42" t="str">
        <f>'[8]Daily Roster'!$V15</f>
        <v>qq</v>
      </c>
      <c r="W15" s="3">
        <f>'[8]Daily Roster'!$W15</f>
        <v>0</v>
      </c>
    </row>
    <row r="16" spans="1:23" x14ac:dyDescent="0.3">
      <c r="A16" s="7">
        <v>43486</v>
      </c>
      <c r="B16" s="1" t="s">
        <v>1</v>
      </c>
      <c r="C16" s="39" t="str">
        <f>'[8]Daily Roster'!$C16</f>
        <v>Kathy</v>
      </c>
      <c r="D16" s="39" t="str">
        <f>'[8]Daily Roster'!$D16</f>
        <v>A.Chen</v>
      </c>
      <c r="E16" s="39" t="str">
        <f>'[8]Daily Roster'!$E16</f>
        <v>Leekin</v>
      </c>
      <c r="F16" s="39" t="str">
        <f>'[8]Daily Roster'!$F16</f>
        <v>A.Alex</v>
      </c>
      <c r="G16" s="39" t="str">
        <f>'[8]Daily Roster'!$G16</f>
        <v>Li-Ling</v>
      </c>
      <c r="H16" s="39" t="str">
        <f>'[8]Daily Roster'!$H16</f>
        <v>John</v>
      </c>
      <c r="I16" s="39" t="str">
        <f>'[8]Daily Roster'!$I16</f>
        <v>Maria (8.45am-1.45pm)</v>
      </c>
      <c r="J16" s="42" t="str">
        <f>'[8]Daily Roster'!$J16</f>
        <v>Clark</v>
      </c>
      <c r="K16" s="42" t="str">
        <f>'[8]Daily Roster'!$K16</f>
        <v>J.Kao</v>
      </c>
      <c r="L16" s="42" t="str">
        <f>'[8]Daily Roster'!$L16</f>
        <v>Khoa</v>
      </c>
      <c r="M16" s="42" t="str">
        <f>'[8]Daily Roster'!$M16</f>
        <v>David</v>
      </c>
      <c r="N16" s="42" t="str">
        <f>'[8]Daily Roster'!$N16</f>
        <v>S.Thevalingam</v>
      </c>
      <c r="O16" s="42" t="str">
        <f>'[8]Daily Roster'!$O16</f>
        <v>J.Andrews</v>
      </c>
      <c r="P16" s="42" t="str">
        <f>'[8]Daily Roster'!$P16</f>
        <v>qq</v>
      </c>
      <c r="Q16" s="42" t="str">
        <f>'[8]Daily Roster'!$Q16</f>
        <v>qq</v>
      </c>
      <c r="R16" s="3" t="str">
        <f>'[8]Daily Roster'!$R16</f>
        <v>M.Nguyen</v>
      </c>
      <c r="S16" s="42" t="str">
        <f>'[8]Daily Roster'!$S16</f>
        <v>Lucky</v>
      </c>
      <c r="T16" s="42" t="str">
        <f>'[8]Daily Roster'!$T16</f>
        <v>Ana</v>
      </c>
      <c r="U16" s="3" t="str">
        <f>'[8]Daily Roster'!$U16</f>
        <v>Tinh</v>
      </c>
      <c r="V16" s="42" t="str">
        <f>'[8]Daily Roster'!$V16</f>
        <v>qq</v>
      </c>
      <c r="W16" s="3">
        <f>'[8]Daily Roster'!$W16</f>
        <v>0</v>
      </c>
    </row>
    <row r="17" spans="1:23" x14ac:dyDescent="0.3">
      <c r="A17" s="7">
        <v>43487</v>
      </c>
      <c r="B17" s="1" t="s">
        <v>2</v>
      </c>
      <c r="C17" s="39" t="str">
        <f>'[8]Daily Roster'!$C17</f>
        <v>Leekin</v>
      </c>
      <c r="D17" s="39" t="str">
        <f>'[8]Daily Roster'!$D17</f>
        <v>A.Chen</v>
      </c>
      <c r="E17" s="39" t="str">
        <f>'[8]Daily Roster'!$E17</f>
        <v>Kathy</v>
      </c>
      <c r="F17" s="39" t="str">
        <f>'[8]Daily Roster'!$F17</f>
        <v>A.Alex</v>
      </c>
      <c r="G17" s="39" t="str">
        <f>'[8]Daily Roster'!$G17</f>
        <v>Robbie</v>
      </c>
      <c r="H17" s="39" t="str">
        <f>'[8]Daily Roster'!$H17</f>
        <v>John</v>
      </c>
      <c r="I17" s="39" t="str">
        <f>'[8]Daily Roster'!$I17</f>
        <v>Maria (8.45am-1.45pm)</v>
      </c>
      <c r="J17" s="42" t="str">
        <f>'[8]Daily Roster'!$J17</f>
        <v>Clark</v>
      </c>
      <c r="K17" s="42" t="str">
        <f>'[8]Daily Roster'!$K17</f>
        <v>J.Kao</v>
      </c>
      <c r="L17" s="42" t="str">
        <f>'[8]Daily Roster'!$L17</f>
        <v>Fiona</v>
      </c>
      <c r="M17" s="42" t="str">
        <f>'[8]Daily Roster'!$M17</f>
        <v>David</v>
      </c>
      <c r="N17" s="42" t="str">
        <f>'[8]Daily Roster'!$N17</f>
        <v>S.Thevalingam</v>
      </c>
      <c r="O17" s="42" t="str">
        <f>'[8]Daily Roster'!$O17</f>
        <v>J.Andrews</v>
      </c>
      <c r="P17" s="42" t="str">
        <f>'[8]Daily Roster'!$P17</f>
        <v>qq</v>
      </c>
      <c r="Q17" s="42" t="str">
        <f>'[8]Daily Roster'!$Q17</f>
        <v>qq</v>
      </c>
      <c r="R17" s="3" t="str">
        <f>'[8]Daily Roster'!$R17</f>
        <v>M.Nguyen</v>
      </c>
      <c r="S17" s="42" t="str">
        <f>'[8]Daily Roster'!$S17</f>
        <v>Lucky/ Brindha</v>
      </c>
      <c r="T17" s="42" t="str">
        <f>'[8]Daily Roster'!$T17</f>
        <v>Ana</v>
      </c>
      <c r="U17" s="3" t="str">
        <f>'[8]Daily Roster'!$U17</f>
        <v>Tinh</v>
      </c>
      <c r="V17" s="42" t="str">
        <f>'[8]Daily Roster'!$V17</f>
        <v>Kathy (SC) (5.15-8)</v>
      </c>
      <c r="W17" s="3">
        <f>'[8]Daily Roster'!$W17</f>
        <v>0</v>
      </c>
    </row>
    <row r="18" spans="1:23" x14ac:dyDescent="0.3">
      <c r="A18" s="7">
        <v>43488</v>
      </c>
      <c r="B18" s="1" t="s">
        <v>3</v>
      </c>
      <c r="C18" s="39" t="str">
        <f>'[8]Daily Roster'!$C18</f>
        <v>Jeff</v>
      </c>
      <c r="D18" s="39" t="str">
        <f>'[8]Daily Roster'!$D18</f>
        <v>A.Chen</v>
      </c>
      <c r="E18" s="39" t="str">
        <f>'[8]Daily Roster'!$E18</f>
        <v>Leekin</v>
      </c>
      <c r="F18" s="39" t="str">
        <f>'[8]Daily Roster'!$F18</f>
        <v>A.Alex</v>
      </c>
      <c r="G18" s="39" t="str">
        <f>'[8]Daily Roster'!$G18</f>
        <v>Robbie</v>
      </c>
      <c r="H18" s="39" t="str">
        <f>'[8]Daily Roster'!$H18</f>
        <v>John</v>
      </c>
      <c r="I18" s="39" t="str">
        <f>'[8]Daily Roster'!$I18</f>
        <v>Soty (8.45am-2.45pm)</v>
      </c>
      <c r="J18" s="42" t="str">
        <f>'[8]Daily Roster'!$J18</f>
        <v>Clark</v>
      </c>
      <c r="K18" s="42" t="str">
        <f>'[8]Daily Roster'!$K18</f>
        <v>J.Kao</v>
      </c>
      <c r="L18" s="42" t="str">
        <f>'[8]Daily Roster'!$L18</f>
        <v>Khoa</v>
      </c>
      <c r="M18" s="42" t="str">
        <f>'[8]Daily Roster'!$M18</f>
        <v>David</v>
      </c>
      <c r="N18" s="42" t="str">
        <f>'[8]Daily Roster'!$N18</f>
        <v>S.Thevalingam</v>
      </c>
      <c r="O18" s="42" t="str">
        <f>'[8]Daily Roster'!$O18</f>
        <v>J.Andrews</v>
      </c>
      <c r="P18" s="42" t="str">
        <f>'[8]Daily Roster'!$P18</f>
        <v>blank</v>
      </c>
      <c r="Q18" s="42" t="str">
        <f>'[8]Daily Roster'!$Q18</f>
        <v>qq</v>
      </c>
      <c r="R18" s="3" t="str">
        <f>'[8]Daily Roster'!$R18</f>
        <v>M.Nguyen</v>
      </c>
      <c r="S18" s="42" t="str">
        <f>'[8]Daily Roster'!$S18</f>
        <v>Lucky/ Brindha</v>
      </c>
      <c r="T18" s="42" t="str">
        <f>'[8]Daily Roster'!$T18</f>
        <v>Ana</v>
      </c>
      <c r="U18" s="3" t="str">
        <f>'[8]Daily Roster'!$U18</f>
        <v>Tinh</v>
      </c>
      <c r="V18" s="42" t="str">
        <f>'[8]Daily Roster'!$V18</f>
        <v>blank</v>
      </c>
      <c r="W18" s="3">
        <f>'[8]Daily Roster'!$W18</f>
        <v>0</v>
      </c>
    </row>
    <row r="19" spans="1:23" x14ac:dyDescent="0.3">
      <c r="A19" s="7">
        <v>43489</v>
      </c>
      <c r="B19" s="1" t="s">
        <v>4</v>
      </c>
      <c r="C19" s="39" t="str">
        <f>'[8]Daily Roster'!$C19</f>
        <v>A.Alex</v>
      </c>
      <c r="D19" s="39" t="str">
        <f>'[8]Daily Roster'!$D19</f>
        <v>A.Chen</v>
      </c>
      <c r="E19" s="39" t="str">
        <f>'[8]Daily Roster'!$E19</f>
        <v>Leekin</v>
      </c>
      <c r="F19" s="39" t="str">
        <f>'[8]Daily Roster'!$F19</f>
        <v>Jeff</v>
      </c>
      <c r="G19" s="39" t="str">
        <f>'[8]Daily Roster'!$G19</f>
        <v>Robbie</v>
      </c>
      <c r="H19" s="39" t="str">
        <f>'[8]Daily Roster'!$H19</f>
        <v>John</v>
      </c>
      <c r="I19" s="39" t="str">
        <f>'[8]Daily Roster'!$I19</f>
        <v>qq</v>
      </c>
      <c r="J19" s="42" t="str">
        <f>'[8]Daily Roster'!$J19</f>
        <v>Clark</v>
      </c>
      <c r="K19" s="42" t="str">
        <f>'[8]Daily Roster'!$K19</f>
        <v>J.Kao</v>
      </c>
      <c r="L19" s="42" t="str">
        <f>'[8]Daily Roster'!$L19</f>
        <v>Khoa</v>
      </c>
      <c r="M19" s="42" t="str">
        <f>'[8]Daily Roster'!$M19</f>
        <v>David</v>
      </c>
      <c r="N19" s="42" t="str">
        <f>'[8]Daily Roster'!$N19</f>
        <v>S.Thevalingam</v>
      </c>
      <c r="O19" s="42" t="str">
        <f>'[8]Daily Roster'!$O19</f>
        <v>J.Andrews</v>
      </c>
      <c r="P19" s="42" t="str">
        <f>'[8]Daily Roster'!$P19</f>
        <v>qq</v>
      </c>
      <c r="Q19" s="42" t="str">
        <f>'[8]Daily Roster'!$Q19</f>
        <v>qq</v>
      </c>
      <c r="R19" s="3" t="str">
        <f>'[8]Daily Roster'!$R19</f>
        <v>M.Nguyen</v>
      </c>
      <c r="S19" s="42" t="str">
        <f>'[8]Daily Roster'!$S19</f>
        <v>Lucky</v>
      </c>
      <c r="T19" s="42" t="str">
        <f>'[8]Daily Roster'!$T19</f>
        <v>Ana</v>
      </c>
      <c r="U19" s="3" t="str">
        <f>'[8]Daily Roster'!$U19</f>
        <v>Tinh</v>
      </c>
      <c r="V19" s="42" t="str">
        <f>'[8]Daily Roster'!$V19</f>
        <v>qq</v>
      </c>
      <c r="W19" s="3">
        <f>'[8]Daily Roster'!$W19</f>
        <v>0</v>
      </c>
    </row>
    <row r="20" spans="1:23" x14ac:dyDescent="0.3">
      <c r="A20" s="7">
        <v>43490</v>
      </c>
      <c r="B20" s="1" t="s">
        <v>5</v>
      </c>
      <c r="C20" s="39" t="str">
        <f>'[8]Daily Roster'!$C20</f>
        <v>Leekin</v>
      </c>
      <c r="D20" s="39" t="str">
        <f>'[8]Daily Roster'!$D20</f>
        <v>A.Chen</v>
      </c>
      <c r="E20" s="39" t="str">
        <f>'[8]Daily Roster'!$E20</f>
        <v>Kathy</v>
      </c>
      <c r="F20" s="39" t="str">
        <f>'[8]Daily Roster'!$F20</f>
        <v>Fiona</v>
      </c>
      <c r="G20" s="39" t="str">
        <f>'[8]Daily Roster'!$G20</f>
        <v>Clark</v>
      </c>
      <c r="H20" s="39" t="str">
        <f>'[8]Daily Roster'!$H20</f>
        <v>John</v>
      </c>
      <c r="I20" s="39" t="str">
        <f>'[8]Daily Roster'!$I20</f>
        <v>Maria (8.45am-1.45pm)</v>
      </c>
      <c r="J20" s="42" t="str">
        <f>'[8]Daily Roster'!$J20</f>
        <v>blank</v>
      </c>
      <c r="K20" s="42" t="str">
        <f>'[8]Daily Roster'!$K20</f>
        <v>J.Kao</v>
      </c>
      <c r="L20" s="42" t="str">
        <f>'[8]Daily Roster'!$L20</f>
        <v>A.Alex</v>
      </c>
      <c r="M20" s="42" t="str">
        <f>'[8]Daily Roster'!$M20</f>
        <v>David</v>
      </c>
      <c r="N20" s="42" t="str">
        <f>'[8]Daily Roster'!$N20</f>
        <v>S.Thevalingam</v>
      </c>
      <c r="O20" s="42" t="str">
        <f>'[8]Daily Roster'!$O20</f>
        <v>J.Mond (8.45-1.45)</v>
      </c>
      <c r="P20" s="42" t="str">
        <f>'[8]Daily Roster'!$P20</f>
        <v>Nelson</v>
      </c>
      <c r="Q20" s="42" t="str">
        <f>'[8]Daily Roster'!$Q20</f>
        <v>D.Dunning</v>
      </c>
      <c r="R20" s="3" t="str">
        <f>'[8]Daily Roster'!$R20</f>
        <v>M.Nguyen</v>
      </c>
      <c r="S20" s="42" t="str">
        <f>'[8]Daily Roster'!$S20</f>
        <v>Lucky</v>
      </c>
      <c r="T20" s="42" t="str">
        <f>'[8]Daily Roster'!$T20</f>
        <v>Ana</v>
      </c>
      <c r="U20" s="3" t="str">
        <f>'[8]Daily Roster'!$U20</f>
        <v>Tinh</v>
      </c>
      <c r="V20" s="42" t="str">
        <f>'[8]Daily Roster'!$V20</f>
        <v>qq</v>
      </c>
      <c r="W20" s="3">
        <f>'[8]Daily Roster'!$W20</f>
        <v>0</v>
      </c>
    </row>
    <row r="21" spans="1:23" x14ac:dyDescent="0.3">
      <c r="A21" s="7">
        <v>43493</v>
      </c>
      <c r="B21" s="1" t="s">
        <v>1</v>
      </c>
      <c r="C21" s="39" t="str">
        <f>'[8]Daily Roster'!$C21</f>
        <v>Public Holiday</v>
      </c>
      <c r="D21" s="39" t="str">
        <f>'[8]Daily Roster'!$D21</f>
        <v>Public Holiday</v>
      </c>
      <c r="E21" s="39" t="str">
        <f>'[8]Daily Roster'!$E21</f>
        <v>Public Holiday</v>
      </c>
      <c r="F21" s="39" t="str">
        <f>'[8]Daily Roster'!$F21</f>
        <v>Public Holiday</v>
      </c>
      <c r="G21" s="39" t="str">
        <f>'[8]Daily Roster'!$G21</f>
        <v>Public Holiday</v>
      </c>
      <c r="H21" s="39" t="str">
        <f>'[8]Daily Roster'!$H21</f>
        <v>Public Holiday</v>
      </c>
      <c r="I21" s="39" t="str">
        <f>'[8]Daily Roster'!$I21</f>
        <v>Public Holiday</v>
      </c>
      <c r="J21" s="42" t="str">
        <f>'[8]Daily Roster'!$J21</f>
        <v>Public Holiday</v>
      </c>
      <c r="K21" s="42" t="str">
        <f>'[8]Daily Roster'!$K21</f>
        <v>Public Holiday</v>
      </c>
      <c r="L21" s="42" t="str">
        <f>'[8]Daily Roster'!$L21</f>
        <v>Public Holiday</v>
      </c>
      <c r="M21" s="42" t="str">
        <f>'[8]Daily Roster'!$M21</f>
        <v>Public Holiday</v>
      </c>
      <c r="N21" s="42" t="str">
        <f>'[8]Daily Roster'!$N21</f>
        <v>Public Holiday</v>
      </c>
      <c r="O21" s="42" t="str">
        <f>'[8]Daily Roster'!$O21</f>
        <v>Public Holiday</v>
      </c>
      <c r="P21" s="42" t="str">
        <f>'[8]Daily Roster'!$P21</f>
        <v>Public Holiday</v>
      </c>
      <c r="Q21" s="42" t="str">
        <f>'[8]Daily Roster'!$Q21</f>
        <v>Public Holiday</v>
      </c>
      <c r="R21" s="3" t="str">
        <f>'[8]Daily Roster'!$R21</f>
        <v>Public Holiday</v>
      </c>
      <c r="S21" s="42" t="str">
        <f>'[8]Daily Roster'!$S21</f>
        <v>Public Holiday</v>
      </c>
      <c r="T21" s="42" t="str">
        <f>'[8]Daily Roster'!$T21</f>
        <v>Public Holiday</v>
      </c>
      <c r="U21" s="3" t="str">
        <f>'[8]Daily Roster'!$U21</f>
        <v>Public Holiday</v>
      </c>
      <c r="V21" s="42" t="str">
        <f>'[8]Daily Roster'!$V21</f>
        <v>Public Holiday</v>
      </c>
      <c r="W21" s="3" t="str">
        <f>'[8]Daily Roster'!$W21</f>
        <v>qq</v>
      </c>
    </row>
    <row r="22" spans="1:23" x14ac:dyDescent="0.3">
      <c r="A22" s="7">
        <v>43494</v>
      </c>
      <c r="B22" s="1" t="s">
        <v>2</v>
      </c>
      <c r="C22" s="39" t="str">
        <f>'[8]Daily Roster'!$C22</f>
        <v>Leekin</v>
      </c>
      <c r="D22" s="39" t="str">
        <f>'[8]Daily Roster'!$D22</f>
        <v>A.Chen</v>
      </c>
      <c r="E22" s="39" t="str">
        <f>'[8]Daily Roster'!$E22</f>
        <v>Kathy</v>
      </c>
      <c r="F22" s="39" t="str">
        <f>'[8]Daily Roster'!$F22</f>
        <v>Mohammed</v>
      </c>
      <c r="G22" s="39" t="str">
        <f>'[8]Daily Roster'!$G22</f>
        <v>Clark</v>
      </c>
      <c r="H22" s="39" t="str">
        <f>'[8]Daily Roster'!$H22</f>
        <v>Angelene</v>
      </c>
      <c r="I22" s="39" t="str">
        <f>'[8]Daily Roster'!$I22</f>
        <v>Maria (8.45am-1.45pm)</v>
      </c>
      <c r="J22" s="42" t="str">
        <f>'[8]Daily Roster'!$J22</f>
        <v>A.Tran</v>
      </c>
      <c r="K22" s="42" t="str">
        <f>'[8]Daily Roster'!$K22</f>
        <v>J.Kao</v>
      </c>
      <c r="L22" s="42" t="str">
        <f>'[8]Daily Roster'!$L22</f>
        <v>Fiona</v>
      </c>
      <c r="M22" s="42" t="str">
        <f>'[8]Daily Roster'!$M22</f>
        <v>David</v>
      </c>
      <c r="N22" s="42" t="str">
        <f>'[8]Daily Roster'!$N22</f>
        <v>S.Thevalingam</v>
      </c>
      <c r="O22" s="42" t="str">
        <f>'[8]Daily Roster'!$O22</f>
        <v>J.Andrews</v>
      </c>
      <c r="P22" s="42" t="str">
        <f>'[8]Daily Roster'!$P22</f>
        <v>qq</v>
      </c>
      <c r="Q22" s="42" t="str">
        <f>'[8]Daily Roster'!$Q22</f>
        <v>qq</v>
      </c>
      <c r="R22" s="3" t="str">
        <f>'[8]Daily Roster'!$R22</f>
        <v>Lucky</v>
      </c>
      <c r="S22" s="42" t="str">
        <f>'[8]Daily Roster'!$S22</f>
        <v>M.Nguyen</v>
      </c>
      <c r="T22" s="42" t="str">
        <f>'[8]Daily Roster'!$T22</f>
        <v>Nha (LS)</v>
      </c>
      <c r="U22" s="3" t="str">
        <f>'[8]Daily Roster'!$U22</f>
        <v>Winnie</v>
      </c>
      <c r="V22" s="42" t="str">
        <f>'[8]Daily Roster'!$V22</f>
        <v>Kathy</v>
      </c>
      <c r="W22" s="3" t="str">
        <f>'[8]Daily Roster'!$W22</f>
        <v>(TC) (5.15-8pm)</v>
      </c>
    </row>
    <row r="23" spans="1:23" x14ac:dyDescent="0.3">
      <c r="A23" s="7">
        <v>43495</v>
      </c>
      <c r="B23" s="1" t="s">
        <v>3</v>
      </c>
      <c r="C23" s="39" t="str">
        <f>'[8]Daily Roster'!$C23</f>
        <v>Jeff</v>
      </c>
      <c r="D23" s="39" t="str">
        <f>'[8]Daily Roster'!$D23</f>
        <v>Phuong</v>
      </c>
      <c r="E23" s="39" t="str">
        <f>'[8]Daily Roster'!$E23</f>
        <v>Leekin</v>
      </c>
      <c r="F23" s="39" t="str">
        <f>'[8]Daily Roster'!$F23</f>
        <v>J.Kao</v>
      </c>
      <c r="G23" s="39" t="str">
        <f>'[8]Daily Roster'!$G23</f>
        <v>Clark</v>
      </c>
      <c r="H23" s="39" t="str">
        <f>'[8]Daily Roster'!$H23</f>
        <v>Angelene</v>
      </c>
      <c r="I23" s="39" t="str">
        <f>'[8]Daily Roster'!$I23</f>
        <v>Soty (8.45am-2.45pm)</v>
      </c>
      <c r="J23" s="42" t="str">
        <f>'[8]Daily Roster'!$J23</f>
        <v>A.Chen</v>
      </c>
      <c r="K23" s="42" t="str">
        <f>'[8]Daily Roster'!$K23</f>
        <v>Mohammed</v>
      </c>
      <c r="L23" s="42" t="str">
        <f>'[8]Daily Roster'!$L23</f>
        <v>Patrick</v>
      </c>
      <c r="M23" s="42" t="str">
        <f>'[8]Daily Roster'!$M23</f>
        <v>David</v>
      </c>
      <c r="N23" s="42" t="str">
        <f>'[8]Daily Roster'!$N23</f>
        <v>S.Thevalingam</v>
      </c>
      <c r="O23" s="42" t="str">
        <f>'[8]Daily Roster'!$O23</f>
        <v>J.Andrews</v>
      </c>
      <c r="P23" s="42" t="str">
        <f>'[8]Daily Roster'!$P23</f>
        <v>Fiona</v>
      </c>
      <c r="Q23" s="42" t="str">
        <f>'[8]Daily Roster'!$Q23</f>
        <v>qq</v>
      </c>
      <c r="R23" s="3" t="str">
        <f>'[8]Daily Roster'!$R23</f>
        <v>Lucky / M.Nguyen</v>
      </c>
      <c r="S23" s="42" t="str">
        <f>'[8]Daily Roster'!$S23</f>
        <v>Brindha / Anna</v>
      </c>
      <c r="T23" s="42" t="str">
        <f>'[8]Daily Roster'!$T23</f>
        <v>Nha (LS)</v>
      </c>
      <c r="U23" s="3" t="str">
        <f>'[8]Daily Roster'!$U23</f>
        <v>Winnie</v>
      </c>
      <c r="V23" s="42" t="str">
        <f>'[8]Daily Roster'!$V23</f>
        <v>S.Thevalingam</v>
      </c>
      <c r="W23" s="3" t="str">
        <f>'[8]Daily Roster'!$W23</f>
        <v>(SS) (12.45-5.15pm)</v>
      </c>
    </row>
    <row r="24" spans="1:23" x14ac:dyDescent="0.3">
      <c r="A24" s="7">
        <v>43496</v>
      </c>
      <c r="B24" s="1" t="s">
        <v>4</v>
      </c>
      <c r="C24" s="39" t="str">
        <f>'[8]Daily Roster'!$C24</f>
        <v>Mohammed</v>
      </c>
      <c r="D24" s="39" t="str">
        <f>'[8]Daily Roster'!$D24</f>
        <v>Meng</v>
      </c>
      <c r="E24" s="39" t="str">
        <f>'[8]Daily Roster'!$E24</f>
        <v>Leekin</v>
      </c>
      <c r="F24" s="39" t="str">
        <f>'[8]Daily Roster'!$F24</f>
        <v>Jeff</v>
      </c>
      <c r="G24" s="39" t="str">
        <f>'[8]Daily Roster'!$G24</f>
        <v>Clark</v>
      </c>
      <c r="H24" s="39" t="str">
        <f>'[8]Daily Roster'!$H24</f>
        <v>Angelene</v>
      </c>
      <c r="I24" s="39" t="str">
        <f>'[8]Daily Roster'!$I24</f>
        <v>qq</v>
      </c>
      <c r="J24" s="42" t="str">
        <f>'[8]Daily Roster'!$J24</f>
        <v>A.Chen</v>
      </c>
      <c r="K24" s="42" t="str">
        <f>'[8]Daily Roster'!$K24</f>
        <v>J.Kao</v>
      </c>
      <c r="L24" s="42" t="str">
        <f>'[8]Daily Roster'!$L24</f>
        <v>Patrick</v>
      </c>
      <c r="M24" s="42" t="str">
        <f>'[8]Daily Roster'!$M24</f>
        <v>David</v>
      </c>
      <c r="N24" s="42" t="str">
        <f>'[8]Daily Roster'!$N24</f>
        <v>S.Thevalingam</v>
      </c>
      <c r="O24" s="42" t="str">
        <f>'[8]Daily Roster'!$O24</f>
        <v>J.Andrews</v>
      </c>
      <c r="P24" s="42" t="str">
        <f>'[8]Daily Roster'!$P24</f>
        <v>qq</v>
      </c>
      <c r="Q24" s="42" t="str">
        <f>'[8]Daily Roster'!$Q24</f>
        <v>qq</v>
      </c>
      <c r="R24" s="3" t="str">
        <f>'[8]Daily Roster'!$R24</f>
        <v>Lucky / M.Nguyen</v>
      </c>
      <c r="S24" s="42" t="str">
        <f>'[8]Daily Roster'!$S24</f>
        <v>Anna</v>
      </c>
      <c r="T24" s="42" t="str">
        <f>'[8]Daily Roster'!$T24</f>
        <v>Nha (LS)</v>
      </c>
      <c r="U24" s="3" t="str">
        <f>'[8]Daily Roster'!$U24</f>
        <v>qq</v>
      </c>
      <c r="V24" s="42" t="str">
        <f>'[8]Daily Roster'!$V24</f>
        <v>qq</v>
      </c>
      <c r="W24" s="3" t="str">
        <f>'[8]Daily Roster'!$W24</f>
        <v>qq</v>
      </c>
    </row>
    <row r="25" spans="1:23" x14ac:dyDescent="0.3">
      <c r="A25" s="7">
        <v>43497</v>
      </c>
      <c r="B25" s="1" t="s">
        <v>5</v>
      </c>
      <c r="C25" s="39" t="str">
        <f>'[8]Daily Roster'!$C25</f>
        <v>Leekin</v>
      </c>
      <c r="D25" s="39" t="str">
        <f>'[8]Daily Roster'!$D25</f>
        <v>Clark</v>
      </c>
      <c r="E25" s="39" t="str">
        <f>'[8]Daily Roster'!$E25</f>
        <v>Kathy</v>
      </c>
      <c r="F25" s="39" t="str">
        <f>'[8]Daily Roster'!$F25</f>
        <v>Fiona</v>
      </c>
      <c r="G25" s="39" t="str">
        <f>'[8]Daily Roster'!$G25</f>
        <v>Robbie</v>
      </c>
      <c r="H25" s="39" t="str">
        <f>'[8]Daily Roster'!$H25</f>
        <v>Angelene</v>
      </c>
      <c r="I25" s="39" t="str">
        <f>'[8]Daily Roster'!$I25</f>
        <v>Maria (8.45am-1.45pm)</v>
      </c>
      <c r="J25" s="42" t="str">
        <f>'[8]Daily Roster'!$J25</f>
        <v>A.Chen</v>
      </c>
      <c r="K25" s="42" t="str">
        <f>'[8]Daily Roster'!$K25</f>
        <v>J.Kao</v>
      </c>
      <c r="L25" s="42" t="str">
        <f>'[8]Daily Roster'!$L25</f>
        <v>Meng</v>
      </c>
      <c r="M25" s="42" t="str">
        <f>'[8]Daily Roster'!$M25</f>
        <v>David</v>
      </c>
      <c r="N25" s="42" t="str">
        <f>'[8]Daily Roster'!$N25</f>
        <v>S.Thevalingam</v>
      </c>
      <c r="O25" s="42" t="str">
        <f>'[8]Daily Roster'!$O25</f>
        <v>April</v>
      </c>
      <c r="P25" s="42" t="str">
        <f>'[8]Daily Roster'!$P25</f>
        <v>Nelson</v>
      </c>
      <c r="Q25" s="42" t="str">
        <f>'[8]Daily Roster'!$Q25</f>
        <v>A.Tran</v>
      </c>
      <c r="R25" s="3" t="str">
        <f>'[8]Daily Roster'!$R25</f>
        <v>Lucky / M.Nguyen</v>
      </c>
      <c r="S25" s="42" t="str">
        <f>'[8]Daily Roster'!$S25</f>
        <v>Anna</v>
      </c>
      <c r="T25" s="42" t="str">
        <f>'[8]Daily Roster'!$T25</f>
        <v>Nha (LS)</v>
      </c>
      <c r="U25" s="3" t="str">
        <f>'[8]Daily Roster'!$U25</f>
        <v>Winnie</v>
      </c>
      <c r="V25" s="42" t="str">
        <f>'[8]Daily Roster'!$V25</f>
        <v>qq</v>
      </c>
      <c r="W25" s="3" t="str">
        <f>'[8]Daily Roster'!$W25</f>
        <v>qq</v>
      </c>
    </row>
    <row r="26" spans="1:23" x14ac:dyDescent="0.3">
      <c r="A26" s="7">
        <v>43500</v>
      </c>
      <c r="B26" s="1" t="s">
        <v>1</v>
      </c>
      <c r="C26" s="39" t="str">
        <f>'[8]Daily Roster'!$C26</f>
        <v>Kathy</v>
      </c>
      <c r="D26" s="39" t="str">
        <f>'[8]Daily Roster'!$D26</f>
        <v>A.Chen</v>
      </c>
      <c r="E26" s="39" t="str">
        <f>'[8]Daily Roster'!$E26</f>
        <v>Nelson</v>
      </c>
      <c r="F26" s="39" t="str">
        <f>'[8]Daily Roster'!$F26</f>
        <v>Meghana</v>
      </c>
      <c r="G26" s="39" t="str">
        <f>'[8]Daily Roster'!$G26</f>
        <v>Nicholas</v>
      </c>
      <c r="H26" s="39" t="str">
        <f>'[8]Daily Roster'!$H26</f>
        <v>D.Dunning</v>
      </c>
      <c r="I26" s="39" t="str">
        <f>'[8]Daily Roster'!$I26</f>
        <v>Maria (8.45am-1.45pm)</v>
      </c>
      <c r="J26" s="42" t="str">
        <f>'[8]Daily Roster'!$J26</f>
        <v>Clark</v>
      </c>
      <c r="K26" s="42" t="str">
        <f>'[8]Daily Roster'!$K26</f>
        <v>J.Kao</v>
      </c>
      <c r="L26" s="42" t="str">
        <f>'[8]Daily Roster'!$L26</f>
        <v>Phil (&lt;3pm)</v>
      </c>
      <c r="M26" s="42" t="str">
        <f>'[8]Daily Roster'!$M26</f>
        <v>David</v>
      </c>
      <c r="N26" s="42" t="str">
        <f>'[8]Daily Roster'!$N26</f>
        <v>S.Thevalingam</v>
      </c>
      <c r="O26" s="42" t="str">
        <f>'[8]Daily Roster'!$O26</f>
        <v>J.Andrews</v>
      </c>
      <c r="P26" s="42" t="str">
        <f>'[8]Daily Roster'!$P26</f>
        <v>qq</v>
      </c>
      <c r="Q26" s="42" t="str">
        <f>'[8]Daily Roster'!$Q26</f>
        <v>qq</v>
      </c>
      <c r="R26" s="3" t="str">
        <f>'[8]Daily Roster'!$R26</f>
        <v>Lucky / M.Nguyen</v>
      </c>
      <c r="S26" s="42" t="str">
        <f>'[8]Daily Roster'!$S26</f>
        <v>Brindha / Anna</v>
      </c>
      <c r="T26" s="42" t="str">
        <f>'[8]Daily Roster'!$T26</f>
        <v>qq</v>
      </c>
      <c r="U26" s="3">
        <f>'[8]Daily Roster'!$U26</f>
        <v>0</v>
      </c>
      <c r="V26" s="42" t="str">
        <f>'[8]Daily Roster'!$V26</f>
        <v>qq</v>
      </c>
      <c r="W26" s="3" t="str">
        <f>'[8]Daily Roster'!$W26</f>
        <v>qq</v>
      </c>
    </row>
    <row r="27" spans="1:23" x14ac:dyDescent="0.3">
      <c r="A27" s="7">
        <v>43501</v>
      </c>
      <c r="B27" s="1" t="s">
        <v>2</v>
      </c>
      <c r="C27" s="39" t="str">
        <f>'[8]Daily Roster'!$C27</f>
        <v>Mohammed</v>
      </c>
      <c r="D27" s="39" t="str">
        <f>'[8]Daily Roster'!$D27</f>
        <v>A.Chen</v>
      </c>
      <c r="E27" s="39" t="str">
        <f>'[8]Daily Roster'!$E27</f>
        <v>Kathy</v>
      </c>
      <c r="F27" s="39" t="str">
        <f>'[8]Daily Roster'!$F27</f>
        <v>Meghana</v>
      </c>
      <c r="G27" s="39" t="str">
        <f>'[8]Daily Roster'!$G27</f>
        <v>Nicholas</v>
      </c>
      <c r="H27" s="39" t="str">
        <f>'[8]Daily Roster'!$H27</f>
        <v>D.Dunning</v>
      </c>
      <c r="I27" s="39" t="str">
        <f>'[8]Daily Roster'!$I27</f>
        <v>Maria (8.45am-1.45pm)</v>
      </c>
      <c r="J27" s="42" t="str">
        <f>'[8]Daily Roster'!$J27</f>
        <v>Natalie (&lt;2pm)</v>
      </c>
      <c r="K27" s="42" t="str">
        <f>'[8]Daily Roster'!$K27</f>
        <v>J.Kao</v>
      </c>
      <c r="L27" s="42" t="str">
        <f>'[8]Daily Roster'!$L27</f>
        <v>Fiona</v>
      </c>
      <c r="M27" s="42" t="str">
        <f>'[8]Daily Roster'!$M27</f>
        <v>David</v>
      </c>
      <c r="N27" s="42" t="str">
        <f>'[8]Daily Roster'!$N27</f>
        <v>S.Thevalingam</v>
      </c>
      <c r="O27" s="42" t="str">
        <f>'[8]Daily Roster'!$O27</f>
        <v>J.Andrews</v>
      </c>
      <c r="P27" s="42" t="str">
        <f>'[8]Daily Roster'!$P27</f>
        <v>qq</v>
      </c>
      <c r="Q27" s="42" t="str">
        <f>'[8]Daily Roster'!$Q27</f>
        <v>qq</v>
      </c>
      <c r="R27" s="3" t="str">
        <f>'[8]Daily Roster'!$R27</f>
        <v>Lucky / M.Nguyen</v>
      </c>
      <c r="S27" s="42" t="str">
        <f>'[8]Daily Roster'!$S27</f>
        <v>Brindha / Anna</v>
      </c>
      <c r="T27" s="42" t="str">
        <f>'[8]Daily Roster'!$T27</f>
        <v>qq</v>
      </c>
      <c r="U27" s="3">
        <f>'[8]Daily Roster'!$U27</f>
        <v>0</v>
      </c>
      <c r="V27" s="42" t="str">
        <f>'[8]Daily Roster'!$V27</f>
        <v>Kathy</v>
      </c>
      <c r="W27" s="3" t="str">
        <f>'[8]Daily Roster'!$W27</f>
        <v>(SC) (5.15-8pm)</v>
      </c>
    </row>
    <row r="28" spans="1:23" x14ac:dyDescent="0.3">
      <c r="A28" s="7">
        <v>43502</v>
      </c>
      <c r="B28" s="1" t="s">
        <v>3</v>
      </c>
      <c r="C28" s="39" t="str">
        <f>'[8]Daily Roster'!$C28</f>
        <v>Jeff</v>
      </c>
      <c r="D28" s="39" t="str">
        <f>'[8]Daily Roster'!$D28</f>
        <v>A.Chen</v>
      </c>
      <c r="E28" s="39" t="str">
        <f>'[8]Daily Roster'!$E28</f>
        <v>Jasmine</v>
      </c>
      <c r="F28" s="39" t="str">
        <f>'[8]Daily Roster'!$F28</f>
        <v>Fiona</v>
      </c>
      <c r="G28" s="39" t="str">
        <f>'[8]Daily Roster'!$G28</f>
        <v>Nicholas</v>
      </c>
      <c r="H28" s="39" t="str">
        <f>'[8]Daily Roster'!$H28</f>
        <v>D.Dunning</v>
      </c>
      <c r="I28" s="39" t="str">
        <f>'[8]Daily Roster'!$I28</f>
        <v>Soty (8.45am-2.45pm)</v>
      </c>
      <c r="J28" s="42" t="str">
        <f>'[8]Daily Roster'!$J28</f>
        <v>Clark</v>
      </c>
      <c r="K28" s="42" t="str">
        <f>'[8]Daily Roster'!$K28</f>
        <v>J.Kao</v>
      </c>
      <c r="L28" s="42" t="str">
        <f>'[8]Daily Roster'!$L28</f>
        <v>Patrick</v>
      </c>
      <c r="M28" s="42" t="str">
        <f>'[8]Daily Roster'!$M28</f>
        <v>David</v>
      </c>
      <c r="N28" s="42" t="str">
        <f>'[8]Daily Roster'!$N28</f>
        <v>S.Thevalingam</v>
      </c>
      <c r="O28" s="42" t="str">
        <f>'[8]Daily Roster'!$O28</f>
        <v>J.Andrews</v>
      </c>
      <c r="P28" s="42" t="str">
        <f>'[8]Daily Roster'!$P28</f>
        <v>Monique</v>
      </c>
      <c r="Q28" s="42" t="str">
        <f>'[8]Daily Roster'!$Q28</f>
        <v>qq</v>
      </c>
      <c r="R28" s="3" t="str">
        <f>'[8]Daily Roster'!$R28</f>
        <v>Lucky / M.Nguyen</v>
      </c>
      <c r="S28" s="42" t="str">
        <f>'[8]Daily Roster'!$S28</f>
        <v>Anna</v>
      </c>
      <c r="T28" s="42" t="str">
        <f>'[8]Daily Roster'!$T28</f>
        <v>qq</v>
      </c>
      <c r="U28" s="3">
        <f>'[8]Daily Roster'!$U28</f>
        <v>0</v>
      </c>
      <c r="V28" s="42" t="str">
        <f>'[8]Daily Roster'!$V28</f>
        <v>Clark</v>
      </c>
      <c r="W28" s="3" t="str">
        <f>'[8]Daily Roster'!$W28</f>
        <v>(SS) (12.45-5.15pm)</v>
      </c>
    </row>
    <row r="29" spans="1:23" x14ac:dyDescent="0.3">
      <c r="A29" s="7">
        <v>43503</v>
      </c>
      <c r="B29" s="1" t="s">
        <v>4</v>
      </c>
      <c r="C29" s="39" t="str">
        <f>'[8]Daily Roster'!$C29</f>
        <v>Meghana</v>
      </c>
      <c r="D29" s="39" t="str">
        <f>'[8]Daily Roster'!$D29</f>
        <v>Mohammed</v>
      </c>
      <c r="E29" s="39" t="str">
        <f>'[8]Daily Roster'!$E29</f>
        <v>Jasmine</v>
      </c>
      <c r="F29" s="39" t="str">
        <f>'[8]Daily Roster'!$F29</f>
        <v>Jeff</v>
      </c>
      <c r="G29" s="39" t="str">
        <f>'[8]Daily Roster'!$G29</f>
        <v>Nicholas</v>
      </c>
      <c r="H29" s="39" t="str">
        <f>'[8]Daily Roster'!$H29</f>
        <v>D.Dunning</v>
      </c>
      <c r="I29" s="39" t="str">
        <f>'[8]Daily Roster'!$I29</f>
        <v>qq</v>
      </c>
      <c r="J29" s="42" t="str">
        <f>'[8]Daily Roster'!$J29</f>
        <v>Karishma</v>
      </c>
      <c r="K29" s="42" t="str">
        <f>'[8]Daily Roster'!$K29</f>
        <v>J.Kao</v>
      </c>
      <c r="L29" s="42" t="str">
        <f>'[8]Daily Roster'!$L29</f>
        <v>Patrick</v>
      </c>
      <c r="M29" s="42" t="str">
        <f>'[8]Daily Roster'!$M29</f>
        <v>David</v>
      </c>
      <c r="N29" s="42" t="str">
        <f>'[8]Daily Roster'!$N29</f>
        <v>S.Thevalingam</v>
      </c>
      <c r="O29" s="42" t="str">
        <f>'[8]Daily Roster'!$O29</f>
        <v>J.Andrews</v>
      </c>
      <c r="P29" s="42" t="str">
        <f>'[8]Daily Roster'!$P29</f>
        <v>qq</v>
      </c>
      <c r="Q29" s="42" t="str">
        <f>'[8]Daily Roster'!$Q29</f>
        <v>qq</v>
      </c>
      <c r="R29" s="3" t="str">
        <f>'[8]Daily Roster'!$R29</f>
        <v>Lucky / M.Nguyen</v>
      </c>
      <c r="S29" s="42" t="str">
        <f>'[8]Daily Roster'!$S29</f>
        <v>Brindha / Anna</v>
      </c>
      <c r="T29" s="42" t="str">
        <f>'[8]Daily Roster'!$T29</f>
        <v>qq</v>
      </c>
      <c r="U29" s="3">
        <f>'[8]Daily Roster'!$U29</f>
        <v>0</v>
      </c>
      <c r="V29" s="42" t="str">
        <f>'[8]Daily Roster'!$V29</f>
        <v>qq</v>
      </c>
      <c r="W29" s="3" t="str">
        <f>'[8]Daily Roster'!$W29</f>
        <v>qq</v>
      </c>
    </row>
    <row r="30" spans="1:23" x14ac:dyDescent="0.3">
      <c r="A30" s="7">
        <v>43504</v>
      </c>
      <c r="B30" s="1" t="s">
        <v>5</v>
      </c>
      <c r="C30" s="39" t="str">
        <f>'[8]Daily Roster'!$C30</f>
        <v>Jasmine</v>
      </c>
      <c r="D30" s="39" t="str">
        <f>'[8]Daily Roster'!$D30</f>
        <v>A.Chen</v>
      </c>
      <c r="E30" s="39" t="str">
        <f>'[8]Daily Roster'!$E30</f>
        <v>Janki</v>
      </c>
      <c r="F30" s="39" t="str">
        <f>'[8]Daily Roster'!$F30</f>
        <v>Fiona</v>
      </c>
      <c r="G30" s="39" t="str">
        <f>'[8]Daily Roster'!$G30</f>
        <v>Kathy</v>
      </c>
      <c r="H30" s="39" t="str">
        <f>'[8]Daily Roster'!$H30</f>
        <v>D.Dunning</v>
      </c>
      <c r="I30" s="39" t="str">
        <f>'[8]Daily Roster'!$I30</f>
        <v>Maria (8.45am-1.45pm)</v>
      </c>
      <c r="J30" s="42" t="str">
        <f>'[8]Daily Roster'!$J30</f>
        <v>Meghana</v>
      </c>
      <c r="K30" s="42" t="str">
        <f>'[8]Daily Roster'!$K30</f>
        <v>J.Kao</v>
      </c>
      <c r="L30" s="42" t="str">
        <f>'[8]Daily Roster'!$L30</f>
        <v>Mohammed</v>
      </c>
      <c r="M30" s="42" t="str">
        <f>'[8]Daily Roster'!$M30</f>
        <v>David</v>
      </c>
      <c r="N30" s="42" t="str">
        <f>'[8]Daily Roster'!$N30</f>
        <v>S.Thevalingam</v>
      </c>
      <c r="O30" s="42" t="str">
        <f>'[8]Daily Roster'!$O30</f>
        <v>J.Mond (8.45-1.45)</v>
      </c>
      <c r="P30" s="42" t="str">
        <f>'[8]Daily Roster'!$P30</f>
        <v>Nelson</v>
      </c>
      <c r="Q30" s="42" t="str">
        <f>'[8]Daily Roster'!$Q30</f>
        <v>Golriz</v>
      </c>
      <c r="R30" s="3" t="str">
        <f>'[8]Daily Roster'!$R30</f>
        <v>Lucky / M.Nguyen</v>
      </c>
      <c r="S30" s="42" t="str">
        <f>'[8]Daily Roster'!$S30</f>
        <v>Anna</v>
      </c>
      <c r="T30" s="42" t="str">
        <f>'[8]Daily Roster'!$T30</f>
        <v>qq</v>
      </c>
      <c r="U30" s="3">
        <f>'[8]Daily Roster'!$U30</f>
        <v>0</v>
      </c>
      <c r="V30" s="42" t="str">
        <f>'[8]Daily Roster'!$V30</f>
        <v>qq</v>
      </c>
      <c r="W30" s="3" t="str">
        <f>'[8]Daily Roster'!$W30</f>
        <v>qq</v>
      </c>
    </row>
    <row r="31" spans="1:23" x14ac:dyDescent="0.3">
      <c r="A31" s="7">
        <v>43507</v>
      </c>
      <c r="B31" s="1" t="s">
        <v>1</v>
      </c>
      <c r="C31" s="39" t="str">
        <f>'[8]Daily Roster'!$C31</f>
        <v>Kathy</v>
      </c>
      <c r="D31" s="39" t="str">
        <f>'[8]Daily Roster'!$D31</f>
        <v>J.Kao</v>
      </c>
      <c r="E31" s="39" t="str">
        <f>'[8]Daily Roster'!$E31</f>
        <v>David</v>
      </c>
      <c r="F31" s="39" t="str">
        <f>'[8]Daily Roster'!$F31</f>
        <v>M.Nguyen</v>
      </c>
      <c r="G31" s="39" t="str">
        <f>'[8]Daily Roster'!$G31</f>
        <v>Christine</v>
      </c>
      <c r="H31" s="39" t="str">
        <f>'[8]Daily Roster'!$H31</f>
        <v>Kosta</v>
      </c>
      <c r="I31" s="39" t="str">
        <f>'[8]Daily Roster'!$I31</f>
        <v>Maria (8.45am-1.45pm)</v>
      </c>
      <c r="J31" s="42" t="str">
        <f>'[8]Daily Roster'!$J31</f>
        <v>A.Chen</v>
      </c>
      <c r="K31" s="42" t="str">
        <f>'[8]Daily Roster'!$K31</f>
        <v>Clark</v>
      </c>
      <c r="L31" s="42" t="str">
        <f>'[8]Daily Roster'!$L31</f>
        <v>Mohammed</v>
      </c>
      <c r="M31" s="42" t="str">
        <f>'[8]Daily Roster'!$M31</f>
        <v>April</v>
      </c>
      <c r="N31" s="42" t="str">
        <f>'[8]Daily Roster'!$N31</f>
        <v>S.Thevalingam</v>
      </c>
      <c r="O31" s="42" t="str">
        <f>'[8]Daily Roster'!$O31</f>
        <v>J.Andrews</v>
      </c>
      <c r="P31" s="42" t="str">
        <f>'[8]Daily Roster'!$P31</f>
        <v>Phil&lt;3/Christine(5-8)</v>
      </c>
      <c r="Q31" s="42" t="str">
        <f>'[8]Daily Roster'!$Q31</f>
        <v>qq</v>
      </c>
      <c r="R31" s="3" t="str">
        <f>'[8]Daily Roster'!$R31</f>
        <v>Lucky /  Louise</v>
      </c>
      <c r="S31" s="42" t="str">
        <f>'[8]Daily Roster'!$S31</f>
        <v>A.Truong</v>
      </c>
      <c r="T31" s="42">
        <f>'[8]Daily Roster'!$T31</f>
        <v>0</v>
      </c>
      <c r="U31" s="3" t="str">
        <f>'[8]Daily Roster'!$U31</f>
        <v>Paree (5.15-8pm)</v>
      </c>
      <c r="V31" s="42" t="str">
        <f>'[8]Daily Roster'!$V31</f>
        <v>qq</v>
      </c>
      <c r="W31" s="3" t="str">
        <f>'[8]Daily Roster'!$W31</f>
        <v>qq</v>
      </c>
    </row>
    <row r="32" spans="1:23" x14ac:dyDescent="0.3">
      <c r="A32" s="7">
        <v>43508</v>
      </c>
      <c r="B32" s="1" t="s">
        <v>2</v>
      </c>
      <c r="C32" s="39" t="str">
        <f>'[8]Daily Roster'!$C32</f>
        <v>Janki</v>
      </c>
      <c r="D32" s="39" t="str">
        <f>'[8]Daily Roster'!$D32</f>
        <v>J.Kao</v>
      </c>
      <c r="E32" s="39" t="str">
        <f>'[8]Daily Roster'!$E32</f>
        <v>Kathy</v>
      </c>
      <c r="F32" s="39" t="str">
        <f>'[8]Daily Roster'!$F32</f>
        <v>David</v>
      </c>
      <c r="G32" s="39" t="str">
        <f>'[8]Daily Roster'!$G32</f>
        <v>Christine</v>
      </c>
      <c r="H32" s="39" t="str">
        <f>'[8]Daily Roster'!$H32</f>
        <v>Kosta</v>
      </c>
      <c r="I32" s="39" t="str">
        <f>'[8]Daily Roster'!$I32</f>
        <v>Maria (8.45am-1.45pm)</v>
      </c>
      <c r="J32" s="42" t="str">
        <f>'[8]Daily Roster'!$J32</f>
        <v>A.Chen</v>
      </c>
      <c r="K32" s="42" t="str">
        <f>'[8]Daily Roster'!$K32</f>
        <v>Clark</v>
      </c>
      <c r="L32" s="42" t="str">
        <f>'[8]Daily Roster'!$L32</f>
        <v>Meghana</v>
      </c>
      <c r="M32" s="42" t="str">
        <f>'[8]Daily Roster'!$M32</f>
        <v>Natalie (&lt;2pm)</v>
      </c>
      <c r="N32" s="42" t="str">
        <f>'[8]Daily Roster'!$N32</f>
        <v>S.Thevalingam</v>
      </c>
      <c r="O32" s="42" t="str">
        <f>'[8]Daily Roster'!$O32</f>
        <v>J.Andrews</v>
      </c>
      <c r="P32" s="42" t="str">
        <f>'[8]Daily Roster'!$P32</f>
        <v>qq</v>
      </c>
      <c r="Q32" s="42" t="str">
        <f>'[8]Daily Roster'!$Q32</f>
        <v>qq</v>
      </c>
      <c r="R32" s="3" t="str">
        <f>'[8]Daily Roster'!$R32</f>
        <v>Lucky / M.Nguyen/ Louise</v>
      </c>
      <c r="S32" s="42" t="str">
        <f>'[8]Daily Roster'!$S32</f>
        <v>A.Truong</v>
      </c>
      <c r="T32" s="42">
        <f>'[8]Daily Roster'!$T32</f>
        <v>0</v>
      </c>
      <c r="U32" s="3" t="str">
        <f>'[8]Daily Roster'!$U32</f>
        <v>Paree (5.15-8pm)</v>
      </c>
      <c r="V32" s="42" t="str">
        <f>'[8]Daily Roster'!$V32</f>
        <v>Kathy</v>
      </c>
      <c r="W32" s="3" t="str">
        <f>'[8]Daily Roster'!$W32</f>
        <v>(TC) (5.15-8pm)</v>
      </c>
    </row>
    <row r="33" spans="1:23" x14ac:dyDescent="0.3">
      <c r="A33" s="7">
        <v>43509</v>
      </c>
      <c r="B33" s="1" t="s">
        <v>3</v>
      </c>
      <c r="C33" s="39" t="str">
        <f>'[8]Daily Roster'!$C33</f>
        <v>Mohammed</v>
      </c>
      <c r="D33" s="39" t="str">
        <f>'[8]Daily Roster'!$D33</f>
        <v>J.Kao</v>
      </c>
      <c r="E33" s="39" t="str">
        <f>'[8]Daily Roster'!$E33</f>
        <v>Jasmine</v>
      </c>
      <c r="F33" s="39" t="str">
        <f>'[8]Daily Roster'!$F33</f>
        <v>Fiona</v>
      </c>
      <c r="G33" s="39" t="str">
        <f>'[8]Daily Roster'!$G33</f>
        <v>Christine</v>
      </c>
      <c r="H33" s="39" t="str">
        <f>'[8]Daily Roster'!$H33</f>
        <v>Kosta</v>
      </c>
      <c r="I33" s="39" t="str">
        <f>'[8]Daily Roster'!$I33</f>
        <v>Soty (8.45am-2.45pm)</v>
      </c>
      <c r="J33" s="42" t="str">
        <f>'[8]Daily Roster'!$J33</f>
        <v>A.Chen</v>
      </c>
      <c r="K33" s="42" t="str">
        <f>'[8]Daily Roster'!$K33</f>
        <v>Clark</v>
      </c>
      <c r="L33" s="42" t="str">
        <f>'[8]Daily Roster'!$L33</f>
        <v>M.Nguyen</v>
      </c>
      <c r="M33" s="42" t="str">
        <f>'[8]Daily Roster'!$M33</f>
        <v>Janki</v>
      </c>
      <c r="N33" s="42" t="str">
        <f>'[8]Daily Roster'!$N33</f>
        <v>S.Thevalingam</v>
      </c>
      <c r="O33" s="42" t="str">
        <f>'[8]Daily Roster'!$O33</f>
        <v>J.Andrews</v>
      </c>
      <c r="P33" s="42" t="str">
        <f>'[8]Daily Roster'!$P33</f>
        <v>David</v>
      </c>
      <c r="Q33" s="42" t="str">
        <f>'[8]Daily Roster'!$Q33</f>
        <v>qq</v>
      </c>
      <c r="R33" s="3" t="str">
        <f>'[8]Daily Roster'!$R33</f>
        <v>Lucky / Louise</v>
      </c>
      <c r="S33" s="42" t="str">
        <f>'[8]Daily Roster'!$S33</f>
        <v>Brindha / A.Truong</v>
      </c>
      <c r="T33" s="42">
        <f>'[8]Daily Roster'!$T33</f>
        <v>0</v>
      </c>
      <c r="U33" s="3" t="str">
        <f>'[8]Daily Roster'!$U33</f>
        <v>qq</v>
      </c>
      <c r="V33" s="42" t="str">
        <f>'[8]Daily Roster'!$V33</f>
        <v>Clark</v>
      </c>
      <c r="W33" s="3" t="str">
        <f>'[8]Daily Roster'!$W33</f>
        <v>(SS) (12.45-5.15pm)</v>
      </c>
    </row>
    <row r="34" spans="1:23" x14ac:dyDescent="0.3">
      <c r="A34" s="7">
        <v>43510</v>
      </c>
      <c r="B34" s="1" t="s">
        <v>4</v>
      </c>
      <c r="C34" s="39" t="str">
        <f>'[8]Daily Roster'!$C34</f>
        <v>Jeff</v>
      </c>
      <c r="D34" s="39" t="str">
        <f>'[8]Daily Roster'!$D34</f>
        <v>J.Kao</v>
      </c>
      <c r="E34" s="39" t="str">
        <f>'[8]Daily Roster'!$E34</f>
        <v>Jasmine</v>
      </c>
      <c r="F34" s="39" t="str">
        <f>'[8]Daily Roster'!$F34</f>
        <v>David</v>
      </c>
      <c r="G34" s="39" t="str">
        <f>'[8]Daily Roster'!$G34</f>
        <v>Christine</v>
      </c>
      <c r="H34" s="39" t="str">
        <f>'[8]Daily Roster'!$H34</f>
        <v>Kosta</v>
      </c>
      <c r="I34" s="39" t="str">
        <f>'[8]Daily Roster'!$I34</f>
        <v>qq</v>
      </c>
      <c r="J34" s="42" t="str">
        <f>'[8]Daily Roster'!$J34</f>
        <v>A.Chen</v>
      </c>
      <c r="K34" s="42" t="str">
        <f>'[8]Daily Roster'!$K34</f>
        <v>Clark</v>
      </c>
      <c r="L34" s="42" t="str">
        <f>'[8]Daily Roster'!$L34</f>
        <v>Patrick</v>
      </c>
      <c r="M34" s="42" t="str">
        <f>'[8]Daily Roster'!$M34</f>
        <v>April</v>
      </c>
      <c r="N34" s="42" t="str">
        <f>'[8]Daily Roster'!$N34</f>
        <v>S.Thevalingam</v>
      </c>
      <c r="O34" s="42" t="str">
        <f>'[8]Daily Roster'!$O34</f>
        <v>J.Andrews</v>
      </c>
      <c r="P34" s="42" t="str">
        <f>'[8]Daily Roster'!$P34</f>
        <v>qq</v>
      </c>
      <c r="Q34" s="42" t="str">
        <f>'[8]Daily Roster'!$Q34</f>
        <v>qq</v>
      </c>
      <c r="R34" s="3" t="str">
        <f>'[8]Daily Roster'!$R34</f>
        <v>Lucky / M.Nguyen/ Louise</v>
      </c>
      <c r="S34" s="42" t="str">
        <f>'[8]Daily Roster'!$S34</f>
        <v>Brindha / A.Truong</v>
      </c>
      <c r="T34" s="42">
        <f>'[8]Daily Roster'!$T34</f>
        <v>0</v>
      </c>
      <c r="U34" s="3" t="str">
        <f>'[8]Daily Roster'!$U34</f>
        <v>qq</v>
      </c>
      <c r="V34" s="42" t="str">
        <f>'[8]Daily Roster'!$V34</f>
        <v>qq</v>
      </c>
      <c r="W34" s="3" t="str">
        <f>'[8]Daily Roster'!$W34</f>
        <v>qq</v>
      </c>
    </row>
    <row r="35" spans="1:23" x14ac:dyDescent="0.3">
      <c r="A35" s="7">
        <v>43511</v>
      </c>
      <c r="B35" s="1" t="s">
        <v>5</v>
      </c>
      <c r="C35" s="39" t="str">
        <f>'[8]Daily Roster'!$C35</f>
        <v>Jasmine</v>
      </c>
      <c r="D35" s="39" t="str">
        <f>'[8]Daily Roster'!$D35</f>
        <v>J.Kao</v>
      </c>
      <c r="E35" s="39" t="str">
        <f>'[8]Daily Roster'!$E35</f>
        <v>Kathy</v>
      </c>
      <c r="F35" s="39" t="str">
        <f>'[8]Daily Roster'!$F35</f>
        <v>Fiona</v>
      </c>
      <c r="G35" s="39" t="str">
        <f>'[8]Daily Roster'!$G35</f>
        <v>Christine</v>
      </c>
      <c r="H35" s="39" t="str">
        <f>'[8]Daily Roster'!$H35</f>
        <v>Kosta</v>
      </c>
      <c r="I35" s="39" t="str">
        <f>'[8]Daily Roster'!$I35</f>
        <v>Maria (8.45am-1.45pm)</v>
      </c>
      <c r="J35" s="42" t="str">
        <f>'[8]Daily Roster'!$J35</f>
        <v>A.Chen</v>
      </c>
      <c r="K35" s="42" t="str">
        <f>'[8]Daily Roster'!$K35</f>
        <v>Clark</v>
      </c>
      <c r="L35" s="42" t="str">
        <f>'[8]Daily Roster'!$L35</f>
        <v>Jeff</v>
      </c>
      <c r="M35" s="42" t="str">
        <f>'[8]Daily Roster'!$M35</f>
        <v>M.Nguyen</v>
      </c>
      <c r="N35" s="42" t="str">
        <f>'[8]Daily Roster'!$N35</f>
        <v>S.Thevalingam</v>
      </c>
      <c r="O35" s="42" t="str">
        <f>'[8]Daily Roster'!$O35</f>
        <v>Lucky</v>
      </c>
      <c r="P35" s="42" t="str">
        <f>'[8]Daily Roster'!$P35</f>
        <v>Nelson</v>
      </c>
      <c r="Q35" s="42" t="str">
        <f>'[8]Daily Roster'!$Q35</f>
        <v>David</v>
      </c>
      <c r="R35" s="3" t="str">
        <f>'[8]Daily Roster'!$R35</f>
        <v xml:space="preserve"> Louise</v>
      </c>
      <c r="S35" s="42" t="str">
        <f>'[8]Daily Roster'!$S35</f>
        <v>A.Truong</v>
      </c>
      <c r="T35" s="42">
        <f>'[8]Daily Roster'!$T35</f>
        <v>0</v>
      </c>
      <c r="U35" s="3" t="str">
        <f>'[8]Daily Roster'!$U35</f>
        <v>qq</v>
      </c>
      <c r="V35" s="42" t="str">
        <f>'[8]Daily Roster'!$V35</f>
        <v>qq</v>
      </c>
      <c r="W35" s="3" t="str">
        <f>'[8]Daily Roster'!$W35</f>
        <v>qq</v>
      </c>
    </row>
    <row r="36" spans="1:23" x14ac:dyDescent="0.3">
      <c r="A36" s="7">
        <v>43514</v>
      </c>
      <c r="B36" s="1" t="s">
        <v>1</v>
      </c>
      <c r="C36" s="39" t="str">
        <f>'[8]Daily Roster'!$C36</f>
        <v>Kathy</v>
      </c>
      <c r="D36" s="39" t="str">
        <f>'[8]Daily Roster'!$D36</f>
        <v>Clark</v>
      </c>
      <c r="E36" s="39" t="str">
        <f>'[8]Daily Roster'!$E36</f>
        <v>Meghana</v>
      </c>
      <c r="F36" s="39" t="str">
        <f>'[8]Daily Roster'!$F36</f>
        <v>Nelson</v>
      </c>
      <c r="G36" s="39" t="str">
        <f>'[8]Daily Roster'!$G36</f>
        <v>J.Yang</v>
      </c>
      <c r="H36" s="39" t="str">
        <f>'[8]Daily Roster'!$H36</f>
        <v>Aseel</v>
      </c>
      <c r="I36" s="39" t="str">
        <f>'[8]Daily Roster'!$I36</f>
        <v>Maria (8.45am-1.45pm)</v>
      </c>
      <c r="J36" s="42" t="str">
        <f>'[8]Daily Roster'!$J36</f>
        <v>A.Chen</v>
      </c>
      <c r="K36" s="42" t="str">
        <f>'[8]Daily Roster'!$K36</f>
        <v>J.Kao</v>
      </c>
      <c r="L36" s="42" t="str">
        <f>'[8]Daily Roster'!$L36</f>
        <v>A.Truong</v>
      </c>
      <c r="M36" s="42" t="str">
        <f>'[8]Daily Roster'!$M36</f>
        <v>David</v>
      </c>
      <c r="N36" s="42" t="str">
        <f>'[8]Daily Roster'!$N36</f>
        <v>S.Thevalingam</v>
      </c>
      <c r="O36" s="42" t="str">
        <f>'[8]Daily Roster'!$O36</f>
        <v>J.Andrews</v>
      </c>
      <c r="P36" s="42" t="str">
        <f>'[8]Daily Roster'!$P36</f>
        <v>qq</v>
      </c>
      <c r="Q36" s="42" t="str">
        <f>'[8]Daily Roster'!$Q36</f>
        <v>qq</v>
      </c>
      <c r="R36" s="3" t="str">
        <f>'[8]Daily Roster'!$R36</f>
        <v>qq</v>
      </c>
      <c r="S36" s="42" t="str">
        <f>'[8]Daily Roster'!$S36</f>
        <v>qq</v>
      </c>
      <c r="T36" s="42" t="str">
        <f>'[8]Daily Roster'!$T36</f>
        <v>qq</v>
      </c>
      <c r="U36" s="3">
        <f>'[8]Daily Roster'!$U36</f>
        <v>0</v>
      </c>
      <c r="V36" s="42" t="str">
        <f>'[8]Daily Roster'!$V36</f>
        <v>qq</v>
      </c>
      <c r="W36" s="3" t="str">
        <f>'[8]Daily Roster'!$W36</f>
        <v>qq</v>
      </c>
    </row>
    <row r="37" spans="1:23" x14ac:dyDescent="0.3">
      <c r="A37" s="7">
        <v>43515</v>
      </c>
      <c r="B37" s="1" t="s">
        <v>2</v>
      </c>
      <c r="C37" s="39" t="str">
        <f>'[8]Daily Roster'!$C37</f>
        <v>Phuong</v>
      </c>
      <c r="D37" s="39" t="str">
        <f>'[8]Daily Roster'!$D37</f>
        <v>Clark</v>
      </c>
      <c r="E37" s="39" t="str">
        <f>'[8]Daily Roster'!$E37</f>
        <v>Kathy</v>
      </c>
      <c r="F37" s="39" t="str">
        <f>'[8]Daily Roster'!$F37</f>
        <v>Natalie &lt;2pm</v>
      </c>
      <c r="G37" s="39" t="str">
        <f>'[8]Daily Roster'!$G37</f>
        <v>J.Yang</v>
      </c>
      <c r="H37" s="39" t="str">
        <f>'[8]Daily Roster'!$H37</f>
        <v>Aseel</v>
      </c>
      <c r="I37" s="39" t="str">
        <f>'[8]Daily Roster'!$I37</f>
        <v>Maria (8.45am-1.45pm)</v>
      </c>
      <c r="J37" s="42" t="str">
        <f>'[8]Daily Roster'!$J37</f>
        <v>A.Chen</v>
      </c>
      <c r="K37" s="42" t="str">
        <f>'[8]Daily Roster'!$K37</f>
        <v>A.Truong</v>
      </c>
      <c r="L37" s="42" t="str">
        <f>'[8]Daily Roster'!$L37</f>
        <v>M.Nguyen</v>
      </c>
      <c r="M37" s="42" t="str">
        <f>'[8]Daily Roster'!$M37</f>
        <v>David</v>
      </c>
      <c r="N37" s="42" t="str">
        <f>'[8]Daily Roster'!$N37</f>
        <v>Janki</v>
      </c>
      <c r="O37" s="42" t="str">
        <f>'[8]Daily Roster'!$O37</f>
        <v>J.Andrews</v>
      </c>
      <c r="P37" s="42" t="str">
        <f>'[8]Daily Roster'!$P37</f>
        <v>qq</v>
      </c>
      <c r="Q37" s="42" t="str">
        <f>'[8]Daily Roster'!$Q37</f>
        <v>qq</v>
      </c>
      <c r="R37" s="3" t="str">
        <f>'[8]Daily Roster'!$R37</f>
        <v>qq</v>
      </c>
      <c r="S37" s="42" t="str">
        <f>'[8]Daily Roster'!$S37</f>
        <v>qq</v>
      </c>
      <c r="T37" s="42" t="str">
        <f>'[8]Daily Roster'!$T37</f>
        <v>Alison</v>
      </c>
      <c r="U37" s="3">
        <f>'[8]Daily Roster'!$U37</f>
        <v>0</v>
      </c>
      <c r="V37" s="42" t="str">
        <f>'[8]Daily Roster'!$V37</f>
        <v>Kathy</v>
      </c>
      <c r="W37" s="3" t="str">
        <f>'[8]Daily Roster'!$W37</f>
        <v>(SC) (5.15-8pm)</v>
      </c>
    </row>
    <row r="38" spans="1:23" x14ac:dyDescent="0.3">
      <c r="A38" s="7">
        <v>43516</v>
      </c>
      <c r="B38" s="1" t="s">
        <v>3</v>
      </c>
      <c r="C38" s="39" t="str">
        <f>'[8]Daily Roster'!$C38</f>
        <v>Jeff</v>
      </c>
      <c r="D38" s="39" t="str">
        <f>'[8]Daily Roster'!$D38</f>
        <v>Clark</v>
      </c>
      <c r="E38" s="39" t="str">
        <f>'[8]Daily Roster'!$E38</f>
        <v>Jasmine</v>
      </c>
      <c r="F38" s="39" t="str">
        <f>'[8]Daily Roster'!$F38</f>
        <v>M.Nguyen</v>
      </c>
      <c r="G38" s="39" t="str">
        <f>'[8]Daily Roster'!$G38</f>
        <v>J.Yang</v>
      </c>
      <c r="H38" s="39" t="str">
        <f>'[8]Daily Roster'!$H38</f>
        <v>Aseel</v>
      </c>
      <c r="I38" s="39" t="str">
        <f>'[8]Daily Roster'!$I38</f>
        <v>Soty (8.45am-2.45pm)</v>
      </c>
      <c r="J38" s="42" t="str">
        <f>'[8]Daily Roster'!$J38</f>
        <v>A.Chen</v>
      </c>
      <c r="K38" s="42" t="str">
        <f>'[8]Daily Roster'!$K38</f>
        <v>A.Truong</v>
      </c>
      <c r="L38" s="42" t="str">
        <f>'[8]Daily Roster'!$L38</f>
        <v>Patrick</v>
      </c>
      <c r="M38" s="42" t="str">
        <f>'[8]Daily Roster'!$M38</f>
        <v>David</v>
      </c>
      <c r="N38" s="42" t="str">
        <f>'[8]Daily Roster'!$N38</f>
        <v>S.Thevalingam</v>
      </c>
      <c r="O38" s="42" t="str">
        <f>'[8]Daily Roster'!$O38</f>
        <v>J.Andrews</v>
      </c>
      <c r="P38" s="42" t="str">
        <f>'[8]Daily Roster'!$P38</f>
        <v>Nadi</v>
      </c>
      <c r="Q38" s="42" t="str">
        <f>'[8]Daily Roster'!$Q38</f>
        <v>qq</v>
      </c>
      <c r="R38" s="3" t="str">
        <f>'[8]Daily Roster'!$R38</f>
        <v>Louise / Brindha</v>
      </c>
      <c r="S38" s="42" t="str">
        <f>'[8]Daily Roster'!$S38</f>
        <v>qq</v>
      </c>
      <c r="T38" s="42" t="str">
        <f>'[8]Daily Roster'!$T38</f>
        <v>qq</v>
      </c>
      <c r="U38" s="3">
        <f>'[8]Daily Roster'!$U38</f>
        <v>0</v>
      </c>
      <c r="V38" s="42" t="str">
        <f>'[8]Daily Roster'!$V38</f>
        <v>Clark</v>
      </c>
      <c r="W38" s="3" t="str">
        <f>'[8]Daily Roster'!$W38</f>
        <v>(SS) (12.45-5.15pm)</v>
      </c>
    </row>
    <row r="39" spans="1:23" x14ac:dyDescent="0.3">
      <c r="A39" s="7">
        <v>43517</v>
      </c>
      <c r="B39" s="1" t="s">
        <v>4</v>
      </c>
      <c r="C39" s="39" t="str">
        <f>'[8]Daily Roster'!$C39</f>
        <v>M.Nguyen</v>
      </c>
      <c r="D39" s="39" t="str">
        <f>'[8]Daily Roster'!$D39</f>
        <v>Clark</v>
      </c>
      <c r="E39" s="39" t="str">
        <f>'[8]Daily Roster'!$E39</f>
        <v>Jasmine</v>
      </c>
      <c r="F39" s="39" t="str">
        <f>'[8]Daily Roster'!$F39</f>
        <v>Jeff</v>
      </c>
      <c r="G39" s="39" t="str">
        <f>'[8]Daily Roster'!$G39</f>
        <v>J.Yang</v>
      </c>
      <c r="H39" s="39" t="str">
        <f>'[8]Daily Roster'!$H39</f>
        <v>Aseel</v>
      </c>
      <c r="I39" s="39" t="str">
        <f>'[8]Daily Roster'!$I39</f>
        <v>qq</v>
      </c>
      <c r="J39" s="42" t="str">
        <f>'[8]Daily Roster'!$J39</f>
        <v>A.Chen</v>
      </c>
      <c r="K39" s="42" t="str">
        <f>'[8]Daily Roster'!$K39</f>
        <v>J.Kao</v>
      </c>
      <c r="L39" s="42" t="str">
        <f>'[8]Daily Roster'!$L39</f>
        <v>Patrick</v>
      </c>
      <c r="M39" s="42" t="str">
        <f>'[8]Daily Roster'!$M39</f>
        <v>David</v>
      </c>
      <c r="N39" s="42" t="str">
        <f>'[8]Daily Roster'!$N39</f>
        <v>S.Thevalingam</v>
      </c>
      <c r="O39" s="42" t="str">
        <f>'[8]Daily Roster'!$O39</f>
        <v>J.Andrews</v>
      </c>
      <c r="P39" s="42" t="str">
        <f>'[8]Daily Roster'!$P39</f>
        <v>qq</v>
      </c>
      <c r="Q39" s="42" t="str">
        <f>'[8]Daily Roster'!$Q39</f>
        <v>qq</v>
      </c>
      <c r="R39" s="3" t="str">
        <f>'[8]Daily Roster'!$R39</f>
        <v>qq</v>
      </c>
      <c r="S39" s="42" t="str">
        <f>'[8]Daily Roster'!$S39</f>
        <v>qq</v>
      </c>
      <c r="T39" s="42" t="str">
        <f>'[8]Daily Roster'!$T39</f>
        <v>qq</v>
      </c>
      <c r="U39" s="3">
        <f>'[8]Daily Roster'!$U39</f>
        <v>0</v>
      </c>
      <c r="V39" s="42" t="str">
        <f>'[8]Daily Roster'!$V39</f>
        <v>qq</v>
      </c>
      <c r="W39" s="3" t="str">
        <f>'[8]Daily Roster'!$W39</f>
        <v>qq</v>
      </c>
    </row>
    <row r="40" spans="1:23" x14ac:dyDescent="0.3">
      <c r="A40" s="7">
        <v>43518</v>
      </c>
      <c r="B40" s="1" t="s">
        <v>5</v>
      </c>
      <c r="C40" s="39" t="str">
        <f>'[8]Daily Roster'!$C40</f>
        <v>J.Kao</v>
      </c>
      <c r="D40" s="39" t="str">
        <f>'[8]Daily Roster'!$D40</f>
        <v>A.Tran</v>
      </c>
      <c r="E40" s="39" t="str">
        <f>'[8]Daily Roster'!$E40</f>
        <v>Kathy</v>
      </c>
      <c r="F40" s="39" t="str">
        <f>'[8]Daily Roster'!$F40</f>
        <v>Janki</v>
      </c>
      <c r="G40" s="39" t="str">
        <f>'[8]Daily Roster'!$G40</f>
        <v>J.Yang</v>
      </c>
      <c r="H40" s="39" t="str">
        <f>'[8]Daily Roster'!$H40</f>
        <v>Aseel</v>
      </c>
      <c r="I40" s="39" t="str">
        <f>'[8]Daily Roster'!$I40</f>
        <v>Maria (8.45am-1.45pm)</v>
      </c>
      <c r="J40" s="42" t="str">
        <f>'[8]Daily Roster'!$J40</f>
        <v>A.Chen</v>
      </c>
      <c r="K40" s="42" t="str">
        <f>'[8]Daily Roster'!$K40</f>
        <v>Jasmine</v>
      </c>
      <c r="L40" s="42" t="str">
        <f>'[8]Daily Roster'!$L40</f>
        <v>M.Nguyen</v>
      </c>
      <c r="M40" s="42" t="str">
        <f>'[8]Daily Roster'!$M40</f>
        <v>David</v>
      </c>
      <c r="N40" s="42" t="str">
        <f>'[8]Daily Roster'!$N40</f>
        <v>Monique (11am-5pm)</v>
      </c>
      <c r="O40" s="42" t="str">
        <f>'[8]Daily Roster'!$O40</f>
        <v>J.Mond (8.45-1.45)</v>
      </c>
      <c r="P40" s="42" t="str">
        <f>'[8]Daily Roster'!$P40</f>
        <v>Nelson</v>
      </c>
      <c r="Q40" s="42" t="str">
        <f>'[8]Daily Roster'!$Q40</f>
        <v>D.Dunning</v>
      </c>
      <c r="R40" s="3" t="str">
        <f>'[8]Daily Roster'!$R40</f>
        <v>Louise / Brindha</v>
      </c>
      <c r="S40" s="42" t="str">
        <f>'[8]Daily Roster'!$S40</f>
        <v>qq</v>
      </c>
      <c r="T40" s="42" t="str">
        <f>'[8]Daily Roster'!$T40</f>
        <v>Alison</v>
      </c>
      <c r="U40" s="3">
        <f>'[8]Daily Roster'!$U40</f>
        <v>0</v>
      </c>
      <c r="V40" s="42" t="str">
        <f>'[8]Daily Roster'!$V40</f>
        <v>qq</v>
      </c>
      <c r="W40" s="3" t="str">
        <f>'[8]Daily Roster'!$W40</f>
        <v>qq</v>
      </c>
    </row>
    <row r="41" spans="1:23" x14ac:dyDescent="0.3">
      <c r="A41" s="7">
        <v>43521</v>
      </c>
      <c r="B41" s="1" t="s">
        <v>1</v>
      </c>
      <c r="C41" s="39" t="str">
        <f>'[8]Daily Roster'!$C41</f>
        <v>Kathy</v>
      </c>
      <c r="D41" s="39" t="str">
        <f>'[8]Daily Roster'!$D41</f>
        <v>A.Chen</v>
      </c>
      <c r="E41" s="39" t="str">
        <f>'[8]Daily Roster'!$E41</f>
        <v>Phuong</v>
      </c>
      <c r="F41" s="39" t="str">
        <f>'[8]Daily Roster'!$F41</f>
        <v>Nelson</v>
      </c>
      <c r="G41" s="39" t="str">
        <f>'[8]Daily Roster'!$G41</f>
        <v>Sophia</v>
      </c>
      <c r="H41" s="39" t="str">
        <f>'[8]Daily Roster'!$H41</f>
        <v>A.Alex</v>
      </c>
      <c r="I41" s="39" t="str">
        <f>'[8]Daily Roster'!$I41</f>
        <v>Maria (8.45am-1.45pm)</v>
      </c>
      <c r="J41" s="42" t="str">
        <f>'[8]Daily Roster'!$J41</f>
        <v>Clark</v>
      </c>
      <c r="K41" s="42" t="str">
        <f>'[8]Daily Roster'!$K41</f>
        <v>A.Truong</v>
      </c>
      <c r="L41" s="42" t="str">
        <f>'[8]Daily Roster'!$L41</f>
        <v>M.Nguyen</v>
      </c>
      <c r="M41" s="42" t="str">
        <f>'[8]Daily Roster'!$M41</f>
        <v>David</v>
      </c>
      <c r="N41" s="42" t="str">
        <f>'[8]Daily Roster'!$N41</f>
        <v>S.Thevalingam</v>
      </c>
      <c r="O41" s="42" t="str">
        <f>'[8]Daily Roster'!$O41</f>
        <v>J.Andrews</v>
      </c>
      <c r="P41" s="42" t="str">
        <f>'[8]Daily Roster'!$P41</f>
        <v>qq</v>
      </c>
      <c r="Q41" s="42" t="str">
        <f>'[8]Daily Roster'!$Q41</f>
        <v>qq</v>
      </c>
      <c r="R41" s="3">
        <f>'[8]Daily Roster'!$R41</f>
        <v>0</v>
      </c>
      <c r="S41" s="42">
        <f>'[8]Daily Roster'!$S41</f>
        <v>0</v>
      </c>
      <c r="T41" s="42" t="str">
        <f>'[8]Daily Roster'!$T41</f>
        <v>Ana (LS)</v>
      </c>
      <c r="U41" s="3">
        <f>'[8]Daily Roster'!$U41</f>
        <v>0</v>
      </c>
      <c r="V41" s="42" t="str">
        <f>'[8]Daily Roster'!$V41</f>
        <v>qq</v>
      </c>
      <c r="W41" s="3" t="str">
        <f>'[8]Daily Roster'!$W41</f>
        <v>qq</v>
      </c>
    </row>
    <row r="42" spans="1:23" x14ac:dyDescent="0.3">
      <c r="A42" s="7">
        <v>43522</v>
      </c>
      <c r="B42" s="1" t="s">
        <v>2</v>
      </c>
      <c r="C42" s="39" t="str">
        <f>'[8]Daily Roster'!$C42</f>
        <v>M.Nguyen</v>
      </c>
      <c r="D42" s="39" t="str">
        <f>'[8]Daily Roster'!$D42</f>
        <v>A.Chen</v>
      </c>
      <c r="E42" s="39" t="str">
        <f>'[8]Daily Roster'!$E42</f>
        <v>Kathy</v>
      </c>
      <c r="F42" s="39" t="str">
        <f>'[8]Daily Roster'!$F42</f>
        <v>Phuong</v>
      </c>
      <c r="G42" s="39" t="str">
        <f>'[8]Daily Roster'!$G42</f>
        <v>Sophia</v>
      </c>
      <c r="H42" s="39" t="str">
        <f>'[8]Daily Roster'!$H42</f>
        <v>A.Alex</v>
      </c>
      <c r="I42" s="39" t="str">
        <f>'[8]Daily Roster'!$I42</f>
        <v>Maria (8.45am-1.45pm)</v>
      </c>
      <c r="J42" s="42" t="str">
        <f>'[8]Daily Roster'!$J42</f>
        <v>Clark</v>
      </c>
      <c r="K42" s="42" t="str">
        <f>'[8]Daily Roster'!$K42</f>
        <v>J.Kao</v>
      </c>
      <c r="L42" s="42" t="str">
        <f>'[8]Daily Roster'!$L42</f>
        <v>Nelson</v>
      </c>
      <c r="M42" s="42" t="str">
        <f>'[8]Daily Roster'!$M42</f>
        <v>David</v>
      </c>
      <c r="N42" s="42" t="str">
        <f>'[8]Daily Roster'!$N42</f>
        <v>S.Thevalingam</v>
      </c>
      <c r="O42" s="42" t="str">
        <f>'[8]Daily Roster'!$O42</f>
        <v>J.Andrews</v>
      </c>
      <c r="P42" s="42" t="str">
        <f>'[8]Daily Roster'!$P42</f>
        <v>qq</v>
      </c>
      <c r="Q42" s="42" t="str">
        <f>'[8]Daily Roster'!$Q42</f>
        <v>qq</v>
      </c>
      <c r="R42" s="3">
        <f>'[8]Daily Roster'!$R42</f>
        <v>0</v>
      </c>
      <c r="S42" s="42">
        <f>'[8]Daily Roster'!$S42</f>
        <v>0</v>
      </c>
      <c r="T42" s="42" t="str">
        <f>'[8]Daily Roster'!$T42</f>
        <v>Ana (LS)</v>
      </c>
      <c r="U42" s="3">
        <f>'[8]Daily Roster'!$U42</f>
        <v>0</v>
      </c>
      <c r="V42" s="42" t="str">
        <f>'[8]Daily Roster'!$V42</f>
        <v>Kathy</v>
      </c>
      <c r="W42" s="3" t="str">
        <f>'[8]Daily Roster'!$W42</f>
        <v>(TC) (5.15-8pm)</v>
      </c>
    </row>
    <row r="43" spans="1:23" ht="30" x14ac:dyDescent="0.3">
      <c r="A43" s="7">
        <v>43523</v>
      </c>
      <c r="B43" s="1" t="s">
        <v>3</v>
      </c>
      <c r="C43" s="39" t="str">
        <f>'[8]Daily Roster'!$C43</f>
        <v>Jeff</v>
      </c>
      <c r="D43" s="39" t="str">
        <f>'[8]Daily Roster'!$D43</f>
        <v>A.Chen</v>
      </c>
      <c r="E43" s="39" t="str">
        <f>'[8]Daily Roster'!$E43</f>
        <v>Jasmine</v>
      </c>
      <c r="F43" s="39" t="str">
        <f>'[8]Daily Roster'!$F43</f>
        <v>M.Nguyen</v>
      </c>
      <c r="G43" s="39" t="str">
        <f>'[8]Daily Roster'!$G43</f>
        <v>Sophia</v>
      </c>
      <c r="H43" s="39" t="str">
        <f>'[8]Daily Roster'!$H43</f>
        <v>A.Alex</v>
      </c>
      <c r="I43" s="39" t="str">
        <f>'[8]Daily Roster'!$I43</f>
        <v>Alison (8.45am-12.45pm)</v>
      </c>
      <c r="J43" s="42" t="str">
        <f>'[8]Daily Roster'!$J43</f>
        <v>Clark</v>
      </c>
      <c r="K43" s="42" t="str">
        <f>'[8]Daily Roster'!$K43</f>
        <v>A.Truong</v>
      </c>
      <c r="L43" s="42" t="str">
        <f>'[8]Daily Roster'!$L43</f>
        <v>Patrick</v>
      </c>
      <c r="M43" s="42" t="str">
        <f>'[8]Daily Roster'!$M43</f>
        <v>David</v>
      </c>
      <c r="N43" s="42" t="str">
        <f>'[8]Daily Roster'!$N43</f>
        <v>S.Thevalingam</v>
      </c>
      <c r="O43" s="42" t="str">
        <f>'[8]Daily Roster'!$O43</f>
        <v>J.Andrews</v>
      </c>
      <c r="P43" s="42" t="str">
        <f>'[8]Daily Roster'!$P43</f>
        <v>Tatyana</v>
      </c>
      <c r="Q43" s="42" t="str">
        <f>'[8]Daily Roster'!$Q43</f>
        <v>qq</v>
      </c>
      <c r="R43" s="3">
        <f>'[8]Daily Roster'!$R43</f>
        <v>0</v>
      </c>
      <c r="S43" s="42">
        <f>'[8]Daily Roster'!$S43</f>
        <v>0</v>
      </c>
      <c r="T43" s="42" t="str">
        <f>'[8]Daily Roster'!$T43</f>
        <v>Ana (LS)</v>
      </c>
      <c r="U43" s="3">
        <f>'[8]Daily Roster'!$U43</f>
        <v>0</v>
      </c>
      <c r="V43" s="42" t="str">
        <f>'[8]Daily Roster'!$V43</f>
        <v>Alison</v>
      </c>
      <c r="W43" s="3" t="str">
        <f>'[8]Daily Roster'!$W43</f>
        <v>(SS) (12.45-5.15pm)</v>
      </c>
    </row>
    <row r="44" spans="1:23" x14ac:dyDescent="0.3">
      <c r="A44" s="7">
        <v>43524</v>
      </c>
      <c r="B44" s="1" t="s">
        <v>4</v>
      </c>
      <c r="C44" s="39" t="str">
        <f>'[8]Daily Roster'!$C44</f>
        <v>M.Nguyen</v>
      </c>
      <c r="D44" s="39" t="str">
        <f>'[8]Daily Roster'!$D44</f>
        <v>A.Chen</v>
      </c>
      <c r="E44" s="39" t="str">
        <f>'[8]Daily Roster'!$E44</f>
        <v>Jasmine</v>
      </c>
      <c r="F44" s="39" t="str">
        <f>'[8]Daily Roster'!$F44</f>
        <v>Jeff</v>
      </c>
      <c r="G44" s="39" t="str">
        <f>'[8]Daily Roster'!$G44</f>
        <v>Sophia</v>
      </c>
      <c r="H44" s="39" t="str">
        <f>'[8]Daily Roster'!$H44</f>
        <v>A.Alex</v>
      </c>
      <c r="I44" s="39" t="str">
        <f>'[8]Daily Roster'!$I44</f>
        <v>qq</v>
      </c>
      <c r="J44" s="42" t="str">
        <f>'[8]Daily Roster'!$J44</f>
        <v>Clark</v>
      </c>
      <c r="K44" s="42" t="str">
        <f>'[8]Daily Roster'!$K44</f>
        <v>J.Kao</v>
      </c>
      <c r="L44" s="42" t="str">
        <f>'[8]Daily Roster'!$L44</f>
        <v>Patrick</v>
      </c>
      <c r="M44" s="42" t="str">
        <f>'[8]Daily Roster'!$M44</f>
        <v>David</v>
      </c>
      <c r="N44" s="42" t="str">
        <f>'[8]Daily Roster'!$N44</f>
        <v>S.Thevalingam</v>
      </c>
      <c r="O44" s="42" t="str">
        <f>'[8]Daily Roster'!$O44</f>
        <v>J.Andrews</v>
      </c>
      <c r="P44" s="42" t="str">
        <f>'[8]Daily Roster'!$P44</f>
        <v>qq</v>
      </c>
      <c r="Q44" s="42" t="str">
        <f>'[8]Daily Roster'!$Q44</f>
        <v>qq</v>
      </c>
      <c r="R44" s="3">
        <f>'[8]Daily Roster'!$R44</f>
        <v>0</v>
      </c>
      <c r="S44" s="42">
        <f>'[8]Daily Roster'!$S44</f>
        <v>0</v>
      </c>
      <c r="T44" s="42" t="str">
        <f>'[8]Daily Roster'!$T44</f>
        <v>Ana (LS)</v>
      </c>
      <c r="U44" s="3">
        <f>'[8]Daily Roster'!$U44</f>
        <v>0</v>
      </c>
      <c r="V44" s="42" t="str">
        <f>'[8]Daily Roster'!$V44</f>
        <v>qq</v>
      </c>
      <c r="W44" s="3" t="str">
        <f>'[8]Daily Roster'!$W44</f>
        <v>qq</v>
      </c>
    </row>
    <row r="45" spans="1:23" x14ac:dyDescent="0.3">
      <c r="A45" s="7">
        <v>43525</v>
      </c>
      <c r="B45" s="1" t="s">
        <v>5</v>
      </c>
      <c r="C45" s="39" t="str">
        <f>'[8]Daily Roster'!$C45</f>
        <v>A.Truong</v>
      </c>
      <c r="D45" s="39" t="str">
        <f>'[8]Daily Roster'!$D45</f>
        <v>A.Chen</v>
      </c>
      <c r="E45" s="39" t="str">
        <f>'[8]Daily Roster'!$E45</f>
        <v>Kathy</v>
      </c>
      <c r="F45" s="39" t="str">
        <f>'[8]Daily Roster'!$F45</f>
        <v>Jasmine</v>
      </c>
      <c r="G45" s="39" t="str">
        <f>'[8]Daily Roster'!$G45</f>
        <v>Sophia</v>
      </c>
      <c r="H45" s="39" t="str">
        <f>'[8]Daily Roster'!$H45</f>
        <v>A.Alex</v>
      </c>
      <c r="I45" s="39" t="str">
        <f>'[8]Daily Roster'!$I45</f>
        <v>Maria (8.45am-1.45pm)</v>
      </c>
      <c r="J45" s="42" t="str">
        <f>'[8]Daily Roster'!$J45</f>
        <v>Soty (8.45am-2.45pm)</v>
      </c>
      <c r="K45" s="42" t="str">
        <f>'[8]Daily Roster'!$K45</f>
        <v>J.Kao</v>
      </c>
      <c r="L45" s="42" t="str">
        <f>'[8]Daily Roster'!$L45</f>
        <v>Janki</v>
      </c>
      <c r="M45" s="42" t="str">
        <f>'[8]Daily Roster'!$M45</f>
        <v>David</v>
      </c>
      <c r="N45" s="42" t="str">
        <f>'[8]Daily Roster'!$N45</f>
        <v>S.Thevalingam</v>
      </c>
      <c r="O45" s="42" t="str">
        <f>'[8]Daily Roster'!$O45</f>
        <v>J.Mond (8.45-1.45)</v>
      </c>
      <c r="P45" s="42" t="str">
        <f>'[8]Daily Roster'!$P45</f>
        <v>Nelson</v>
      </c>
      <c r="Q45" s="42" t="str">
        <f>'[8]Daily Roster'!$Q45</f>
        <v>D.Dunning</v>
      </c>
      <c r="R45" s="3">
        <f>'[8]Daily Roster'!$R45</f>
        <v>0</v>
      </c>
      <c r="S45" s="42">
        <f>'[8]Daily Roster'!$S45</f>
        <v>0</v>
      </c>
      <c r="T45" s="42" t="str">
        <f>'[8]Daily Roster'!$T45</f>
        <v>Ana (LS)</v>
      </c>
      <c r="U45" s="3">
        <f>'[8]Daily Roster'!$U45</f>
        <v>0</v>
      </c>
      <c r="V45" s="42" t="str">
        <f>'[8]Daily Roster'!$V45</f>
        <v>qq</v>
      </c>
      <c r="W45" s="3" t="str">
        <f>'[8]Daily Roster'!$W45</f>
        <v>qq</v>
      </c>
    </row>
    <row r="46" spans="1:23" x14ac:dyDescent="0.3">
      <c r="A46" s="7">
        <v>43528</v>
      </c>
      <c r="B46" s="1" t="s">
        <v>1</v>
      </c>
      <c r="C46" s="39" t="str">
        <f>'[8]Daily Roster'!$C46</f>
        <v>Kathy</v>
      </c>
      <c r="D46" s="39" t="str">
        <f>'[8]Daily Roster'!$D46</f>
        <v>M.Nguyen</v>
      </c>
      <c r="E46" s="39" t="str">
        <f>'[8]Daily Roster'!$E46</f>
        <v>Nelson</v>
      </c>
      <c r="F46" s="39" t="str">
        <f>'[8]Daily Roster'!$F46</f>
        <v>Phuong</v>
      </c>
      <c r="G46" s="39" t="str">
        <f>'[8]Daily Roster'!$G46</f>
        <v>V.Koo</v>
      </c>
      <c r="H46" s="39" t="str">
        <f>'[8]Daily Roster'!$H46</f>
        <v>Nadi</v>
      </c>
      <c r="I46" s="39" t="str">
        <f>'[8]Daily Roster'!$I46</f>
        <v>Maria (8.45am-1.45pm)</v>
      </c>
      <c r="J46" s="42" t="str">
        <f>'[8]Daily Roster'!$J46</f>
        <v>A.Chen</v>
      </c>
      <c r="K46" s="42" t="str">
        <f>'[8]Daily Roster'!$K46</f>
        <v>Clark</v>
      </c>
      <c r="L46" s="42" t="str">
        <f>'[8]Daily Roster'!$L46</f>
        <v>A.Truong</v>
      </c>
      <c r="M46" s="42" t="str">
        <f>'[8]Daily Roster'!$M46</f>
        <v>David</v>
      </c>
      <c r="N46" s="42" t="str">
        <f>'[8]Daily Roster'!$N46</f>
        <v>S.Thevalingam</v>
      </c>
      <c r="O46" s="42" t="str">
        <f>'[8]Daily Roster'!$O46</f>
        <v>J.Andrews</v>
      </c>
      <c r="P46" s="42" t="str">
        <f>'[8]Daily Roster'!$P46</f>
        <v>qq</v>
      </c>
      <c r="Q46" s="42" t="str">
        <f>'[8]Daily Roster'!$Q46</f>
        <v>qq</v>
      </c>
      <c r="R46" s="3">
        <f>'[8]Daily Roster'!$R46</f>
        <v>0</v>
      </c>
      <c r="S46" s="42">
        <f>'[8]Daily Roster'!$S46</f>
        <v>0</v>
      </c>
      <c r="T46" s="42" t="str">
        <f>'[8]Daily Roster'!$T46</f>
        <v>Ana</v>
      </c>
      <c r="U46" s="3">
        <f>'[8]Daily Roster'!$U46</f>
        <v>0</v>
      </c>
      <c r="V46" s="42" t="str">
        <f>'[8]Daily Roster'!$V46</f>
        <v>qq</v>
      </c>
      <c r="W46" s="3" t="str">
        <f>'[8]Daily Roster'!$W46</f>
        <v>qq</v>
      </c>
    </row>
    <row r="47" spans="1:23" x14ac:dyDescent="0.3">
      <c r="A47" s="7">
        <v>43529</v>
      </c>
      <c r="B47" s="1" t="s">
        <v>2</v>
      </c>
      <c r="C47" s="39" t="str">
        <f>'[8]Daily Roster'!$C47</f>
        <v>Leekin</v>
      </c>
      <c r="D47" s="39" t="str">
        <f>'[8]Daily Roster'!$D47</f>
        <v>J.Kao</v>
      </c>
      <c r="E47" s="39" t="str">
        <f>'[8]Daily Roster'!$E47</f>
        <v>Kathy</v>
      </c>
      <c r="F47" s="39" t="str">
        <f>'[8]Daily Roster'!$F47</f>
        <v>Phuong</v>
      </c>
      <c r="G47" s="39" t="str">
        <f>'[8]Daily Roster'!$G47</f>
        <v>V.Koo</v>
      </c>
      <c r="H47" s="39" t="str">
        <f>'[8]Daily Roster'!$H47</f>
        <v>Nadi</v>
      </c>
      <c r="I47" s="39" t="str">
        <f>'[8]Daily Roster'!$I47</f>
        <v>Maria (8.45am-1.45pm)</v>
      </c>
      <c r="J47" s="42" t="str">
        <f>'[8]Daily Roster'!$J47</f>
        <v>A.Chen</v>
      </c>
      <c r="K47" s="42" t="str">
        <f>'[8]Daily Roster'!$K47</f>
        <v>Clark / Lucky &lt;12.45</v>
      </c>
      <c r="L47" s="42" t="str">
        <f>'[8]Daily Roster'!$L47</f>
        <v>Fiona</v>
      </c>
      <c r="M47" s="42" t="str">
        <f>'[8]Daily Roster'!$M47</f>
        <v>David</v>
      </c>
      <c r="N47" s="42" t="str">
        <f>'[8]Daily Roster'!$N47</f>
        <v>S.Thevalingam</v>
      </c>
      <c r="O47" s="42" t="str">
        <f>'[8]Daily Roster'!$O47</f>
        <v>J.Andrews</v>
      </c>
      <c r="P47" s="42" t="str">
        <f>'[8]Daily Roster'!$P47</f>
        <v>qq</v>
      </c>
      <c r="Q47" s="42" t="str">
        <f>'[8]Daily Roster'!$Q47</f>
        <v>qq</v>
      </c>
      <c r="R47" s="3">
        <f>'[8]Daily Roster'!$R47</f>
        <v>0</v>
      </c>
      <c r="S47" s="42">
        <f>'[8]Daily Roster'!$S47</f>
        <v>0</v>
      </c>
      <c r="T47" s="42" t="str">
        <f>'[8]Daily Roster'!$T47</f>
        <v>qq</v>
      </c>
      <c r="U47" s="3">
        <f>'[8]Daily Roster'!$U47</f>
        <v>0</v>
      </c>
      <c r="V47" s="42" t="str">
        <f>'[8]Daily Roster'!$V47</f>
        <v>Leekin</v>
      </c>
      <c r="W47" s="3" t="str">
        <f>'[8]Daily Roster'!$W47</f>
        <v>(SC) (5.15-8pm)</v>
      </c>
    </row>
    <row r="48" spans="1:23" x14ac:dyDescent="0.3">
      <c r="A48" s="7">
        <v>43530</v>
      </c>
      <c r="B48" s="1" t="s">
        <v>3</v>
      </c>
      <c r="C48" s="39" t="str">
        <f>'[8]Daily Roster'!$C48</f>
        <v>Jeff</v>
      </c>
      <c r="D48" s="39" t="str">
        <f>'[8]Daily Roster'!$D48</f>
        <v>J.Kao</v>
      </c>
      <c r="E48" s="39" t="str">
        <f>'[8]Daily Roster'!$E48</f>
        <v>Leekin</v>
      </c>
      <c r="F48" s="39" t="str">
        <f>'[8]Daily Roster'!$F48</f>
        <v>Jasmine</v>
      </c>
      <c r="G48" s="39" t="str">
        <f>'[8]Daily Roster'!$G48</f>
        <v>V.Koo</v>
      </c>
      <c r="H48" s="39" t="str">
        <f>'[8]Daily Roster'!$H48</f>
        <v>Nadi</v>
      </c>
      <c r="I48" s="39" t="str">
        <f>'[8]Daily Roster'!$I48</f>
        <v>Soty (8.45am-2.45pm)</v>
      </c>
      <c r="J48" s="42" t="str">
        <f>'[8]Daily Roster'!$J48</f>
        <v>A.Chen</v>
      </c>
      <c r="K48" s="42" t="str">
        <f>'[8]Daily Roster'!$K48</f>
        <v>Clark</v>
      </c>
      <c r="L48" s="42" t="str">
        <f>'[8]Daily Roster'!$L48</f>
        <v>Patrick</v>
      </c>
      <c r="M48" s="42" t="str">
        <f>'[8]Daily Roster'!$M48</f>
        <v>David</v>
      </c>
      <c r="N48" s="42" t="str">
        <f>'[8]Daily Roster'!$N48</f>
        <v>S.Thevalingam</v>
      </c>
      <c r="O48" s="42" t="str">
        <f>'[8]Daily Roster'!$O48</f>
        <v>J.Andrews</v>
      </c>
      <c r="P48" s="42" t="str">
        <f>'[8]Daily Roster'!$P48</f>
        <v>Nelson</v>
      </c>
      <c r="Q48" s="42" t="str">
        <f>'[8]Daily Roster'!$Q48</f>
        <v>qq</v>
      </c>
      <c r="R48" s="3">
        <f>'[8]Daily Roster'!$R48</f>
        <v>0</v>
      </c>
      <c r="S48" s="42">
        <f>'[8]Daily Roster'!$S48</f>
        <v>0</v>
      </c>
      <c r="T48" s="42" t="str">
        <f>'[8]Daily Roster'!$T48</f>
        <v>Ana</v>
      </c>
      <c r="U48" s="3">
        <f>'[8]Daily Roster'!$U48</f>
        <v>0</v>
      </c>
      <c r="V48" s="42" t="str">
        <f>'[8]Daily Roster'!$V48</f>
        <v>Clark</v>
      </c>
      <c r="W48" s="3" t="str">
        <f>'[8]Daily Roster'!$W48</f>
        <v>(SS) (12.45-5.15pm)</v>
      </c>
    </row>
    <row r="49" spans="1:23" x14ac:dyDescent="0.3">
      <c r="A49" s="7">
        <v>43531</v>
      </c>
      <c r="B49" s="1" t="s">
        <v>4</v>
      </c>
      <c r="C49" s="39" t="str">
        <f>'[8]Daily Roster'!$C49</f>
        <v>Nelson</v>
      </c>
      <c r="D49" s="39" t="str">
        <f>'[8]Daily Roster'!$D49</f>
        <v>J.Kao</v>
      </c>
      <c r="E49" s="39" t="str">
        <f>'[8]Daily Roster'!$E49</f>
        <v>Leekin</v>
      </c>
      <c r="F49" s="39" t="str">
        <f>'[8]Daily Roster'!$F49</f>
        <v>Jasmine</v>
      </c>
      <c r="G49" s="39" t="str">
        <f>'[8]Daily Roster'!$G49</f>
        <v>V.Koo</v>
      </c>
      <c r="H49" s="39" t="str">
        <f>'[8]Daily Roster'!$H49</f>
        <v>Nadi</v>
      </c>
      <c r="I49" s="39" t="str">
        <f>'[8]Daily Roster'!$I49</f>
        <v>qq</v>
      </c>
      <c r="J49" s="42" t="str">
        <f>'[8]Daily Roster'!$J49</f>
        <v>A.Chen</v>
      </c>
      <c r="K49" s="42" t="str">
        <f>'[8]Daily Roster'!$K49</f>
        <v>Jeff</v>
      </c>
      <c r="L49" s="42" t="str">
        <f>'[8]Daily Roster'!$L49</f>
        <v>Patrick</v>
      </c>
      <c r="M49" s="42" t="str">
        <f>'[8]Daily Roster'!$M49</f>
        <v>David</v>
      </c>
      <c r="N49" s="42" t="str">
        <f>'[8]Daily Roster'!$N49</f>
        <v>S.Thevalingam</v>
      </c>
      <c r="O49" s="42" t="str">
        <f>'[8]Daily Roster'!$O49</f>
        <v>J.Andrews</v>
      </c>
      <c r="P49" s="42" t="str">
        <f>'[8]Daily Roster'!$P49</f>
        <v>qq</v>
      </c>
      <c r="Q49" s="42" t="str">
        <f>'[8]Daily Roster'!$Q49</f>
        <v>qq</v>
      </c>
      <c r="R49" s="3">
        <f>'[8]Daily Roster'!$R49</f>
        <v>0</v>
      </c>
      <c r="S49" s="42">
        <f>'[8]Daily Roster'!$S49</f>
        <v>0</v>
      </c>
      <c r="T49" s="42" t="str">
        <f>'[8]Daily Roster'!$T49</f>
        <v>Ana</v>
      </c>
      <c r="U49" s="3">
        <f>'[8]Daily Roster'!$U49</f>
        <v>0</v>
      </c>
      <c r="V49" s="42" t="str">
        <f>'[8]Daily Roster'!$V49</f>
        <v>qq</v>
      </c>
      <c r="W49" s="3" t="str">
        <f>'[8]Daily Roster'!$W49</f>
        <v>qq</v>
      </c>
    </row>
    <row r="50" spans="1:23" x14ac:dyDescent="0.3">
      <c r="A50" s="7">
        <v>43532</v>
      </c>
      <c r="B50" s="1" t="s">
        <v>5</v>
      </c>
      <c r="C50" s="39" t="str">
        <f>'[8]Daily Roster'!$C50</f>
        <v>Leekin</v>
      </c>
      <c r="D50" s="39" t="str">
        <f>'[8]Daily Roster'!$D50</f>
        <v>J.Kao</v>
      </c>
      <c r="E50" s="39" t="str">
        <f>'[8]Daily Roster'!$E50</f>
        <v>Kathy</v>
      </c>
      <c r="F50" s="39" t="str">
        <f>'[8]Daily Roster'!$F50</f>
        <v>Jasmine</v>
      </c>
      <c r="G50" s="39" t="str">
        <f>'[8]Daily Roster'!$G50</f>
        <v>V.Koo</v>
      </c>
      <c r="H50" s="39" t="str">
        <f>'[8]Daily Roster'!$H50</f>
        <v>Nadi</v>
      </c>
      <c r="I50" s="39" t="str">
        <f>'[8]Daily Roster'!$I50</f>
        <v>Maria (8.45am-1.45pm)</v>
      </c>
      <c r="J50" s="42" t="str">
        <f>'[8]Daily Roster'!$J50</f>
        <v>A.Chen</v>
      </c>
      <c r="K50" s="42" t="str">
        <f>'[8]Daily Roster'!$K50</f>
        <v>Nelson</v>
      </c>
      <c r="L50" s="42" t="str">
        <f>'[8]Daily Roster'!$L50</f>
        <v>Fiona</v>
      </c>
      <c r="M50" s="42" t="str">
        <f>'[8]Daily Roster'!$M50</f>
        <v>David</v>
      </c>
      <c r="N50" s="42" t="str">
        <f>'[8]Daily Roster'!$N50</f>
        <v>S.Thevalingam</v>
      </c>
      <c r="O50" s="42" t="str">
        <f>'[8]Daily Roster'!$O50</f>
        <v>Meghana</v>
      </c>
      <c r="P50" s="42" t="str">
        <f>'[8]Daily Roster'!$P50</f>
        <v>M.Nguyen</v>
      </c>
      <c r="Q50" s="42" t="str">
        <f>'[8]Daily Roster'!$Q50</f>
        <v>Alison</v>
      </c>
      <c r="R50" s="3">
        <f>'[8]Daily Roster'!$R50</f>
        <v>0</v>
      </c>
      <c r="S50" s="42">
        <f>'[8]Daily Roster'!$S50</f>
        <v>0</v>
      </c>
      <c r="T50" s="42" t="str">
        <f>'[8]Daily Roster'!$T50</f>
        <v>qq</v>
      </c>
      <c r="U50" s="3">
        <f>'[8]Daily Roster'!$U50</f>
        <v>0</v>
      </c>
      <c r="V50" s="42" t="str">
        <f>'[8]Daily Roster'!$V50</f>
        <v>qq</v>
      </c>
      <c r="W50" s="3" t="str">
        <f>'[8]Daily Roster'!$W50</f>
        <v>qq</v>
      </c>
    </row>
    <row r="51" spans="1:23" x14ac:dyDescent="0.3">
      <c r="A51" s="7">
        <v>43535</v>
      </c>
      <c r="B51" s="1" t="s">
        <v>1</v>
      </c>
      <c r="C51" s="39" t="str">
        <f>'[8]Daily Roster'!$C51</f>
        <v>Public Holiday</v>
      </c>
      <c r="D51" s="39" t="str">
        <f>'[8]Daily Roster'!$D51</f>
        <v>Public Holiday</v>
      </c>
      <c r="E51" s="39" t="str">
        <f>'[8]Daily Roster'!$E51</f>
        <v>Public Holiday</v>
      </c>
      <c r="F51" s="39" t="str">
        <f>'[8]Daily Roster'!$F51</f>
        <v>Public Holiday</v>
      </c>
      <c r="G51" s="39" t="str">
        <f>'[8]Daily Roster'!$G51</f>
        <v>Public Holiday</v>
      </c>
      <c r="H51" s="39" t="str">
        <f>'[8]Daily Roster'!$H51</f>
        <v>Public Holiday</v>
      </c>
      <c r="I51" s="39" t="str">
        <f>'[8]Daily Roster'!$I51</f>
        <v>Public Holiday</v>
      </c>
      <c r="J51" s="42" t="str">
        <f>'[8]Daily Roster'!$J51</f>
        <v>Public Holiday</v>
      </c>
      <c r="K51" s="42" t="str">
        <f>'[8]Daily Roster'!$K51</f>
        <v>Public Holiday</v>
      </c>
      <c r="L51" s="42" t="str">
        <f>'[8]Daily Roster'!$L51</f>
        <v>Public Holiday</v>
      </c>
      <c r="M51" s="42" t="str">
        <f>'[8]Daily Roster'!$M51</f>
        <v>Public Holiday</v>
      </c>
      <c r="N51" s="42" t="str">
        <f>'[8]Daily Roster'!$N51</f>
        <v>Public Holiday</v>
      </c>
      <c r="O51" s="42" t="str">
        <f>'[8]Daily Roster'!$O51</f>
        <v>Public Holiday</v>
      </c>
      <c r="P51" s="42" t="str">
        <f>'[8]Daily Roster'!$P51</f>
        <v>Public Holiday</v>
      </c>
      <c r="Q51" s="42" t="str">
        <f>'[8]Daily Roster'!$Q51</f>
        <v>Public Holiday</v>
      </c>
      <c r="R51" s="3" t="str">
        <f>'[8]Daily Roster'!$R51</f>
        <v>Public Holiday</v>
      </c>
      <c r="S51" s="42" t="str">
        <f>'[8]Daily Roster'!$S51</f>
        <v>Public Holiday</v>
      </c>
      <c r="T51" s="42" t="str">
        <f>'[8]Daily Roster'!$T51</f>
        <v>Public Holiday</v>
      </c>
      <c r="U51" s="3" t="str">
        <f>'[8]Daily Roster'!$U51</f>
        <v>Public Holiday</v>
      </c>
      <c r="V51" s="42" t="str">
        <f>'[8]Daily Roster'!$V51</f>
        <v>Public Holiday</v>
      </c>
      <c r="W51" s="3" t="str">
        <f>'[8]Daily Roster'!$W51</f>
        <v>Public Holiday</v>
      </c>
    </row>
    <row r="52" spans="1:23" x14ac:dyDescent="0.3">
      <c r="A52" s="7">
        <v>43536</v>
      </c>
      <c r="B52" s="1" t="s">
        <v>2</v>
      </c>
      <c r="C52" s="39" t="str">
        <f>'[8]Daily Roster'!$C52</f>
        <v>Leekin</v>
      </c>
      <c r="D52" s="39" t="str">
        <f>'[8]Daily Roster'!$D52</f>
        <v>Clark</v>
      </c>
      <c r="E52" s="39" t="str">
        <f>'[8]Daily Roster'!$E52</f>
        <v>Kathy</v>
      </c>
      <c r="F52" s="39" t="str">
        <f>'[8]Daily Roster'!$F52</f>
        <v>Phuong</v>
      </c>
      <c r="G52" s="39" t="str">
        <f>'[8]Daily Roster'!$G52</f>
        <v>Georgia</v>
      </c>
      <c r="H52" s="39" t="str">
        <f>'[8]Daily Roster'!$H52</f>
        <v>April</v>
      </c>
      <c r="I52" s="39" t="str">
        <f>'[8]Daily Roster'!$I52</f>
        <v>Maria (8.45am-1.45pm)</v>
      </c>
      <c r="J52" s="42" t="str">
        <f>'[8]Daily Roster'!$J52</f>
        <v>A.Chen</v>
      </c>
      <c r="K52" s="42" t="str">
        <f>'[8]Daily Roster'!$K52</f>
        <v>J.Kao</v>
      </c>
      <c r="L52" s="42" t="str">
        <f>'[8]Daily Roster'!$L52</f>
        <v>Fiona</v>
      </c>
      <c r="M52" s="42" t="str">
        <f>'[8]Daily Roster'!$M52</f>
        <v>David</v>
      </c>
      <c r="N52" s="42" t="str">
        <f>'[8]Daily Roster'!$N52</f>
        <v>S.Thevalingam</v>
      </c>
      <c r="O52" s="42" t="str">
        <f>'[8]Daily Roster'!$O52</f>
        <v>J.Andrews</v>
      </c>
      <c r="P52" s="42" t="str">
        <f>'[8]Daily Roster'!$P52</f>
        <v>qq</v>
      </c>
      <c r="Q52" s="42" t="str">
        <f>'[8]Daily Roster'!$Q52</f>
        <v>qq</v>
      </c>
      <c r="R52" s="3">
        <f>'[8]Daily Roster'!$R52</f>
        <v>0</v>
      </c>
      <c r="S52" s="42">
        <f>'[8]Daily Roster'!$S52</f>
        <v>0</v>
      </c>
      <c r="T52" s="42" t="str">
        <f>'[8]Daily Roster'!$T52</f>
        <v>Lauren (LS)</v>
      </c>
      <c r="U52" s="3">
        <f>'[8]Daily Roster'!$U52</f>
        <v>0</v>
      </c>
      <c r="V52" s="42" t="str">
        <f>'[8]Daily Roster'!$V52</f>
        <v>Leekin</v>
      </c>
      <c r="W52" s="3" t="str">
        <f>'[8]Daily Roster'!$W52</f>
        <v>(TC) (5.15-8pm)</v>
      </c>
    </row>
    <row r="53" spans="1:23" x14ac:dyDescent="0.3">
      <c r="A53" s="7">
        <v>43537</v>
      </c>
      <c r="B53" s="1" t="s">
        <v>3</v>
      </c>
      <c r="C53" s="39" t="str">
        <f>'[8]Daily Roster'!$C53</f>
        <v>Jeff</v>
      </c>
      <c r="D53" s="39" t="str">
        <f>'[8]Daily Roster'!$D53</f>
        <v>Clark</v>
      </c>
      <c r="E53" s="39" t="str">
        <f>'[8]Daily Roster'!$E53</f>
        <v>Leekin</v>
      </c>
      <c r="F53" s="39" t="str">
        <f>'[8]Daily Roster'!$F53</f>
        <v>Jasmine</v>
      </c>
      <c r="G53" s="39" t="str">
        <f>'[8]Daily Roster'!$G53</f>
        <v>Georgia</v>
      </c>
      <c r="H53" s="39" t="str">
        <f>'[8]Daily Roster'!$H53</f>
        <v>April</v>
      </c>
      <c r="I53" s="39" t="str">
        <f>'[8]Daily Roster'!$I53</f>
        <v>Soty (8.45am-2.45pm)</v>
      </c>
      <c r="J53" s="42" t="str">
        <f>'[8]Daily Roster'!$J53</f>
        <v>A.Chen</v>
      </c>
      <c r="K53" s="42" t="str">
        <f>'[8]Daily Roster'!$K53</f>
        <v>J.Kao</v>
      </c>
      <c r="L53" s="42" t="str">
        <f>'[8]Daily Roster'!$L53</f>
        <v>Patrick</v>
      </c>
      <c r="M53" s="42" t="str">
        <f>'[8]Daily Roster'!$M53</f>
        <v>David</v>
      </c>
      <c r="N53" s="42" t="str">
        <f>'[8]Daily Roster'!$N53</f>
        <v>S.Thevalingam</v>
      </c>
      <c r="O53" s="42" t="str">
        <f>'[8]Daily Roster'!$O53</f>
        <v>J.Andrews</v>
      </c>
      <c r="P53" s="42" t="str">
        <f>'[8]Daily Roster'!$P53</f>
        <v>Fiona</v>
      </c>
      <c r="Q53" s="42" t="str">
        <f>'[8]Daily Roster'!$Q53</f>
        <v>qq</v>
      </c>
      <c r="R53" s="3">
        <f>'[8]Daily Roster'!$R53</f>
        <v>0</v>
      </c>
      <c r="S53" s="42">
        <f>'[8]Daily Roster'!$S53</f>
        <v>0</v>
      </c>
      <c r="T53" s="42" t="str">
        <f>'[8]Daily Roster'!$T53</f>
        <v>Lauren (LS)</v>
      </c>
      <c r="U53" s="3">
        <f>'[8]Daily Roster'!$U53</f>
        <v>0</v>
      </c>
      <c r="V53" s="42" t="str">
        <f>'[8]Daily Roster'!$V53</f>
        <v>S.Thevalingam</v>
      </c>
      <c r="W53" s="3" t="str">
        <f>'[8]Daily Roster'!$W53</f>
        <v>(SS) (12.45-5.15pm)</v>
      </c>
    </row>
    <row r="54" spans="1:23" x14ac:dyDescent="0.3">
      <c r="A54" s="7">
        <v>43538</v>
      </c>
      <c r="B54" s="1" t="s">
        <v>4</v>
      </c>
      <c r="C54" s="39" t="str">
        <f>'[8]Daily Roster'!$C54</f>
        <v>J.Kao</v>
      </c>
      <c r="D54" s="39" t="str">
        <f>'[8]Daily Roster'!$D54</f>
        <v>Clark</v>
      </c>
      <c r="E54" s="39" t="str">
        <f>'[8]Daily Roster'!$E54</f>
        <v>Leekin</v>
      </c>
      <c r="F54" s="39" t="str">
        <f>'[8]Daily Roster'!$F54</f>
        <v>Jasmine</v>
      </c>
      <c r="G54" s="39" t="str">
        <f>'[8]Daily Roster'!$G54</f>
        <v>Georgia</v>
      </c>
      <c r="H54" s="39" t="str">
        <f>'[8]Daily Roster'!$H54</f>
        <v>April</v>
      </c>
      <c r="I54" s="39" t="str">
        <f>'[8]Daily Roster'!$I54</f>
        <v>qq</v>
      </c>
      <c r="J54" s="42" t="str">
        <f>'[8]Daily Roster'!$J54</f>
        <v>A.Chen</v>
      </c>
      <c r="K54" s="42" t="str">
        <f>'[8]Daily Roster'!$K54</f>
        <v>Sylvia</v>
      </c>
      <c r="L54" s="42" t="str">
        <f>'[8]Daily Roster'!$L54</f>
        <v>Patrick</v>
      </c>
      <c r="M54" s="42" t="str">
        <f>'[8]Daily Roster'!$M54</f>
        <v>David</v>
      </c>
      <c r="N54" s="42" t="str">
        <f>'[8]Daily Roster'!$N54</f>
        <v>S.Thevalingam</v>
      </c>
      <c r="O54" s="42" t="str">
        <f>'[8]Daily Roster'!$O54</f>
        <v>J.Andrews</v>
      </c>
      <c r="P54" s="42" t="str">
        <f>'[8]Daily Roster'!$P54</f>
        <v>qq</v>
      </c>
      <c r="Q54" s="42" t="str">
        <f>'[8]Daily Roster'!$Q54</f>
        <v>Jeff &gt;2pm</v>
      </c>
      <c r="R54" s="3">
        <f>'[8]Daily Roster'!$R54</f>
        <v>0</v>
      </c>
      <c r="S54" s="42">
        <f>'[8]Daily Roster'!$S54</f>
        <v>0</v>
      </c>
      <c r="T54" s="42" t="str">
        <f>'[8]Daily Roster'!$T54</f>
        <v>Lauren (LS)</v>
      </c>
      <c r="U54" s="3">
        <f>'[8]Daily Roster'!$U54</f>
        <v>0</v>
      </c>
      <c r="V54" s="42" t="str">
        <f>'[8]Daily Roster'!$V54</f>
        <v>qq</v>
      </c>
      <c r="W54" s="3" t="str">
        <f>'[8]Daily Roster'!$W54</f>
        <v>qq</v>
      </c>
    </row>
    <row r="55" spans="1:23" x14ac:dyDescent="0.3">
      <c r="A55" s="7">
        <v>43539</v>
      </c>
      <c r="B55" s="1" t="s">
        <v>5</v>
      </c>
      <c r="C55" s="39" t="str">
        <f>'[8]Daily Roster'!$C55</f>
        <v>Leekin</v>
      </c>
      <c r="D55" s="39" t="str">
        <f>'[8]Daily Roster'!$D55</f>
        <v>Eugene</v>
      </c>
      <c r="E55" s="39" t="str">
        <f>'[8]Daily Roster'!$E55</f>
        <v>Kathy</v>
      </c>
      <c r="F55" s="39" t="str">
        <f>'[8]Daily Roster'!$F55</f>
        <v>Jasmine</v>
      </c>
      <c r="G55" s="39" t="str">
        <f>'[8]Daily Roster'!$G55</f>
        <v>Georgia</v>
      </c>
      <c r="H55" s="39" t="str">
        <f>'[8]Daily Roster'!$H55</f>
        <v>April</v>
      </c>
      <c r="I55" s="39" t="str">
        <f>'[8]Daily Roster'!$I55</f>
        <v>Maria (8.45am-1.45pm)</v>
      </c>
      <c r="J55" s="42" t="str">
        <f>'[8]Daily Roster'!$J55</f>
        <v>A.Chen</v>
      </c>
      <c r="K55" s="42" t="str">
        <f>'[8]Daily Roster'!$K55</f>
        <v>J.Kao</v>
      </c>
      <c r="L55" s="42" t="str">
        <f>'[8]Daily Roster'!$L55</f>
        <v>Fiona</v>
      </c>
      <c r="M55" s="42" t="str">
        <f>'[8]Daily Roster'!$M55</f>
        <v>David</v>
      </c>
      <c r="N55" s="42" t="str">
        <f>'[8]Daily Roster'!$N55</f>
        <v>S.Thevalingam</v>
      </c>
      <c r="O55" s="42" t="str">
        <f>'[8]Daily Roster'!$O55</f>
        <v>J.Mond (8.45-1.45)</v>
      </c>
      <c r="P55" s="42" t="str">
        <f>'[8]Daily Roster'!$P55</f>
        <v>M.Nguyen</v>
      </c>
      <c r="Q55" s="42" t="str">
        <f>'[8]Daily Roster'!$Q55</f>
        <v>Janki</v>
      </c>
      <c r="R55" s="3">
        <f>'[8]Daily Roster'!$R55</f>
        <v>0</v>
      </c>
      <c r="S55" s="42">
        <f>'[8]Daily Roster'!$S55</f>
        <v>0</v>
      </c>
      <c r="T55" s="42" t="str">
        <f>'[8]Daily Roster'!$T55</f>
        <v>Lauren (LS)</v>
      </c>
      <c r="U55" s="3">
        <f>'[8]Daily Roster'!$U55</f>
        <v>0</v>
      </c>
      <c r="V55" s="42" t="str">
        <f>'[8]Daily Roster'!$V55</f>
        <v>qq</v>
      </c>
      <c r="W55" s="3" t="str">
        <f>'[8]Daily Roster'!$W55</f>
        <v>qq</v>
      </c>
    </row>
    <row r="56" spans="1:23" x14ac:dyDescent="0.3">
      <c r="A56" s="7">
        <v>43542</v>
      </c>
      <c r="B56" s="1" t="s">
        <v>1</v>
      </c>
      <c r="C56" s="39" t="str">
        <f>'[8]Daily Roster'!$C56</f>
        <v>Kathy</v>
      </c>
      <c r="D56" s="39" t="str">
        <f>'[8]Daily Roster'!$D56</f>
        <v>Clark</v>
      </c>
      <c r="E56" s="39" t="str">
        <f>'[8]Daily Roster'!$E56</f>
        <v>Leekin</v>
      </c>
      <c r="F56" s="39" t="str">
        <f>'[8]Daily Roster'!$F56</f>
        <v>Janki</v>
      </c>
      <c r="G56" s="39" t="str">
        <f>'[8]Daily Roster'!$G56</f>
        <v>Stuart</v>
      </c>
      <c r="H56" s="39" t="str">
        <f>'[8]Daily Roster'!$H56</f>
        <v>J.Kao</v>
      </c>
      <c r="I56" s="39" t="str">
        <f>'[8]Daily Roster'!$I56</f>
        <v>Maria (8.45am-1.45pm)</v>
      </c>
      <c r="J56" s="42" t="str">
        <f>'[8]Daily Roster'!$J56</f>
        <v>A.Chen</v>
      </c>
      <c r="K56" s="42" t="str">
        <f>'[8]Daily Roster'!$K56</f>
        <v>M.Nguyen</v>
      </c>
      <c r="L56" s="42" t="str">
        <f>'[8]Daily Roster'!$L56</f>
        <v>Sylvia</v>
      </c>
      <c r="M56" s="42" t="str">
        <f>'[8]Daily Roster'!$M56</f>
        <v>David</v>
      </c>
      <c r="N56" s="42" t="str">
        <f>'[8]Daily Roster'!$N56</f>
        <v>S.Thevalingam</v>
      </c>
      <c r="O56" s="42" t="str">
        <f>'[8]Daily Roster'!$O56</f>
        <v>J.Andrews</v>
      </c>
      <c r="P56" s="42" t="str">
        <f>'[8]Daily Roster'!$P56</f>
        <v>qq</v>
      </c>
      <c r="Q56" s="42" t="str">
        <f>'[8]Daily Roster'!$Q56</f>
        <v>qq</v>
      </c>
      <c r="R56" s="3">
        <f>'[8]Daily Roster'!$R56</f>
        <v>0</v>
      </c>
      <c r="S56" s="42">
        <f>'[8]Daily Roster'!$S56</f>
        <v>0</v>
      </c>
      <c r="T56" s="42" t="str">
        <f>'[8]Daily Roster'!$T56</f>
        <v>qq</v>
      </c>
      <c r="U56" s="3">
        <f>'[8]Daily Roster'!$U56</f>
        <v>0</v>
      </c>
      <c r="V56" s="42" t="str">
        <f>'[8]Daily Roster'!$V56</f>
        <v>qq</v>
      </c>
      <c r="W56" s="3" t="str">
        <f>'[8]Daily Roster'!$W56</f>
        <v>qq</v>
      </c>
    </row>
    <row r="57" spans="1:23" x14ac:dyDescent="0.3">
      <c r="A57" s="7">
        <v>43543</v>
      </c>
      <c r="B57" s="1" t="s">
        <v>2</v>
      </c>
      <c r="C57" s="39" t="str">
        <f>'[8]Daily Roster'!$C57</f>
        <v>Leekin</v>
      </c>
      <c r="D57" s="39" t="str">
        <f>'[8]Daily Roster'!$D57</f>
        <v>Clark</v>
      </c>
      <c r="E57" s="39" t="str">
        <f>'[8]Daily Roster'!$E57</f>
        <v>Kathy</v>
      </c>
      <c r="F57" s="39" t="str">
        <f>'[8]Daily Roster'!$F57</f>
        <v>Phuong</v>
      </c>
      <c r="G57" s="39" t="str">
        <f>'[8]Daily Roster'!$G57</f>
        <v>Stuart</v>
      </c>
      <c r="H57" s="39" t="str">
        <f>'[8]Daily Roster'!$H57</f>
        <v>J.Kao</v>
      </c>
      <c r="I57" s="39" t="str">
        <f>'[8]Daily Roster'!$I57</f>
        <v>Maria (8.45am-1.45pm)</v>
      </c>
      <c r="J57" s="42" t="str">
        <f>'[8]Daily Roster'!$J57</f>
        <v>A.Chen</v>
      </c>
      <c r="K57" s="42" t="str">
        <f>'[8]Daily Roster'!$K57</f>
        <v>Karishma</v>
      </c>
      <c r="L57" s="42" t="str">
        <f>'[8]Daily Roster'!$L57</f>
        <v>Fiona</v>
      </c>
      <c r="M57" s="42" t="str">
        <f>'[8]Daily Roster'!$M57</f>
        <v>David</v>
      </c>
      <c r="N57" s="42" t="str">
        <f>'[8]Daily Roster'!$N57</f>
        <v>S.Thevalingam</v>
      </c>
      <c r="O57" s="42" t="str">
        <f>'[8]Daily Roster'!$O57</f>
        <v>J.Andrews</v>
      </c>
      <c r="P57" s="42" t="str">
        <f>'[8]Daily Roster'!$P57</f>
        <v>qq</v>
      </c>
      <c r="Q57" s="42" t="str">
        <f>'[8]Daily Roster'!$Q57</f>
        <v>qq</v>
      </c>
      <c r="R57" s="3">
        <f>'[8]Daily Roster'!$R57</f>
        <v>0</v>
      </c>
      <c r="S57" s="42">
        <f>'[8]Daily Roster'!$S57</f>
        <v>0</v>
      </c>
      <c r="T57" s="42" t="str">
        <f>'[8]Daily Roster'!$T57</f>
        <v>Lauren</v>
      </c>
      <c r="U57" s="3">
        <f>'[8]Daily Roster'!$U57</f>
        <v>0</v>
      </c>
      <c r="V57" s="42" t="str">
        <f>'[8]Daily Roster'!$V57</f>
        <v>Leekin</v>
      </c>
      <c r="W57" s="3" t="str">
        <f>'[8]Daily Roster'!$W57</f>
        <v>(SC) (5.15-8pm)</v>
      </c>
    </row>
    <row r="58" spans="1:23" x14ac:dyDescent="0.3">
      <c r="A58" s="7">
        <v>43544</v>
      </c>
      <c r="B58" s="1" t="s">
        <v>3</v>
      </c>
      <c r="C58" s="39" t="str">
        <f>'[8]Daily Roster'!$C58</f>
        <v>Jeff</v>
      </c>
      <c r="D58" s="39" t="str">
        <f>'[8]Daily Roster'!$D58</f>
        <v>Clark</v>
      </c>
      <c r="E58" s="39" t="str">
        <f>'[8]Daily Roster'!$E58</f>
        <v>Leekin</v>
      </c>
      <c r="F58" s="39" t="str">
        <f>'[8]Daily Roster'!$F58</f>
        <v>Jasmine</v>
      </c>
      <c r="G58" s="39" t="str">
        <f>'[8]Daily Roster'!$G58</f>
        <v>Stuart</v>
      </c>
      <c r="H58" s="39" t="str">
        <f>'[8]Daily Roster'!$H58</f>
        <v>J.Kao</v>
      </c>
      <c r="I58" s="39" t="str">
        <f>'[8]Daily Roster'!$I58</f>
        <v>Soty (8.45am-2.45pm)</v>
      </c>
      <c r="J58" s="42" t="str">
        <f>'[8]Daily Roster'!$J58</f>
        <v>A.Chen</v>
      </c>
      <c r="K58" s="42" t="str">
        <f>'[8]Daily Roster'!$K58</f>
        <v>Sylvia</v>
      </c>
      <c r="L58" s="42" t="str">
        <f>'[8]Daily Roster'!$L58</f>
        <v>Patrick</v>
      </c>
      <c r="M58" s="42" t="str">
        <f>'[8]Daily Roster'!$M58</f>
        <v>David</v>
      </c>
      <c r="N58" s="42" t="str">
        <f>'[8]Daily Roster'!$N58</f>
        <v>S.Thevalingam</v>
      </c>
      <c r="O58" s="42" t="str">
        <f>'[8]Daily Roster'!$O58</f>
        <v>J.Andrews</v>
      </c>
      <c r="P58" s="42" t="str">
        <f>'[8]Daily Roster'!$P58</f>
        <v>Fiona</v>
      </c>
      <c r="Q58" s="42" t="str">
        <f>'[8]Daily Roster'!$Q58</f>
        <v>qq</v>
      </c>
      <c r="R58" s="3">
        <f>'[8]Daily Roster'!$R58</f>
        <v>0</v>
      </c>
      <c r="S58" s="42">
        <f>'[8]Daily Roster'!$S58</f>
        <v>0</v>
      </c>
      <c r="T58" s="42" t="str">
        <f>'[8]Daily Roster'!$T58</f>
        <v>Lauren</v>
      </c>
      <c r="U58" s="3">
        <f>'[8]Daily Roster'!$U58</f>
        <v>0</v>
      </c>
      <c r="V58" s="42" t="str">
        <f>'[8]Daily Roster'!$V58</f>
        <v>S.Thevalingam</v>
      </c>
      <c r="W58" s="3" t="str">
        <f>'[8]Daily Roster'!$W58</f>
        <v>(SS) (12.45-5.15pm)</v>
      </c>
    </row>
    <row r="59" spans="1:23" x14ac:dyDescent="0.3">
      <c r="A59" s="7">
        <v>43545</v>
      </c>
      <c r="B59" s="1" t="s">
        <v>4</v>
      </c>
      <c r="C59" s="39" t="str">
        <f>'[8]Daily Roster'!$C59</f>
        <v>Eugene</v>
      </c>
      <c r="D59" s="39" t="str">
        <f>'[8]Daily Roster'!$D59</f>
        <v>Clark</v>
      </c>
      <c r="E59" s="39" t="str">
        <f>'[8]Daily Roster'!$E59</f>
        <v>Leekin</v>
      </c>
      <c r="F59" s="39" t="str">
        <f>'[8]Daily Roster'!$F59</f>
        <v>Jasmine</v>
      </c>
      <c r="G59" s="39" t="str">
        <f>'[8]Daily Roster'!$G59</f>
        <v>Stuart</v>
      </c>
      <c r="H59" s="39" t="str">
        <f>'[8]Daily Roster'!$H59</f>
        <v>J.Kao</v>
      </c>
      <c r="I59" s="39" t="str">
        <f>'[8]Daily Roster'!$I59</f>
        <v>qq</v>
      </c>
      <c r="J59" s="42" t="str">
        <f>'[8]Daily Roster'!$J59</f>
        <v>A.Chen</v>
      </c>
      <c r="K59" s="42" t="str">
        <f>'[8]Daily Roster'!$K59</f>
        <v>Meghana</v>
      </c>
      <c r="L59" s="42" t="str">
        <f>'[8]Daily Roster'!$L59</f>
        <v>Patrick</v>
      </c>
      <c r="M59" s="42" t="str">
        <f>'[8]Daily Roster'!$M59</f>
        <v>David</v>
      </c>
      <c r="N59" s="42" t="str">
        <f>'[8]Daily Roster'!$N59</f>
        <v>S.Thevalingam</v>
      </c>
      <c r="O59" s="42" t="str">
        <f>'[8]Daily Roster'!$O59</f>
        <v>J.Andrews</v>
      </c>
      <c r="P59" s="42" t="str">
        <f>'[8]Daily Roster'!$P59</f>
        <v>qq</v>
      </c>
      <c r="Q59" s="42" t="str">
        <f>'[8]Daily Roster'!$Q59</f>
        <v>Jeff &gt;2pm</v>
      </c>
      <c r="R59" s="3">
        <f>'[8]Daily Roster'!$R59</f>
        <v>0</v>
      </c>
      <c r="S59" s="42">
        <f>'[8]Daily Roster'!$S59</f>
        <v>0</v>
      </c>
      <c r="T59" s="42" t="str">
        <f>'[8]Daily Roster'!$T59</f>
        <v>Lauren</v>
      </c>
      <c r="U59" s="3">
        <f>'[8]Daily Roster'!$U59</f>
        <v>0</v>
      </c>
      <c r="V59" s="42" t="str">
        <f>'[8]Daily Roster'!$V59</f>
        <v>qq</v>
      </c>
      <c r="W59" s="3" t="str">
        <f>'[8]Daily Roster'!$W59</f>
        <v>qq</v>
      </c>
    </row>
    <row r="60" spans="1:23" x14ac:dyDescent="0.3">
      <c r="A60" s="7">
        <v>43546</v>
      </c>
      <c r="B60" s="1" t="s">
        <v>5</v>
      </c>
      <c r="C60" s="39" t="str">
        <f>'[8]Daily Roster'!$C60</f>
        <v>Leekin</v>
      </c>
      <c r="D60" s="39" t="str">
        <f>'[8]Daily Roster'!$D60</f>
        <v>Eugene</v>
      </c>
      <c r="E60" s="39" t="str">
        <f>'[8]Daily Roster'!$E60</f>
        <v>Kathy</v>
      </c>
      <c r="F60" s="39" t="str">
        <f>'[8]Daily Roster'!$F60</f>
        <v>Jasmine</v>
      </c>
      <c r="G60" s="39" t="str">
        <f>'[8]Daily Roster'!$G60</f>
        <v>Stuart</v>
      </c>
      <c r="H60" s="39" t="str">
        <f>'[8]Daily Roster'!$H60</f>
        <v>J.Kao</v>
      </c>
      <c r="I60" s="39" t="str">
        <f>'[8]Daily Roster'!$I60</f>
        <v>Maria (8.45am-1.45pm)</v>
      </c>
      <c r="J60" s="42" t="str">
        <f>'[8]Daily Roster'!$J60</f>
        <v>A.Chen</v>
      </c>
      <c r="K60" s="42" t="str">
        <f>'[8]Daily Roster'!$K60</f>
        <v>Meghana</v>
      </c>
      <c r="L60" s="42" t="str">
        <f>'[8]Daily Roster'!$L60</f>
        <v>A.Tran</v>
      </c>
      <c r="M60" s="42" t="str">
        <f>'[8]Daily Roster'!$M60</f>
        <v>David</v>
      </c>
      <c r="N60" s="42" t="str">
        <f>'[8]Daily Roster'!$N60</f>
        <v>S.Thevalingam</v>
      </c>
      <c r="O60" s="42" t="str">
        <f>'[8]Daily Roster'!$O60</f>
        <v>J.Mond (8.45-1.45)</v>
      </c>
      <c r="P60" s="42" t="str">
        <f>'[8]Daily Roster'!$P60</f>
        <v>Fiona</v>
      </c>
      <c r="Q60" s="42" t="str">
        <f>'[8]Daily Roster'!$Q60</f>
        <v>D.Dunning</v>
      </c>
      <c r="R60" s="3">
        <f>'[8]Daily Roster'!$R60</f>
        <v>0</v>
      </c>
      <c r="S60" s="42">
        <f>'[8]Daily Roster'!$S60</f>
        <v>0</v>
      </c>
      <c r="T60" s="42" t="str">
        <f>'[8]Daily Roster'!$T60</f>
        <v>Lauren</v>
      </c>
      <c r="U60" s="3">
        <f>'[8]Daily Roster'!$U60</f>
        <v>0</v>
      </c>
      <c r="V60" s="42" t="str">
        <f>'[8]Daily Roster'!$V60</f>
        <v>qq</v>
      </c>
      <c r="W60" s="3" t="str">
        <f>'[8]Daily Roster'!$W60</f>
        <v>qq</v>
      </c>
    </row>
    <row r="61" spans="1:23" x14ac:dyDescent="0.3">
      <c r="A61" s="7">
        <v>43549</v>
      </c>
      <c r="B61" s="1" t="s">
        <v>1</v>
      </c>
      <c r="C61" s="39" t="str">
        <f>'[8]Daily Roster'!$C61</f>
        <v>Kathy</v>
      </c>
      <c r="D61" s="39" t="str">
        <f>'[8]Daily Roster'!$D61</f>
        <v>Clark</v>
      </c>
      <c r="E61" s="39" t="str">
        <f>'[8]Daily Roster'!$E61</f>
        <v>Eugene</v>
      </c>
      <c r="F61" s="39" t="str">
        <f>'[8]Daily Roster'!$F61</f>
        <v>Phuong</v>
      </c>
      <c r="G61" s="39" t="str">
        <f>'[8]Daily Roster'!$G61</f>
        <v>Leekin</v>
      </c>
      <c r="H61" s="39" t="str">
        <f>'[8]Daily Roster'!$H61</f>
        <v>M.Nguyen</v>
      </c>
      <c r="I61" s="39" t="str">
        <f>'[8]Daily Roster'!$I61</f>
        <v>Maria (8.45am-1.45pm)</v>
      </c>
      <c r="J61" s="42" t="str">
        <f>'[8]Daily Roster'!$J61</f>
        <v>Janki</v>
      </c>
      <c r="K61" s="42" t="str">
        <f>'[8]Daily Roster'!$K61</f>
        <v>J.Kao</v>
      </c>
      <c r="L61" s="42" t="str">
        <f>'[8]Daily Roster'!$L61</f>
        <v>Meghana</v>
      </c>
      <c r="M61" s="42" t="str">
        <f>'[8]Daily Roster'!$M61</f>
        <v>David</v>
      </c>
      <c r="N61" s="42" t="str">
        <f>'[8]Daily Roster'!$N61</f>
        <v>S.Thevalingam</v>
      </c>
      <c r="O61" s="42" t="str">
        <f>'[8]Daily Roster'!$O61</f>
        <v>J.Andrews</v>
      </c>
      <c r="P61" s="42" t="str">
        <f>'[8]Daily Roster'!$P61</f>
        <v>qq</v>
      </c>
      <c r="Q61" s="42" t="str">
        <f>'[8]Daily Roster'!$Q61</f>
        <v>qq</v>
      </c>
      <c r="R61" s="3">
        <f>'[8]Daily Roster'!$R61</f>
        <v>0</v>
      </c>
      <c r="S61" s="42">
        <f>'[8]Daily Roster'!$S61</f>
        <v>0</v>
      </c>
      <c r="T61" s="42" t="str">
        <f>'[8]Daily Roster'!$T61</f>
        <v>Roshny (LS)</v>
      </c>
      <c r="U61" s="3">
        <f>'[8]Daily Roster'!$U61</f>
        <v>0</v>
      </c>
      <c r="V61" s="42" t="str">
        <f>'[8]Daily Roster'!$V61</f>
        <v>qq</v>
      </c>
      <c r="W61" s="3" t="str">
        <f>'[8]Daily Roster'!$W61</f>
        <v>qq</v>
      </c>
    </row>
    <row r="62" spans="1:23" x14ac:dyDescent="0.3">
      <c r="A62" s="7">
        <v>43550</v>
      </c>
      <c r="B62" s="1" t="s">
        <v>2</v>
      </c>
      <c r="C62" s="39" t="str">
        <f>'[8]Daily Roster'!$C62</f>
        <v>A.Truong</v>
      </c>
      <c r="D62" s="39" t="str">
        <f>'[8]Daily Roster'!$D62</f>
        <v>Clark</v>
      </c>
      <c r="E62" s="39" t="str">
        <f>'[8]Daily Roster'!$E62</f>
        <v>Kathy</v>
      </c>
      <c r="F62" s="39" t="str">
        <f>'[8]Daily Roster'!$F62</f>
        <v>Phuong</v>
      </c>
      <c r="G62" s="39" t="str">
        <f>'[8]Daily Roster'!$G62</f>
        <v>Leekin</v>
      </c>
      <c r="H62" s="39" t="str">
        <f>'[8]Daily Roster'!$H62</f>
        <v>M.Nguyen</v>
      </c>
      <c r="I62" s="39" t="str">
        <f>'[8]Daily Roster'!$I62</f>
        <v>Maria (8.45am-1.45pm)</v>
      </c>
      <c r="J62" s="42" t="str">
        <f>'[8]Daily Roster'!$J62</f>
        <v>Monique</v>
      </c>
      <c r="K62" s="42" t="str">
        <f>'[8]Daily Roster'!$K62</f>
        <v>J.Kao</v>
      </c>
      <c r="L62" s="42" t="str">
        <f>'[8]Daily Roster'!$L62</f>
        <v>Fiona</v>
      </c>
      <c r="M62" s="42" t="str">
        <f>'[8]Daily Roster'!$M62</f>
        <v>David</v>
      </c>
      <c r="N62" s="42" t="str">
        <f>'[8]Daily Roster'!$N62</f>
        <v>S.Thevalingam</v>
      </c>
      <c r="O62" s="42" t="str">
        <f>'[8]Daily Roster'!$O62</f>
        <v>J.Andrews</v>
      </c>
      <c r="P62" s="42" t="str">
        <f>'[8]Daily Roster'!$P62</f>
        <v>qq</v>
      </c>
      <c r="Q62" s="42" t="str">
        <f>'[8]Daily Roster'!$Q62</f>
        <v>qq</v>
      </c>
      <c r="R62" s="3">
        <f>'[8]Daily Roster'!$R62</f>
        <v>0</v>
      </c>
      <c r="S62" s="42">
        <f>'[8]Daily Roster'!$S62</f>
        <v>0</v>
      </c>
      <c r="T62" s="42" t="str">
        <f>'[8]Daily Roster'!$T62</f>
        <v>Roshny (LS)</v>
      </c>
      <c r="U62" s="3">
        <f>'[8]Daily Roster'!$U62</f>
        <v>0</v>
      </c>
      <c r="V62" s="42" t="str">
        <f>'[8]Daily Roster'!$V62</f>
        <v>Leekin</v>
      </c>
      <c r="W62" s="3" t="str">
        <f>'[8]Daily Roster'!$W62</f>
        <v>(TC) (5.15-8pm)</v>
      </c>
    </row>
    <row r="63" spans="1:23" x14ac:dyDescent="0.3">
      <c r="A63" s="7">
        <v>43551</v>
      </c>
      <c r="B63" s="1" t="s">
        <v>3</v>
      </c>
      <c r="C63" s="39" t="str">
        <f>'[8]Daily Roster'!$C63</f>
        <v>Jeff</v>
      </c>
      <c r="D63" s="39" t="str">
        <f>'[8]Daily Roster'!$D63</f>
        <v>Clark</v>
      </c>
      <c r="E63" s="39" t="str">
        <f>'[8]Daily Roster'!$E63</f>
        <v>Janki</v>
      </c>
      <c r="F63" s="39" t="str">
        <f>'[8]Daily Roster'!$F63</f>
        <v>Jasmine</v>
      </c>
      <c r="G63" s="39" t="str">
        <f>'[8]Daily Roster'!$G63</f>
        <v>Leekin</v>
      </c>
      <c r="H63" s="39" t="str">
        <f>'[8]Daily Roster'!$H63</f>
        <v>M.Nguyen</v>
      </c>
      <c r="I63" s="39" t="str">
        <f>'[8]Daily Roster'!$I63</f>
        <v>Soty (8.45am-2.45pm)</v>
      </c>
      <c r="J63" s="42" t="str">
        <f>'[8]Daily Roster'!$J63</f>
        <v>Monique</v>
      </c>
      <c r="K63" s="42" t="str">
        <f>'[8]Daily Roster'!$K63</f>
        <v>J.Kao</v>
      </c>
      <c r="L63" s="42" t="str">
        <f>'[8]Daily Roster'!$L63</f>
        <v>Patrick</v>
      </c>
      <c r="M63" s="42" t="str">
        <f>'[8]Daily Roster'!$M63</f>
        <v>David</v>
      </c>
      <c r="N63" s="42" t="str">
        <f>'[8]Daily Roster'!$N63</f>
        <v>S.Thevalingam</v>
      </c>
      <c r="O63" s="42" t="str">
        <f>'[8]Daily Roster'!$O63</f>
        <v>J.Andrews</v>
      </c>
      <c r="P63" s="42" t="str">
        <f>'[8]Daily Roster'!$P63</f>
        <v>Fiona</v>
      </c>
      <c r="Q63" s="42" t="str">
        <f>'[8]Daily Roster'!$Q63</f>
        <v>qq</v>
      </c>
      <c r="R63" s="3">
        <f>'[8]Daily Roster'!$R63</f>
        <v>0</v>
      </c>
      <c r="S63" s="42">
        <f>'[8]Daily Roster'!$S63</f>
        <v>0</v>
      </c>
      <c r="T63" s="42" t="str">
        <f>'[8]Daily Roster'!$T63</f>
        <v>Roshny (LS)</v>
      </c>
      <c r="U63" s="3">
        <f>'[8]Daily Roster'!$U63</f>
        <v>0</v>
      </c>
      <c r="V63" s="42" t="str">
        <f>'[8]Daily Roster'!$V63</f>
        <v>S.Thevalingam</v>
      </c>
      <c r="W63" s="3" t="str">
        <f>'[8]Daily Roster'!$W63</f>
        <v>(SS) (12.45-5.15pm)</v>
      </c>
    </row>
    <row r="64" spans="1:23" x14ac:dyDescent="0.3">
      <c r="A64" s="7">
        <v>43552</v>
      </c>
      <c r="B64" s="1" t="s">
        <v>4</v>
      </c>
      <c r="C64" s="39" t="str">
        <f>'[8]Daily Roster'!$C64</f>
        <v>J.Kao</v>
      </c>
      <c r="D64" s="39" t="str">
        <f>'[8]Daily Roster'!$D64</f>
        <v>Clark</v>
      </c>
      <c r="E64" s="39" t="str">
        <f>'[8]Daily Roster'!$E64</f>
        <v>Janki</v>
      </c>
      <c r="F64" s="39" t="str">
        <f>'[8]Daily Roster'!$F64</f>
        <v>Jasmine</v>
      </c>
      <c r="G64" s="39" t="str">
        <f>'[8]Daily Roster'!$G64</f>
        <v>Leekin</v>
      </c>
      <c r="H64" s="39" t="str">
        <f>'[8]Daily Roster'!$H64</f>
        <v>M.Nguyen</v>
      </c>
      <c r="I64" s="39" t="str">
        <f>'[8]Daily Roster'!$I64</f>
        <v>qq</v>
      </c>
      <c r="J64" s="42" t="str">
        <f>'[8]Daily Roster'!$J64</f>
        <v>Li-Ling</v>
      </c>
      <c r="K64" s="42" t="str">
        <f>'[8]Daily Roster'!$K64</f>
        <v>Vivienne</v>
      </c>
      <c r="L64" s="42" t="str">
        <f>'[8]Daily Roster'!$L64</f>
        <v>Patrick</v>
      </c>
      <c r="M64" s="42" t="str">
        <f>'[8]Daily Roster'!$M64</f>
        <v>David</v>
      </c>
      <c r="N64" s="42" t="str">
        <f>'[8]Daily Roster'!$N64</f>
        <v>S.Thevalingam</v>
      </c>
      <c r="O64" s="42" t="str">
        <f>'[8]Daily Roster'!$O64</f>
        <v>J.Andrews</v>
      </c>
      <c r="P64" s="42" t="str">
        <f>'[8]Daily Roster'!$P64</f>
        <v>qq</v>
      </c>
      <c r="Q64" s="42" t="str">
        <f>'[8]Daily Roster'!$Q64</f>
        <v>qq</v>
      </c>
      <c r="R64" s="3">
        <f>'[8]Daily Roster'!$R64</f>
        <v>0</v>
      </c>
      <c r="S64" s="42">
        <f>'[8]Daily Roster'!$S64</f>
        <v>0</v>
      </c>
      <c r="T64" s="42" t="str">
        <f>'[8]Daily Roster'!$T64</f>
        <v>Roshny (LS)</v>
      </c>
      <c r="U64" s="3">
        <f>'[8]Daily Roster'!$U64</f>
        <v>0</v>
      </c>
      <c r="V64" s="42" t="str">
        <f>'[8]Daily Roster'!$V64</f>
        <v>qq</v>
      </c>
      <c r="W64" s="3" t="str">
        <f>'[8]Daily Roster'!$W64</f>
        <v>qq</v>
      </c>
    </row>
    <row r="65" spans="1:23" x14ac:dyDescent="0.3">
      <c r="A65" s="7">
        <v>43553</v>
      </c>
      <c r="B65" s="1" t="s">
        <v>5</v>
      </c>
      <c r="C65" s="39" t="str">
        <f>'[8]Daily Roster'!$C65</f>
        <v>A.Truong</v>
      </c>
      <c r="D65" s="39" t="str">
        <f>'[8]Daily Roster'!$D65</f>
        <v>Clark</v>
      </c>
      <c r="E65" s="39" t="str">
        <f>'[8]Daily Roster'!$E65</f>
        <v>Kathy</v>
      </c>
      <c r="F65" s="39" t="str">
        <f>'[8]Daily Roster'!$F65</f>
        <v>Jasmine</v>
      </c>
      <c r="G65" s="39" t="str">
        <f>'[8]Daily Roster'!$G65</f>
        <v>Leekin</v>
      </c>
      <c r="H65" s="39" t="str">
        <f>'[8]Daily Roster'!$H65</f>
        <v>M.Nguyen</v>
      </c>
      <c r="I65" s="39" t="str">
        <f>'[8]Daily Roster'!$I65</f>
        <v>Maria (8.45am-1.45pm)</v>
      </c>
      <c r="J65" s="42" t="str">
        <f>'[8]Daily Roster'!$J65</f>
        <v>Eugene</v>
      </c>
      <c r="K65" s="42" t="str">
        <f>'[8]Daily Roster'!$K65</f>
        <v>Jeff</v>
      </c>
      <c r="L65" s="42" t="str">
        <f>'[8]Daily Roster'!$L65</f>
        <v>Alison</v>
      </c>
      <c r="M65" s="42" t="str">
        <f>'[8]Daily Roster'!$M65</f>
        <v>David</v>
      </c>
      <c r="N65" s="42" t="str">
        <f>'[8]Daily Roster'!$N65</f>
        <v>S.Thevalingam</v>
      </c>
      <c r="O65" s="42" t="str">
        <f>'[8]Daily Roster'!$O65</f>
        <v>J.Mond (8.45-1.45)</v>
      </c>
      <c r="P65" s="42" t="str">
        <f>'[8]Daily Roster'!$P65</f>
        <v>Fiona</v>
      </c>
      <c r="Q65" s="42" t="str">
        <f>'[8]Daily Roster'!$Q65</f>
        <v>D.Dunning</v>
      </c>
      <c r="R65" s="3">
        <f>'[8]Daily Roster'!$R65</f>
        <v>0</v>
      </c>
      <c r="S65" s="42">
        <f>'[8]Daily Roster'!$S65</f>
        <v>0</v>
      </c>
      <c r="T65" s="42" t="str">
        <f>'[8]Daily Roster'!$T65</f>
        <v>Roshny (LS)</v>
      </c>
      <c r="U65" s="3">
        <f>'[8]Daily Roster'!$U65</f>
        <v>0</v>
      </c>
      <c r="V65" s="42" t="str">
        <f>'[8]Daily Roster'!$V65</f>
        <v>qq</v>
      </c>
      <c r="W65" s="3" t="str">
        <f>'[8]Daily Roster'!$W65</f>
        <v>qq</v>
      </c>
    </row>
    <row r="66" spans="1:23" x14ac:dyDescent="0.3">
      <c r="A66" s="7">
        <v>43556</v>
      </c>
      <c r="B66" s="1" t="s">
        <v>1</v>
      </c>
      <c r="C66" s="39" t="str">
        <f>'[8]Daily Roster'!$C66</f>
        <v>Kathy</v>
      </c>
      <c r="D66" s="39" t="str">
        <f>'[8]Daily Roster'!$D66</f>
        <v>Clark</v>
      </c>
      <c r="E66" s="39" t="str">
        <f>'[8]Daily Roster'!$E66</f>
        <v>Leekin</v>
      </c>
      <c r="F66" s="39" t="str">
        <f>'[8]Daily Roster'!$F66</f>
        <v>Phuong</v>
      </c>
      <c r="G66" s="39" t="str">
        <f>'[8]Daily Roster'!$G66</f>
        <v>S.Thevalingam</v>
      </c>
      <c r="H66" s="39" t="str">
        <f>'[8]Daily Roster'!$H66</f>
        <v>MichaelL</v>
      </c>
      <c r="I66" s="39" t="str">
        <f>'[8]Daily Roster'!$I66</f>
        <v>Maria (8.45am-1.45pm)</v>
      </c>
      <c r="J66" s="42" t="str">
        <f>'[8]Daily Roster'!$J66</f>
        <v>blank</v>
      </c>
      <c r="K66" s="42" t="str">
        <f>'[8]Daily Roster'!$K66</f>
        <v>blank</v>
      </c>
      <c r="L66" s="42" t="str">
        <f>'[8]Daily Roster'!$L66</f>
        <v>blank</v>
      </c>
      <c r="M66" s="42" t="str">
        <f>'[8]Daily Roster'!$M66</f>
        <v>David</v>
      </c>
      <c r="N66" s="42" t="str">
        <f>'[8]Daily Roster'!$N66</f>
        <v>blank</v>
      </c>
      <c r="O66" s="42" t="str">
        <f>'[8]Daily Roster'!$O66</f>
        <v>J.Andrews</v>
      </c>
      <c r="P66" s="42" t="str">
        <f>'[8]Daily Roster'!$P66</f>
        <v>qq</v>
      </c>
      <c r="Q66" s="42" t="str">
        <f>'[8]Daily Roster'!$Q66</f>
        <v>qq</v>
      </c>
      <c r="R66" s="3">
        <f>'[8]Daily Roster'!$R66</f>
        <v>0</v>
      </c>
      <c r="S66" s="42">
        <f>'[8]Daily Roster'!$S66</f>
        <v>0</v>
      </c>
      <c r="T66" s="42" t="str">
        <f>'[8]Daily Roster'!$T66</f>
        <v>Roshny</v>
      </c>
      <c r="U66" s="3">
        <f>'[8]Daily Roster'!$U66</f>
        <v>0</v>
      </c>
      <c r="V66" s="42" t="str">
        <f>'[8]Daily Roster'!$V66</f>
        <v>qq</v>
      </c>
      <c r="W66" s="3" t="str">
        <f>'[8]Daily Roster'!$W66</f>
        <v>qq</v>
      </c>
    </row>
    <row r="67" spans="1:23" x14ac:dyDescent="0.3">
      <c r="A67" s="7">
        <v>43557</v>
      </c>
      <c r="B67" s="1" t="s">
        <v>2</v>
      </c>
      <c r="C67" s="39" t="str">
        <f>'[8]Daily Roster'!$C67</f>
        <v>Leekin</v>
      </c>
      <c r="D67" s="39" t="str">
        <f>'[8]Daily Roster'!$D67</f>
        <v>Clark</v>
      </c>
      <c r="E67" s="39" t="str">
        <f>'[8]Daily Roster'!$E67</f>
        <v>Kathy</v>
      </c>
      <c r="F67" s="39" t="str">
        <f>'[8]Daily Roster'!$F67</f>
        <v>Phuong</v>
      </c>
      <c r="G67" s="39" t="str">
        <f>'[8]Daily Roster'!$G67</f>
        <v>S.Thevalingam</v>
      </c>
      <c r="H67" s="39" t="str">
        <f>'[8]Daily Roster'!$H67</f>
        <v>MichaelL</v>
      </c>
      <c r="I67" s="39" t="str">
        <f>'[8]Daily Roster'!$I67</f>
        <v>Maria (8.45am-1.45pm)</v>
      </c>
      <c r="J67" s="42" t="str">
        <f>'[8]Daily Roster'!$J67</f>
        <v>blank</v>
      </c>
      <c r="K67" s="42" t="str">
        <f>'[8]Daily Roster'!$K67</f>
        <v>blank</v>
      </c>
      <c r="L67" s="42" t="str">
        <f>'[8]Daily Roster'!$L67</f>
        <v>Fiona</v>
      </c>
      <c r="M67" s="42" t="str">
        <f>'[8]Daily Roster'!$M67</f>
        <v>David</v>
      </c>
      <c r="N67" s="42" t="str">
        <f>'[8]Daily Roster'!$N67</f>
        <v>blank</v>
      </c>
      <c r="O67" s="42" t="str">
        <f>'[8]Daily Roster'!$O67</f>
        <v>J.Andrews</v>
      </c>
      <c r="P67" s="42" t="str">
        <f>'[8]Daily Roster'!$P67</f>
        <v>qq</v>
      </c>
      <c r="Q67" s="42" t="str">
        <f>'[8]Daily Roster'!$Q67</f>
        <v>qq</v>
      </c>
      <c r="R67" s="3">
        <f>'[8]Daily Roster'!$R67</f>
        <v>0</v>
      </c>
      <c r="S67" s="42">
        <f>'[8]Daily Roster'!$S67</f>
        <v>0</v>
      </c>
      <c r="T67" s="42" t="str">
        <f>'[8]Daily Roster'!$T67</f>
        <v>qq</v>
      </c>
      <c r="U67" s="3">
        <f>'[8]Daily Roster'!$U67</f>
        <v>0</v>
      </c>
      <c r="V67" s="42" t="str">
        <f>'[8]Daily Roster'!$V67</f>
        <v>Huda</v>
      </c>
      <c r="W67" s="3" t="str">
        <f>'[8]Daily Roster'!$W67</f>
        <v>(SC) (5.15-8pm)</v>
      </c>
    </row>
    <row r="68" spans="1:23" x14ac:dyDescent="0.3">
      <c r="A68" s="7">
        <v>43558</v>
      </c>
      <c r="B68" s="1" t="s">
        <v>3</v>
      </c>
      <c r="C68" s="39" t="str">
        <f>'[8]Daily Roster'!$C68</f>
        <v>Jeff</v>
      </c>
      <c r="D68" s="39" t="str">
        <f>'[8]Daily Roster'!$D68</f>
        <v>Clark</v>
      </c>
      <c r="E68" s="39" t="str">
        <f>'[8]Daily Roster'!$E68</f>
        <v>Leekin</v>
      </c>
      <c r="F68" s="39" t="str">
        <f>'[8]Daily Roster'!$F68</f>
        <v>Jasmine</v>
      </c>
      <c r="G68" s="39" t="str">
        <f>'[8]Daily Roster'!$G68</f>
        <v>S.Thevalingam</v>
      </c>
      <c r="H68" s="39" t="str">
        <f>'[8]Daily Roster'!$H68</f>
        <v>MichaelL</v>
      </c>
      <c r="I68" s="39" t="str">
        <f>'[8]Daily Roster'!$I68</f>
        <v>Soty (8.45am-2.45pm)</v>
      </c>
      <c r="J68" s="42" t="str">
        <f>'[8]Daily Roster'!$J68</f>
        <v>blank</v>
      </c>
      <c r="K68" s="42" t="str">
        <f>'[8]Daily Roster'!$K68</f>
        <v>J.Kao</v>
      </c>
      <c r="L68" s="42" t="str">
        <f>'[8]Daily Roster'!$L68</f>
        <v>Patrick</v>
      </c>
      <c r="M68" s="42" t="str">
        <f>'[8]Daily Roster'!$M68</f>
        <v>David</v>
      </c>
      <c r="N68" s="42" t="str">
        <f>'[8]Daily Roster'!$N68</f>
        <v>blank</v>
      </c>
      <c r="O68" s="42" t="str">
        <f>'[8]Daily Roster'!$O68</f>
        <v>J.Andrews</v>
      </c>
      <c r="P68" s="42" t="str">
        <f>'[8]Daily Roster'!$P68</f>
        <v>Fiona</v>
      </c>
      <c r="Q68" s="42" t="str">
        <f>'[8]Daily Roster'!$Q68</f>
        <v>qq</v>
      </c>
      <c r="R68" s="3">
        <f>'[8]Daily Roster'!$R68</f>
        <v>0</v>
      </c>
      <c r="S68" s="42">
        <f>'[8]Daily Roster'!$S68</f>
        <v>0</v>
      </c>
      <c r="T68" s="42" t="str">
        <f>'[8]Daily Roster'!$T68</f>
        <v>Roshny</v>
      </c>
      <c r="U68" s="3">
        <f>'[8]Daily Roster'!$U68</f>
        <v>0</v>
      </c>
      <c r="V68" s="42" t="str">
        <f>'[8]Daily Roster'!$V68</f>
        <v>Roshny</v>
      </c>
      <c r="W68" s="3" t="str">
        <f>'[8]Daily Roster'!$W68</f>
        <v>(SS) (12.45-5.15pm)</v>
      </c>
    </row>
    <row r="69" spans="1:23" x14ac:dyDescent="0.3">
      <c r="A69" s="7">
        <v>43559</v>
      </c>
      <c r="B69" s="1" t="s">
        <v>4</v>
      </c>
      <c r="C69" s="39" t="str">
        <f>'[8]Daily Roster'!$C69</f>
        <v>J.Kao</v>
      </c>
      <c r="D69" s="39" t="str">
        <f>'[8]Daily Roster'!$D69</f>
        <v>Clark</v>
      </c>
      <c r="E69" s="39" t="str">
        <f>'[8]Daily Roster'!$E69</f>
        <v>Leekin</v>
      </c>
      <c r="F69" s="39" t="str">
        <f>'[8]Daily Roster'!$F69</f>
        <v>Jasmine</v>
      </c>
      <c r="G69" s="39" t="str">
        <f>'[8]Daily Roster'!$G69</f>
        <v>S.Thevalingam</v>
      </c>
      <c r="H69" s="39" t="str">
        <f>'[8]Daily Roster'!$H69</f>
        <v>MichaelL</v>
      </c>
      <c r="I69" s="39" t="str">
        <f>'[8]Daily Roster'!$I69</f>
        <v>qq</v>
      </c>
      <c r="J69" s="42" t="str">
        <f>'[8]Daily Roster'!$J69</f>
        <v>Vivienne</v>
      </c>
      <c r="K69" s="42" t="str">
        <f>'[8]Daily Roster'!$K69</f>
        <v>Jeff</v>
      </c>
      <c r="L69" s="42" t="str">
        <f>'[8]Daily Roster'!$L69</f>
        <v>Patrick</v>
      </c>
      <c r="M69" s="42" t="str">
        <f>'[8]Daily Roster'!$M69</f>
        <v>David</v>
      </c>
      <c r="N69" s="42" t="str">
        <f>'[8]Daily Roster'!$N69</f>
        <v>blank</v>
      </c>
      <c r="O69" s="42" t="str">
        <f>'[8]Daily Roster'!$O69</f>
        <v>J.Andrews</v>
      </c>
      <c r="P69" s="42" t="str">
        <f>'[8]Daily Roster'!$P69</f>
        <v>qq</v>
      </c>
      <c r="Q69" s="42" t="str">
        <f>'[8]Daily Roster'!$Q69</f>
        <v>qq</v>
      </c>
      <c r="R69" s="3">
        <f>'[8]Daily Roster'!$R69</f>
        <v>0</v>
      </c>
      <c r="S69" s="42">
        <f>'[8]Daily Roster'!$S69</f>
        <v>0</v>
      </c>
      <c r="T69" s="42" t="str">
        <f>'[8]Daily Roster'!$T69</f>
        <v>Roshny</v>
      </c>
      <c r="U69" s="3">
        <f>'[8]Daily Roster'!$U69</f>
        <v>0</v>
      </c>
      <c r="V69" s="42" t="str">
        <f>'[8]Daily Roster'!$V69</f>
        <v>qq</v>
      </c>
      <c r="W69" s="3" t="str">
        <f>'[8]Daily Roster'!$W69</f>
        <v>qq</v>
      </c>
    </row>
    <row r="70" spans="1:23" x14ac:dyDescent="0.3">
      <c r="A70" s="7">
        <v>43560</v>
      </c>
      <c r="B70" s="1" t="s">
        <v>5</v>
      </c>
      <c r="C70" s="39" t="str">
        <f>'[8]Daily Roster'!$C70</f>
        <v>Leekin</v>
      </c>
      <c r="D70" s="39" t="str">
        <f>'[8]Daily Roster'!$D70</f>
        <v>Clark</v>
      </c>
      <c r="E70" s="39" t="str">
        <f>'[8]Daily Roster'!$E70</f>
        <v>Kathy</v>
      </c>
      <c r="F70" s="39" t="str">
        <f>'[8]Daily Roster'!$F70</f>
        <v>Jasmine</v>
      </c>
      <c r="G70" s="39" t="str">
        <f>'[8]Daily Roster'!$G70</f>
        <v>S.Thevalingam</v>
      </c>
      <c r="H70" s="39" t="str">
        <f>'[8]Daily Roster'!$H70</f>
        <v>MichaelL</v>
      </c>
      <c r="I70" s="39" t="str">
        <f>'[8]Daily Roster'!$I70</f>
        <v>Maria (8.45am-1.45pm)</v>
      </c>
      <c r="J70" s="42" t="str">
        <f>'[8]Daily Roster'!$J70</f>
        <v>blank</v>
      </c>
      <c r="K70" s="42" t="str">
        <f>'[8]Daily Roster'!$K70</f>
        <v>J.Kao</v>
      </c>
      <c r="L70" s="42" t="str">
        <f>'[8]Daily Roster'!$L70</f>
        <v>blank</v>
      </c>
      <c r="M70" s="42" t="str">
        <f>'[8]Daily Roster'!$M70</f>
        <v>David</v>
      </c>
      <c r="N70" s="42" t="str">
        <f>'[8]Daily Roster'!$N70</f>
        <v>blank</v>
      </c>
      <c r="O70" s="42" t="str">
        <f>'[8]Daily Roster'!$O70</f>
        <v>blank</v>
      </c>
      <c r="P70" s="42" t="str">
        <f>'[8]Daily Roster'!$P70</f>
        <v>Fiona</v>
      </c>
      <c r="Q70" s="42" t="str">
        <f>'[8]Daily Roster'!$Q70</f>
        <v>D.Dunning</v>
      </c>
      <c r="R70" s="3">
        <f>'[8]Daily Roster'!$R70</f>
        <v>0</v>
      </c>
      <c r="S70" s="42">
        <f>'[8]Daily Roster'!$S70</f>
        <v>0</v>
      </c>
      <c r="T70" s="42" t="str">
        <f>'[8]Daily Roster'!$T70</f>
        <v>qq</v>
      </c>
      <c r="U70" s="3">
        <f>'[8]Daily Roster'!$U70</f>
        <v>0</v>
      </c>
      <c r="V70" s="42" t="str">
        <f>'[8]Daily Roster'!$V70</f>
        <v>qq</v>
      </c>
      <c r="W70" s="3" t="str">
        <f>'[8]Daily Roster'!$W70</f>
        <v>qq</v>
      </c>
    </row>
    <row r="71" spans="1:23" x14ac:dyDescent="0.3">
      <c r="A71" s="7">
        <v>43563</v>
      </c>
      <c r="B71" s="1" t="s">
        <v>1</v>
      </c>
      <c r="C71" s="39" t="str">
        <f>'[8]Daily Roster'!$C71</f>
        <v>Kathy</v>
      </c>
      <c r="D71" s="39" t="str">
        <f>'[8]Daily Roster'!$D71</f>
        <v>Clark</v>
      </c>
      <c r="E71" s="39" t="str">
        <f>'[8]Daily Roster'!$E71</f>
        <v>Leekin</v>
      </c>
      <c r="F71" s="39" t="str">
        <f>'[8]Daily Roster'!$F71</f>
        <v>blank</v>
      </c>
      <c r="G71" s="39" t="str">
        <f>'[8]Daily Roster'!$G71</f>
        <v>Bianca</v>
      </c>
      <c r="H71" s="39" t="str">
        <f>'[8]Daily Roster'!$H71</f>
        <v>M.Phung</v>
      </c>
      <c r="I71" s="39" t="str">
        <f>'[8]Daily Roster'!$I71</f>
        <v>Maria (8.45am-1.45pm)</v>
      </c>
      <c r="J71" s="42" t="str">
        <f>'[8]Daily Roster'!$J71</f>
        <v>A.Chen</v>
      </c>
      <c r="K71" s="42" t="str">
        <f>'[8]Daily Roster'!$K71</f>
        <v>J.Kao</v>
      </c>
      <c r="L71" s="42" t="str">
        <f>'[8]Daily Roster'!$L71</f>
        <v>blank</v>
      </c>
      <c r="M71" s="42" t="str">
        <f>'[8]Daily Roster'!$M71</f>
        <v>David</v>
      </c>
      <c r="N71" s="42" t="str">
        <f>'[8]Daily Roster'!$N71</f>
        <v>S.Thevalingam</v>
      </c>
      <c r="O71" s="42" t="str">
        <f>'[8]Daily Roster'!$O71</f>
        <v>J.Andrews</v>
      </c>
      <c r="P71" s="42" t="str">
        <f>'[8]Daily Roster'!$P71</f>
        <v>qq</v>
      </c>
      <c r="Q71" s="42" t="str">
        <f>'[8]Daily Roster'!$Q71</f>
        <v>qq</v>
      </c>
      <c r="R71" s="3">
        <f>'[8]Daily Roster'!$R71</f>
        <v>0</v>
      </c>
      <c r="S71" s="42">
        <f>'[8]Daily Roster'!$S71</f>
        <v>0</v>
      </c>
      <c r="T71" s="42">
        <f>'[8]Daily Roster'!$T71</f>
        <v>0</v>
      </c>
      <c r="U71" s="3">
        <f>'[8]Daily Roster'!$U71</f>
        <v>0</v>
      </c>
      <c r="V71" s="42" t="str">
        <f>'[8]Daily Roster'!$V71</f>
        <v>qq</v>
      </c>
      <c r="W71" s="3" t="str">
        <f>'[8]Daily Roster'!$W71</f>
        <v>qq</v>
      </c>
    </row>
    <row r="72" spans="1:23" x14ac:dyDescent="0.3">
      <c r="A72" s="7">
        <v>43564</v>
      </c>
      <c r="B72" s="1" t="s">
        <v>2</v>
      </c>
      <c r="C72" s="39" t="str">
        <f>'[8]Daily Roster'!$C72</f>
        <v>Leekin</v>
      </c>
      <c r="D72" s="39" t="str">
        <f>'[8]Daily Roster'!$D72</f>
        <v>Clark</v>
      </c>
      <c r="E72" s="39" t="str">
        <f>'[8]Daily Roster'!$E72</f>
        <v>Kathy</v>
      </c>
      <c r="F72" s="39" t="str">
        <f>'[8]Daily Roster'!$F72</f>
        <v>blank</v>
      </c>
      <c r="G72" s="39" t="str">
        <f>'[8]Daily Roster'!$G72</f>
        <v>Bianca</v>
      </c>
      <c r="H72" s="39" t="str">
        <f>'[8]Daily Roster'!$H72</f>
        <v>M.Phung</v>
      </c>
      <c r="I72" s="39" t="str">
        <f>'[8]Daily Roster'!$I72</f>
        <v>Maria (8.45am-1.45pm)</v>
      </c>
      <c r="J72" s="42" t="str">
        <f>'[8]Daily Roster'!$J72</f>
        <v>A.Chen</v>
      </c>
      <c r="K72" s="42" t="str">
        <f>'[8]Daily Roster'!$K72</f>
        <v>J.Kao</v>
      </c>
      <c r="L72" s="42" t="str">
        <f>'[8]Daily Roster'!$L72</f>
        <v>Fiona</v>
      </c>
      <c r="M72" s="42" t="str">
        <f>'[8]Daily Roster'!$M72</f>
        <v>David</v>
      </c>
      <c r="N72" s="42" t="str">
        <f>'[8]Daily Roster'!$N72</f>
        <v>S.Thevalingam</v>
      </c>
      <c r="O72" s="42" t="str">
        <f>'[8]Daily Roster'!$O72</f>
        <v>J.Andrews</v>
      </c>
      <c r="P72" s="42" t="str">
        <f>'[8]Daily Roster'!$P72</f>
        <v>qq</v>
      </c>
      <c r="Q72" s="42" t="str">
        <f>'[8]Daily Roster'!$Q72</f>
        <v>qq</v>
      </c>
      <c r="R72" s="3">
        <f>'[8]Daily Roster'!$R72</f>
        <v>0</v>
      </c>
      <c r="S72" s="42">
        <f>'[8]Daily Roster'!$S72</f>
        <v>0</v>
      </c>
      <c r="T72" s="42">
        <f>'[8]Daily Roster'!$T72</f>
        <v>0</v>
      </c>
      <c r="U72" s="3">
        <f>'[8]Daily Roster'!$U72</f>
        <v>0</v>
      </c>
      <c r="V72" s="42" t="str">
        <f>'[8]Daily Roster'!$V72</f>
        <v>Huda</v>
      </c>
      <c r="W72" s="3" t="str">
        <f>'[8]Daily Roster'!$W72</f>
        <v>(TC) (5.15-8pm)</v>
      </c>
    </row>
    <row r="73" spans="1:23" x14ac:dyDescent="0.3">
      <c r="A73" s="7">
        <v>43565</v>
      </c>
      <c r="B73" s="1" t="s">
        <v>3</v>
      </c>
      <c r="C73" s="39" t="str">
        <f>'[8]Daily Roster'!$C73</f>
        <v>Jeff</v>
      </c>
      <c r="D73" s="39" t="str">
        <f>'[8]Daily Roster'!$D73</f>
        <v>Clark</v>
      </c>
      <c r="E73" s="39" t="str">
        <f>'[8]Daily Roster'!$E73</f>
        <v>Leekin</v>
      </c>
      <c r="F73" s="39" t="str">
        <f>'[8]Daily Roster'!$F73</f>
        <v>Fiona</v>
      </c>
      <c r="G73" s="39" t="str">
        <f>'[8]Daily Roster'!$G73</f>
        <v>Bianca</v>
      </c>
      <c r="H73" s="39" t="str">
        <f>'[8]Daily Roster'!$H73</f>
        <v>M.Phung</v>
      </c>
      <c r="I73" s="39" t="str">
        <f>'[8]Daily Roster'!$I73</f>
        <v>Soty (8.45am-2.45pm)</v>
      </c>
      <c r="J73" s="42" t="str">
        <f>'[8]Daily Roster'!$J73</f>
        <v>A.Chen</v>
      </c>
      <c r="K73" s="42" t="str">
        <f>'[8]Daily Roster'!$K73</f>
        <v>J.Kao</v>
      </c>
      <c r="L73" s="42" t="str">
        <f>'[8]Daily Roster'!$L73</f>
        <v>Patrick</v>
      </c>
      <c r="M73" s="42" t="str">
        <f>'[8]Daily Roster'!$M73</f>
        <v>David</v>
      </c>
      <c r="N73" s="42" t="str">
        <f>'[8]Daily Roster'!$N73</f>
        <v>S.Thevalingam</v>
      </c>
      <c r="O73" s="42" t="str">
        <f>'[8]Daily Roster'!$O73</f>
        <v>J.Andrews</v>
      </c>
      <c r="P73" s="42" t="str">
        <f>'[8]Daily Roster'!$P73</f>
        <v>blank</v>
      </c>
      <c r="Q73" s="42" t="str">
        <f>'[8]Daily Roster'!$Q73</f>
        <v>qq</v>
      </c>
      <c r="R73" s="3">
        <f>'[8]Daily Roster'!$R73</f>
        <v>0</v>
      </c>
      <c r="S73" s="42">
        <f>'[8]Daily Roster'!$S73</f>
        <v>0</v>
      </c>
      <c r="T73" s="42">
        <f>'[8]Daily Roster'!$T73</f>
        <v>0</v>
      </c>
      <c r="U73" s="3">
        <f>'[8]Daily Roster'!$U73</f>
        <v>0</v>
      </c>
      <c r="V73" s="42" t="str">
        <f>'[8]Daily Roster'!$V73</f>
        <v>blank</v>
      </c>
      <c r="W73" s="3" t="str">
        <f>'[8]Daily Roster'!$W73</f>
        <v>(SS) (12.45-5.15pm)</v>
      </c>
    </row>
    <row r="74" spans="1:23" x14ac:dyDescent="0.3">
      <c r="A74" s="7">
        <v>43566</v>
      </c>
      <c r="B74" s="1" t="s">
        <v>4</v>
      </c>
      <c r="C74" s="39" t="str">
        <f>'[8]Daily Roster'!$C74</f>
        <v>blank</v>
      </c>
      <c r="D74" s="39" t="str">
        <f>'[8]Daily Roster'!$D74</f>
        <v>Clark</v>
      </c>
      <c r="E74" s="39" t="str">
        <f>'[8]Daily Roster'!$E74</f>
        <v>Leekin</v>
      </c>
      <c r="F74" s="39" t="str">
        <f>'[8]Daily Roster'!$F74</f>
        <v>Jeff</v>
      </c>
      <c r="G74" s="39" t="str">
        <f>'[8]Daily Roster'!$G74</f>
        <v>Bianca</v>
      </c>
      <c r="H74" s="39" t="str">
        <f>'[8]Daily Roster'!$H74</f>
        <v>M.Phung</v>
      </c>
      <c r="I74" s="39" t="str">
        <f>'[8]Daily Roster'!$I74</f>
        <v>qq</v>
      </c>
      <c r="J74" s="42" t="str">
        <f>'[8]Daily Roster'!$J74</f>
        <v>A.Chen</v>
      </c>
      <c r="K74" s="42" t="str">
        <f>'[8]Daily Roster'!$K74</f>
        <v>J.Kao</v>
      </c>
      <c r="L74" s="42" t="str">
        <f>'[8]Daily Roster'!$L74</f>
        <v>Patrick</v>
      </c>
      <c r="M74" s="42" t="str">
        <f>'[8]Daily Roster'!$M74</f>
        <v>David</v>
      </c>
      <c r="N74" s="42" t="str">
        <f>'[8]Daily Roster'!$N74</f>
        <v>S.Thevalingam</v>
      </c>
      <c r="O74" s="42" t="str">
        <f>'[8]Daily Roster'!$O74</f>
        <v>J.Andrews</v>
      </c>
      <c r="P74" s="42" t="str">
        <f>'[8]Daily Roster'!$P74</f>
        <v>qq</v>
      </c>
      <c r="Q74" s="42" t="str">
        <f>'[8]Daily Roster'!$Q74</f>
        <v>qq</v>
      </c>
      <c r="R74" s="3">
        <f>'[8]Daily Roster'!$R74</f>
        <v>0</v>
      </c>
      <c r="S74" s="42">
        <f>'[8]Daily Roster'!$S74</f>
        <v>0</v>
      </c>
      <c r="T74" s="42">
        <f>'[8]Daily Roster'!$T74</f>
        <v>0</v>
      </c>
      <c r="U74" s="3">
        <f>'[8]Daily Roster'!$U74</f>
        <v>0</v>
      </c>
      <c r="V74" s="42" t="str">
        <f>'[8]Daily Roster'!$V74</f>
        <v>qq</v>
      </c>
      <c r="W74" s="3" t="str">
        <f>'[8]Daily Roster'!$W74</f>
        <v>qq</v>
      </c>
    </row>
    <row r="75" spans="1:23" x14ac:dyDescent="0.3">
      <c r="A75" s="7">
        <v>43567</v>
      </c>
      <c r="B75" s="1" t="s">
        <v>5</v>
      </c>
      <c r="C75" s="39" t="str">
        <f>'[8]Daily Roster'!$C75</f>
        <v>Leekin</v>
      </c>
      <c r="D75" s="39" t="str">
        <f>'[8]Daily Roster'!$D75</f>
        <v>Clark</v>
      </c>
      <c r="E75" s="39" t="str">
        <f>'[8]Daily Roster'!$E75</f>
        <v>Kathy</v>
      </c>
      <c r="F75" s="39" t="str">
        <f>'[8]Daily Roster'!$F75</f>
        <v>Fiona</v>
      </c>
      <c r="G75" s="39" t="str">
        <f>'[8]Daily Roster'!$G75</f>
        <v>Bianca</v>
      </c>
      <c r="H75" s="39" t="str">
        <f>'[8]Daily Roster'!$H75</f>
        <v>M.Phung</v>
      </c>
      <c r="I75" s="39" t="str">
        <f>'[8]Daily Roster'!$I75</f>
        <v>Maria (8.45am-1.45pm)</v>
      </c>
      <c r="J75" s="42" t="str">
        <f>'[8]Daily Roster'!$J75</f>
        <v>A.Chen</v>
      </c>
      <c r="K75" s="42" t="str">
        <f>'[8]Daily Roster'!$K75</f>
        <v>J.Kao</v>
      </c>
      <c r="L75" s="42" t="str">
        <f>'[8]Daily Roster'!$L75</f>
        <v>blank</v>
      </c>
      <c r="M75" s="42" t="str">
        <f>'[8]Daily Roster'!$M75</f>
        <v>David</v>
      </c>
      <c r="N75" s="42" t="str">
        <f>'[8]Daily Roster'!$N75</f>
        <v>S.Thevalingam</v>
      </c>
      <c r="O75" s="42" t="str">
        <f>'[8]Daily Roster'!$O75</f>
        <v>blank</v>
      </c>
      <c r="P75" s="42" t="str">
        <f>'[8]Daily Roster'!$P75</f>
        <v>blank</v>
      </c>
      <c r="Q75" s="42" t="str">
        <f>'[8]Daily Roster'!$Q75</f>
        <v>D.Dunning</v>
      </c>
      <c r="R75" s="3">
        <f>'[8]Daily Roster'!$R75</f>
        <v>0</v>
      </c>
      <c r="S75" s="42">
        <f>'[8]Daily Roster'!$S75</f>
        <v>0</v>
      </c>
      <c r="T75" s="42">
        <f>'[8]Daily Roster'!$T75</f>
        <v>0</v>
      </c>
      <c r="U75" s="3">
        <f>'[8]Daily Roster'!$U75</f>
        <v>0</v>
      </c>
      <c r="V75" s="42" t="str">
        <f>'[8]Daily Roster'!$V75</f>
        <v>qq</v>
      </c>
      <c r="W75" s="3" t="str">
        <f>'[8]Daily Roster'!$W75</f>
        <v>qq</v>
      </c>
    </row>
    <row r="76" spans="1:23" x14ac:dyDescent="0.3">
      <c r="A76" s="7">
        <v>43570</v>
      </c>
      <c r="B76" s="1" t="s">
        <v>1</v>
      </c>
      <c r="C76" s="39" t="str">
        <f>'[8]Daily Roster'!$C76</f>
        <v>Kathy</v>
      </c>
      <c r="D76" s="39" t="str">
        <f>'[8]Daily Roster'!$D76</f>
        <v>Clark</v>
      </c>
      <c r="E76" s="39" t="str">
        <f>'[8]Daily Roster'!$E76</f>
        <v>Leekin</v>
      </c>
      <c r="F76" s="39" t="str">
        <f>'[8]Daily Roster'!$F76</f>
        <v>blank</v>
      </c>
      <c r="G76" s="39" t="str">
        <f>'[8]Daily Roster'!$G76</f>
        <v>Paree</v>
      </c>
      <c r="H76" s="39" t="str">
        <f>'[8]Daily Roster'!$H76</f>
        <v>M.Lu</v>
      </c>
      <c r="I76" s="39" t="str">
        <f>'[8]Daily Roster'!$I76</f>
        <v>Maria (8.45am-1.45pm)</v>
      </c>
      <c r="J76" s="42" t="str">
        <f>'[8]Daily Roster'!$J76</f>
        <v>A.Chen</v>
      </c>
      <c r="K76" s="42" t="str">
        <f>'[8]Daily Roster'!$K76</f>
        <v>J.Kao</v>
      </c>
      <c r="L76" s="42" t="str">
        <f>'[8]Daily Roster'!$L76</f>
        <v>blank</v>
      </c>
      <c r="M76" s="42" t="str">
        <f>'[8]Daily Roster'!$M76</f>
        <v>David</v>
      </c>
      <c r="N76" s="42" t="str">
        <f>'[8]Daily Roster'!$N76</f>
        <v>S.Thevalingam</v>
      </c>
      <c r="O76" s="42" t="str">
        <f>'[8]Daily Roster'!$O76</f>
        <v>J.Andrews</v>
      </c>
      <c r="P76" s="42" t="str">
        <f>'[8]Daily Roster'!$P76</f>
        <v>qq</v>
      </c>
      <c r="Q76" s="42" t="str">
        <f>'[8]Daily Roster'!$Q76</f>
        <v>qq</v>
      </c>
      <c r="R76" s="3">
        <f>'[8]Daily Roster'!$R76</f>
        <v>0</v>
      </c>
      <c r="S76" s="42">
        <f>'[8]Daily Roster'!$S76</f>
        <v>0</v>
      </c>
      <c r="T76" s="42">
        <f>'[8]Daily Roster'!$T76</f>
        <v>0</v>
      </c>
      <c r="U76" s="3">
        <f>'[8]Daily Roster'!$U76</f>
        <v>0</v>
      </c>
      <c r="V76" s="42" t="str">
        <f>'[8]Daily Roster'!$V76</f>
        <v>qq</v>
      </c>
      <c r="W76" s="3" t="str">
        <f>'[8]Daily Roster'!$W76</f>
        <v>qq</v>
      </c>
    </row>
    <row r="77" spans="1:23" x14ac:dyDescent="0.3">
      <c r="A77" s="7">
        <v>43571</v>
      </c>
      <c r="B77" s="1" t="s">
        <v>2</v>
      </c>
      <c r="C77" s="39" t="str">
        <f>'[8]Daily Roster'!$C77</f>
        <v>Leekin</v>
      </c>
      <c r="D77" s="39" t="str">
        <f>'[8]Daily Roster'!$D77</f>
        <v>Clark</v>
      </c>
      <c r="E77" s="39" t="str">
        <f>'[8]Daily Roster'!$E77</f>
        <v>Kathy</v>
      </c>
      <c r="F77" s="39" t="str">
        <f>'[8]Daily Roster'!$F77</f>
        <v>blank</v>
      </c>
      <c r="G77" s="39" t="str">
        <f>'[8]Daily Roster'!$G77</f>
        <v>Paree</v>
      </c>
      <c r="H77" s="39" t="str">
        <f>'[8]Daily Roster'!$H77</f>
        <v>M.Lu</v>
      </c>
      <c r="I77" s="39" t="str">
        <f>'[8]Daily Roster'!$I77</f>
        <v>Maria (8.45am-1.45pm)</v>
      </c>
      <c r="J77" s="42" t="str">
        <f>'[8]Daily Roster'!$J77</f>
        <v>A.Chen</v>
      </c>
      <c r="K77" s="42" t="str">
        <f>'[8]Daily Roster'!$K77</f>
        <v>J.Kao</v>
      </c>
      <c r="L77" s="42" t="str">
        <f>'[8]Daily Roster'!$L77</f>
        <v>Fiona</v>
      </c>
      <c r="M77" s="42" t="str">
        <f>'[8]Daily Roster'!$M77</f>
        <v>David</v>
      </c>
      <c r="N77" s="42" t="str">
        <f>'[8]Daily Roster'!$N77</f>
        <v>S.Thevalingam</v>
      </c>
      <c r="O77" s="42" t="str">
        <f>'[8]Daily Roster'!$O77</f>
        <v>J.Andrews</v>
      </c>
      <c r="P77" s="42" t="str">
        <f>'[8]Daily Roster'!$P77</f>
        <v>qq</v>
      </c>
      <c r="Q77" s="42" t="str">
        <f>'[8]Daily Roster'!$Q77</f>
        <v>qq</v>
      </c>
      <c r="R77" s="3">
        <f>'[8]Daily Roster'!$R77</f>
        <v>0</v>
      </c>
      <c r="S77" s="42">
        <f>'[8]Daily Roster'!$S77</f>
        <v>0</v>
      </c>
      <c r="T77" s="42">
        <f>'[8]Daily Roster'!$T77</f>
        <v>0</v>
      </c>
      <c r="U77" s="3">
        <f>'[8]Daily Roster'!$U77</f>
        <v>0</v>
      </c>
      <c r="V77" s="42" t="str">
        <f>'[8]Daily Roster'!$V77</f>
        <v>Huda</v>
      </c>
      <c r="W77" s="3" t="str">
        <f>'[8]Daily Roster'!$W77</f>
        <v>(SC) (5.15-8pm)</v>
      </c>
    </row>
    <row r="78" spans="1:23" x14ac:dyDescent="0.3">
      <c r="A78" s="7">
        <v>43572</v>
      </c>
      <c r="B78" s="1" t="s">
        <v>3</v>
      </c>
      <c r="C78" s="39" t="str">
        <f>'[8]Daily Roster'!$C78</f>
        <v>Jeff</v>
      </c>
      <c r="D78" s="39" t="str">
        <f>'[8]Daily Roster'!$D78</f>
        <v>Clark</v>
      </c>
      <c r="E78" s="39" t="str">
        <f>'[8]Daily Roster'!$E78</f>
        <v>Leekin</v>
      </c>
      <c r="F78" s="39" t="str">
        <f>'[8]Daily Roster'!$F78</f>
        <v>Fiona</v>
      </c>
      <c r="G78" s="39" t="str">
        <f>'[8]Daily Roster'!$G78</f>
        <v>Paree</v>
      </c>
      <c r="H78" s="39" t="str">
        <f>'[8]Daily Roster'!$H78</f>
        <v>M.Lu</v>
      </c>
      <c r="I78" s="39" t="str">
        <f>'[8]Daily Roster'!$I78</f>
        <v>Soty (8.45am-2.45pm)</v>
      </c>
      <c r="J78" s="42" t="str">
        <f>'[8]Daily Roster'!$J78</f>
        <v>A.Chen</v>
      </c>
      <c r="K78" s="42" t="str">
        <f>'[8]Daily Roster'!$K78</f>
        <v>J.Kao</v>
      </c>
      <c r="L78" s="42" t="str">
        <f>'[8]Daily Roster'!$L78</f>
        <v>Patrick</v>
      </c>
      <c r="M78" s="42" t="str">
        <f>'[8]Daily Roster'!$M78</f>
        <v>David</v>
      </c>
      <c r="N78" s="42" t="str">
        <f>'[8]Daily Roster'!$N78</f>
        <v>S.Thevalingam</v>
      </c>
      <c r="O78" s="42" t="str">
        <f>'[8]Daily Roster'!$O78</f>
        <v>J.Andrews</v>
      </c>
      <c r="P78" s="42" t="str">
        <f>'[8]Daily Roster'!$P78</f>
        <v>blank</v>
      </c>
      <c r="Q78" s="42" t="str">
        <f>'[8]Daily Roster'!$Q78</f>
        <v>qq</v>
      </c>
      <c r="R78" s="3">
        <f>'[8]Daily Roster'!$R78</f>
        <v>0</v>
      </c>
      <c r="S78" s="42">
        <f>'[8]Daily Roster'!$S78</f>
        <v>0</v>
      </c>
      <c r="T78" s="42">
        <f>'[8]Daily Roster'!$T78</f>
        <v>0</v>
      </c>
      <c r="U78" s="3">
        <f>'[8]Daily Roster'!$U78</f>
        <v>0</v>
      </c>
      <c r="V78" s="42" t="str">
        <f>'[8]Daily Roster'!$V78</f>
        <v>blank</v>
      </c>
      <c r="W78" s="3" t="str">
        <f>'[8]Daily Roster'!$W78</f>
        <v>(SS) (12.45-5.15pm)</v>
      </c>
    </row>
    <row r="79" spans="1:23" x14ac:dyDescent="0.3">
      <c r="A79" s="7">
        <v>43573</v>
      </c>
      <c r="B79" s="1" t="s">
        <v>4</v>
      </c>
      <c r="C79" s="39" t="str">
        <f>'[8]Daily Roster'!$C79</f>
        <v>blank</v>
      </c>
      <c r="D79" s="39" t="str">
        <f>'[8]Daily Roster'!$D79</f>
        <v>Clark</v>
      </c>
      <c r="E79" s="39" t="str">
        <f>'[8]Daily Roster'!$E79</f>
        <v>Leekin</v>
      </c>
      <c r="F79" s="39" t="str">
        <f>'[8]Daily Roster'!$F79</f>
        <v>Jeff</v>
      </c>
      <c r="G79" s="39" t="str">
        <f>'[8]Daily Roster'!$G79</f>
        <v>Paree</v>
      </c>
      <c r="H79" s="39" t="str">
        <f>'[8]Daily Roster'!$H79</f>
        <v>M.Lu</v>
      </c>
      <c r="I79" s="39" t="str">
        <f>'[8]Daily Roster'!$I79</f>
        <v>qq</v>
      </c>
      <c r="J79" s="42" t="str">
        <f>'[8]Daily Roster'!$J79</f>
        <v>A.Chen</v>
      </c>
      <c r="K79" s="42" t="str">
        <f>'[8]Daily Roster'!$K79</f>
        <v>J.Kao</v>
      </c>
      <c r="L79" s="42" t="str">
        <f>'[8]Daily Roster'!$L79</f>
        <v>Patrick</v>
      </c>
      <c r="M79" s="42" t="str">
        <f>'[8]Daily Roster'!$M79</f>
        <v>David</v>
      </c>
      <c r="N79" s="42" t="str">
        <f>'[8]Daily Roster'!$N79</f>
        <v>S.Thevalingam</v>
      </c>
      <c r="O79" s="42" t="str">
        <f>'[8]Daily Roster'!$O79</f>
        <v>J.Andrews</v>
      </c>
      <c r="P79" s="42" t="str">
        <f>'[8]Daily Roster'!$P79</f>
        <v>qq</v>
      </c>
      <c r="Q79" s="42" t="str">
        <f>'[8]Daily Roster'!$Q79</f>
        <v>qq</v>
      </c>
      <c r="R79" s="3">
        <f>'[8]Daily Roster'!$R79</f>
        <v>0</v>
      </c>
      <c r="S79" s="42">
        <f>'[8]Daily Roster'!$S79</f>
        <v>0</v>
      </c>
      <c r="T79" s="42">
        <f>'[8]Daily Roster'!$T79</f>
        <v>0</v>
      </c>
      <c r="U79" s="3">
        <f>'[8]Daily Roster'!$U79</f>
        <v>0</v>
      </c>
      <c r="V79" s="42" t="str">
        <f>'[8]Daily Roster'!$V79</f>
        <v>qq</v>
      </c>
      <c r="W79" s="3" t="str">
        <f>'[8]Daily Roster'!$W79</f>
        <v>qq</v>
      </c>
    </row>
    <row r="80" spans="1:23" x14ac:dyDescent="0.3">
      <c r="A80" s="7">
        <v>43574</v>
      </c>
      <c r="B80" s="1" t="s">
        <v>5</v>
      </c>
      <c r="C80" s="39" t="str">
        <f>'[8]Daily Roster'!$C80</f>
        <v>Leekin</v>
      </c>
      <c r="D80" s="39" t="str">
        <f>'[8]Daily Roster'!$D80</f>
        <v>Clark</v>
      </c>
      <c r="E80" s="39" t="str">
        <f>'[8]Daily Roster'!$E80</f>
        <v>Kathy</v>
      </c>
      <c r="F80" s="39" t="str">
        <f>'[8]Daily Roster'!$F80</f>
        <v>Fiona</v>
      </c>
      <c r="G80" s="39" t="str">
        <f>'[8]Daily Roster'!$G80</f>
        <v>Paree</v>
      </c>
      <c r="H80" s="39" t="str">
        <f>'[8]Daily Roster'!$H80</f>
        <v>M.Lu</v>
      </c>
      <c r="I80" s="39" t="str">
        <f>'[8]Daily Roster'!$I80</f>
        <v>Maria (8.45am-1.45pm)</v>
      </c>
      <c r="J80" s="42" t="str">
        <f>'[8]Daily Roster'!$J80</f>
        <v>A.Chen</v>
      </c>
      <c r="K80" s="42" t="str">
        <f>'[8]Daily Roster'!$K80</f>
        <v>J.Kao</v>
      </c>
      <c r="L80" s="42" t="str">
        <f>'[8]Daily Roster'!$L80</f>
        <v>blank</v>
      </c>
      <c r="M80" s="42" t="str">
        <f>'[8]Daily Roster'!$M80</f>
        <v>David</v>
      </c>
      <c r="N80" s="42" t="str">
        <f>'[8]Daily Roster'!$N80</f>
        <v>S.Thevalingam</v>
      </c>
      <c r="O80" s="42" t="str">
        <f>'[8]Daily Roster'!$O80</f>
        <v>blank</v>
      </c>
      <c r="P80" s="42" t="str">
        <f>'[8]Daily Roster'!$P80</f>
        <v>blank</v>
      </c>
      <c r="Q80" s="42" t="str">
        <f>'[8]Daily Roster'!$Q80</f>
        <v>D.Dunning</v>
      </c>
      <c r="R80" s="3">
        <f>'[8]Daily Roster'!$R80</f>
        <v>0</v>
      </c>
      <c r="S80" s="42">
        <f>'[8]Daily Roster'!$S80</f>
        <v>0</v>
      </c>
      <c r="T80" s="42">
        <f>'[8]Daily Roster'!$T80</f>
        <v>0</v>
      </c>
      <c r="U80" s="3">
        <f>'[8]Daily Roster'!$U80</f>
        <v>0</v>
      </c>
      <c r="V80" s="42" t="str">
        <f>'[8]Daily Roster'!$V80</f>
        <v>qq</v>
      </c>
      <c r="W80" s="3" t="str">
        <f>'[8]Daily Roster'!$W80</f>
        <v>qq</v>
      </c>
    </row>
    <row r="81" spans="1:23" x14ac:dyDescent="0.3">
      <c r="A81" s="7">
        <v>43577</v>
      </c>
      <c r="B81" s="1" t="s">
        <v>1</v>
      </c>
      <c r="C81" s="39" t="str">
        <f>'[8]Daily Roster'!$C81</f>
        <v>Kathy</v>
      </c>
      <c r="D81" s="39" t="str">
        <f>'[8]Daily Roster'!$D81</f>
        <v>Clark</v>
      </c>
      <c r="E81" s="39" t="str">
        <f>'[8]Daily Roster'!$E81</f>
        <v>Leekin</v>
      </c>
      <c r="F81" s="39" t="str">
        <f>'[8]Daily Roster'!$F81</f>
        <v>blank</v>
      </c>
      <c r="G81" s="39" t="str">
        <f>'[8]Daily Roster'!$G81</f>
        <v>L.Jedwab</v>
      </c>
      <c r="H81" s="39" t="str">
        <f>'[8]Daily Roster'!$H81</f>
        <v>Sherine</v>
      </c>
      <c r="I81" s="39" t="str">
        <f>'[8]Daily Roster'!$I81</f>
        <v>Maria (8.45am-1.45pm)</v>
      </c>
      <c r="J81" s="42" t="str">
        <f>'[8]Daily Roster'!$J81</f>
        <v>A.Chen</v>
      </c>
      <c r="K81" s="42" t="str">
        <f>'[8]Daily Roster'!$K81</f>
        <v>J.Kao</v>
      </c>
      <c r="L81" s="42" t="str">
        <f>'[8]Daily Roster'!$L81</f>
        <v>blank</v>
      </c>
      <c r="M81" s="42" t="str">
        <f>'[8]Daily Roster'!$M81</f>
        <v>David</v>
      </c>
      <c r="N81" s="42" t="str">
        <f>'[8]Daily Roster'!$N81</f>
        <v>S.Thevalingam</v>
      </c>
      <c r="O81" s="42" t="str">
        <f>'[8]Daily Roster'!$O81</f>
        <v>J.Andrews</v>
      </c>
      <c r="P81" s="42" t="str">
        <f>'[8]Daily Roster'!$P81</f>
        <v>qq</v>
      </c>
      <c r="Q81" s="42" t="str">
        <f>'[8]Daily Roster'!$Q81</f>
        <v>qq</v>
      </c>
      <c r="R81" s="3">
        <f>'[8]Daily Roster'!$R81</f>
        <v>0</v>
      </c>
      <c r="S81" s="42">
        <f>'[8]Daily Roster'!$S81</f>
        <v>0</v>
      </c>
      <c r="T81" s="42">
        <f>'[8]Daily Roster'!$T81</f>
        <v>0</v>
      </c>
      <c r="U81" s="3">
        <f>'[8]Daily Roster'!$U81</f>
        <v>0</v>
      </c>
      <c r="V81" s="42" t="str">
        <f>'[8]Daily Roster'!$V81</f>
        <v>qq</v>
      </c>
      <c r="W81" s="3" t="str">
        <f>'[8]Daily Roster'!$W81</f>
        <v>qq</v>
      </c>
    </row>
    <row r="82" spans="1:23" x14ac:dyDescent="0.3">
      <c r="A82" s="7">
        <v>43578</v>
      </c>
      <c r="B82" s="1" t="s">
        <v>2</v>
      </c>
      <c r="C82" s="39" t="str">
        <f>'[8]Daily Roster'!$C82</f>
        <v>Leekin</v>
      </c>
      <c r="D82" s="39" t="str">
        <f>'[8]Daily Roster'!$D82</f>
        <v>Clark</v>
      </c>
      <c r="E82" s="39" t="str">
        <f>'[8]Daily Roster'!$E82</f>
        <v>Kathy</v>
      </c>
      <c r="F82" s="39" t="str">
        <f>'[8]Daily Roster'!$F82</f>
        <v>blank</v>
      </c>
      <c r="G82" s="39" t="str">
        <f>'[8]Daily Roster'!$G82</f>
        <v>L.Jedwab</v>
      </c>
      <c r="H82" s="39" t="str">
        <f>'[8]Daily Roster'!$H82</f>
        <v>Sherine</v>
      </c>
      <c r="I82" s="39" t="str">
        <f>'[8]Daily Roster'!$I82</f>
        <v>Maria (8.45am-1.45pm)</v>
      </c>
      <c r="J82" s="42" t="str">
        <f>'[8]Daily Roster'!$J82</f>
        <v>A.Chen</v>
      </c>
      <c r="K82" s="42" t="str">
        <f>'[8]Daily Roster'!$K82</f>
        <v>J.Kao</v>
      </c>
      <c r="L82" s="42" t="str">
        <f>'[8]Daily Roster'!$L82</f>
        <v>Fiona</v>
      </c>
      <c r="M82" s="42" t="str">
        <f>'[8]Daily Roster'!$M82</f>
        <v>David</v>
      </c>
      <c r="N82" s="42" t="str">
        <f>'[8]Daily Roster'!$N82</f>
        <v>S.Thevalingam</v>
      </c>
      <c r="O82" s="42" t="str">
        <f>'[8]Daily Roster'!$O82</f>
        <v>J.Andrews</v>
      </c>
      <c r="P82" s="42" t="str">
        <f>'[8]Daily Roster'!$P82</f>
        <v>qq</v>
      </c>
      <c r="Q82" s="42" t="str">
        <f>'[8]Daily Roster'!$Q82</f>
        <v>qq</v>
      </c>
      <c r="R82" s="3">
        <f>'[8]Daily Roster'!$R82</f>
        <v>0</v>
      </c>
      <c r="S82" s="42">
        <f>'[8]Daily Roster'!$S82</f>
        <v>0</v>
      </c>
      <c r="T82" s="42">
        <f>'[8]Daily Roster'!$T82</f>
        <v>0</v>
      </c>
      <c r="U82" s="3">
        <f>'[8]Daily Roster'!$U82</f>
        <v>0</v>
      </c>
      <c r="V82" s="42" t="str">
        <f>'[8]Daily Roster'!$V82</f>
        <v>Huda</v>
      </c>
      <c r="W82" s="3" t="str">
        <f>'[8]Daily Roster'!$W82</f>
        <v>(TC) (5.15-8pm)</v>
      </c>
    </row>
    <row r="83" spans="1:23" x14ac:dyDescent="0.3">
      <c r="A83" s="7">
        <v>43579</v>
      </c>
      <c r="B83" s="1" t="s">
        <v>3</v>
      </c>
      <c r="C83" s="39" t="str">
        <f>'[8]Daily Roster'!$C83</f>
        <v>Jeff</v>
      </c>
      <c r="D83" s="39" t="str">
        <f>'[8]Daily Roster'!$D83</f>
        <v>Clark</v>
      </c>
      <c r="E83" s="39" t="str">
        <f>'[8]Daily Roster'!$E83</f>
        <v>Leekin</v>
      </c>
      <c r="F83" s="39" t="str">
        <f>'[8]Daily Roster'!$F83</f>
        <v>Fiona</v>
      </c>
      <c r="G83" s="39" t="str">
        <f>'[8]Daily Roster'!$G83</f>
        <v>L.Jedwab</v>
      </c>
      <c r="H83" s="39" t="str">
        <f>'[8]Daily Roster'!$H83</f>
        <v>Sherine</v>
      </c>
      <c r="I83" s="39" t="str">
        <f>'[8]Daily Roster'!$I83</f>
        <v>Soty (8.45am-2.45pm)</v>
      </c>
      <c r="J83" s="42" t="str">
        <f>'[8]Daily Roster'!$J83</f>
        <v>A.Chen</v>
      </c>
      <c r="K83" s="42" t="str">
        <f>'[8]Daily Roster'!$K83</f>
        <v>J.Kao</v>
      </c>
      <c r="L83" s="42" t="str">
        <f>'[8]Daily Roster'!$L83</f>
        <v>Patrick</v>
      </c>
      <c r="M83" s="42" t="str">
        <f>'[8]Daily Roster'!$M83</f>
        <v>David</v>
      </c>
      <c r="N83" s="42" t="str">
        <f>'[8]Daily Roster'!$N83</f>
        <v>S.Thevalingam</v>
      </c>
      <c r="O83" s="42" t="str">
        <f>'[8]Daily Roster'!$O83</f>
        <v>J.Andrews</v>
      </c>
      <c r="P83" s="42" t="str">
        <f>'[8]Daily Roster'!$P83</f>
        <v>blank</v>
      </c>
      <c r="Q83" s="42" t="str">
        <f>'[8]Daily Roster'!$Q83</f>
        <v>qq</v>
      </c>
      <c r="R83" s="3">
        <f>'[8]Daily Roster'!$R83</f>
        <v>0</v>
      </c>
      <c r="S83" s="42">
        <f>'[8]Daily Roster'!$S83</f>
        <v>0</v>
      </c>
      <c r="T83" s="42">
        <f>'[8]Daily Roster'!$T83</f>
        <v>0</v>
      </c>
      <c r="U83" s="3">
        <f>'[8]Daily Roster'!$U83</f>
        <v>0</v>
      </c>
      <c r="V83" s="42" t="str">
        <f>'[8]Daily Roster'!$V83</f>
        <v>blank</v>
      </c>
      <c r="W83" s="3" t="str">
        <f>'[8]Daily Roster'!$W83</f>
        <v>(SS) (12.45-5.15pm)</v>
      </c>
    </row>
    <row r="84" spans="1:23" x14ac:dyDescent="0.3">
      <c r="A84" s="7">
        <v>43580</v>
      </c>
      <c r="B84" s="1" t="s">
        <v>4</v>
      </c>
      <c r="C84" s="39" t="str">
        <f>'[8]Daily Roster'!$C84</f>
        <v>blank</v>
      </c>
      <c r="D84" s="39" t="str">
        <f>'[8]Daily Roster'!$D84</f>
        <v>Clark</v>
      </c>
      <c r="E84" s="39" t="str">
        <f>'[8]Daily Roster'!$E84</f>
        <v>Leekin</v>
      </c>
      <c r="F84" s="39" t="str">
        <f>'[8]Daily Roster'!$F84</f>
        <v>Jeff</v>
      </c>
      <c r="G84" s="39" t="str">
        <f>'[8]Daily Roster'!$G84</f>
        <v>L.Jedwab</v>
      </c>
      <c r="H84" s="39" t="str">
        <f>'[8]Daily Roster'!$H84</f>
        <v>Sherine</v>
      </c>
      <c r="I84" s="39" t="str">
        <f>'[8]Daily Roster'!$I84</f>
        <v>qq</v>
      </c>
      <c r="J84" s="42" t="str">
        <f>'[8]Daily Roster'!$J84</f>
        <v>A.Chen</v>
      </c>
      <c r="K84" s="42" t="str">
        <f>'[8]Daily Roster'!$K84</f>
        <v>J.Kao</v>
      </c>
      <c r="L84" s="42" t="str">
        <f>'[8]Daily Roster'!$L84</f>
        <v>Patrick</v>
      </c>
      <c r="M84" s="42" t="str">
        <f>'[8]Daily Roster'!$M84</f>
        <v>David</v>
      </c>
      <c r="N84" s="42" t="str">
        <f>'[8]Daily Roster'!$N84</f>
        <v>S.Thevalingam</v>
      </c>
      <c r="O84" s="42" t="str">
        <f>'[8]Daily Roster'!$O84</f>
        <v>J.Andrews</v>
      </c>
      <c r="P84" s="42" t="str">
        <f>'[8]Daily Roster'!$P84</f>
        <v>qq</v>
      </c>
      <c r="Q84" s="42" t="str">
        <f>'[8]Daily Roster'!$Q84</f>
        <v>qq</v>
      </c>
      <c r="R84" s="3">
        <f>'[8]Daily Roster'!$R84</f>
        <v>0</v>
      </c>
      <c r="S84" s="42">
        <f>'[8]Daily Roster'!$S84</f>
        <v>0</v>
      </c>
      <c r="T84" s="42">
        <f>'[8]Daily Roster'!$T84</f>
        <v>0</v>
      </c>
      <c r="U84" s="3">
        <f>'[8]Daily Roster'!$U84</f>
        <v>0</v>
      </c>
      <c r="V84" s="42" t="str">
        <f>'[8]Daily Roster'!$V84</f>
        <v>qq</v>
      </c>
      <c r="W84" s="3" t="str">
        <f>'[8]Daily Roster'!$W84</f>
        <v>qq</v>
      </c>
    </row>
    <row r="85" spans="1:23" x14ac:dyDescent="0.3">
      <c r="A85" s="7">
        <v>43581</v>
      </c>
      <c r="B85" s="1" t="s">
        <v>5</v>
      </c>
      <c r="C85" s="39" t="str">
        <f>'[8]Daily Roster'!$C85</f>
        <v>Leekin</v>
      </c>
      <c r="D85" s="39" t="str">
        <f>'[8]Daily Roster'!$D85</f>
        <v>Clark</v>
      </c>
      <c r="E85" s="39" t="str">
        <f>'[8]Daily Roster'!$E85</f>
        <v>Kathy</v>
      </c>
      <c r="F85" s="39" t="str">
        <f>'[8]Daily Roster'!$F85</f>
        <v>Fiona</v>
      </c>
      <c r="G85" s="39" t="str">
        <f>'[8]Daily Roster'!$G85</f>
        <v>L.Jedwab</v>
      </c>
      <c r="H85" s="39" t="str">
        <f>'[8]Daily Roster'!$H85</f>
        <v>Sherine</v>
      </c>
      <c r="I85" s="39" t="str">
        <f>'[8]Daily Roster'!$I85</f>
        <v>Maria (8.45am-1.45pm)</v>
      </c>
      <c r="J85" s="42" t="str">
        <f>'[8]Daily Roster'!$J85</f>
        <v>A.Chen</v>
      </c>
      <c r="K85" s="42" t="str">
        <f>'[8]Daily Roster'!$K85</f>
        <v>J.Kao</v>
      </c>
      <c r="L85" s="42" t="str">
        <f>'[8]Daily Roster'!$L85</f>
        <v>blank</v>
      </c>
      <c r="M85" s="42" t="str">
        <f>'[8]Daily Roster'!$M85</f>
        <v>David</v>
      </c>
      <c r="N85" s="42" t="str">
        <f>'[8]Daily Roster'!$N85</f>
        <v>S.Thevalingam</v>
      </c>
      <c r="O85" s="42" t="str">
        <f>'[8]Daily Roster'!$O85</f>
        <v>blank</v>
      </c>
      <c r="P85" s="42" t="str">
        <f>'[8]Daily Roster'!$P85</f>
        <v>blank</v>
      </c>
      <c r="Q85" s="42" t="str">
        <f>'[8]Daily Roster'!$Q85</f>
        <v>D.Dunning</v>
      </c>
      <c r="R85" s="3">
        <f>'[8]Daily Roster'!$R85</f>
        <v>0</v>
      </c>
      <c r="S85" s="42">
        <f>'[8]Daily Roster'!$S85</f>
        <v>0</v>
      </c>
      <c r="T85" s="42">
        <f>'[8]Daily Roster'!$T85</f>
        <v>0</v>
      </c>
      <c r="U85" s="3">
        <f>'[8]Daily Roster'!$U85</f>
        <v>0</v>
      </c>
      <c r="V85" s="42" t="str">
        <f>'[8]Daily Roster'!$V85</f>
        <v>qq</v>
      </c>
      <c r="W85" s="3" t="str">
        <f>'[8]Daily Roster'!$W85</f>
        <v>qq</v>
      </c>
    </row>
    <row r="86" spans="1:23" x14ac:dyDescent="0.3">
      <c r="A86" s="7">
        <v>43584</v>
      </c>
      <c r="B86" s="1" t="s">
        <v>1</v>
      </c>
      <c r="C86" s="39" t="str">
        <f>'[8]Daily Roster'!$C86</f>
        <v>Kathy</v>
      </c>
      <c r="D86" s="39" t="str">
        <f>'[8]Daily Roster'!$D86</f>
        <v>Clark</v>
      </c>
      <c r="E86" s="39" t="str">
        <f>'[8]Daily Roster'!$E86</f>
        <v>Leekin</v>
      </c>
      <c r="F86" s="39" t="str">
        <f>'[8]Daily Roster'!$F86</f>
        <v>blank</v>
      </c>
      <c r="G86" s="39" t="str">
        <f>'[8]Daily Roster'!$G86</f>
        <v>V.Mai</v>
      </c>
      <c r="H86" s="39" t="str">
        <f>'[8]Daily Roster'!$H86</f>
        <v>J.Hughes</v>
      </c>
      <c r="I86" s="39" t="str">
        <f>'[8]Daily Roster'!$I86</f>
        <v>Maria (8.45am-1.45pm)</v>
      </c>
      <c r="J86" s="42" t="str">
        <f>'[8]Daily Roster'!$J86</f>
        <v>A.Chen</v>
      </c>
      <c r="K86" s="42" t="str">
        <f>'[8]Daily Roster'!$K86</f>
        <v>J.Kao</v>
      </c>
      <c r="L86" s="42" t="str">
        <f>'[8]Daily Roster'!$L86</f>
        <v>blank</v>
      </c>
      <c r="M86" s="42" t="str">
        <f>'[8]Daily Roster'!$M86</f>
        <v>David</v>
      </c>
      <c r="N86" s="42" t="str">
        <f>'[8]Daily Roster'!$N86</f>
        <v>S.Thevalingam</v>
      </c>
      <c r="O86" s="42" t="str">
        <f>'[8]Daily Roster'!$O86</f>
        <v>J.Andrews</v>
      </c>
      <c r="P86" s="42" t="str">
        <f>'[8]Daily Roster'!$P86</f>
        <v>qq</v>
      </c>
      <c r="Q86" s="42" t="str">
        <f>'[8]Daily Roster'!$Q86</f>
        <v>qq</v>
      </c>
      <c r="R86" s="3">
        <f>'[8]Daily Roster'!$R86</f>
        <v>0</v>
      </c>
      <c r="S86" s="42">
        <f>'[8]Daily Roster'!$S86</f>
        <v>0</v>
      </c>
      <c r="T86" s="42" t="str">
        <f>'[8]Daily Roster'!$T86</f>
        <v>Nha</v>
      </c>
      <c r="U86" s="3">
        <f>'[8]Daily Roster'!$U86</f>
        <v>0</v>
      </c>
      <c r="V86" s="42" t="str">
        <f>'[8]Daily Roster'!$V86</f>
        <v>qq</v>
      </c>
      <c r="W86" s="3" t="str">
        <f>'[8]Daily Roster'!$W86</f>
        <v>qq</v>
      </c>
    </row>
    <row r="87" spans="1:23" x14ac:dyDescent="0.3">
      <c r="A87" s="7">
        <v>43585</v>
      </c>
      <c r="B87" s="1" t="s">
        <v>2</v>
      </c>
      <c r="C87" s="39" t="str">
        <f>'[8]Daily Roster'!$C87</f>
        <v>Leekin</v>
      </c>
      <c r="D87" s="39" t="str">
        <f>'[8]Daily Roster'!$D87</f>
        <v>Clark</v>
      </c>
      <c r="E87" s="39" t="str">
        <f>'[8]Daily Roster'!$E87</f>
        <v>Kathy</v>
      </c>
      <c r="F87" s="39" t="str">
        <f>'[8]Daily Roster'!$F87</f>
        <v>blank</v>
      </c>
      <c r="G87" s="39" t="str">
        <f>'[8]Daily Roster'!$G87</f>
        <v>V.Mai</v>
      </c>
      <c r="H87" s="39" t="str">
        <f>'[8]Daily Roster'!$H87</f>
        <v>J.Hughes</v>
      </c>
      <c r="I87" s="39" t="str">
        <f>'[8]Daily Roster'!$I87</f>
        <v>Maria (8.45am-1.45pm)</v>
      </c>
      <c r="J87" s="42" t="str">
        <f>'[8]Daily Roster'!$J87</f>
        <v>A.Chen</v>
      </c>
      <c r="K87" s="42" t="str">
        <f>'[8]Daily Roster'!$K87</f>
        <v>J.Kao</v>
      </c>
      <c r="L87" s="42" t="str">
        <f>'[8]Daily Roster'!$L87</f>
        <v>Fiona</v>
      </c>
      <c r="M87" s="42" t="str">
        <f>'[8]Daily Roster'!$M87</f>
        <v>David</v>
      </c>
      <c r="N87" s="42" t="str">
        <f>'[8]Daily Roster'!$N87</f>
        <v>S.Thevalingam</v>
      </c>
      <c r="O87" s="42" t="str">
        <f>'[8]Daily Roster'!$O87</f>
        <v>J.Andrews</v>
      </c>
      <c r="P87" s="42" t="str">
        <f>'[8]Daily Roster'!$P87</f>
        <v>qq</v>
      </c>
      <c r="Q87" s="42" t="str">
        <f>'[8]Daily Roster'!$Q87</f>
        <v>qq</v>
      </c>
      <c r="R87" s="3">
        <f>'[8]Daily Roster'!$R87</f>
        <v>0</v>
      </c>
      <c r="S87" s="42">
        <f>'[8]Daily Roster'!$S87</f>
        <v>0</v>
      </c>
      <c r="T87" s="42" t="str">
        <f>'[8]Daily Roster'!$T87</f>
        <v>Nha</v>
      </c>
      <c r="U87" s="3">
        <f>'[8]Daily Roster'!$U87</f>
        <v>0</v>
      </c>
      <c r="V87" s="42" t="str">
        <f>'[8]Daily Roster'!$V87</f>
        <v>Huda</v>
      </c>
      <c r="W87" s="3" t="str">
        <f>'[8]Daily Roster'!$W87</f>
        <v>(SC) (5.15-8pm)</v>
      </c>
    </row>
    <row r="88" spans="1:23" x14ac:dyDescent="0.3">
      <c r="A88" s="7">
        <v>43586</v>
      </c>
      <c r="B88" s="1" t="s">
        <v>3</v>
      </c>
      <c r="C88" s="39" t="str">
        <f>'[8]Daily Roster'!$C88</f>
        <v>Jeff</v>
      </c>
      <c r="D88" s="39" t="str">
        <f>'[8]Daily Roster'!$D88</f>
        <v>Clark</v>
      </c>
      <c r="E88" s="39" t="str">
        <f>'[8]Daily Roster'!$E88</f>
        <v>Leekin</v>
      </c>
      <c r="F88" s="39" t="str">
        <f>'[8]Daily Roster'!$F88</f>
        <v>Fiona</v>
      </c>
      <c r="G88" s="39" t="str">
        <f>'[8]Daily Roster'!$G88</f>
        <v>V.Mai</v>
      </c>
      <c r="H88" s="39" t="str">
        <f>'[8]Daily Roster'!$H88</f>
        <v>J.Hughes</v>
      </c>
      <c r="I88" s="39" t="str">
        <f>'[8]Daily Roster'!$I88</f>
        <v>Soty (8.45am-2.45pm)</v>
      </c>
      <c r="J88" s="42" t="str">
        <f>'[8]Daily Roster'!$J88</f>
        <v>A.Chen</v>
      </c>
      <c r="K88" s="42" t="str">
        <f>'[8]Daily Roster'!$K88</f>
        <v>J.Kao</v>
      </c>
      <c r="L88" s="42" t="str">
        <f>'[8]Daily Roster'!$L88</f>
        <v>Patrick</v>
      </c>
      <c r="M88" s="42" t="str">
        <f>'[8]Daily Roster'!$M88</f>
        <v>David</v>
      </c>
      <c r="N88" s="42" t="str">
        <f>'[8]Daily Roster'!$N88</f>
        <v>S.Thevalingam</v>
      </c>
      <c r="O88" s="42" t="str">
        <f>'[8]Daily Roster'!$O88</f>
        <v>J.Andrews</v>
      </c>
      <c r="P88" s="42" t="str">
        <f>'[8]Daily Roster'!$P88</f>
        <v>blank</v>
      </c>
      <c r="Q88" s="42" t="str">
        <f>'[8]Daily Roster'!$Q88</f>
        <v>qq</v>
      </c>
      <c r="R88" s="3">
        <f>'[8]Daily Roster'!$R88</f>
        <v>0</v>
      </c>
      <c r="S88" s="42">
        <f>'[8]Daily Roster'!$S88</f>
        <v>0</v>
      </c>
      <c r="T88" s="42" t="str">
        <f>'[8]Daily Roster'!$T88</f>
        <v>Nha</v>
      </c>
      <c r="U88" s="3">
        <f>'[8]Daily Roster'!$U88</f>
        <v>0</v>
      </c>
      <c r="V88" s="42" t="str">
        <f>'[8]Daily Roster'!$V88</f>
        <v>blank</v>
      </c>
      <c r="W88" s="3" t="str">
        <f>'[8]Daily Roster'!$W88</f>
        <v>(SS) (12.45-5.15pm)</v>
      </c>
    </row>
    <row r="89" spans="1:23" x14ac:dyDescent="0.3">
      <c r="A89" s="7">
        <v>43587</v>
      </c>
      <c r="B89" s="1" t="s">
        <v>4</v>
      </c>
      <c r="C89" s="39" t="str">
        <f>'[8]Daily Roster'!$C89</f>
        <v>blank</v>
      </c>
      <c r="D89" s="39" t="str">
        <f>'[8]Daily Roster'!$D89</f>
        <v>Clark</v>
      </c>
      <c r="E89" s="39" t="str">
        <f>'[8]Daily Roster'!$E89</f>
        <v>Leekin</v>
      </c>
      <c r="F89" s="39" t="str">
        <f>'[8]Daily Roster'!$F89</f>
        <v>Jeff</v>
      </c>
      <c r="G89" s="39" t="str">
        <f>'[8]Daily Roster'!$G89</f>
        <v>V.Mai</v>
      </c>
      <c r="H89" s="39" t="str">
        <f>'[8]Daily Roster'!$H89</f>
        <v>J.Hughes</v>
      </c>
      <c r="I89" s="39" t="str">
        <f>'[8]Daily Roster'!$I89</f>
        <v>qq</v>
      </c>
      <c r="J89" s="42" t="str">
        <f>'[8]Daily Roster'!$J89</f>
        <v>A.Chen</v>
      </c>
      <c r="K89" s="42" t="str">
        <f>'[8]Daily Roster'!$K89</f>
        <v>J.Kao</v>
      </c>
      <c r="L89" s="42" t="str">
        <f>'[8]Daily Roster'!$L89</f>
        <v>Patrick</v>
      </c>
      <c r="M89" s="42" t="str">
        <f>'[8]Daily Roster'!$M89</f>
        <v>David</v>
      </c>
      <c r="N89" s="42" t="str">
        <f>'[8]Daily Roster'!$N89</f>
        <v>S.Thevalingam</v>
      </c>
      <c r="O89" s="42" t="str">
        <f>'[8]Daily Roster'!$O89</f>
        <v>J.Andrews</v>
      </c>
      <c r="P89" s="42" t="str">
        <f>'[8]Daily Roster'!$P89</f>
        <v>qq</v>
      </c>
      <c r="Q89" s="42" t="str">
        <f>'[8]Daily Roster'!$Q89</f>
        <v>qq</v>
      </c>
      <c r="R89" s="3">
        <f>'[8]Daily Roster'!$R89</f>
        <v>0</v>
      </c>
      <c r="S89" s="42">
        <f>'[8]Daily Roster'!$S89</f>
        <v>0</v>
      </c>
      <c r="T89" s="42" t="str">
        <f>'[8]Daily Roster'!$T89</f>
        <v>Nha</v>
      </c>
      <c r="U89" s="3">
        <f>'[8]Daily Roster'!$U89</f>
        <v>0</v>
      </c>
      <c r="V89" s="42" t="str">
        <f>'[8]Daily Roster'!$V89</f>
        <v>qq</v>
      </c>
      <c r="W89" s="3" t="str">
        <f>'[8]Daily Roster'!$W89</f>
        <v>qq</v>
      </c>
    </row>
    <row r="90" spans="1:23" x14ac:dyDescent="0.3">
      <c r="A90" s="7">
        <v>43588</v>
      </c>
      <c r="B90" s="1" t="s">
        <v>5</v>
      </c>
      <c r="C90" s="39" t="str">
        <f>'[8]Daily Roster'!$C90</f>
        <v>Leekin</v>
      </c>
      <c r="D90" s="39" t="str">
        <f>'[8]Daily Roster'!$D90</f>
        <v>Clark</v>
      </c>
      <c r="E90" s="39" t="str">
        <f>'[8]Daily Roster'!$E90</f>
        <v>Kathy</v>
      </c>
      <c r="F90" s="39" t="str">
        <f>'[8]Daily Roster'!$F90</f>
        <v>Fiona</v>
      </c>
      <c r="G90" s="39" t="str">
        <f>'[8]Daily Roster'!$G90</f>
        <v>V.Mai</v>
      </c>
      <c r="H90" s="39" t="str">
        <f>'[8]Daily Roster'!$H90</f>
        <v>J.Hughes</v>
      </c>
      <c r="I90" s="39" t="str">
        <f>'[8]Daily Roster'!$I90</f>
        <v>Maria (8.45am-1.45pm)</v>
      </c>
      <c r="J90" s="42" t="str">
        <f>'[8]Daily Roster'!$J90</f>
        <v>A.Chen</v>
      </c>
      <c r="K90" s="42" t="str">
        <f>'[8]Daily Roster'!$K90</f>
        <v>J.Kao</v>
      </c>
      <c r="L90" s="42" t="str">
        <f>'[8]Daily Roster'!$L90</f>
        <v>blank</v>
      </c>
      <c r="M90" s="42" t="str">
        <f>'[8]Daily Roster'!$M90</f>
        <v>David</v>
      </c>
      <c r="N90" s="42" t="str">
        <f>'[8]Daily Roster'!$N90</f>
        <v>S.Thevalingam</v>
      </c>
      <c r="O90" s="42" t="str">
        <f>'[8]Daily Roster'!$O90</f>
        <v>blank</v>
      </c>
      <c r="P90" s="42" t="str">
        <f>'[8]Daily Roster'!$P90</f>
        <v>blank</v>
      </c>
      <c r="Q90" s="42" t="str">
        <f>'[8]Daily Roster'!$Q90</f>
        <v>D.Dunning</v>
      </c>
      <c r="R90" s="3">
        <f>'[8]Daily Roster'!$R90</f>
        <v>0</v>
      </c>
      <c r="S90" s="42">
        <f>'[8]Daily Roster'!$S90</f>
        <v>0</v>
      </c>
      <c r="T90" s="42" t="str">
        <f>'[8]Daily Roster'!$T90</f>
        <v>Nha</v>
      </c>
      <c r="U90" s="3">
        <f>'[8]Daily Roster'!$U90</f>
        <v>0</v>
      </c>
      <c r="V90" s="42" t="str">
        <f>'[8]Daily Roster'!$V90</f>
        <v>qq</v>
      </c>
      <c r="W90" s="3" t="str">
        <f>'[8]Daily Roster'!$W90</f>
        <v>qq</v>
      </c>
    </row>
    <row r="91" spans="1:23" x14ac:dyDescent="0.3">
      <c r="A91" s="7">
        <v>43591</v>
      </c>
      <c r="B91" s="1" t="s">
        <v>1</v>
      </c>
      <c r="C91" s="39" t="str">
        <f>'[8]Daily Roster'!$C91</f>
        <v>Kathy</v>
      </c>
      <c r="D91" s="39" t="str">
        <f>'[8]Daily Roster'!$D91</f>
        <v>Clark</v>
      </c>
      <c r="E91" s="39" t="str">
        <f>'[8]Daily Roster'!$E91</f>
        <v>Leekin</v>
      </c>
      <c r="F91" s="39" t="str">
        <f>'[8]Daily Roster'!$F91</f>
        <v>blank</v>
      </c>
      <c r="G91" s="39" t="str">
        <f>'[8]Daily Roster'!$G91</f>
        <v>Victoria</v>
      </c>
      <c r="H91" s="39" t="str">
        <f>'[8]Daily Roster'!$H91</f>
        <v>K.Chin</v>
      </c>
      <c r="I91" s="39" t="str">
        <f>'[8]Daily Roster'!$I91</f>
        <v>Maria (8.45am-1.45pm)</v>
      </c>
      <c r="J91" s="42" t="str">
        <f>'[8]Daily Roster'!$J91</f>
        <v>A.Chen</v>
      </c>
      <c r="K91" s="42" t="str">
        <f>'[8]Daily Roster'!$K91</f>
        <v>J.Kao</v>
      </c>
      <c r="L91" s="42" t="str">
        <f>'[8]Daily Roster'!$L91</f>
        <v>blank</v>
      </c>
      <c r="M91" s="42" t="str">
        <f>'[8]Daily Roster'!$M91</f>
        <v>David</v>
      </c>
      <c r="N91" s="42" t="str">
        <f>'[8]Daily Roster'!$N91</f>
        <v>S.Thevalingam</v>
      </c>
      <c r="O91" s="42" t="str">
        <f>'[8]Daily Roster'!$O91</f>
        <v>J.Andrews</v>
      </c>
      <c r="P91" s="42" t="str">
        <f>'[8]Daily Roster'!$P91</f>
        <v>qq</v>
      </c>
      <c r="Q91" s="42" t="str">
        <f>'[8]Daily Roster'!$Q91</f>
        <v>qq</v>
      </c>
      <c r="R91" s="3">
        <f>'[8]Daily Roster'!$R91</f>
        <v>0</v>
      </c>
      <c r="S91" s="42">
        <f>'[8]Daily Roster'!$S91</f>
        <v>0</v>
      </c>
      <c r="T91" s="42" t="str">
        <f>'[8]Daily Roster'!$T91</f>
        <v>Nha</v>
      </c>
      <c r="U91" s="3">
        <f>'[8]Daily Roster'!$U91</f>
        <v>0</v>
      </c>
      <c r="V91" s="42" t="str">
        <f>'[8]Daily Roster'!$V91</f>
        <v>qq</v>
      </c>
      <c r="W91" s="3" t="str">
        <f>'[8]Daily Roster'!$W91</f>
        <v>qq</v>
      </c>
    </row>
    <row r="92" spans="1:23" x14ac:dyDescent="0.3">
      <c r="A92" s="7">
        <v>43592</v>
      </c>
      <c r="B92" s="1" t="s">
        <v>2</v>
      </c>
      <c r="C92" s="39" t="str">
        <f>'[8]Daily Roster'!$C92</f>
        <v>Leekin</v>
      </c>
      <c r="D92" s="39" t="str">
        <f>'[8]Daily Roster'!$D92</f>
        <v>Clark</v>
      </c>
      <c r="E92" s="39" t="str">
        <f>'[8]Daily Roster'!$E92</f>
        <v>Kathy</v>
      </c>
      <c r="F92" s="39" t="str">
        <f>'[8]Daily Roster'!$F92</f>
        <v>blank</v>
      </c>
      <c r="G92" s="39" t="str">
        <f>'[8]Daily Roster'!$G92</f>
        <v>Victoria</v>
      </c>
      <c r="H92" s="39" t="str">
        <f>'[8]Daily Roster'!$H92</f>
        <v>K.Chin</v>
      </c>
      <c r="I92" s="39" t="str">
        <f>'[8]Daily Roster'!$I92</f>
        <v>Maria (8.45am-1.45pm)</v>
      </c>
      <c r="J92" s="42" t="str">
        <f>'[8]Daily Roster'!$J92</f>
        <v>A.Chen</v>
      </c>
      <c r="K92" s="42" t="str">
        <f>'[8]Daily Roster'!$K92</f>
        <v>J.Kao</v>
      </c>
      <c r="L92" s="42" t="str">
        <f>'[8]Daily Roster'!$L92</f>
        <v>Fiona</v>
      </c>
      <c r="M92" s="42" t="str">
        <f>'[8]Daily Roster'!$M92</f>
        <v>David</v>
      </c>
      <c r="N92" s="42" t="str">
        <f>'[8]Daily Roster'!$N92</f>
        <v>S.Thevalingam</v>
      </c>
      <c r="O92" s="42" t="str">
        <f>'[8]Daily Roster'!$O92</f>
        <v>J.Andrews</v>
      </c>
      <c r="P92" s="42" t="str">
        <f>'[8]Daily Roster'!$P92</f>
        <v>qq</v>
      </c>
      <c r="Q92" s="42" t="str">
        <f>'[8]Daily Roster'!$Q92</f>
        <v>qq</v>
      </c>
      <c r="R92" s="3">
        <f>'[8]Daily Roster'!$R92</f>
        <v>0</v>
      </c>
      <c r="S92" s="42">
        <f>'[8]Daily Roster'!$S92</f>
        <v>0</v>
      </c>
      <c r="T92" s="42" t="str">
        <f>'[8]Daily Roster'!$T92</f>
        <v>Nha</v>
      </c>
      <c r="U92" s="3">
        <f>'[8]Daily Roster'!$U92</f>
        <v>0</v>
      </c>
      <c r="V92" s="42" t="str">
        <f>'[8]Daily Roster'!$V92</f>
        <v>TBA</v>
      </c>
      <c r="W92" s="3" t="str">
        <f>'[8]Daily Roster'!$W92</f>
        <v>(TC) (5.15-8pm)</v>
      </c>
    </row>
    <row r="93" spans="1:23" x14ac:dyDescent="0.3">
      <c r="A93" s="7">
        <v>43593</v>
      </c>
      <c r="B93" s="1" t="s">
        <v>3</v>
      </c>
      <c r="C93" s="39" t="str">
        <f>'[8]Daily Roster'!$C93</f>
        <v>Jeff</v>
      </c>
      <c r="D93" s="39" t="str">
        <f>'[8]Daily Roster'!$D93</f>
        <v>Clark</v>
      </c>
      <c r="E93" s="39" t="str">
        <f>'[8]Daily Roster'!$E93</f>
        <v>Leekin</v>
      </c>
      <c r="F93" s="39" t="str">
        <f>'[8]Daily Roster'!$F93</f>
        <v>Fiona</v>
      </c>
      <c r="G93" s="39" t="str">
        <f>'[8]Daily Roster'!$G93</f>
        <v>Victoria</v>
      </c>
      <c r="H93" s="39" t="str">
        <f>'[8]Daily Roster'!$H93</f>
        <v>K.Chin</v>
      </c>
      <c r="I93" s="39" t="str">
        <f>'[8]Daily Roster'!$I93</f>
        <v>Soty (8.45am-2.45pm)</v>
      </c>
      <c r="J93" s="42" t="str">
        <f>'[8]Daily Roster'!$J93</f>
        <v>A.Chen</v>
      </c>
      <c r="K93" s="42" t="str">
        <f>'[8]Daily Roster'!$K93</f>
        <v>J.Kao</v>
      </c>
      <c r="L93" s="42" t="str">
        <f>'[8]Daily Roster'!$L93</f>
        <v>Patrick</v>
      </c>
      <c r="M93" s="42" t="str">
        <f>'[8]Daily Roster'!$M93</f>
        <v>David</v>
      </c>
      <c r="N93" s="42" t="str">
        <f>'[8]Daily Roster'!$N93</f>
        <v>S.Thevalingam</v>
      </c>
      <c r="O93" s="42" t="str">
        <f>'[8]Daily Roster'!$O93</f>
        <v>J.Andrews</v>
      </c>
      <c r="P93" s="42" t="str">
        <f>'[8]Daily Roster'!$P93</f>
        <v>blank</v>
      </c>
      <c r="Q93" s="42" t="str">
        <f>'[8]Daily Roster'!$Q93</f>
        <v>qq</v>
      </c>
      <c r="R93" s="3">
        <f>'[8]Daily Roster'!$R93</f>
        <v>0</v>
      </c>
      <c r="S93" s="42">
        <f>'[8]Daily Roster'!$S93</f>
        <v>0</v>
      </c>
      <c r="T93" s="42" t="str">
        <f>'[8]Daily Roster'!$T93</f>
        <v>Nha</v>
      </c>
      <c r="U93" s="3">
        <f>'[8]Daily Roster'!$U93</f>
        <v>0</v>
      </c>
      <c r="V93" s="42" t="str">
        <f>'[8]Daily Roster'!$V93</f>
        <v>blank</v>
      </c>
      <c r="W93" s="3" t="str">
        <f>'[8]Daily Roster'!$W93</f>
        <v>(SS) (12.45-5.15pm)</v>
      </c>
    </row>
    <row r="94" spans="1:23" x14ac:dyDescent="0.3">
      <c r="A94" s="7">
        <v>43594</v>
      </c>
      <c r="B94" s="1" t="s">
        <v>4</v>
      </c>
      <c r="C94" s="39" t="str">
        <f>'[8]Daily Roster'!$C94</f>
        <v>blank</v>
      </c>
      <c r="D94" s="39" t="str">
        <f>'[8]Daily Roster'!$D94</f>
        <v>Clark</v>
      </c>
      <c r="E94" s="39" t="str">
        <f>'[8]Daily Roster'!$E94</f>
        <v>Leekin</v>
      </c>
      <c r="F94" s="39" t="str">
        <f>'[8]Daily Roster'!$F94</f>
        <v>Jeff</v>
      </c>
      <c r="G94" s="39" t="str">
        <f>'[8]Daily Roster'!$G94</f>
        <v>Victoria</v>
      </c>
      <c r="H94" s="39" t="str">
        <f>'[8]Daily Roster'!$H94</f>
        <v>K.Chin</v>
      </c>
      <c r="I94" s="39" t="str">
        <f>'[8]Daily Roster'!$I94</f>
        <v>qq</v>
      </c>
      <c r="J94" s="42" t="str">
        <f>'[8]Daily Roster'!$J94</f>
        <v>A.Chen</v>
      </c>
      <c r="K94" s="42" t="str">
        <f>'[8]Daily Roster'!$K94</f>
        <v>J.Kao</v>
      </c>
      <c r="L94" s="42" t="str">
        <f>'[8]Daily Roster'!$L94</f>
        <v>Patrick</v>
      </c>
      <c r="M94" s="42" t="str">
        <f>'[8]Daily Roster'!$M94</f>
        <v>David</v>
      </c>
      <c r="N94" s="42" t="str">
        <f>'[8]Daily Roster'!$N94</f>
        <v>S.Thevalingam</v>
      </c>
      <c r="O94" s="42" t="str">
        <f>'[8]Daily Roster'!$O94</f>
        <v>J.Andrews</v>
      </c>
      <c r="P94" s="42" t="str">
        <f>'[8]Daily Roster'!$P94</f>
        <v>qq</v>
      </c>
      <c r="Q94" s="42" t="str">
        <f>'[8]Daily Roster'!$Q94</f>
        <v>qq</v>
      </c>
      <c r="R94" s="3">
        <f>'[8]Daily Roster'!$R94</f>
        <v>0</v>
      </c>
      <c r="S94" s="42">
        <f>'[8]Daily Roster'!$S94</f>
        <v>0</v>
      </c>
      <c r="T94" s="42" t="str">
        <f>'[8]Daily Roster'!$T94</f>
        <v>Nha</v>
      </c>
      <c r="U94" s="3">
        <f>'[8]Daily Roster'!$U94</f>
        <v>0</v>
      </c>
      <c r="V94" s="42" t="str">
        <f>'[8]Daily Roster'!$V94</f>
        <v>qq</v>
      </c>
      <c r="W94" s="3" t="str">
        <f>'[8]Daily Roster'!$W94</f>
        <v>qq</v>
      </c>
    </row>
    <row r="95" spans="1:23" x14ac:dyDescent="0.3">
      <c r="A95" s="7">
        <v>43595</v>
      </c>
      <c r="B95" s="1" t="s">
        <v>5</v>
      </c>
      <c r="C95" s="39" t="str">
        <f>'[8]Daily Roster'!$C95</f>
        <v>Leekin</v>
      </c>
      <c r="D95" s="39" t="str">
        <f>'[8]Daily Roster'!$D95</f>
        <v>Clark</v>
      </c>
      <c r="E95" s="39" t="str">
        <f>'[8]Daily Roster'!$E95</f>
        <v>Kathy</v>
      </c>
      <c r="F95" s="39" t="str">
        <f>'[8]Daily Roster'!$F95</f>
        <v>Fiona</v>
      </c>
      <c r="G95" s="39" t="str">
        <f>'[8]Daily Roster'!$G95</f>
        <v>Victoria</v>
      </c>
      <c r="H95" s="39" t="str">
        <f>'[8]Daily Roster'!$H95</f>
        <v>K.Chin</v>
      </c>
      <c r="I95" s="39" t="str">
        <f>'[8]Daily Roster'!$I95</f>
        <v>Maria (8.45am-1.45pm)</v>
      </c>
      <c r="J95" s="42" t="str">
        <f>'[8]Daily Roster'!$J95</f>
        <v>A.Chen</v>
      </c>
      <c r="K95" s="42" t="str">
        <f>'[8]Daily Roster'!$K95</f>
        <v>J.Kao</v>
      </c>
      <c r="L95" s="42" t="str">
        <f>'[8]Daily Roster'!$L95</f>
        <v>blank</v>
      </c>
      <c r="M95" s="42" t="str">
        <f>'[8]Daily Roster'!$M95</f>
        <v>David</v>
      </c>
      <c r="N95" s="42" t="str">
        <f>'[8]Daily Roster'!$N95</f>
        <v>S.Thevalingam</v>
      </c>
      <c r="O95" s="42" t="str">
        <f>'[8]Daily Roster'!$O95</f>
        <v>blank</v>
      </c>
      <c r="P95" s="42" t="str">
        <f>'[8]Daily Roster'!$P95</f>
        <v>blank</v>
      </c>
      <c r="Q95" s="42" t="str">
        <f>'[8]Daily Roster'!$Q95</f>
        <v>D.Dunning</v>
      </c>
      <c r="R95" s="3">
        <f>'[8]Daily Roster'!$R95</f>
        <v>0</v>
      </c>
      <c r="S95" s="42">
        <f>'[8]Daily Roster'!$S95</f>
        <v>0</v>
      </c>
      <c r="T95" s="42" t="str">
        <f>'[8]Daily Roster'!$T95</f>
        <v>Nha</v>
      </c>
      <c r="U95" s="3">
        <f>'[8]Daily Roster'!$U95</f>
        <v>0</v>
      </c>
      <c r="V95" s="42" t="str">
        <f>'[8]Daily Roster'!$V95</f>
        <v>qq</v>
      </c>
      <c r="W95" s="3" t="str">
        <f>'[8]Daily Roster'!$W95</f>
        <v>qq</v>
      </c>
    </row>
    <row r="96" spans="1:23" x14ac:dyDescent="0.3">
      <c r="A96" s="7">
        <v>43598</v>
      </c>
      <c r="B96" s="1" t="s">
        <v>1</v>
      </c>
      <c r="C96" s="39" t="str">
        <f>'[8]Daily Roster'!$C96</f>
        <v>Kathy</v>
      </c>
      <c r="D96" s="39" t="str">
        <f>'[8]Daily Roster'!$D96</f>
        <v>Clark</v>
      </c>
      <c r="E96" s="39" t="str">
        <f>'[8]Daily Roster'!$E96</f>
        <v>Leekin</v>
      </c>
      <c r="F96" s="39" t="str">
        <f>'[8]Daily Roster'!$F96</f>
        <v>blank</v>
      </c>
      <c r="G96" s="39" t="str">
        <f>'[8]Daily Roster'!$G96</f>
        <v>Megan</v>
      </c>
      <c r="H96" s="39" t="str">
        <f>'[8]Daily Roster'!$H96</f>
        <v>Therese</v>
      </c>
      <c r="I96" s="39" t="str">
        <f>'[8]Daily Roster'!$I96</f>
        <v>Maria (8.45am-1.45pm)</v>
      </c>
      <c r="J96" s="42" t="str">
        <f>'[8]Daily Roster'!$J96</f>
        <v>A.Chen</v>
      </c>
      <c r="K96" s="42" t="str">
        <f>'[8]Daily Roster'!$K96</f>
        <v>J.Kao</v>
      </c>
      <c r="L96" s="42" t="str">
        <f>'[8]Daily Roster'!$L96</f>
        <v>blank</v>
      </c>
      <c r="M96" s="42" t="str">
        <f>'[8]Daily Roster'!$M96</f>
        <v>David</v>
      </c>
      <c r="N96" s="42" t="str">
        <f>'[8]Daily Roster'!$N96</f>
        <v>S.Thevalingam</v>
      </c>
      <c r="O96" s="42" t="str">
        <f>'[8]Daily Roster'!$O96</f>
        <v>J.Andrews</v>
      </c>
      <c r="P96" s="42" t="str">
        <f>'[8]Daily Roster'!$P96</f>
        <v>qq</v>
      </c>
      <c r="Q96" s="42" t="str">
        <f>'[8]Daily Roster'!$Q96</f>
        <v>qq</v>
      </c>
      <c r="R96" s="3">
        <f>'[8]Daily Roster'!$R96</f>
        <v>0</v>
      </c>
      <c r="S96" s="42">
        <f>'[8]Daily Roster'!$S96</f>
        <v>0</v>
      </c>
      <c r="T96" s="42">
        <f>'[8]Daily Roster'!$T96</f>
        <v>0</v>
      </c>
      <c r="U96" s="3">
        <f>'[8]Daily Roster'!$U96</f>
        <v>0</v>
      </c>
      <c r="V96" s="42" t="str">
        <f>'[8]Daily Roster'!$V96</f>
        <v>qq</v>
      </c>
      <c r="W96" s="3" t="str">
        <f>'[8]Daily Roster'!$W96</f>
        <v>qq</v>
      </c>
    </row>
    <row r="97" spans="1:23" x14ac:dyDescent="0.3">
      <c r="A97" s="7">
        <v>43599</v>
      </c>
      <c r="B97" s="1" t="s">
        <v>2</v>
      </c>
      <c r="C97" s="39" t="str">
        <f>'[8]Daily Roster'!$C97</f>
        <v>Leekin</v>
      </c>
      <c r="D97" s="39" t="str">
        <f>'[8]Daily Roster'!$D97</f>
        <v>Clark</v>
      </c>
      <c r="E97" s="39" t="str">
        <f>'[8]Daily Roster'!$E97</f>
        <v>Kathy</v>
      </c>
      <c r="F97" s="39" t="str">
        <f>'[8]Daily Roster'!$F97</f>
        <v>blank</v>
      </c>
      <c r="G97" s="39" t="str">
        <f>'[8]Daily Roster'!$G97</f>
        <v>Megan</v>
      </c>
      <c r="H97" s="39" t="str">
        <f>'[8]Daily Roster'!$H97</f>
        <v>Therese</v>
      </c>
      <c r="I97" s="39" t="str">
        <f>'[8]Daily Roster'!$I97</f>
        <v>Maria (8.45am-1.45pm)</v>
      </c>
      <c r="J97" s="42" t="str">
        <f>'[8]Daily Roster'!$J97</f>
        <v>A.Chen</v>
      </c>
      <c r="K97" s="42" t="str">
        <f>'[8]Daily Roster'!$K97</f>
        <v>J.Kao</v>
      </c>
      <c r="L97" s="42" t="str">
        <f>'[8]Daily Roster'!$L97</f>
        <v>Fiona</v>
      </c>
      <c r="M97" s="42" t="str">
        <f>'[8]Daily Roster'!$M97</f>
        <v>David</v>
      </c>
      <c r="N97" s="42" t="str">
        <f>'[8]Daily Roster'!$N97</f>
        <v>S.Thevalingam</v>
      </c>
      <c r="O97" s="42" t="str">
        <f>'[8]Daily Roster'!$O97</f>
        <v>J.Andrews</v>
      </c>
      <c r="P97" s="42" t="str">
        <f>'[8]Daily Roster'!$P97</f>
        <v>qq</v>
      </c>
      <c r="Q97" s="42" t="str">
        <f>'[8]Daily Roster'!$Q97</f>
        <v>qq</v>
      </c>
      <c r="R97" s="3">
        <f>'[8]Daily Roster'!$R97</f>
        <v>0</v>
      </c>
      <c r="S97" s="42">
        <f>'[8]Daily Roster'!$S97</f>
        <v>0</v>
      </c>
      <c r="T97" s="42">
        <f>'[8]Daily Roster'!$T97</f>
        <v>0</v>
      </c>
      <c r="U97" s="3">
        <f>'[8]Daily Roster'!$U97</f>
        <v>0</v>
      </c>
      <c r="V97" s="42" t="str">
        <f>'[8]Daily Roster'!$V97</f>
        <v>TBA</v>
      </c>
      <c r="W97" s="3" t="str">
        <f>'[8]Daily Roster'!$W97</f>
        <v>(SC) (5.15-8pm)</v>
      </c>
    </row>
    <row r="98" spans="1:23" x14ac:dyDescent="0.3">
      <c r="A98" s="7">
        <v>43600</v>
      </c>
      <c r="B98" s="1" t="s">
        <v>3</v>
      </c>
      <c r="C98" s="39" t="str">
        <f>'[8]Daily Roster'!$C98</f>
        <v>Jeff</v>
      </c>
      <c r="D98" s="39" t="str">
        <f>'[8]Daily Roster'!$D98</f>
        <v>Clark</v>
      </c>
      <c r="E98" s="39" t="str">
        <f>'[8]Daily Roster'!$E98</f>
        <v>Leekin</v>
      </c>
      <c r="F98" s="39" t="str">
        <f>'[8]Daily Roster'!$F98</f>
        <v>Fiona</v>
      </c>
      <c r="G98" s="39" t="str">
        <f>'[8]Daily Roster'!$G98</f>
        <v>Megan</v>
      </c>
      <c r="H98" s="39" t="str">
        <f>'[8]Daily Roster'!$H98</f>
        <v>Therese</v>
      </c>
      <c r="I98" s="39" t="str">
        <f>'[8]Daily Roster'!$I98</f>
        <v>Soty (8.45am-2.45pm)</v>
      </c>
      <c r="J98" s="42" t="str">
        <f>'[8]Daily Roster'!$J98</f>
        <v>A.Chen</v>
      </c>
      <c r="K98" s="42" t="str">
        <f>'[8]Daily Roster'!$K98</f>
        <v>J.Kao</v>
      </c>
      <c r="L98" s="42" t="str">
        <f>'[8]Daily Roster'!$L98</f>
        <v>Patrick</v>
      </c>
      <c r="M98" s="42" t="str">
        <f>'[8]Daily Roster'!$M98</f>
        <v>David</v>
      </c>
      <c r="N98" s="42" t="str">
        <f>'[8]Daily Roster'!$N98</f>
        <v>S.Thevalingam</v>
      </c>
      <c r="O98" s="42" t="str">
        <f>'[8]Daily Roster'!$O98</f>
        <v>J.Andrews</v>
      </c>
      <c r="P98" s="42" t="str">
        <f>'[8]Daily Roster'!$P98</f>
        <v>blank</v>
      </c>
      <c r="Q98" s="42" t="str">
        <f>'[8]Daily Roster'!$Q98</f>
        <v>qq</v>
      </c>
      <c r="R98" s="3">
        <f>'[8]Daily Roster'!$R98</f>
        <v>0</v>
      </c>
      <c r="S98" s="42">
        <f>'[8]Daily Roster'!$S98</f>
        <v>0</v>
      </c>
      <c r="T98" s="42">
        <f>'[8]Daily Roster'!$T98</f>
        <v>0</v>
      </c>
      <c r="U98" s="3">
        <f>'[8]Daily Roster'!$U98</f>
        <v>0</v>
      </c>
      <c r="V98" s="42" t="str">
        <f>'[8]Daily Roster'!$V98</f>
        <v>blank</v>
      </c>
      <c r="W98" s="3" t="str">
        <f>'[8]Daily Roster'!$W98</f>
        <v>(SS) (12.45-5.15pm)</v>
      </c>
    </row>
    <row r="99" spans="1:23" x14ac:dyDescent="0.3">
      <c r="A99" s="7">
        <v>43601</v>
      </c>
      <c r="B99" s="1" t="s">
        <v>4</v>
      </c>
      <c r="C99" s="39" t="str">
        <f>'[8]Daily Roster'!$C99</f>
        <v>blank</v>
      </c>
      <c r="D99" s="39" t="str">
        <f>'[8]Daily Roster'!$D99</f>
        <v>Clark</v>
      </c>
      <c r="E99" s="39" t="str">
        <f>'[8]Daily Roster'!$E99</f>
        <v>Leekin</v>
      </c>
      <c r="F99" s="39" t="str">
        <f>'[8]Daily Roster'!$F99</f>
        <v>Jeff</v>
      </c>
      <c r="G99" s="39" t="str">
        <f>'[8]Daily Roster'!$G99</f>
        <v>Megan</v>
      </c>
      <c r="H99" s="39" t="str">
        <f>'[8]Daily Roster'!$H99</f>
        <v>Therese</v>
      </c>
      <c r="I99" s="39" t="str">
        <f>'[8]Daily Roster'!$I99</f>
        <v>qq</v>
      </c>
      <c r="J99" s="42" t="str">
        <f>'[8]Daily Roster'!$J99</f>
        <v>A.Chen</v>
      </c>
      <c r="K99" s="42" t="str">
        <f>'[8]Daily Roster'!$K99</f>
        <v>J.Kao</v>
      </c>
      <c r="L99" s="42" t="str">
        <f>'[8]Daily Roster'!$L99</f>
        <v>Patrick</v>
      </c>
      <c r="M99" s="42" t="str">
        <f>'[8]Daily Roster'!$M99</f>
        <v>David</v>
      </c>
      <c r="N99" s="42" t="str">
        <f>'[8]Daily Roster'!$N99</f>
        <v>S.Thevalingam</v>
      </c>
      <c r="O99" s="42" t="str">
        <f>'[8]Daily Roster'!$O99</f>
        <v>J.Andrews</v>
      </c>
      <c r="P99" s="42" t="str">
        <f>'[8]Daily Roster'!$P99</f>
        <v>qq</v>
      </c>
      <c r="Q99" s="42" t="str">
        <f>'[8]Daily Roster'!$Q99</f>
        <v>qq</v>
      </c>
      <c r="R99" s="3">
        <f>'[8]Daily Roster'!$R99</f>
        <v>0</v>
      </c>
      <c r="S99" s="42">
        <f>'[8]Daily Roster'!$S99</f>
        <v>0</v>
      </c>
      <c r="T99" s="42">
        <f>'[8]Daily Roster'!$T99</f>
        <v>0</v>
      </c>
      <c r="U99" s="3">
        <f>'[8]Daily Roster'!$U99</f>
        <v>0</v>
      </c>
      <c r="V99" s="42" t="str">
        <f>'[8]Daily Roster'!$V99</f>
        <v>qq</v>
      </c>
      <c r="W99" s="3" t="str">
        <f>'[8]Daily Roster'!$W99</f>
        <v>qq</v>
      </c>
    </row>
    <row r="100" spans="1:23" x14ac:dyDescent="0.3">
      <c r="A100" s="7">
        <v>43602</v>
      </c>
      <c r="B100" s="1" t="s">
        <v>5</v>
      </c>
      <c r="C100" s="39" t="str">
        <f>'[8]Daily Roster'!$C100</f>
        <v>Leekin</v>
      </c>
      <c r="D100" s="39" t="str">
        <f>'[8]Daily Roster'!$D100</f>
        <v>Clark</v>
      </c>
      <c r="E100" s="39" t="str">
        <f>'[8]Daily Roster'!$E100</f>
        <v>Kathy</v>
      </c>
      <c r="F100" s="39" t="str">
        <f>'[8]Daily Roster'!$F100</f>
        <v>Fiona</v>
      </c>
      <c r="G100" s="39" t="str">
        <f>'[8]Daily Roster'!$G100</f>
        <v>Megan</v>
      </c>
      <c r="H100" s="39" t="str">
        <f>'[8]Daily Roster'!$H100</f>
        <v>Therese</v>
      </c>
      <c r="I100" s="39" t="str">
        <f>'[8]Daily Roster'!$I100</f>
        <v>Maria (8.45am-1.45pm)</v>
      </c>
      <c r="J100" s="42" t="str">
        <f>'[8]Daily Roster'!$J100</f>
        <v>A.Chen</v>
      </c>
      <c r="K100" s="42" t="str">
        <f>'[8]Daily Roster'!$K100</f>
        <v>J.Kao</v>
      </c>
      <c r="L100" s="42" t="str">
        <f>'[8]Daily Roster'!$L100</f>
        <v>blank</v>
      </c>
      <c r="M100" s="42" t="str">
        <f>'[8]Daily Roster'!$M100</f>
        <v>David</v>
      </c>
      <c r="N100" s="42" t="str">
        <f>'[8]Daily Roster'!$N100</f>
        <v>S.Thevalingam</v>
      </c>
      <c r="O100" s="42" t="str">
        <f>'[8]Daily Roster'!$O100</f>
        <v>blank</v>
      </c>
      <c r="P100" s="42" t="str">
        <f>'[8]Daily Roster'!$P100</f>
        <v>blank</v>
      </c>
      <c r="Q100" s="42" t="str">
        <f>'[8]Daily Roster'!$Q100</f>
        <v>D.Dunning</v>
      </c>
      <c r="R100" s="3">
        <f>'[8]Daily Roster'!$R100</f>
        <v>0</v>
      </c>
      <c r="S100" s="42">
        <f>'[8]Daily Roster'!$S100</f>
        <v>0</v>
      </c>
      <c r="T100" s="42">
        <f>'[8]Daily Roster'!$T100</f>
        <v>0</v>
      </c>
      <c r="U100" s="3">
        <f>'[8]Daily Roster'!$U100</f>
        <v>0</v>
      </c>
      <c r="V100" s="42" t="str">
        <f>'[8]Daily Roster'!$V100</f>
        <v>qq</v>
      </c>
      <c r="W100" s="3" t="str">
        <f>'[8]Daily Roster'!$W100</f>
        <v>qq</v>
      </c>
    </row>
    <row r="101" spans="1:23" x14ac:dyDescent="0.3">
      <c r="A101" s="7">
        <v>43605</v>
      </c>
      <c r="B101" s="1" t="s">
        <v>1</v>
      </c>
      <c r="C101" s="39" t="str">
        <f>'[8]Daily Roster'!$C101</f>
        <v>Kathy</v>
      </c>
      <c r="D101" s="39" t="str">
        <f>'[8]Daily Roster'!$D101</f>
        <v>Clark</v>
      </c>
      <c r="E101" s="39" t="str">
        <f>'[8]Daily Roster'!$E101</f>
        <v>Leekin</v>
      </c>
      <c r="F101" s="39" t="str">
        <f>'[8]Daily Roster'!$F101</f>
        <v>blank</v>
      </c>
      <c r="G101" s="39" t="str">
        <f>'[8]Daily Roster'!$G101</f>
        <v>Madonna</v>
      </c>
      <c r="H101" s="39" t="str">
        <f>'[8]Daily Roster'!$H101</f>
        <v>Mohammed</v>
      </c>
      <c r="I101" s="39" t="str">
        <f>'[8]Daily Roster'!$I101</f>
        <v>Maria (8.45am-1.45pm)</v>
      </c>
      <c r="J101" s="42" t="str">
        <f>'[8]Daily Roster'!$J101</f>
        <v>A.Chen</v>
      </c>
      <c r="K101" s="42" t="str">
        <f>'[8]Daily Roster'!$K101</f>
        <v>J.Kao</v>
      </c>
      <c r="L101" s="42" t="str">
        <f>'[8]Daily Roster'!$L101</f>
        <v>blank</v>
      </c>
      <c r="M101" s="42" t="str">
        <f>'[8]Daily Roster'!$M101</f>
        <v>David</v>
      </c>
      <c r="N101" s="42" t="str">
        <f>'[8]Daily Roster'!$N101</f>
        <v>S.Thevalingam</v>
      </c>
      <c r="O101" s="42" t="str">
        <f>'[8]Daily Roster'!$O101</f>
        <v>J.Andrews</v>
      </c>
      <c r="P101" s="42" t="str">
        <f>'[8]Daily Roster'!$P101</f>
        <v>qq</v>
      </c>
      <c r="Q101" s="42" t="str">
        <f>'[8]Daily Roster'!$Q101</f>
        <v>qq</v>
      </c>
      <c r="R101" s="3">
        <f>'[8]Daily Roster'!$R101</f>
        <v>0</v>
      </c>
      <c r="S101" s="42">
        <f>'[8]Daily Roster'!$S101</f>
        <v>0</v>
      </c>
      <c r="T101" s="42">
        <f>'[8]Daily Roster'!$T101</f>
        <v>0</v>
      </c>
      <c r="U101" s="3">
        <f>'[8]Daily Roster'!$U101</f>
        <v>0</v>
      </c>
      <c r="V101" s="42" t="str">
        <f>'[8]Daily Roster'!$V101</f>
        <v>qq</v>
      </c>
      <c r="W101" s="3" t="str">
        <f>'[8]Daily Roster'!$W101</f>
        <v>qq</v>
      </c>
    </row>
    <row r="102" spans="1:23" x14ac:dyDescent="0.3">
      <c r="A102" s="7">
        <v>43606</v>
      </c>
      <c r="B102" s="1" t="s">
        <v>2</v>
      </c>
      <c r="C102" s="39" t="str">
        <f>'[8]Daily Roster'!$C102</f>
        <v>Leekin</v>
      </c>
      <c r="D102" s="39" t="str">
        <f>'[8]Daily Roster'!$D102</f>
        <v>Clark</v>
      </c>
      <c r="E102" s="39" t="str">
        <f>'[8]Daily Roster'!$E102</f>
        <v>Kathy</v>
      </c>
      <c r="F102" s="39" t="str">
        <f>'[8]Daily Roster'!$F102</f>
        <v>blank</v>
      </c>
      <c r="G102" s="39" t="str">
        <f>'[8]Daily Roster'!$G102</f>
        <v>Madonna</v>
      </c>
      <c r="H102" s="39" t="str">
        <f>'[8]Daily Roster'!$H102</f>
        <v>Mohammed</v>
      </c>
      <c r="I102" s="39" t="str">
        <f>'[8]Daily Roster'!$I102</f>
        <v>Maria (8.45am-1.45pm)</v>
      </c>
      <c r="J102" s="42" t="str">
        <f>'[8]Daily Roster'!$J102</f>
        <v>A.Chen</v>
      </c>
      <c r="K102" s="42" t="str">
        <f>'[8]Daily Roster'!$K102</f>
        <v>J.Kao</v>
      </c>
      <c r="L102" s="42" t="str">
        <f>'[8]Daily Roster'!$L102</f>
        <v>Fiona</v>
      </c>
      <c r="M102" s="42" t="str">
        <f>'[8]Daily Roster'!$M102</f>
        <v>David</v>
      </c>
      <c r="N102" s="42" t="str">
        <f>'[8]Daily Roster'!$N102</f>
        <v>S.Thevalingam</v>
      </c>
      <c r="O102" s="42" t="str">
        <f>'[8]Daily Roster'!$O102</f>
        <v>J.Andrews</v>
      </c>
      <c r="P102" s="42" t="str">
        <f>'[8]Daily Roster'!$P102</f>
        <v>qq</v>
      </c>
      <c r="Q102" s="42" t="str">
        <f>'[8]Daily Roster'!$Q102</f>
        <v>qq</v>
      </c>
      <c r="R102" s="3">
        <f>'[8]Daily Roster'!$R102</f>
        <v>0</v>
      </c>
      <c r="S102" s="42">
        <f>'[8]Daily Roster'!$S102</f>
        <v>0</v>
      </c>
      <c r="T102" s="42">
        <f>'[8]Daily Roster'!$T102</f>
        <v>0</v>
      </c>
      <c r="U102" s="3">
        <f>'[8]Daily Roster'!$U102</f>
        <v>0</v>
      </c>
      <c r="V102" s="42" t="str">
        <f>'[8]Daily Roster'!$V102</f>
        <v>TBA</v>
      </c>
      <c r="W102" s="3" t="str">
        <f>'[8]Daily Roster'!$W102</f>
        <v>(TC) (5.15-8pm)</v>
      </c>
    </row>
    <row r="103" spans="1:23" x14ac:dyDescent="0.3">
      <c r="A103" s="7">
        <v>43607</v>
      </c>
      <c r="B103" s="1" t="s">
        <v>3</v>
      </c>
      <c r="C103" s="39" t="str">
        <f>'[8]Daily Roster'!$C103</f>
        <v>Jeff</v>
      </c>
      <c r="D103" s="39" t="str">
        <f>'[8]Daily Roster'!$D103</f>
        <v>Clark</v>
      </c>
      <c r="E103" s="39" t="str">
        <f>'[8]Daily Roster'!$E103</f>
        <v>Leekin</v>
      </c>
      <c r="F103" s="39" t="str">
        <f>'[8]Daily Roster'!$F103</f>
        <v>Fiona</v>
      </c>
      <c r="G103" s="39" t="str">
        <f>'[8]Daily Roster'!$G103</f>
        <v>Madonna</v>
      </c>
      <c r="H103" s="39" t="str">
        <f>'[8]Daily Roster'!$H103</f>
        <v>Mohammed</v>
      </c>
      <c r="I103" s="39" t="str">
        <f>'[8]Daily Roster'!$I103</f>
        <v>Soty (8.45am-2.45pm)</v>
      </c>
      <c r="J103" s="42" t="str">
        <f>'[8]Daily Roster'!$J103</f>
        <v>A.Chen</v>
      </c>
      <c r="K103" s="42" t="str">
        <f>'[8]Daily Roster'!$K103</f>
        <v>J.Kao</v>
      </c>
      <c r="L103" s="42" t="str">
        <f>'[8]Daily Roster'!$L103</f>
        <v>Patrick</v>
      </c>
      <c r="M103" s="42" t="str">
        <f>'[8]Daily Roster'!$M103</f>
        <v>David</v>
      </c>
      <c r="N103" s="42" t="str">
        <f>'[8]Daily Roster'!$N103</f>
        <v>S.Thevalingam</v>
      </c>
      <c r="O103" s="42" t="str">
        <f>'[8]Daily Roster'!$O103</f>
        <v>J.Andrews</v>
      </c>
      <c r="P103" s="42" t="str">
        <f>'[8]Daily Roster'!$P103</f>
        <v>blank</v>
      </c>
      <c r="Q103" s="42" t="str">
        <f>'[8]Daily Roster'!$Q103</f>
        <v>qq</v>
      </c>
      <c r="R103" s="3">
        <f>'[8]Daily Roster'!$R103</f>
        <v>0</v>
      </c>
      <c r="S103" s="42">
        <f>'[8]Daily Roster'!$S103</f>
        <v>0</v>
      </c>
      <c r="T103" s="42">
        <f>'[8]Daily Roster'!$T103</f>
        <v>0</v>
      </c>
      <c r="U103" s="3">
        <f>'[8]Daily Roster'!$U103</f>
        <v>0</v>
      </c>
      <c r="V103" s="42" t="str">
        <f>'[8]Daily Roster'!$V103</f>
        <v>blank</v>
      </c>
      <c r="W103" s="3" t="str">
        <f>'[8]Daily Roster'!$W103</f>
        <v>(SS) (12.45-5.15pm)</v>
      </c>
    </row>
    <row r="104" spans="1:23" x14ac:dyDescent="0.3">
      <c r="A104" s="7">
        <v>43608</v>
      </c>
      <c r="B104" s="1" t="s">
        <v>4</v>
      </c>
      <c r="C104" s="39" t="str">
        <f>'[8]Daily Roster'!$C104</f>
        <v>blank</v>
      </c>
      <c r="D104" s="39" t="str">
        <f>'[8]Daily Roster'!$D104</f>
        <v>Clark</v>
      </c>
      <c r="E104" s="39" t="str">
        <f>'[8]Daily Roster'!$E104</f>
        <v>Leekin</v>
      </c>
      <c r="F104" s="39" t="str">
        <f>'[8]Daily Roster'!$F104</f>
        <v>Jeff</v>
      </c>
      <c r="G104" s="39" t="str">
        <f>'[8]Daily Roster'!$G104</f>
        <v>Madonna</v>
      </c>
      <c r="H104" s="39" t="str">
        <f>'[8]Daily Roster'!$H104</f>
        <v>Mohammed</v>
      </c>
      <c r="I104" s="39" t="str">
        <f>'[8]Daily Roster'!$I104</f>
        <v>qq</v>
      </c>
      <c r="J104" s="42" t="str">
        <f>'[8]Daily Roster'!$J104</f>
        <v>A.Chen</v>
      </c>
      <c r="K104" s="42" t="str">
        <f>'[8]Daily Roster'!$K104</f>
        <v>J.Kao</v>
      </c>
      <c r="L104" s="42" t="str">
        <f>'[8]Daily Roster'!$L104</f>
        <v>Patrick</v>
      </c>
      <c r="M104" s="42" t="str">
        <f>'[8]Daily Roster'!$M104</f>
        <v>David</v>
      </c>
      <c r="N104" s="42" t="str">
        <f>'[8]Daily Roster'!$N104</f>
        <v>S.Thevalingam</v>
      </c>
      <c r="O104" s="42" t="str">
        <f>'[8]Daily Roster'!$O104</f>
        <v>J.Andrews</v>
      </c>
      <c r="P104" s="42" t="str">
        <f>'[8]Daily Roster'!$P104</f>
        <v>qq</v>
      </c>
      <c r="Q104" s="42" t="str">
        <f>'[8]Daily Roster'!$Q104</f>
        <v>qq</v>
      </c>
      <c r="R104" s="3">
        <f>'[8]Daily Roster'!$R104</f>
        <v>0</v>
      </c>
      <c r="S104" s="42">
        <f>'[8]Daily Roster'!$S104</f>
        <v>0</v>
      </c>
      <c r="T104" s="42">
        <f>'[8]Daily Roster'!$T104</f>
        <v>0</v>
      </c>
      <c r="U104" s="3">
        <f>'[8]Daily Roster'!$U104</f>
        <v>0</v>
      </c>
      <c r="V104" s="42" t="str">
        <f>'[8]Daily Roster'!$V104</f>
        <v>qq</v>
      </c>
      <c r="W104" s="3" t="str">
        <f>'[8]Daily Roster'!$W104</f>
        <v>qq</v>
      </c>
    </row>
    <row r="105" spans="1:23" x14ac:dyDescent="0.3">
      <c r="A105" s="7">
        <v>43609</v>
      </c>
      <c r="B105" s="1" t="s">
        <v>5</v>
      </c>
      <c r="C105" s="39" t="str">
        <f>'[8]Daily Roster'!$C105</f>
        <v>Leekin</v>
      </c>
      <c r="D105" s="39" t="str">
        <f>'[8]Daily Roster'!$D105</f>
        <v>Clark</v>
      </c>
      <c r="E105" s="39" t="str">
        <f>'[8]Daily Roster'!$E105</f>
        <v>Kathy</v>
      </c>
      <c r="F105" s="39" t="str">
        <f>'[8]Daily Roster'!$F105</f>
        <v>Fiona</v>
      </c>
      <c r="G105" s="39" t="str">
        <f>'[8]Daily Roster'!$G105</f>
        <v>Madonna</v>
      </c>
      <c r="H105" s="39" t="str">
        <f>'[8]Daily Roster'!$H105</f>
        <v>Mohammed</v>
      </c>
      <c r="I105" s="39" t="str">
        <f>'[8]Daily Roster'!$I105</f>
        <v>Maria (8.45am-1.45pm)</v>
      </c>
      <c r="J105" s="42" t="str">
        <f>'[8]Daily Roster'!$J105</f>
        <v>A.Chen</v>
      </c>
      <c r="K105" s="42" t="str">
        <f>'[8]Daily Roster'!$K105</f>
        <v>J.Kao</v>
      </c>
      <c r="L105" s="42" t="str">
        <f>'[8]Daily Roster'!$L105</f>
        <v>blank</v>
      </c>
      <c r="M105" s="42" t="str">
        <f>'[8]Daily Roster'!$M105</f>
        <v>David</v>
      </c>
      <c r="N105" s="42" t="str">
        <f>'[8]Daily Roster'!$N105</f>
        <v>S.Thevalingam</v>
      </c>
      <c r="O105" s="42" t="str">
        <f>'[8]Daily Roster'!$O105</f>
        <v>blank</v>
      </c>
      <c r="P105" s="42" t="str">
        <f>'[8]Daily Roster'!$P105</f>
        <v>blank</v>
      </c>
      <c r="Q105" s="42" t="str">
        <f>'[8]Daily Roster'!$Q105</f>
        <v>D.Dunning</v>
      </c>
      <c r="R105" s="3">
        <f>'[8]Daily Roster'!$R105</f>
        <v>0</v>
      </c>
      <c r="S105" s="42">
        <f>'[8]Daily Roster'!$S105</f>
        <v>0</v>
      </c>
      <c r="T105" s="42">
        <f>'[8]Daily Roster'!$T105</f>
        <v>0</v>
      </c>
      <c r="U105" s="3">
        <f>'[8]Daily Roster'!$U105</f>
        <v>0</v>
      </c>
      <c r="V105" s="42" t="str">
        <f>'[8]Daily Roster'!$V105</f>
        <v>qq</v>
      </c>
      <c r="W105" s="3" t="str">
        <f>'[8]Daily Roster'!$W105</f>
        <v>qq</v>
      </c>
    </row>
    <row r="106" spans="1:23" x14ac:dyDescent="0.3">
      <c r="A106" s="7">
        <v>43612</v>
      </c>
      <c r="B106" s="1" t="s">
        <v>1</v>
      </c>
      <c r="C106" s="39" t="str">
        <f>'[8]Daily Roster'!$C106</f>
        <v>Kathy</v>
      </c>
      <c r="D106" s="39" t="str">
        <f>'[8]Daily Roster'!$D106</f>
        <v>Clark</v>
      </c>
      <c r="E106" s="39" t="str">
        <f>'[8]Daily Roster'!$E106</f>
        <v>Leekin</v>
      </c>
      <c r="F106" s="39" t="str">
        <f>'[8]Daily Roster'!$F106</f>
        <v>blank</v>
      </c>
      <c r="G106" s="39" t="str">
        <f>'[8]Daily Roster'!$G106</f>
        <v>T.Vo</v>
      </c>
      <c r="H106" s="39" t="str">
        <f>'[8]Daily Roster'!$H106</f>
        <v>A.Truong</v>
      </c>
      <c r="I106" s="39" t="str">
        <f>'[8]Daily Roster'!$I106</f>
        <v>Maria (8.45am-1.45pm)</v>
      </c>
      <c r="J106" s="42" t="str">
        <f>'[8]Daily Roster'!$J106</f>
        <v>A.Chen</v>
      </c>
      <c r="K106" s="42" t="str">
        <f>'[8]Daily Roster'!$K106</f>
        <v>J.Kao</v>
      </c>
      <c r="L106" s="42" t="str">
        <f>'[8]Daily Roster'!$L106</f>
        <v>blank</v>
      </c>
      <c r="M106" s="42" t="str">
        <f>'[8]Daily Roster'!$M106</f>
        <v>David</v>
      </c>
      <c r="N106" s="42" t="str">
        <f>'[8]Daily Roster'!$N106</f>
        <v>S.Thevalingam</v>
      </c>
      <c r="O106" s="42" t="str">
        <f>'[8]Daily Roster'!$O106</f>
        <v>J.Andrews</v>
      </c>
      <c r="P106" s="42" t="str">
        <f>'[8]Daily Roster'!$P106</f>
        <v>qq</v>
      </c>
      <c r="Q106" s="42" t="str">
        <f>'[8]Daily Roster'!$Q106</f>
        <v>qq</v>
      </c>
      <c r="R106" s="3">
        <f>'[8]Daily Roster'!$R106</f>
        <v>0</v>
      </c>
      <c r="S106" s="42">
        <f>'[8]Daily Roster'!$S106</f>
        <v>0</v>
      </c>
      <c r="T106" s="42" t="str">
        <f>'[8]Daily Roster'!$T106</f>
        <v>Jesslyn</v>
      </c>
      <c r="U106" s="3">
        <f>'[8]Daily Roster'!$U106</f>
        <v>0</v>
      </c>
      <c r="V106" s="42" t="str">
        <f>'[8]Daily Roster'!$V106</f>
        <v>qq</v>
      </c>
      <c r="W106" s="3" t="str">
        <f>'[8]Daily Roster'!$W106</f>
        <v>qq</v>
      </c>
    </row>
    <row r="107" spans="1:23" x14ac:dyDescent="0.3">
      <c r="A107" s="7">
        <v>43613</v>
      </c>
      <c r="B107" s="1" t="s">
        <v>2</v>
      </c>
      <c r="C107" s="39" t="str">
        <f>'[8]Daily Roster'!$C107</f>
        <v>Leekin</v>
      </c>
      <c r="D107" s="39" t="str">
        <f>'[8]Daily Roster'!$D107</f>
        <v>Clark</v>
      </c>
      <c r="E107" s="39" t="str">
        <f>'[8]Daily Roster'!$E107</f>
        <v>Kathy</v>
      </c>
      <c r="F107" s="39" t="str">
        <f>'[8]Daily Roster'!$F107</f>
        <v>blank</v>
      </c>
      <c r="G107" s="39" t="str">
        <f>'[8]Daily Roster'!$G107</f>
        <v>T.Vo</v>
      </c>
      <c r="H107" s="39" t="str">
        <f>'[8]Daily Roster'!$H107</f>
        <v>A.Truong</v>
      </c>
      <c r="I107" s="39" t="str">
        <f>'[8]Daily Roster'!$I107</f>
        <v>Maria (8.45am-1.45pm)</v>
      </c>
      <c r="J107" s="42" t="str">
        <f>'[8]Daily Roster'!$J107</f>
        <v>A.Chen</v>
      </c>
      <c r="K107" s="42" t="str">
        <f>'[8]Daily Roster'!$K107</f>
        <v>J.Kao</v>
      </c>
      <c r="L107" s="42" t="str">
        <f>'[8]Daily Roster'!$L107</f>
        <v>Fiona</v>
      </c>
      <c r="M107" s="42" t="str">
        <f>'[8]Daily Roster'!$M107</f>
        <v>David</v>
      </c>
      <c r="N107" s="42" t="str">
        <f>'[8]Daily Roster'!$N107</f>
        <v>S.Thevalingam</v>
      </c>
      <c r="O107" s="42" t="str">
        <f>'[8]Daily Roster'!$O107</f>
        <v>J.Andrews</v>
      </c>
      <c r="P107" s="42" t="str">
        <f>'[8]Daily Roster'!$P107</f>
        <v>qq</v>
      </c>
      <c r="Q107" s="42" t="str">
        <f>'[8]Daily Roster'!$Q107</f>
        <v>qq</v>
      </c>
      <c r="R107" s="3">
        <f>'[8]Daily Roster'!$R107</f>
        <v>0</v>
      </c>
      <c r="S107" s="42">
        <f>'[8]Daily Roster'!$S107</f>
        <v>0</v>
      </c>
      <c r="T107" s="42" t="str">
        <f>'[8]Daily Roster'!$T107</f>
        <v>Jesslyn</v>
      </c>
      <c r="U107" s="3">
        <f>'[8]Daily Roster'!$U107</f>
        <v>0</v>
      </c>
      <c r="V107" s="42" t="str">
        <f>'[8]Daily Roster'!$V107</f>
        <v>TBA</v>
      </c>
      <c r="W107" s="3" t="str">
        <f>'[8]Daily Roster'!$W107</f>
        <v>(SC) (5.15-8pm)</v>
      </c>
    </row>
    <row r="108" spans="1:23" x14ac:dyDescent="0.3">
      <c r="A108" s="7">
        <v>43614</v>
      </c>
      <c r="B108" s="1" t="s">
        <v>3</v>
      </c>
      <c r="C108" s="39" t="str">
        <f>'[8]Daily Roster'!$C108</f>
        <v>Jeff</v>
      </c>
      <c r="D108" s="39" t="str">
        <f>'[8]Daily Roster'!$D108</f>
        <v>Clark</v>
      </c>
      <c r="E108" s="39" t="str">
        <f>'[8]Daily Roster'!$E108</f>
        <v>Leekin</v>
      </c>
      <c r="F108" s="39" t="str">
        <f>'[8]Daily Roster'!$F108</f>
        <v>Fiona</v>
      </c>
      <c r="G108" s="39" t="str">
        <f>'[8]Daily Roster'!$G108</f>
        <v>T.Vo</v>
      </c>
      <c r="H108" s="39" t="str">
        <f>'[8]Daily Roster'!$H108</f>
        <v>A.Truong</v>
      </c>
      <c r="I108" s="39" t="str">
        <f>'[8]Daily Roster'!$I108</f>
        <v>Soty (8.45am-2.45pm)</v>
      </c>
      <c r="J108" s="42" t="str">
        <f>'[8]Daily Roster'!$J108</f>
        <v>A.Chen</v>
      </c>
      <c r="K108" s="42" t="str">
        <f>'[8]Daily Roster'!$K108</f>
        <v>J.Kao</v>
      </c>
      <c r="L108" s="42" t="str">
        <f>'[8]Daily Roster'!$L108</f>
        <v>Patrick</v>
      </c>
      <c r="M108" s="42" t="str">
        <f>'[8]Daily Roster'!$M108</f>
        <v>David</v>
      </c>
      <c r="N108" s="42" t="str">
        <f>'[8]Daily Roster'!$N108</f>
        <v>S.Thevalingam</v>
      </c>
      <c r="O108" s="42" t="str">
        <f>'[8]Daily Roster'!$O108</f>
        <v>J.Andrews</v>
      </c>
      <c r="P108" s="42" t="str">
        <f>'[8]Daily Roster'!$P108</f>
        <v>blank</v>
      </c>
      <c r="Q108" s="42" t="str">
        <f>'[8]Daily Roster'!$Q108</f>
        <v>qq</v>
      </c>
      <c r="R108" s="3">
        <f>'[8]Daily Roster'!$R108</f>
        <v>0</v>
      </c>
      <c r="S108" s="42">
        <f>'[8]Daily Roster'!$S108</f>
        <v>0</v>
      </c>
      <c r="T108" s="42" t="str">
        <f>'[8]Daily Roster'!$T108</f>
        <v>Jesslyn</v>
      </c>
      <c r="U108" s="3">
        <f>'[8]Daily Roster'!$U108</f>
        <v>0</v>
      </c>
      <c r="V108" s="42" t="str">
        <f>'[8]Daily Roster'!$V108</f>
        <v>blank</v>
      </c>
      <c r="W108" s="3" t="str">
        <f>'[8]Daily Roster'!$W108</f>
        <v>(SS) (12.45-5.15pm)</v>
      </c>
    </row>
    <row r="109" spans="1:23" x14ac:dyDescent="0.3">
      <c r="A109" s="7">
        <v>43615</v>
      </c>
      <c r="B109" s="1" t="s">
        <v>4</v>
      </c>
      <c r="C109" s="39" t="str">
        <f>'[8]Daily Roster'!$C109</f>
        <v>blank</v>
      </c>
      <c r="D109" s="39" t="str">
        <f>'[8]Daily Roster'!$D109</f>
        <v>Clark</v>
      </c>
      <c r="E109" s="39" t="str">
        <f>'[8]Daily Roster'!$E109</f>
        <v>Leekin</v>
      </c>
      <c r="F109" s="39" t="str">
        <f>'[8]Daily Roster'!$F109</f>
        <v>Jeff</v>
      </c>
      <c r="G109" s="39" t="str">
        <f>'[8]Daily Roster'!$G109</f>
        <v>T.Vo</v>
      </c>
      <c r="H109" s="39" t="str">
        <f>'[8]Daily Roster'!$H109</f>
        <v>A.Truong</v>
      </c>
      <c r="I109" s="39" t="str">
        <f>'[8]Daily Roster'!$I109</f>
        <v>qq</v>
      </c>
      <c r="J109" s="42" t="str">
        <f>'[8]Daily Roster'!$J109</f>
        <v>A.Chen</v>
      </c>
      <c r="K109" s="42" t="str">
        <f>'[8]Daily Roster'!$K109</f>
        <v>J.Kao</v>
      </c>
      <c r="L109" s="42" t="str">
        <f>'[8]Daily Roster'!$L109</f>
        <v>Patrick</v>
      </c>
      <c r="M109" s="42" t="str">
        <f>'[8]Daily Roster'!$M109</f>
        <v>David</v>
      </c>
      <c r="N109" s="42" t="str">
        <f>'[8]Daily Roster'!$N109</f>
        <v>S.Thevalingam</v>
      </c>
      <c r="O109" s="42" t="str">
        <f>'[8]Daily Roster'!$O109</f>
        <v>J.Andrews</v>
      </c>
      <c r="P109" s="42" t="str">
        <f>'[8]Daily Roster'!$P109</f>
        <v>qq</v>
      </c>
      <c r="Q109" s="42" t="str">
        <f>'[8]Daily Roster'!$Q109</f>
        <v>qq</v>
      </c>
      <c r="R109" s="3">
        <f>'[8]Daily Roster'!$R109</f>
        <v>0</v>
      </c>
      <c r="S109" s="42">
        <f>'[8]Daily Roster'!$S109</f>
        <v>0</v>
      </c>
      <c r="T109" s="42" t="str">
        <f>'[8]Daily Roster'!$T109</f>
        <v>Jesslyn</v>
      </c>
      <c r="U109" s="3">
        <f>'[8]Daily Roster'!$U109</f>
        <v>0</v>
      </c>
      <c r="V109" s="42" t="str">
        <f>'[8]Daily Roster'!$V109</f>
        <v>qq</v>
      </c>
      <c r="W109" s="3" t="str">
        <f>'[8]Daily Roster'!$W109</f>
        <v>qq</v>
      </c>
    </row>
    <row r="110" spans="1:23" x14ac:dyDescent="0.3">
      <c r="A110" s="7">
        <v>43616</v>
      </c>
      <c r="B110" s="1" t="s">
        <v>5</v>
      </c>
      <c r="C110" s="39" t="str">
        <f>'[8]Daily Roster'!$C110</f>
        <v>Leekin</v>
      </c>
      <c r="D110" s="39" t="str">
        <f>'[8]Daily Roster'!$D110</f>
        <v>Clark</v>
      </c>
      <c r="E110" s="39" t="str">
        <f>'[8]Daily Roster'!$E110</f>
        <v>Kathy</v>
      </c>
      <c r="F110" s="39" t="str">
        <f>'[8]Daily Roster'!$F110</f>
        <v>Fiona</v>
      </c>
      <c r="G110" s="39" t="str">
        <f>'[8]Daily Roster'!$G110</f>
        <v>T.Vo</v>
      </c>
      <c r="H110" s="39" t="str">
        <f>'[8]Daily Roster'!$H110</f>
        <v>A.Truong</v>
      </c>
      <c r="I110" s="39" t="str">
        <f>'[8]Daily Roster'!$I110</f>
        <v>Maria (8.45am-1.45pm)</v>
      </c>
      <c r="J110" s="42" t="str">
        <f>'[8]Daily Roster'!$J110</f>
        <v>A.Chen</v>
      </c>
      <c r="K110" s="42" t="str">
        <f>'[8]Daily Roster'!$K110</f>
        <v>J.Kao</v>
      </c>
      <c r="L110" s="42" t="str">
        <f>'[8]Daily Roster'!$L110</f>
        <v>blank</v>
      </c>
      <c r="M110" s="42" t="str">
        <f>'[8]Daily Roster'!$M110</f>
        <v>David</v>
      </c>
      <c r="N110" s="42" t="str">
        <f>'[8]Daily Roster'!$N110</f>
        <v>S.Thevalingam</v>
      </c>
      <c r="O110" s="42" t="str">
        <f>'[8]Daily Roster'!$O110</f>
        <v>blank</v>
      </c>
      <c r="P110" s="42" t="str">
        <f>'[8]Daily Roster'!$P110</f>
        <v>blank</v>
      </c>
      <c r="Q110" s="42" t="str">
        <f>'[8]Daily Roster'!$Q110</f>
        <v>D.Dunning</v>
      </c>
      <c r="R110" s="3">
        <f>'[8]Daily Roster'!$R110</f>
        <v>0</v>
      </c>
      <c r="S110" s="42">
        <f>'[8]Daily Roster'!$S110</f>
        <v>0</v>
      </c>
      <c r="T110" s="42" t="str">
        <f>'[8]Daily Roster'!$T110</f>
        <v>Jesslyn</v>
      </c>
      <c r="U110" s="3">
        <f>'[8]Daily Roster'!$U110</f>
        <v>0</v>
      </c>
      <c r="V110" s="42" t="str">
        <f>'[8]Daily Roster'!$V110</f>
        <v>qq</v>
      </c>
      <c r="W110" s="3" t="str">
        <f>'[8]Daily Roster'!$W110</f>
        <v>qq</v>
      </c>
    </row>
    <row r="111" spans="1:23" x14ac:dyDescent="0.3">
      <c r="A111" s="7">
        <v>43619</v>
      </c>
      <c r="B111" s="1" t="s">
        <v>1</v>
      </c>
      <c r="C111" s="39" t="str">
        <f>'[8]Daily Roster'!$C111</f>
        <v>Kathy</v>
      </c>
      <c r="D111" s="39" t="str">
        <f>'[8]Daily Roster'!$D111</f>
        <v>Clark</v>
      </c>
      <c r="E111" s="39" t="str">
        <f>'[8]Daily Roster'!$E111</f>
        <v>Leekin</v>
      </c>
      <c r="F111" s="39" t="str">
        <f>'[8]Daily Roster'!$F111</f>
        <v>blank</v>
      </c>
      <c r="G111" s="39" t="str">
        <f>'[8]Daily Roster'!$G111</f>
        <v>Adil</v>
      </c>
      <c r="H111" s="39" t="str">
        <f>'[8]Daily Roster'!$H111</f>
        <v>Huda</v>
      </c>
      <c r="I111" s="39" t="str">
        <f>'[8]Daily Roster'!$I111</f>
        <v>Maria (8.45am-1.45pm)</v>
      </c>
      <c r="J111" s="42" t="str">
        <f>'[8]Daily Roster'!$J111</f>
        <v>A.Chen</v>
      </c>
      <c r="K111" s="42" t="str">
        <f>'[8]Daily Roster'!$K111</f>
        <v>J.Kao</v>
      </c>
      <c r="L111" s="42" t="str">
        <f>'[8]Daily Roster'!$L111</f>
        <v>blank</v>
      </c>
      <c r="M111" s="42" t="str">
        <f>'[8]Daily Roster'!$M111</f>
        <v>David</v>
      </c>
      <c r="N111" s="42" t="str">
        <f>'[8]Daily Roster'!$N111</f>
        <v>S.Thevalingam</v>
      </c>
      <c r="O111" s="42" t="str">
        <f>'[8]Daily Roster'!$O111</f>
        <v>J.Andrews</v>
      </c>
      <c r="P111" s="42" t="str">
        <f>'[8]Daily Roster'!$P111</f>
        <v>qq</v>
      </c>
      <c r="Q111" s="42" t="str">
        <f>'[8]Daily Roster'!$Q111</f>
        <v>qq</v>
      </c>
      <c r="R111" s="3">
        <f>'[8]Daily Roster'!$R111</f>
        <v>0</v>
      </c>
      <c r="S111" s="42">
        <f>'[8]Daily Roster'!$S111</f>
        <v>0</v>
      </c>
      <c r="T111" s="42" t="str">
        <f>'[8]Daily Roster'!$T111</f>
        <v>Jesslyn</v>
      </c>
      <c r="U111" s="3">
        <f>'[8]Daily Roster'!$U111</f>
        <v>0</v>
      </c>
      <c r="V111" s="42" t="str">
        <f>'[8]Daily Roster'!$V111</f>
        <v>qq</v>
      </c>
      <c r="W111" s="3" t="str">
        <f>'[8]Daily Roster'!$W111</f>
        <v>qq</v>
      </c>
    </row>
    <row r="112" spans="1:23" x14ac:dyDescent="0.3">
      <c r="A112" s="7">
        <v>43620</v>
      </c>
      <c r="B112" s="1" t="s">
        <v>2</v>
      </c>
      <c r="C112" s="39" t="str">
        <f>'[8]Daily Roster'!$C112</f>
        <v>Leekin</v>
      </c>
      <c r="D112" s="39" t="str">
        <f>'[8]Daily Roster'!$D112</f>
        <v>Clark</v>
      </c>
      <c r="E112" s="39" t="str">
        <f>'[8]Daily Roster'!$E112</f>
        <v>Kathy</v>
      </c>
      <c r="F112" s="39" t="str">
        <f>'[8]Daily Roster'!$F112</f>
        <v>blank</v>
      </c>
      <c r="G112" s="39" t="str">
        <f>'[8]Daily Roster'!$G112</f>
        <v>Adil</v>
      </c>
      <c r="H112" s="39" t="str">
        <f>'[8]Daily Roster'!$H112</f>
        <v>Huda</v>
      </c>
      <c r="I112" s="39" t="str">
        <f>'[8]Daily Roster'!$I112</f>
        <v>Maria (8.45am-1.45pm)</v>
      </c>
      <c r="J112" s="42" t="str">
        <f>'[8]Daily Roster'!$J112</f>
        <v>A.Chen</v>
      </c>
      <c r="K112" s="42" t="str">
        <f>'[8]Daily Roster'!$K112</f>
        <v>J.Kao</v>
      </c>
      <c r="L112" s="42" t="str">
        <f>'[8]Daily Roster'!$L112</f>
        <v>Fiona</v>
      </c>
      <c r="M112" s="42" t="str">
        <f>'[8]Daily Roster'!$M112</f>
        <v>David</v>
      </c>
      <c r="N112" s="42" t="str">
        <f>'[8]Daily Roster'!$N112</f>
        <v>S.Thevalingam</v>
      </c>
      <c r="O112" s="42" t="str">
        <f>'[8]Daily Roster'!$O112</f>
        <v>J.Andrews</v>
      </c>
      <c r="P112" s="42" t="str">
        <f>'[8]Daily Roster'!$P112</f>
        <v>qq</v>
      </c>
      <c r="Q112" s="42" t="str">
        <f>'[8]Daily Roster'!$Q112</f>
        <v>qq</v>
      </c>
      <c r="R112" s="3">
        <f>'[8]Daily Roster'!$R112</f>
        <v>0</v>
      </c>
      <c r="S112" s="42">
        <f>'[8]Daily Roster'!$S112</f>
        <v>0</v>
      </c>
      <c r="T112" s="42" t="str">
        <f>'[8]Daily Roster'!$T112</f>
        <v>Jesslyn</v>
      </c>
      <c r="U112" s="3">
        <f>'[8]Daily Roster'!$U112</f>
        <v>0</v>
      </c>
      <c r="V112" s="42" t="str">
        <f>'[8]Daily Roster'!$V112</f>
        <v>A.Chen</v>
      </c>
      <c r="W112" s="3" t="str">
        <f>'[8]Daily Roster'!$W112</f>
        <v>(TC) (5.15-8pm)</v>
      </c>
    </row>
    <row r="113" spans="1:23" x14ac:dyDescent="0.3">
      <c r="A113" s="7">
        <v>43621</v>
      </c>
      <c r="B113" s="1" t="s">
        <v>3</v>
      </c>
      <c r="C113" s="39" t="str">
        <f>'[8]Daily Roster'!$C113</f>
        <v>Jeff</v>
      </c>
      <c r="D113" s="39" t="str">
        <f>'[8]Daily Roster'!$D113</f>
        <v>Clark</v>
      </c>
      <c r="E113" s="39" t="str">
        <f>'[8]Daily Roster'!$E113</f>
        <v>Leekin</v>
      </c>
      <c r="F113" s="39" t="str">
        <f>'[8]Daily Roster'!$F113</f>
        <v>Fiona</v>
      </c>
      <c r="G113" s="39" t="str">
        <f>'[8]Daily Roster'!$G113</f>
        <v>Adil</v>
      </c>
      <c r="H113" s="39" t="str">
        <f>'[8]Daily Roster'!$H113</f>
        <v>Huda</v>
      </c>
      <c r="I113" s="39" t="str">
        <f>'[8]Daily Roster'!$I113</f>
        <v>Soty (8.45am-2.45pm)</v>
      </c>
      <c r="J113" s="42" t="str">
        <f>'[8]Daily Roster'!$J113</f>
        <v>A.Chen</v>
      </c>
      <c r="K113" s="42" t="str">
        <f>'[8]Daily Roster'!$K113</f>
        <v>J.Kao</v>
      </c>
      <c r="L113" s="42" t="str">
        <f>'[8]Daily Roster'!$L113</f>
        <v>Patrick</v>
      </c>
      <c r="M113" s="42" t="str">
        <f>'[8]Daily Roster'!$M113</f>
        <v>David</v>
      </c>
      <c r="N113" s="42" t="str">
        <f>'[8]Daily Roster'!$N113</f>
        <v>S.Thevalingam</v>
      </c>
      <c r="O113" s="42" t="str">
        <f>'[8]Daily Roster'!$O113</f>
        <v>J.Andrews</v>
      </c>
      <c r="P113" s="42" t="str">
        <f>'[8]Daily Roster'!$P113</f>
        <v>blank</v>
      </c>
      <c r="Q113" s="42" t="str">
        <f>'[8]Daily Roster'!$Q113</f>
        <v>qq</v>
      </c>
      <c r="R113" s="3">
        <f>'[8]Daily Roster'!$R113</f>
        <v>0</v>
      </c>
      <c r="S113" s="42">
        <f>'[8]Daily Roster'!$S113</f>
        <v>0</v>
      </c>
      <c r="T113" s="42" t="str">
        <f>'[8]Daily Roster'!$T113</f>
        <v>Jesslyn</v>
      </c>
      <c r="U113" s="3">
        <f>'[8]Daily Roster'!$U113</f>
        <v>0</v>
      </c>
      <c r="V113" s="42">
        <f>'[8]Daily Roster'!$V113</f>
        <v>0</v>
      </c>
      <c r="W113" s="3" t="str">
        <f>'[8]Daily Roster'!$W113</f>
        <v>(SS) (12.45-5.15pm)</v>
      </c>
    </row>
    <row r="114" spans="1:23" x14ac:dyDescent="0.3">
      <c r="A114" s="7">
        <v>43622</v>
      </c>
      <c r="B114" s="1" t="s">
        <v>4</v>
      </c>
      <c r="C114" s="39" t="str">
        <f>'[8]Daily Roster'!$C114</f>
        <v>blank</v>
      </c>
      <c r="D114" s="39" t="str">
        <f>'[8]Daily Roster'!$D114</f>
        <v>Clark</v>
      </c>
      <c r="E114" s="39" t="str">
        <f>'[8]Daily Roster'!$E114</f>
        <v>Leekin</v>
      </c>
      <c r="F114" s="39" t="str">
        <f>'[8]Daily Roster'!$F114</f>
        <v>Jeff</v>
      </c>
      <c r="G114" s="39" t="str">
        <f>'[8]Daily Roster'!$G114</f>
        <v>Adil</v>
      </c>
      <c r="H114" s="39" t="str">
        <f>'[8]Daily Roster'!$H114</f>
        <v>Huda</v>
      </c>
      <c r="I114" s="39" t="str">
        <f>'[8]Daily Roster'!$I114</f>
        <v>qq</v>
      </c>
      <c r="J114" s="42" t="str">
        <f>'[8]Daily Roster'!$J114</f>
        <v>A.Chen</v>
      </c>
      <c r="K114" s="42" t="str">
        <f>'[8]Daily Roster'!$K114</f>
        <v>J.Kao</v>
      </c>
      <c r="L114" s="42" t="str">
        <f>'[8]Daily Roster'!$L114</f>
        <v>Patrick</v>
      </c>
      <c r="M114" s="42" t="str">
        <f>'[8]Daily Roster'!$M114</f>
        <v>David</v>
      </c>
      <c r="N114" s="42" t="str">
        <f>'[8]Daily Roster'!$N114</f>
        <v>S.Thevalingam</v>
      </c>
      <c r="O114" s="42" t="str">
        <f>'[8]Daily Roster'!$O114</f>
        <v>J.Andrews</v>
      </c>
      <c r="P114" s="42" t="str">
        <f>'[8]Daily Roster'!$P114</f>
        <v>qq</v>
      </c>
      <c r="Q114" s="42" t="str">
        <f>'[8]Daily Roster'!$Q114</f>
        <v>qq</v>
      </c>
      <c r="R114" s="3">
        <f>'[8]Daily Roster'!$R114</f>
        <v>0</v>
      </c>
      <c r="S114" s="42">
        <f>'[8]Daily Roster'!$S114</f>
        <v>0</v>
      </c>
      <c r="T114" s="42" t="str">
        <f>'[8]Daily Roster'!$T114</f>
        <v>Jesslyn</v>
      </c>
      <c r="U114" s="3">
        <f>'[8]Daily Roster'!$U114</f>
        <v>0</v>
      </c>
      <c r="V114" s="42" t="str">
        <f>'[8]Daily Roster'!$V114</f>
        <v>qq</v>
      </c>
      <c r="W114" s="3" t="str">
        <f>'[8]Daily Roster'!$W114</f>
        <v>qq</v>
      </c>
    </row>
    <row r="115" spans="1:23" x14ac:dyDescent="0.3">
      <c r="A115" s="7">
        <v>43623</v>
      </c>
      <c r="B115" s="1" t="s">
        <v>5</v>
      </c>
      <c r="C115" s="39" t="str">
        <f>'[8]Daily Roster'!$C115</f>
        <v>Leekin</v>
      </c>
      <c r="D115" s="39" t="str">
        <f>'[8]Daily Roster'!$D115</f>
        <v>Clark</v>
      </c>
      <c r="E115" s="39" t="str">
        <f>'[8]Daily Roster'!$E115</f>
        <v>Kathy</v>
      </c>
      <c r="F115" s="39" t="str">
        <f>'[8]Daily Roster'!$F115</f>
        <v>Fiona</v>
      </c>
      <c r="G115" s="39" t="str">
        <f>'[8]Daily Roster'!$G115</f>
        <v>Adil</v>
      </c>
      <c r="H115" s="39" t="str">
        <f>'[8]Daily Roster'!$H115</f>
        <v>Huda</v>
      </c>
      <c r="I115" s="39" t="str">
        <f>'[8]Daily Roster'!$I115</f>
        <v>Maria (8.45am-1.45pm)</v>
      </c>
      <c r="J115" s="42" t="str">
        <f>'[8]Daily Roster'!$J115</f>
        <v>A.Chen</v>
      </c>
      <c r="K115" s="42" t="str">
        <f>'[8]Daily Roster'!$K115</f>
        <v>J.Kao</v>
      </c>
      <c r="L115" s="42" t="str">
        <f>'[8]Daily Roster'!$L115</f>
        <v>blank</v>
      </c>
      <c r="M115" s="42" t="str">
        <f>'[8]Daily Roster'!$M115</f>
        <v>David</v>
      </c>
      <c r="N115" s="42" t="str">
        <f>'[8]Daily Roster'!$N115</f>
        <v>S.Thevalingam</v>
      </c>
      <c r="O115" s="42" t="str">
        <f>'[8]Daily Roster'!$O115</f>
        <v>blank</v>
      </c>
      <c r="P115" s="42" t="str">
        <f>'[8]Daily Roster'!$P115</f>
        <v>blank</v>
      </c>
      <c r="Q115" s="42" t="str">
        <f>'[8]Daily Roster'!$Q115</f>
        <v>D.Dunning</v>
      </c>
      <c r="R115" s="3">
        <f>'[8]Daily Roster'!$R115</f>
        <v>0</v>
      </c>
      <c r="S115" s="42">
        <f>'[8]Daily Roster'!$S115</f>
        <v>0</v>
      </c>
      <c r="T115" s="42" t="str">
        <f>'[8]Daily Roster'!$T115</f>
        <v>Jesslyn</v>
      </c>
      <c r="U115" s="3">
        <f>'[8]Daily Roster'!$U115</f>
        <v>0</v>
      </c>
      <c r="V115" s="42" t="str">
        <f>'[8]Daily Roster'!$V115</f>
        <v>qq</v>
      </c>
      <c r="W115" s="3" t="str">
        <f>'[8]Daily Roster'!$W115</f>
        <v>qq</v>
      </c>
    </row>
    <row r="116" spans="1:23" x14ac:dyDescent="0.3">
      <c r="A116" s="7">
        <v>43626</v>
      </c>
      <c r="B116" s="1" t="s">
        <v>1</v>
      </c>
      <c r="C116" s="39" t="str">
        <f>'[8]Daily Roster'!$C116</f>
        <v>Kathy</v>
      </c>
      <c r="D116" s="39" t="str">
        <f>'[8]Daily Roster'!$D116</f>
        <v>Clark</v>
      </c>
      <c r="E116" s="39" t="str">
        <f>'[8]Daily Roster'!$E116</f>
        <v>Leekin</v>
      </c>
      <c r="F116" s="39" t="str">
        <f>'[8]Daily Roster'!$F116</f>
        <v>blank</v>
      </c>
      <c r="G116" s="39" t="str">
        <f>'[8]Daily Roster'!$G116</f>
        <v>G.Lau</v>
      </c>
      <c r="H116" s="39" t="str">
        <f>'[8]Daily Roster'!$H116</f>
        <v>Arthur</v>
      </c>
      <c r="I116" s="39" t="str">
        <f>'[8]Daily Roster'!$I116</f>
        <v>Maria (8.45am-1.45pm)</v>
      </c>
      <c r="J116" s="42" t="str">
        <f>'[8]Daily Roster'!$J116</f>
        <v>A.Chen</v>
      </c>
      <c r="K116" s="42" t="str">
        <f>'[8]Daily Roster'!$K116</f>
        <v>J.Kao</v>
      </c>
      <c r="L116" s="42" t="str">
        <f>'[8]Daily Roster'!$L116</f>
        <v>blank</v>
      </c>
      <c r="M116" s="42" t="str">
        <f>'[8]Daily Roster'!$M116</f>
        <v>David</v>
      </c>
      <c r="N116" s="42" t="str">
        <f>'[8]Daily Roster'!$N116</f>
        <v>S.Thevalingam</v>
      </c>
      <c r="O116" s="42" t="str">
        <f>'[8]Daily Roster'!$O116</f>
        <v>J.Andrews</v>
      </c>
      <c r="P116" s="42" t="str">
        <f>'[8]Daily Roster'!$P116</f>
        <v>qq</v>
      </c>
      <c r="Q116" s="42" t="str">
        <f>'[8]Daily Roster'!$Q116</f>
        <v>qq</v>
      </c>
      <c r="R116" s="3">
        <f>'[8]Daily Roster'!$R116</f>
        <v>0</v>
      </c>
      <c r="S116" s="42">
        <f>'[8]Daily Roster'!$S116</f>
        <v>0</v>
      </c>
      <c r="T116" s="42">
        <f>'[8]Daily Roster'!$T116</f>
        <v>0</v>
      </c>
      <c r="U116" s="3">
        <f>'[8]Daily Roster'!$U116</f>
        <v>0</v>
      </c>
      <c r="V116" s="42" t="str">
        <f>'[8]Daily Roster'!$V116</f>
        <v>qq</v>
      </c>
      <c r="W116" s="3" t="str">
        <f>'[8]Daily Roster'!$W116</f>
        <v>qq</v>
      </c>
    </row>
    <row r="117" spans="1:23" x14ac:dyDescent="0.3">
      <c r="A117" s="7">
        <v>43627</v>
      </c>
      <c r="B117" s="1" t="s">
        <v>2</v>
      </c>
      <c r="C117" s="39" t="str">
        <f>'[8]Daily Roster'!$C117</f>
        <v>Leekin</v>
      </c>
      <c r="D117" s="39" t="str">
        <f>'[8]Daily Roster'!$D117</f>
        <v>Clark</v>
      </c>
      <c r="E117" s="39" t="str">
        <f>'[8]Daily Roster'!$E117</f>
        <v>Kathy</v>
      </c>
      <c r="F117" s="39" t="str">
        <f>'[8]Daily Roster'!$F117</f>
        <v>blank</v>
      </c>
      <c r="G117" s="39" t="str">
        <f>'[8]Daily Roster'!$G117</f>
        <v>G.Lau</v>
      </c>
      <c r="H117" s="39" t="str">
        <f>'[8]Daily Roster'!$H117</f>
        <v>Arthur</v>
      </c>
      <c r="I117" s="39" t="str">
        <f>'[8]Daily Roster'!$I117</f>
        <v>Maria (8.45am-1.45pm)</v>
      </c>
      <c r="J117" s="42" t="str">
        <f>'[8]Daily Roster'!$J117</f>
        <v>A.Chen</v>
      </c>
      <c r="K117" s="42" t="str">
        <f>'[8]Daily Roster'!$K117</f>
        <v>J.Kao</v>
      </c>
      <c r="L117" s="42" t="str">
        <f>'[8]Daily Roster'!$L117</f>
        <v>Fiona</v>
      </c>
      <c r="M117" s="42" t="str">
        <f>'[8]Daily Roster'!$M117</f>
        <v>David</v>
      </c>
      <c r="N117" s="42" t="str">
        <f>'[8]Daily Roster'!$N117</f>
        <v>S.Thevalingam</v>
      </c>
      <c r="O117" s="42" t="str">
        <f>'[8]Daily Roster'!$O117</f>
        <v>J.Andrews</v>
      </c>
      <c r="P117" s="42" t="str">
        <f>'[8]Daily Roster'!$P117</f>
        <v>qq</v>
      </c>
      <c r="Q117" s="42" t="str">
        <f>'[8]Daily Roster'!$Q117</f>
        <v>qq</v>
      </c>
      <c r="R117" s="3">
        <f>'[8]Daily Roster'!$R117</f>
        <v>0</v>
      </c>
      <c r="S117" s="42">
        <f>'[8]Daily Roster'!$S117</f>
        <v>0</v>
      </c>
      <c r="T117" s="42">
        <f>'[8]Daily Roster'!$T117</f>
        <v>0</v>
      </c>
      <c r="U117" s="3">
        <f>'[8]Daily Roster'!$U117</f>
        <v>0</v>
      </c>
      <c r="V117" s="42" t="str">
        <f>'[8]Daily Roster'!$V117</f>
        <v>A.Chen</v>
      </c>
      <c r="W117" s="3" t="str">
        <f>'[8]Daily Roster'!$W117</f>
        <v>(SC) (5.15-8pm)</v>
      </c>
    </row>
    <row r="118" spans="1:23" x14ac:dyDescent="0.3">
      <c r="A118" s="7">
        <v>43628</v>
      </c>
      <c r="B118" s="1" t="s">
        <v>3</v>
      </c>
      <c r="C118" s="39" t="str">
        <f>'[8]Daily Roster'!$C118</f>
        <v>Jeff</v>
      </c>
      <c r="D118" s="39" t="str">
        <f>'[8]Daily Roster'!$D118</f>
        <v>Clark</v>
      </c>
      <c r="E118" s="39" t="str">
        <f>'[8]Daily Roster'!$E118</f>
        <v>Leekin</v>
      </c>
      <c r="F118" s="39" t="str">
        <f>'[8]Daily Roster'!$F118</f>
        <v>Fiona</v>
      </c>
      <c r="G118" s="39" t="str">
        <f>'[8]Daily Roster'!$G118</f>
        <v>G.Lau</v>
      </c>
      <c r="H118" s="39" t="str">
        <f>'[8]Daily Roster'!$H118</f>
        <v>Arthur</v>
      </c>
      <c r="I118" s="39" t="str">
        <f>'[8]Daily Roster'!$I118</f>
        <v>Soty (8.45am-2.45pm)</v>
      </c>
      <c r="J118" s="42" t="str">
        <f>'[8]Daily Roster'!$J118</f>
        <v>A.Chen</v>
      </c>
      <c r="K118" s="42" t="str">
        <f>'[8]Daily Roster'!$K118</f>
        <v>J.Kao</v>
      </c>
      <c r="L118" s="42" t="str">
        <f>'[8]Daily Roster'!$L118</f>
        <v>Patrick</v>
      </c>
      <c r="M118" s="42" t="str">
        <f>'[8]Daily Roster'!$M118</f>
        <v>David</v>
      </c>
      <c r="N118" s="42" t="str">
        <f>'[8]Daily Roster'!$N118</f>
        <v>S.Thevalingam</v>
      </c>
      <c r="O118" s="42" t="str">
        <f>'[8]Daily Roster'!$O118</f>
        <v>J.Andrews</v>
      </c>
      <c r="P118" s="42" t="str">
        <f>'[8]Daily Roster'!$P118</f>
        <v>blank</v>
      </c>
      <c r="Q118" s="42" t="str">
        <f>'[8]Daily Roster'!$Q118</f>
        <v>qq</v>
      </c>
      <c r="R118" s="3">
        <f>'[8]Daily Roster'!$R118</f>
        <v>0</v>
      </c>
      <c r="S118" s="42">
        <f>'[8]Daily Roster'!$S118</f>
        <v>0</v>
      </c>
      <c r="T118" s="42">
        <f>'[8]Daily Roster'!$T118</f>
        <v>0</v>
      </c>
      <c r="U118" s="3">
        <f>'[8]Daily Roster'!$U118</f>
        <v>0</v>
      </c>
      <c r="V118" s="42" t="str">
        <f>'[8]Daily Roster'!$V118</f>
        <v>blank</v>
      </c>
      <c r="W118" s="3" t="str">
        <f>'[8]Daily Roster'!$W118</f>
        <v>(SS) (12.45-5.15pm)</v>
      </c>
    </row>
    <row r="119" spans="1:23" x14ac:dyDescent="0.3">
      <c r="A119" s="7">
        <v>43629</v>
      </c>
      <c r="B119" s="1" t="s">
        <v>4</v>
      </c>
      <c r="C119" s="39" t="str">
        <f>'[8]Daily Roster'!$C119</f>
        <v>blank</v>
      </c>
      <c r="D119" s="39" t="str">
        <f>'[8]Daily Roster'!$D119</f>
        <v>Clark</v>
      </c>
      <c r="E119" s="39" t="str">
        <f>'[8]Daily Roster'!$E119</f>
        <v>Leekin</v>
      </c>
      <c r="F119" s="39" t="str">
        <f>'[8]Daily Roster'!$F119</f>
        <v>Jeff</v>
      </c>
      <c r="G119" s="39" t="str">
        <f>'[8]Daily Roster'!$G119</f>
        <v>G.Lau</v>
      </c>
      <c r="H119" s="39" t="str">
        <f>'[8]Daily Roster'!$H119</f>
        <v>Arthur</v>
      </c>
      <c r="I119" s="39" t="str">
        <f>'[8]Daily Roster'!$I119</f>
        <v>qq</v>
      </c>
      <c r="J119" s="42" t="str">
        <f>'[8]Daily Roster'!$J119</f>
        <v>A.Chen</v>
      </c>
      <c r="K119" s="42" t="str">
        <f>'[8]Daily Roster'!$K119</f>
        <v>J.Kao</v>
      </c>
      <c r="L119" s="42" t="str">
        <f>'[8]Daily Roster'!$L119</f>
        <v>Patrick</v>
      </c>
      <c r="M119" s="42" t="str">
        <f>'[8]Daily Roster'!$M119</f>
        <v>David</v>
      </c>
      <c r="N119" s="42" t="str">
        <f>'[8]Daily Roster'!$N119</f>
        <v>S.Thevalingam</v>
      </c>
      <c r="O119" s="42" t="str">
        <f>'[8]Daily Roster'!$O119</f>
        <v>J.Andrews</v>
      </c>
      <c r="P119" s="42" t="str">
        <f>'[8]Daily Roster'!$P119</f>
        <v>qq</v>
      </c>
      <c r="Q119" s="42" t="str">
        <f>'[8]Daily Roster'!$Q119</f>
        <v>qq</v>
      </c>
      <c r="R119" s="3">
        <f>'[8]Daily Roster'!$R119</f>
        <v>0</v>
      </c>
      <c r="S119" s="42">
        <f>'[8]Daily Roster'!$S119</f>
        <v>0</v>
      </c>
      <c r="T119" s="42">
        <f>'[8]Daily Roster'!$T119</f>
        <v>0</v>
      </c>
      <c r="U119" s="3">
        <f>'[8]Daily Roster'!$U119</f>
        <v>0</v>
      </c>
      <c r="V119" s="42" t="str">
        <f>'[8]Daily Roster'!$V119</f>
        <v>qq</v>
      </c>
      <c r="W119" s="3" t="str">
        <f>'[8]Daily Roster'!$W119</f>
        <v>qq</v>
      </c>
    </row>
    <row r="120" spans="1:23" x14ac:dyDescent="0.3">
      <c r="A120" s="7">
        <v>43630</v>
      </c>
      <c r="B120" s="1" t="s">
        <v>5</v>
      </c>
      <c r="C120" s="39" t="str">
        <f>'[8]Daily Roster'!$C120</f>
        <v>Leekin</v>
      </c>
      <c r="D120" s="39" t="str">
        <f>'[8]Daily Roster'!$D120</f>
        <v>Clark</v>
      </c>
      <c r="E120" s="39" t="str">
        <f>'[8]Daily Roster'!$E120</f>
        <v>Kathy</v>
      </c>
      <c r="F120" s="39" t="str">
        <f>'[8]Daily Roster'!$F120</f>
        <v>Fiona</v>
      </c>
      <c r="G120" s="39" t="str">
        <f>'[8]Daily Roster'!$G120</f>
        <v>G.Lau</v>
      </c>
      <c r="H120" s="39" t="str">
        <f>'[8]Daily Roster'!$H120</f>
        <v>Arthur</v>
      </c>
      <c r="I120" s="39" t="str">
        <f>'[8]Daily Roster'!$I120</f>
        <v>Maria (8.45am-1.45pm)</v>
      </c>
      <c r="J120" s="42" t="str">
        <f>'[8]Daily Roster'!$J120</f>
        <v>A.Chen</v>
      </c>
      <c r="K120" s="42" t="str">
        <f>'[8]Daily Roster'!$K120</f>
        <v>J.Kao</v>
      </c>
      <c r="L120" s="42" t="str">
        <f>'[8]Daily Roster'!$L120</f>
        <v>blank</v>
      </c>
      <c r="M120" s="42" t="str">
        <f>'[8]Daily Roster'!$M120</f>
        <v>David</v>
      </c>
      <c r="N120" s="42" t="str">
        <f>'[8]Daily Roster'!$N120</f>
        <v>S.Thevalingam</v>
      </c>
      <c r="O120" s="42" t="str">
        <f>'[8]Daily Roster'!$O120</f>
        <v>blank</v>
      </c>
      <c r="P120" s="42" t="str">
        <f>'[8]Daily Roster'!$P120</f>
        <v>blank</v>
      </c>
      <c r="Q120" s="42" t="str">
        <f>'[8]Daily Roster'!$Q120</f>
        <v>D.Dunning</v>
      </c>
      <c r="R120" s="3">
        <f>'[8]Daily Roster'!$R120</f>
        <v>0</v>
      </c>
      <c r="S120" s="42">
        <f>'[8]Daily Roster'!$S120</f>
        <v>0</v>
      </c>
      <c r="T120" s="42">
        <f>'[8]Daily Roster'!$T120</f>
        <v>0</v>
      </c>
      <c r="U120" s="3">
        <f>'[8]Daily Roster'!$U120</f>
        <v>0</v>
      </c>
      <c r="V120" s="42" t="str">
        <f>'[8]Daily Roster'!$V120</f>
        <v>qq</v>
      </c>
      <c r="W120" s="3" t="str">
        <f>'[8]Daily Roster'!$W120</f>
        <v>qq</v>
      </c>
    </row>
    <row r="121" spans="1:23" x14ac:dyDescent="0.3">
      <c r="A121" s="7">
        <v>43633</v>
      </c>
      <c r="B121" s="1" t="s">
        <v>1</v>
      </c>
      <c r="C121" s="39" t="str">
        <f>'[8]Daily Roster'!$C121</f>
        <v>Kathy</v>
      </c>
      <c r="D121" s="39" t="str">
        <f>'[8]Daily Roster'!$D121</f>
        <v>Clark</v>
      </c>
      <c r="E121" s="39" t="str">
        <f>'[8]Daily Roster'!$E121</f>
        <v>Leekin</v>
      </c>
      <c r="F121" s="39" t="str">
        <f>'[8]Daily Roster'!$F121</f>
        <v>blank</v>
      </c>
      <c r="G121" s="39" t="str">
        <f>'[8]Daily Roster'!$G121</f>
        <v>J.Drummond</v>
      </c>
      <c r="H121" s="39" t="str">
        <f>'[8]Daily Roster'!$H121</f>
        <v>S.Sturm</v>
      </c>
      <c r="I121" s="39" t="str">
        <f>'[8]Daily Roster'!$I121</f>
        <v>Maria (8.45am-1.45pm)</v>
      </c>
      <c r="J121" s="42" t="str">
        <f>'[8]Daily Roster'!$J121</f>
        <v>A.Chen</v>
      </c>
      <c r="K121" s="42" t="str">
        <f>'[8]Daily Roster'!$K121</f>
        <v>J.Kao</v>
      </c>
      <c r="L121" s="42" t="str">
        <f>'[8]Daily Roster'!$L121</f>
        <v>blank</v>
      </c>
      <c r="M121" s="42" t="str">
        <f>'[8]Daily Roster'!$M121</f>
        <v>David</v>
      </c>
      <c r="N121" s="42" t="str">
        <f>'[8]Daily Roster'!$N121</f>
        <v>S.Thevalingam</v>
      </c>
      <c r="O121" s="42" t="str">
        <f>'[8]Daily Roster'!$O121</f>
        <v>J.Andrews</v>
      </c>
      <c r="P121" s="42" t="str">
        <f>'[8]Daily Roster'!$P121</f>
        <v>qq</v>
      </c>
      <c r="Q121" s="42" t="str">
        <f>'[8]Daily Roster'!$Q121</f>
        <v>qq</v>
      </c>
      <c r="R121" s="3">
        <f>'[8]Daily Roster'!$R121</f>
        <v>0</v>
      </c>
      <c r="S121" s="42">
        <f>'[8]Daily Roster'!$S121</f>
        <v>0</v>
      </c>
      <c r="T121" s="42" t="str">
        <f>'[8]Daily Roster'!$T121</f>
        <v>Ana</v>
      </c>
      <c r="U121" s="3">
        <f>'[8]Daily Roster'!$U121</f>
        <v>0</v>
      </c>
      <c r="V121" s="42" t="str">
        <f>'[8]Daily Roster'!$V121</f>
        <v>qq</v>
      </c>
      <c r="W121" s="3" t="str">
        <f>'[8]Daily Roster'!$W121</f>
        <v>qq</v>
      </c>
    </row>
    <row r="122" spans="1:23" x14ac:dyDescent="0.3">
      <c r="A122" s="7">
        <v>43634</v>
      </c>
      <c r="B122" s="1" t="s">
        <v>2</v>
      </c>
      <c r="C122" s="39" t="str">
        <f>'[8]Daily Roster'!$C122</f>
        <v>Leekin</v>
      </c>
      <c r="D122" s="39" t="str">
        <f>'[8]Daily Roster'!$D122</f>
        <v>Clark</v>
      </c>
      <c r="E122" s="39" t="str">
        <f>'[8]Daily Roster'!$E122</f>
        <v>Kathy</v>
      </c>
      <c r="F122" s="39" t="str">
        <f>'[8]Daily Roster'!$F122</f>
        <v>blank</v>
      </c>
      <c r="G122" s="39" t="str">
        <f>'[8]Daily Roster'!$G122</f>
        <v>J.Drummond</v>
      </c>
      <c r="H122" s="39" t="str">
        <f>'[8]Daily Roster'!$H122</f>
        <v>S.Sturm</v>
      </c>
      <c r="I122" s="39" t="str">
        <f>'[8]Daily Roster'!$I122</f>
        <v>Maria (8.45am-1.45pm)</v>
      </c>
      <c r="J122" s="42" t="str">
        <f>'[8]Daily Roster'!$J122</f>
        <v>A.Chen</v>
      </c>
      <c r="K122" s="42" t="str">
        <f>'[8]Daily Roster'!$K122</f>
        <v>J.Kao</v>
      </c>
      <c r="L122" s="42" t="str">
        <f>'[8]Daily Roster'!$L122</f>
        <v>Fiona</v>
      </c>
      <c r="M122" s="42" t="str">
        <f>'[8]Daily Roster'!$M122</f>
        <v>David</v>
      </c>
      <c r="N122" s="42" t="str">
        <f>'[8]Daily Roster'!$N122</f>
        <v>S.Thevalingam</v>
      </c>
      <c r="O122" s="42" t="str">
        <f>'[8]Daily Roster'!$O122</f>
        <v>J.Andrews</v>
      </c>
      <c r="P122" s="42" t="str">
        <f>'[8]Daily Roster'!$P122</f>
        <v>qq</v>
      </c>
      <c r="Q122" s="42" t="str">
        <f>'[8]Daily Roster'!$Q122</f>
        <v>qq</v>
      </c>
      <c r="R122" s="3">
        <f>'[8]Daily Roster'!$R122</f>
        <v>0</v>
      </c>
      <c r="S122" s="42">
        <f>'[8]Daily Roster'!$S122</f>
        <v>0</v>
      </c>
      <c r="T122" s="42" t="str">
        <f>'[8]Daily Roster'!$T122</f>
        <v>Ana</v>
      </c>
      <c r="U122" s="3">
        <f>'[8]Daily Roster'!$U122</f>
        <v>0</v>
      </c>
      <c r="V122" s="42" t="str">
        <f>'[8]Daily Roster'!$V122</f>
        <v>A.Chen</v>
      </c>
      <c r="W122" s="3" t="str">
        <f>'[8]Daily Roster'!$W122</f>
        <v>(TC) (5.15-8pm)</v>
      </c>
    </row>
    <row r="123" spans="1:23" x14ac:dyDescent="0.3">
      <c r="A123" s="7">
        <v>43635</v>
      </c>
      <c r="B123" s="1" t="s">
        <v>3</v>
      </c>
      <c r="C123" s="39" t="str">
        <f>'[8]Daily Roster'!$C123</f>
        <v>Jeff</v>
      </c>
      <c r="D123" s="39" t="str">
        <f>'[8]Daily Roster'!$D123</f>
        <v>Clark</v>
      </c>
      <c r="E123" s="39" t="str">
        <f>'[8]Daily Roster'!$E123</f>
        <v>Leekin</v>
      </c>
      <c r="F123" s="39" t="str">
        <f>'[8]Daily Roster'!$F123</f>
        <v>Fiona</v>
      </c>
      <c r="G123" s="39" t="str">
        <f>'[8]Daily Roster'!$G123</f>
        <v>J.Drummond</v>
      </c>
      <c r="H123" s="39" t="str">
        <f>'[8]Daily Roster'!$H123</f>
        <v>S.Sturm</v>
      </c>
      <c r="I123" s="39" t="str">
        <f>'[8]Daily Roster'!$I123</f>
        <v>Soty (8.45am-2.45pm)</v>
      </c>
      <c r="J123" s="42" t="str">
        <f>'[8]Daily Roster'!$J123</f>
        <v>A.Chen</v>
      </c>
      <c r="K123" s="42" t="str">
        <f>'[8]Daily Roster'!$K123</f>
        <v>J.Kao</v>
      </c>
      <c r="L123" s="42" t="str">
        <f>'[8]Daily Roster'!$L123</f>
        <v>Patrick</v>
      </c>
      <c r="M123" s="42" t="str">
        <f>'[8]Daily Roster'!$M123</f>
        <v>David</v>
      </c>
      <c r="N123" s="42" t="str">
        <f>'[8]Daily Roster'!$N123</f>
        <v>S.Thevalingam</v>
      </c>
      <c r="O123" s="42" t="str">
        <f>'[8]Daily Roster'!$O123</f>
        <v>J.Andrews</v>
      </c>
      <c r="P123" s="42" t="str">
        <f>'[8]Daily Roster'!$P123</f>
        <v>blank</v>
      </c>
      <c r="Q123" s="42" t="str">
        <f>'[8]Daily Roster'!$Q123</f>
        <v>qq</v>
      </c>
      <c r="R123" s="3">
        <f>'[8]Daily Roster'!$R123</f>
        <v>0</v>
      </c>
      <c r="S123" s="42">
        <f>'[8]Daily Roster'!$S123</f>
        <v>0</v>
      </c>
      <c r="T123" s="42" t="str">
        <f>'[8]Daily Roster'!$T123</f>
        <v>Ana</v>
      </c>
      <c r="U123" s="3">
        <f>'[8]Daily Roster'!$U123</f>
        <v>0</v>
      </c>
      <c r="V123" s="42" t="str">
        <f>'[8]Daily Roster'!$V123</f>
        <v>blank</v>
      </c>
      <c r="W123" s="3" t="str">
        <f>'[8]Daily Roster'!$W123</f>
        <v>(SS) (12.45-5.15pm)</v>
      </c>
    </row>
    <row r="124" spans="1:23" x14ac:dyDescent="0.3">
      <c r="A124" s="7">
        <v>43636</v>
      </c>
      <c r="B124" s="1" t="s">
        <v>4</v>
      </c>
      <c r="C124" s="39" t="str">
        <f>'[8]Daily Roster'!$C124</f>
        <v>blank</v>
      </c>
      <c r="D124" s="39" t="str">
        <f>'[8]Daily Roster'!$D124</f>
        <v>Clark</v>
      </c>
      <c r="E124" s="39" t="str">
        <f>'[8]Daily Roster'!$E124</f>
        <v>Leekin</v>
      </c>
      <c r="F124" s="39" t="str">
        <f>'[8]Daily Roster'!$F124</f>
        <v>Jeff</v>
      </c>
      <c r="G124" s="39" t="str">
        <f>'[8]Daily Roster'!$G124</f>
        <v>J.Drummond</v>
      </c>
      <c r="H124" s="39" t="str">
        <f>'[8]Daily Roster'!$H124</f>
        <v>S.Sturm</v>
      </c>
      <c r="I124" s="39" t="str">
        <f>'[8]Daily Roster'!$I124</f>
        <v>qq</v>
      </c>
      <c r="J124" s="42" t="str">
        <f>'[8]Daily Roster'!$J124</f>
        <v>A.Chen</v>
      </c>
      <c r="K124" s="42" t="str">
        <f>'[8]Daily Roster'!$K124</f>
        <v>J.Kao</v>
      </c>
      <c r="L124" s="42" t="str">
        <f>'[8]Daily Roster'!$L124</f>
        <v>Patrick</v>
      </c>
      <c r="M124" s="42" t="str">
        <f>'[8]Daily Roster'!$M124</f>
        <v>David</v>
      </c>
      <c r="N124" s="42" t="str">
        <f>'[8]Daily Roster'!$N124</f>
        <v>S.Thevalingam</v>
      </c>
      <c r="O124" s="42" t="str">
        <f>'[8]Daily Roster'!$O124</f>
        <v>J.Andrews</v>
      </c>
      <c r="P124" s="42" t="str">
        <f>'[8]Daily Roster'!$P124</f>
        <v>qq</v>
      </c>
      <c r="Q124" s="42" t="str">
        <f>'[8]Daily Roster'!$Q124</f>
        <v>qq</v>
      </c>
      <c r="R124" s="3">
        <f>'[8]Daily Roster'!$R124</f>
        <v>0</v>
      </c>
      <c r="S124" s="42">
        <f>'[8]Daily Roster'!$S124</f>
        <v>0</v>
      </c>
      <c r="T124" s="42" t="str">
        <f>'[8]Daily Roster'!$T124</f>
        <v>Ana</v>
      </c>
      <c r="U124" s="3">
        <f>'[8]Daily Roster'!$U124</f>
        <v>0</v>
      </c>
      <c r="V124" s="42" t="str">
        <f>'[8]Daily Roster'!$V124</f>
        <v>qq</v>
      </c>
      <c r="W124" s="3" t="str">
        <f>'[8]Daily Roster'!$W124</f>
        <v>qq</v>
      </c>
    </row>
    <row r="125" spans="1:23" x14ac:dyDescent="0.3">
      <c r="A125" s="7">
        <v>43637</v>
      </c>
      <c r="B125" s="1" t="s">
        <v>5</v>
      </c>
      <c r="C125" s="39" t="str">
        <f>'[8]Daily Roster'!$C125</f>
        <v>Leekin</v>
      </c>
      <c r="D125" s="39" t="str">
        <f>'[8]Daily Roster'!$D125</f>
        <v>Clark</v>
      </c>
      <c r="E125" s="39" t="str">
        <f>'[8]Daily Roster'!$E125</f>
        <v>Kathy</v>
      </c>
      <c r="F125" s="39" t="str">
        <f>'[8]Daily Roster'!$F125</f>
        <v>Fiona</v>
      </c>
      <c r="G125" s="39" t="str">
        <f>'[8]Daily Roster'!$G125</f>
        <v>J.Drummond</v>
      </c>
      <c r="H125" s="39" t="str">
        <f>'[8]Daily Roster'!$H125</f>
        <v>S.Sturm</v>
      </c>
      <c r="I125" s="39" t="str">
        <f>'[8]Daily Roster'!$I125</f>
        <v>Maria (8.45am-1.45pm)</v>
      </c>
      <c r="J125" s="42" t="str">
        <f>'[8]Daily Roster'!$J125</f>
        <v>A.Chen</v>
      </c>
      <c r="K125" s="42" t="str">
        <f>'[8]Daily Roster'!$K125</f>
        <v>J.Kao</v>
      </c>
      <c r="L125" s="42" t="str">
        <f>'[8]Daily Roster'!$L125</f>
        <v>blank</v>
      </c>
      <c r="M125" s="42" t="str">
        <f>'[8]Daily Roster'!$M125</f>
        <v>David</v>
      </c>
      <c r="N125" s="42" t="str">
        <f>'[8]Daily Roster'!$N125</f>
        <v>S.Thevalingam</v>
      </c>
      <c r="O125" s="42" t="str">
        <f>'[8]Daily Roster'!$O125</f>
        <v>blank</v>
      </c>
      <c r="P125" s="42" t="str">
        <f>'[8]Daily Roster'!$P125</f>
        <v>blank</v>
      </c>
      <c r="Q125" s="42" t="str">
        <f>'[8]Daily Roster'!$Q125</f>
        <v>D.Dunning</v>
      </c>
      <c r="R125" s="3">
        <f>'[8]Daily Roster'!$R125</f>
        <v>0</v>
      </c>
      <c r="S125" s="42">
        <f>'[8]Daily Roster'!$S125</f>
        <v>0</v>
      </c>
      <c r="T125" s="42" t="str">
        <f>'[8]Daily Roster'!$T125</f>
        <v>Ana</v>
      </c>
      <c r="U125" s="3">
        <f>'[8]Daily Roster'!$U125</f>
        <v>0</v>
      </c>
      <c r="V125" s="42" t="str">
        <f>'[8]Daily Roster'!$V125</f>
        <v>qq</v>
      </c>
      <c r="W125" s="3" t="str">
        <f>'[8]Daily Roster'!$W125</f>
        <v>qq</v>
      </c>
    </row>
    <row r="126" spans="1:23" x14ac:dyDescent="0.3">
      <c r="A126" s="7">
        <v>43640</v>
      </c>
      <c r="B126" s="1" t="s">
        <v>1</v>
      </c>
      <c r="C126" s="39" t="str">
        <f>'[8]Daily Roster'!$C126</f>
        <v>Kathy</v>
      </c>
      <c r="D126" s="39" t="str">
        <f>'[8]Daily Roster'!$D126</f>
        <v>Clark</v>
      </c>
      <c r="E126" s="39" t="str">
        <f>'[8]Daily Roster'!$E126</f>
        <v>Leekin</v>
      </c>
      <c r="F126" s="39" t="str">
        <f>'[8]Daily Roster'!$F126</f>
        <v>blank</v>
      </c>
      <c r="G126" s="39" t="str">
        <f>'[8]Daily Roster'!$G126</f>
        <v>A.Chong</v>
      </c>
      <c r="H126" s="39" t="str">
        <f>'[8]Daily Roster'!$H126</f>
        <v>K.Fildes</v>
      </c>
      <c r="I126" s="39" t="str">
        <f>'[8]Daily Roster'!$I126</f>
        <v>Maria (8.45am-1.45pm)</v>
      </c>
      <c r="J126" s="42" t="str">
        <f>'[8]Daily Roster'!$J126</f>
        <v>A.Chen</v>
      </c>
      <c r="K126" s="42" t="str">
        <f>'[8]Daily Roster'!$K126</f>
        <v>J.Kao</v>
      </c>
      <c r="L126" s="42" t="str">
        <f>'[8]Daily Roster'!$L126</f>
        <v>blank</v>
      </c>
      <c r="M126" s="42" t="str">
        <f>'[8]Daily Roster'!$M126</f>
        <v>David</v>
      </c>
      <c r="N126" s="42" t="str">
        <f>'[8]Daily Roster'!$N126</f>
        <v>S.Thevalingam</v>
      </c>
      <c r="O126" s="42" t="str">
        <f>'[8]Daily Roster'!$O126</f>
        <v>J.Andrews</v>
      </c>
      <c r="P126" s="42" t="str">
        <f>'[8]Daily Roster'!$P126</f>
        <v>qq</v>
      </c>
      <c r="Q126" s="42" t="str">
        <f>'[8]Daily Roster'!$Q126</f>
        <v>qq</v>
      </c>
      <c r="R126" s="3">
        <f>'[8]Daily Roster'!$R126</f>
        <v>0</v>
      </c>
      <c r="S126" s="42">
        <f>'[8]Daily Roster'!$S126</f>
        <v>0</v>
      </c>
      <c r="T126" s="42">
        <f>'[8]Daily Roster'!$T126</f>
        <v>0</v>
      </c>
      <c r="U126" s="3" t="str">
        <f>'[8]Daily Roster'!$U126</f>
        <v>V.Le</v>
      </c>
      <c r="V126" s="42" t="str">
        <f>'[8]Daily Roster'!$V126</f>
        <v>qq</v>
      </c>
      <c r="W126" s="3" t="str">
        <f>'[8]Daily Roster'!$W126</f>
        <v>qq</v>
      </c>
    </row>
    <row r="127" spans="1:23" x14ac:dyDescent="0.3">
      <c r="A127" s="7">
        <v>43641</v>
      </c>
      <c r="B127" s="1" t="s">
        <v>2</v>
      </c>
      <c r="C127" s="39" t="str">
        <f>'[8]Daily Roster'!$C127</f>
        <v>Leekin</v>
      </c>
      <c r="D127" s="39" t="str">
        <f>'[8]Daily Roster'!$D127</f>
        <v>Clark</v>
      </c>
      <c r="E127" s="39" t="str">
        <f>'[8]Daily Roster'!$E127</f>
        <v>Kathy</v>
      </c>
      <c r="F127" s="39" t="str">
        <f>'[8]Daily Roster'!$F127</f>
        <v>blank</v>
      </c>
      <c r="G127" s="39" t="str">
        <f>'[8]Daily Roster'!$G127</f>
        <v>A.Chong</v>
      </c>
      <c r="H127" s="39" t="str">
        <f>'[8]Daily Roster'!$H127</f>
        <v>K.Fildes</v>
      </c>
      <c r="I127" s="39" t="str">
        <f>'[8]Daily Roster'!$I127</f>
        <v>Maria (8.45am-1.45pm)</v>
      </c>
      <c r="J127" s="42" t="str">
        <f>'[8]Daily Roster'!$J127</f>
        <v>A.Chen</v>
      </c>
      <c r="K127" s="42" t="str">
        <f>'[8]Daily Roster'!$K127</f>
        <v>J.Kao</v>
      </c>
      <c r="L127" s="42" t="str">
        <f>'[8]Daily Roster'!$L127</f>
        <v>Fiona</v>
      </c>
      <c r="M127" s="42" t="str">
        <f>'[8]Daily Roster'!$M127</f>
        <v>David</v>
      </c>
      <c r="N127" s="42" t="str">
        <f>'[8]Daily Roster'!$N127</f>
        <v>S.Thevalingam</v>
      </c>
      <c r="O127" s="42" t="str">
        <f>'[8]Daily Roster'!$O127</f>
        <v>J.Andrews</v>
      </c>
      <c r="P127" s="42" t="str">
        <f>'[8]Daily Roster'!$P127</f>
        <v>qq</v>
      </c>
      <c r="Q127" s="42" t="str">
        <f>'[8]Daily Roster'!$Q127</f>
        <v>qq</v>
      </c>
      <c r="R127" s="3">
        <f>'[8]Daily Roster'!$R127</f>
        <v>0</v>
      </c>
      <c r="S127" s="42">
        <f>'[8]Daily Roster'!$S127</f>
        <v>0</v>
      </c>
      <c r="T127" s="42">
        <f>'[8]Daily Roster'!$T127</f>
        <v>0</v>
      </c>
      <c r="U127" s="3" t="str">
        <f>'[8]Daily Roster'!$U127</f>
        <v>V.Le</v>
      </c>
      <c r="V127" s="42" t="str">
        <f>'[8]Daily Roster'!$V127</f>
        <v>A.Chen</v>
      </c>
      <c r="W127" s="3" t="str">
        <f>'[8]Daily Roster'!$W127</f>
        <v>(SC) (5.15-8pm)</v>
      </c>
    </row>
    <row r="128" spans="1:23" x14ac:dyDescent="0.3">
      <c r="A128" s="7">
        <v>43642</v>
      </c>
      <c r="B128" s="1" t="s">
        <v>3</v>
      </c>
      <c r="C128" s="39" t="str">
        <f>'[8]Daily Roster'!$C128</f>
        <v>Jeff</v>
      </c>
      <c r="D128" s="39" t="str">
        <f>'[8]Daily Roster'!$D128</f>
        <v>Clark</v>
      </c>
      <c r="E128" s="39" t="str">
        <f>'[8]Daily Roster'!$E128</f>
        <v>Leekin</v>
      </c>
      <c r="F128" s="39" t="str">
        <f>'[8]Daily Roster'!$F128</f>
        <v>Fiona</v>
      </c>
      <c r="G128" s="39" t="str">
        <f>'[8]Daily Roster'!$G128</f>
        <v>A.Chong</v>
      </c>
      <c r="H128" s="39" t="str">
        <f>'[8]Daily Roster'!$H128</f>
        <v>K.Fildes</v>
      </c>
      <c r="I128" s="39" t="str">
        <f>'[8]Daily Roster'!$I128</f>
        <v>Soty (8.45am-2.45pm)</v>
      </c>
      <c r="J128" s="42" t="str">
        <f>'[8]Daily Roster'!$J128</f>
        <v>A.Chen</v>
      </c>
      <c r="K128" s="42" t="str">
        <f>'[8]Daily Roster'!$K128</f>
        <v>J.Kao</v>
      </c>
      <c r="L128" s="42" t="str">
        <f>'[8]Daily Roster'!$L128</f>
        <v>Patrick</v>
      </c>
      <c r="M128" s="42" t="str">
        <f>'[8]Daily Roster'!$M128</f>
        <v>David</v>
      </c>
      <c r="N128" s="42" t="str">
        <f>'[8]Daily Roster'!$N128</f>
        <v>S.Thevalingam</v>
      </c>
      <c r="O128" s="42" t="str">
        <f>'[8]Daily Roster'!$O128</f>
        <v>J.Andrews</v>
      </c>
      <c r="P128" s="42" t="str">
        <f>'[8]Daily Roster'!$P128</f>
        <v>blank</v>
      </c>
      <c r="Q128" s="42" t="str">
        <f>'[8]Daily Roster'!$Q128</f>
        <v>qq</v>
      </c>
      <c r="R128" s="3">
        <f>'[8]Daily Roster'!$R128</f>
        <v>0</v>
      </c>
      <c r="S128" s="42">
        <f>'[8]Daily Roster'!$S128</f>
        <v>0</v>
      </c>
      <c r="T128" s="42">
        <f>'[8]Daily Roster'!$T128</f>
        <v>0</v>
      </c>
      <c r="U128" s="3" t="str">
        <f>'[8]Daily Roster'!$U128</f>
        <v>V.Le</v>
      </c>
      <c r="V128" s="42" t="str">
        <f>'[8]Daily Roster'!$V128</f>
        <v>blank</v>
      </c>
      <c r="W128" s="3" t="str">
        <f>'[8]Daily Roster'!$W128</f>
        <v>(SS) (12.45-5.15pm)</v>
      </c>
    </row>
    <row r="129" spans="1:23" x14ac:dyDescent="0.3">
      <c r="A129" s="7">
        <v>43643</v>
      </c>
      <c r="B129" s="1" t="s">
        <v>4</v>
      </c>
      <c r="C129" s="39" t="str">
        <f>'[8]Daily Roster'!$C129</f>
        <v>blank</v>
      </c>
      <c r="D129" s="39" t="str">
        <f>'[8]Daily Roster'!$D129</f>
        <v>Clark</v>
      </c>
      <c r="E129" s="39" t="str">
        <f>'[8]Daily Roster'!$E129</f>
        <v>Leekin</v>
      </c>
      <c r="F129" s="39" t="str">
        <f>'[8]Daily Roster'!$F129</f>
        <v>Jeff</v>
      </c>
      <c r="G129" s="39" t="str">
        <f>'[8]Daily Roster'!$G129</f>
        <v>A.Chong</v>
      </c>
      <c r="H129" s="39" t="str">
        <f>'[8]Daily Roster'!$H129</f>
        <v>K.Fildes</v>
      </c>
      <c r="I129" s="39" t="str">
        <f>'[8]Daily Roster'!$I129</f>
        <v>qq</v>
      </c>
      <c r="J129" s="42" t="str">
        <f>'[8]Daily Roster'!$J129</f>
        <v>A.Chen</v>
      </c>
      <c r="K129" s="42" t="str">
        <f>'[8]Daily Roster'!$K129</f>
        <v>J.Kao</v>
      </c>
      <c r="L129" s="42" t="str">
        <f>'[8]Daily Roster'!$L129</f>
        <v>Patrick</v>
      </c>
      <c r="M129" s="42" t="str">
        <f>'[8]Daily Roster'!$M129</f>
        <v>David</v>
      </c>
      <c r="N129" s="42" t="str">
        <f>'[8]Daily Roster'!$N129</f>
        <v>S.Thevalingam</v>
      </c>
      <c r="O129" s="42" t="str">
        <f>'[8]Daily Roster'!$O129</f>
        <v>J.Andrews</v>
      </c>
      <c r="P129" s="42" t="str">
        <f>'[8]Daily Roster'!$P129</f>
        <v>qq</v>
      </c>
      <c r="Q129" s="42" t="str">
        <f>'[8]Daily Roster'!$Q129</f>
        <v>qq</v>
      </c>
      <c r="R129" s="3">
        <f>'[8]Daily Roster'!$R129</f>
        <v>0</v>
      </c>
      <c r="S129" s="42">
        <f>'[8]Daily Roster'!$S129</f>
        <v>0</v>
      </c>
      <c r="T129" s="42">
        <f>'[8]Daily Roster'!$T129</f>
        <v>0</v>
      </c>
      <c r="U129" s="3" t="str">
        <f>'[8]Daily Roster'!$U129</f>
        <v>V.Le</v>
      </c>
      <c r="V129" s="42" t="str">
        <f>'[8]Daily Roster'!$V129</f>
        <v>qq</v>
      </c>
      <c r="W129" s="3" t="str">
        <f>'[8]Daily Roster'!$W129</f>
        <v>qq</v>
      </c>
    </row>
    <row r="130" spans="1:23" x14ac:dyDescent="0.3">
      <c r="A130" s="7">
        <v>43644</v>
      </c>
      <c r="B130" s="1" t="s">
        <v>5</v>
      </c>
      <c r="C130" s="39" t="str">
        <f>'[8]Daily Roster'!$C130</f>
        <v>Leekin</v>
      </c>
      <c r="D130" s="39" t="str">
        <f>'[8]Daily Roster'!$D130</f>
        <v>Clark</v>
      </c>
      <c r="E130" s="39" t="str">
        <f>'[8]Daily Roster'!$E130</f>
        <v>Kathy</v>
      </c>
      <c r="F130" s="39" t="str">
        <f>'[8]Daily Roster'!$F130</f>
        <v>Fiona</v>
      </c>
      <c r="G130" s="39" t="str">
        <f>'[8]Daily Roster'!$G130</f>
        <v>A.Chong</v>
      </c>
      <c r="H130" s="39" t="str">
        <f>'[8]Daily Roster'!$H130</f>
        <v>K.Fildes</v>
      </c>
      <c r="I130" s="39" t="str">
        <f>'[8]Daily Roster'!$I130</f>
        <v>Maria (8.45am-1.45pm)</v>
      </c>
      <c r="J130" s="42" t="str">
        <f>'[8]Daily Roster'!$J130</f>
        <v>A.Chen</v>
      </c>
      <c r="K130" s="42" t="str">
        <f>'[8]Daily Roster'!$K130</f>
        <v>J.Kao</v>
      </c>
      <c r="L130" s="42" t="str">
        <f>'[8]Daily Roster'!$L130</f>
        <v>blank</v>
      </c>
      <c r="M130" s="42" t="str">
        <f>'[8]Daily Roster'!$M130</f>
        <v>David</v>
      </c>
      <c r="N130" s="42" t="str">
        <f>'[8]Daily Roster'!$N130</f>
        <v>S.Thevalingam</v>
      </c>
      <c r="O130" s="42" t="str">
        <f>'[8]Daily Roster'!$O130</f>
        <v>blank</v>
      </c>
      <c r="P130" s="42" t="str">
        <f>'[8]Daily Roster'!$P130</f>
        <v>blank</v>
      </c>
      <c r="Q130" s="42" t="str">
        <f>'[8]Daily Roster'!$Q130</f>
        <v>D.Dunning</v>
      </c>
      <c r="R130" s="3">
        <f>'[8]Daily Roster'!$R130</f>
        <v>0</v>
      </c>
      <c r="S130" s="42">
        <f>'[8]Daily Roster'!$S130</f>
        <v>0</v>
      </c>
      <c r="T130" s="42">
        <f>'[8]Daily Roster'!$T130</f>
        <v>0</v>
      </c>
      <c r="U130" s="3" t="str">
        <f>'[8]Daily Roster'!$U130</f>
        <v>V.Le</v>
      </c>
      <c r="V130" s="42" t="str">
        <f>'[8]Daily Roster'!$V130</f>
        <v>qq</v>
      </c>
      <c r="W130" s="3" t="str">
        <f>'[8]Daily Roster'!$W130</f>
        <v>qq</v>
      </c>
    </row>
    <row r="131" spans="1:23" x14ac:dyDescent="0.3">
      <c r="A131" s="7">
        <v>43647</v>
      </c>
      <c r="B131" s="1" t="s">
        <v>1</v>
      </c>
      <c r="C131" s="39">
        <f>'[8]Daily Roster'!$C131</f>
        <v>0</v>
      </c>
      <c r="D131" s="39">
        <f>'[8]Daily Roster'!$D131</f>
        <v>0</v>
      </c>
      <c r="E131" s="39">
        <f>'[8]Daily Roster'!$E131</f>
        <v>0</v>
      </c>
      <c r="F131" s="39">
        <f>'[8]Daily Roster'!$F131</f>
        <v>0</v>
      </c>
      <c r="G131" s="39">
        <f>'[8]Daily Roster'!$G131</f>
        <v>0</v>
      </c>
      <c r="H131" s="39">
        <f>'[8]Daily Roster'!$H131</f>
        <v>0</v>
      </c>
      <c r="I131" s="39">
        <f>'[8]Daily Roster'!$I131</f>
        <v>0</v>
      </c>
      <c r="J131" s="42">
        <f>'[8]Daily Roster'!$J131</f>
        <v>0</v>
      </c>
      <c r="K131" s="42">
        <f>'[8]Daily Roster'!$K131</f>
        <v>0</v>
      </c>
      <c r="L131" s="42">
        <f>'[8]Daily Roster'!$L131</f>
        <v>0</v>
      </c>
      <c r="M131" s="42">
        <f>'[8]Daily Roster'!$M131</f>
        <v>0</v>
      </c>
      <c r="N131" s="42">
        <f>'[8]Daily Roster'!$N131</f>
        <v>0</v>
      </c>
      <c r="O131" s="42">
        <f>'[8]Daily Roster'!$O131</f>
        <v>0</v>
      </c>
      <c r="P131" s="42">
        <f>'[8]Daily Roster'!$P131</f>
        <v>0</v>
      </c>
      <c r="Q131" s="42">
        <f>'[8]Daily Roster'!$Q131</f>
        <v>0</v>
      </c>
      <c r="R131" s="3">
        <f>'[8]Daily Roster'!$R131</f>
        <v>0</v>
      </c>
      <c r="S131" s="42">
        <f>'[8]Daily Roster'!$S131</f>
        <v>0</v>
      </c>
      <c r="T131" s="42">
        <f>'[8]Daily Roster'!$T131</f>
        <v>0</v>
      </c>
      <c r="U131" s="3">
        <f>'[8]Daily Roster'!$U131</f>
        <v>0</v>
      </c>
      <c r="V131" s="42" t="str">
        <f>'[8]Daily Roster'!$V131</f>
        <v>qq</v>
      </c>
      <c r="W131" s="3" t="str">
        <f>'[8]Daily Roster'!$W131</f>
        <v>qq</v>
      </c>
    </row>
    <row r="132" spans="1:23" x14ac:dyDescent="0.3">
      <c r="A132" s="7">
        <v>43648</v>
      </c>
      <c r="B132" s="1" t="s">
        <v>2</v>
      </c>
      <c r="C132" s="39">
        <f>'[8]Daily Roster'!$C132</f>
        <v>0</v>
      </c>
      <c r="D132" s="39">
        <f>'[8]Daily Roster'!$D132</f>
        <v>0</v>
      </c>
      <c r="E132" s="39">
        <f>'[8]Daily Roster'!$E132</f>
        <v>0</v>
      </c>
      <c r="F132" s="39">
        <f>'[8]Daily Roster'!$F132</f>
        <v>0</v>
      </c>
      <c r="G132" s="39">
        <f>'[8]Daily Roster'!$G132</f>
        <v>0</v>
      </c>
      <c r="H132" s="39">
        <f>'[8]Daily Roster'!$H132</f>
        <v>0</v>
      </c>
      <c r="I132" s="39">
        <f>'[8]Daily Roster'!$I132</f>
        <v>0</v>
      </c>
      <c r="J132" s="42">
        <f>'[8]Daily Roster'!$J132</f>
        <v>0</v>
      </c>
      <c r="K132" s="42">
        <f>'[8]Daily Roster'!$K132</f>
        <v>0</v>
      </c>
      <c r="L132" s="42">
        <f>'[8]Daily Roster'!$L132</f>
        <v>0</v>
      </c>
      <c r="M132" s="42">
        <f>'[8]Daily Roster'!$M132</f>
        <v>0</v>
      </c>
      <c r="N132" s="42">
        <f>'[8]Daily Roster'!$N132</f>
        <v>0</v>
      </c>
      <c r="O132" s="42">
        <f>'[8]Daily Roster'!$O132</f>
        <v>0</v>
      </c>
      <c r="P132" s="42">
        <f>'[8]Daily Roster'!$P132</f>
        <v>0</v>
      </c>
      <c r="Q132" s="42">
        <f>'[8]Daily Roster'!$Q132</f>
        <v>0</v>
      </c>
      <c r="R132" s="3">
        <f>'[8]Daily Roster'!$R132</f>
        <v>0</v>
      </c>
      <c r="S132" s="42">
        <f>'[8]Daily Roster'!$S132</f>
        <v>0</v>
      </c>
      <c r="T132" s="42">
        <f>'[8]Daily Roster'!$T132</f>
        <v>0</v>
      </c>
      <c r="U132" s="3">
        <f>'[8]Daily Roster'!$U132</f>
        <v>0</v>
      </c>
      <c r="V132" s="42">
        <f>'[8]Daily Roster'!$V132</f>
        <v>0</v>
      </c>
      <c r="W132" s="3" t="str">
        <f>'[8]Daily Roster'!$W132</f>
        <v>(TC) (5.15-8pm)</v>
      </c>
    </row>
    <row r="133" spans="1:23" x14ac:dyDescent="0.3">
      <c r="A133" s="7">
        <v>43649</v>
      </c>
      <c r="B133" s="1" t="s">
        <v>3</v>
      </c>
      <c r="C133" s="39">
        <f>'[8]Daily Roster'!$C133</f>
        <v>0</v>
      </c>
      <c r="D133" s="39">
        <f>'[8]Daily Roster'!$D133</f>
        <v>0</v>
      </c>
      <c r="E133" s="39">
        <f>'[8]Daily Roster'!$E133</f>
        <v>0</v>
      </c>
      <c r="F133" s="39">
        <f>'[8]Daily Roster'!$F133</f>
        <v>0</v>
      </c>
      <c r="G133" s="39">
        <f>'[8]Daily Roster'!$G133</f>
        <v>0</v>
      </c>
      <c r="H133" s="39">
        <f>'[8]Daily Roster'!$H133</f>
        <v>0</v>
      </c>
      <c r="I133" s="39">
        <f>'[8]Daily Roster'!$I133</f>
        <v>0</v>
      </c>
      <c r="J133" s="42">
        <f>'[8]Daily Roster'!$J133</f>
        <v>0</v>
      </c>
      <c r="K133" s="42">
        <f>'[8]Daily Roster'!$K133</f>
        <v>0</v>
      </c>
      <c r="L133" s="42">
        <f>'[8]Daily Roster'!$L133</f>
        <v>0</v>
      </c>
      <c r="M133" s="42">
        <f>'[8]Daily Roster'!$M133</f>
        <v>0</v>
      </c>
      <c r="N133" s="42">
        <f>'[8]Daily Roster'!$N133</f>
        <v>0</v>
      </c>
      <c r="O133" s="42">
        <f>'[8]Daily Roster'!$O133</f>
        <v>0</v>
      </c>
      <c r="P133" s="42">
        <f>'[8]Daily Roster'!$P133</f>
        <v>0</v>
      </c>
      <c r="Q133" s="42">
        <f>'[8]Daily Roster'!$Q133</f>
        <v>0</v>
      </c>
      <c r="R133" s="3">
        <f>'[8]Daily Roster'!$R133</f>
        <v>0</v>
      </c>
      <c r="S133" s="42">
        <f>'[8]Daily Roster'!$S133</f>
        <v>0</v>
      </c>
      <c r="T133" s="42">
        <f>'[8]Daily Roster'!$T133</f>
        <v>0</v>
      </c>
      <c r="U133" s="3">
        <f>'[8]Daily Roster'!$U133</f>
        <v>0</v>
      </c>
      <c r="V133" s="42" t="str">
        <f>'[8]Daily Roster'!$V133</f>
        <v>blank</v>
      </c>
      <c r="W133" s="3" t="str">
        <f>'[8]Daily Roster'!$W133</f>
        <v>(SS) (12.45-5.15pm)</v>
      </c>
    </row>
    <row r="134" spans="1:23" x14ac:dyDescent="0.3">
      <c r="A134" s="7">
        <v>43650</v>
      </c>
      <c r="B134" s="1" t="s">
        <v>4</v>
      </c>
      <c r="C134" s="39">
        <f>'[8]Daily Roster'!$C134</f>
        <v>0</v>
      </c>
      <c r="D134" s="39">
        <f>'[8]Daily Roster'!$D134</f>
        <v>0</v>
      </c>
      <c r="E134" s="39">
        <f>'[8]Daily Roster'!$E134</f>
        <v>0</v>
      </c>
      <c r="F134" s="39">
        <f>'[8]Daily Roster'!$F134</f>
        <v>0</v>
      </c>
      <c r="G134" s="39">
        <f>'[8]Daily Roster'!$G134</f>
        <v>0</v>
      </c>
      <c r="H134" s="39">
        <f>'[8]Daily Roster'!$H134</f>
        <v>0</v>
      </c>
      <c r="I134" s="39">
        <f>'[8]Daily Roster'!$I134</f>
        <v>0</v>
      </c>
      <c r="J134" s="42">
        <f>'[8]Daily Roster'!$J134</f>
        <v>0</v>
      </c>
      <c r="K134" s="42">
        <f>'[8]Daily Roster'!$K134</f>
        <v>0</v>
      </c>
      <c r="L134" s="42">
        <f>'[8]Daily Roster'!$L134</f>
        <v>0</v>
      </c>
      <c r="M134" s="42">
        <f>'[8]Daily Roster'!$M134</f>
        <v>0</v>
      </c>
      <c r="N134" s="42">
        <f>'[8]Daily Roster'!$N134</f>
        <v>0</v>
      </c>
      <c r="O134" s="42">
        <f>'[8]Daily Roster'!$O134</f>
        <v>0</v>
      </c>
      <c r="P134" s="42">
        <f>'[8]Daily Roster'!$P134</f>
        <v>0</v>
      </c>
      <c r="Q134" s="42">
        <f>'[8]Daily Roster'!$Q134</f>
        <v>0</v>
      </c>
      <c r="R134" s="3">
        <f>'[8]Daily Roster'!$R134</f>
        <v>0</v>
      </c>
      <c r="S134" s="42">
        <f>'[8]Daily Roster'!$S134</f>
        <v>0</v>
      </c>
      <c r="T134" s="42">
        <f>'[8]Daily Roster'!$T134</f>
        <v>0</v>
      </c>
      <c r="U134" s="3">
        <f>'[8]Daily Roster'!$U134</f>
        <v>0</v>
      </c>
      <c r="V134" s="42" t="str">
        <f>'[8]Daily Roster'!$V134</f>
        <v>qq</v>
      </c>
      <c r="W134" s="3" t="str">
        <f>'[8]Daily Roster'!$W134</f>
        <v>qq</v>
      </c>
    </row>
    <row r="135" spans="1:23" x14ac:dyDescent="0.3">
      <c r="A135" s="7">
        <v>43651</v>
      </c>
      <c r="B135" s="1" t="s">
        <v>5</v>
      </c>
      <c r="C135" s="39">
        <f>'[8]Daily Roster'!$C135</f>
        <v>0</v>
      </c>
      <c r="D135" s="39">
        <f>'[8]Daily Roster'!$D135</f>
        <v>0</v>
      </c>
      <c r="E135" s="39">
        <f>'[8]Daily Roster'!$E135</f>
        <v>0</v>
      </c>
      <c r="F135" s="39">
        <f>'[8]Daily Roster'!$F135</f>
        <v>0</v>
      </c>
      <c r="G135" s="39">
        <f>'[8]Daily Roster'!$G135</f>
        <v>0</v>
      </c>
      <c r="H135" s="39">
        <f>'[8]Daily Roster'!$H135</f>
        <v>0</v>
      </c>
      <c r="I135" s="39">
        <f>'[8]Daily Roster'!$I135</f>
        <v>0</v>
      </c>
      <c r="J135" s="42">
        <f>'[8]Daily Roster'!$J135</f>
        <v>0</v>
      </c>
      <c r="K135" s="42">
        <f>'[8]Daily Roster'!$K135</f>
        <v>0</v>
      </c>
      <c r="L135" s="42">
        <f>'[8]Daily Roster'!$L135</f>
        <v>0</v>
      </c>
      <c r="M135" s="42">
        <f>'[8]Daily Roster'!$M135</f>
        <v>0</v>
      </c>
      <c r="N135" s="42">
        <f>'[8]Daily Roster'!$N135</f>
        <v>0</v>
      </c>
      <c r="O135" s="42">
        <f>'[8]Daily Roster'!$O135</f>
        <v>0</v>
      </c>
      <c r="P135" s="42">
        <f>'[8]Daily Roster'!$P135</f>
        <v>0</v>
      </c>
      <c r="Q135" s="42">
        <f>'[8]Daily Roster'!$Q135</f>
        <v>0</v>
      </c>
      <c r="R135" s="3">
        <f>'[8]Daily Roster'!$R135</f>
        <v>0</v>
      </c>
      <c r="S135" s="42">
        <f>'[8]Daily Roster'!$S135</f>
        <v>0</v>
      </c>
      <c r="T135" s="42">
        <f>'[8]Daily Roster'!$T135</f>
        <v>0</v>
      </c>
      <c r="U135" s="3">
        <f>'[8]Daily Roster'!$U135</f>
        <v>0</v>
      </c>
      <c r="V135" s="42" t="str">
        <f>'[8]Daily Roster'!$V135</f>
        <v>qq</v>
      </c>
      <c r="W135" s="3" t="str">
        <f>'[8]Daily Roster'!$W135</f>
        <v>qq</v>
      </c>
    </row>
    <row r="136" spans="1:23" x14ac:dyDescent="0.3">
      <c r="A136" s="7">
        <v>43654</v>
      </c>
      <c r="B136" s="1" t="s">
        <v>1</v>
      </c>
      <c r="C136" s="39">
        <f>'[8]Daily Roster'!$C136</f>
        <v>0</v>
      </c>
      <c r="D136" s="39">
        <f>'[8]Daily Roster'!$D136</f>
        <v>0</v>
      </c>
      <c r="E136" s="39">
        <f>'[8]Daily Roster'!$E136</f>
        <v>0</v>
      </c>
      <c r="F136" s="39">
        <f>'[8]Daily Roster'!$F136</f>
        <v>0</v>
      </c>
      <c r="G136" s="39">
        <f>'[8]Daily Roster'!$G136</f>
        <v>0</v>
      </c>
      <c r="H136" s="39">
        <f>'[8]Daily Roster'!$H136</f>
        <v>0</v>
      </c>
      <c r="I136" s="39">
        <f>'[8]Daily Roster'!$I136</f>
        <v>0</v>
      </c>
      <c r="J136" s="42">
        <f>'[8]Daily Roster'!$J136</f>
        <v>0</v>
      </c>
      <c r="K136" s="42">
        <f>'[8]Daily Roster'!$K136</f>
        <v>0</v>
      </c>
      <c r="L136" s="42">
        <f>'[8]Daily Roster'!$L136</f>
        <v>0</v>
      </c>
      <c r="M136" s="42">
        <f>'[8]Daily Roster'!$M136</f>
        <v>0</v>
      </c>
      <c r="N136" s="42">
        <f>'[8]Daily Roster'!$N136</f>
        <v>0</v>
      </c>
      <c r="O136" s="42">
        <f>'[8]Daily Roster'!$O136</f>
        <v>0</v>
      </c>
      <c r="P136" s="42">
        <f>'[8]Daily Roster'!$P136</f>
        <v>0</v>
      </c>
      <c r="Q136" s="42">
        <f>'[8]Daily Roster'!$Q136</f>
        <v>0</v>
      </c>
      <c r="R136" s="3">
        <f>'[8]Daily Roster'!$R136</f>
        <v>0</v>
      </c>
      <c r="S136" s="42">
        <f>'[8]Daily Roster'!$S136</f>
        <v>0</v>
      </c>
      <c r="T136" s="42">
        <f>'[8]Daily Roster'!$T136</f>
        <v>0</v>
      </c>
      <c r="U136" s="3">
        <f>'[8]Daily Roster'!$U136</f>
        <v>0</v>
      </c>
      <c r="V136" s="42">
        <f>'[8]Daily Roster'!$V136</f>
        <v>0</v>
      </c>
      <c r="W136" s="3" t="str">
        <f>'[8]Daily Roster'!$W136</f>
        <v>qq</v>
      </c>
    </row>
    <row r="137" spans="1:23" x14ac:dyDescent="0.3">
      <c r="A137" s="7">
        <v>43655</v>
      </c>
      <c r="B137" s="1" t="s">
        <v>2</v>
      </c>
      <c r="C137" s="39">
        <f>'[8]Daily Roster'!$C137</f>
        <v>0</v>
      </c>
      <c r="D137" s="39">
        <f>'[8]Daily Roster'!$D137</f>
        <v>0</v>
      </c>
      <c r="E137" s="39">
        <f>'[8]Daily Roster'!$E137</f>
        <v>0</v>
      </c>
      <c r="F137" s="39">
        <f>'[8]Daily Roster'!$F137</f>
        <v>0</v>
      </c>
      <c r="G137" s="39">
        <f>'[8]Daily Roster'!$G137</f>
        <v>0</v>
      </c>
      <c r="H137" s="39">
        <f>'[8]Daily Roster'!$H137</f>
        <v>0</v>
      </c>
      <c r="I137" s="39">
        <f>'[8]Daily Roster'!$I137</f>
        <v>0</v>
      </c>
      <c r="J137" s="42">
        <f>'[8]Daily Roster'!$J137</f>
        <v>0</v>
      </c>
      <c r="K137" s="42">
        <f>'[8]Daily Roster'!$K137</f>
        <v>0</v>
      </c>
      <c r="L137" s="42">
        <f>'[8]Daily Roster'!$L137</f>
        <v>0</v>
      </c>
      <c r="M137" s="42">
        <f>'[8]Daily Roster'!$M137</f>
        <v>0</v>
      </c>
      <c r="N137" s="42">
        <f>'[8]Daily Roster'!$N137</f>
        <v>0</v>
      </c>
      <c r="O137" s="42">
        <f>'[8]Daily Roster'!$O137</f>
        <v>0</v>
      </c>
      <c r="P137" s="42">
        <f>'[8]Daily Roster'!$P137</f>
        <v>0</v>
      </c>
      <c r="Q137" s="42">
        <f>'[8]Daily Roster'!$Q137</f>
        <v>0</v>
      </c>
      <c r="R137" s="3">
        <f>'[8]Daily Roster'!$R137</f>
        <v>0</v>
      </c>
      <c r="S137" s="42">
        <f>'[8]Daily Roster'!$S137</f>
        <v>0</v>
      </c>
      <c r="T137" s="42">
        <f>'[8]Daily Roster'!$T137</f>
        <v>0</v>
      </c>
      <c r="U137" s="3">
        <f>'[8]Daily Roster'!$U137</f>
        <v>0</v>
      </c>
      <c r="V137" s="42">
        <f>'[8]Daily Roster'!$V137</f>
        <v>0</v>
      </c>
      <c r="W137" s="3" t="str">
        <f>'[8]Daily Roster'!$W137</f>
        <v>(SC) (5.15-8pm)</v>
      </c>
    </row>
    <row r="138" spans="1:23" x14ac:dyDescent="0.3">
      <c r="A138" s="7">
        <v>43656</v>
      </c>
      <c r="B138" s="1" t="s">
        <v>3</v>
      </c>
      <c r="C138" s="39">
        <f>'[8]Daily Roster'!$C138</f>
        <v>0</v>
      </c>
      <c r="D138" s="39">
        <f>'[8]Daily Roster'!$D138</f>
        <v>0</v>
      </c>
      <c r="E138" s="39">
        <f>'[8]Daily Roster'!$E138</f>
        <v>0</v>
      </c>
      <c r="F138" s="39">
        <f>'[8]Daily Roster'!$F138</f>
        <v>0</v>
      </c>
      <c r="G138" s="39">
        <f>'[8]Daily Roster'!$G138</f>
        <v>0</v>
      </c>
      <c r="H138" s="39">
        <f>'[8]Daily Roster'!$H138</f>
        <v>0</v>
      </c>
      <c r="I138" s="39">
        <f>'[8]Daily Roster'!$I138</f>
        <v>0</v>
      </c>
      <c r="J138" s="42">
        <f>'[8]Daily Roster'!$J138</f>
        <v>0</v>
      </c>
      <c r="K138" s="42">
        <f>'[8]Daily Roster'!$K138</f>
        <v>0</v>
      </c>
      <c r="L138" s="42">
        <f>'[8]Daily Roster'!$L138</f>
        <v>0</v>
      </c>
      <c r="M138" s="42">
        <f>'[8]Daily Roster'!$M138</f>
        <v>0</v>
      </c>
      <c r="N138" s="42">
        <f>'[8]Daily Roster'!$N138</f>
        <v>0</v>
      </c>
      <c r="O138" s="42">
        <f>'[8]Daily Roster'!$O138</f>
        <v>0</v>
      </c>
      <c r="P138" s="42">
        <f>'[8]Daily Roster'!$P138</f>
        <v>0</v>
      </c>
      <c r="Q138" s="42">
        <f>'[8]Daily Roster'!$Q138</f>
        <v>0</v>
      </c>
      <c r="R138" s="3">
        <f>'[8]Daily Roster'!$R138</f>
        <v>0</v>
      </c>
      <c r="S138" s="42">
        <f>'[8]Daily Roster'!$S138</f>
        <v>0</v>
      </c>
      <c r="T138" s="42">
        <f>'[8]Daily Roster'!$T138</f>
        <v>0</v>
      </c>
      <c r="U138" s="3">
        <f>'[8]Daily Roster'!$U138</f>
        <v>0</v>
      </c>
      <c r="V138" s="42">
        <f>'[8]Daily Roster'!$V138</f>
        <v>0</v>
      </c>
      <c r="W138" s="3" t="str">
        <f>'[8]Daily Roster'!$W138</f>
        <v>(SS) (12.45-5.15pm)</v>
      </c>
    </row>
    <row r="139" spans="1:23" x14ac:dyDescent="0.3">
      <c r="A139" s="7">
        <v>43657</v>
      </c>
      <c r="B139" s="1" t="s">
        <v>4</v>
      </c>
      <c r="C139" s="39">
        <f>'[8]Daily Roster'!$C139</f>
        <v>0</v>
      </c>
      <c r="D139" s="39">
        <f>'[8]Daily Roster'!$D139</f>
        <v>0</v>
      </c>
      <c r="E139" s="39">
        <f>'[8]Daily Roster'!$E139</f>
        <v>0</v>
      </c>
      <c r="F139" s="39">
        <f>'[8]Daily Roster'!$F139</f>
        <v>0</v>
      </c>
      <c r="G139" s="39">
        <f>'[8]Daily Roster'!$G139</f>
        <v>0</v>
      </c>
      <c r="H139" s="39">
        <f>'[8]Daily Roster'!$H139</f>
        <v>0</v>
      </c>
      <c r="I139" s="39">
        <f>'[8]Daily Roster'!$I139</f>
        <v>0</v>
      </c>
      <c r="J139" s="42">
        <f>'[8]Daily Roster'!$J139</f>
        <v>0</v>
      </c>
      <c r="K139" s="42">
        <f>'[8]Daily Roster'!$K139</f>
        <v>0</v>
      </c>
      <c r="L139" s="42">
        <f>'[8]Daily Roster'!$L139</f>
        <v>0</v>
      </c>
      <c r="M139" s="42">
        <f>'[8]Daily Roster'!$M139</f>
        <v>0</v>
      </c>
      <c r="N139" s="42">
        <f>'[8]Daily Roster'!$N139</f>
        <v>0</v>
      </c>
      <c r="O139" s="42">
        <f>'[8]Daily Roster'!$O139</f>
        <v>0</v>
      </c>
      <c r="P139" s="42">
        <f>'[8]Daily Roster'!$P139</f>
        <v>0</v>
      </c>
      <c r="Q139" s="42">
        <f>'[8]Daily Roster'!$Q139</f>
        <v>0</v>
      </c>
      <c r="R139" s="3">
        <f>'[8]Daily Roster'!$R139</f>
        <v>0</v>
      </c>
      <c r="S139" s="42">
        <f>'[8]Daily Roster'!$S139</f>
        <v>0</v>
      </c>
      <c r="T139" s="42">
        <f>'[8]Daily Roster'!$T139</f>
        <v>0</v>
      </c>
      <c r="U139" s="3">
        <f>'[8]Daily Roster'!$U139</f>
        <v>0</v>
      </c>
      <c r="V139" s="42">
        <f>'[8]Daily Roster'!$V139</f>
        <v>0</v>
      </c>
      <c r="W139" s="3" t="str">
        <f>'[8]Daily Roster'!$W139</f>
        <v>qq</v>
      </c>
    </row>
    <row r="140" spans="1:23" x14ac:dyDescent="0.3">
      <c r="A140" s="7">
        <v>43658</v>
      </c>
      <c r="B140" s="1" t="s">
        <v>5</v>
      </c>
      <c r="C140" s="39">
        <f>'[8]Daily Roster'!$C140</f>
        <v>0</v>
      </c>
      <c r="D140" s="39">
        <f>'[8]Daily Roster'!$D140</f>
        <v>0</v>
      </c>
      <c r="E140" s="39">
        <f>'[8]Daily Roster'!$E140</f>
        <v>0</v>
      </c>
      <c r="F140" s="39">
        <f>'[8]Daily Roster'!$F140</f>
        <v>0</v>
      </c>
      <c r="G140" s="39">
        <f>'[8]Daily Roster'!$G140</f>
        <v>0</v>
      </c>
      <c r="H140" s="39">
        <f>'[8]Daily Roster'!$H140</f>
        <v>0</v>
      </c>
      <c r="I140" s="39">
        <f>'[8]Daily Roster'!$I140</f>
        <v>0</v>
      </c>
      <c r="J140" s="42">
        <f>'[8]Daily Roster'!$J140</f>
        <v>0</v>
      </c>
      <c r="K140" s="42">
        <f>'[8]Daily Roster'!$K140</f>
        <v>0</v>
      </c>
      <c r="L140" s="42">
        <f>'[8]Daily Roster'!$L140</f>
        <v>0</v>
      </c>
      <c r="M140" s="42">
        <f>'[8]Daily Roster'!$M140</f>
        <v>0</v>
      </c>
      <c r="N140" s="42">
        <f>'[8]Daily Roster'!$N140</f>
        <v>0</v>
      </c>
      <c r="O140" s="42">
        <f>'[8]Daily Roster'!$O140</f>
        <v>0</v>
      </c>
      <c r="P140" s="42">
        <f>'[8]Daily Roster'!$P140</f>
        <v>0</v>
      </c>
      <c r="Q140" s="42">
        <f>'[8]Daily Roster'!$Q140</f>
        <v>0</v>
      </c>
      <c r="R140" s="3">
        <f>'[8]Daily Roster'!$R140</f>
        <v>0</v>
      </c>
      <c r="S140" s="42">
        <f>'[8]Daily Roster'!$S140</f>
        <v>0</v>
      </c>
      <c r="T140" s="42">
        <f>'[8]Daily Roster'!$T140</f>
        <v>0</v>
      </c>
      <c r="U140" s="3">
        <f>'[8]Daily Roster'!$U140</f>
        <v>0</v>
      </c>
      <c r="V140" s="42">
        <f>'[8]Daily Roster'!$V140</f>
        <v>0</v>
      </c>
      <c r="W140" s="3" t="str">
        <f>'[8]Daily Roster'!$W140</f>
        <v>qq</v>
      </c>
    </row>
    <row r="141" spans="1:23" x14ac:dyDescent="0.3">
      <c r="A141" s="7">
        <v>43661</v>
      </c>
      <c r="B141" s="1" t="s">
        <v>1</v>
      </c>
      <c r="C141" s="39">
        <f>'[8]Daily Roster'!$C141</f>
        <v>0</v>
      </c>
      <c r="D141" s="39">
        <f>'[8]Daily Roster'!$D141</f>
        <v>0</v>
      </c>
      <c r="E141" s="39">
        <f>'[8]Daily Roster'!$E141</f>
        <v>0</v>
      </c>
      <c r="F141" s="39">
        <f>'[8]Daily Roster'!$F141</f>
        <v>0</v>
      </c>
      <c r="G141" s="39">
        <f>'[8]Daily Roster'!$G141</f>
        <v>0</v>
      </c>
      <c r="H141" s="39">
        <f>'[8]Daily Roster'!$H141</f>
        <v>0</v>
      </c>
      <c r="I141" s="39">
        <f>'[8]Daily Roster'!$I141</f>
        <v>0</v>
      </c>
      <c r="J141" s="42">
        <f>'[8]Daily Roster'!$J141</f>
        <v>0</v>
      </c>
      <c r="K141" s="42">
        <f>'[8]Daily Roster'!$K141</f>
        <v>0</v>
      </c>
      <c r="L141" s="42">
        <f>'[8]Daily Roster'!$L141</f>
        <v>0</v>
      </c>
      <c r="M141" s="42">
        <f>'[8]Daily Roster'!$M141</f>
        <v>0</v>
      </c>
      <c r="N141" s="42">
        <f>'[8]Daily Roster'!$N141</f>
        <v>0</v>
      </c>
      <c r="O141" s="42">
        <f>'[8]Daily Roster'!$O141</f>
        <v>0</v>
      </c>
      <c r="P141" s="42">
        <f>'[8]Daily Roster'!$P141</f>
        <v>0</v>
      </c>
      <c r="Q141" s="42">
        <f>'[8]Daily Roster'!$Q141</f>
        <v>0</v>
      </c>
      <c r="R141" s="3">
        <f>'[8]Daily Roster'!$R141</f>
        <v>0</v>
      </c>
      <c r="S141" s="42">
        <f>'[8]Daily Roster'!$S141</f>
        <v>0</v>
      </c>
      <c r="T141" s="42">
        <f>'[8]Daily Roster'!$T141</f>
        <v>0</v>
      </c>
      <c r="U141" s="3">
        <f>'[8]Daily Roster'!$U141</f>
        <v>0</v>
      </c>
      <c r="V141" s="42">
        <f>'[8]Daily Roster'!$V141</f>
        <v>0</v>
      </c>
      <c r="W141" s="3" t="str">
        <f>'[8]Daily Roster'!$W141</f>
        <v>qq</v>
      </c>
    </row>
    <row r="142" spans="1:23" x14ac:dyDescent="0.3">
      <c r="A142" s="7">
        <v>43662</v>
      </c>
      <c r="B142" s="1" t="s">
        <v>2</v>
      </c>
      <c r="C142" s="39">
        <f>'[8]Daily Roster'!$C142</f>
        <v>0</v>
      </c>
      <c r="D142" s="39">
        <f>'[8]Daily Roster'!$D142</f>
        <v>0</v>
      </c>
      <c r="E142" s="39">
        <f>'[8]Daily Roster'!$E142</f>
        <v>0</v>
      </c>
      <c r="F142" s="39">
        <f>'[8]Daily Roster'!$F142</f>
        <v>0</v>
      </c>
      <c r="G142" s="39">
        <f>'[8]Daily Roster'!$G142</f>
        <v>0</v>
      </c>
      <c r="H142" s="39">
        <f>'[8]Daily Roster'!$H142</f>
        <v>0</v>
      </c>
      <c r="I142" s="39">
        <f>'[8]Daily Roster'!$I142</f>
        <v>0</v>
      </c>
      <c r="J142" s="42">
        <f>'[8]Daily Roster'!$J142</f>
        <v>0</v>
      </c>
      <c r="K142" s="42">
        <f>'[8]Daily Roster'!$K142</f>
        <v>0</v>
      </c>
      <c r="L142" s="42">
        <f>'[8]Daily Roster'!$L142</f>
        <v>0</v>
      </c>
      <c r="M142" s="42">
        <f>'[8]Daily Roster'!$M142</f>
        <v>0</v>
      </c>
      <c r="N142" s="42">
        <f>'[8]Daily Roster'!$N142</f>
        <v>0</v>
      </c>
      <c r="O142" s="42">
        <f>'[8]Daily Roster'!$O142</f>
        <v>0</v>
      </c>
      <c r="P142" s="42">
        <f>'[8]Daily Roster'!$P142</f>
        <v>0</v>
      </c>
      <c r="Q142" s="42">
        <f>'[8]Daily Roster'!$Q142</f>
        <v>0</v>
      </c>
      <c r="R142" s="3">
        <f>'[8]Daily Roster'!$R142</f>
        <v>0</v>
      </c>
      <c r="S142" s="42">
        <f>'[8]Daily Roster'!$S142</f>
        <v>0</v>
      </c>
      <c r="T142" s="42">
        <f>'[8]Daily Roster'!$T142</f>
        <v>0</v>
      </c>
      <c r="U142" s="3">
        <f>'[8]Daily Roster'!$U142</f>
        <v>0</v>
      </c>
      <c r="V142" s="42">
        <f>'[8]Daily Roster'!$V142</f>
        <v>0</v>
      </c>
      <c r="W142" s="3" t="str">
        <f>'[8]Daily Roster'!$W142</f>
        <v>(TC) (5.15-8pm)</v>
      </c>
    </row>
    <row r="143" spans="1:23" x14ac:dyDescent="0.3">
      <c r="A143" s="7">
        <v>43663</v>
      </c>
      <c r="B143" s="1" t="s">
        <v>3</v>
      </c>
      <c r="C143" s="39">
        <f>'[8]Daily Roster'!$C143</f>
        <v>0</v>
      </c>
      <c r="D143" s="39">
        <f>'[8]Daily Roster'!$D143</f>
        <v>0</v>
      </c>
      <c r="E143" s="39">
        <f>'[8]Daily Roster'!$E143</f>
        <v>0</v>
      </c>
      <c r="F143" s="39">
        <f>'[8]Daily Roster'!$F143</f>
        <v>0</v>
      </c>
      <c r="G143" s="39">
        <f>'[8]Daily Roster'!$G143</f>
        <v>0</v>
      </c>
      <c r="H143" s="39">
        <f>'[8]Daily Roster'!$H143</f>
        <v>0</v>
      </c>
      <c r="I143" s="39">
        <f>'[8]Daily Roster'!$I143</f>
        <v>0</v>
      </c>
      <c r="J143" s="42">
        <f>'[8]Daily Roster'!$J143</f>
        <v>0</v>
      </c>
      <c r="K143" s="42">
        <f>'[8]Daily Roster'!$K143</f>
        <v>0</v>
      </c>
      <c r="L143" s="42">
        <f>'[8]Daily Roster'!$L143</f>
        <v>0</v>
      </c>
      <c r="M143" s="42">
        <f>'[8]Daily Roster'!$M143</f>
        <v>0</v>
      </c>
      <c r="N143" s="42">
        <f>'[8]Daily Roster'!$N143</f>
        <v>0</v>
      </c>
      <c r="O143" s="42">
        <f>'[8]Daily Roster'!$O143</f>
        <v>0</v>
      </c>
      <c r="P143" s="42">
        <f>'[8]Daily Roster'!$P143</f>
        <v>0</v>
      </c>
      <c r="Q143" s="42">
        <f>'[8]Daily Roster'!$Q143</f>
        <v>0</v>
      </c>
      <c r="R143" s="3">
        <f>'[8]Daily Roster'!$R143</f>
        <v>0</v>
      </c>
      <c r="S143" s="42">
        <f>'[8]Daily Roster'!$S143</f>
        <v>0</v>
      </c>
      <c r="T143" s="42">
        <f>'[8]Daily Roster'!$T143</f>
        <v>0</v>
      </c>
      <c r="U143" s="3">
        <f>'[8]Daily Roster'!$U143</f>
        <v>0</v>
      </c>
      <c r="V143" s="42">
        <f>'[8]Daily Roster'!$V143</f>
        <v>0</v>
      </c>
      <c r="W143" s="3" t="str">
        <f>'[8]Daily Roster'!$W143</f>
        <v>(SS) (12.45-5.15pm)</v>
      </c>
    </row>
    <row r="144" spans="1:23" x14ac:dyDescent="0.3">
      <c r="A144" s="7">
        <v>43664</v>
      </c>
      <c r="B144" s="1" t="s">
        <v>4</v>
      </c>
      <c r="C144" s="39">
        <f>'[8]Daily Roster'!$C144</f>
        <v>0</v>
      </c>
      <c r="D144" s="39">
        <f>'[8]Daily Roster'!$D144</f>
        <v>0</v>
      </c>
      <c r="E144" s="39">
        <f>'[8]Daily Roster'!$E144</f>
        <v>0</v>
      </c>
      <c r="F144" s="39">
        <f>'[8]Daily Roster'!$F144</f>
        <v>0</v>
      </c>
      <c r="G144" s="39">
        <f>'[8]Daily Roster'!$G144</f>
        <v>0</v>
      </c>
      <c r="H144" s="39">
        <f>'[8]Daily Roster'!$H144</f>
        <v>0</v>
      </c>
      <c r="I144" s="39">
        <f>'[8]Daily Roster'!$I144</f>
        <v>0</v>
      </c>
      <c r="J144" s="42">
        <f>'[8]Daily Roster'!$J144</f>
        <v>0</v>
      </c>
      <c r="K144" s="42">
        <f>'[8]Daily Roster'!$K144</f>
        <v>0</v>
      </c>
      <c r="L144" s="42">
        <f>'[8]Daily Roster'!$L144</f>
        <v>0</v>
      </c>
      <c r="M144" s="42">
        <f>'[8]Daily Roster'!$M144</f>
        <v>0</v>
      </c>
      <c r="N144" s="42">
        <f>'[8]Daily Roster'!$N144</f>
        <v>0</v>
      </c>
      <c r="O144" s="42">
        <f>'[8]Daily Roster'!$O144</f>
        <v>0</v>
      </c>
      <c r="P144" s="42">
        <f>'[8]Daily Roster'!$P144</f>
        <v>0</v>
      </c>
      <c r="Q144" s="42">
        <f>'[8]Daily Roster'!$Q144</f>
        <v>0</v>
      </c>
      <c r="R144" s="3">
        <f>'[8]Daily Roster'!$R144</f>
        <v>0</v>
      </c>
      <c r="S144" s="42">
        <f>'[8]Daily Roster'!$S144</f>
        <v>0</v>
      </c>
      <c r="T144" s="42">
        <f>'[8]Daily Roster'!$T144</f>
        <v>0</v>
      </c>
      <c r="U144" s="3">
        <f>'[8]Daily Roster'!$U144</f>
        <v>0</v>
      </c>
      <c r="V144" s="42">
        <f>'[8]Daily Roster'!$V144</f>
        <v>0</v>
      </c>
      <c r="W144" s="3" t="str">
        <f>'[8]Daily Roster'!$W144</f>
        <v>qq</v>
      </c>
    </row>
    <row r="145" spans="1:23" x14ac:dyDescent="0.3">
      <c r="A145" s="7">
        <v>43665</v>
      </c>
      <c r="B145" s="1" t="s">
        <v>5</v>
      </c>
      <c r="C145" s="39">
        <f>'[8]Daily Roster'!$C145</f>
        <v>0</v>
      </c>
      <c r="D145" s="39">
        <f>'[8]Daily Roster'!$D145</f>
        <v>0</v>
      </c>
      <c r="E145" s="39">
        <f>'[8]Daily Roster'!$E145</f>
        <v>0</v>
      </c>
      <c r="F145" s="39">
        <f>'[8]Daily Roster'!$F145</f>
        <v>0</v>
      </c>
      <c r="G145" s="39">
        <f>'[8]Daily Roster'!$G145</f>
        <v>0</v>
      </c>
      <c r="H145" s="39">
        <f>'[8]Daily Roster'!$H145</f>
        <v>0</v>
      </c>
      <c r="I145" s="39">
        <f>'[8]Daily Roster'!$I145</f>
        <v>0</v>
      </c>
      <c r="J145" s="42">
        <f>'[8]Daily Roster'!$J145</f>
        <v>0</v>
      </c>
      <c r="K145" s="42">
        <f>'[8]Daily Roster'!$K145</f>
        <v>0</v>
      </c>
      <c r="L145" s="42">
        <f>'[8]Daily Roster'!$L145</f>
        <v>0</v>
      </c>
      <c r="M145" s="42">
        <f>'[8]Daily Roster'!$M145</f>
        <v>0</v>
      </c>
      <c r="N145" s="42">
        <f>'[8]Daily Roster'!$N145</f>
        <v>0</v>
      </c>
      <c r="O145" s="42">
        <f>'[8]Daily Roster'!$O145</f>
        <v>0</v>
      </c>
      <c r="P145" s="42">
        <f>'[8]Daily Roster'!$P145</f>
        <v>0</v>
      </c>
      <c r="Q145" s="42">
        <f>'[8]Daily Roster'!$Q145</f>
        <v>0</v>
      </c>
      <c r="R145" s="3">
        <f>'[8]Daily Roster'!$R145</f>
        <v>0</v>
      </c>
      <c r="S145" s="42">
        <f>'[8]Daily Roster'!$S145</f>
        <v>0</v>
      </c>
      <c r="T145" s="42">
        <f>'[8]Daily Roster'!$T145</f>
        <v>0</v>
      </c>
      <c r="U145" s="3">
        <f>'[8]Daily Roster'!$U145</f>
        <v>0</v>
      </c>
      <c r="V145" s="42">
        <f>'[8]Daily Roster'!$V145</f>
        <v>0</v>
      </c>
      <c r="W145" s="3" t="str">
        <f>'[8]Daily Roster'!$W145</f>
        <v>qq</v>
      </c>
    </row>
    <row r="146" spans="1:23" x14ac:dyDescent="0.3">
      <c r="A146" s="7">
        <v>43668</v>
      </c>
      <c r="B146" s="1" t="s">
        <v>1</v>
      </c>
      <c r="C146" s="39">
        <f>'[8]Daily Roster'!$C146</f>
        <v>0</v>
      </c>
      <c r="D146" s="39">
        <f>'[8]Daily Roster'!$D146</f>
        <v>0</v>
      </c>
      <c r="E146" s="39">
        <f>'[8]Daily Roster'!$E146</f>
        <v>0</v>
      </c>
      <c r="F146" s="39">
        <f>'[8]Daily Roster'!$F146</f>
        <v>0</v>
      </c>
      <c r="G146" s="39">
        <f>'[8]Daily Roster'!$G146</f>
        <v>0</v>
      </c>
      <c r="H146" s="39">
        <f>'[8]Daily Roster'!$H146</f>
        <v>0</v>
      </c>
      <c r="I146" s="39">
        <f>'[8]Daily Roster'!$I146</f>
        <v>0</v>
      </c>
      <c r="J146" s="42">
        <f>'[8]Daily Roster'!$J146</f>
        <v>0</v>
      </c>
      <c r="K146" s="42">
        <f>'[8]Daily Roster'!$K146</f>
        <v>0</v>
      </c>
      <c r="L146" s="42">
        <f>'[8]Daily Roster'!$L146</f>
        <v>0</v>
      </c>
      <c r="M146" s="42">
        <f>'[8]Daily Roster'!$M146</f>
        <v>0</v>
      </c>
      <c r="N146" s="42">
        <f>'[8]Daily Roster'!$N146</f>
        <v>0</v>
      </c>
      <c r="O146" s="42">
        <f>'[8]Daily Roster'!$O146</f>
        <v>0</v>
      </c>
      <c r="P146" s="42">
        <f>'[8]Daily Roster'!$P146</f>
        <v>0</v>
      </c>
      <c r="Q146" s="42">
        <f>'[8]Daily Roster'!$Q146</f>
        <v>0</v>
      </c>
      <c r="R146" s="3">
        <f>'[8]Daily Roster'!$R146</f>
        <v>0</v>
      </c>
      <c r="S146" s="42">
        <f>'[8]Daily Roster'!$S146</f>
        <v>0</v>
      </c>
      <c r="T146" s="42">
        <f>'[8]Daily Roster'!$T146</f>
        <v>0</v>
      </c>
      <c r="U146" s="3">
        <f>'[8]Daily Roster'!$U146</f>
        <v>0</v>
      </c>
      <c r="V146" s="42">
        <f>'[8]Daily Roster'!$V146</f>
        <v>0</v>
      </c>
      <c r="W146" s="3" t="str">
        <f>'[8]Daily Roster'!$W146</f>
        <v>qq</v>
      </c>
    </row>
    <row r="147" spans="1:23" x14ac:dyDescent="0.3">
      <c r="A147" s="7">
        <v>43669</v>
      </c>
      <c r="B147" s="1" t="s">
        <v>2</v>
      </c>
      <c r="C147" s="39">
        <f>'[8]Daily Roster'!$C147</f>
        <v>0</v>
      </c>
      <c r="D147" s="39">
        <f>'[8]Daily Roster'!$D147</f>
        <v>0</v>
      </c>
      <c r="E147" s="39">
        <f>'[8]Daily Roster'!$E147</f>
        <v>0</v>
      </c>
      <c r="F147" s="39">
        <f>'[8]Daily Roster'!$F147</f>
        <v>0</v>
      </c>
      <c r="G147" s="39">
        <f>'[8]Daily Roster'!$G147</f>
        <v>0</v>
      </c>
      <c r="H147" s="39">
        <f>'[8]Daily Roster'!$H147</f>
        <v>0</v>
      </c>
      <c r="I147" s="39">
        <f>'[8]Daily Roster'!$I147</f>
        <v>0</v>
      </c>
      <c r="J147" s="42">
        <f>'[8]Daily Roster'!$J147</f>
        <v>0</v>
      </c>
      <c r="K147" s="42">
        <f>'[8]Daily Roster'!$K147</f>
        <v>0</v>
      </c>
      <c r="L147" s="42">
        <f>'[8]Daily Roster'!$L147</f>
        <v>0</v>
      </c>
      <c r="M147" s="42">
        <f>'[8]Daily Roster'!$M147</f>
        <v>0</v>
      </c>
      <c r="N147" s="42">
        <f>'[8]Daily Roster'!$N147</f>
        <v>0</v>
      </c>
      <c r="O147" s="42">
        <f>'[8]Daily Roster'!$O147</f>
        <v>0</v>
      </c>
      <c r="P147" s="42">
        <f>'[8]Daily Roster'!$P147</f>
        <v>0</v>
      </c>
      <c r="Q147" s="42">
        <f>'[8]Daily Roster'!$Q147</f>
        <v>0</v>
      </c>
      <c r="R147" s="3">
        <f>'[8]Daily Roster'!$R147</f>
        <v>0</v>
      </c>
      <c r="S147" s="42">
        <f>'[8]Daily Roster'!$S147</f>
        <v>0</v>
      </c>
      <c r="T147" s="42">
        <f>'[8]Daily Roster'!$T147</f>
        <v>0</v>
      </c>
      <c r="U147" s="3">
        <f>'[8]Daily Roster'!$U147</f>
        <v>0</v>
      </c>
      <c r="V147" s="42">
        <f>'[8]Daily Roster'!$V147</f>
        <v>0</v>
      </c>
      <c r="W147" s="3" t="str">
        <f>'[8]Daily Roster'!$W147</f>
        <v>(SC) (5.15-8pm)</v>
      </c>
    </row>
    <row r="148" spans="1:23" x14ac:dyDescent="0.3">
      <c r="A148" s="7">
        <v>43670</v>
      </c>
      <c r="B148" s="1" t="s">
        <v>3</v>
      </c>
      <c r="C148" s="39">
        <f>'[8]Daily Roster'!$C148</f>
        <v>0</v>
      </c>
      <c r="D148" s="39">
        <f>'[8]Daily Roster'!$D148</f>
        <v>0</v>
      </c>
      <c r="E148" s="39">
        <f>'[8]Daily Roster'!$E148</f>
        <v>0</v>
      </c>
      <c r="F148" s="39">
        <f>'[8]Daily Roster'!$F148</f>
        <v>0</v>
      </c>
      <c r="G148" s="39">
        <f>'[8]Daily Roster'!$G148</f>
        <v>0</v>
      </c>
      <c r="H148" s="39">
        <f>'[8]Daily Roster'!$H148</f>
        <v>0</v>
      </c>
      <c r="I148" s="39">
        <f>'[8]Daily Roster'!$I148</f>
        <v>0</v>
      </c>
      <c r="J148" s="42">
        <f>'[8]Daily Roster'!$J148</f>
        <v>0</v>
      </c>
      <c r="K148" s="42">
        <f>'[8]Daily Roster'!$K148</f>
        <v>0</v>
      </c>
      <c r="L148" s="42">
        <f>'[8]Daily Roster'!$L148</f>
        <v>0</v>
      </c>
      <c r="M148" s="42">
        <f>'[8]Daily Roster'!$M148</f>
        <v>0</v>
      </c>
      <c r="N148" s="42">
        <f>'[8]Daily Roster'!$N148</f>
        <v>0</v>
      </c>
      <c r="O148" s="42">
        <f>'[8]Daily Roster'!$O148</f>
        <v>0</v>
      </c>
      <c r="P148" s="42">
        <f>'[8]Daily Roster'!$P148</f>
        <v>0</v>
      </c>
      <c r="Q148" s="42">
        <f>'[8]Daily Roster'!$Q148</f>
        <v>0</v>
      </c>
      <c r="R148" s="3">
        <f>'[8]Daily Roster'!$R148</f>
        <v>0</v>
      </c>
      <c r="S148" s="42">
        <f>'[8]Daily Roster'!$S148</f>
        <v>0</v>
      </c>
      <c r="T148" s="42">
        <f>'[8]Daily Roster'!$T148</f>
        <v>0</v>
      </c>
      <c r="U148" s="3">
        <f>'[8]Daily Roster'!$U148</f>
        <v>0</v>
      </c>
      <c r="V148" s="42">
        <f>'[8]Daily Roster'!$V148</f>
        <v>0</v>
      </c>
      <c r="W148" s="3" t="str">
        <f>'[8]Daily Roster'!$W148</f>
        <v>(SS) (12.45-5.15pm)</v>
      </c>
    </row>
    <row r="149" spans="1:23" x14ac:dyDescent="0.3">
      <c r="A149" s="7">
        <v>43671</v>
      </c>
      <c r="B149" s="1" t="s">
        <v>4</v>
      </c>
      <c r="C149" s="39">
        <f>'[8]Daily Roster'!$C149</f>
        <v>0</v>
      </c>
      <c r="D149" s="39">
        <f>'[8]Daily Roster'!$D149</f>
        <v>0</v>
      </c>
      <c r="E149" s="39">
        <f>'[8]Daily Roster'!$E149</f>
        <v>0</v>
      </c>
      <c r="F149" s="39">
        <f>'[8]Daily Roster'!$F149</f>
        <v>0</v>
      </c>
      <c r="G149" s="39">
        <f>'[8]Daily Roster'!$G149</f>
        <v>0</v>
      </c>
      <c r="H149" s="39">
        <f>'[8]Daily Roster'!$H149</f>
        <v>0</v>
      </c>
      <c r="I149" s="39">
        <f>'[8]Daily Roster'!$I149</f>
        <v>0</v>
      </c>
      <c r="J149" s="42">
        <f>'[8]Daily Roster'!$J149</f>
        <v>0</v>
      </c>
      <c r="K149" s="42">
        <f>'[8]Daily Roster'!$K149</f>
        <v>0</v>
      </c>
      <c r="L149" s="42">
        <f>'[8]Daily Roster'!$L149</f>
        <v>0</v>
      </c>
      <c r="M149" s="42">
        <f>'[8]Daily Roster'!$M149</f>
        <v>0</v>
      </c>
      <c r="N149" s="42">
        <f>'[8]Daily Roster'!$N149</f>
        <v>0</v>
      </c>
      <c r="O149" s="42">
        <f>'[8]Daily Roster'!$O149</f>
        <v>0</v>
      </c>
      <c r="P149" s="42">
        <f>'[8]Daily Roster'!$P149</f>
        <v>0</v>
      </c>
      <c r="Q149" s="42">
        <f>'[8]Daily Roster'!$Q149</f>
        <v>0</v>
      </c>
      <c r="R149" s="3">
        <f>'[8]Daily Roster'!$R149</f>
        <v>0</v>
      </c>
      <c r="S149" s="42">
        <f>'[8]Daily Roster'!$S149</f>
        <v>0</v>
      </c>
      <c r="T149" s="42">
        <f>'[8]Daily Roster'!$T149</f>
        <v>0</v>
      </c>
      <c r="U149" s="3">
        <f>'[8]Daily Roster'!$U149</f>
        <v>0</v>
      </c>
      <c r="V149" s="42">
        <f>'[8]Daily Roster'!$V149</f>
        <v>0</v>
      </c>
      <c r="W149" s="3" t="str">
        <f>'[8]Daily Roster'!$W149</f>
        <v>qq</v>
      </c>
    </row>
    <row r="150" spans="1:23" x14ac:dyDescent="0.3">
      <c r="A150" s="7">
        <v>43672</v>
      </c>
      <c r="B150" s="1" t="s">
        <v>5</v>
      </c>
      <c r="C150" s="39">
        <f>'[8]Daily Roster'!$C150</f>
        <v>0</v>
      </c>
      <c r="D150" s="39">
        <f>'[8]Daily Roster'!$D150</f>
        <v>0</v>
      </c>
      <c r="E150" s="39">
        <f>'[8]Daily Roster'!$E150</f>
        <v>0</v>
      </c>
      <c r="F150" s="39">
        <f>'[8]Daily Roster'!$F150</f>
        <v>0</v>
      </c>
      <c r="G150" s="39">
        <f>'[8]Daily Roster'!$G150</f>
        <v>0</v>
      </c>
      <c r="H150" s="39">
        <f>'[8]Daily Roster'!$H150</f>
        <v>0</v>
      </c>
      <c r="I150" s="39">
        <f>'[8]Daily Roster'!$I150</f>
        <v>0</v>
      </c>
      <c r="J150" s="42">
        <f>'[8]Daily Roster'!$J150</f>
        <v>0</v>
      </c>
      <c r="K150" s="42">
        <f>'[8]Daily Roster'!$K150</f>
        <v>0</v>
      </c>
      <c r="L150" s="42">
        <f>'[8]Daily Roster'!$L150</f>
        <v>0</v>
      </c>
      <c r="M150" s="42">
        <f>'[8]Daily Roster'!$M150</f>
        <v>0</v>
      </c>
      <c r="N150" s="42">
        <f>'[8]Daily Roster'!$N150</f>
        <v>0</v>
      </c>
      <c r="O150" s="42">
        <f>'[8]Daily Roster'!$O150</f>
        <v>0</v>
      </c>
      <c r="P150" s="42">
        <f>'[8]Daily Roster'!$P150</f>
        <v>0</v>
      </c>
      <c r="Q150" s="42">
        <f>'[8]Daily Roster'!$Q150</f>
        <v>0</v>
      </c>
      <c r="R150" s="3">
        <f>'[8]Daily Roster'!$R150</f>
        <v>0</v>
      </c>
      <c r="S150" s="42">
        <f>'[8]Daily Roster'!$S150</f>
        <v>0</v>
      </c>
      <c r="T150" s="42">
        <f>'[8]Daily Roster'!$T150</f>
        <v>0</v>
      </c>
      <c r="U150" s="3">
        <f>'[8]Daily Roster'!$U150</f>
        <v>0</v>
      </c>
      <c r="V150" s="42">
        <f>'[8]Daily Roster'!$V150</f>
        <v>0</v>
      </c>
      <c r="W150" s="3" t="str">
        <f>'[8]Daily Roster'!$W150</f>
        <v>qq</v>
      </c>
    </row>
    <row r="151" spans="1:23" x14ac:dyDescent="0.3">
      <c r="A151" s="7">
        <v>43675</v>
      </c>
      <c r="B151" s="1" t="s">
        <v>1</v>
      </c>
      <c r="C151" s="39">
        <f>'[8]Daily Roster'!$C151</f>
        <v>0</v>
      </c>
      <c r="D151" s="39">
        <f>'[8]Daily Roster'!$D151</f>
        <v>0</v>
      </c>
      <c r="E151" s="39">
        <f>'[8]Daily Roster'!$E151</f>
        <v>0</v>
      </c>
      <c r="F151" s="39">
        <f>'[8]Daily Roster'!$F151</f>
        <v>0</v>
      </c>
      <c r="G151" s="39">
        <f>'[8]Daily Roster'!$G151</f>
        <v>0</v>
      </c>
      <c r="H151" s="39">
        <f>'[8]Daily Roster'!$H151</f>
        <v>0</v>
      </c>
      <c r="I151" s="39">
        <f>'[8]Daily Roster'!$I151</f>
        <v>0</v>
      </c>
      <c r="J151" s="42">
        <f>'[8]Daily Roster'!$J151</f>
        <v>0</v>
      </c>
      <c r="K151" s="42">
        <f>'[8]Daily Roster'!$K151</f>
        <v>0</v>
      </c>
      <c r="L151" s="42">
        <f>'[8]Daily Roster'!$L151</f>
        <v>0</v>
      </c>
      <c r="M151" s="42">
        <f>'[8]Daily Roster'!$M151</f>
        <v>0</v>
      </c>
      <c r="N151" s="42">
        <f>'[8]Daily Roster'!$N151</f>
        <v>0</v>
      </c>
      <c r="O151" s="42">
        <f>'[8]Daily Roster'!$O151</f>
        <v>0</v>
      </c>
      <c r="P151" s="42">
        <f>'[8]Daily Roster'!$P151</f>
        <v>0</v>
      </c>
      <c r="Q151" s="42">
        <f>'[8]Daily Roster'!$Q151</f>
        <v>0</v>
      </c>
      <c r="R151" s="3">
        <f>'[8]Daily Roster'!$R151</f>
        <v>0</v>
      </c>
      <c r="S151" s="42">
        <f>'[8]Daily Roster'!$S151</f>
        <v>0</v>
      </c>
      <c r="T151" s="42">
        <f>'[8]Daily Roster'!$T151</f>
        <v>0</v>
      </c>
      <c r="U151" s="3">
        <f>'[8]Daily Roster'!$U151</f>
        <v>0</v>
      </c>
      <c r="V151" s="42">
        <f>'[8]Daily Roster'!$V151</f>
        <v>0</v>
      </c>
      <c r="W151" s="3" t="str">
        <f>'[8]Daily Roster'!$W151</f>
        <v>qq</v>
      </c>
    </row>
    <row r="152" spans="1:23" x14ac:dyDescent="0.3">
      <c r="A152" s="7">
        <v>43676</v>
      </c>
      <c r="B152" s="1" t="s">
        <v>2</v>
      </c>
      <c r="C152" s="39">
        <f>'[8]Daily Roster'!$C152</f>
        <v>0</v>
      </c>
      <c r="D152" s="39">
        <f>'[8]Daily Roster'!$D152</f>
        <v>0</v>
      </c>
      <c r="E152" s="39">
        <f>'[8]Daily Roster'!$E152</f>
        <v>0</v>
      </c>
      <c r="F152" s="39">
        <f>'[8]Daily Roster'!$F152</f>
        <v>0</v>
      </c>
      <c r="G152" s="39">
        <f>'[8]Daily Roster'!$G152</f>
        <v>0</v>
      </c>
      <c r="H152" s="39">
        <f>'[8]Daily Roster'!$H152</f>
        <v>0</v>
      </c>
      <c r="I152" s="39">
        <f>'[8]Daily Roster'!$I152</f>
        <v>0</v>
      </c>
      <c r="J152" s="42">
        <f>'[8]Daily Roster'!$J152</f>
        <v>0</v>
      </c>
      <c r="K152" s="42">
        <f>'[8]Daily Roster'!$K152</f>
        <v>0</v>
      </c>
      <c r="L152" s="42">
        <f>'[8]Daily Roster'!$L152</f>
        <v>0</v>
      </c>
      <c r="M152" s="42">
        <f>'[8]Daily Roster'!$M152</f>
        <v>0</v>
      </c>
      <c r="N152" s="42">
        <f>'[8]Daily Roster'!$N152</f>
        <v>0</v>
      </c>
      <c r="O152" s="42">
        <f>'[8]Daily Roster'!$O152</f>
        <v>0</v>
      </c>
      <c r="P152" s="42">
        <f>'[8]Daily Roster'!$P152</f>
        <v>0</v>
      </c>
      <c r="Q152" s="42">
        <f>'[8]Daily Roster'!$Q152</f>
        <v>0</v>
      </c>
      <c r="R152" s="3">
        <f>'[8]Daily Roster'!$R152</f>
        <v>0</v>
      </c>
      <c r="S152" s="42">
        <f>'[8]Daily Roster'!$S152</f>
        <v>0</v>
      </c>
      <c r="T152" s="42">
        <f>'[8]Daily Roster'!$T152</f>
        <v>0</v>
      </c>
      <c r="U152" s="3">
        <f>'[8]Daily Roster'!$U152</f>
        <v>0</v>
      </c>
      <c r="V152" s="42">
        <f>'[8]Daily Roster'!$V152</f>
        <v>0</v>
      </c>
      <c r="W152" s="3" t="str">
        <f>'[8]Daily Roster'!$W152</f>
        <v>(TC) (5.15-8pm)</v>
      </c>
    </row>
    <row r="153" spans="1:23" x14ac:dyDescent="0.3">
      <c r="A153" s="7">
        <v>43677</v>
      </c>
      <c r="B153" s="1" t="s">
        <v>3</v>
      </c>
      <c r="C153" s="39">
        <f>'[8]Daily Roster'!$C153</f>
        <v>0</v>
      </c>
      <c r="D153" s="39">
        <f>'[8]Daily Roster'!$D153</f>
        <v>0</v>
      </c>
      <c r="E153" s="39">
        <f>'[8]Daily Roster'!$E153</f>
        <v>0</v>
      </c>
      <c r="F153" s="39">
        <f>'[8]Daily Roster'!$F153</f>
        <v>0</v>
      </c>
      <c r="G153" s="39">
        <f>'[8]Daily Roster'!$G153</f>
        <v>0</v>
      </c>
      <c r="H153" s="39">
        <f>'[8]Daily Roster'!$H153</f>
        <v>0</v>
      </c>
      <c r="I153" s="39">
        <f>'[8]Daily Roster'!$I153</f>
        <v>0</v>
      </c>
      <c r="J153" s="42">
        <f>'[8]Daily Roster'!$J153</f>
        <v>0</v>
      </c>
      <c r="K153" s="42">
        <f>'[8]Daily Roster'!$K153</f>
        <v>0</v>
      </c>
      <c r="L153" s="42">
        <f>'[8]Daily Roster'!$L153</f>
        <v>0</v>
      </c>
      <c r="M153" s="42">
        <f>'[8]Daily Roster'!$M153</f>
        <v>0</v>
      </c>
      <c r="N153" s="42">
        <f>'[8]Daily Roster'!$N153</f>
        <v>0</v>
      </c>
      <c r="O153" s="42">
        <f>'[8]Daily Roster'!$O153</f>
        <v>0</v>
      </c>
      <c r="P153" s="42">
        <f>'[8]Daily Roster'!$P153</f>
        <v>0</v>
      </c>
      <c r="Q153" s="42">
        <f>'[8]Daily Roster'!$Q153</f>
        <v>0</v>
      </c>
      <c r="R153" s="3">
        <f>'[8]Daily Roster'!$R153</f>
        <v>0</v>
      </c>
      <c r="S153" s="42">
        <f>'[8]Daily Roster'!$S153</f>
        <v>0</v>
      </c>
      <c r="T153" s="42">
        <f>'[8]Daily Roster'!$T153</f>
        <v>0</v>
      </c>
      <c r="U153" s="3">
        <f>'[8]Daily Roster'!$U153</f>
        <v>0</v>
      </c>
      <c r="V153" s="42">
        <f>'[8]Daily Roster'!$V153</f>
        <v>0</v>
      </c>
      <c r="W153" s="3" t="str">
        <f>'[8]Daily Roster'!$W153</f>
        <v>(SS) (12.45-5.15pm)</v>
      </c>
    </row>
    <row r="154" spans="1:23" x14ac:dyDescent="0.3">
      <c r="A154" s="7">
        <v>43678</v>
      </c>
      <c r="B154" s="1" t="s">
        <v>4</v>
      </c>
      <c r="C154" s="39">
        <f>'[8]Daily Roster'!$C154</f>
        <v>0</v>
      </c>
      <c r="D154" s="39">
        <f>'[8]Daily Roster'!$D154</f>
        <v>0</v>
      </c>
      <c r="E154" s="39">
        <f>'[8]Daily Roster'!$E154</f>
        <v>0</v>
      </c>
      <c r="F154" s="39">
        <f>'[8]Daily Roster'!$F154</f>
        <v>0</v>
      </c>
      <c r="G154" s="39">
        <f>'[8]Daily Roster'!$G154</f>
        <v>0</v>
      </c>
      <c r="H154" s="39">
        <f>'[8]Daily Roster'!$H154</f>
        <v>0</v>
      </c>
      <c r="I154" s="39">
        <f>'[8]Daily Roster'!$I154</f>
        <v>0</v>
      </c>
      <c r="J154" s="42">
        <f>'[8]Daily Roster'!$J154</f>
        <v>0</v>
      </c>
      <c r="K154" s="42">
        <f>'[8]Daily Roster'!$K154</f>
        <v>0</v>
      </c>
      <c r="L154" s="42">
        <f>'[8]Daily Roster'!$L154</f>
        <v>0</v>
      </c>
      <c r="M154" s="42">
        <f>'[8]Daily Roster'!$M154</f>
        <v>0</v>
      </c>
      <c r="N154" s="42">
        <f>'[8]Daily Roster'!$N154</f>
        <v>0</v>
      </c>
      <c r="O154" s="42">
        <f>'[8]Daily Roster'!$O154</f>
        <v>0</v>
      </c>
      <c r="P154" s="42">
        <f>'[8]Daily Roster'!$P154</f>
        <v>0</v>
      </c>
      <c r="Q154" s="42">
        <f>'[8]Daily Roster'!$Q154</f>
        <v>0</v>
      </c>
      <c r="R154" s="3">
        <f>'[8]Daily Roster'!$R154</f>
        <v>0</v>
      </c>
      <c r="S154" s="42">
        <f>'[8]Daily Roster'!$S154</f>
        <v>0</v>
      </c>
      <c r="T154" s="42">
        <f>'[8]Daily Roster'!$T154</f>
        <v>0</v>
      </c>
      <c r="U154" s="3">
        <f>'[8]Daily Roster'!$U154</f>
        <v>0</v>
      </c>
      <c r="V154" s="42">
        <f>'[8]Daily Roster'!$V154</f>
        <v>0</v>
      </c>
      <c r="W154" s="3" t="str">
        <f>'[8]Daily Roster'!$W154</f>
        <v>qq</v>
      </c>
    </row>
    <row r="155" spans="1:23" x14ac:dyDescent="0.3">
      <c r="A155" s="7">
        <v>43679</v>
      </c>
      <c r="B155" s="1" t="s">
        <v>5</v>
      </c>
      <c r="C155" s="39">
        <f>'[8]Daily Roster'!$C155</f>
        <v>0</v>
      </c>
      <c r="D155" s="39">
        <f>'[8]Daily Roster'!$D155</f>
        <v>0</v>
      </c>
      <c r="E155" s="39">
        <f>'[8]Daily Roster'!$E155</f>
        <v>0</v>
      </c>
      <c r="F155" s="39">
        <f>'[8]Daily Roster'!$F155</f>
        <v>0</v>
      </c>
      <c r="G155" s="39">
        <f>'[8]Daily Roster'!$G155</f>
        <v>0</v>
      </c>
      <c r="H155" s="39">
        <f>'[8]Daily Roster'!$H155</f>
        <v>0</v>
      </c>
      <c r="I155" s="39">
        <f>'[8]Daily Roster'!$I155</f>
        <v>0</v>
      </c>
      <c r="J155" s="42">
        <f>'[8]Daily Roster'!$J155</f>
        <v>0</v>
      </c>
      <c r="K155" s="42">
        <f>'[8]Daily Roster'!$K155</f>
        <v>0</v>
      </c>
      <c r="L155" s="42">
        <f>'[8]Daily Roster'!$L155</f>
        <v>0</v>
      </c>
      <c r="M155" s="42">
        <f>'[8]Daily Roster'!$M155</f>
        <v>0</v>
      </c>
      <c r="N155" s="42">
        <f>'[8]Daily Roster'!$N155</f>
        <v>0</v>
      </c>
      <c r="O155" s="42">
        <f>'[8]Daily Roster'!$O155</f>
        <v>0</v>
      </c>
      <c r="P155" s="42">
        <f>'[8]Daily Roster'!$P155</f>
        <v>0</v>
      </c>
      <c r="Q155" s="42">
        <f>'[8]Daily Roster'!$Q155</f>
        <v>0</v>
      </c>
      <c r="R155" s="3">
        <f>'[8]Daily Roster'!$R155</f>
        <v>0</v>
      </c>
      <c r="S155" s="42">
        <f>'[8]Daily Roster'!$S155</f>
        <v>0</v>
      </c>
      <c r="T155" s="42">
        <f>'[8]Daily Roster'!$T155</f>
        <v>0</v>
      </c>
      <c r="U155" s="3">
        <f>'[8]Daily Roster'!$U155</f>
        <v>0</v>
      </c>
      <c r="V155" s="42">
        <f>'[8]Daily Roster'!$V155</f>
        <v>0</v>
      </c>
      <c r="W155" s="3" t="str">
        <f>'[8]Daily Roster'!$W155</f>
        <v>qq</v>
      </c>
    </row>
    <row r="156" spans="1:23" x14ac:dyDescent="0.3">
      <c r="A156" s="7">
        <v>43682</v>
      </c>
      <c r="B156" s="1" t="s">
        <v>1</v>
      </c>
      <c r="C156" s="39">
        <f>'[8]Daily Roster'!$C156</f>
        <v>0</v>
      </c>
      <c r="D156" s="39">
        <f>'[8]Daily Roster'!$D156</f>
        <v>0</v>
      </c>
      <c r="E156" s="39">
        <f>'[8]Daily Roster'!$E156</f>
        <v>0</v>
      </c>
      <c r="F156" s="39">
        <f>'[8]Daily Roster'!$F156</f>
        <v>0</v>
      </c>
      <c r="G156" s="39">
        <f>'[8]Daily Roster'!$G156</f>
        <v>0</v>
      </c>
      <c r="H156" s="39">
        <f>'[8]Daily Roster'!$H156</f>
        <v>0</v>
      </c>
      <c r="I156" s="39">
        <f>'[8]Daily Roster'!$I156</f>
        <v>0</v>
      </c>
      <c r="J156" s="42">
        <f>'[8]Daily Roster'!$J156</f>
        <v>0</v>
      </c>
      <c r="K156" s="42">
        <f>'[8]Daily Roster'!$K156</f>
        <v>0</v>
      </c>
      <c r="L156" s="42">
        <f>'[8]Daily Roster'!$L156</f>
        <v>0</v>
      </c>
      <c r="M156" s="42">
        <f>'[8]Daily Roster'!$M156</f>
        <v>0</v>
      </c>
      <c r="N156" s="42">
        <f>'[8]Daily Roster'!$N156</f>
        <v>0</v>
      </c>
      <c r="O156" s="42">
        <f>'[8]Daily Roster'!$O156</f>
        <v>0</v>
      </c>
      <c r="P156" s="42">
        <f>'[8]Daily Roster'!$P156</f>
        <v>0</v>
      </c>
      <c r="Q156" s="42">
        <f>'[8]Daily Roster'!$Q156</f>
        <v>0</v>
      </c>
      <c r="R156" s="3">
        <f>'[8]Daily Roster'!$R156</f>
        <v>0</v>
      </c>
      <c r="S156" s="42">
        <f>'[8]Daily Roster'!$S156</f>
        <v>0</v>
      </c>
      <c r="T156" s="42">
        <f>'[8]Daily Roster'!$T156</f>
        <v>0</v>
      </c>
      <c r="U156" s="3">
        <f>'[8]Daily Roster'!$U156</f>
        <v>0</v>
      </c>
      <c r="V156" s="42">
        <f>'[8]Daily Roster'!$V156</f>
        <v>0</v>
      </c>
      <c r="W156" s="3" t="str">
        <f>'[8]Daily Roster'!$W156</f>
        <v>qq</v>
      </c>
    </row>
    <row r="157" spans="1:23" x14ac:dyDescent="0.3">
      <c r="A157" s="7">
        <v>43683</v>
      </c>
      <c r="B157" s="1" t="s">
        <v>2</v>
      </c>
      <c r="C157" s="39">
        <f>'[8]Daily Roster'!$C157</f>
        <v>0</v>
      </c>
      <c r="D157" s="39">
        <f>'[8]Daily Roster'!$D157</f>
        <v>0</v>
      </c>
      <c r="E157" s="39">
        <f>'[8]Daily Roster'!$E157</f>
        <v>0</v>
      </c>
      <c r="F157" s="39">
        <f>'[8]Daily Roster'!$F157</f>
        <v>0</v>
      </c>
      <c r="G157" s="39">
        <f>'[8]Daily Roster'!$G157</f>
        <v>0</v>
      </c>
      <c r="H157" s="39">
        <f>'[8]Daily Roster'!$H157</f>
        <v>0</v>
      </c>
      <c r="I157" s="39">
        <f>'[8]Daily Roster'!$I157</f>
        <v>0</v>
      </c>
      <c r="J157" s="42">
        <f>'[8]Daily Roster'!$J157</f>
        <v>0</v>
      </c>
      <c r="K157" s="42">
        <f>'[8]Daily Roster'!$K157</f>
        <v>0</v>
      </c>
      <c r="L157" s="42">
        <f>'[8]Daily Roster'!$L157</f>
        <v>0</v>
      </c>
      <c r="M157" s="42">
        <f>'[8]Daily Roster'!$M157</f>
        <v>0</v>
      </c>
      <c r="N157" s="42">
        <f>'[8]Daily Roster'!$N157</f>
        <v>0</v>
      </c>
      <c r="O157" s="42">
        <f>'[8]Daily Roster'!$O157</f>
        <v>0</v>
      </c>
      <c r="P157" s="42">
        <f>'[8]Daily Roster'!$P157</f>
        <v>0</v>
      </c>
      <c r="Q157" s="42">
        <f>'[8]Daily Roster'!$Q157</f>
        <v>0</v>
      </c>
      <c r="R157" s="3">
        <f>'[8]Daily Roster'!$R157</f>
        <v>0</v>
      </c>
      <c r="S157" s="42">
        <f>'[8]Daily Roster'!$S157</f>
        <v>0</v>
      </c>
      <c r="T157" s="42">
        <f>'[8]Daily Roster'!$T157</f>
        <v>0</v>
      </c>
      <c r="U157" s="3">
        <f>'[8]Daily Roster'!$U157</f>
        <v>0</v>
      </c>
      <c r="V157" s="42">
        <f>'[8]Daily Roster'!$V157</f>
        <v>0</v>
      </c>
      <c r="W157" s="3" t="str">
        <f>'[8]Daily Roster'!$W157</f>
        <v>(SC) (5.15-8pm)</v>
      </c>
    </row>
    <row r="158" spans="1:23" x14ac:dyDescent="0.3">
      <c r="A158" s="7">
        <v>43684</v>
      </c>
      <c r="B158" s="1" t="s">
        <v>3</v>
      </c>
      <c r="C158" s="39">
        <f>'[8]Daily Roster'!$C158</f>
        <v>0</v>
      </c>
      <c r="D158" s="39">
        <f>'[8]Daily Roster'!$D158</f>
        <v>0</v>
      </c>
      <c r="E158" s="39">
        <f>'[8]Daily Roster'!$E158</f>
        <v>0</v>
      </c>
      <c r="F158" s="39">
        <f>'[8]Daily Roster'!$F158</f>
        <v>0</v>
      </c>
      <c r="G158" s="39">
        <f>'[8]Daily Roster'!$G158</f>
        <v>0</v>
      </c>
      <c r="H158" s="39">
        <f>'[8]Daily Roster'!$H158</f>
        <v>0</v>
      </c>
      <c r="I158" s="39">
        <f>'[8]Daily Roster'!$I158</f>
        <v>0</v>
      </c>
      <c r="J158" s="42">
        <f>'[8]Daily Roster'!$J158</f>
        <v>0</v>
      </c>
      <c r="K158" s="42">
        <f>'[8]Daily Roster'!$K158</f>
        <v>0</v>
      </c>
      <c r="L158" s="42">
        <f>'[8]Daily Roster'!$L158</f>
        <v>0</v>
      </c>
      <c r="M158" s="42">
        <f>'[8]Daily Roster'!$M158</f>
        <v>0</v>
      </c>
      <c r="N158" s="42">
        <f>'[8]Daily Roster'!$N158</f>
        <v>0</v>
      </c>
      <c r="O158" s="42">
        <f>'[8]Daily Roster'!$O158</f>
        <v>0</v>
      </c>
      <c r="P158" s="42">
        <f>'[8]Daily Roster'!$P158</f>
        <v>0</v>
      </c>
      <c r="Q158" s="42">
        <f>'[8]Daily Roster'!$Q158</f>
        <v>0</v>
      </c>
      <c r="R158" s="3">
        <f>'[8]Daily Roster'!$R158</f>
        <v>0</v>
      </c>
      <c r="S158" s="42">
        <f>'[8]Daily Roster'!$S158</f>
        <v>0</v>
      </c>
      <c r="T158" s="42">
        <f>'[8]Daily Roster'!$T158</f>
        <v>0</v>
      </c>
      <c r="U158" s="3">
        <f>'[8]Daily Roster'!$U158</f>
        <v>0</v>
      </c>
      <c r="V158" s="42">
        <f>'[8]Daily Roster'!$V158</f>
        <v>0</v>
      </c>
      <c r="W158" s="3" t="str">
        <f>'[8]Daily Roster'!$W158</f>
        <v>(SS) (12.45-5.15pm)</v>
      </c>
    </row>
    <row r="159" spans="1:23" x14ac:dyDescent="0.3">
      <c r="A159" s="7">
        <v>43685</v>
      </c>
      <c r="B159" s="1" t="s">
        <v>4</v>
      </c>
      <c r="C159" s="39">
        <f>'[8]Daily Roster'!$C159</f>
        <v>0</v>
      </c>
      <c r="D159" s="39">
        <f>'[8]Daily Roster'!$D159</f>
        <v>0</v>
      </c>
      <c r="E159" s="39">
        <f>'[8]Daily Roster'!$E159</f>
        <v>0</v>
      </c>
      <c r="F159" s="39">
        <f>'[8]Daily Roster'!$F159</f>
        <v>0</v>
      </c>
      <c r="G159" s="39">
        <f>'[8]Daily Roster'!$G159</f>
        <v>0</v>
      </c>
      <c r="H159" s="39">
        <f>'[8]Daily Roster'!$H159</f>
        <v>0</v>
      </c>
      <c r="I159" s="39">
        <f>'[8]Daily Roster'!$I159</f>
        <v>0</v>
      </c>
      <c r="J159" s="42">
        <f>'[8]Daily Roster'!$J159</f>
        <v>0</v>
      </c>
      <c r="K159" s="42">
        <f>'[8]Daily Roster'!$K159</f>
        <v>0</v>
      </c>
      <c r="L159" s="42">
        <f>'[8]Daily Roster'!$L159</f>
        <v>0</v>
      </c>
      <c r="M159" s="42">
        <f>'[8]Daily Roster'!$M159</f>
        <v>0</v>
      </c>
      <c r="N159" s="42">
        <f>'[8]Daily Roster'!$N159</f>
        <v>0</v>
      </c>
      <c r="O159" s="42">
        <f>'[8]Daily Roster'!$O159</f>
        <v>0</v>
      </c>
      <c r="P159" s="42">
        <f>'[8]Daily Roster'!$P159</f>
        <v>0</v>
      </c>
      <c r="Q159" s="42">
        <f>'[8]Daily Roster'!$Q159</f>
        <v>0</v>
      </c>
      <c r="R159" s="3">
        <f>'[8]Daily Roster'!$R159</f>
        <v>0</v>
      </c>
      <c r="S159" s="42">
        <f>'[8]Daily Roster'!$S159</f>
        <v>0</v>
      </c>
      <c r="T159" s="42">
        <f>'[8]Daily Roster'!$T159</f>
        <v>0</v>
      </c>
      <c r="U159" s="3">
        <f>'[8]Daily Roster'!$U159</f>
        <v>0</v>
      </c>
      <c r="V159" s="42">
        <f>'[8]Daily Roster'!$V159</f>
        <v>0</v>
      </c>
      <c r="W159" s="3" t="str">
        <f>'[8]Daily Roster'!$W159</f>
        <v>qq</v>
      </c>
    </row>
    <row r="160" spans="1:23" x14ac:dyDescent="0.3">
      <c r="A160" s="7">
        <v>43686</v>
      </c>
      <c r="B160" s="1" t="s">
        <v>5</v>
      </c>
      <c r="C160" s="39">
        <f>'[8]Daily Roster'!$C160</f>
        <v>0</v>
      </c>
      <c r="D160" s="39">
        <f>'[8]Daily Roster'!$D160</f>
        <v>0</v>
      </c>
      <c r="E160" s="39">
        <f>'[8]Daily Roster'!$E160</f>
        <v>0</v>
      </c>
      <c r="F160" s="39">
        <f>'[8]Daily Roster'!$F160</f>
        <v>0</v>
      </c>
      <c r="G160" s="39">
        <f>'[8]Daily Roster'!$G160</f>
        <v>0</v>
      </c>
      <c r="H160" s="39">
        <f>'[8]Daily Roster'!$H160</f>
        <v>0</v>
      </c>
      <c r="I160" s="39">
        <f>'[8]Daily Roster'!$I160</f>
        <v>0</v>
      </c>
      <c r="J160" s="42">
        <f>'[8]Daily Roster'!$J160</f>
        <v>0</v>
      </c>
      <c r="K160" s="42">
        <f>'[8]Daily Roster'!$K160</f>
        <v>0</v>
      </c>
      <c r="L160" s="42">
        <f>'[8]Daily Roster'!$L160</f>
        <v>0</v>
      </c>
      <c r="M160" s="42">
        <f>'[8]Daily Roster'!$M160</f>
        <v>0</v>
      </c>
      <c r="N160" s="42">
        <f>'[8]Daily Roster'!$N160</f>
        <v>0</v>
      </c>
      <c r="O160" s="42">
        <f>'[8]Daily Roster'!$O160</f>
        <v>0</v>
      </c>
      <c r="P160" s="42">
        <f>'[8]Daily Roster'!$P160</f>
        <v>0</v>
      </c>
      <c r="Q160" s="42">
        <f>'[8]Daily Roster'!$Q160</f>
        <v>0</v>
      </c>
      <c r="R160" s="3">
        <f>'[8]Daily Roster'!$R160</f>
        <v>0</v>
      </c>
      <c r="S160" s="42">
        <f>'[8]Daily Roster'!$S160</f>
        <v>0</v>
      </c>
      <c r="T160" s="42">
        <f>'[8]Daily Roster'!$T160</f>
        <v>0</v>
      </c>
      <c r="U160" s="3">
        <f>'[8]Daily Roster'!$U160</f>
        <v>0</v>
      </c>
      <c r="V160" s="42">
        <f>'[8]Daily Roster'!$V160</f>
        <v>0</v>
      </c>
      <c r="W160" s="3" t="str">
        <f>'[8]Daily Roster'!$W160</f>
        <v>qq</v>
      </c>
    </row>
    <row r="161" spans="1:23" x14ac:dyDescent="0.3">
      <c r="A161" s="7">
        <v>43689</v>
      </c>
      <c r="B161" s="1" t="s">
        <v>1</v>
      </c>
      <c r="C161" s="39">
        <f>'[8]Daily Roster'!$C161</f>
        <v>0</v>
      </c>
      <c r="D161" s="39">
        <f>'[8]Daily Roster'!$D161</f>
        <v>0</v>
      </c>
      <c r="E161" s="39">
        <f>'[8]Daily Roster'!$E161</f>
        <v>0</v>
      </c>
      <c r="F161" s="39">
        <f>'[8]Daily Roster'!$F161</f>
        <v>0</v>
      </c>
      <c r="G161" s="39">
        <f>'[8]Daily Roster'!$G161</f>
        <v>0</v>
      </c>
      <c r="H161" s="39">
        <f>'[8]Daily Roster'!$H161</f>
        <v>0</v>
      </c>
      <c r="I161" s="39">
        <f>'[8]Daily Roster'!$I161</f>
        <v>0</v>
      </c>
      <c r="J161" s="42">
        <f>'[8]Daily Roster'!$J161</f>
        <v>0</v>
      </c>
      <c r="K161" s="42">
        <f>'[8]Daily Roster'!$K161</f>
        <v>0</v>
      </c>
      <c r="L161" s="42">
        <f>'[8]Daily Roster'!$L161</f>
        <v>0</v>
      </c>
      <c r="M161" s="42">
        <f>'[8]Daily Roster'!$M161</f>
        <v>0</v>
      </c>
      <c r="N161" s="42">
        <f>'[8]Daily Roster'!$N161</f>
        <v>0</v>
      </c>
      <c r="O161" s="42">
        <f>'[8]Daily Roster'!$O161</f>
        <v>0</v>
      </c>
      <c r="P161" s="42">
        <f>'[8]Daily Roster'!$P161</f>
        <v>0</v>
      </c>
      <c r="Q161" s="42">
        <f>'[8]Daily Roster'!$Q161</f>
        <v>0</v>
      </c>
      <c r="R161" s="3">
        <f>'[8]Daily Roster'!$R161</f>
        <v>0</v>
      </c>
      <c r="S161" s="42">
        <f>'[8]Daily Roster'!$S161</f>
        <v>0</v>
      </c>
      <c r="T161" s="42">
        <f>'[8]Daily Roster'!$T161</f>
        <v>0</v>
      </c>
      <c r="U161" s="3">
        <f>'[8]Daily Roster'!$U161</f>
        <v>0</v>
      </c>
      <c r="V161" s="42">
        <f>'[8]Daily Roster'!$V161</f>
        <v>0</v>
      </c>
      <c r="W161" s="3" t="str">
        <f>'[8]Daily Roster'!$W161</f>
        <v>qq</v>
      </c>
    </row>
    <row r="162" spans="1:23" x14ac:dyDescent="0.3">
      <c r="A162" s="7">
        <v>43690</v>
      </c>
      <c r="B162" s="1" t="s">
        <v>2</v>
      </c>
      <c r="C162" s="39">
        <f>'[8]Daily Roster'!$C162</f>
        <v>0</v>
      </c>
      <c r="D162" s="39">
        <f>'[8]Daily Roster'!$D162</f>
        <v>0</v>
      </c>
      <c r="E162" s="39">
        <f>'[8]Daily Roster'!$E162</f>
        <v>0</v>
      </c>
      <c r="F162" s="39">
        <f>'[8]Daily Roster'!$F162</f>
        <v>0</v>
      </c>
      <c r="G162" s="39">
        <f>'[8]Daily Roster'!$G162</f>
        <v>0</v>
      </c>
      <c r="H162" s="39">
        <f>'[8]Daily Roster'!$H162</f>
        <v>0</v>
      </c>
      <c r="I162" s="39">
        <f>'[8]Daily Roster'!$I162</f>
        <v>0</v>
      </c>
      <c r="J162" s="42">
        <f>'[8]Daily Roster'!$J162</f>
        <v>0</v>
      </c>
      <c r="K162" s="42">
        <f>'[8]Daily Roster'!$K162</f>
        <v>0</v>
      </c>
      <c r="L162" s="42">
        <f>'[8]Daily Roster'!$L162</f>
        <v>0</v>
      </c>
      <c r="M162" s="42">
        <f>'[8]Daily Roster'!$M162</f>
        <v>0</v>
      </c>
      <c r="N162" s="42">
        <f>'[8]Daily Roster'!$N162</f>
        <v>0</v>
      </c>
      <c r="O162" s="42">
        <f>'[8]Daily Roster'!$O162</f>
        <v>0</v>
      </c>
      <c r="P162" s="42">
        <f>'[8]Daily Roster'!$P162</f>
        <v>0</v>
      </c>
      <c r="Q162" s="42">
        <f>'[8]Daily Roster'!$Q162</f>
        <v>0</v>
      </c>
      <c r="R162" s="3">
        <f>'[8]Daily Roster'!$R162</f>
        <v>0</v>
      </c>
      <c r="S162" s="42">
        <f>'[8]Daily Roster'!$S162</f>
        <v>0</v>
      </c>
      <c r="T162" s="42">
        <f>'[8]Daily Roster'!$T162</f>
        <v>0</v>
      </c>
      <c r="U162" s="3">
        <f>'[8]Daily Roster'!$U162</f>
        <v>0</v>
      </c>
      <c r="V162" s="42">
        <f>'[8]Daily Roster'!$V162</f>
        <v>0</v>
      </c>
      <c r="W162" s="3" t="str">
        <f>'[8]Daily Roster'!$W162</f>
        <v>(TC) (5.15-8pm)</v>
      </c>
    </row>
    <row r="163" spans="1:23" x14ac:dyDescent="0.3">
      <c r="A163" s="7">
        <v>43691</v>
      </c>
      <c r="B163" s="1" t="s">
        <v>3</v>
      </c>
      <c r="C163" s="39">
        <f>'[8]Daily Roster'!$C163</f>
        <v>0</v>
      </c>
      <c r="D163" s="39">
        <f>'[8]Daily Roster'!$D163</f>
        <v>0</v>
      </c>
      <c r="E163" s="39">
        <f>'[8]Daily Roster'!$E163</f>
        <v>0</v>
      </c>
      <c r="F163" s="39">
        <f>'[8]Daily Roster'!$F163</f>
        <v>0</v>
      </c>
      <c r="G163" s="39">
        <f>'[8]Daily Roster'!$G163</f>
        <v>0</v>
      </c>
      <c r="H163" s="39">
        <f>'[8]Daily Roster'!$H163</f>
        <v>0</v>
      </c>
      <c r="I163" s="39">
        <f>'[8]Daily Roster'!$I163</f>
        <v>0</v>
      </c>
      <c r="J163" s="42">
        <f>'[8]Daily Roster'!$J163</f>
        <v>0</v>
      </c>
      <c r="K163" s="42">
        <f>'[8]Daily Roster'!$K163</f>
        <v>0</v>
      </c>
      <c r="L163" s="42">
        <f>'[8]Daily Roster'!$L163</f>
        <v>0</v>
      </c>
      <c r="M163" s="42">
        <f>'[8]Daily Roster'!$M163</f>
        <v>0</v>
      </c>
      <c r="N163" s="42">
        <f>'[8]Daily Roster'!$N163</f>
        <v>0</v>
      </c>
      <c r="O163" s="42">
        <f>'[8]Daily Roster'!$O163</f>
        <v>0</v>
      </c>
      <c r="P163" s="42">
        <f>'[8]Daily Roster'!$P163</f>
        <v>0</v>
      </c>
      <c r="Q163" s="42">
        <f>'[8]Daily Roster'!$Q163</f>
        <v>0</v>
      </c>
      <c r="R163" s="3">
        <f>'[8]Daily Roster'!$R163</f>
        <v>0</v>
      </c>
      <c r="S163" s="42">
        <f>'[8]Daily Roster'!$S163</f>
        <v>0</v>
      </c>
      <c r="T163" s="42">
        <f>'[8]Daily Roster'!$T163</f>
        <v>0</v>
      </c>
      <c r="U163" s="3">
        <f>'[8]Daily Roster'!$U163</f>
        <v>0</v>
      </c>
      <c r="V163" s="42">
        <f>'[8]Daily Roster'!$V163</f>
        <v>0</v>
      </c>
      <c r="W163" s="3" t="str">
        <f>'[8]Daily Roster'!$W163</f>
        <v>(SS) (12.45-5.15pm)</v>
      </c>
    </row>
    <row r="164" spans="1:23" x14ac:dyDescent="0.3">
      <c r="A164" s="7">
        <v>43692</v>
      </c>
      <c r="B164" s="1" t="s">
        <v>4</v>
      </c>
      <c r="C164" s="39">
        <f>'[8]Daily Roster'!$C164</f>
        <v>0</v>
      </c>
      <c r="D164" s="39">
        <f>'[8]Daily Roster'!$D164</f>
        <v>0</v>
      </c>
      <c r="E164" s="39">
        <f>'[8]Daily Roster'!$E164</f>
        <v>0</v>
      </c>
      <c r="F164" s="39">
        <f>'[8]Daily Roster'!$F164</f>
        <v>0</v>
      </c>
      <c r="G164" s="39">
        <f>'[8]Daily Roster'!$G164</f>
        <v>0</v>
      </c>
      <c r="H164" s="39">
        <f>'[8]Daily Roster'!$H164</f>
        <v>0</v>
      </c>
      <c r="I164" s="39">
        <f>'[8]Daily Roster'!$I164</f>
        <v>0</v>
      </c>
      <c r="J164" s="42">
        <f>'[8]Daily Roster'!$J164</f>
        <v>0</v>
      </c>
      <c r="K164" s="42">
        <f>'[8]Daily Roster'!$K164</f>
        <v>0</v>
      </c>
      <c r="L164" s="42">
        <f>'[8]Daily Roster'!$L164</f>
        <v>0</v>
      </c>
      <c r="M164" s="42">
        <f>'[8]Daily Roster'!$M164</f>
        <v>0</v>
      </c>
      <c r="N164" s="42">
        <f>'[8]Daily Roster'!$N164</f>
        <v>0</v>
      </c>
      <c r="O164" s="42">
        <f>'[8]Daily Roster'!$O164</f>
        <v>0</v>
      </c>
      <c r="P164" s="42">
        <f>'[8]Daily Roster'!$P164</f>
        <v>0</v>
      </c>
      <c r="Q164" s="42">
        <f>'[8]Daily Roster'!$Q164</f>
        <v>0</v>
      </c>
      <c r="R164" s="3">
        <f>'[8]Daily Roster'!$R164</f>
        <v>0</v>
      </c>
      <c r="S164" s="42">
        <f>'[8]Daily Roster'!$S164</f>
        <v>0</v>
      </c>
      <c r="T164" s="42">
        <f>'[8]Daily Roster'!$T164</f>
        <v>0</v>
      </c>
      <c r="U164" s="3">
        <f>'[8]Daily Roster'!$U164</f>
        <v>0</v>
      </c>
      <c r="V164" s="42">
        <f>'[8]Daily Roster'!$V164</f>
        <v>0</v>
      </c>
      <c r="W164" s="3" t="str">
        <f>'[8]Daily Roster'!$W164</f>
        <v>qq</v>
      </c>
    </row>
    <row r="165" spans="1:23" x14ac:dyDescent="0.3">
      <c r="A165" s="7">
        <v>43693</v>
      </c>
      <c r="B165" s="1" t="s">
        <v>5</v>
      </c>
      <c r="C165" s="39">
        <f>'[8]Daily Roster'!$C165</f>
        <v>0</v>
      </c>
      <c r="D165" s="39">
        <f>'[8]Daily Roster'!$D165</f>
        <v>0</v>
      </c>
      <c r="E165" s="39">
        <f>'[8]Daily Roster'!$E165</f>
        <v>0</v>
      </c>
      <c r="F165" s="39">
        <f>'[8]Daily Roster'!$F165</f>
        <v>0</v>
      </c>
      <c r="G165" s="39">
        <f>'[8]Daily Roster'!$G165</f>
        <v>0</v>
      </c>
      <c r="H165" s="39">
        <f>'[8]Daily Roster'!$H165</f>
        <v>0</v>
      </c>
      <c r="I165" s="39">
        <f>'[8]Daily Roster'!$I165</f>
        <v>0</v>
      </c>
      <c r="J165" s="42">
        <f>'[8]Daily Roster'!$J165</f>
        <v>0</v>
      </c>
      <c r="K165" s="42">
        <f>'[8]Daily Roster'!$K165</f>
        <v>0</v>
      </c>
      <c r="L165" s="42">
        <f>'[8]Daily Roster'!$L165</f>
        <v>0</v>
      </c>
      <c r="M165" s="42">
        <f>'[8]Daily Roster'!$M165</f>
        <v>0</v>
      </c>
      <c r="N165" s="42">
        <f>'[8]Daily Roster'!$N165</f>
        <v>0</v>
      </c>
      <c r="O165" s="42">
        <f>'[8]Daily Roster'!$O165</f>
        <v>0</v>
      </c>
      <c r="P165" s="42">
        <f>'[8]Daily Roster'!$P165</f>
        <v>0</v>
      </c>
      <c r="Q165" s="42">
        <f>'[8]Daily Roster'!$Q165</f>
        <v>0</v>
      </c>
      <c r="R165" s="3">
        <f>'[8]Daily Roster'!$R165</f>
        <v>0</v>
      </c>
      <c r="S165" s="42">
        <f>'[8]Daily Roster'!$S165</f>
        <v>0</v>
      </c>
      <c r="T165" s="42">
        <f>'[8]Daily Roster'!$T165</f>
        <v>0</v>
      </c>
      <c r="U165" s="3">
        <f>'[8]Daily Roster'!$U165</f>
        <v>0</v>
      </c>
      <c r="V165" s="42">
        <f>'[8]Daily Roster'!$V165</f>
        <v>0</v>
      </c>
      <c r="W165" s="3" t="str">
        <f>'[8]Daily Roster'!$W165</f>
        <v>qq</v>
      </c>
    </row>
    <row r="166" spans="1:23" x14ac:dyDescent="0.3">
      <c r="A166" s="7">
        <v>43696</v>
      </c>
      <c r="B166" s="1" t="s">
        <v>1</v>
      </c>
      <c r="C166" s="39">
        <f>'[8]Daily Roster'!$C166</f>
        <v>0</v>
      </c>
      <c r="D166" s="39">
        <f>'[8]Daily Roster'!$D166</f>
        <v>0</v>
      </c>
      <c r="E166" s="39">
        <f>'[8]Daily Roster'!$E166</f>
        <v>0</v>
      </c>
      <c r="F166" s="39">
        <f>'[8]Daily Roster'!$F166</f>
        <v>0</v>
      </c>
      <c r="G166" s="39">
        <f>'[8]Daily Roster'!$G166</f>
        <v>0</v>
      </c>
      <c r="H166" s="39">
        <f>'[8]Daily Roster'!$H166</f>
        <v>0</v>
      </c>
      <c r="I166" s="39">
        <f>'[8]Daily Roster'!$I166</f>
        <v>0</v>
      </c>
      <c r="J166" s="42">
        <f>'[8]Daily Roster'!$J166</f>
        <v>0</v>
      </c>
      <c r="K166" s="42">
        <f>'[8]Daily Roster'!$K166</f>
        <v>0</v>
      </c>
      <c r="L166" s="42">
        <f>'[8]Daily Roster'!$L166</f>
        <v>0</v>
      </c>
      <c r="M166" s="42">
        <f>'[8]Daily Roster'!$M166</f>
        <v>0</v>
      </c>
      <c r="N166" s="42">
        <f>'[8]Daily Roster'!$N166</f>
        <v>0</v>
      </c>
      <c r="O166" s="42">
        <f>'[8]Daily Roster'!$O166</f>
        <v>0</v>
      </c>
      <c r="P166" s="42">
        <f>'[8]Daily Roster'!$P166</f>
        <v>0</v>
      </c>
      <c r="Q166" s="42">
        <f>'[8]Daily Roster'!$Q166</f>
        <v>0</v>
      </c>
      <c r="R166" s="3">
        <f>'[8]Daily Roster'!$R166</f>
        <v>0</v>
      </c>
      <c r="S166" s="42">
        <f>'[8]Daily Roster'!$S166</f>
        <v>0</v>
      </c>
      <c r="T166" s="42">
        <f>'[8]Daily Roster'!$T166</f>
        <v>0</v>
      </c>
      <c r="U166" s="3">
        <f>'[8]Daily Roster'!$U166</f>
        <v>0</v>
      </c>
      <c r="V166" s="42">
        <f>'[8]Daily Roster'!$V166</f>
        <v>0</v>
      </c>
      <c r="W166" s="3" t="str">
        <f>'[8]Daily Roster'!$W166</f>
        <v>qq</v>
      </c>
    </row>
    <row r="167" spans="1:23" x14ac:dyDescent="0.3">
      <c r="A167" s="7">
        <v>43697</v>
      </c>
      <c r="B167" s="1" t="s">
        <v>2</v>
      </c>
      <c r="C167" s="39">
        <f>'[8]Daily Roster'!$C167</f>
        <v>0</v>
      </c>
      <c r="D167" s="39">
        <f>'[8]Daily Roster'!$D167</f>
        <v>0</v>
      </c>
      <c r="E167" s="39">
        <f>'[8]Daily Roster'!$E167</f>
        <v>0</v>
      </c>
      <c r="F167" s="39">
        <f>'[8]Daily Roster'!$F167</f>
        <v>0</v>
      </c>
      <c r="G167" s="39">
        <f>'[8]Daily Roster'!$G167</f>
        <v>0</v>
      </c>
      <c r="H167" s="39">
        <f>'[8]Daily Roster'!$H167</f>
        <v>0</v>
      </c>
      <c r="I167" s="39">
        <f>'[8]Daily Roster'!$I167</f>
        <v>0</v>
      </c>
      <c r="J167" s="42">
        <f>'[8]Daily Roster'!$J167</f>
        <v>0</v>
      </c>
      <c r="K167" s="42">
        <f>'[8]Daily Roster'!$K167</f>
        <v>0</v>
      </c>
      <c r="L167" s="42">
        <f>'[8]Daily Roster'!$L167</f>
        <v>0</v>
      </c>
      <c r="M167" s="42">
        <f>'[8]Daily Roster'!$M167</f>
        <v>0</v>
      </c>
      <c r="N167" s="42">
        <f>'[8]Daily Roster'!$N167</f>
        <v>0</v>
      </c>
      <c r="O167" s="42">
        <f>'[8]Daily Roster'!$O167</f>
        <v>0</v>
      </c>
      <c r="P167" s="42">
        <f>'[8]Daily Roster'!$P167</f>
        <v>0</v>
      </c>
      <c r="Q167" s="42">
        <f>'[8]Daily Roster'!$Q167</f>
        <v>0</v>
      </c>
      <c r="R167" s="3">
        <f>'[8]Daily Roster'!$R167</f>
        <v>0</v>
      </c>
      <c r="S167" s="42">
        <f>'[8]Daily Roster'!$S167</f>
        <v>0</v>
      </c>
      <c r="T167" s="42">
        <f>'[8]Daily Roster'!$T167</f>
        <v>0</v>
      </c>
      <c r="U167" s="3">
        <f>'[8]Daily Roster'!$U167</f>
        <v>0</v>
      </c>
      <c r="V167" s="42">
        <f>'[8]Daily Roster'!$V167</f>
        <v>0</v>
      </c>
      <c r="W167" s="3" t="str">
        <f>'[8]Daily Roster'!$W167</f>
        <v>(SC) (5.15-8pm)</v>
      </c>
    </row>
    <row r="168" spans="1:23" x14ac:dyDescent="0.3">
      <c r="A168" s="7">
        <v>43698</v>
      </c>
      <c r="B168" s="1" t="s">
        <v>3</v>
      </c>
      <c r="C168" s="39">
        <f>'[8]Daily Roster'!$C168</f>
        <v>0</v>
      </c>
      <c r="D168" s="39">
        <f>'[8]Daily Roster'!$D168</f>
        <v>0</v>
      </c>
      <c r="E168" s="39">
        <f>'[8]Daily Roster'!$E168</f>
        <v>0</v>
      </c>
      <c r="F168" s="39">
        <f>'[8]Daily Roster'!$F168</f>
        <v>0</v>
      </c>
      <c r="G168" s="39">
        <f>'[8]Daily Roster'!$G168</f>
        <v>0</v>
      </c>
      <c r="H168" s="39">
        <f>'[8]Daily Roster'!$H168</f>
        <v>0</v>
      </c>
      <c r="I168" s="39">
        <f>'[8]Daily Roster'!$I168</f>
        <v>0</v>
      </c>
      <c r="J168" s="42">
        <f>'[8]Daily Roster'!$J168</f>
        <v>0</v>
      </c>
      <c r="K168" s="42">
        <f>'[8]Daily Roster'!$K168</f>
        <v>0</v>
      </c>
      <c r="L168" s="42">
        <f>'[8]Daily Roster'!$L168</f>
        <v>0</v>
      </c>
      <c r="M168" s="42">
        <f>'[8]Daily Roster'!$M168</f>
        <v>0</v>
      </c>
      <c r="N168" s="42">
        <f>'[8]Daily Roster'!$N168</f>
        <v>0</v>
      </c>
      <c r="O168" s="42">
        <f>'[8]Daily Roster'!$O168</f>
        <v>0</v>
      </c>
      <c r="P168" s="42">
        <f>'[8]Daily Roster'!$P168</f>
        <v>0</v>
      </c>
      <c r="Q168" s="42">
        <f>'[8]Daily Roster'!$Q168</f>
        <v>0</v>
      </c>
      <c r="R168" s="3">
        <f>'[8]Daily Roster'!$R168</f>
        <v>0</v>
      </c>
      <c r="S168" s="42">
        <f>'[8]Daily Roster'!$S168</f>
        <v>0</v>
      </c>
      <c r="T168" s="42">
        <f>'[8]Daily Roster'!$T168</f>
        <v>0</v>
      </c>
      <c r="U168" s="3">
        <f>'[8]Daily Roster'!$U168</f>
        <v>0</v>
      </c>
      <c r="V168" s="42">
        <f>'[8]Daily Roster'!$V168</f>
        <v>0</v>
      </c>
      <c r="W168" s="3" t="str">
        <f>'[8]Daily Roster'!$W168</f>
        <v>(SS) (12.45-5.15pm)</v>
      </c>
    </row>
    <row r="169" spans="1:23" x14ac:dyDescent="0.3">
      <c r="A169" s="7">
        <v>43699</v>
      </c>
      <c r="B169" s="1" t="s">
        <v>4</v>
      </c>
      <c r="C169" s="39">
        <f>'[8]Daily Roster'!$C169</f>
        <v>0</v>
      </c>
      <c r="D169" s="39">
        <f>'[8]Daily Roster'!$D169</f>
        <v>0</v>
      </c>
      <c r="E169" s="39">
        <f>'[8]Daily Roster'!$E169</f>
        <v>0</v>
      </c>
      <c r="F169" s="39">
        <f>'[8]Daily Roster'!$F169</f>
        <v>0</v>
      </c>
      <c r="G169" s="39">
        <f>'[8]Daily Roster'!$G169</f>
        <v>0</v>
      </c>
      <c r="H169" s="39">
        <f>'[8]Daily Roster'!$H169</f>
        <v>0</v>
      </c>
      <c r="I169" s="39">
        <f>'[8]Daily Roster'!$I169</f>
        <v>0</v>
      </c>
      <c r="J169" s="42">
        <f>'[8]Daily Roster'!$J169</f>
        <v>0</v>
      </c>
      <c r="K169" s="42">
        <f>'[8]Daily Roster'!$K169</f>
        <v>0</v>
      </c>
      <c r="L169" s="42">
        <f>'[8]Daily Roster'!$L169</f>
        <v>0</v>
      </c>
      <c r="M169" s="42">
        <f>'[8]Daily Roster'!$M169</f>
        <v>0</v>
      </c>
      <c r="N169" s="42">
        <f>'[8]Daily Roster'!$N169</f>
        <v>0</v>
      </c>
      <c r="O169" s="42">
        <f>'[8]Daily Roster'!$O169</f>
        <v>0</v>
      </c>
      <c r="P169" s="42">
        <f>'[8]Daily Roster'!$P169</f>
        <v>0</v>
      </c>
      <c r="Q169" s="42">
        <f>'[8]Daily Roster'!$Q169</f>
        <v>0</v>
      </c>
      <c r="R169" s="3">
        <f>'[8]Daily Roster'!$R169</f>
        <v>0</v>
      </c>
      <c r="S169" s="42">
        <f>'[8]Daily Roster'!$S169</f>
        <v>0</v>
      </c>
      <c r="T169" s="42">
        <f>'[8]Daily Roster'!$T169</f>
        <v>0</v>
      </c>
      <c r="U169" s="3">
        <f>'[8]Daily Roster'!$U169</f>
        <v>0</v>
      </c>
      <c r="V169" s="42">
        <f>'[8]Daily Roster'!$V169</f>
        <v>0</v>
      </c>
      <c r="W169" s="3" t="str">
        <f>'[8]Daily Roster'!$W169</f>
        <v>qq</v>
      </c>
    </row>
    <row r="170" spans="1:23" x14ac:dyDescent="0.3">
      <c r="A170" s="7">
        <v>43700</v>
      </c>
      <c r="B170" s="1" t="s">
        <v>5</v>
      </c>
      <c r="C170" s="39">
        <f>'[8]Daily Roster'!$C170</f>
        <v>0</v>
      </c>
      <c r="D170" s="39">
        <f>'[8]Daily Roster'!$D170</f>
        <v>0</v>
      </c>
      <c r="E170" s="39">
        <f>'[8]Daily Roster'!$E170</f>
        <v>0</v>
      </c>
      <c r="F170" s="39">
        <f>'[8]Daily Roster'!$F170</f>
        <v>0</v>
      </c>
      <c r="G170" s="39">
        <f>'[8]Daily Roster'!$G170</f>
        <v>0</v>
      </c>
      <c r="H170" s="39">
        <f>'[8]Daily Roster'!$H170</f>
        <v>0</v>
      </c>
      <c r="I170" s="39">
        <f>'[8]Daily Roster'!$I170</f>
        <v>0</v>
      </c>
      <c r="J170" s="42">
        <f>'[8]Daily Roster'!$J170</f>
        <v>0</v>
      </c>
      <c r="K170" s="42">
        <f>'[8]Daily Roster'!$K170</f>
        <v>0</v>
      </c>
      <c r="L170" s="42">
        <f>'[8]Daily Roster'!$L170</f>
        <v>0</v>
      </c>
      <c r="M170" s="42">
        <f>'[8]Daily Roster'!$M170</f>
        <v>0</v>
      </c>
      <c r="N170" s="42">
        <f>'[8]Daily Roster'!$N170</f>
        <v>0</v>
      </c>
      <c r="O170" s="42">
        <f>'[8]Daily Roster'!$O170</f>
        <v>0</v>
      </c>
      <c r="P170" s="42">
        <f>'[8]Daily Roster'!$P170</f>
        <v>0</v>
      </c>
      <c r="Q170" s="42">
        <f>'[8]Daily Roster'!$Q170</f>
        <v>0</v>
      </c>
      <c r="R170" s="3">
        <f>'[8]Daily Roster'!$R170</f>
        <v>0</v>
      </c>
      <c r="S170" s="42">
        <f>'[8]Daily Roster'!$S170</f>
        <v>0</v>
      </c>
      <c r="T170" s="42">
        <f>'[8]Daily Roster'!$T170</f>
        <v>0</v>
      </c>
      <c r="U170" s="3">
        <f>'[8]Daily Roster'!$U170</f>
        <v>0</v>
      </c>
      <c r="V170" s="42">
        <f>'[8]Daily Roster'!$V170</f>
        <v>0</v>
      </c>
      <c r="W170" s="3" t="str">
        <f>'[8]Daily Roster'!$W170</f>
        <v>qq</v>
      </c>
    </row>
    <row r="171" spans="1:23" x14ac:dyDescent="0.3">
      <c r="A171" s="7">
        <v>43703</v>
      </c>
      <c r="B171" s="1" t="s">
        <v>1</v>
      </c>
      <c r="C171" s="39">
        <f>'[8]Daily Roster'!$C171</f>
        <v>0</v>
      </c>
      <c r="D171" s="39">
        <f>'[8]Daily Roster'!$D171</f>
        <v>0</v>
      </c>
      <c r="E171" s="39">
        <f>'[8]Daily Roster'!$E171</f>
        <v>0</v>
      </c>
      <c r="F171" s="39">
        <f>'[8]Daily Roster'!$F171</f>
        <v>0</v>
      </c>
      <c r="G171" s="39">
        <f>'[8]Daily Roster'!$G171</f>
        <v>0</v>
      </c>
      <c r="H171" s="39">
        <f>'[8]Daily Roster'!$H171</f>
        <v>0</v>
      </c>
      <c r="I171" s="39">
        <f>'[8]Daily Roster'!$I171</f>
        <v>0</v>
      </c>
      <c r="J171" s="42">
        <f>'[8]Daily Roster'!$J171</f>
        <v>0</v>
      </c>
      <c r="K171" s="42">
        <f>'[8]Daily Roster'!$K171</f>
        <v>0</v>
      </c>
      <c r="L171" s="42">
        <f>'[8]Daily Roster'!$L171</f>
        <v>0</v>
      </c>
      <c r="M171" s="42">
        <f>'[8]Daily Roster'!$M171</f>
        <v>0</v>
      </c>
      <c r="N171" s="42">
        <f>'[8]Daily Roster'!$N171</f>
        <v>0</v>
      </c>
      <c r="O171" s="42">
        <f>'[8]Daily Roster'!$O171</f>
        <v>0</v>
      </c>
      <c r="P171" s="42">
        <f>'[8]Daily Roster'!$P171</f>
        <v>0</v>
      </c>
      <c r="Q171" s="42">
        <f>'[8]Daily Roster'!$Q171</f>
        <v>0</v>
      </c>
      <c r="R171" s="3">
        <f>'[8]Daily Roster'!$R171</f>
        <v>0</v>
      </c>
      <c r="S171" s="42">
        <f>'[8]Daily Roster'!$S171</f>
        <v>0</v>
      </c>
      <c r="T171" s="42">
        <f>'[8]Daily Roster'!$T171</f>
        <v>0</v>
      </c>
      <c r="U171" s="3">
        <f>'[8]Daily Roster'!$U171</f>
        <v>0</v>
      </c>
      <c r="V171" s="42">
        <f>'[8]Daily Roster'!$V171</f>
        <v>0</v>
      </c>
      <c r="W171" s="3" t="str">
        <f>'[8]Daily Roster'!$W171</f>
        <v>qq</v>
      </c>
    </row>
    <row r="172" spans="1:23" x14ac:dyDescent="0.3">
      <c r="A172" s="7">
        <v>43704</v>
      </c>
      <c r="B172" s="1" t="s">
        <v>2</v>
      </c>
      <c r="C172" s="39">
        <f>'[8]Daily Roster'!$C172</f>
        <v>0</v>
      </c>
      <c r="D172" s="39">
        <f>'[8]Daily Roster'!$D172</f>
        <v>0</v>
      </c>
      <c r="E172" s="39">
        <f>'[8]Daily Roster'!$E172</f>
        <v>0</v>
      </c>
      <c r="F172" s="39">
        <f>'[8]Daily Roster'!$F172</f>
        <v>0</v>
      </c>
      <c r="G172" s="39">
        <f>'[8]Daily Roster'!$G172</f>
        <v>0</v>
      </c>
      <c r="H172" s="39">
        <f>'[8]Daily Roster'!$H172</f>
        <v>0</v>
      </c>
      <c r="I172" s="39">
        <f>'[8]Daily Roster'!$I172</f>
        <v>0</v>
      </c>
      <c r="J172" s="42">
        <f>'[8]Daily Roster'!$J172</f>
        <v>0</v>
      </c>
      <c r="K172" s="42">
        <f>'[8]Daily Roster'!$K172</f>
        <v>0</v>
      </c>
      <c r="L172" s="42">
        <f>'[8]Daily Roster'!$L172</f>
        <v>0</v>
      </c>
      <c r="M172" s="42">
        <f>'[8]Daily Roster'!$M172</f>
        <v>0</v>
      </c>
      <c r="N172" s="42">
        <f>'[8]Daily Roster'!$N172</f>
        <v>0</v>
      </c>
      <c r="O172" s="42">
        <f>'[8]Daily Roster'!$O172</f>
        <v>0</v>
      </c>
      <c r="P172" s="42">
        <f>'[8]Daily Roster'!$P172</f>
        <v>0</v>
      </c>
      <c r="Q172" s="42">
        <f>'[8]Daily Roster'!$Q172</f>
        <v>0</v>
      </c>
      <c r="R172" s="3">
        <f>'[8]Daily Roster'!$R172</f>
        <v>0</v>
      </c>
      <c r="S172" s="42">
        <f>'[8]Daily Roster'!$S172</f>
        <v>0</v>
      </c>
      <c r="T172" s="42">
        <f>'[8]Daily Roster'!$T172</f>
        <v>0</v>
      </c>
      <c r="U172" s="3">
        <f>'[8]Daily Roster'!$U172</f>
        <v>0</v>
      </c>
      <c r="V172" s="42">
        <f>'[8]Daily Roster'!$V172</f>
        <v>0</v>
      </c>
      <c r="W172" s="3" t="str">
        <f>'[8]Daily Roster'!$W172</f>
        <v>(TC) (5.15-8pm)</v>
      </c>
    </row>
    <row r="173" spans="1:23" x14ac:dyDescent="0.3">
      <c r="A173" s="7">
        <v>43705</v>
      </c>
      <c r="B173" s="1" t="s">
        <v>3</v>
      </c>
      <c r="C173" s="39">
        <f>'[8]Daily Roster'!$C173</f>
        <v>0</v>
      </c>
      <c r="D173" s="39">
        <f>'[8]Daily Roster'!$D173</f>
        <v>0</v>
      </c>
      <c r="E173" s="39">
        <f>'[8]Daily Roster'!$E173</f>
        <v>0</v>
      </c>
      <c r="F173" s="39">
        <f>'[8]Daily Roster'!$F173</f>
        <v>0</v>
      </c>
      <c r="G173" s="39">
        <f>'[8]Daily Roster'!$G173</f>
        <v>0</v>
      </c>
      <c r="H173" s="39">
        <f>'[8]Daily Roster'!$H173</f>
        <v>0</v>
      </c>
      <c r="I173" s="39">
        <f>'[8]Daily Roster'!$I173</f>
        <v>0</v>
      </c>
      <c r="J173" s="42">
        <f>'[8]Daily Roster'!$J173</f>
        <v>0</v>
      </c>
      <c r="K173" s="42">
        <f>'[8]Daily Roster'!$K173</f>
        <v>0</v>
      </c>
      <c r="L173" s="42">
        <f>'[8]Daily Roster'!$L173</f>
        <v>0</v>
      </c>
      <c r="M173" s="42">
        <f>'[8]Daily Roster'!$M173</f>
        <v>0</v>
      </c>
      <c r="N173" s="42">
        <f>'[8]Daily Roster'!$N173</f>
        <v>0</v>
      </c>
      <c r="O173" s="42">
        <f>'[8]Daily Roster'!$O173</f>
        <v>0</v>
      </c>
      <c r="P173" s="42">
        <f>'[8]Daily Roster'!$P173</f>
        <v>0</v>
      </c>
      <c r="Q173" s="42">
        <f>'[8]Daily Roster'!$Q173</f>
        <v>0</v>
      </c>
      <c r="R173" s="3">
        <f>'[8]Daily Roster'!$R173</f>
        <v>0</v>
      </c>
      <c r="S173" s="42">
        <f>'[8]Daily Roster'!$S173</f>
        <v>0</v>
      </c>
      <c r="T173" s="42">
        <f>'[8]Daily Roster'!$T173</f>
        <v>0</v>
      </c>
      <c r="U173" s="3">
        <f>'[8]Daily Roster'!$U173</f>
        <v>0</v>
      </c>
      <c r="V173" s="42">
        <f>'[8]Daily Roster'!$V173</f>
        <v>0</v>
      </c>
      <c r="W173" s="3" t="str">
        <f>'[8]Daily Roster'!$W173</f>
        <v>(SS) (12.45-5.15pm)</v>
      </c>
    </row>
    <row r="174" spans="1:23" x14ac:dyDescent="0.3">
      <c r="A174" s="7">
        <v>43706</v>
      </c>
      <c r="B174" s="1" t="s">
        <v>4</v>
      </c>
      <c r="C174" s="39">
        <f>'[8]Daily Roster'!$C174</f>
        <v>0</v>
      </c>
      <c r="D174" s="39">
        <f>'[8]Daily Roster'!$D174</f>
        <v>0</v>
      </c>
      <c r="E174" s="39">
        <f>'[8]Daily Roster'!$E174</f>
        <v>0</v>
      </c>
      <c r="F174" s="39">
        <f>'[8]Daily Roster'!$F174</f>
        <v>0</v>
      </c>
      <c r="G174" s="39">
        <f>'[8]Daily Roster'!$G174</f>
        <v>0</v>
      </c>
      <c r="H174" s="39">
        <f>'[8]Daily Roster'!$H174</f>
        <v>0</v>
      </c>
      <c r="I174" s="39">
        <f>'[8]Daily Roster'!$I174</f>
        <v>0</v>
      </c>
      <c r="J174" s="42">
        <f>'[8]Daily Roster'!$J174</f>
        <v>0</v>
      </c>
      <c r="K174" s="42">
        <f>'[8]Daily Roster'!$K174</f>
        <v>0</v>
      </c>
      <c r="L174" s="42">
        <f>'[8]Daily Roster'!$L174</f>
        <v>0</v>
      </c>
      <c r="M174" s="42">
        <f>'[8]Daily Roster'!$M174</f>
        <v>0</v>
      </c>
      <c r="N174" s="42">
        <f>'[8]Daily Roster'!$N174</f>
        <v>0</v>
      </c>
      <c r="O174" s="42">
        <f>'[8]Daily Roster'!$O174</f>
        <v>0</v>
      </c>
      <c r="P174" s="42">
        <f>'[8]Daily Roster'!$P174</f>
        <v>0</v>
      </c>
      <c r="Q174" s="42">
        <f>'[8]Daily Roster'!$Q174</f>
        <v>0</v>
      </c>
      <c r="R174" s="3">
        <f>'[8]Daily Roster'!$R174</f>
        <v>0</v>
      </c>
      <c r="S174" s="42">
        <f>'[8]Daily Roster'!$S174</f>
        <v>0</v>
      </c>
      <c r="T174" s="42">
        <f>'[8]Daily Roster'!$T174</f>
        <v>0</v>
      </c>
      <c r="U174" s="3">
        <f>'[8]Daily Roster'!$U174</f>
        <v>0</v>
      </c>
      <c r="V174" s="42">
        <f>'[8]Daily Roster'!$V174</f>
        <v>0</v>
      </c>
      <c r="W174" s="3" t="str">
        <f>'[8]Daily Roster'!$W174</f>
        <v>qq</v>
      </c>
    </row>
    <row r="175" spans="1:23" x14ac:dyDescent="0.3">
      <c r="A175" s="7">
        <v>43707</v>
      </c>
      <c r="B175" s="1" t="s">
        <v>5</v>
      </c>
      <c r="C175" s="39">
        <f>'[8]Daily Roster'!$C175</f>
        <v>0</v>
      </c>
      <c r="D175" s="39">
        <f>'[8]Daily Roster'!$D175</f>
        <v>0</v>
      </c>
      <c r="E175" s="39">
        <f>'[8]Daily Roster'!$E175</f>
        <v>0</v>
      </c>
      <c r="F175" s="39">
        <f>'[8]Daily Roster'!$F175</f>
        <v>0</v>
      </c>
      <c r="G175" s="39">
        <f>'[8]Daily Roster'!$G175</f>
        <v>0</v>
      </c>
      <c r="H175" s="39">
        <f>'[8]Daily Roster'!$H175</f>
        <v>0</v>
      </c>
      <c r="I175" s="39">
        <f>'[8]Daily Roster'!$I175</f>
        <v>0</v>
      </c>
      <c r="J175" s="42">
        <f>'[8]Daily Roster'!$J175</f>
        <v>0</v>
      </c>
      <c r="K175" s="42">
        <f>'[8]Daily Roster'!$K175</f>
        <v>0</v>
      </c>
      <c r="L175" s="42">
        <f>'[8]Daily Roster'!$L175</f>
        <v>0</v>
      </c>
      <c r="M175" s="42">
        <f>'[8]Daily Roster'!$M175</f>
        <v>0</v>
      </c>
      <c r="N175" s="42">
        <f>'[8]Daily Roster'!$N175</f>
        <v>0</v>
      </c>
      <c r="O175" s="42">
        <f>'[8]Daily Roster'!$O175</f>
        <v>0</v>
      </c>
      <c r="P175" s="42">
        <f>'[8]Daily Roster'!$P175</f>
        <v>0</v>
      </c>
      <c r="Q175" s="42">
        <f>'[8]Daily Roster'!$Q175</f>
        <v>0</v>
      </c>
      <c r="R175" s="3">
        <f>'[8]Daily Roster'!$R175</f>
        <v>0</v>
      </c>
      <c r="S175" s="42">
        <f>'[8]Daily Roster'!$S175</f>
        <v>0</v>
      </c>
      <c r="T175" s="42">
        <f>'[8]Daily Roster'!$T175</f>
        <v>0</v>
      </c>
      <c r="U175" s="3">
        <f>'[8]Daily Roster'!$U175</f>
        <v>0</v>
      </c>
      <c r="V175" s="42">
        <f>'[8]Daily Roster'!$V175</f>
        <v>0</v>
      </c>
      <c r="W175" s="3" t="str">
        <f>'[8]Daily Roster'!$W175</f>
        <v>qq</v>
      </c>
    </row>
    <row r="176" spans="1:23" x14ac:dyDescent="0.3">
      <c r="A176" s="7">
        <v>43710</v>
      </c>
      <c r="B176" s="1" t="s">
        <v>1</v>
      </c>
      <c r="C176" s="39">
        <f>'[8]Daily Roster'!$C176</f>
        <v>0</v>
      </c>
      <c r="D176" s="39">
        <f>'[8]Daily Roster'!$D176</f>
        <v>0</v>
      </c>
      <c r="E176" s="39">
        <f>'[8]Daily Roster'!$E176</f>
        <v>0</v>
      </c>
      <c r="F176" s="39">
        <f>'[8]Daily Roster'!$F176</f>
        <v>0</v>
      </c>
      <c r="G176" s="39">
        <f>'[8]Daily Roster'!$G176</f>
        <v>0</v>
      </c>
      <c r="H176" s="39">
        <f>'[8]Daily Roster'!$H176</f>
        <v>0</v>
      </c>
      <c r="I176" s="39">
        <f>'[8]Daily Roster'!$I176</f>
        <v>0</v>
      </c>
      <c r="J176" s="42">
        <f>'[8]Daily Roster'!$J176</f>
        <v>0</v>
      </c>
      <c r="K176" s="42">
        <f>'[8]Daily Roster'!$K176</f>
        <v>0</v>
      </c>
      <c r="L176" s="42">
        <f>'[8]Daily Roster'!$L176</f>
        <v>0</v>
      </c>
      <c r="M176" s="42">
        <f>'[8]Daily Roster'!$M176</f>
        <v>0</v>
      </c>
      <c r="N176" s="42">
        <f>'[8]Daily Roster'!$N176</f>
        <v>0</v>
      </c>
      <c r="O176" s="42">
        <f>'[8]Daily Roster'!$O176</f>
        <v>0</v>
      </c>
      <c r="P176" s="42">
        <f>'[8]Daily Roster'!$P176</f>
        <v>0</v>
      </c>
      <c r="Q176" s="42">
        <f>'[8]Daily Roster'!$Q176</f>
        <v>0</v>
      </c>
      <c r="R176" s="3">
        <f>'[8]Daily Roster'!$R176</f>
        <v>0</v>
      </c>
      <c r="S176" s="42">
        <f>'[8]Daily Roster'!$S176</f>
        <v>0</v>
      </c>
      <c r="T176" s="42">
        <f>'[8]Daily Roster'!$T176</f>
        <v>0</v>
      </c>
      <c r="U176" s="3">
        <f>'[8]Daily Roster'!$U176</f>
        <v>0</v>
      </c>
      <c r="V176" s="42">
        <f>'[8]Daily Roster'!$V176</f>
        <v>0</v>
      </c>
      <c r="W176" s="3" t="str">
        <f>'[8]Daily Roster'!$W176</f>
        <v>qq</v>
      </c>
    </row>
    <row r="177" spans="1:23" x14ac:dyDescent="0.3">
      <c r="A177" s="7">
        <v>43711</v>
      </c>
      <c r="B177" s="1" t="s">
        <v>2</v>
      </c>
      <c r="C177" s="39">
        <f>'[8]Daily Roster'!$C177</f>
        <v>0</v>
      </c>
      <c r="D177" s="39">
        <f>'[8]Daily Roster'!$D177</f>
        <v>0</v>
      </c>
      <c r="E177" s="39">
        <f>'[8]Daily Roster'!$E177</f>
        <v>0</v>
      </c>
      <c r="F177" s="39">
        <f>'[8]Daily Roster'!$F177</f>
        <v>0</v>
      </c>
      <c r="G177" s="39">
        <f>'[8]Daily Roster'!$G177</f>
        <v>0</v>
      </c>
      <c r="H177" s="39">
        <f>'[8]Daily Roster'!$H177</f>
        <v>0</v>
      </c>
      <c r="I177" s="39">
        <f>'[8]Daily Roster'!$I177</f>
        <v>0</v>
      </c>
      <c r="J177" s="42">
        <f>'[8]Daily Roster'!$J177</f>
        <v>0</v>
      </c>
      <c r="K177" s="42">
        <f>'[8]Daily Roster'!$K177</f>
        <v>0</v>
      </c>
      <c r="L177" s="42">
        <f>'[8]Daily Roster'!$L177</f>
        <v>0</v>
      </c>
      <c r="M177" s="42">
        <f>'[8]Daily Roster'!$M177</f>
        <v>0</v>
      </c>
      <c r="N177" s="42">
        <f>'[8]Daily Roster'!$N177</f>
        <v>0</v>
      </c>
      <c r="O177" s="42">
        <f>'[8]Daily Roster'!$O177</f>
        <v>0</v>
      </c>
      <c r="P177" s="42">
        <f>'[8]Daily Roster'!$P177</f>
        <v>0</v>
      </c>
      <c r="Q177" s="42">
        <f>'[8]Daily Roster'!$Q177</f>
        <v>0</v>
      </c>
      <c r="R177" s="3">
        <f>'[8]Daily Roster'!$R177</f>
        <v>0</v>
      </c>
      <c r="S177" s="42">
        <f>'[8]Daily Roster'!$S177</f>
        <v>0</v>
      </c>
      <c r="T177" s="42">
        <f>'[8]Daily Roster'!$T177</f>
        <v>0</v>
      </c>
      <c r="U177" s="3">
        <f>'[8]Daily Roster'!$U177</f>
        <v>0</v>
      </c>
      <c r="V177" s="42">
        <f>'[8]Daily Roster'!$V177</f>
        <v>0</v>
      </c>
      <c r="W177" s="3" t="str">
        <f>'[8]Daily Roster'!$W177</f>
        <v>(SC) (5.15-8pm)</v>
      </c>
    </row>
    <row r="178" spans="1:23" x14ac:dyDescent="0.3">
      <c r="A178" s="7">
        <v>43712</v>
      </c>
      <c r="B178" s="1" t="s">
        <v>3</v>
      </c>
      <c r="C178" s="39">
        <f>'[8]Daily Roster'!$C178</f>
        <v>0</v>
      </c>
      <c r="D178" s="39">
        <f>'[8]Daily Roster'!$D178</f>
        <v>0</v>
      </c>
      <c r="E178" s="39">
        <f>'[8]Daily Roster'!$E178</f>
        <v>0</v>
      </c>
      <c r="F178" s="39">
        <f>'[8]Daily Roster'!$F178</f>
        <v>0</v>
      </c>
      <c r="G178" s="39">
        <f>'[8]Daily Roster'!$G178</f>
        <v>0</v>
      </c>
      <c r="H178" s="39">
        <f>'[8]Daily Roster'!$H178</f>
        <v>0</v>
      </c>
      <c r="I178" s="39">
        <f>'[8]Daily Roster'!$I178</f>
        <v>0</v>
      </c>
      <c r="J178" s="42">
        <f>'[8]Daily Roster'!$J178</f>
        <v>0</v>
      </c>
      <c r="K178" s="42">
        <f>'[8]Daily Roster'!$K178</f>
        <v>0</v>
      </c>
      <c r="L178" s="42">
        <f>'[8]Daily Roster'!$L178</f>
        <v>0</v>
      </c>
      <c r="M178" s="42">
        <f>'[8]Daily Roster'!$M178</f>
        <v>0</v>
      </c>
      <c r="N178" s="42">
        <f>'[8]Daily Roster'!$N178</f>
        <v>0</v>
      </c>
      <c r="O178" s="42">
        <f>'[8]Daily Roster'!$O178</f>
        <v>0</v>
      </c>
      <c r="P178" s="42">
        <f>'[8]Daily Roster'!$P178</f>
        <v>0</v>
      </c>
      <c r="Q178" s="42">
        <f>'[8]Daily Roster'!$Q178</f>
        <v>0</v>
      </c>
      <c r="R178" s="3">
        <f>'[8]Daily Roster'!$R178</f>
        <v>0</v>
      </c>
      <c r="S178" s="42">
        <f>'[8]Daily Roster'!$S178</f>
        <v>0</v>
      </c>
      <c r="T178" s="42">
        <f>'[8]Daily Roster'!$T178</f>
        <v>0</v>
      </c>
      <c r="U178" s="3">
        <f>'[8]Daily Roster'!$U178</f>
        <v>0</v>
      </c>
      <c r="V178" s="42">
        <f>'[8]Daily Roster'!$V178</f>
        <v>0</v>
      </c>
      <c r="W178" s="3" t="str">
        <f>'[8]Daily Roster'!$W178</f>
        <v>(SS) (12.45-5.15pm)</v>
      </c>
    </row>
    <row r="179" spans="1:23" x14ac:dyDescent="0.3">
      <c r="A179" s="7">
        <v>43713</v>
      </c>
      <c r="B179" s="1" t="s">
        <v>4</v>
      </c>
      <c r="C179" s="39">
        <f>'[8]Daily Roster'!$C179</f>
        <v>0</v>
      </c>
      <c r="D179" s="39">
        <f>'[8]Daily Roster'!$D179</f>
        <v>0</v>
      </c>
      <c r="E179" s="39">
        <f>'[8]Daily Roster'!$E179</f>
        <v>0</v>
      </c>
      <c r="F179" s="39">
        <f>'[8]Daily Roster'!$F179</f>
        <v>0</v>
      </c>
      <c r="G179" s="39">
        <f>'[8]Daily Roster'!$G179</f>
        <v>0</v>
      </c>
      <c r="H179" s="39">
        <f>'[8]Daily Roster'!$H179</f>
        <v>0</v>
      </c>
      <c r="I179" s="39">
        <f>'[8]Daily Roster'!$I179</f>
        <v>0</v>
      </c>
      <c r="J179" s="42">
        <f>'[8]Daily Roster'!$J179</f>
        <v>0</v>
      </c>
      <c r="K179" s="42">
        <f>'[8]Daily Roster'!$K179</f>
        <v>0</v>
      </c>
      <c r="L179" s="42">
        <f>'[8]Daily Roster'!$L179</f>
        <v>0</v>
      </c>
      <c r="M179" s="42">
        <f>'[8]Daily Roster'!$M179</f>
        <v>0</v>
      </c>
      <c r="N179" s="42">
        <f>'[8]Daily Roster'!$N179</f>
        <v>0</v>
      </c>
      <c r="O179" s="42">
        <f>'[8]Daily Roster'!$O179</f>
        <v>0</v>
      </c>
      <c r="P179" s="42">
        <f>'[8]Daily Roster'!$P179</f>
        <v>0</v>
      </c>
      <c r="Q179" s="42">
        <f>'[8]Daily Roster'!$Q179</f>
        <v>0</v>
      </c>
      <c r="R179" s="3">
        <f>'[8]Daily Roster'!$R179</f>
        <v>0</v>
      </c>
      <c r="S179" s="42">
        <f>'[8]Daily Roster'!$S179</f>
        <v>0</v>
      </c>
      <c r="T179" s="42">
        <f>'[8]Daily Roster'!$T179</f>
        <v>0</v>
      </c>
      <c r="U179" s="3">
        <f>'[8]Daily Roster'!$U179</f>
        <v>0</v>
      </c>
      <c r="V179" s="42">
        <f>'[8]Daily Roster'!$V179</f>
        <v>0</v>
      </c>
      <c r="W179" s="3" t="str">
        <f>'[8]Daily Roster'!$W179</f>
        <v>qq</v>
      </c>
    </row>
    <row r="180" spans="1:23" x14ac:dyDescent="0.3">
      <c r="A180" s="7">
        <v>43714</v>
      </c>
      <c r="B180" s="1" t="s">
        <v>5</v>
      </c>
      <c r="C180" s="39">
        <f>'[8]Daily Roster'!$C180</f>
        <v>0</v>
      </c>
      <c r="D180" s="39">
        <f>'[8]Daily Roster'!$D180</f>
        <v>0</v>
      </c>
      <c r="E180" s="39">
        <f>'[8]Daily Roster'!$E180</f>
        <v>0</v>
      </c>
      <c r="F180" s="39">
        <f>'[8]Daily Roster'!$F180</f>
        <v>0</v>
      </c>
      <c r="G180" s="39">
        <f>'[8]Daily Roster'!$G180</f>
        <v>0</v>
      </c>
      <c r="H180" s="39">
        <f>'[8]Daily Roster'!$H180</f>
        <v>0</v>
      </c>
      <c r="I180" s="39">
        <f>'[8]Daily Roster'!$I180</f>
        <v>0</v>
      </c>
      <c r="J180" s="42">
        <f>'[8]Daily Roster'!$J180</f>
        <v>0</v>
      </c>
      <c r="K180" s="42">
        <f>'[8]Daily Roster'!$K180</f>
        <v>0</v>
      </c>
      <c r="L180" s="42">
        <f>'[8]Daily Roster'!$L180</f>
        <v>0</v>
      </c>
      <c r="M180" s="42">
        <f>'[8]Daily Roster'!$M180</f>
        <v>0</v>
      </c>
      <c r="N180" s="42">
        <f>'[8]Daily Roster'!$N180</f>
        <v>0</v>
      </c>
      <c r="O180" s="42">
        <f>'[8]Daily Roster'!$O180</f>
        <v>0</v>
      </c>
      <c r="P180" s="42">
        <f>'[8]Daily Roster'!$P180</f>
        <v>0</v>
      </c>
      <c r="Q180" s="42">
        <f>'[8]Daily Roster'!$Q180</f>
        <v>0</v>
      </c>
      <c r="R180" s="3">
        <f>'[8]Daily Roster'!$R180</f>
        <v>0</v>
      </c>
      <c r="S180" s="42">
        <f>'[8]Daily Roster'!$S180</f>
        <v>0</v>
      </c>
      <c r="T180" s="42">
        <f>'[8]Daily Roster'!$T180</f>
        <v>0</v>
      </c>
      <c r="U180" s="3">
        <f>'[8]Daily Roster'!$U180</f>
        <v>0</v>
      </c>
      <c r="V180" s="42">
        <f>'[8]Daily Roster'!$V180</f>
        <v>0</v>
      </c>
      <c r="W180" s="3" t="str">
        <f>'[8]Daily Roster'!$W180</f>
        <v>qq</v>
      </c>
    </row>
    <row r="181" spans="1:23" x14ac:dyDescent="0.3">
      <c r="A181" s="7">
        <v>43717</v>
      </c>
      <c r="B181" s="1" t="s">
        <v>1</v>
      </c>
      <c r="C181" s="39">
        <f>'[8]Daily Roster'!$C181</f>
        <v>0</v>
      </c>
      <c r="D181" s="39">
        <f>'[8]Daily Roster'!$D181</f>
        <v>0</v>
      </c>
      <c r="E181" s="39">
        <f>'[8]Daily Roster'!$E181</f>
        <v>0</v>
      </c>
      <c r="F181" s="39">
        <f>'[8]Daily Roster'!$F181</f>
        <v>0</v>
      </c>
      <c r="G181" s="39">
        <f>'[8]Daily Roster'!$G181</f>
        <v>0</v>
      </c>
      <c r="H181" s="39">
        <f>'[8]Daily Roster'!$H181</f>
        <v>0</v>
      </c>
      <c r="I181" s="39">
        <f>'[8]Daily Roster'!$I181</f>
        <v>0</v>
      </c>
      <c r="J181" s="42">
        <f>'[8]Daily Roster'!$J181</f>
        <v>0</v>
      </c>
      <c r="K181" s="42">
        <f>'[8]Daily Roster'!$K181</f>
        <v>0</v>
      </c>
      <c r="L181" s="42">
        <f>'[8]Daily Roster'!$L181</f>
        <v>0</v>
      </c>
      <c r="M181" s="42">
        <f>'[8]Daily Roster'!$M181</f>
        <v>0</v>
      </c>
      <c r="N181" s="42">
        <f>'[8]Daily Roster'!$N181</f>
        <v>0</v>
      </c>
      <c r="O181" s="42">
        <f>'[8]Daily Roster'!$O181</f>
        <v>0</v>
      </c>
      <c r="P181" s="42">
        <f>'[8]Daily Roster'!$P181</f>
        <v>0</v>
      </c>
      <c r="Q181" s="42">
        <f>'[8]Daily Roster'!$Q181</f>
        <v>0</v>
      </c>
      <c r="R181" s="3">
        <f>'[8]Daily Roster'!$R181</f>
        <v>0</v>
      </c>
      <c r="S181" s="42">
        <f>'[8]Daily Roster'!$S181</f>
        <v>0</v>
      </c>
      <c r="T181" s="42">
        <f>'[8]Daily Roster'!$T181</f>
        <v>0</v>
      </c>
      <c r="U181" s="3">
        <f>'[8]Daily Roster'!$U181</f>
        <v>0</v>
      </c>
      <c r="V181" s="42">
        <f>'[8]Daily Roster'!$V181</f>
        <v>0</v>
      </c>
      <c r="W181" s="3" t="str">
        <f>'[8]Daily Roster'!$W181</f>
        <v>qq</v>
      </c>
    </row>
    <row r="182" spans="1:23" x14ac:dyDescent="0.3">
      <c r="A182" s="7">
        <v>43718</v>
      </c>
      <c r="B182" s="1" t="s">
        <v>2</v>
      </c>
      <c r="C182" s="39">
        <f>'[8]Daily Roster'!$C182</f>
        <v>0</v>
      </c>
      <c r="D182" s="39">
        <f>'[8]Daily Roster'!$D182</f>
        <v>0</v>
      </c>
      <c r="E182" s="39">
        <f>'[8]Daily Roster'!$E182</f>
        <v>0</v>
      </c>
      <c r="F182" s="39">
        <f>'[8]Daily Roster'!$F182</f>
        <v>0</v>
      </c>
      <c r="G182" s="39">
        <f>'[8]Daily Roster'!$G182</f>
        <v>0</v>
      </c>
      <c r="H182" s="39">
        <f>'[8]Daily Roster'!$H182</f>
        <v>0</v>
      </c>
      <c r="I182" s="39">
        <f>'[8]Daily Roster'!$I182</f>
        <v>0</v>
      </c>
      <c r="J182" s="42">
        <f>'[8]Daily Roster'!$J182</f>
        <v>0</v>
      </c>
      <c r="K182" s="42">
        <f>'[8]Daily Roster'!$K182</f>
        <v>0</v>
      </c>
      <c r="L182" s="42">
        <f>'[8]Daily Roster'!$L182</f>
        <v>0</v>
      </c>
      <c r="M182" s="42">
        <f>'[8]Daily Roster'!$M182</f>
        <v>0</v>
      </c>
      <c r="N182" s="42">
        <f>'[8]Daily Roster'!$N182</f>
        <v>0</v>
      </c>
      <c r="O182" s="42">
        <f>'[8]Daily Roster'!$O182</f>
        <v>0</v>
      </c>
      <c r="P182" s="42">
        <f>'[8]Daily Roster'!$P182</f>
        <v>0</v>
      </c>
      <c r="Q182" s="42">
        <f>'[8]Daily Roster'!$Q182</f>
        <v>0</v>
      </c>
      <c r="R182" s="3">
        <f>'[8]Daily Roster'!$R182</f>
        <v>0</v>
      </c>
      <c r="S182" s="42">
        <f>'[8]Daily Roster'!$S182</f>
        <v>0</v>
      </c>
      <c r="T182" s="42">
        <f>'[8]Daily Roster'!$T182</f>
        <v>0</v>
      </c>
      <c r="U182" s="3">
        <f>'[8]Daily Roster'!$U182</f>
        <v>0</v>
      </c>
      <c r="V182" s="42">
        <f>'[8]Daily Roster'!$V182</f>
        <v>0</v>
      </c>
      <c r="W182" s="3" t="str">
        <f>'[8]Daily Roster'!$W182</f>
        <v>(TC) (5.15-8pm)</v>
      </c>
    </row>
    <row r="183" spans="1:23" x14ac:dyDescent="0.3">
      <c r="A183" s="7">
        <v>43719</v>
      </c>
      <c r="B183" s="1" t="s">
        <v>3</v>
      </c>
      <c r="C183" s="39">
        <f>'[8]Daily Roster'!$C183</f>
        <v>0</v>
      </c>
      <c r="D183" s="39">
        <f>'[8]Daily Roster'!$D183</f>
        <v>0</v>
      </c>
      <c r="E183" s="39">
        <f>'[8]Daily Roster'!$E183</f>
        <v>0</v>
      </c>
      <c r="F183" s="39">
        <f>'[8]Daily Roster'!$F183</f>
        <v>0</v>
      </c>
      <c r="G183" s="39">
        <f>'[8]Daily Roster'!$G183</f>
        <v>0</v>
      </c>
      <c r="H183" s="39">
        <f>'[8]Daily Roster'!$H183</f>
        <v>0</v>
      </c>
      <c r="I183" s="39">
        <f>'[8]Daily Roster'!$I183</f>
        <v>0</v>
      </c>
      <c r="J183" s="42">
        <f>'[8]Daily Roster'!$J183</f>
        <v>0</v>
      </c>
      <c r="K183" s="42">
        <f>'[8]Daily Roster'!$K183</f>
        <v>0</v>
      </c>
      <c r="L183" s="42">
        <f>'[8]Daily Roster'!$L183</f>
        <v>0</v>
      </c>
      <c r="M183" s="42">
        <f>'[8]Daily Roster'!$M183</f>
        <v>0</v>
      </c>
      <c r="N183" s="42">
        <f>'[8]Daily Roster'!$N183</f>
        <v>0</v>
      </c>
      <c r="O183" s="42">
        <f>'[8]Daily Roster'!$O183</f>
        <v>0</v>
      </c>
      <c r="P183" s="42">
        <f>'[8]Daily Roster'!$P183</f>
        <v>0</v>
      </c>
      <c r="Q183" s="42">
        <f>'[8]Daily Roster'!$Q183</f>
        <v>0</v>
      </c>
      <c r="R183" s="3">
        <f>'[8]Daily Roster'!$R183</f>
        <v>0</v>
      </c>
      <c r="S183" s="42">
        <f>'[8]Daily Roster'!$S183</f>
        <v>0</v>
      </c>
      <c r="T183" s="42">
        <f>'[8]Daily Roster'!$T183</f>
        <v>0</v>
      </c>
      <c r="U183" s="3">
        <f>'[8]Daily Roster'!$U183</f>
        <v>0</v>
      </c>
      <c r="V183" s="42">
        <f>'[8]Daily Roster'!$V183</f>
        <v>0</v>
      </c>
      <c r="W183" s="3" t="str">
        <f>'[8]Daily Roster'!$W183</f>
        <v>(SS) (12.45-5.15pm)</v>
      </c>
    </row>
    <row r="184" spans="1:23" x14ac:dyDescent="0.3">
      <c r="A184" s="7">
        <v>43720</v>
      </c>
      <c r="B184" s="1" t="s">
        <v>4</v>
      </c>
      <c r="C184" s="39">
        <f>'[8]Daily Roster'!$C184</f>
        <v>0</v>
      </c>
      <c r="D184" s="39">
        <f>'[8]Daily Roster'!$D184</f>
        <v>0</v>
      </c>
      <c r="E184" s="39">
        <f>'[8]Daily Roster'!$E184</f>
        <v>0</v>
      </c>
      <c r="F184" s="39">
        <f>'[8]Daily Roster'!$F184</f>
        <v>0</v>
      </c>
      <c r="G184" s="39">
        <f>'[8]Daily Roster'!$G184</f>
        <v>0</v>
      </c>
      <c r="H184" s="39">
        <f>'[8]Daily Roster'!$H184</f>
        <v>0</v>
      </c>
      <c r="I184" s="39">
        <f>'[8]Daily Roster'!$I184</f>
        <v>0</v>
      </c>
      <c r="J184" s="42">
        <f>'[8]Daily Roster'!$J184</f>
        <v>0</v>
      </c>
      <c r="K184" s="42">
        <f>'[8]Daily Roster'!$K184</f>
        <v>0</v>
      </c>
      <c r="L184" s="42">
        <f>'[8]Daily Roster'!$L184</f>
        <v>0</v>
      </c>
      <c r="M184" s="42">
        <f>'[8]Daily Roster'!$M184</f>
        <v>0</v>
      </c>
      <c r="N184" s="42">
        <f>'[8]Daily Roster'!$N184</f>
        <v>0</v>
      </c>
      <c r="O184" s="42">
        <f>'[8]Daily Roster'!$O184</f>
        <v>0</v>
      </c>
      <c r="P184" s="42">
        <f>'[8]Daily Roster'!$P184</f>
        <v>0</v>
      </c>
      <c r="Q184" s="42">
        <f>'[8]Daily Roster'!$Q184</f>
        <v>0</v>
      </c>
      <c r="R184" s="3">
        <f>'[8]Daily Roster'!$R184</f>
        <v>0</v>
      </c>
      <c r="S184" s="42">
        <f>'[8]Daily Roster'!$S184</f>
        <v>0</v>
      </c>
      <c r="T184" s="42">
        <f>'[8]Daily Roster'!$T184</f>
        <v>0</v>
      </c>
      <c r="U184" s="3">
        <f>'[8]Daily Roster'!$U184</f>
        <v>0</v>
      </c>
      <c r="V184" s="42">
        <f>'[8]Daily Roster'!$V184</f>
        <v>0</v>
      </c>
      <c r="W184" s="3" t="str">
        <f>'[8]Daily Roster'!$W184</f>
        <v>qq</v>
      </c>
    </row>
    <row r="185" spans="1:23" x14ac:dyDescent="0.3">
      <c r="A185" s="7">
        <v>43721</v>
      </c>
      <c r="B185" s="1" t="s">
        <v>5</v>
      </c>
      <c r="C185" s="39">
        <f>'[8]Daily Roster'!$C185</f>
        <v>0</v>
      </c>
      <c r="D185" s="39">
        <f>'[8]Daily Roster'!$D185</f>
        <v>0</v>
      </c>
      <c r="E185" s="39">
        <f>'[8]Daily Roster'!$E185</f>
        <v>0</v>
      </c>
      <c r="F185" s="39">
        <f>'[8]Daily Roster'!$F185</f>
        <v>0</v>
      </c>
      <c r="G185" s="39">
        <f>'[8]Daily Roster'!$G185</f>
        <v>0</v>
      </c>
      <c r="H185" s="39">
        <f>'[8]Daily Roster'!$H185</f>
        <v>0</v>
      </c>
      <c r="I185" s="39">
        <f>'[8]Daily Roster'!$I185</f>
        <v>0</v>
      </c>
      <c r="J185" s="42">
        <f>'[8]Daily Roster'!$J185</f>
        <v>0</v>
      </c>
      <c r="K185" s="42">
        <f>'[8]Daily Roster'!$K185</f>
        <v>0</v>
      </c>
      <c r="L185" s="42">
        <f>'[8]Daily Roster'!$L185</f>
        <v>0</v>
      </c>
      <c r="M185" s="42">
        <f>'[8]Daily Roster'!$M185</f>
        <v>0</v>
      </c>
      <c r="N185" s="42">
        <f>'[8]Daily Roster'!$N185</f>
        <v>0</v>
      </c>
      <c r="O185" s="42">
        <f>'[8]Daily Roster'!$O185</f>
        <v>0</v>
      </c>
      <c r="P185" s="42">
        <f>'[8]Daily Roster'!$P185</f>
        <v>0</v>
      </c>
      <c r="Q185" s="42">
        <f>'[8]Daily Roster'!$Q185</f>
        <v>0</v>
      </c>
      <c r="R185" s="3">
        <f>'[8]Daily Roster'!$R185</f>
        <v>0</v>
      </c>
      <c r="S185" s="42">
        <f>'[8]Daily Roster'!$S185</f>
        <v>0</v>
      </c>
      <c r="T185" s="42">
        <f>'[8]Daily Roster'!$T185</f>
        <v>0</v>
      </c>
      <c r="U185" s="3">
        <f>'[8]Daily Roster'!$U185</f>
        <v>0</v>
      </c>
      <c r="V185" s="42">
        <f>'[8]Daily Roster'!$V185</f>
        <v>0</v>
      </c>
      <c r="W185" s="3" t="str">
        <f>'[8]Daily Roster'!$W185</f>
        <v>qq</v>
      </c>
    </row>
    <row r="186" spans="1:23" x14ac:dyDescent="0.3">
      <c r="A186" s="7">
        <v>43724</v>
      </c>
      <c r="B186" s="1" t="s">
        <v>1</v>
      </c>
      <c r="C186" s="39">
        <f>'[8]Daily Roster'!$C186</f>
        <v>0</v>
      </c>
      <c r="D186" s="39">
        <f>'[8]Daily Roster'!$D186</f>
        <v>0</v>
      </c>
      <c r="E186" s="39">
        <f>'[8]Daily Roster'!$E186</f>
        <v>0</v>
      </c>
      <c r="F186" s="39">
        <f>'[8]Daily Roster'!$F186</f>
        <v>0</v>
      </c>
      <c r="G186" s="39">
        <f>'[8]Daily Roster'!$G186</f>
        <v>0</v>
      </c>
      <c r="H186" s="39">
        <f>'[8]Daily Roster'!$H186</f>
        <v>0</v>
      </c>
      <c r="I186" s="39">
        <f>'[8]Daily Roster'!$I186</f>
        <v>0</v>
      </c>
      <c r="J186" s="42">
        <f>'[8]Daily Roster'!$J186</f>
        <v>0</v>
      </c>
      <c r="K186" s="42">
        <f>'[8]Daily Roster'!$K186</f>
        <v>0</v>
      </c>
      <c r="L186" s="42">
        <f>'[8]Daily Roster'!$L186</f>
        <v>0</v>
      </c>
      <c r="M186" s="42">
        <f>'[8]Daily Roster'!$M186</f>
        <v>0</v>
      </c>
      <c r="N186" s="42">
        <f>'[8]Daily Roster'!$N186</f>
        <v>0</v>
      </c>
      <c r="O186" s="42">
        <f>'[8]Daily Roster'!$O186</f>
        <v>0</v>
      </c>
      <c r="P186" s="42">
        <f>'[8]Daily Roster'!$P186</f>
        <v>0</v>
      </c>
      <c r="Q186" s="42">
        <f>'[8]Daily Roster'!$Q186</f>
        <v>0</v>
      </c>
      <c r="R186" s="3">
        <f>'[8]Daily Roster'!$R186</f>
        <v>0</v>
      </c>
      <c r="S186" s="42">
        <f>'[8]Daily Roster'!$S186</f>
        <v>0</v>
      </c>
      <c r="T186" s="42">
        <f>'[8]Daily Roster'!$T186</f>
        <v>0</v>
      </c>
      <c r="U186" s="3">
        <f>'[8]Daily Roster'!$U186</f>
        <v>0</v>
      </c>
      <c r="V186" s="42">
        <f>'[8]Daily Roster'!$V186</f>
        <v>0</v>
      </c>
      <c r="W186" s="3" t="str">
        <f>'[8]Daily Roster'!$W186</f>
        <v>qq</v>
      </c>
    </row>
    <row r="187" spans="1:23" x14ac:dyDescent="0.3">
      <c r="A187" s="7">
        <v>43725</v>
      </c>
      <c r="B187" s="1" t="s">
        <v>2</v>
      </c>
      <c r="C187" s="39">
        <f>'[8]Daily Roster'!$C187</f>
        <v>0</v>
      </c>
      <c r="D187" s="39">
        <f>'[8]Daily Roster'!$D187</f>
        <v>0</v>
      </c>
      <c r="E187" s="39">
        <f>'[8]Daily Roster'!$E187</f>
        <v>0</v>
      </c>
      <c r="F187" s="39">
        <f>'[8]Daily Roster'!$F187</f>
        <v>0</v>
      </c>
      <c r="G187" s="39">
        <f>'[8]Daily Roster'!$G187</f>
        <v>0</v>
      </c>
      <c r="H187" s="39">
        <f>'[8]Daily Roster'!$H187</f>
        <v>0</v>
      </c>
      <c r="I187" s="39">
        <f>'[8]Daily Roster'!$I187</f>
        <v>0</v>
      </c>
      <c r="J187" s="42">
        <f>'[8]Daily Roster'!$J187</f>
        <v>0</v>
      </c>
      <c r="K187" s="42">
        <f>'[8]Daily Roster'!$K187</f>
        <v>0</v>
      </c>
      <c r="L187" s="42">
        <f>'[8]Daily Roster'!$L187</f>
        <v>0</v>
      </c>
      <c r="M187" s="42">
        <f>'[8]Daily Roster'!$M187</f>
        <v>0</v>
      </c>
      <c r="N187" s="42">
        <f>'[8]Daily Roster'!$N187</f>
        <v>0</v>
      </c>
      <c r="O187" s="42">
        <f>'[8]Daily Roster'!$O187</f>
        <v>0</v>
      </c>
      <c r="P187" s="42">
        <f>'[8]Daily Roster'!$P187</f>
        <v>0</v>
      </c>
      <c r="Q187" s="42">
        <f>'[8]Daily Roster'!$Q187</f>
        <v>0</v>
      </c>
      <c r="R187" s="3">
        <f>'[8]Daily Roster'!$R187</f>
        <v>0</v>
      </c>
      <c r="S187" s="42">
        <f>'[8]Daily Roster'!$S187</f>
        <v>0</v>
      </c>
      <c r="T187" s="42">
        <f>'[8]Daily Roster'!$T187</f>
        <v>0</v>
      </c>
      <c r="U187" s="3">
        <f>'[8]Daily Roster'!$U187</f>
        <v>0</v>
      </c>
      <c r="V187" s="42">
        <f>'[8]Daily Roster'!$V187</f>
        <v>0</v>
      </c>
      <c r="W187" s="3" t="str">
        <f>'[8]Daily Roster'!$W187</f>
        <v>(SC) (5.15-8pm)</v>
      </c>
    </row>
    <row r="188" spans="1:23" x14ac:dyDescent="0.3">
      <c r="A188" s="7">
        <v>43726</v>
      </c>
      <c r="B188" s="1" t="s">
        <v>3</v>
      </c>
      <c r="C188" s="39">
        <f>'[8]Daily Roster'!$C188</f>
        <v>0</v>
      </c>
      <c r="D188" s="39">
        <f>'[8]Daily Roster'!$D188</f>
        <v>0</v>
      </c>
      <c r="E188" s="39">
        <f>'[8]Daily Roster'!$E188</f>
        <v>0</v>
      </c>
      <c r="F188" s="39">
        <f>'[8]Daily Roster'!$F188</f>
        <v>0</v>
      </c>
      <c r="G188" s="39">
        <f>'[8]Daily Roster'!$G188</f>
        <v>0</v>
      </c>
      <c r="H188" s="39">
        <f>'[8]Daily Roster'!$H188</f>
        <v>0</v>
      </c>
      <c r="I188" s="39">
        <f>'[8]Daily Roster'!$I188</f>
        <v>0</v>
      </c>
      <c r="J188" s="42">
        <f>'[8]Daily Roster'!$J188</f>
        <v>0</v>
      </c>
      <c r="K188" s="42">
        <f>'[8]Daily Roster'!$K188</f>
        <v>0</v>
      </c>
      <c r="L188" s="42">
        <f>'[8]Daily Roster'!$L188</f>
        <v>0</v>
      </c>
      <c r="M188" s="42">
        <f>'[8]Daily Roster'!$M188</f>
        <v>0</v>
      </c>
      <c r="N188" s="42">
        <f>'[8]Daily Roster'!$N188</f>
        <v>0</v>
      </c>
      <c r="O188" s="42">
        <f>'[8]Daily Roster'!$O188</f>
        <v>0</v>
      </c>
      <c r="P188" s="42">
        <f>'[8]Daily Roster'!$P188</f>
        <v>0</v>
      </c>
      <c r="Q188" s="42">
        <f>'[8]Daily Roster'!$Q188</f>
        <v>0</v>
      </c>
      <c r="R188" s="3">
        <f>'[8]Daily Roster'!$R188</f>
        <v>0</v>
      </c>
      <c r="S188" s="42">
        <f>'[8]Daily Roster'!$S188</f>
        <v>0</v>
      </c>
      <c r="T188" s="42">
        <f>'[8]Daily Roster'!$T188</f>
        <v>0</v>
      </c>
      <c r="U188" s="3">
        <f>'[8]Daily Roster'!$U188</f>
        <v>0</v>
      </c>
      <c r="V188" s="42">
        <f>'[8]Daily Roster'!$V188</f>
        <v>0</v>
      </c>
      <c r="W188" s="3" t="str">
        <f>'[8]Daily Roster'!$W188</f>
        <v>(SS) (12.45-5.15pm)</v>
      </c>
    </row>
    <row r="189" spans="1:23" x14ac:dyDescent="0.3">
      <c r="A189" s="7">
        <v>43727</v>
      </c>
      <c r="B189" s="1" t="s">
        <v>4</v>
      </c>
      <c r="C189" s="39">
        <f>'[8]Daily Roster'!$C189</f>
        <v>0</v>
      </c>
      <c r="D189" s="39">
        <f>'[8]Daily Roster'!$D189</f>
        <v>0</v>
      </c>
      <c r="E189" s="39">
        <f>'[8]Daily Roster'!$E189</f>
        <v>0</v>
      </c>
      <c r="F189" s="39">
        <f>'[8]Daily Roster'!$F189</f>
        <v>0</v>
      </c>
      <c r="G189" s="39">
        <f>'[8]Daily Roster'!$G189</f>
        <v>0</v>
      </c>
      <c r="H189" s="39">
        <f>'[8]Daily Roster'!$H189</f>
        <v>0</v>
      </c>
      <c r="I189" s="39">
        <f>'[8]Daily Roster'!$I189</f>
        <v>0</v>
      </c>
      <c r="J189" s="42">
        <f>'[8]Daily Roster'!$J189</f>
        <v>0</v>
      </c>
      <c r="K189" s="42">
        <f>'[8]Daily Roster'!$K189</f>
        <v>0</v>
      </c>
      <c r="L189" s="42">
        <f>'[8]Daily Roster'!$L189</f>
        <v>0</v>
      </c>
      <c r="M189" s="42">
        <f>'[8]Daily Roster'!$M189</f>
        <v>0</v>
      </c>
      <c r="N189" s="42">
        <f>'[8]Daily Roster'!$N189</f>
        <v>0</v>
      </c>
      <c r="O189" s="42">
        <f>'[8]Daily Roster'!$O189</f>
        <v>0</v>
      </c>
      <c r="P189" s="42">
        <f>'[8]Daily Roster'!$P189</f>
        <v>0</v>
      </c>
      <c r="Q189" s="42">
        <f>'[8]Daily Roster'!$Q189</f>
        <v>0</v>
      </c>
      <c r="R189" s="3">
        <f>'[8]Daily Roster'!$R189</f>
        <v>0</v>
      </c>
      <c r="S189" s="42">
        <f>'[8]Daily Roster'!$S189</f>
        <v>0</v>
      </c>
      <c r="T189" s="42">
        <f>'[8]Daily Roster'!$T189</f>
        <v>0</v>
      </c>
      <c r="U189" s="3">
        <f>'[8]Daily Roster'!$U189</f>
        <v>0</v>
      </c>
      <c r="V189" s="42">
        <f>'[8]Daily Roster'!$V189</f>
        <v>0</v>
      </c>
      <c r="W189" s="3" t="str">
        <f>'[8]Daily Roster'!$W189</f>
        <v>qq</v>
      </c>
    </row>
    <row r="190" spans="1:23" x14ac:dyDescent="0.3">
      <c r="A190" s="7">
        <v>43728</v>
      </c>
      <c r="B190" s="1" t="s">
        <v>5</v>
      </c>
      <c r="C190" s="39">
        <f>'[8]Daily Roster'!$C190</f>
        <v>0</v>
      </c>
      <c r="D190" s="39">
        <f>'[8]Daily Roster'!$D190</f>
        <v>0</v>
      </c>
      <c r="E190" s="39">
        <f>'[8]Daily Roster'!$E190</f>
        <v>0</v>
      </c>
      <c r="F190" s="39">
        <f>'[8]Daily Roster'!$F190</f>
        <v>0</v>
      </c>
      <c r="G190" s="39">
        <f>'[8]Daily Roster'!$G190</f>
        <v>0</v>
      </c>
      <c r="H190" s="39">
        <f>'[8]Daily Roster'!$H190</f>
        <v>0</v>
      </c>
      <c r="I190" s="39">
        <f>'[8]Daily Roster'!$I190</f>
        <v>0</v>
      </c>
      <c r="J190" s="42">
        <f>'[8]Daily Roster'!$J190</f>
        <v>0</v>
      </c>
      <c r="K190" s="42">
        <f>'[8]Daily Roster'!$K190</f>
        <v>0</v>
      </c>
      <c r="L190" s="42">
        <f>'[8]Daily Roster'!$L190</f>
        <v>0</v>
      </c>
      <c r="M190" s="42">
        <f>'[8]Daily Roster'!$M190</f>
        <v>0</v>
      </c>
      <c r="N190" s="42">
        <f>'[8]Daily Roster'!$N190</f>
        <v>0</v>
      </c>
      <c r="O190" s="42">
        <f>'[8]Daily Roster'!$O190</f>
        <v>0</v>
      </c>
      <c r="P190" s="42">
        <f>'[8]Daily Roster'!$P190</f>
        <v>0</v>
      </c>
      <c r="Q190" s="42">
        <f>'[8]Daily Roster'!$Q190</f>
        <v>0</v>
      </c>
      <c r="R190" s="3">
        <f>'[8]Daily Roster'!$R190</f>
        <v>0</v>
      </c>
      <c r="S190" s="42">
        <f>'[8]Daily Roster'!$S190</f>
        <v>0</v>
      </c>
      <c r="T190" s="42">
        <f>'[8]Daily Roster'!$T190</f>
        <v>0</v>
      </c>
      <c r="U190" s="3">
        <f>'[8]Daily Roster'!$U190</f>
        <v>0</v>
      </c>
      <c r="V190" s="42">
        <f>'[8]Daily Roster'!$V190</f>
        <v>0</v>
      </c>
      <c r="W190" s="3" t="str">
        <f>'[8]Daily Roster'!$W190</f>
        <v>qq</v>
      </c>
    </row>
    <row r="191" spans="1:23" x14ac:dyDescent="0.3">
      <c r="A191" s="7">
        <v>43731</v>
      </c>
      <c r="B191" s="1" t="s">
        <v>1</v>
      </c>
      <c r="C191" s="39">
        <f>'[8]Daily Roster'!$C191</f>
        <v>0</v>
      </c>
      <c r="D191" s="39">
        <f>'[8]Daily Roster'!$D191</f>
        <v>0</v>
      </c>
      <c r="E191" s="39">
        <f>'[8]Daily Roster'!$E191</f>
        <v>0</v>
      </c>
      <c r="F191" s="39">
        <f>'[8]Daily Roster'!$F191</f>
        <v>0</v>
      </c>
      <c r="G191" s="39">
        <f>'[8]Daily Roster'!$G191</f>
        <v>0</v>
      </c>
      <c r="H191" s="39">
        <f>'[8]Daily Roster'!$H191</f>
        <v>0</v>
      </c>
      <c r="I191" s="39">
        <f>'[8]Daily Roster'!$I191</f>
        <v>0</v>
      </c>
      <c r="J191" s="42">
        <f>'[8]Daily Roster'!$J191</f>
        <v>0</v>
      </c>
      <c r="K191" s="42">
        <f>'[8]Daily Roster'!$K191</f>
        <v>0</v>
      </c>
      <c r="L191" s="42">
        <f>'[8]Daily Roster'!$L191</f>
        <v>0</v>
      </c>
      <c r="M191" s="42">
        <f>'[8]Daily Roster'!$M191</f>
        <v>0</v>
      </c>
      <c r="N191" s="42">
        <f>'[8]Daily Roster'!$N191</f>
        <v>0</v>
      </c>
      <c r="O191" s="42">
        <f>'[8]Daily Roster'!$O191</f>
        <v>0</v>
      </c>
      <c r="P191" s="42">
        <f>'[8]Daily Roster'!$P191</f>
        <v>0</v>
      </c>
      <c r="Q191" s="42">
        <f>'[8]Daily Roster'!$Q191</f>
        <v>0</v>
      </c>
      <c r="R191" s="3">
        <f>'[8]Daily Roster'!$R191</f>
        <v>0</v>
      </c>
      <c r="S191" s="42">
        <f>'[8]Daily Roster'!$S191</f>
        <v>0</v>
      </c>
      <c r="T191" s="42">
        <f>'[8]Daily Roster'!$T191</f>
        <v>0</v>
      </c>
      <c r="U191" s="3">
        <f>'[8]Daily Roster'!$U191</f>
        <v>0</v>
      </c>
      <c r="V191" s="42">
        <f>'[8]Daily Roster'!$V191</f>
        <v>0</v>
      </c>
      <c r="W191" s="3" t="str">
        <f>'[8]Daily Roster'!$W191</f>
        <v>qq</v>
      </c>
    </row>
    <row r="192" spans="1:23" x14ac:dyDescent="0.3">
      <c r="A192" s="7">
        <v>43732</v>
      </c>
      <c r="B192" s="1" t="s">
        <v>2</v>
      </c>
      <c r="C192" s="39">
        <f>'[8]Daily Roster'!$C192</f>
        <v>0</v>
      </c>
      <c r="D192" s="39">
        <f>'[8]Daily Roster'!$D192</f>
        <v>0</v>
      </c>
      <c r="E192" s="39">
        <f>'[8]Daily Roster'!$E192</f>
        <v>0</v>
      </c>
      <c r="F192" s="39">
        <f>'[8]Daily Roster'!$F192</f>
        <v>0</v>
      </c>
      <c r="G192" s="39">
        <f>'[8]Daily Roster'!$G192</f>
        <v>0</v>
      </c>
      <c r="H192" s="39">
        <f>'[8]Daily Roster'!$H192</f>
        <v>0</v>
      </c>
      <c r="I192" s="39">
        <f>'[8]Daily Roster'!$I192</f>
        <v>0</v>
      </c>
      <c r="J192" s="42">
        <f>'[8]Daily Roster'!$J192</f>
        <v>0</v>
      </c>
      <c r="K192" s="42">
        <f>'[8]Daily Roster'!$K192</f>
        <v>0</v>
      </c>
      <c r="L192" s="42">
        <f>'[8]Daily Roster'!$L192</f>
        <v>0</v>
      </c>
      <c r="M192" s="42">
        <f>'[8]Daily Roster'!$M192</f>
        <v>0</v>
      </c>
      <c r="N192" s="42">
        <f>'[8]Daily Roster'!$N192</f>
        <v>0</v>
      </c>
      <c r="O192" s="42">
        <f>'[8]Daily Roster'!$O192</f>
        <v>0</v>
      </c>
      <c r="P192" s="42">
        <f>'[8]Daily Roster'!$P192</f>
        <v>0</v>
      </c>
      <c r="Q192" s="42">
        <f>'[8]Daily Roster'!$Q192</f>
        <v>0</v>
      </c>
      <c r="R192" s="3">
        <f>'[8]Daily Roster'!$R192</f>
        <v>0</v>
      </c>
      <c r="S192" s="42">
        <f>'[8]Daily Roster'!$S192</f>
        <v>0</v>
      </c>
      <c r="T192" s="42">
        <f>'[8]Daily Roster'!$T192</f>
        <v>0</v>
      </c>
      <c r="U192" s="3">
        <f>'[8]Daily Roster'!$U192</f>
        <v>0</v>
      </c>
      <c r="V192" s="42">
        <f>'[8]Daily Roster'!$V192</f>
        <v>0</v>
      </c>
      <c r="W192" s="3" t="str">
        <f>'[8]Daily Roster'!$W192</f>
        <v>(TC) (5.15-8pm)</v>
      </c>
    </row>
    <row r="193" spans="1:23" x14ac:dyDescent="0.3">
      <c r="A193" s="7">
        <v>43733</v>
      </c>
      <c r="B193" s="1" t="s">
        <v>3</v>
      </c>
      <c r="C193" s="39">
        <f>'[8]Daily Roster'!$C193</f>
        <v>0</v>
      </c>
      <c r="D193" s="39">
        <f>'[8]Daily Roster'!$D193</f>
        <v>0</v>
      </c>
      <c r="E193" s="39">
        <f>'[8]Daily Roster'!$E193</f>
        <v>0</v>
      </c>
      <c r="F193" s="39">
        <f>'[8]Daily Roster'!$F193</f>
        <v>0</v>
      </c>
      <c r="G193" s="39">
        <f>'[8]Daily Roster'!$G193</f>
        <v>0</v>
      </c>
      <c r="H193" s="39">
        <f>'[8]Daily Roster'!$H193</f>
        <v>0</v>
      </c>
      <c r="I193" s="39">
        <f>'[8]Daily Roster'!$I193</f>
        <v>0</v>
      </c>
      <c r="J193" s="42">
        <f>'[8]Daily Roster'!$J193</f>
        <v>0</v>
      </c>
      <c r="K193" s="42">
        <f>'[8]Daily Roster'!$K193</f>
        <v>0</v>
      </c>
      <c r="L193" s="42">
        <f>'[8]Daily Roster'!$L193</f>
        <v>0</v>
      </c>
      <c r="M193" s="42">
        <f>'[8]Daily Roster'!$M193</f>
        <v>0</v>
      </c>
      <c r="N193" s="42">
        <f>'[8]Daily Roster'!$N193</f>
        <v>0</v>
      </c>
      <c r="O193" s="42">
        <f>'[8]Daily Roster'!$O193</f>
        <v>0</v>
      </c>
      <c r="P193" s="42">
        <f>'[8]Daily Roster'!$P193</f>
        <v>0</v>
      </c>
      <c r="Q193" s="42">
        <f>'[8]Daily Roster'!$Q193</f>
        <v>0</v>
      </c>
      <c r="R193" s="3">
        <f>'[8]Daily Roster'!$R193</f>
        <v>0</v>
      </c>
      <c r="S193" s="42">
        <f>'[8]Daily Roster'!$S193</f>
        <v>0</v>
      </c>
      <c r="T193" s="42">
        <f>'[8]Daily Roster'!$T193</f>
        <v>0</v>
      </c>
      <c r="U193" s="3">
        <f>'[8]Daily Roster'!$U193</f>
        <v>0</v>
      </c>
      <c r="V193" s="42">
        <f>'[8]Daily Roster'!$V193</f>
        <v>0</v>
      </c>
      <c r="W193" s="3" t="str">
        <f>'[8]Daily Roster'!$W193</f>
        <v>(SS) (12.45-5.15pm)</v>
      </c>
    </row>
    <row r="194" spans="1:23" x14ac:dyDescent="0.3">
      <c r="A194" s="7">
        <v>43734</v>
      </c>
      <c r="B194" s="1" t="s">
        <v>4</v>
      </c>
      <c r="C194" s="39">
        <f>'[8]Daily Roster'!$C194</f>
        <v>0</v>
      </c>
      <c r="D194" s="39">
        <f>'[8]Daily Roster'!$D194</f>
        <v>0</v>
      </c>
      <c r="E194" s="39">
        <f>'[8]Daily Roster'!$E194</f>
        <v>0</v>
      </c>
      <c r="F194" s="39">
        <f>'[8]Daily Roster'!$F194</f>
        <v>0</v>
      </c>
      <c r="G194" s="39">
        <f>'[8]Daily Roster'!$G194</f>
        <v>0</v>
      </c>
      <c r="H194" s="39">
        <f>'[8]Daily Roster'!$H194</f>
        <v>0</v>
      </c>
      <c r="I194" s="39">
        <f>'[8]Daily Roster'!$I194</f>
        <v>0</v>
      </c>
      <c r="J194" s="42">
        <f>'[8]Daily Roster'!$J194</f>
        <v>0</v>
      </c>
      <c r="K194" s="42">
        <f>'[8]Daily Roster'!$K194</f>
        <v>0</v>
      </c>
      <c r="L194" s="42">
        <f>'[8]Daily Roster'!$L194</f>
        <v>0</v>
      </c>
      <c r="M194" s="42">
        <f>'[8]Daily Roster'!$M194</f>
        <v>0</v>
      </c>
      <c r="N194" s="42">
        <f>'[8]Daily Roster'!$N194</f>
        <v>0</v>
      </c>
      <c r="O194" s="42">
        <f>'[8]Daily Roster'!$O194</f>
        <v>0</v>
      </c>
      <c r="P194" s="42">
        <f>'[8]Daily Roster'!$P194</f>
        <v>0</v>
      </c>
      <c r="Q194" s="42">
        <f>'[8]Daily Roster'!$Q194</f>
        <v>0</v>
      </c>
      <c r="R194" s="3">
        <f>'[8]Daily Roster'!$R194</f>
        <v>0</v>
      </c>
      <c r="S194" s="42">
        <f>'[8]Daily Roster'!$S194</f>
        <v>0</v>
      </c>
      <c r="T194" s="42">
        <f>'[8]Daily Roster'!$T194</f>
        <v>0</v>
      </c>
      <c r="U194" s="3">
        <f>'[8]Daily Roster'!$U194</f>
        <v>0</v>
      </c>
      <c r="V194" s="42">
        <f>'[8]Daily Roster'!$V194</f>
        <v>0</v>
      </c>
      <c r="W194" s="3" t="str">
        <f>'[8]Daily Roster'!$W194</f>
        <v>qq</v>
      </c>
    </row>
    <row r="195" spans="1:23" x14ac:dyDescent="0.3">
      <c r="A195" s="7">
        <v>43735</v>
      </c>
      <c r="B195" s="1" t="s">
        <v>5</v>
      </c>
      <c r="C195" s="39">
        <f>'[8]Daily Roster'!$C195</f>
        <v>0</v>
      </c>
      <c r="D195" s="39">
        <f>'[8]Daily Roster'!$D195</f>
        <v>0</v>
      </c>
      <c r="E195" s="39">
        <f>'[8]Daily Roster'!$E195</f>
        <v>0</v>
      </c>
      <c r="F195" s="39">
        <f>'[8]Daily Roster'!$F195</f>
        <v>0</v>
      </c>
      <c r="G195" s="39">
        <f>'[8]Daily Roster'!$G195</f>
        <v>0</v>
      </c>
      <c r="H195" s="39">
        <f>'[8]Daily Roster'!$H195</f>
        <v>0</v>
      </c>
      <c r="I195" s="39">
        <f>'[8]Daily Roster'!$I195</f>
        <v>0</v>
      </c>
      <c r="J195" s="42">
        <f>'[8]Daily Roster'!$J195</f>
        <v>0</v>
      </c>
      <c r="K195" s="42">
        <f>'[8]Daily Roster'!$K195</f>
        <v>0</v>
      </c>
      <c r="L195" s="42">
        <f>'[8]Daily Roster'!$L195</f>
        <v>0</v>
      </c>
      <c r="M195" s="42">
        <f>'[8]Daily Roster'!$M195</f>
        <v>0</v>
      </c>
      <c r="N195" s="42">
        <f>'[8]Daily Roster'!$N195</f>
        <v>0</v>
      </c>
      <c r="O195" s="42">
        <f>'[8]Daily Roster'!$O195</f>
        <v>0</v>
      </c>
      <c r="P195" s="42">
        <f>'[8]Daily Roster'!$P195</f>
        <v>0</v>
      </c>
      <c r="Q195" s="42">
        <f>'[8]Daily Roster'!$Q195</f>
        <v>0</v>
      </c>
      <c r="R195" s="3">
        <f>'[8]Daily Roster'!$R195</f>
        <v>0</v>
      </c>
      <c r="S195" s="42">
        <f>'[8]Daily Roster'!$S195</f>
        <v>0</v>
      </c>
      <c r="T195" s="42">
        <f>'[8]Daily Roster'!$T195</f>
        <v>0</v>
      </c>
      <c r="U195" s="3">
        <f>'[8]Daily Roster'!$U195</f>
        <v>0</v>
      </c>
      <c r="V195" s="42">
        <f>'[8]Daily Roster'!$V195</f>
        <v>0</v>
      </c>
      <c r="W195" s="3" t="str">
        <f>'[8]Daily Roster'!$W195</f>
        <v>qq</v>
      </c>
    </row>
    <row r="196" spans="1:23" x14ac:dyDescent="0.3">
      <c r="A196" s="7">
        <v>43738</v>
      </c>
      <c r="B196" s="1" t="s">
        <v>1</v>
      </c>
      <c r="C196" s="39">
        <f>'[8]Daily Roster'!$C196</f>
        <v>0</v>
      </c>
      <c r="D196" s="39">
        <f>'[8]Daily Roster'!$D196</f>
        <v>0</v>
      </c>
      <c r="E196" s="39">
        <f>'[8]Daily Roster'!$E196</f>
        <v>0</v>
      </c>
      <c r="F196" s="39">
        <f>'[8]Daily Roster'!$F196</f>
        <v>0</v>
      </c>
      <c r="G196" s="39">
        <f>'[8]Daily Roster'!$G196</f>
        <v>0</v>
      </c>
      <c r="H196" s="39">
        <f>'[8]Daily Roster'!$H196</f>
        <v>0</v>
      </c>
      <c r="I196" s="39">
        <f>'[8]Daily Roster'!$I196</f>
        <v>0</v>
      </c>
      <c r="J196" s="42">
        <f>'[8]Daily Roster'!$J196</f>
        <v>0</v>
      </c>
      <c r="K196" s="42">
        <f>'[8]Daily Roster'!$K196</f>
        <v>0</v>
      </c>
      <c r="L196" s="42">
        <f>'[8]Daily Roster'!$L196</f>
        <v>0</v>
      </c>
      <c r="M196" s="42">
        <f>'[8]Daily Roster'!$M196</f>
        <v>0</v>
      </c>
      <c r="N196" s="42">
        <f>'[8]Daily Roster'!$N196</f>
        <v>0</v>
      </c>
      <c r="O196" s="42">
        <f>'[8]Daily Roster'!$O196</f>
        <v>0</v>
      </c>
      <c r="P196" s="42">
        <f>'[8]Daily Roster'!$P196</f>
        <v>0</v>
      </c>
      <c r="Q196" s="42">
        <f>'[8]Daily Roster'!$Q196</f>
        <v>0</v>
      </c>
      <c r="R196" s="3">
        <f>'[8]Daily Roster'!$R196</f>
        <v>0</v>
      </c>
      <c r="S196" s="42">
        <f>'[8]Daily Roster'!$S196</f>
        <v>0</v>
      </c>
      <c r="T196" s="42">
        <f>'[8]Daily Roster'!$T196</f>
        <v>0</v>
      </c>
      <c r="U196" s="3">
        <f>'[8]Daily Roster'!$U196</f>
        <v>0</v>
      </c>
      <c r="V196" s="42">
        <f>'[8]Daily Roster'!$V196</f>
        <v>0</v>
      </c>
      <c r="W196" s="3" t="str">
        <f>'[8]Daily Roster'!$W196</f>
        <v>qq</v>
      </c>
    </row>
    <row r="197" spans="1:23" x14ac:dyDescent="0.3">
      <c r="A197" s="7">
        <v>43739</v>
      </c>
      <c r="B197" s="1" t="s">
        <v>2</v>
      </c>
      <c r="C197" s="39">
        <f>'[8]Daily Roster'!$C197</f>
        <v>0</v>
      </c>
      <c r="D197" s="39">
        <f>'[8]Daily Roster'!$D197</f>
        <v>0</v>
      </c>
      <c r="E197" s="39">
        <f>'[8]Daily Roster'!$E197</f>
        <v>0</v>
      </c>
      <c r="F197" s="39">
        <f>'[8]Daily Roster'!$F197</f>
        <v>0</v>
      </c>
      <c r="G197" s="39">
        <f>'[8]Daily Roster'!$G197</f>
        <v>0</v>
      </c>
      <c r="H197" s="39">
        <f>'[8]Daily Roster'!$H197</f>
        <v>0</v>
      </c>
      <c r="I197" s="39">
        <f>'[8]Daily Roster'!$I197</f>
        <v>0</v>
      </c>
      <c r="J197" s="42">
        <f>'[8]Daily Roster'!$J197</f>
        <v>0</v>
      </c>
      <c r="K197" s="42">
        <f>'[8]Daily Roster'!$K197</f>
        <v>0</v>
      </c>
      <c r="L197" s="42">
        <f>'[8]Daily Roster'!$L197</f>
        <v>0</v>
      </c>
      <c r="M197" s="42">
        <f>'[8]Daily Roster'!$M197</f>
        <v>0</v>
      </c>
      <c r="N197" s="42">
        <f>'[8]Daily Roster'!$N197</f>
        <v>0</v>
      </c>
      <c r="O197" s="42">
        <f>'[8]Daily Roster'!$O197</f>
        <v>0</v>
      </c>
      <c r="P197" s="42">
        <f>'[8]Daily Roster'!$P197</f>
        <v>0</v>
      </c>
      <c r="Q197" s="42">
        <f>'[8]Daily Roster'!$Q197</f>
        <v>0</v>
      </c>
      <c r="R197" s="3">
        <f>'[8]Daily Roster'!$R197</f>
        <v>0</v>
      </c>
      <c r="S197" s="42">
        <f>'[8]Daily Roster'!$S197</f>
        <v>0</v>
      </c>
      <c r="T197" s="42">
        <f>'[8]Daily Roster'!$T197</f>
        <v>0</v>
      </c>
      <c r="U197" s="3">
        <f>'[8]Daily Roster'!$U197</f>
        <v>0</v>
      </c>
      <c r="V197" s="42">
        <f>'[8]Daily Roster'!$V197</f>
        <v>0</v>
      </c>
      <c r="W197" s="3" t="str">
        <f>'[8]Daily Roster'!$W197</f>
        <v>(SC) (5.15-8pm)</v>
      </c>
    </row>
    <row r="198" spans="1:23" x14ac:dyDescent="0.3">
      <c r="A198" s="7">
        <v>43740</v>
      </c>
      <c r="B198" s="1" t="s">
        <v>3</v>
      </c>
      <c r="C198" s="39">
        <f>'[8]Daily Roster'!$C198</f>
        <v>0</v>
      </c>
      <c r="D198" s="39">
        <f>'[8]Daily Roster'!$D198</f>
        <v>0</v>
      </c>
      <c r="E198" s="39">
        <f>'[8]Daily Roster'!$E198</f>
        <v>0</v>
      </c>
      <c r="F198" s="39">
        <f>'[8]Daily Roster'!$F198</f>
        <v>0</v>
      </c>
      <c r="G198" s="39">
        <f>'[8]Daily Roster'!$G198</f>
        <v>0</v>
      </c>
      <c r="H198" s="39">
        <f>'[8]Daily Roster'!$H198</f>
        <v>0</v>
      </c>
      <c r="I198" s="39">
        <f>'[8]Daily Roster'!$I198</f>
        <v>0</v>
      </c>
      <c r="J198" s="42">
        <f>'[8]Daily Roster'!$J198</f>
        <v>0</v>
      </c>
      <c r="K198" s="42">
        <f>'[8]Daily Roster'!$K198</f>
        <v>0</v>
      </c>
      <c r="L198" s="42">
        <f>'[8]Daily Roster'!$L198</f>
        <v>0</v>
      </c>
      <c r="M198" s="42">
        <f>'[8]Daily Roster'!$M198</f>
        <v>0</v>
      </c>
      <c r="N198" s="42">
        <f>'[8]Daily Roster'!$N198</f>
        <v>0</v>
      </c>
      <c r="O198" s="42">
        <f>'[8]Daily Roster'!$O198</f>
        <v>0</v>
      </c>
      <c r="P198" s="42">
        <f>'[8]Daily Roster'!$P198</f>
        <v>0</v>
      </c>
      <c r="Q198" s="42">
        <f>'[8]Daily Roster'!$Q198</f>
        <v>0</v>
      </c>
      <c r="R198" s="3">
        <f>'[8]Daily Roster'!$R198</f>
        <v>0</v>
      </c>
      <c r="S198" s="42">
        <f>'[8]Daily Roster'!$S198</f>
        <v>0</v>
      </c>
      <c r="T198" s="42">
        <f>'[8]Daily Roster'!$T198</f>
        <v>0</v>
      </c>
      <c r="U198" s="3">
        <f>'[8]Daily Roster'!$U198</f>
        <v>0</v>
      </c>
      <c r="V198" s="42">
        <f>'[8]Daily Roster'!$V198</f>
        <v>0</v>
      </c>
      <c r="W198" s="3" t="str">
        <f>'[8]Daily Roster'!$W198</f>
        <v>(SS) (12.45-5.15pm)</v>
      </c>
    </row>
    <row r="199" spans="1:23" x14ac:dyDescent="0.3">
      <c r="A199" s="7">
        <v>43741</v>
      </c>
      <c r="B199" s="1" t="s">
        <v>4</v>
      </c>
      <c r="C199" s="39">
        <f>'[8]Daily Roster'!$C199</f>
        <v>0</v>
      </c>
      <c r="D199" s="39">
        <f>'[8]Daily Roster'!$D199</f>
        <v>0</v>
      </c>
      <c r="E199" s="39">
        <f>'[8]Daily Roster'!$E199</f>
        <v>0</v>
      </c>
      <c r="F199" s="39">
        <f>'[8]Daily Roster'!$F199</f>
        <v>0</v>
      </c>
      <c r="G199" s="39">
        <f>'[8]Daily Roster'!$G199</f>
        <v>0</v>
      </c>
      <c r="H199" s="39">
        <f>'[8]Daily Roster'!$H199</f>
        <v>0</v>
      </c>
      <c r="I199" s="39">
        <f>'[8]Daily Roster'!$I199</f>
        <v>0</v>
      </c>
      <c r="J199" s="42">
        <f>'[8]Daily Roster'!$J199</f>
        <v>0</v>
      </c>
      <c r="K199" s="42">
        <f>'[8]Daily Roster'!$K199</f>
        <v>0</v>
      </c>
      <c r="L199" s="42">
        <f>'[8]Daily Roster'!$L199</f>
        <v>0</v>
      </c>
      <c r="M199" s="42">
        <f>'[8]Daily Roster'!$M199</f>
        <v>0</v>
      </c>
      <c r="N199" s="42">
        <f>'[8]Daily Roster'!$N199</f>
        <v>0</v>
      </c>
      <c r="O199" s="42">
        <f>'[8]Daily Roster'!$O199</f>
        <v>0</v>
      </c>
      <c r="P199" s="42">
        <f>'[8]Daily Roster'!$P199</f>
        <v>0</v>
      </c>
      <c r="Q199" s="42">
        <f>'[8]Daily Roster'!$Q199</f>
        <v>0</v>
      </c>
      <c r="R199" s="3">
        <f>'[8]Daily Roster'!$R199</f>
        <v>0</v>
      </c>
      <c r="S199" s="42">
        <f>'[8]Daily Roster'!$S199</f>
        <v>0</v>
      </c>
      <c r="T199" s="42">
        <f>'[8]Daily Roster'!$T199</f>
        <v>0</v>
      </c>
      <c r="U199" s="3">
        <f>'[8]Daily Roster'!$U199</f>
        <v>0</v>
      </c>
      <c r="V199" s="42">
        <f>'[8]Daily Roster'!$V199</f>
        <v>0</v>
      </c>
      <c r="W199" s="3" t="str">
        <f>'[8]Daily Roster'!$W199</f>
        <v>qq</v>
      </c>
    </row>
    <row r="200" spans="1:23" x14ac:dyDescent="0.3">
      <c r="A200" s="7">
        <v>43742</v>
      </c>
      <c r="B200" s="1" t="s">
        <v>5</v>
      </c>
      <c r="C200" s="39">
        <f>'[8]Daily Roster'!$C200</f>
        <v>0</v>
      </c>
      <c r="D200" s="39">
        <f>'[8]Daily Roster'!$D200</f>
        <v>0</v>
      </c>
      <c r="E200" s="39">
        <f>'[8]Daily Roster'!$E200</f>
        <v>0</v>
      </c>
      <c r="F200" s="39">
        <f>'[8]Daily Roster'!$F200</f>
        <v>0</v>
      </c>
      <c r="G200" s="39">
        <f>'[8]Daily Roster'!$G200</f>
        <v>0</v>
      </c>
      <c r="H200" s="39">
        <f>'[8]Daily Roster'!$H200</f>
        <v>0</v>
      </c>
      <c r="I200" s="39">
        <f>'[8]Daily Roster'!$I200</f>
        <v>0</v>
      </c>
      <c r="J200" s="42">
        <f>'[8]Daily Roster'!$J200</f>
        <v>0</v>
      </c>
      <c r="K200" s="42">
        <f>'[8]Daily Roster'!$K200</f>
        <v>0</v>
      </c>
      <c r="L200" s="42">
        <f>'[8]Daily Roster'!$L200</f>
        <v>0</v>
      </c>
      <c r="M200" s="42">
        <f>'[8]Daily Roster'!$M200</f>
        <v>0</v>
      </c>
      <c r="N200" s="42">
        <f>'[8]Daily Roster'!$N200</f>
        <v>0</v>
      </c>
      <c r="O200" s="42">
        <f>'[8]Daily Roster'!$O200</f>
        <v>0</v>
      </c>
      <c r="P200" s="42">
        <f>'[8]Daily Roster'!$P200</f>
        <v>0</v>
      </c>
      <c r="Q200" s="42">
        <f>'[8]Daily Roster'!$Q200</f>
        <v>0</v>
      </c>
      <c r="R200" s="3">
        <f>'[8]Daily Roster'!$R200</f>
        <v>0</v>
      </c>
      <c r="S200" s="42">
        <f>'[8]Daily Roster'!$S200</f>
        <v>0</v>
      </c>
      <c r="T200" s="42">
        <f>'[8]Daily Roster'!$T200</f>
        <v>0</v>
      </c>
      <c r="U200" s="3">
        <f>'[8]Daily Roster'!$U200</f>
        <v>0</v>
      </c>
      <c r="V200" s="42">
        <f>'[8]Daily Roster'!$V200</f>
        <v>0</v>
      </c>
      <c r="W200" s="3" t="str">
        <f>'[8]Daily Roster'!$W200</f>
        <v>qq</v>
      </c>
    </row>
    <row r="201" spans="1:23" x14ac:dyDescent="0.3">
      <c r="A201" s="7">
        <v>43745</v>
      </c>
      <c r="B201" s="1" t="s">
        <v>1</v>
      </c>
      <c r="C201" s="39">
        <f>'[8]Daily Roster'!$C201</f>
        <v>0</v>
      </c>
      <c r="D201" s="39">
        <f>'[8]Daily Roster'!$D201</f>
        <v>0</v>
      </c>
      <c r="E201" s="39">
        <f>'[8]Daily Roster'!$E201</f>
        <v>0</v>
      </c>
      <c r="F201" s="39">
        <f>'[8]Daily Roster'!$F201</f>
        <v>0</v>
      </c>
      <c r="G201" s="39">
        <f>'[8]Daily Roster'!$G201</f>
        <v>0</v>
      </c>
      <c r="H201" s="39">
        <f>'[8]Daily Roster'!$H201</f>
        <v>0</v>
      </c>
      <c r="I201" s="39">
        <f>'[8]Daily Roster'!$I201</f>
        <v>0</v>
      </c>
      <c r="J201" s="42">
        <f>'[8]Daily Roster'!$J201</f>
        <v>0</v>
      </c>
      <c r="K201" s="42">
        <f>'[8]Daily Roster'!$K201</f>
        <v>0</v>
      </c>
      <c r="L201" s="42">
        <f>'[8]Daily Roster'!$L201</f>
        <v>0</v>
      </c>
      <c r="M201" s="42">
        <f>'[8]Daily Roster'!$M201</f>
        <v>0</v>
      </c>
      <c r="N201" s="42">
        <f>'[8]Daily Roster'!$N201</f>
        <v>0</v>
      </c>
      <c r="O201" s="42">
        <f>'[8]Daily Roster'!$O201</f>
        <v>0</v>
      </c>
      <c r="P201" s="42">
        <f>'[8]Daily Roster'!$P201</f>
        <v>0</v>
      </c>
      <c r="Q201" s="42">
        <f>'[8]Daily Roster'!$Q201</f>
        <v>0</v>
      </c>
      <c r="R201" s="3">
        <f>'[8]Daily Roster'!$R201</f>
        <v>0</v>
      </c>
      <c r="S201" s="42">
        <f>'[8]Daily Roster'!$S201</f>
        <v>0</v>
      </c>
      <c r="T201" s="42">
        <f>'[8]Daily Roster'!$T201</f>
        <v>0</v>
      </c>
      <c r="U201" s="3">
        <f>'[8]Daily Roster'!$U201</f>
        <v>0</v>
      </c>
      <c r="V201" s="42">
        <f>'[8]Daily Roster'!$V201</f>
        <v>0</v>
      </c>
      <c r="W201" s="3" t="str">
        <f>'[8]Daily Roster'!$W201</f>
        <v>qq</v>
      </c>
    </row>
    <row r="202" spans="1:23" x14ac:dyDescent="0.3">
      <c r="A202" s="7">
        <v>43746</v>
      </c>
      <c r="B202" s="1" t="s">
        <v>2</v>
      </c>
      <c r="C202" s="39">
        <f>'[8]Daily Roster'!$C202</f>
        <v>0</v>
      </c>
      <c r="D202" s="39">
        <f>'[8]Daily Roster'!$D202</f>
        <v>0</v>
      </c>
      <c r="E202" s="39">
        <f>'[8]Daily Roster'!$E202</f>
        <v>0</v>
      </c>
      <c r="F202" s="39">
        <f>'[8]Daily Roster'!$F202</f>
        <v>0</v>
      </c>
      <c r="G202" s="39">
        <f>'[8]Daily Roster'!$G202</f>
        <v>0</v>
      </c>
      <c r="H202" s="39">
        <f>'[8]Daily Roster'!$H202</f>
        <v>0</v>
      </c>
      <c r="I202" s="39">
        <f>'[8]Daily Roster'!$I202</f>
        <v>0</v>
      </c>
      <c r="J202" s="42">
        <f>'[8]Daily Roster'!$J202</f>
        <v>0</v>
      </c>
      <c r="K202" s="42">
        <f>'[8]Daily Roster'!$K202</f>
        <v>0</v>
      </c>
      <c r="L202" s="42">
        <f>'[8]Daily Roster'!$L202</f>
        <v>0</v>
      </c>
      <c r="M202" s="42">
        <f>'[8]Daily Roster'!$M202</f>
        <v>0</v>
      </c>
      <c r="N202" s="42">
        <f>'[8]Daily Roster'!$N202</f>
        <v>0</v>
      </c>
      <c r="O202" s="42">
        <f>'[8]Daily Roster'!$O202</f>
        <v>0</v>
      </c>
      <c r="P202" s="42">
        <f>'[8]Daily Roster'!$P202</f>
        <v>0</v>
      </c>
      <c r="Q202" s="42">
        <f>'[8]Daily Roster'!$Q202</f>
        <v>0</v>
      </c>
      <c r="R202" s="3">
        <f>'[8]Daily Roster'!$R202</f>
        <v>0</v>
      </c>
      <c r="S202" s="42">
        <f>'[8]Daily Roster'!$S202</f>
        <v>0</v>
      </c>
      <c r="T202" s="42">
        <f>'[8]Daily Roster'!$T202</f>
        <v>0</v>
      </c>
      <c r="U202" s="3">
        <f>'[8]Daily Roster'!$U202</f>
        <v>0</v>
      </c>
      <c r="V202" s="42">
        <f>'[8]Daily Roster'!$V202</f>
        <v>0</v>
      </c>
      <c r="W202" s="3" t="str">
        <f>'[8]Daily Roster'!$W202</f>
        <v>(TC) (5.15-8pm)</v>
      </c>
    </row>
    <row r="203" spans="1:23" x14ac:dyDescent="0.3">
      <c r="A203" s="7">
        <v>43747</v>
      </c>
      <c r="B203" s="1" t="s">
        <v>3</v>
      </c>
      <c r="C203" s="39">
        <f>'[8]Daily Roster'!$C203</f>
        <v>0</v>
      </c>
      <c r="D203" s="39">
        <f>'[8]Daily Roster'!$D203</f>
        <v>0</v>
      </c>
      <c r="E203" s="39">
        <f>'[8]Daily Roster'!$E203</f>
        <v>0</v>
      </c>
      <c r="F203" s="39">
        <f>'[8]Daily Roster'!$F203</f>
        <v>0</v>
      </c>
      <c r="G203" s="39">
        <f>'[8]Daily Roster'!$G203</f>
        <v>0</v>
      </c>
      <c r="H203" s="39">
        <f>'[8]Daily Roster'!$H203</f>
        <v>0</v>
      </c>
      <c r="I203" s="39">
        <f>'[8]Daily Roster'!$I203</f>
        <v>0</v>
      </c>
      <c r="J203" s="42">
        <f>'[8]Daily Roster'!$J203</f>
        <v>0</v>
      </c>
      <c r="K203" s="42">
        <f>'[8]Daily Roster'!$K203</f>
        <v>0</v>
      </c>
      <c r="L203" s="42">
        <f>'[8]Daily Roster'!$L203</f>
        <v>0</v>
      </c>
      <c r="M203" s="42">
        <f>'[8]Daily Roster'!$M203</f>
        <v>0</v>
      </c>
      <c r="N203" s="42">
        <f>'[8]Daily Roster'!$N203</f>
        <v>0</v>
      </c>
      <c r="O203" s="42">
        <f>'[8]Daily Roster'!$O203</f>
        <v>0</v>
      </c>
      <c r="P203" s="42">
        <f>'[8]Daily Roster'!$P203</f>
        <v>0</v>
      </c>
      <c r="Q203" s="42">
        <f>'[8]Daily Roster'!$Q203</f>
        <v>0</v>
      </c>
      <c r="R203" s="3">
        <f>'[8]Daily Roster'!$R203</f>
        <v>0</v>
      </c>
      <c r="S203" s="42">
        <f>'[8]Daily Roster'!$S203</f>
        <v>0</v>
      </c>
      <c r="T203" s="42">
        <f>'[8]Daily Roster'!$T203</f>
        <v>0</v>
      </c>
      <c r="U203" s="3">
        <f>'[8]Daily Roster'!$U203</f>
        <v>0</v>
      </c>
      <c r="V203" s="42">
        <f>'[8]Daily Roster'!$V203</f>
        <v>0</v>
      </c>
      <c r="W203" s="3" t="str">
        <f>'[8]Daily Roster'!$W203</f>
        <v>(SS) (12.45-5.15pm)</v>
      </c>
    </row>
    <row r="204" spans="1:23" x14ac:dyDescent="0.3">
      <c r="A204" s="7">
        <v>43748</v>
      </c>
      <c r="B204" s="1" t="s">
        <v>4</v>
      </c>
      <c r="C204" s="39">
        <f>'[8]Daily Roster'!$C204</f>
        <v>0</v>
      </c>
      <c r="D204" s="39">
        <f>'[8]Daily Roster'!$D204</f>
        <v>0</v>
      </c>
      <c r="E204" s="39">
        <f>'[8]Daily Roster'!$E204</f>
        <v>0</v>
      </c>
      <c r="F204" s="39">
        <f>'[8]Daily Roster'!$F204</f>
        <v>0</v>
      </c>
      <c r="G204" s="39">
        <f>'[8]Daily Roster'!$G204</f>
        <v>0</v>
      </c>
      <c r="H204" s="39">
        <f>'[8]Daily Roster'!$H204</f>
        <v>0</v>
      </c>
      <c r="I204" s="39">
        <f>'[8]Daily Roster'!$I204</f>
        <v>0</v>
      </c>
      <c r="J204" s="42">
        <f>'[8]Daily Roster'!$J204</f>
        <v>0</v>
      </c>
      <c r="K204" s="42">
        <f>'[8]Daily Roster'!$K204</f>
        <v>0</v>
      </c>
      <c r="L204" s="42">
        <f>'[8]Daily Roster'!$L204</f>
        <v>0</v>
      </c>
      <c r="M204" s="42">
        <f>'[8]Daily Roster'!$M204</f>
        <v>0</v>
      </c>
      <c r="N204" s="42">
        <f>'[8]Daily Roster'!$N204</f>
        <v>0</v>
      </c>
      <c r="O204" s="42">
        <f>'[8]Daily Roster'!$O204</f>
        <v>0</v>
      </c>
      <c r="P204" s="42">
        <f>'[8]Daily Roster'!$P204</f>
        <v>0</v>
      </c>
      <c r="Q204" s="42">
        <f>'[8]Daily Roster'!$Q204</f>
        <v>0</v>
      </c>
      <c r="R204" s="3">
        <f>'[8]Daily Roster'!$R204</f>
        <v>0</v>
      </c>
      <c r="S204" s="42">
        <f>'[8]Daily Roster'!$S204</f>
        <v>0</v>
      </c>
      <c r="T204" s="42">
        <f>'[8]Daily Roster'!$T204</f>
        <v>0</v>
      </c>
      <c r="U204" s="3">
        <f>'[8]Daily Roster'!$U204</f>
        <v>0</v>
      </c>
      <c r="V204" s="42">
        <f>'[8]Daily Roster'!$V204</f>
        <v>0</v>
      </c>
      <c r="W204" s="3" t="str">
        <f>'[8]Daily Roster'!$W204</f>
        <v>qq</v>
      </c>
    </row>
    <row r="205" spans="1:23" x14ac:dyDescent="0.3">
      <c r="A205" s="7">
        <v>43749</v>
      </c>
      <c r="B205" s="1" t="s">
        <v>5</v>
      </c>
      <c r="C205" s="39">
        <f>'[8]Daily Roster'!$C205</f>
        <v>0</v>
      </c>
      <c r="D205" s="39">
        <f>'[8]Daily Roster'!$D205</f>
        <v>0</v>
      </c>
      <c r="E205" s="39">
        <f>'[8]Daily Roster'!$E205</f>
        <v>0</v>
      </c>
      <c r="F205" s="39">
        <f>'[8]Daily Roster'!$F205</f>
        <v>0</v>
      </c>
      <c r="G205" s="39">
        <f>'[8]Daily Roster'!$G205</f>
        <v>0</v>
      </c>
      <c r="H205" s="39">
        <f>'[8]Daily Roster'!$H205</f>
        <v>0</v>
      </c>
      <c r="I205" s="39">
        <f>'[8]Daily Roster'!$I205</f>
        <v>0</v>
      </c>
      <c r="J205" s="42">
        <f>'[8]Daily Roster'!$J205</f>
        <v>0</v>
      </c>
      <c r="K205" s="42">
        <f>'[8]Daily Roster'!$K205</f>
        <v>0</v>
      </c>
      <c r="L205" s="42">
        <f>'[8]Daily Roster'!$L205</f>
        <v>0</v>
      </c>
      <c r="M205" s="42">
        <f>'[8]Daily Roster'!$M205</f>
        <v>0</v>
      </c>
      <c r="N205" s="42">
        <f>'[8]Daily Roster'!$N205</f>
        <v>0</v>
      </c>
      <c r="O205" s="42">
        <f>'[8]Daily Roster'!$O205</f>
        <v>0</v>
      </c>
      <c r="P205" s="42">
        <f>'[8]Daily Roster'!$P205</f>
        <v>0</v>
      </c>
      <c r="Q205" s="42">
        <f>'[8]Daily Roster'!$Q205</f>
        <v>0</v>
      </c>
      <c r="R205" s="3">
        <f>'[8]Daily Roster'!$R205</f>
        <v>0</v>
      </c>
      <c r="S205" s="42">
        <f>'[8]Daily Roster'!$S205</f>
        <v>0</v>
      </c>
      <c r="T205" s="42">
        <f>'[8]Daily Roster'!$T205</f>
        <v>0</v>
      </c>
      <c r="U205" s="3">
        <f>'[8]Daily Roster'!$U205</f>
        <v>0</v>
      </c>
      <c r="V205" s="42">
        <f>'[8]Daily Roster'!$V205</f>
        <v>0</v>
      </c>
      <c r="W205" s="3" t="str">
        <f>'[8]Daily Roster'!$W205</f>
        <v>qq</v>
      </c>
    </row>
    <row r="206" spans="1:23" x14ac:dyDescent="0.3">
      <c r="A206" s="7">
        <v>43752</v>
      </c>
      <c r="B206" s="1" t="s">
        <v>1</v>
      </c>
      <c r="C206" s="39">
        <f>'[8]Daily Roster'!$C206</f>
        <v>0</v>
      </c>
      <c r="D206" s="39">
        <f>'[8]Daily Roster'!$D206</f>
        <v>0</v>
      </c>
      <c r="E206" s="39">
        <f>'[8]Daily Roster'!$E206</f>
        <v>0</v>
      </c>
      <c r="F206" s="39">
        <f>'[8]Daily Roster'!$F206</f>
        <v>0</v>
      </c>
      <c r="G206" s="39">
        <f>'[8]Daily Roster'!$G206</f>
        <v>0</v>
      </c>
      <c r="H206" s="39">
        <f>'[8]Daily Roster'!$H206</f>
        <v>0</v>
      </c>
      <c r="I206" s="39">
        <f>'[8]Daily Roster'!$I206</f>
        <v>0</v>
      </c>
      <c r="J206" s="42">
        <f>'[8]Daily Roster'!$J206</f>
        <v>0</v>
      </c>
      <c r="K206" s="42">
        <f>'[8]Daily Roster'!$K206</f>
        <v>0</v>
      </c>
      <c r="L206" s="42">
        <f>'[8]Daily Roster'!$L206</f>
        <v>0</v>
      </c>
      <c r="M206" s="42">
        <f>'[8]Daily Roster'!$M206</f>
        <v>0</v>
      </c>
      <c r="N206" s="42">
        <f>'[8]Daily Roster'!$N206</f>
        <v>0</v>
      </c>
      <c r="O206" s="42">
        <f>'[8]Daily Roster'!$O206</f>
        <v>0</v>
      </c>
      <c r="P206" s="42">
        <f>'[8]Daily Roster'!$P206</f>
        <v>0</v>
      </c>
      <c r="Q206" s="42">
        <f>'[8]Daily Roster'!$Q206</f>
        <v>0</v>
      </c>
      <c r="R206" s="3">
        <f>'[8]Daily Roster'!$R206</f>
        <v>0</v>
      </c>
      <c r="S206" s="42">
        <f>'[8]Daily Roster'!$S206</f>
        <v>0</v>
      </c>
      <c r="T206" s="42">
        <f>'[8]Daily Roster'!$T206</f>
        <v>0</v>
      </c>
      <c r="U206" s="3">
        <f>'[8]Daily Roster'!$U206</f>
        <v>0</v>
      </c>
      <c r="V206" s="42">
        <f>'[8]Daily Roster'!$V206</f>
        <v>0</v>
      </c>
      <c r="W206" s="3" t="str">
        <f>'[8]Daily Roster'!$W206</f>
        <v>qq</v>
      </c>
    </row>
    <row r="207" spans="1:23" x14ac:dyDescent="0.3">
      <c r="A207" s="7">
        <v>43753</v>
      </c>
      <c r="B207" s="1" t="s">
        <v>2</v>
      </c>
      <c r="C207" s="39">
        <f>'[8]Daily Roster'!$C207</f>
        <v>0</v>
      </c>
      <c r="D207" s="39">
        <f>'[8]Daily Roster'!$D207</f>
        <v>0</v>
      </c>
      <c r="E207" s="39">
        <f>'[8]Daily Roster'!$E207</f>
        <v>0</v>
      </c>
      <c r="F207" s="39">
        <f>'[8]Daily Roster'!$F207</f>
        <v>0</v>
      </c>
      <c r="G207" s="39">
        <f>'[8]Daily Roster'!$G207</f>
        <v>0</v>
      </c>
      <c r="H207" s="39">
        <f>'[8]Daily Roster'!$H207</f>
        <v>0</v>
      </c>
      <c r="I207" s="39">
        <f>'[8]Daily Roster'!$I207</f>
        <v>0</v>
      </c>
      <c r="J207" s="42">
        <f>'[8]Daily Roster'!$J207</f>
        <v>0</v>
      </c>
      <c r="K207" s="42">
        <f>'[8]Daily Roster'!$K207</f>
        <v>0</v>
      </c>
      <c r="L207" s="42">
        <f>'[8]Daily Roster'!$L207</f>
        <v>0</v>
      </c>
      <c r="M207" s="42">
        <f>'[8]Daily Roster'!$M207</f>
        <v>0</v>
      </c>
      <c r="N207" s="42">
        <f>'[8]Daily Roster'!$N207</f>
        <v>0</v>
      </c>
      <c r="O207" s="42">
        <f>'[8]Daily Roster'!$O207</f>
        <v>0</v>
      </c>
      <c r="P207" s="42">
        <f>'[8]Daily Roster'!$P207</f>
        <v>0</v>
      </c>
      <c r="Q207" s="42">
        <f>'[8]Daily Roster'!$Q207</f>
        <v>0</v>
      </c>
      <c r="R207" s="3">
        <f>'[8]Daily Roster'!$R207</f>
        <v>0</v>
      </c>
      <c r="S207" s="42">
        <f>'[8]Daily Roster'!$S207</f>
        <v>0</v>
      </c>
      <c r="T207" s="42">
        <f>'[8]Daily Roster'!$T207</f>
        <v>0</v>
      </c>
      <c r="U207" s="3">
        <f>'[8]Daily Roster'!$U207</f>
        <v>0</v>
      </c>
      <c r="V207" s="42">
        <f>'[8]Daily Roster'!$V207</f>
        <v>0</v>
      </c>
      <c r="W207" s="3" t="str">
        <f>'[8]Daily Roster'!$W207</f>
        <v>(SC) (5.15-8pm)</v>
      </c>
    </row>
    <row r="208" spans="1:23" x14ac:dyDescent="0.3">
      <c r="A208" s="7">
        <v>43754</v>
      </c>
      <c r="B208" s="1" t="s">
        <v>3</v>
      </c>
      <c r="C208" s="39">
        <f>'[8]Daily Roster'!$C208</f>
        <v>0</v>
      </c>
      <c r="D208" s="39">
        <f>'[8]Daily Roster'!$D208</f>
        <v>0</v>
      </c>
      <c r="E208" s="39">
        <f>'[8]Daily Roster'!$E208</f>
        <v>0</v>
      </c>
      <c r="F208" s="39">
        <f>'[8]Daily Roster'!$F208</f>
        <v>0</v>
      </c>
      <c r="G208" s="39">
        <f>'[8]Daily Roster'!$G208</f>
        <v>0</v>
      </c>
      <c r="H208" s="39">
        <f>'[8]Daily Roster'!$H208</f>
        <v>0</v>
      </c>
      <c r="I208" s="39">
        <f>'[8]Daily Roster'!$I208</f>
        <v>0</v>
      </c>
      <c r="J208" s="42">
        <f>'[8]Daily Roster'!$J208</f>
        <v>0</v>
      </c>
      <c r="K208" s="42">
        <f>'[8]Daily Roster'!$K208</f>
        <v>0</v>
      </c>
      <c r="L208" s="42">
        <f>'[8]Daily Roster'!$L208</f>
        <v>0</v>
      </c>
      <c r="M208" s="42">
        <f>'[8]Daily Roster'!$M208</f>
        <v>0</v>
      </c>
      <c r="N208" s="42">
        <f>'[8]Daily Roster'!$N208</f>
        <v>0</v>
      </c>
      <c r="O208" s="42">
        <f>'[8]Daily Roster'!$O208</f>
        <v>0</v>
      </c>
      <c r="P208" s="42">
        <f>'[8]Daily Roster'!$P208</f>
        <v>0</v>
      </c>
      <c r="Q208" s="42">
        <f>'[8]Daily Roster'!$Q208</f>
        <v>0</v>
      </c>
      <c r="R208" s="3">
        <f>'[8]Daily Roster'!$R208</f>
        <v>0</v>
      </c>
      <c r="S208" s="42">
        <f>'[8]Daily Roster'!$S208</f>
        <v>0</v>
      </c>
      <c r="T208" s="42">
        <f>'[8]Daily Roster'!$T208</f>
        <v>0</v>
      </c>
      <c r="U208" s="3">
        <f>'[8]Daily Roster'!$U208</f>
        <v>0</v>
      </c>
      <c r="V208" s="42">
        <f>'[8]Daily Roster'!$V208</f>
        <v>0</v>
      </c>
      <c r="W208" s="3" t="str">
        <f>'[8]Daily Roster'!$W208</f>
        <v>(SS) (12.45-5.15pm)</v>
      </c>
    </row>
    <row r="209" spans="1:23" x14ac:dyDescent="0.3">
      <c r="A209" s="7">
        <v>43755</v>
      </c>
      <c r="B209" s="1" t="s">
        <v>4</v>
      </c>
      <c r="C209" s="39">
        <f>'[8]Daily Roster'!$C209</f>
        <v>0</v>
      </c>
      <c r="D209" s="39">
        <f>'[8]Daily Roster'!$D209</f>
        <v>0</v>
      </c>
      <c r="E209" s="39">
        <f>'[8]Daily Roster'!$E209</f>
        <v>0</v>
      </c>
      <c r="F209" s="39">
        <f>'[8]Daily Roster'!$F209</f>
        <v>0</v>
      </c>
      <c r="G209" s="39">
        <f>'[8]Daily Roster'!$G209</f>
        <v>0</v>
      </c>
      <c r="H209" s="39">
        <f>'[8]Daily Roster'!$H209</f>
        <v>0</v>
      </c>
      <c r="I209" s="39">
        <f>'[8]Daily Roster'!$I209</f>
        <v>0</v>
      </c>
      <c r="J209" s="42">
        <f>'[8]Daily Roster'!$J209</f>
        <v>0</v>
      </c>
      <c r="K209" s="42">
        <f>'[8]Daily Roster'!$K209</f>
        <v>0</v>
      </c>
      <c r="L209" s="42">
        <f>'[8]Daily Roster'!$L209</f>
        <v>0</v>
      </c>
      <c r="M209" s="42">
        <f>'[8]Daily Roster'!$M209</f>
        <v>0</v>
      </c>
      <c r="N209" s="42">
        <f>'[8]Daily Roster'!$N209</f>
        <v>0</v>
      </c>
      <c r="O209" s="42">
        <f>'[8]Daily Roster'!$O209</f>
        <v>0</v>
      </c>
      <c r="P209" s="42">
        <f>'[8]Daily Roster'!$P209</f>
        <v>0</v>
      </c>
      <c r="Q209" s="42">
        <f>'[8]Daily Roster'!$Q209</f>
        <v>0</v>
      </c>
      <c r="R209" s="3">
        <f>'[8]Daily Roster'!$R209</f>
        <v>0</v>
      </c>
      <c r="S209" s="42">
        <f>'[8]Daily Roster'!$S209</f>
        <v>0</v>
      </c>
      <c r="T209" s="42">
        <f>'[8]Daily Roster'!$T209</f>
        <v>0</v>
      </c>
      <c r="U209" s="3">
        <f>'[8]Daily Roster'!$U209</f>
        <v>0</v>
      </c>
      <c r="V209" s="42">
        <f>'[8]Daily Roster'!$V209</f>
        <v>0</v>
      </c>
      <c r="W209" s="3" t="str">
        <f>'[8]Daily Roster'!$W209</f>
        <v>qq</v>
      </c>
    </row>
    <row r="210" spans="1:23" x14ac:dyDescent="0.3">
      <c r="A210" s="7">
        <v>43756</v>
      </c>
      <c r="B210" s="1" t="s">
        <v>5</v>
      </c>
      <c r="C210" s="39">
        <f>'[8]Daily Roster'!$C210</f>
        <v>0</v>
      </c>
      <c r="D210" s="39">
        <f>'[8]Daily Roster'!$D210</f>
        <v>0</v>
      </c>
      <c r="E210" s="39">
        <f>'[8]Daily Roster'!$E210</f>
        <v>0</v>
      </c>
      <c r="F210" s="39">
        <f>'[8]Daily Roster'!$F210</f>
        <v>0</v>
      </c>
      <c r="G210" s="39">
        <f>'[8]Daily Roster'!$G210</f>
        <v>0</v>
      </c>
      <c r="H210" s="39">
        <f>'[8]Daily Roster'!$H210</f>
        <v>0</v>
      </c>
      <c r="I210" s="39">
        <f>'[8]Daily Roster'!$I210</f>
        <v>0</v>
      </c>
      <c r="J210" s="42">
        <f>'[8]Daily Roster'!$J210</f>
        <v>0</v>
      </c>
      <c r="K210" s="42">
        <f>'[8]Daily Roster'!$K210</f>
        <v>0</v>
      </c>
      <c r="L210" s="42">
        <f>'[8]Daily Roster'!$L210</f>
        <v>0</v>
      </c>
      <c r="M210" s="42">
        <f>'[8]Daily Roster'!$M210</f>
        <v>0</v>
      </c>
      <c r="N210" s="42">
        <f>'[8]Daily Roster'!$N210</f>
        <v>0</v>
      </c>
      <c r="O210" s="42">
        <f>'[8]Daily Roster'!$O210</f>
        <v>0</v>
      </c>
      <c r="P210" s="42">
        <f>'[8]Daily Roster'!$P210</f>
        <v>0</v>
      </c>
      <c r="Q210" s="42">
        <f>'[8]Daily Roster'!$Q210</f>
        <v>0</v>
      </c>
      <c r="R210" s="3">
        <f>'[8]Daily Roster'!$R210</f>
        <v>0</v>
      </c>
      <c r="S210" s="42">
        <f>'[8]Daily Roster'!$S210</f>
        <v>0</v>
      </c>
      <c r="T210" s="42">
        <f>'[8]Daily Roster'!$T210</f>
        <v>0</v>
      </c>
      <c r="U210" s="3">
        <f>'[8]Daily Roster'!$U210</f>
        <v>0</v>
      </c>
      <c r="V210" s="42">
        <f>'[8]Daily Roster'!$V210</f>
        <v>0</v>
      </c>
      <c r="W210" s="3" t="str">
        <f>'[8]Daily Roster'!$W210</f>
        <v>qq</v>
      </c>
    </row>
    <row r="211" spans="1:23" x14ac:dyDescent="0.3">
      <c r="A211" s="7">
        <v>43759</v>
      </c>
      <c r="B211" s="1" t="s">
        <v>1</v>
      </c>
      <c r="C211" s="39">
        <f>'[8]Daily Roster'!$C211</f>
        <v>0</v>
      </c>
      <c r="D211" s="39">
        <f>'[8]Daily Roster'!$D211</f>
        <v>0</v>
      </c>
      <c r="E211" s="39">
        <f>'[8]Daily Roster'!$E211</f>
        <v>0</v>
      </c>
      <c r="F211" s="39">
        <f>'[8]Daily Roster'!$F211</f>
        <v>0</v>
      </c>
      <c r="G211" s="39">
        <f>'[8]Daily Roster'!$G211</f>
        <v>0</v>
      </c>
      <c r="H211" s="39">
        <f>'[8]Daily Roster'!$H211</f>
        <v>0</v>
      </c>
      <c r="I211" s="39">
        <f>'[8]Daily Roster'!$I211</f>
        <v>0</v>
      </c>
      <c r="J211" s="42">
        <f>'[8]Daily Roster'!$J211</f>
        <v>0</v>
      </c>
      <c r="K211" s="42">
        <f>'[8]Daily Roster'!$K211</f>
        <v>0</v>
      </c>
      <c r="L211" s="42">
        <f>'[8]Daily Roster'!$L211</f>
        <v>0</v>
      </c>
      <c r="M211" s="42">
        <f>'[8]Daily Roster'!$M211</f>
        <v>0</v>
      </c>
      <c r="N211" s="42">
        <f>'[8]Daily Roster'!$N211</f>
        <v>0</v>
      </c>
      <c r="O211" s="42">
        <f>'[8]Daily Roster'!$O211</f>
        <v>0</v>
      </c>
      <c r="P211" s="42">
        <f>'[8]Daily Roster'!$P211</f>
        <v>0</v>
      </c>
      <c r="Q211" s="42">
        <f>'[8]Daily Roster'!$Q211</f>
        <v>0</v>
      </c>
      <c r="R211" s="3">
        <f>'[8]Daily Roster'!$R211</f>
        <v>0</v>
      </c>
      <c r="S211" s="42">
        <f>'[8]Daily Roster'!$S211</f>
        <v>0</v>
      </c>
      <c r="T211" s="42">
        <f>'[8]Daily Roster'!$T211</f>
        <v>0</v>
      </c>
      <c r="U211" s="3">
        <f>'[8]Daily Roster'!$U211</f>
        <v>0</v>
      </c>
      <c r="V211" s="42">
        <f>'[8]Daily Roster'!$V211</f>
        <v>0</v>
      </c>
      <c r="W211" s="3" t="str">
        <f>'[8]Daily Roster'!$W211</f>
        <v>qq</v>
      </c>
    </row>
    <row r="212" spans="1:23" x14ac:dyDescent="0.3">
      <c r="A212" s="7">
        <v>43760</v>
      </c>
      <c r="B212" s="1" t="s">
        <v>2</v>
      </c>
      <c r="C212" s="39">
        <f>'[8]Daily Roster'!$C212</f>
        <v>0</v>
      </c>
      <c r="D212" s="39">
        <f>'[8]Daily Roster'!$D212</f>
        <v>0</v>
      </c>
      <c r="E212" s="39">
        <f>'[8]Daily Roster'!$E212</f>
        <v>0</v>
      </c>
      <c r="F212" s="39">
        <f>'[8]Daily Roster'!$F212</f>
        <v>0</v>
      </c>
      <c r="G212" s="39">
        <f>'[8]Daily Roster'!$G212</f>
        <v>0</v>
      </c>
      <c r="H212" s="39">
        <f>'[8]Daily Roster'!$H212</f>
        <v>0</v>
      </c>
      <c r="I212" s="39">
        <f>'[8]Daily Roster'!$I212</f>
        <v>0</v>
      </c>
      <c r="J212" s="42">
        <f>'[8]Daily Roster'!$J212</f>
        <v>0</v>
      </c>
      <c r="K212" s="42">
        <f>'[8]Daily Roster'!$K212</f>
        <v>0</v>
      </c>
      <c r="L212" s="42">
        <f>'[8]Daily Roster'!$L212</f>
        <v>0</v>
      </c>
      <c r="M212" s="42">
        <f>'[8]Daily Roster'!$M212</f>
        <v>0</v>
      </c>
      <c r="N212" s="42">
        <f>'[8]Daily Roster'!$N212</f>
        <v>0</v>
      </c>
      <c r="O212" s="42">
        <f>'[8]Daily Roster'!$O212</f>
        <v>0</v>
      </c>
      <c r="P212" s="42">
        <f>'[8]Daily Roster'!$P212</f>
        <v>0</v>
      </c>
      <c r="Q212" s="42">
        <f>'[8]Daily Roster'!$Q212</f>
        <v>0</v>
      </c>
      <c r="R212" s="3">
        <f>'[8]Daily Roster'!$R212</f>
        <v>0</v>
      </c>
      <c r="S212" s="42">
        <f>'[8]Daily Roster'!$S212</f>
        <v>0</v>
      </c>
      <c r="T212" s="42">
        <f>'[8]Daily Roster'!$T212</f>
        <v>0</v>
      </c>
      <c r="U212" s="3">
        <f>'[8]Daily Roster'!$U212</f>
        <v>0</v>
      </c>
      <c r="V212" s="42">
        <f>'[8]Daily Roster'!$V212</f>
        <v>0</v>
      </c>
      <c r="W212" s="3" t="str">
        <f>'[8]Daily Roster'!$W212</f>
        <v>(TC) (5.15-8pm)</v>
      </c>
    </row>
    <row r="213" spans="1:23" x14ac:dyDescent="0.3">
      <c r="A213" s="7">
        <v>43761</v>
      </c>
      <c r="B213" s="1" t="s">
        <v>3</v>
      </c>
      <c r="C213" s="39">
        <f>'[8]Daily Roster'!$C213</f>
        <v>0</v>
      </c>
      <c r="D213" s="39">
        <f>'[8]Daily Roster'!$D213</f>
        <v>0</v>
      </c>
      <c r="E213" s="39">
        <f>'[8]Daily Roster'!$E213</f>
        <v>0</v>
      </c>
      <c r="F213" s="39">
        <f>'[8]Daily Roster'!$F213</f>
        <v>0</v>
      </c>
      <c r="G213" s="39">
        <f>'[8]Daily Roster'!$G213</f>
        <v>0</v>
      </c>
      <c r="H213" s="39">
        <f>'[8]Daily Roster'!$H213</f>
        <v>0</v>
      </c>
      <c r="I213" s="39">
        <f>'[8]Daily Roster'!$I213</f>
        <v>0</v>
      </c>
      <c r="J213" s="42">
        <f>'[8]Daily Roster'!$J213</f>
        <v>0</v>
      </c>
      <c r="K213" s="42">
        <f>'[8]Daily Roster'!$K213</f>
        <v>0</v>
      </c>
      <c r="L213" s="42">
        <f>'[8]Daily Roster'!$L213</f>
        <v>0</v>
      </c>
      <c r="M213" s="42">
        <f>'[8]Daily Roster'!$M213</f>
        <v>0</v>
      </c>
      <c r="N213" s="42">
        <f>'[8]Daily Roster'!$N213</f>
        <v>0</v>
      </c>
      <c r="O213" s="42">
        <f>'[8]Daily Roster'!$O213</f>
        <v>0</v>
      </c>
      <c r="P213" s="42">
        <f>'[8]Daily Roster'!$P213</f>
        <v>0</v>
      </c>
      <c r="Q213" s="42">
        <f>'[8]Daily Roster'!$Q213</f>
        <v>0</v>
      </c>
      <c r="R213" s="3">
        <f>'[8]Daily Roster'!$R213</f>
        <v>0</v>
      </c>
      <c r="S213" s="42">
        <f>'[8]Daily Roster'!$S213</f>
        <v>0</v>
      </c>
      <c r="T213" s="42">
        <f>'[8]Daily Roster'!$T213</f>
        <v>0</v>
      </c>
      <c r="U213" s="3">
        <f>'[8]Daily Roster'!$U213</f>
        <v>0</v>
      </c>
      <c r="V213" s="42">
        <f>'[8]Daily Roster'!$V213</f>
        <v>0</v>
      </c>
      <c r="W213" s="3" t="str">
        <f>'[8]Daily Roster'!$W213</f>
        <v>(SS) (12.45-5.15pm)</v>
      </c>
    </row>
    <row r="214" spans="1:23" x14ac:dyDescent="0.3">
      <c r="A214" s="7">
        <v>43762</v>
      </c>
      <c r="B214" s="1" t="s">
        <v>4</v>
      </c>
      <c r="C214" s="39">
        <f>'[8]Daily Roster'!$C214</f>
        <v>0</v>
      </c>
      <c r="D214" s="39">
        <f>'[8]Daily Roster'!$D214</f>
        <v>0</v>
      </c>
      <c r="E214" s="39">
        <f>'[8]Daily Roster'!$E214</f>
        <v>0</v>
      </c>
      <c r="F214" s="39">
        <f>'[8]Daily Roster'!$F214</f>
        <v>0</v>
      </c>
      <c r="G214" s="39">
        <f>'[8]Daily Roster'!$G214</f>
        <v>0</v>
      </c>
      <c r="H214" s="39">
        <f>'[8]Daily Roster'!$H214</f>
        <v>0</v>
      </c>
      <c r="I214" s="39">
        <f>'[8]Daily Roster'!$I214</f>
        <v>0</v>
      </c>
      <c r="J214" s="42">
        <f>'[8]Daily Roster'!$J214</f>
        <v>0</v>
      </c>
      <c r="K214" s="42">
        <f>'[8]Daily Roster'!$K214</f>
        <v>0</v>
      </c>
      <c r="L214" s="42">
        <f>'[8]Daily Roster'!$L214</f>
        <v>0</v>
      </c>
      <c r="M214" s="42">
        <f>'[8]Daily Roster'!$M214</f>
        <v>0</v>
      </c>
      <c r="N214" s="42">
        <f>'[8]Daily Roster'!$N214</f>
        <v>0</v>
      </c>
      <c r="O214" s="42">
        <f>'[8]Daily Roster'!$O214</f>
        <v>0</v>
      </c>
      <c r="P214" s="42">
        <f>'[8]Daily Roster'!$P214</f>
        <v>0</v>
      </c>
      <c r="Q214" s="42">
        <f>'[8]Daily Roster'!$Q214</f>
        <v>0</v>
      </c>
      <c r="R214" s="3">
        <f>'[8]Daily Roster'!$R214</f>
        <v>0</v>
      </c>
      <c r="S214" s="42">
        <f>'[8]Daily Roster'!$S214</f>
        <v>0</v>
      </c>
      <c r="T214" s="42">
        <f>'[8]Daily Roster'!$T214</f>
        <v>0</v>
      </c>
      <c r="U214" s="3">
        <f>'[8]Daily Roster'!$U214</f>
        <v>0</v>
      </c>
      <c r="V214" s="42">
        <f>'[8]Daily Roster'!$V214</f>
        <v>0</v>
      </c>
      <c r="W214" s="3" t="str">
        <f>'[8]Daily Roster'!$W214</f>
        <v>qq</v>
      </c>
    </row>
    <row r="215" spans="1:23" x14ac:dyDescent="0.3">
      <c r="A215" s="7">
        <v>43763</v>
      </c>
      <c r="B215" s="1" t="s">
        <v>5</v>
      </c>
      <c r="C215" s="39">
        <f>'[8]Daily Roster'!$C215</f>
        <v>0</v>
      </c>
      <c r="D215" s="39">
        <f>'[8]Daily Roster'!$D215</f>
        <v>0</v>
      </c>
      <c r="E215" s="39">
        <f>'[8]Daily Roster'!$E215</f>
        <v>0</v>
      </c>
      <c r="F215" s="39">
        <f>'[8]Daily Roster'!$F215</f>
        <v>0</v>
      </c>
      <c r="G215" s="39">
        <f>'[8]Daily Roster'!$G215</f>
        <v>0</v>
      </c>
      <c r="H215" s="39">
        <f>'[8]Daily Roster'!$H215</f>
        <v>0</v>
      </c>
      <c r="I215" s="39">
        <f>'[8]Daily Roster'!$I215</f>
        <v>0</v>
      </c>
      <c r="J215" s="42">
        <f>'[8]Daily Roster'!$J215</f>
        <v>0</v>
      </c>
      <c r="K215" s="42">
        <f>'[8]Daily Roster'!$K215</f>
        <v>0</v>
      </c>
      <c r="L215" s="42">
        <f>'[8]Daily Roster'!$L215</f>
        <v>0</v>
      </c>
      <c r="M215" s="42">
        <f>'[8]Daily Roster'!$M215</f>
        <v>0</v>
      </c>
      <c r="N215" s="42">
        <f>'[8]Daily Roster'!$N215</f>
        <v>0</v>
      </c>
      <c r="O215" s="42">
        <f>'[8]Daily Roster'!$O215</f>
        <v>0</v>
      </c>
      <c r="P215" s="42">
        <f>'[8]Daily Roster'!$P215</f>
        <v>0</v>
      </c>
      <c r="Q215" s="42">
        <f>'[8]Daily Roster'!$Q215</f>
        <v>0</v>
      </c>
      <c r="R215" s="3">
        <f>'[8]Daily Roster'!$R215</f>
        <v>0</v>
      </c>
      <c r="S215" s="42">
        <f>'[8]Daily Roster'!$S215</f>
        <v>0</v>
      </c>
      <c r="T215" s="42">
        <f>'[8]Daily Roster'!$T215</f>
        <v>0</v>
      </c>
      <c r="U215" s="3">
        <f>'[8]Daily Roster'!$U215</f>
        <v>0</v>
      </c>
      <c r="V215" s="42">
        <f>'[8]Daily Roster'!$V215</f>
        <v>0</v>
      </c>
      <c r="W215" s="3" t="str">
        <f>'[8]Daily Roster'!$W215</f>
        <v>qq</v>
      </c>
    </row>
    <row r="216" spans="1:23" x14ac:dyDescent="0.3">
      <c r="A216" s="7">
        <v>43766</v>
      </c>
      <c r="B216" s="1" t="s">
        <v>1</v>
      </c>
      <c r="C216" s="39">
        <f>'[8]Daily Roster'!$C216</f>
        <v>0</v>
      </c>
      <c r="D216" s="39">
        <f>'[8]Daily Roster'!$D216</f>
        <v>0</v>
      </c>
      <c r="E216" s="39">
        <f>'[8]Daily Roster'!$E216</f>
        <v>0</v>
      </c>
      <c r="F216" s="39">
        <f>'[8]Daily Roster'!$F216</f>
        <v>0</v>
      </c>
      <c r="G216" s="39">
        <f>'[8]Daily Roster'!$G216</f>
        <v>0</v>
      </c>
      <c r="H216" s="39">
        <f>'[8]Daily Roster'!$H216</f>
        <v>0</v>
      </c>
      <c r="I216" s="39">
        <f>'[8]Daily Roster'!$I216</f>
        <v>0</v>
      </c>
      <c r="J216" s="42">
        <f>'[8]Daily Roster'!$J216</f>
        <v>0</v>
      </c>
      <c r="K216" s="42">
        <f>'[8]Daily Roster'!$K216</f>
        <v>0</v>
      </c>
      <c r="L216" s="42">
        <f>'[8]Daily Roster'!$L216</f>
        <v>0</v>
      </c>
      <c r="M216" s="42">
        <f>'[8]Daily Roster'!$M216</f>
        <v>0</v>
      </c>
      <c r="N216" s="42">
        <f>'[8]Daily Roster'!$N216</f>
        <v>0</v>
      </c>
      <c r="O216" s="42">
        <f>'[8]Daily Roster'!$O216</f>
        <v>0</v>
      </c>
      <c r="P216" s="42">
        <f>'[8]Daily Roster'!$P216</f>
        <v>0</v>
      </c>
      <c r="Q216" s="42">
        <f>'[8]Daily Roster'!$Q216</f>
        <v>0</v>
      </c>
      <c r="R216" s="3">
        <f>'[8]Daily Roster'!$R216</f>
        <v>0</v>
      </c>
      <c r="S216" s="42">
        <f>'[8]Daily Roster'!$S216</f>
        <v>0</v>
      </c>
      <c r="T216" s="42">
        <f>'[8]Daily Roster'!$T216</f>
        <v>0</v>
      </c>
      <c r="U216" s="3">
        <f>'[8]Daily Roster'!$U216</f>
        <v>0</v>
      </c>
      <c r="V216" s="42">
        <f>'[8]Daily Roster'!$V216</f>
        <v>0</v>
      </c>
      <c r="W216" s="3" t="str">
        <f>'[8]Daily Roster'!$W216</f>
        <v>qq</v>
      </c>
    </row>
    <row r="217" spans="1:23" x14ac:dyDescent="0.3">
      <c r="A217" s="7">
        <v>43767</v>
      </c>
      <c r="B217" s="1" t="s">
        <v>2</v>
      </c>
      <c r="C217" s="39">
        <f>'[8]Daily Roster'!$C217</f>
        <v>0</v>
      </c>
      <c r="D217" s="39">
        <f>'[8]Daily Roster'!$D217</f>
        <v>0</v>
      </c>
      <c r="E217" s="39">
        <f>'[8]Daily Roster'!$E217</f>
        <v>0</v>
      </c>
      <c r="F217" s="39">
        <f>'[8]Daily Roster'!$F217</f>
        <v>0</v>
      </c>
      <c r="G217" s="39">
        <f>'[8]Daily Roster'!$G217</f>
        <v>0</v>
      </c>
      <c r="H217" s="39">
        <f>'[8]Daily Roster'!$H217</f>
        <v>0</v>
      </c>
      <c r="I217" s="39">
        <f>'[8]Daily Roster'!$I217</f>
        <v>0</v>
      </c>
      <c r="J217" s="42">
        <f>'[8]Daily Roster'!$J217</f>
        <v>0</v>
      </c>
      <c r="K217" s="42">
        <f>'[8]Daily Roster'!$K217</f>
        <v>0</v>
      </c>
      <c r="L217" s="42">
        <f>'[8]Daily Roster'!$L217</f>
        <v>0</v>
      </c>
      <c r="M217" s="42">
        <f>'[8]Daily Roster'!$M217</f>
        <v>0</v>
      </c>
      <c r="N217" s="42">
        <f>'[8]Daily Roster'!$N217</f>
        <v>0</v>
      </c>
      <c r="O217" s="42">
        <f>'[8]Daily Roster'!$O217</f>
        <v>0</v>
      </c>
      <c r="P217" s="42">
        <f>'[8]Daily Roster'!$P217</f>
        <v>0</v>
      </c>
      <c r="Q217" s="42">
        <f>'[8]Daily Roster'!$Q217</f>
        <v>0</v>
      </c>
      <c r="R217" s="3">
        <f>'[8]Daily Roster'!$R217</f>
        <v>0</v>
      </c>
      <c r="S217" s="42">
        <f>'[8]Daily Roster'!$S217</f>
        <v>0</v>
      </c>
      <c r="T217" s="42">
        <f>'[8]Daily Roster'!$T217</f>
        <v>0</v>
      </c>
      <c r="U217" s="3">
        <f>'[8]Daily Roster'!$U217</f>
        <v>0</v>
      </c>
      <c r="V217" s="42">
        <f>'[8]Daily Roster'!$V217</f>
        <v>0</v>
      </c>
      <c r="W217" s="3" t="str">
        <f>'[8]Daily Roster'!$W217</f>
        <v>(SC) (5.15-8pm)</v>
      </c>
    </row>
    <row r="218" spans="1:23" x14ac:dyDescent="0.3">
      <c r="A218" s="7">
        <v>43768</v>
      </c>
      <c r="B218" s="1" t="s">
        <v>3</v>
      </c>
      <c r="C218" s="39">
        <f>'[8]Daily Roster'!$C218</f>
        <v>0</v>
      </c>
      <c r="D218" s="39">
        <f>'[8]Daily Roster'!$D218</f>
        <v>0</v>
      </c>
      <c r="E218" s="39">
        <f>'[8]Daily Roster'!$E218</f>
        <v>0</v>
      </c>
      <c r="F218" s="39">
        <f>'[8]Daily Roster'!$F218</f>
        <v>0</v>
      </c>
      <c r="G218" s="39">
        <f>'[8]Daily Roster'!$G218</f>
        <v>0</v>
      </c>
      <c r="H218" s="39">
        <f>'[8]Daily Roster'!$H218</f>
        <v>0</v>
      </c>
      <c r="I218" s="39">
        <f>'[8]Daily Roster'!$I218</f>
        <v>0</v>
      </c>
      <c r="J218" s="42">
        <f>'[8]Daily Roster'!$J218</f>
        <v>0</v>
      </c>
      <c r="K218" s="42">
        <f>'[8]Daily Roster'!$K218</f>
        <v>0</v>
      </c>
      <c r="L218" s="42">
        <f>'[8]Daily Roster'!$L218</f>
        <v>0</v>
      </c>
      <c r="M218" s="42">
        <f>'[8]Daily Roster'!$M218</f>
        <v>0</v>
      </c>
      <c r="N218" s="42">
        <f>'[8]Daily Roster'!$N218</f>
        <v>0</v>
      </c>
      <c r="O218" s="42">
        <f>'[8]Daily Roster'!$O218</f>
        <v>0</v>
      </c>
      <c r="P218" s="42">
        <f>'[8]Daily Roster'!$P218</f>
        <v>0</v>
      </c>
      <c r="Q218" s="42">
        <f>'[8]Daily Roster'!$Q218</f>
        <v>0</v>
      </c>
      <c r="R218" s="3">
        <f>'[8]Daily Roster'!$R218</f>
        <v>0</v>
      </c>
      <c r="S218" s="42">
        <f>'[8]Daily Roster'!$S218</f>
        <v>0</v>
      </c>
      <c r="T218" s="42">
        <f>'[8]Daily Roster'!$T218</f>
        <v>0</v>
      </c>
      <c r="U218" s="3">
        <f>'[8]Daily Roster'!$U218</f>
        <v>0</v>
      </c>
      <c r="V218" s="42">
        <f>'[8]Daily Roster'!$V218</f>
        <v>0</v>
      </c>
      <c r="W218" s="3" t="str">
        <f>'[8]Daily Roster'!$W218</f>
        <v>(SS) (12.45-5.15pm)</v>
      </c>
    </row>
    <row r="219" spans="1:23" x14ac:dyDescent="0.3">
      <c r="A219" s="7">
        <v>43769</v>
      </c>
      <c r="B219" s="1" t="s">
        <v>4</v>
      </c>
      <c r="C219" s="39">
        <f>'[8]Daily Roster'!$C219</f>
        <v>0</v>
      </c>
      <c r="D219" s="39">
        <f>'[8]Daily Roster'!$D219</f>
        <v>0</v>
      </c>
      <c r="E219" s="39">
        <f>'[8]Daily Roster'!$E219</f>
        <v>0</v>
      </c>
      <c r="F219" s="39">
        <f>'[8]Daily Roster'!$F219</f>
        <v>0</v>
      </c>
      <c r="G219" s="39">
        <f>'[8]Daily Roster'!$G219</f>
        <v>0</v>
      </c>
      <c r="H219" s="39">
        <f>'[8]Daily Roster'!$H219</f>
        <v>0</v>
      </c>
      <c r="I219" s="39">
        <f>'[8]Daily Roster'!$I219</f>
        <v>0</v>
      </c>
      <c r="J219" s="42">
        <f>'[8]Daily Roster'!$J219</f>
        <v>0</v>
      </c>
      <c r="K219" s="42">
        <f>'[8]Daily Roster'!$K219</f>
        <v>0</v>
      </c>
      <c r="L219" s="42">
        <f>'[8]Daily Roster'!$L219</f>
        <v>0</v>
      </c>
      <c r="M219" s="42">
        <f>'[8]Daily Roster'!$M219</f>
        <v>0</v>
      </c>
      <c r="N219" s="42">
        <f>'[8]Daily Roster'!$N219</f>
        <v>0</v>
      </c>
      <c r="O219" s="42">
        <f>'[8]Daily Roster'!$O219</f>
        <v>0</v>
      </c>
      <c r="P219" s="42">
        <f>'[8]Daily Roster'!$P219</f>
        <v>0</v>
      </c>
      <c r="Q219" s="42">
        <f>'[8]Daily Roster'!$Q219</f>
        <v>0</v>
      </c>
      <c r="R219" s="3">
        <f>'[8]Daily Roster'!$R219</f>
        <v>0</v>
      </c>
      <c r="S219" s="42">
        <f>'[8]Daily Roster'!$S219</f>
        <v>0</v>
      </c>
      <c r="T219" s="42">
        <f>'[8]Daily Roster'!$T219</f>
        <v>0</v>
      </c>
      <c r="U219" s="3">
        <f>'[8]Daily Roster'!$U219</f>
        <v>0</v>
      </c>
      <c r="V219" s="42">
        <f>'[8]Daily Roster'!$V219</f>
        <v>0</v>
      </c>
      <c r="W219" s="3" t="str">
        <f>'[8]Daily Roster'!$W219</f>
        <v>qq</v>
      </c>
    </row>
    <row r="220" spans="1:23" x14ac:dyDescent="0.3">
      <c r="A220" s="7">
        <v>43770</v>
      </c>
      <c r="B220" s="1" t="s">
        <v>5</v>
      </c>
      <c r="C220" s="39">
        <f>'[8]Daily Roster'!$C220</f>
        <v>0</v>
      </c>
      <c r="D220" s="39">
        <f>'[8]Daily Roster'!$D220</f>
        <v>0</v>
      </c>
      <c r="E220" s="39">
        <f>'[8]Daily Roster'!$E220</f>
        <v>0</v>
      </c>
      <c r="F220" s="39">
        <f>'[8]Daily Roster'!$F220</f>
        <v>0</v>
      </c>
      <c r="G220" s="39">
        <f>'[8]Daily Roster'!$G220</f>
        <v>0</v>
      </c>
      <c r="H220" s="39">
        <f>'[8]Daily Roster'!$H220</f>
        <v>0</v>
      </c>
      <c r="I220" s="39">
        <f>'[8]Daily Roster'!$I220</f>
        <v>0</v>
      </c>
      <c r="J220" s="42">
        <f>'[8]Daily Roster'!$J220</f>
        <v>0</v>
      </c>
      <c r="K220" s="42">
        <f>'[8]Daily Roster'!$K220</f>
        <v>0</v>
      </c>
      <c r="L220" s="42">
        <f>'[8]Daily Roster'!$L220</f>
        <v>0</v>
      </c>
      <c r="M220" s="42">
        <f>'[8]Daily Roster'!$M220</f>
        <v>0</v>
      </c>
      <c r="N220" s="42">
        <f>'[8]Daily Roster'!$N220</f>
        <v>0</v>
      </c>
      <c r="O220" s="42">
        <f>'[8]Daily Roster'!$O220</f>
        <v>0</v>
      </c>
      <c r="P220" s="42">
        <f>'[8]Daily Roster'!$P220</f>
        <v>0</v>
      </c>
      <c r="Q220" s="42">
        <f>'[8]Daily Roster'!$Q220</f>
        <v>0</v>
      </c>
      <c r="R220" s="3">
        <f>'[8]Daily Roster'!$R220</f>
        <v>0</v>
      </c>
      <c r="S220" s="42">
        <f>'[8]Daily Roster'!$S220</f>
        <v>0</v>
      </c>
      <c r="T220" s="42">
        <f>'[8]Daily Roster'!$T220</f>
        <v>0</v>
      </c>
      <c r="U220" s="3">
        <f>'[8]Daily Roster'!$U220</f>
        <v>0</v>
      </c>
      <c r="V220" s="42">
        <f>'[8]Daily Roster'!$V220</f>
        <v>0</v>
      </c>
      <c r="W220" s="3" t="str">
        <f>'[8]Daily Roster'!$W220</f>
        <v>qq</v>
      </c>
    </row>
    <row r="221" spans="1:23" x14ac:dyDescent="0.3">
      <c r="A221" s="7">
        <v>43773</v>
      </c>
      <c r="B221" s="1" t="s">
        <v>1</v>
      </c>
      <c r="C221" s="39">
        <f>'[8]Daily Roster'!$C221</f>
        <v>0</v>
      </c>
      <c r="D221" s="39">
        <f>'[8]Daily Roster'!$D221</f>
        <v>0</v>
      </c>
      <c r="E221" s="39">
        <f>'[8]Daily Roster'!$E221</f>
        <v>0</v>
      </c>
      <c r="F221" s="39">
        <f>'[8]Daily Roster'!$F221</f>
        <v>0</v>
      </c>
      <c r="G221" s="39">
        <f>'[8]Daily Roster'!$G221</f>
        <v>0</v>
      </c>
      <c r="H221" s="39">
        <f>'[8]Daily Roster'!$H221</f>
        <v>0</v>
      </c>
      <c r="I221" s="39">
        <f>'[8]Daily Roster'!$I221</f>
        <v>0</v>
      </c>
      <c r="J221" s="42">
        <f>'[8]Daily Roster'!$J221</f>
        <v>0</v>
      </c>
      <c r="K221" s="42">
        <f>'[8]Daily Roster'!$K221</f>
        <v>0</v>
      </c>
      <c r="L221" s="42">
        <f>'[8]Daily Roster'!$L221</f>
        <v>0</v>
      </c>
      <c r="M221" s="42">
        <f>'[8]Daily Roster'!$M221</f>
        <v>0</v>
      </c>
      <c r="N221" s="42">
        <f>'[8]Daily Roster'!$N221</f>
        <v>0</v>
      </c>
      <c r="O221" s="42">
        <f>'[8]Daily Roster'!$O221</f>
        <v>0</v>
      </c>
      <c r="P221" s="42">
        <f>'[8]Daily Roster'!$P221</f>
        <v>0</v>
      </c>
      <c r="Q221" s="42">
        <f>'[8]Daily Roster'!$Q221</f>
        <v>0</v>
      </c>
      <c r="R221" s="3">
        <f>'[8]Daily Roster'!$R221</f>
        <v>0</v>
      </c>
      <c r="S221" s="42">
        <f>'[8]Daily Roster'!$S221</f>
        <v>0</v>
      </c>
      <c r="T221" s="42">
        <f>'[8]Daily Roster'!$T221</f>
        <v>0</v>
      </c>
      <c r="U221" s="3">
        <f>'[8]Daily Roster'!$U221</f>
        <v>0</v>
      </c>
      <c r="V221" s="42">
        <f>'[8]Daily Roster'!$V221</f>
        <v>0</v>
      </c>
      <c r="W221" s="3" t="str">
        <f>'[8]Daily Roster'!$W221</f>
        <v>qq</v>
      </c>
    </row>
    <row r="222" spans="1:23" x14ac:dyDescent="0.3">
      <c r="A222" s="7">
        <v>43774</v>
      </c>
      <c r="B222" s="1" t="s">
        <v>2</v>
      </c>
      <c r="C222" s="39">
        <f>'[8]Daily Roster'!$C222</f>
        <v>0</v>
      </c>
      <c r="D222" s="39">
        <f>'[8]Daily Roster'!$D222</f>
        <v>0</v>
      </c>
      <c r="E222" s="39">
        <f>'[8]Daily Roster'!$E222</f>
        <v>0</v>
      </c>
      <c r="F222" s="39">
        <f>'[8]Daily Roster'!$F222</f>
        <v>0</v>
      </c>
      <c r="G222" s="39">
        <f>'[8]Daily Roster'!$G222</f>
        <v>0</v>
      </c>
      <c r="H222" s="39">
        <f>'[8]Daily Roster'!$H222</f>
        <v>0</v>
      </c>
      <c r="I222" s="39">
        <f>'[8]Daily Roster'!$I222</f>
        <v>0</v>
      </c>
      <c r="J222" s="42">
        <f>'[8]Daily Roster'!$J222</f>
        <v>0</v>
      </c>
      <c r="K222" s="42">
        <f>'[8]Daily Roster'!$K222</f>
        <v>0</v>
      </c>
      <c r="L222" s="42">
        <f>'[8]Daily Roster'!$L222</f>
        <v>0</v>
      </c>
      <c r="M222" s="42">
        <f>'[8]Daily Roster'!$M222</f>
        <v>0</v>
      </c>
      <c r="N222" s="42">
        <f>'[8]Daily Roster'!$N222</f>
        <v>0</v>
      </c>
      <c r="O222" s="42">
        <f>'[8]Daily Roster'!$O222</f>
        <v>0</v>
      </c>
      <c r="P222" s="42">
        <f>'[8]Daily Roster'!$P222</f>
        <v>0</v>
      </c>
      <c r="Q222" s="42">
        <f>'[8]Daily Roster'!$Q222</f>
        <v>0</v>
      </c>
      <c r="R222" s="3">
        <f>'[8]Daily Roster'!$R222</f>
        <v>0</v>
      </c>
      <c r="S222" s="42">
        <f>'[8]Daily Roster'!$S222</f>
        <v>0</v>
      </c>
      <c r="T222" s="42">
        <f>'[8]Daily Roster'!$T222</f>
        <v>0</v>
      </c>
      <c r="U222" s="3">
        <f>'[8]Daily Roster'!$U222</f>
        <v>0</v>
      </c>
      <c r="V222" s="42">
        <f>'[8]Daily Roster'!$V222</f>
        <v>0</v>
      </c>
      <c r="W222" s="3" t="str">
        <f>'[8]Daily Roster'!$W222</f>
        <v>(TC) (5.15-8pm)</v>
      </c>
    </row>
    <row r="223" spans="1:23" x14ac:dyDescent="0.3">
      <c r="A223" s="7">
        <v>43775</v>
      </c>
      <c r="B223" s="1" t="s">
        <v>3</v>
      </c>
      <c r="C223" s="39">
        <f>'[8]Daily Roster'!$C223</f>
        <v>0</v>
      </c>
      <c r="D223" s="39">
        <f>'[8]Daily Roster'!$D223</f>
        <v>0</v>
      </c>
      <c r="E223" s="39">
        <f>'[8]Daily Roster'!$E223</f>
        <v>0</v>
      </c>
      <c r="F223" s="39">
        <f>'[8]Daily Roster'!$F223</f>
        <v>0</v>
      </c>
      <c r="G223" s="39">
        <f>'[8]Daily Roster'!$G223</f>
        <v>0</v>
      </c>
      <c r="H223" s="39">
        <f>'[8]Daily Roster'!$H223</f>
        <v>0</v>
      </c>
      <c r="I223" s="39">
        <f>'[8]Daily Roster'!$I223</f>
        <v>0</v>
      </c>
      <c r="J223" s="42">
        <f>'[8]Daily Roster'!$J223</f>
        <v>0</v>
      </c>
      <c r="K223" s="42">
        <f>'[8]Daily Roster'!$K223</f>
        <v>0</v>
      </c>
      <c r="L223" s="42">
        <f>'[8]Daily Roster'!$L223</f>
        <v>0</v>
      </c>
      <c r="M223" s="42">
        <f>'[8]Daily Roster'!$M223</f>
        <v>0</v>
      </c>
      <c r="N223" s="42">
        <f>'[8]Daily Roster'!$N223</f>
        <v>0</v>
      </c>
      <c r="O223" s="42">
        <f>'[8]Daily Roster'!$O223</f>
        <v>0</v>
      </c>
      <c r="P223" s="42">
        <f>'[8]Daily Roster'!$P223</f>
        <v>0</v>
      </c>
      <c r="Q223" s="42">
        <f>'[8]Daily Roster'!$Q223</f>
        <v>0</v>
      </c>
      <c r="R223" s="3">
        <f>'[8]Daily Roster'!$R223</f>
        <v>0</v>
      </c>
      <c r="S223" s="42">
        <f>'[8]Daily Roster'!$S223</f>
        <v>0</v>
      </c>
      <c r="T223" s="42">
        <f>'[8]Daily Roster'!$T223</f>
        <v>0</v>
      </c>
      <c r="U223" s="3">
        <f>'[8]Daily Roster'!$U223</f>
        <v>0</v>
      </c>
      <c r="V223" s="42">
        <f>'[8]Daily Roster'!$V223</f>
        <v>0</v>
      </c>
      <c r="W223" s="3" t="str">
        <f>'[8]Daily Roster'!$W223</f>
        <v>(SS) (12.45-5.15pm)</v>
      </c>
    </row>
    <row r="224" spans="1:23" x14ac:dyDescent="0.3">
      <c r="A224" s="7">
        <v>43776</v>
      </c>
      <c r="B224" s="1" t="s">
        <v>4</v>
      </c>
      <c r="C224" s="39">
        <f>'[8]Daily Roster'!$C224</f>
        <v>0</v>
      </c>
      <c r="D224" s="39">
        <f>'[8]Daily Roster'!$D224</f>
        <v>0</v>
      </c>
      <c r="E224" s="39">
        <f>'[8]Daily Roster'!$E224</f>
        <v>0</v>
      </c>
      <c r="F224" s="39">
        <f>'[8]Daily Roster'!$F224</f>
        <v>0</v>
      </c>
      <c r="G224" s="39">
        <f>'[8]Daily Roster'!$G224</f>
        <v>0</v>
      </c>
      <c r="H224" s="39">
        <f>'[8]Daily Roster'!$H224</f>
        <v>0</v>
      </c>
      <c r="I224" s="39">
        <f>'[8]Daily Roster'!$I224</f>
        <v>0</v>
      </c>
      <c r="J224" s="42">
        <f>'[8]Daily Roster'!$J224</f>
        <v>0</v>
      </c>
      <c r="K224" s="42">
        <f>'[8]Daily Roster'!$K224</f>
        <v>0</v>
      </c>
      <c r="L224" s="42">
        <f>'[8]Daily Roster'!$L224</f>
        <v>0</v>
      </c>
      <c r="M224" s="42">
        <f>'[8]Daily Roster'!$M224</f>
        <v>0</v>
      </c>
      <c r="N224" s="42">
        <f>'[8]Daily Roster'!$N224</f>
        <v>0</v>
      </c>
      <c r="O224" s="42">
        <f>'[8]Daily Roster'!$O224</f>
        <v>0</v>
      </c>
      <c r="P224" s="42">
        <f>'[8]Daily Roster'!$P224</f>
        <v>0</v>
      </c>
      <c r="Q224" s="42">
        <f>'[8]Daily Roster'!$Q224</f>
        <v>0</v>
      </c>
      <c r="R224" s="3">
        <f>'[8]Daily Roster'!$R224</f>
        <v>0</v>
      </c>
      <c r="S224" s="42">
        <f>'[8]Daily Roster'!$S224</f>
        <v>0</v>
      </c>
      <c r="T224" s="42">
        <f>'[8]Daily Roster'!$T224</f>
        <v>0</v>
      </c>
      <c r="U224" s="3">
        <f>'[8]Daily Roster'!$U224</f>
        <v>0</v>
      </c>
      <c r="V224" s="42">
        <f>'[8]Daily Roster'!$V224</f>
        <v>0</v>
      </c>
      <c r="W224" s="3" t="str">
        <f>'[8]Daily Roster'!$W224</f>
        <v>qq</v>
      </c>
    </row>
    <row r="225" spans="1:23" x14ac:dyDescent="0.3">
      <c r="A225" s="7">
        <v>43777</v>
      </c>
      <c r="B225" s="1" t="s">
        <v>5</v>
      </c>
      <c r="C225" s="39">
        <f>'[8]Daily Roster'!$C225</f>
        <v>0</v>
      </c>
      <c r="D225" s="39">
        <f>'[8]Daily Roster'!$D225</f>
        <v>0</v>
      </c>
      <c r="E225" s="39">
        <f>'[8]Daily Roster'!$E225</f>
        <v>0</v>
      </c>
      <c r="F225" s="39">
        <f>'[8]Daily Roster'!$F225</f>
        <v>0</v>
      </c>
      <c r="G225" s="39">
        <f>'[8]Daily Roster'!$G225</f>
        <v>0</v>
      </c>
      <c r="H225" s="39">
        <f>'[8]Daily Roster'!$H225</f>
        <v>0</v>
      </c>
      <c r="I225" s="39">
        <f>'[8]Daily Roster'!$I225</f>
        <v>0</v>
      </c>
      <c r="J225" s="42">
        <f>'[8]Daily Roster'!$J225</f>
        <v>0</v>
      </c>
      <c r="K225" s="42">
        <f>'[8]Daily Roster'!$K225</f>
        <v>0</v>
      </c>
      <c r="L225" s="42">
        <f>'[8]Daily Roster'!$L225</f>
        <v>0</v>
      </c>
      <c r="M225" s="42">
        <f>'[8]Daily Roster'!$M225</f>
        <v>0</v>
      </c>
      <c r="N225" s="42">
        <f>'[8]Daily Roster'!$N225</f>
        <v>0</v>
      </c>
      <c r="O225" s="42">
        <f>'[8]Daily Roster'!$O225</f>
        <v>0</v>
      </c>
      <c r="P225" s="42">
        <f>'[8]Daily Roster'!$P225</f>
        <v>0</v>
      </c>
      <c r="Q225" s="42">
        <f>'[8]Daily Roster'!$Q225</f>
        <v>0</v>
      </c>
      <c r="R225" s="3">
        <f>'[8]Daily Roster'!$R225</f>
        <v>0</v>
      </c>
      <c r="S225" s="42">
        <f>'[8]Daily Roster'!$S225</f>
        <v>0</v>
      </c>
      <c r="T225" s="42">
        <f>'[8]Daily Roster'!$T225</f>
        <v>0</v>
      </c>
      <c r="U225" s="3">
        <f>'[8]Daily Roster'!$U225</f>
        <v>0</v>
      </c>
      <c r="V225" s="42">
        <f>'[8]Daily Roster'!$V225</f>
        <v>0</v>
      </c>
      <c r="W225" s="3" t="str">
        <f>'[8]Daily Roster'!$W225</f>
        <v>qq</v>
      </c>
    </row>
    <row r="226" spans="1:23" x14ac:dyDescent="0.3">
      <c r="A226" s="7">
        <v>43780</v>
      </c>
      <c r="B226" s="1" t="s">
        <v>1</v>
      </c>
      <c r="C226" s="39">
        <f>'[8]Daily Roster'!$C226</f>
        <v>0</v>
      </c>
      <c r="D226" s="39">
        <f>'[8]Daily Roster'!$D226</f>
        <v>0</v>
      </c>
      <c r="E226" s="39">
        <f>'[8]Daily Roster'!$E226</f>
        <v>0</v>
      </c>
      <c r="F226" s="39">
        <f>'[8]Daily Roster'!$F226</f>
        <v>0</v>
      </c>
      <c r="G226" s="39">
        <f>'[8]Daily Roster'!$G226</f>
        <v>0</v>
      </c>
      <c r="H226" s="39">
        <f>'[8]Daily Roster'!$H226</f>
        <v>0</v>
      </c>
      <c r="I226" s="39">
        <f>'[8]Daily Roster'!$I226</f>
        <v>0</v>
      </c>
      <c r="J226" s="42">
        <f>'[8]Daily Roster'!$J226</f>
        <v>0</v>
      </c>
      <c r="K226" s="42">
        <f>'[8]Daily Roster'!$K226</f>
        <v>0</v>
      </c>
      <c r="L226" s="42">
        <f>'[8]Daily Roster'!$L226</f>
        <v>0</v>
      </c>
      <c r="M226" s="42">
        <f>'[8]Daily Roster'!$M226</f>
        <v>0</v>
      </c>
      <c r="N226" s="42">
        <f>'[8]Daily Roster'!$N226</f>
        <v>0</v>
      </c>
      <c r="O226" s="42">
        <f>'[8]Daily Roster'!$O226</f>
        <v>0</v>
      </c>
      <c r="P226" s="42">
        <f>'[8]Daily Roster'!$P226</f>
        <v>0</v>
      </c>
      <c r="Q226" s="42">
        <f>'[8]Daily Roster'!$Q226</f>
        <v>0</v>
      </c>
      <c r="R226" s="3">
        <f>'[8]Daily Roster'!$R226</f>
        <v>0</v>
      </c>
      <c r="S226" s="42">
        <f>'[8]Daily Roster'!$S226</f>
        <v>0</v>
      </c>
      <c r="T226" s="42">
        <f>'[8]Daily Roster'!$T226</f>
        <v>0</v>
      </c>
      <c r="U226" s="3">
        <f>'[8]Daily Roster'!$U226</f>
        <v>0</v>
      </c>
      <c r="V226" s="42">
        <f>'[8]Daily Roster'!$V226</f>
        <v>0</v>
      </c>
      <c r="W226" s="3" t="str">
        <f>'[8]Daily Roster'!$W226</f>
        <v>qq</v>
      </c>
    </row>
    <row r="227" spans="1:23" x14ac:dyDescent="0.3">
      <c r="A227" s="7">
        <v>43781</v>
      </c>
      <c r="B227" s="1" t="s">
        <v>2</v>
      </c>
      <c r="C227" s="39">
        <f>'[8]Daily Roster'!$C227</f>
        <v>0</v>
      </c>
      <c r="D227" s="39">
        <f>'[8]Daily Roster'!$D227</f>
        <v>0</v>
      </c>
      <c r="E227" s="39">
        <f>'[8]Daily Roster'!$E227</f>
        <v>0</v>
      </c>
      <c r="F227" s="39">
        <f>'[8]Daily Roster'!$F227</f>
        <v>0</v>
      </c>
      <c r="G227" s="39">
        <f>'[8]Daily Roster'!$G227</f>
        <v>0</v>
      </c>
      <c r="H227" s="39">
        <f>'[8]Daily Roster'!$H227</f>
        <v>0</v>
      </c>
      <c r="I227" s="39">
        <f>'[8]Daily Roster'!$I227</f>
        <v>0</v>
      </c>
      <c r="J227" s="42">
        <f>'[8]Daily Roster'!$J227</f>
        <v>0</v>
      </c>
      <c r="K227" s="42">
        <f>'[8]Daily Roster'!$K227</f>
        <v>0</v>
      </c>
      <c r="L227" s="42">
        <f>'[8]Daily Roster'!$L227</f>
        <v>0</v>
      </c>
      <c r="M227" s="42">
        <f>'[8]Daily Roster'!$M227</f>
        <v>0</v>
      </c>
      <c r="N227" s="42">
        <f>'[8]Daily Roster'!$N227</f>
        <v>0</v>
      </c>
      <c r="O227" s="42">
        <f>'[8]Daily Roster'!$O227</f>
        <v>0</v>
      </c>
      <c r="P227" s="42">
        <f>'[8]Daily Roster'!$P227</f>
        <v>0</v>
      </c>
      <c r="Q227" s="42">
        <f>'[8]Daily Roster'!$Q227</f>
        <v>0</v>
      </c>
      <c r="R227" s="3">
        <f>'[8]Daily Roster'!$R227</f>
        <v>0</v>
      </c>
      <c r="S227" s="42">
        <f>'[8]Daily Roster'!$S227</f>
        <v>0</v>
      </c>
      <c r="T227" s="42">
        <f>'[8]Daily Roster'!$T227</f>
        <v>0</v>
      </c>
      <c r="U227" s="3">
        <f>'[8]Daily Roster'!$U227</f>
        <v>0</v>
      </c>
      <c r="V227" s="42">
        <f>'[8]Daily Roster'!$V227</f>
        <v>0</v>
      </c>
      <c r="W227" s="3" t="str">
        <f>'[8]Daily Roster'!$W227</f>
        <v>(SC) (5.15-8pm)</v>
      </c>
    </row>
    <row r="228" spans="1:23" x14ac:dyDescent="0.3">
      <c r="A228" s="7">
        <v>43782</v>
      </c>
      <c r="B228" s="1" t="s">
        <v>3</v>
      </c>
      <c r="C228" s="39">
        <f>'[8]Daily Roster'!$C228</f>
        <v>0</v>
      </c>
      <c r="D228" s="39">
        <f>'[8]Daily Roster'!$D228</f>
        <v>0</v>
      </c>
      <c r="E228" s="39">
        <f>'[8]Daily Roster'!$E228</f>
        <v>0</v>
      </c>
      <c r="F228" s="39">
        <f>'[8]Daily Roster'!$F228</f>
        <v>0</v>
      </c>
      <c r="G228" s="39">
        <f>'[8]Daily Roster'!$G228</f>
        <v>0</v>
      </c>
      <c r="H228" s="39">
        <f>'[8]Daily Roster'!$H228</f>
        <v>0</v>
      </c>
      <c r="I228" s="39">
        <f>'[8]Daily Roster'!$I228</f>
        <v>0</v>
      </c>
      <c r="J228" s="42">
        <f>'[8]Daily Roster'!$J228</f>
        <v>0</v>
      </c>
      <c r="K228" s="42">
        <f>'[8]Daily Roster'!$K228</f>
        <v>0</v>
      </c>
      <c r="L228" s="42">
        <f>'[8]Daily Roster'!$L228</f>
        <v>0</v>
      </c>
      <c r="M228" s="42">
        <f>'[8]Daily Roster'!$M228</f>
        <v>0</v>
      </c>
      <c r="N228" s="42">
        <f>'[8]Daily Roster'!$N228</f>
        <v>0</v>
      </c>
      <c r="O228" s="42">
        <f>'[8]Daily Roster'!$O228</f>
        <v>0</v>
      </c>
      <c r="P228" s="42">
        <f>'[8]Daily Roster'!$P228</f>
        <v>0</v>
      </c>
      <c r="Q228" s="42">
        <f>'[8]Daily Roster'!$Q228</f>
        <v>0</v>
      </c>
      <c r="R228" s="3">
        <f>'[8]Daily Roster'!$R228</f>
        <v>0</v>
      </c>
      <c r="S228" s="42">
        <f>'[8]Daily Roster'!$S228</f>
        <v>0</v>
      </c>
      <c r="T228" s="42">
        <f>'[8]Daily Roster'!$T228</f>
        <v>0</v>
      </c>
      <c r="U228" s="3">
        <f>'[8]Daily Roster'!$U228</f>
        <v>0</v>
      </c>
      <c r="V228" s="42">
        <f>'[8]Daily Roster'!$V228</f>
        <v>0</v>
      </c>
      <c r="W228" s="3" t="str">
        <f>'[8]Daily Roster'!$W228</f>
        <v>(SS) (12.45-5.15pm)</v>
      </c>
    </row>
    <row r="229" spans="1:23" x14ac:dyDescent="0.3">
      <c r="A229" s="7">
        <v>43783</v>
      </c>
      <c r="B229" s="1" t="s">
        <v>4</v>
      </c>
      <c r="C229" s="39">
        <f>'[8]Daily Roster'!$C229</f>
        <v>0</v>
      </c>
      <c r="D229" s="39">
        <f>'[8]Daily Roster'!$D229</f>
        <v>0</v>
      </c>
      <c r="E229" s="39">
        <f>'[8]Daily Roster'!$E229</f>
        <v>0</v>
      </c>
      <c r="F229" s="39">
        <f>'[8]Daily Roster'!$F229</f>
        <v>0</v>
      </c>
      <c r="G229" s="39">
        <f>'[8]Daily Roster'!$G229</f>
        <v>0</v>
      </c>
      <c r="H229" s="39">
        <f>'[8]Daily Roster'!$H229</f>
        <v>0</v>
      </c>
      <c r="I229" s="39">
        <f>'[8]Daily Roster'!$I229</f>
        <v>0</v>
      </c>
      <c r="J229" s="42">
        <f>'[8]Daily Roster'!$J229</f>
        <v>0</v>
      </c>
      <c r="K229" s="42">
        <f>'[8]Daily Roster'!$K229</f>
        <v>0</v>
      </c>
      <c r="L229" s="42">
        <f>'[8]Daily Roster'!$L229</f>
        <v>0</v>
      </c>
      <c r="M229" s="42">
        <f>'[8]Daily Roster'!$M229</f>
        <v>0</v>
      </c>
      <c r="N229" s="42">
        <f>'[8]Daily Roster'!$N229</f>
        <v>0</v>
      </c>
      <c r="O229" s="42">
        <f>'[8]Daily Roster'!$O229</f>
        <v>0</v>
      </c>
      <c r="P229" s="42">
        <f>'[8]Daily Roster'!$P229</f>
        <v>0</v>
      </c>
      <c r="Q229" s="42">
        <f>'[8]Daily Roster'!$Q229</f>
        <v>0</v>
      </c>
      <c r="R229" s="3">
        <f>'[8]Daily Roster'!$R229</f>
        <v>0</v>
      </c>
      <c r="S229" s="42">
        <f>'[8]Daily Roster'!$S229</f>
        <v>0</v>
      </c>
      <c r="T229" s="42">
        <f>'[8]Daily Roster'!$T229</f>
        <v>0</v>
      </c>
      <c r="U229" s="3">
        <f>'[8]Daily Roster'!$U229</f>
        <v>0</v>
      </c>
      <c r="V229" s="42">
        <f>'[8]Daily Roster'!$V229</f>
        <v>0</v>
      </c>
      <c r="W229" s="3" t="str">
        <f>'[8]Daily Roster'!$W229</f>
        <v>qq</v>
      </c>
    </row>
    <row r="230" spans="1:23" x14ac:dyDescent="0.3">
      <c r="A230" s="7">
        <v>43784</v>
      </c>
      <c r="B230" s="1" t="s">
        <v>5</v>
      </c>
      <c r="C230" s="39">
        <f>'[8]Daily Roster'!$C230</f>
        <v>0</v>
      </c>
      <c r="D230" s="39">
        <f>'[8]Daily Roster'!$D230</f>
        <v>0</v>
      </c>
      <c r="E230" s="39">
        <f>'[8]Daily Roster'!$E230</f>
        <v>0</v>
      </c>
      <c r="F230" s="39">
        <f>'[8]Daily Roster'!$F230</f>
        <v>0</v>
      </c>
      <c r="G230" s="39">
        <f>'[8]Daily Roster'!$G230</f>
        <v>0</v>
      </c>
      <c r="H230" s="39">
        <f>'[8]Daily Roster'!$H230</f>
        <v>0</v>
      </c>
      <c r="I230" s="39">
        <f>'[8]Daily Roster'!$I230</f>
        <v>0</v>
      </c>
      <c r="J230" s="42">
        <f>'[8]Daily Roster'!$J230</f>
        <v>0</v>
      </c>
      <c r="K230" s="42">
        <f>'[8]Daily Roster'!$K230</f>
        <v>0</v>
      </c>
      <c r="L230" s="42">
        <f>'[8]Daily Roster'!$L230</f>
        <v>0</v>
      </c>
      <c r="M230" s="42">
        <f>'[8]Daily Roster'!$M230</f>
        <v>0</v>
      </c>
      <c r="N230" s="42">
        <f>'[8]Daily Roster'!$N230</f>
        <v>0</v>
      </c>
      <c r="O230" s="42">
        <f>'[8]Daily Roster'!$O230</f>
        <v>0</v>
      </c>
      <c r="P230" s="42">
        <f>'[8]Daily Roster'!$P230</f>
        <v>0</v>
      </c>
      <c r="Q230" s="42">
        <f>'[8]Daily Roster'!$Q230</f>
        <v>0</v>
      </c>
      <c r="R230" s="3">
        <f>'[8]Daily Roster'!$R230</f>
        <v>0</v>
      </c>
      <c r="S230" s="42">
        <f>'[8]Daily Roster'!$S230</f>
        <v>0</v>
      </c>
      <c r="T230" s="42">
        <f>'[8]Daily Roster'!$T230</f>
        <v>0</v>
      </c>
      <c r="U230" s="3">
        <f>'[8]Daily Roster'!$U230</f>
        <v>0</v>
      </c>
      <c r="V230" s="42">
        <f>'[8]Daily Roster'!$V230</f>
        <v>0</v>
      </c>
      <c r="W230" s="3" t="str">
        <f>'[8]Daily Roster'!$W230</f>
        <v>qq</v>
      </c>
    </row>
    <row r="231" spans="1:23" x14ac:dyDescent="0.3">
      <c r="A231" s="7">
        <v>43787</v>
      </c>
      <c r="B231" s="1" t="s">
        <v>1</v>
      </c>
      <c r="C231" s="39">
        <f>'[8]Daily Roster'!$C231</f>
        <v>0</v>
      </c>
      <c r="D231" s="39">
        <f>'[8]Daily Roster'!$D231</f>
        <v>0</v>
      </c>
      <c r="E231" s="39">
        <f>'[8]Daily Roster'!$E231</f>
        <v>0</v>
      </c>
      <c r="F231" s="39">
        <f>'[8]Daily Roster'!$F231</f>
        <v>0</v>
      </c>
      <c r="G231" s="39">
        <f>'[8]Daily Roster'!$G231</f>
        <v>0</v>
      </c>
      <c r="H231" s="39">
        <f>'[8]Daily Roster'!$H231</f>
        <v>0</v>
      </c>
      <c r="I231" s="39">
        <f>'[8]Daily Roster'!$I231</f>
        <v>0</v>
      </c>
      <c r="J231" s="42">
        <f>'[8]Daily Roster'!$J231</f>
        <v>0</v>
      </c>
      <c r="K231" s="42">
        <f>'[8]Daily Roster'!$K231</f>
        <v>0</v>
      </c>
      <c r="L231" s="42">
        <f>'[8]Daily Roster'!$L231</f>
        <v>0</v>
      </c>
      <c r="M231" s="42">
        <f>'[8]Daily Roster'!$M231</f>
        <v>0</v>
      </c>
      <c r="N231" s="42">
        <f>'[8]Daily Roster'!$N231</f>
        <v>0</v>
      </c>
      <c r="O231" s="42">
        <f>'[8]Daily Roster'!$O231</f>
        <v>0</v>
      </c>
      <c r="P231" s="42">
        <f>'[8]Daily Roster'!$P231</f>
        <v>0</v>
      </c>
      <c r="Q231" s="42">
        <f>'[8]Daily Roster'!$Q231</f>
        <v>0</v>
      </c>
      <c r="R231" s="3">
        <f>'[8]Daily Roster'!$R231</f>
        <v>0</v>
      </c>
      <c r="S231" s="42">
        <f>'[8]Daily Roster'!$S231</f>
        <v>0</v>
      </c>
      <c r="T231" s="42">
        <f>'[8]Daily Roster'!$T231</f>
        <v>0</v>
      </c>
      <c r="U231" s="3">
        <f>'[8]Daily Roster'!$U231</f>
        <v>0</v>
      </c>
      <c r="V231" s="42">
        <f>'[8]Daily Roster'!$V231</f>
        <v>0</v>
      </c>
      <c r="W231" s="3" t="str">
        <f>'[8]Daily Roster'!$W231</f>
        <v>qq</v>
      </c>
    </row>
    <row r="232" spans="1:23" x14ac:dyDescent="0.3">
      <c r="A232" s="7">
        <v>43788</v>
      </c>
      <c r="B232" s="1" t="s">
        <v>2</v>
      </c>
      <c r="C232" s="39">
        <f>'[8]Daily Roster'!$C232</f>
        <v>0</v>
      </c>
      <c r="D232" s="39">
        <f>'[8]Daily Roster'!$D232</f>
        <v>0</v>
      </c>
      <c r="E232" s="39">
        <f>'[8]Daily Roster'!$E232</f>
        <v>0</v>
      </c>
      <c r="F232" s="39">
        <f>'[8]Daily Roster'!$F232</f>
        <v>0</v>
      </c>
      <c r="G232" s="39">
        <f>'[8]Daily Roster'!$G232</f>
        <v>0</v>
      </c>
      <c r="H232" s="39">
        <f>'[8]Daily Roster'!$H232</f>
        <v>0</v>
      </c>
      <c r="I232" s="39">
        <f>'[8]Daily Roster'!$I232</f>
        <v>0</v>
      </c>
      <c r="J232" s="42">
        <f>'[8]Daily Roster'!$J232</f>
        <v>0</v>
      </c>
      <c r="K232" s="42">
        <f>'[8]Daily Roster'!$K232</f>
        <v>0</v>
      </c>
      <c r="L232" s="42">
        <f>'[8]Daily Roster'!$L232</f>
        <v>0</v>
      </c>
      <c r="M232" s="42">
        <f>'[8]Daily Roster'!$M232</f>
        <v>0</v>
      </c>
      <c r="N232" s="42">
        <f>'[8]Daily Roster'!$N232</f>
        <v>0</v>
      </c>
      <c r="O232" s="42">
        <f>'[8]Daily Roster'!$O232</f>
        <v>0</v>
      </c>
      <c r="P232" s="42">
        <f>'[8]Daily Roster'!$P232</f>
        <v>0</v>
      </c>
      <c r="Q232" s="42">
        <f>'[8]Daily Roster'!$Q232</f>
        <v>0</v>
      </c>
      <c r="R232" s="3">
        <f>'[8]Daily Roster'!$R232</f>
        <v>0</v>
      </c>
      <c r="S232" s="42">
        <f>'[8]Daily Roster'!$S232</f>
        <v>0</v>
      </c>
      <c r="T232" s="42">
        <f>'[8]Daily Roster'!$T232</f>
        <v>0</v>
      </c>
      <c r="U232" s="3">
        <f>'[8]Daily Roster'!$U232</f>
        <v>0</v>
      </c>
      <c r="V232" s="42">
        <f>'[8]Daily Roster'!$V232</f>
        <v>0</v>
      </c>
      <c r="W232" s="3" t="str">
        <f>'[8]Daily Roster'!$W232</f>
        <v>(TC) (5.15-8pm)</v>
      </c>
    </row>
    <row r="233" spans="1:23" x14ac:dyDescent="0.3">
      <c r="A233" s="7">
        <v>43789</v>
      </c>
      <c r="B233" s="1" t="s">
        <v>3</v>
      </c>
      <c r="C233" s="39">
        <f>'[8]Daily Roster'!$C233</f>
        <v>0</v>
      </c>
      <c r="D233" s="39">
        <f>'[8]Daily Roster'!$D233</f>
        <v>0</v>
      </c>
      <c r="E233" s="39">
        <f>'[8]Daily Roster'!$E233</f>
        <v>0</v>
      </c>
      <c r="F233" s="39">
        <f>'[8]Daily Roster'!$F233</f>
        <v>0</v>
      </c>
      <c r="G233" s="39">
        <f>'[8]Daily Roster'!$G233</f>
        <v>0</v>
      </c>
      <c r="H233" s="39">
        <f>'[8]Daily Roster'!$H233</f>
        <v>0</v>
      </c>
      <c r="I233" s="39">
        <f>'[8]Daily Roster'!$I233</f>
        <v>0</v>
      </c>
      <c r="J233" s="42">
        <f>'[8]Daily Roster'!$J233</f>
        <v>0</v>
      </c>
      <c r="K233" s="42">
        <f>'[8]Daily Roster'!$K233</f>
        <v>0</v>
      </c>
      <c r="L233" s="42">
        <f>'[8]Daily Roster'!$L233</f>
        <v>0</v>
      </c>
      <c r="M233" s="42">
        <f>'[8]Daily Roster'!$M233</f>
        <v>0</v>
      </c>
      <c r="N233" s="42">
        <f>'[8]Daily Roster'!$N233</f>
        <v>0</v>
      </c>
      <c r="O233" s="42">
        <f>'[8]Daily Roster'!$O233</f>
        <v>0</v>
      </c>
      <c r="P233" s="42">
        <f>'[8]Daily Roster'!$P233</f>
        <v>0</v>
      </c>
      <c r="Q233" s="42">
        <f>'[8]Daily Roster'!$Q233</f>
        <v>0</v>
      </c>
      <c r="R233" s="3">
        <f>'[8]Daily Roster'!$R233</f>
        <v>0</v>
      </c>
      <c r="S233" s="42">
        <f>'[8]Daily Roster'!$S233</f>
        <v>0</v>
      </c>
      <c r="T233" s="42">
        <f>'[8]Daily Roster'!$T233</f>
        <v>0</v>
      </c>
      <c r="U233" s="3">
        <f>'[8]Daily Roster'!$U233</f>
        <v>0</v>
      </c>
      <c r="V233" s="42">
        <f>'[8]Daily Roster'!$V233</f>
        <v>0</v>
      </c>
      <c r="W233" s="3" t="str">
        <f>'[8]Daily Roster'!$W233</f>
        <v>(SS) (12.45-5.15pm)</v>
      </c>
    </row>
    <row r="234" spans="1:23" x14ac:dyDescent="0.3">
      <c r="A234" s="7">
        <v>43790</v>
      </c>
      <c r="B234" s="1" t="s">
        <v>4</v>
      </c>
      <c r="C234" s="39">
        <f>'[8]Daily Roster'!$C234</f>
        <v>0</v>
      </c>
      <c r="D234" s="39">
        <f>'[8]Daily Roster'!$D234</f>
        <v>0</v>
      </c>
      <c r="E234" s="39">
        <f>'[8]Daily Roster'!$E234</f>
        <v>0</v>
      </c>
      <c r="F234" s="39">
        <f>'[8]Daily Roster'!$F234</f>
        <v>0</v>
      </c>
      <c r="G234" s="39">
        <f>'[8]Daily Roster'!$G234</f>
        <v>0</v>
      </c>
      <c r="H234" s="39">
        <f>'[8]Daily Roster'!$H234</f>
        <v>0</v>
      </c>
      <c r="I234" s="39">
        <f>'[8]Daily Roster'!$I234</f>
        <v>0</v>
      </c>
      <c r="J234" s="42">
        <f>'[8]Daily Roster'!$J234</f>
        <v>0</v>
      </c>
      <c r="K234" s="42">
        <f>'[8]Daily Roster'!$K234</f>
        <v>0</v>
      </c>
      <c r="L234" s="42">
        <f>'[8]Daily Roster'!$L234</f>
        <v>0</v>
      </c>
      <c r="M234" s="42">
        <f>'[8]Daily Roster'!$M234</f>
        <v>0</v>
      </c>
      <c r="N234" s="42">
        <f>'[8]Daily Roster'!$N234</f>
        <v>0</v>
      </c>
      <c r="O234" s="42">
        <f>'[8]Daily Roster'!$O234</f>
        <v>0</v>
      </c>
      <c r="P234" s="42">
        <f>'[8]Daily Roster'!$P234</f>
        <v>0</v>
      </c>
      <c r="Q234" s="42">
        <f>'[8]Daily Roster'!$Q234</f>
        <v>0</v>
      </c>
      <c r="R234" s="3">
        <f>'[8]Daily Roster'!$R234</f>
        <v>0</v>
      </c>
      <c r="S234" s="42">
        <f>'[8]Daily Roster'!$S234</f>
        <v>0</v>
      </c>
      <c r="T234" s="42">
        <f>'[8]Daily Roster'!$T234</f>
        <v>0</v>
      </c>
      <c r="U234" s="3">
        <f>'[8]Daily Roster'!$U234</f>
        <v>0</v>
      </c>
      <c r="V234" s="42">
        <f>'[8]Daily Roster'!$V234</f>
        <v>0</v>
      </c>
      <c r="W234" s="3" t="str">
        <f>'[8]Daily Roster'!$W234</f>
        <v>qq</v>
      </c>
    </row>
    <row r="235" spans="1:23" x14ac:dyDescent="0.3">
      <c r="A235" s="7">
        <v>43791</v>
      </c>
      <c r="B235" s="1" t="s">
        <v>5</v>
      </c>
      <c r="C235" s="39">
        <f>'[8]Daily Roster'!$C235</f>
        <v>0</v>
      </c>
      <c r="D235" s="39">
        <f>'[8]Daily Roster'!$D235</f>
        <v>0</v>
      </c>
      <c r="E235" s="39">
        <f>'[8]Daily Roster'!$E235</f>
        <v>0</v>
      </c>
      <c r="F235" s="39">
        <f>'[8]Daily Roster'!$F235</f>
        <v>0</v>
      </c>
      <c r="G235" s="39">
        <f>'[8]Daily Roster'!$G235</f>
        <v>0</v>
      </c>
      <c r="H235" s="39">
        <f>'[8]Daily Roster'!$H235</f>
        <v>0</v>
      </c>
      <c r="I235" s="39">
        <f>'[8]Daily Roster'!$I235</f>
        <v>0</v>
      </c>
      <c r="J235" s="42">
        <f>'[8]Daily Roster'!$J235</f>
        <v>0</v>
      </c>
      <c r="K235" s="42">
        <f>'[8]Daily Roster'!$K235</f>
        <v>0</v>
      </c>
      <c r="L235" s="42">
        <f>'[8]Daily Roster'!$L235</f>
        <v>0</v>
      </c>
      <c r="M235" s="42">
        <f>'[8]Daily Roster'!$M235</f>
        <v>0</v>
      </c>
      <c r="N235" s="42">
        <f>'[8]Daily Roster'!$N235</f>
        <v>0</v>
      </c>
      <c r="O235" s="42">
        <f>'[8]Daily Roster'!$O235</f>
        <v>0</v>
      </c>
      <c r="P235" s="42">
        <f>'[8]Daily Roster'!$P235</f>
        <v>0</v>
      </c>
      <c r="Q235" s="42">
        <f>'[8]Daily Roster'!$Q235</f>
        <v>0</v>
      </c>
      <c r="R235" s="3">
        <f>'[8]Daily Roster'!$R235</f>
        <v>0</v>
      </c>
      <c r="S235" s="42">
        <f>'[8]Daily Roster'!$S235</f>
        <v>0</v>
      </c>
      <c r="T235" s="42">
        <f>'[8]Daily Roster'!$T235</f>
        <v>0</v>
      </c>
      <c r="U235" s="3">
        <f>'[8]Daily Roster'!$U235</f>
        <v>0</v>
      </c>
      <c r="V235" s="42">
        <f>'[8]Daily Roster'!$V235</f>
        <v>0</v>
      </c>
      <c r="W235" s="3" t="str">
        <f>'[8]Daily Roster'!$W235</f>
        <v>qq</v>
      </c>
    </row>
    <row r="236" spans="1:23" x14ac:dyDescent="0.3">
      <c r="A236" s="7">
        <v>43794</v>
      </c>
      <c r="B236" s="1" t="s">
        <v>1</v>
      </c>
      <c r="C236" s="39">
        <f>'[8]Daily Roster'!$C236</f>
        <v>0</v>
      </c>
      <c r="D236" s="39">
        <f>'[8]Daily Roster'!$D236</f>
        <v>0</v>
      </c>
      <c r="E236" s="39">
        <f>'[8]Daily Roster'!$E236</f>
        <v>0</v>
      </c>
      <c r="F236" s="39">
        <f>'[8]Daily Roster'!$F236</f>
        <v>0</v>
      </c>
      <c r="G236" s="39">
        <f>'[8]Daily Roster'!$G236</f>
        <v>0</v>
      </c>
      <c r="H236" s="39">
        <f>'[8]Daily Roster'!$H236</f>
        <v>0</v>
      </c>
      <c r="I236" s="39">
        <f>'[8]Daily Roster'!$I236</f>
        <v>0</v>
      </c>
      <c r="J236" s="42">
        <f>'[8]Daily Roster'!$J236</f>
        <v>0</v>
      </c>
      <c r="K236" s="42">
        <f>'[8]Daily Roster'!$K236</f>
        <v>0</v>
      </c>
      <c r="L236" s="42">
        <f>'[8]Daily Roster'!$L236</f>
        <v>0</v>
      </c>
      <c r="M236" s="42">
        <f>'[8]Daily Roster'!$M236</f>
        <v>0</v>
      </c>
      <c r="N236" s="42">
        <f>'[8]Daily Roster'!$N236</f>
        <v>0</v>
      </c>
      <c r="O236" s="42">
        <f>'[8]Daily Roster'!$O236</f>
        <v>0</v>
      </c>
      <c r="P236" s="42">
        <f>'[8]Daily Roster'!$P236</f>
        <v>0</v>
      </c>
      <c r="Q236" s="42">
        <f>'[8]Daily Roster'!$Q236</f>
        <v>0</v>
      </c>
      <c r="R236" s="3">
        <f>'[8]Daily Roster'!$R236</f>
        <v>0</v>
      </c>
      <c r="S236" s="42">
        <f>'[8]Daily Roster'!$S236</f>
        <v>0</v>
      </c>
      <c r="T236" s="42">
        <f>'[8]Daily Roster'!$T236</f>
        <v>0</v>
      </c>
      <c r="U236" s="3">
        <f>'[8]Daily Roster'!$U236</f>
        <v>0</v>
      </c>
      <c r="V236" s="42">
        <f>'[8]Daily Roster'!$V236</f>
        <v>0</v>
      </c>
      <c r="W236" s="3" t="str">
        <f>'[8]Daily Roster'!$W236</f>
        <v>qq</v>
      </c>
    </row>
    <row r="237" spans="1:23" x14ac:dyDescent="0.3">
      <c r="A237" s="7">
        <v>43795</v>
      </c>
      <c r="B237" s="1" t="s">
        <v>2</v>
      </c>
      <c r="C237" s="39">
        <f>'[8]Daily Roster'!$C237</f>
        <v>0</v>
      </c>
      <c r="D237" s="39">
        <f>'[8]Daily Roster'!$D237</f>
        <v>0</v>
      </c>
      <c r="E237" s="39">
        <f>'[8]Daily Roster'!$E237</f>
        <v>0</v>
      </c>
      <c r="F237" s="39">
        <f>'[8]Daily Roster'!$F237</f>
        <v>0</v>
      </c>
      <c r="G237" s="39">
        <f>'[8]Daily Roster'!$G237</f>
        <v>0</v>
      </c>
      <c r="H237" s="39">
        <f>'[8]Daily Roster'!$H237</f>
        <v>0</v>
      </c>
      <c r="I237" s="39">
        <f>'[8]Daily Roster'!$I237</f>
        <v>0</v>
      </c>
      <c r="J237" s="42">
        <f>'[8]Daily Roster'!$J237</f>
        <v>0</v>
      </c>
      <c r="K237" s="42">
        <f>'[8]Daily Roster'!$K237</f>
        <v>0</v>
      </c>
      <c r="L237" s="42">
        <f>'[8]Daily Roster'!$L237</f>
        <v>0</v>
      </c>
      <c r="M237" s="42">
        <f>'[8]Daily Roster'!$M237</f>
        <v>0</v>
      </c>
      <c r="N237" s="42">
        <f>'[8]Daily Roster'!$N237</f>
        <v>0</v>
      </c>
      <c r="O237" s="42">
        <f>'[8]Daily Roster'!$O237</f>
        <v>0</v>
      </c>
      <c r="P237" s="42">
        <f>'[8]Daily Roster'!$P237</f>
        <v>0</v>
      </c>
      <c r="Q237" s="42">
        <f>'[8]Daily Roster'!$Q237</f>
        <v>0</v>
      </c>
      <c r="R237" s="3">
        <f>'[8]Daily Roster'!$R237</f>
        <v>0</v>
      </c>
      <c r="S237" s="42">
        <f>'[8]Daily Roster'!$S237</f>
        <v>0</v>
      </c>
      <c r="T237" s="42">
        <f>'[8]Daily Roster'!$T237</f>
        <v>0</v>
      </c>
      <c r="U237" s="3">
        <f>'[8]Daily Roster'!$U237</f>
        <v>0</v>
      </c>
      <c r="V237" s="42">
        <f>'[8]Daily Roster'!$V237</f>
        <v>0</v>
      </c>
      <c r="W237" s="3" t="str">
        <f>'[8]Daily Roster'!$W237</f>
        <v>(SC) (5.15-8pm)</v>
      </c>
    </row>
    <row r="238" spans="1:23" x14ac:dyDescent="0.3">
      <c r="A238" s="7">
        <v>43796</v>
      </c>
      <c r="B238" s="1" t="s">
        <v>3</v>
      </c>
      <c r="C238" s="39">
        <f>'[8]Daily Roster'!$C238</f>
        <v>0</v>
      </c>
      <c r="D238" s="39">
        <f>'[8]Daily Roster'!$D238</f>
        <v>0</v>
      </c>
      <c r="E238" s="39">
        <f>'[8]Daily Roster'!$E238</f>
        <v>0</v>
      </c>
      <c r="F238" s="39">
        <f>'[8]Daily Roster'!$F238</f>
        <v>0</v>
      </c>
      <c r="G238" s="39">
        <f>'[8]Daily Roster'!$G238</f>
        <v>0</v>
      </c>
      <c r="H238" s="39">
        <f>'[8]Daily Roster'!$H238</f>
        <v>0</v>
      </c>
      <c r="I238" s="39">
        <f>'[8]Daily Roster'!$I238</f>
        <v>0</v>
      </c>
      <c r="J238" s="42">
        <f>'[8]Daily Roster'!$J238</f>
        <v>0</v>
      </c>
      <c r="K238" s="42">
        <f>'[8]Daily Roster'!$K238</f>
        <v>0</v>
      </c>
      <c r="L238" s="42">
        <f>'[8]Daily Roster'!$L238</f>
        <v>0</v>
      </c>
      <c r="M238" s="42">
        <f>'[8]Daily Roster'!$M238</f>
        <v>0</v>
      </c>
      <c r="N238" s="42">
        <f>'[8]Daily Roster'!$N238</f>
        <v>0</v>
      </c>
      <c r="O238" s="42">
        <f>'[8]Daily Roster'!$O238</f>
        <v>0</v>
      </c>
      <c r="P238" s="42">
        <f>'[8]Daily Roster'!$P238</f>
        <v>0</v>
      </c>
      <c r="Q238" s="42">
        <f>'[8]Daily Roster'!$Q238</f>
        <v>0</v>
      </c>
      <c r="R238" s="3">
        <f>'[8]Daily Roster'!$R238</f>
        <v>0</v>
      </c>
      <c r="S238" s="42">
        <f>'[8]Daily Roster'!$S238</f>
        <v>0</v>
      </c>
      <c r="T238" s="42">
        <f>'[8]Daily Roster'!$T238</f>
        <v>0</v>
      </c>
      <c r="U238" s="3">
        <f>'[8]Daily Roster'!$U238</f>
        <v>0</v>
      </c>
      <c r="V238" s="42">
        <f>'[8]Daily Roster'!$V238</f>
        <v>0</v>
      </c>
      <c r="W238" s="3" t="str">
        <f>'[8]Daily Roster'!$W238</f>
        <v>(SS) (12.45-5.15pm)</v>
      </c>
    </row>
    <row r="239" spans="1:23" x14ac:dyDescent="0.3">
      <c r="A239" s="7">
        <v>43797</v>
      </c>
      <c r="B239" s="1" t="s">
        <v>4</v>
      </c>
      <c r="C239" s="39">
        <f>'[8]Daily Roster'!$C239</f>
        <v>0</v>
      </c>
      <c r="D239" s="39">
        <f>'[8]Daily Roster'!$D239</f>
        <v>0</v>
      </c>
      <c r="E239" s="39">
        <f>'[8]Daily Roster'!$E239</f>
        <v>0</v>
      </c>
      <c r="F239" s="39">
        <f>'[8]Daily Roster'!$F239</f>
        <v>0</v>
      </c>
      <c r="G239" s="39">
        <f>'[8]Daily Roster'!$G239</f>
        <v>0</v>
      </c>
      <c r="H239" s="39">
        <f>'[8]Daily Roster'!$H239</f>
        <v>0</v>
      </c>
      <c r="I239" s="39">
        <f>'[8]Daily Roster'!$I239</f>
        <v>0</v>
      </c>
      <c r="J239" s="42">
        <f>'[8]Daily Roster'!$J239</f>
        <v>0</v>
      </c>
      <c r="K239" s="42">
        <f>'[8]Daily Roster'!$K239</f>
        <v>0</v>
      </c>
      <c r="L239" s="42">
        <f>'[8]Daily Roster'!$L239</f>
        <v>0</v>
      </c>
      <c r="M239" s="42">
        <f>'[8]Daily Roster'!$M239</f>
        <v>0</v>
      </c>
      <c r="N239" s="42">
        <f>'[8]Daily Roster'!$N239</f>
        <v>0</v>
      </c>
      <c r="O239" s="42">
        <f>'[8]Daily Roster'!$O239</f>
        <v>0</v>
      </c>
      <c r="P239" s="42">
        <f>'[8]Daily Roster'!$P239</f>
        <v>0</v>
      </c>
      <c r="Q239" s="42">
        <f>'[8]Daily Roster'!$Q239</f>
        <v>0</v>
      </c>
      <c r="R239" s="3">
        <f>'[8]Daily Roster'!$R239</f>
        <v>0</v>
      </c>
      <c r="S239" s="42">
        <f>'[8]Daily Roster'!$S239</f>
        <v>0</v>
      </c>
      <c r="T239" s="42">
        <f>'[8]Daily Roster'!$T239</f>
        <v>0</v>
      </c>
      <c r="U239" s="3">
        <f>'[8]Daily Roster'!$U239</f>
        <v>0</v>
      </c>
      <c r="V239" s="42">
        <f>'[8]Daily Roster'!$V239</f>
        <v>0</v>
      </c>
      <c r="W239" s="3" t="str">
        <f>'[8]Daily Roster'!$W239</f>
        <v>qq</v>
      </c>
    </row>
    <row r="240" spans="1:23" x14ac:dyDescent="0.3">
      <c r="A240" s="7">
        <v>43798</v>
      </c>
      <c r="B240" s="1" t="s">
        <v>4</v>
      </c>
      <c r="C240" s="39">
        <f>'[8]Daily Roster'!$C240</f>
        <v>0</v>
      </c>
      <c r="D240" s="39">
        <f>'[8]Daily Roster'!$D240</f>
        <v>0</v>
      </c>
      <c r="E240" s="39">
        <f>'[8]Daily Roster'!$E240</f>
        <v>0</v>
      </c>
      <c r="F240" s="39">
        <f>'[8]Daily Roster'!$F240</f>
        <v>0</v>
      </c>
      <c r="G240" s="39">
        <f>'[8]Daily Roster'!$G240</f>
        <v>0</v>
      </c>
      <c r="H240" s="39">
        <f>'[8]Daily Roster'!$H240</f>
        <v>0</v>
      </c>
      <c r="I240" s="39">
        <f>'[8]Daily Roster'!$I240</f>
        <v>0</v>
      </c>
      <c r="J240" s="42">
        <f>'[8]Daily Roster'!$J240</f>
        <v>0</v>
      </c>
      <c r="K240" s="42">
        <f>'[8]Daily Roster'!$K240</f>
        <v>0</v>
      </c>
      <c r="L240" s="42">
        <f>'[8]Daily Roster'!$L240</f>
        <v>0</v>
      </c>
      <c r="M240" s="42">
        <f>'[8]Daily Roster'!$M240</f>
        <v>0</v>
      </c>
      <c r="N240" s="42">
        <f>'[8]Daily Roster'!$N240</f>
        <v>0</v>
      </c>
      <c r="O240" s="42">
        <f>'[8]Daily Roster'!$O240</f>
        <v>0</v>
      </c>
      <c r="P240" s="42">
        <f>'[8]Daily Roster'!$P240</f>
        <v>0</v>
      </c>
      <c r="Q240" s="42">
        <f>'[8]Daily Roster'!$Q240</f>
        <v>0</v>
      </c>
      <c r="R240" s="3">
        <f>'[8]Daily Roster'!$R240</f>
        <v>0</v>
      </c>
      <c r="S240" s="42">
        <f>'[8]Daily Roster'!$S240</f>
        <v>0</v>
      </c>
      <c r="T240" s="42">
        <f>'[8]Daily Roster'!$T240</f>
        <v>0</v>
      </c>
      <c r="U240" s="3">
        <f>'[8]Daily Roster'!$U240</f>
        <v>0</v>
      </c>
      <c r="V240" s="42">
        <f>'[8]Daily Roster'!$V240</f>
        <v>0</v>
      </c>
      <c r="W240" s="3" t="str">
        <f>'[8]Daily Roster'!$W240</f>
        <v>qq</v>
      </c>
    </row>
    <row r="241" spans="1:23" x14ac:dyDescent="0.3">
      <c r="A241" s="7">
        <v>43801</v>
      </c>
      <c r="B241" s="1" t="s">
        <v>5</v>
      </c>
      <c r="C241" s="39">
        <f>'[8]Daily Roster'!$C241</f>
        <v>0</v>
      </c>
      <c r="D241" s="39">
        <f>'[8]Daily Roster'!$D241</f>
        <v>0</v>
      </c>
      <c r="E241" s="39">
        <f>'[8]Daily Roster'!$E241</f>
        <v>0</v>
      </c>
      <c r="F241" s="39">
        <f>'[8]Daily Roster'!$F241</f>
        <v>0</v>
      </c>
      <c r="G241" s="39">
        <f>'[8]Daily Roster'!$G241</f>
        <v>0</v>
      </c>
      <c r="H241" s="39">
        <f>'[8]Daily Roster'!$H241</f>
        <v>0</v>
      </c>
      <c r="I241" s="39">
        <f>'[8]Daily Roster'!$I241</f>
        <v>0</v>
      </c>
      <c r="J241" s="42">
        <f>'[8]Daily Roster'!$J241</f>
        <v>0</v>
      </c>
      <c r="K241" s="42">
        <f>'[8]Daily Roster'!$K241</f>
        <v>0</v>
      </c>
      <c r="L241" s="42">
        <f>'[8]Daily Roster'!$L241</f>
        <v>0</v>
      </c>
      <c r="M241" s="42">
        <f>'[8]Daily Roster'!$M241</f>
        <v>0</v>
      </c>
      <c r="N241" s="42">
        <f>'[8]Daily Roster'!$N241</f>
        <v>0</v>
      </c>
      <c r="O241" s="42">
        <f>'[8]Daily Roster'!$O241</f>
        <v>0</v>
      </c>
      <c r="P241" s="42">
        <f>'[8]Daily Roster'!$P241</f>
        <v>0</v>
      </c>
      <c r="Q241" s="42">
        <f>'[8]Daily Roster'!$Q241</f>
        <v>0</v>
      </c>
      <c r="R241" s="3">
        <f>'[8]Daily Roster'!$R241</f>
        <v>0</v>
      </c>
      <c r="S241" s="42">
        <f>'[8]Daily Roster'!$S241</f>
        <v>0</v>
      </c>
      <c r="T241" s="42">
        <f>'[8]Daily Roster'!$T241</f>
        <v>0</v>
      </c>
      <c r="U241" s="3">
        <f>'[8]Daily Roster'!$U241</f>
        <v>0</v>
      </c>
      <c r="V241" s="42">
        <f>'[8]Daily Roster'!$V241</f>
        <v>0</v>
      </c>
      <c r="W241" s="3" t="str">
        <f>'[8]Daily Roster'!$W241</f>
        <v>qq</v>
      </c>
    </row>
    <row r="242" spans="1:23" x14ac:dyDescent="0.3">
      <c r="A242" s="7">
        <v>43437</v>
      </c>
      <c r="B242" s="1" t="s">
        <v>1</v>
      </c>
      <c r="C242" s="39">
        <f>'[8]Daily Roster'!$C242</f>
        <v>0</v>
      </c>
      <c r="D242" s="39">
        <f>'[8]Daily Roster'!$D242</f>
        <v>0</v>
      </c>
      <c r="E242" s="39">
        <f>'[8]Daily Roster'!$E242</f>
        <v>0</v>
      </c>
      <c r="F242" s="39">
        <f>'[8]Daily Roster'!$F242</f>
        <v>0</v>
      </c>
      <c r="G242" s="39">
        <f>'[8]Daily Roster'!$G242</f>
        <v>0</v>
      </c>
      <c r="H242" s="39">
        <f>'[8]Daily Roster'!$H242</f>
        <v>0</v>
      </c>
      <c r="I242" s="39">
        <f>'[8]Daily Roster'!$I242</f>
        <v>0</v>
      </c>
      <c r="J242" s="42">
        <f>'[8]Daily Roster'!$J242</f>
        <v>0</v>
      </c>
      <c r="K242" s="42">
        <f>'[8]Daily Roster'!$K242</f>
        <v>0</v>
      </c>
      <c r="L242" s="42">
        <f>'[8]Daily Roster'!$L242</f>
        <v>0</v>
      </c>
      <c r="M242" s="42">
        <f>'[8]Daily Roster'!$M242</f>
        <v>0</v>
      </c>
      <c r="N242" s="42">
        <f>'[8]Daily Roster'!$N242</f>
        <v>0</v>
      </c>
      <c r="O242" s="42">
        <f>'[8]Daily Roster'!$O242</f>
        <v>0</v>
      </c>
      <c r="P242" s="42">
        <f>'[8]Daily Roster'!$P242</f>
        <v>0</v>
      </c>
      <c r="Q242" s="42">
        <f>'[8]Daily Roster'!$Q242</f>
        <v>0</v>
      </c>
      <c r="R242" s="3">
        <f>'[8]Daily Roster'!$R242</f>
        <v>0</v>
      </c>
      <c r="S242" s="42">
        <f>'[8]Daily Roster'!$S242</f>
        <v>0</v>
      </c>
      <c r="T242" s="42">
        <f>'[8]Daily Roster'!$T242</f>
        <v>0</v>
      </c>
      <c r="U242" s="3">
        <f>'[8]Daily Roster'!$U242</f>
        <v>0</v>
      </c>
      <c r="V242" s="42">
        <f>'[8]Daily Roster'!$V242</f>
        <v>0</v>
      </c>
      <c r="W242" s="3" t="str">
        <f>'[8]Daily Roster'!$W242</f>
        <v>(TC) (5.15-8pm)</v>
      </c>
    </row>
    <row r="243" spans="1:23" x14ac:dyDescent="0.3">
      <c r="A243" s="7">
        <v>43438</v>
      </c>
      <c r="B243" s="1" t="s">
        <v>2</v>
      </c>
      <c r="C243" s="39">
        <f>'[8]Daily Roster'!$C243</f>
        <v>0</v>
      </c>
      <c r="D243" s="39">
        <f>'[8]Daily Roster'!$D243</f>
        <v>0</v>
      </c>
      <c r="E243" s="39">
        <f>'[8]Daily Roster'!$E243</f>
        <v>0</v>
      </c>
      <c r="F243" s="39">
        <f>'[8]Daily Roster'!$F243</f>
        <v>0</v>
      </c>
      <c r="G243" s="39">
        <f>'[8]Daily Roster'!$G243</f>
        <v>0</v>
      </c>
      <c r="H243" s="39">
        <f>'[8]Daily Roster'!$H243</f>
        <v>0</v>
      </c>
      <c r="I243" s="39">
        <f>'[8]Daily Roster'!$I243</f>
        <v>0</v>
      </c>
      <c r="J243" s="42">
        <f>'[8]Daily Roster'!$J243</f>
        <v>0</v>
      </c>
      <c r="K243" s="42">
        <f>'[8]Daily Roster'!$K243</f>
        <v>0</v>
      </c>
      <c r="L243" s="42">
        <f>'[8]Daily Roster'!$L243</f>
        <v>0</v>
      </c>
      <c r="M243" s="42">
        <f>'[8]Daily Roster'!$M243</f>
        <v>0</v>
      </c>
      <c r="N243" s="42">
        <f>'[8]Daily Roster'!$N243</f>
        <v>0</v>
      </c>
      <c r="O243" s="42">
        <f>'[8]Daily Roster'!$O243</f>
        <v>0</v>
      </c>
      <c r="P243" s="42">
        <f>'[8]Daily Roster'!$P243</f>
        <v>0</v>
      </c>
      <c r="Q243" s="42">
        <f>'[8]Daily Roster'!$Q243</f>
        <v>0</v>
      </c>
      <c r="R243" s="3">
        <f>'[8]Daily Roster'!$R243</f>
        <v>0</v>
      </c>
      <c r="S243" s="42">
        <f>'[8]Daily Roster'!$S243</f>
        <v>0</v>
      </c>
      <c r="T243" s="42">
        <f>'[8]Daily Roster'!$T243</f>
        <v>0</v>
      </c>
      <c r="U243" s="3">
        <f>'[8]Daily Roster'!$U243</f>
        <v>0</v>
      </c>
      <c r="V243" s="42">
        <f>'[8]Daily Roster'!$V243</f>
        <v>0</v>
      </c>
      <c r="W243" s="3" t="str">
        <f>'[8]Daily Roster'!$W243</f>
        <v>(SS) (12.45-5.15pm)</v>
      </c>
    </row>
    <row r="244" spans="1:23" x14ac:dyDescent="0.3">
      <c r="A244" s="7">
        <v>43439</v>
      </c>
      <c r="B244" s="1" t="s">
        <v>3</v>
      </c>
      <c r="C244" s="39">
        <f>'[8]Daily Roster'!$C244</f>
        <v>0</v>
      </c>
      <c r="D244" s="39">
        <f>'[8]Daily Roster'!$D244</f>
        <v>0</v>
      </c>
      <c r="E244" s="39">
        <f>'[8]Daily Roster'!$E244</f>
        <v>0</v>
      </c>
      <c r="F244" s="39">
        <f>'[8]Daily Roster'!$F244</f>
        <v>0</v>
      </c>
      <c r="G244" s="39">
        <f>'[8]Daily Roster'!$G244</f>
        <v>0</v>
      </c>
      <c r="H244" s="39">
        <f>'[8]Daily Roster'!$H244</f>
        <v>0</v>
      </c>
      <c r="I244" s="39">
        <f>'[8]Daily Roster'!$I244</f>
        <v>0</v>
      </c>
      <c r="J244" s="42">
        <f>'[8]Daily Roster'!$J244</f>
        <v>0</v>
      </c>
      <c r="K244" s="42">
        <f>'[8]Daily Roster'!$K244</f>
        <v>0</v>
      </c>
      <c r="L244" s="42">
        <f>'[8]Daily Roster'!$L244</f>
        <v>0</v>
      </c>
      <c r="M244" s="42">
        <f>'[8]Daily Roster'!$M244</f>
        <v>0</v>
      </c>
      <c r="N244" s="42">
        <f>'[8]Daily Roster'!$N244</f>
        <v>0</v>
      </c>
      <c r="O244" s="42">
        <f>'[8]Daily Roster'!$O244</f>
        <v>0</v>
      </c>
      <c r="P244" s="42">
        <f>'[8]Daily Roster'!$P244</f>
        <v>0</v>
      </c>
      <c r="Q244" s="42">
        <f>'[8]Daily Roster'!$Q244</f>
        <v>0</v>
      </c>
      <c r="R244" s="3">
        <f>'[8]Daily Roster'!$R244</f>
        <v>0</v>
      </c>
      <c r="S244" s="42">
        <f>'[8]Daily Roster'!$S244</f>
        <v>0</v>
      </c>
      <c r="T244" s="42">
        <f>'[8]Daily Roster'!$T244</f>
        <v>0</v>
      </c>
      <c r="U244" s="3">
        <f>'[8]Daily Roster'!$U244</f>
        <v>0</v>
      </c>
      <c r="V244" s="42">
        <f>'[8]Daily Roster'!$V244</f>
        <v>0</v>
      </c>
      <c r="W244" s="3" t="str">
        <f>'[8]Daily Roster'!$W244</f>
        <v>qq</v>
      </c>
    </row>
    <row r="245" spans="1:23" x14ac:dyDescent="0.3">
      <c r="A245" s="7">
        <v>43440</v>
      </c>
      <c r="B245" s="1" t="s">
        <v>4</v>
      </c>
      <c r="C245" s="39">
        <f>'[8]Daily Roster'!$C245</f>
        <v>0</v>
      </c>
      <c r="D245" s="39">
        <f>'[8]Daily Roster'!$D245</f>
        <v>0</v>
      </c>
      <c r="E245" s="39">
        <f>'[8]Daily Roster'!$E245</f>
        <v>0</v>
      </c>
      <c r="F245" s="39">
        <f>'[8]Daily Roster'!$F245</f>
        <v>0</v>
      </c>
      <c r="G245" s="39">
        <f>'[8]Daily Roster'!$G245</f>
        <v>0</v>
      </c>
      <c r="H245" s="39">
        <f>'[8]Daily Roster'!$H245</f>
        <v>0</v>
      </c>
      <c r="I245" s="39">
        <f>'[8]Daily Roster'!$I245</f>
        <v>0</v>
      </c>
      <c r="J245" s="42">
        <f>'[8]Daily Roster'!$J245</f>
        <v>0</v>
      </c>
      <c r="K245" s="42">
        <f>'[8]Daily Roster'!$K245</f>
        <v>0</v>
      </c>
      <c r="L245" s="42">
        <f>'[8]Daily Roster'!$L245</f>
        <v>0</v>
      </c>
      <c r="M245" s="42">
        <f>'[8]Daily Roster'!$M245</f>
        <v>0</v>
      </c>
      <c r="N245" s="42">
        <f>'[8]Daily Roster'!$N245</f>
        <v>0</v>
      </c>
      <c r="O245" s="42">
        <f>'[8]Daily Roster'!$O245</f>
        <v>0</v>
      </c>
      <c r="P245" s="42">
        <f>'[8]Daily Roster'!$P245</f>
        <v>0</v>
      </c>
      <c r="Q245" s="42">
        <f>'[8]Daily Roster'!$Q245</f>
        <v>0</v>
      </c>
      <c r="R245" s="3">
        <f>'[8]Daily Roster'!$R245</f>
        <v>0</v>
      </c>
      <c r="S245" s="42">
        <f>'[8]Daily Roster'!$S245</f>
        <v>0</v>
      </c>
      <c r="T245" s="42">
        <f>'[8]Daily Roster'!$T245</f>
        <v>0</v>
      </c>
      <c r="U245" s="3">
        <f>'[8]Daily Roster'!$U245</f>
        <v>0</v>
      </c>
      <c r="V245" s="42">
        <f>'[8]Daily Roster'!$V245</f>
        <v>0</v>
      </c>
      <c r="W245" s="3" t="str">
        <f>'[8]Daily Roster'!$W245</f>
        <v>qq</v>
      </c>
    </row>
    <row r="246" spans="1:23" x14ac:dyDescent="0.3">
      <c r="A246" s="7">
        <v>43441</v>
      </c>
      <c r="B246" s="1" t="s">
        <v>5</v>
      </c>
      <c r="C246" s="39">
        <f>'[8]Daily Roster'!$C246</f>
        <v>0</v>
      </c>
      <c r="D246" s="39">
        <f>'[8]Daily Roster'!$D246</f>
        <v>0</v>
      </c>
      <c r="E246" s="39">
        <f>'[8]Daily Roster'!$E246</f>
        <v>0</v>
      </c>
      <c r="F246" s="39">
        <f>'[8]Daily Roster'!$F246</f>
        <v>0</v>
      </c>
      <c r="G246" s="39">
        <f>'[8]Daily Roster'!$G246</f>
        <v>0</v>
      </c>
      <c r="H246" s="39">
        <f>'[8]Daily Roster'!$H246</f>
        <v>0</v>
      </c>
      <c r="I246" s="39">
        <f>'[8]Daily Roster'!$I246</f>
        <v>0</v>
      </c>
      <c r="J246" s="42">
        <f>'[8]Daily Roster'!$J246</f>
        <v>0</v>
      </c>
      <c r="K246" s="42">
        <f>'[8]Daily Roster'!$K246</f>
        <v>0</v>
      </c>
      <c r="L246" s="42">
        <f>'[8]Daily Roster'!$L246</f>
        <v>0</v>
      </c>
      <c r="M246" s="42">
        <f>'[8]Daily Roster'!$M246</f>
        <v>0</v>
      </c>
      <c r="N246" s="42">
        <f>'[8]Daily Roster'!$N246</f>
        <v>0</v>
      </c>
      <c r="O246" s="42">
        <f>'[8]Daily Roster'!$O246</f>
        <v>0</v>
      </c>
      <c r="P246" s="42">
        <f>'[8]Daily Roster'!$P246</f>
        <v>0</v>
      </c>
      <c r="Q246" s="42">
        <f>'[8]Daily Roster'!$Q246</f>
        <v>0</v>
      </c>
      <c r="R246" s="3">
        <f>'[8]Daily Roster'!$R246</f>
        <v>0</v>
      </c>
      <c r="S246" s="42">
        <f>'[8]Daily Roster'!$S246</f>
        <v>0</v>
      </c>
      <c r="T246" s="42">
        <f>'[8]Daily Roster'!$T246</f>
        <v>0</v>
      </c>
      <c r="U246" s="3">
        <f>'[8]Daily Roster'!$U246</f>
        <v>0</v>
      </c>
      <c r="V246" s="42">
        <f>'[8]Daily Roster'!$V246</f>
        <v>0</v>
      </c>
      <c r="W246" s="3" t="str">
        <f>'[8]Daily Roster'!$W246</f>
        <v>qq</v>
      </c>
    </row>
    <row r="247" spans="1:23" x14ac:dyDescent="0.3">
      <c r="A247" s="7">
        <v>43444</v>
      </c>
      <c r="B247" s="1" t="s">
        <v>1</v>
      </c>
      <c r="C247" s="39">
        <f>'[8]Daily Roster'!$C247</f>
        <v>0</v>
      </c>
      <c r="D247" s="39">
        <f>'[8]Daily Roster'!$D247</f>
        <v>0</v>
      </c>
      <c r="E247" s="39">
        <f>'[8]Daily Roster'!$E247</f>
        <v>0</v>
      </c>
      <c r="F247" s="39">
        <f>'[8]Daily Roster'!$F247</f>
        <v>0</v>
      </c>
      <c r="G247" s="39">
        <f>'[8]Daily Roster'!$G247</f>
        <v>0</v>
      </c>
      <c r="H247" s="39">
        <f>'[8]Daily Roster'!$H247</f>
        <v>0</v>
      </c>
      <c r="I247" s="39">
        <f>'[8]Daily Roster'!$I247</f>
        <v>0</v>
      </c>
      <c r="J247" s="42">
        <f>'[8]Daily Roster'!$J247</f>
        <v>0</v>
      </c>
      <c r="K247" s="42">
        <f>'[8]Daily Roster'!$K247</f>
        <v>0</v>
      </c>
      <c r="L247" s="42">
        <f>'[8]Daily Roster'!$L247</f>
        <v>0</v>
      </c>
      <c r="M247" s="42">
        <f>'[8]Daily Roster'!$M247</f>
        <v>0</v>
      </c>
      <c r="N247" s="42">
        <f>'[8]Daily Roster'!$N247</f>
        <v>0</v>
      </c>
      <c r="O247" s="42">
        <f>'[8]Daily Roster'!$O247</f>
        <v>0</v>
      </c>
      <c r="P247" s="42">
        <f>'[8]Daily Roster'!$P247</f>
        <v>0</v>
      </c>
      <c r="Q247" s="42">
        <f>'[8]Daily Roster'!$Q247</f>
        <v>0</v>
      </c>
      <c r="R247" s="3">
        <f>'[8]Daily Roster'!$R247</f>
        <v>0</v>
      </c>
      <c r="S247" s="42">
        <f>'[8]Daily Roster'!$S247</f>
        <v>0</v>
      </c>
      <c r="T247" s="42">
        <f>'[8]Daily Roster'!$T247</f>
        <v>0</v>
      </c>
      <c r="U247" s="3">
        <f>'[8]Daily Roster'!$U247</f>
        <v>0</v>
      </c>
      <c r="V247" s="42">
        <f>'[8]Daily Roster'!$V247</f>
        <v>0</v>
      </c>
      <c r="W247" s="3" t="str">
        <f>'[8]Daily Roster'!$W247</f>
        <v>(SC) (5.15-8pm)</v>
      </c>
    </row>
    <row r="248" spans="1:23" x14ac:dyDescent="0.3">
      <c r="A248" s="7">
        <v>43445</v>
      </c>
      <c r="B248" s="1" t="s">
        <v>2</v>
      </c>
      <c r="C248" s="39">
        <f>'[8]Daily Roster'!$C248</f>
        <v>0</v>
      </c>
      <c r="D248" s="39">
        <f>'[8]Daily Roster'!$D248</f>
        <v>0</v>
      </c>
      <c r="E248" s="39">
        <f>'[8]Daily Roster'!$E248</f>
        <v>0</v>
      </c>
      <c r="F248" s="39">
        <f>'[8]Daily Roster'!$F248</f>
        <v>0</v>
      </c>
      <c r="G248" s="39">
        <f>'[8]Daily Roster'!$G248</f>
        <v>0</v>
      </c>
      <c r="H248" s="39">
        <f>'[8]Daily Roster'!$H248</f>
        <v>0</v>
      </c>
      <c r="I248" s="39">
        <f>'[8]Daily Roster'!$I248</f>
        <v>0</v>
      </c>
      <c r="J248" s="42">
        <f>'[8]Daily Roster'!$J248</f>
        <v>0</v>
      </c>
      <c r="K248" s="42">
        <f>'[8]Daily Roster'!$K248</f>
        <v>0</v>
      </c>
      <c r="L248" s="42">
        <f>'[8]Daily Roster'!$L248</f>
        <v>0</v>
      </c>
      <c r="M248" s="42">
        <f>'[8]Daily Roster'!$M248</f>
        <v>0</v>
      </c>
      <c r="N248" s="42">
        <f>'[8]Daily Roster'!$N248</f>
        <v>0</v>
      </c>
      <c r="O248" s="42">
        <f>'[8]Daily Roster'!$O248</f>
        <v>0</v>
      </c>
      <c r="P248" s="42">
        <f>'[8]Daily Roster'!$P248</f>
        <v>0</v>
      </c>
      <c r="Q248" s="42">
        <f>'[8]Daily Roster'!$Q248</f>
        <v>0</v>
      </c>
      <c r="R248" s="3">
        <f>'[8]Daily Roster'!$R248</f>
        <v>0</v>
      </c>
      <c r="S248" s="42">
        <f>'[8]Daily Roster'!$S248</f>
        <v>0</v>
      </c>
      <c r="T248" s="42">
        <f>'[8]Daily Roster'!$T248</f>
        <v>0</v>
      </c>
      <c r="U248" s="3">
        <f>'[8]Daily Roster'!$U248</f>
        <v>0</v>
      </c>
      <c r="V248" s="42">
        <f>'[8]Daily Roster'!$V248</f>
        <v>0</v>
      </c>
      <c r="W248" s="3" t="str">
        <f>'[8]Daily Roster'!$W248</f>
        <v>(SS) (12.45-5.15pm)</v>
      </c>
    </row>
    <row r="249" spans="1:23" x14ac:dyDescent="0.3">
      <c r="A249" s="7">
        <v>43446</v>
      </c>
      <c r="B249" s="1" t="s">
        <v>3</v>
      </c>
      <c r="C249" s="39">
        <f>'[8]Daily Roster'!$C249</f>
        <v>0</v>
      </c>
      <c r="D249" s="39">
        <f>'[8]Daily Roster'!$D249</f>
        <v>0</v>
      </c>
      <c r="E249" s="39">
        <f>'[8]Daily Roster'!$E249</f>
        <v>0</v>
      </c>
      <c r="F249" s="39">
        <f>'[8]Daily Roster'!$F249</f>
        <v>0</v>
      </c>
      <c r="G249" s="39">
        <f>'[8]Daily Roster'!$G249</f>
        <v>0</v>
      </c>
      <c r="H249" s="39">
        <f>'[8]Daily Roster'!$H249</f>
        <v>0</v>
      </c>
      <c r="I249" s="39">
        <f>'[8]Daily Roster'!$I249</f>
        <v>0</v>
      </c>
      <c r="J249" s="42">
        <f>'[8]Daily Roster'!$J249</f>
        <v>0</v>
      </c>
      <c r="K249" s="42">
        <f>'[8]Daily Roster'!$K249</f>
        <v>0</v>
      </c>
      <c r="L249" s="42">
        <f>'[8]Daily Roster'!$L249</f>
        <v>0</v>
      </c>
      <c r="M249" s="42">
        <f>'[8]Daily Roster'!$M249</f>
        <v>0</v>
      </c>
      <c r="N249" s="42">
        <f>'[8]Daily Roster'!$N249</f>
        <v>0</v>
      </c>
      <c r="O249" s="42">
        <f>'[8]Daily Roster'!$O249</f>
        <v>0</v>
      </c>
      <c r="P249" s="42">
        <f>'[8]Daily Roster'!$P249</f>
        <v>0</v>
      </c>
      <c r="Q249" s="42">
        <f>'[8]Daily Roster'!$Q249</f>
        <v>0</v>
      </c>
      <c r="R249" s="3">
        <f>'[8]Daily Roster'!$R249</f>
        <v>0</v>
      </c>
      <c r="S249" s="42">
        <f>'[8]Daily Roster'!$S249</f>
        <v>0</v>
      </c>
      <c r="T249" s="42">
        <f>'[8]Daily Roster'!$T249</f>
        <v>0</v>
      </c>
      <c r="U249" s="3">
        <f>'[8]Daily Roster'!$U249</f>
        <v>0</v>
      </c>
      <c r="V249" s="42">
        <f>'[8]Daily Roster'!$V249</f>
        <v>0</v>
      </c>
      <c r="W249" s="3" t="str">
        <f>'[8]Daily Roster'!$W249</f>
        <v>qq</v>
      </c>
    </row>
    <row r="250" spans="1:23" x14ac:dyDescent="0.3">
      <c r="A250" s="7">
        <v>43447</v>
      </c>
      <c r="B250" s="1" t="s">
        <v>4</v>
      </c>
      <c r="C250" s="39">
        <f>'[8]Daily Roster'!$C250</f>
        <v>0</v>
      </c>
      <c r="D250" s="39">
        <f>'[8]Daily Roster'!$D250</f>
        <v>0</v>
      </c>
      <c r="E250" s="39">
        <f>'[8]Daily Roster'!$E250</f>
        <v>0</v>
      </c>
      <c r="F250" s="39">
        <f>'[8]Daily Roster'!$F250</f>
        <v>0</v>
      </c>
      <c r="G250" s="39">
        <f>'[8]Daily Roster'!$G250</f>
        <v>0</v>
      </c>
      <c r="H250" s="39">
        <f>'[8]Daily Roster'!$H250</f>
        <v>0</v>
      </c>
      <c r="I250" s="39">
        <f>'[8]Daily Roster'!$I250</f>
        <v>0</v>
      </c>
      <c r="J250" s="42">
        <f>'[8]Daily Roster'!$J250</f>
        <v>0</v>
      </c>
      <c r="K250" s="42">
        <f>'[8]Daily Roster'!$K250</f>
        <v>0</v>
      </c>
      <c r="L250" s="42">
        <f>'[8]Daily Roster'!$L250</f>
        <v>0</v>
      </c>
      <c r="M250" s="42">
        <f>'[8]Daily Roster'!$M250</f>
        <v>0</v>
      </c>
      <c r="N250" s="42">
        <f>'[8]Daily Roster'!$N250</f>
        <v>0</v>
      </c>
      <c r="O250" s="42">
        <f>'[8]Daily Roster'!$O250</f>
        <v>0</v>
      </c>
      <c r="P250" s="42">
        <f>'[8]Daily Roster'!$P250</f>
        <v>0</v>
      </c>
      <c r="Q250" s="42">
        <f>'[8]Daily Roster'!$Q250</f>
        <v>0</v>
      </c>
      <c r="R250" s="3">
        <f>'[8]Daily Roster'!$R250</f>
        <v>0</v>
      </c>
      <c r="S250" s="42">
        <f>'[8]Daily Roster'!$S250</f>
        <v>0</v>
      </c>
      <c r="T250" s="42">
        <f>'[8]Daily Roster'!$T250</f>
        <v>0</v>
      </c>
      <c r="U250" s="3">
        <f>'[8]Daily Roster'!$U250</f>
        <v>0</v>
      </c>
      <c r="V250" s="42">
        <f>'[8]Daily Roster'!$V250</f>
        <v>0</v>
      </c>
      <c r="W250" s="3" t="str">
        <f>'[8]Daily Roster'!$W250</f>
        <v>qq</v>
      </c>
    </row>
    <row r="251" spans="1:23" x14ac:dyDescent="0.3">
      <c r="A251" s="7">
        <v>43448</v>
      </c>
      <c r="B251" s="1" t="s">
        <v>5</v>
      </c>
      <c r="C251" s="39">
        <f>'[8]Daily Roster'!$C251</f>
        <v>0</v>
      </c>
      <c r="D251" s="39">
        <f>'[8]Daily Roster'!$D251</f>
        <v>0</v>
      </c>
      <c r="E251" s="39">
        <f>'[8]Daily Roster'!$E251</f>
        <v>0</v>
      </c>
      <c r="F251" s="39">
        <f>'[8]Daily Roster'!$F251</f>
        <v>0</v>
      </c>
      <c r="G251" s="39">
        <f>'[8]Daily Roster'!$G251</f>
        <v>0</v>
      </c>
      <c r="H251" s="39">
        <f>'[8]Daily Roster'!$H251</f>
        <v>0</v>
      </c>
      <c r="I251" s="39">
        <f>'[8]Daily Roster'!$I251</f>
        <v>0</v>
      </c>
      <c r="J251" s="42">
        <f>'[8]Daily Roster'!$J251</f>
        <v>0</v>
      </c>
      <c r="K251" s="42">
        <f>'[8]Daily Roster'!$K251</f>
        <v>0</v>
      </c>
      <c r="L251" s="42">
        <f>'[8]Daily Roster'!$L251</f>
        <v>0</v>
      </c>
      <c r="M251" s="42">
        <f>'[8]Daily Roster'!$M251</f>
        <v>0</v>
      </c>
      <c r="N251" s="42">
        <f>'[8]Daily Roster'!$N251</f>
        <v>0</v>
      </c>
      <c r="O251" s="42">
        <f>'[8]Daily Roster'!$O251</f>
        <v>0</v>
      </c>
      <c r="P251" s="42">
        <f>'[8]Daily Roster'!$P251</f>
        <v>0</v>
      </c>
      <c r="Q251" s="42">
        <f>'[8]Daily Roster'!$Q251</f>
        <v>0</v>
      </c>
      <c r="R251" s="3">
        <f>'[8]Daily Roster'!$R251</f>
        <v>0</v>
      </c>
      <c r="S251" s="42">
        <f>'[8]Daily Roster'!$S251</f>
        <v>0</v>
      </c>
      <c r="T251" s="42">
        <f>'[8]Daily Roster'!$T251</f>
        <v>0</v>
      </c>
      <c r="U251" s="3">
        <f>'[8]Daily Roster'!$U251</f>
        <v>0</v>
      </c>
      <c r="V251" s="42">
        <f>'[8]Daily Roster'!$V251</f>
        <v>0</v>
      </c>
      <c r="W251" s="3" t="str">
        <f>'[8]Daily Roster'!$W251</f>
        <v>qq</v>
      </c>
    </row>
    <row r="252" spans="1:23" x14ac:dyDescent="0.3">
      <c r="A252" s="7">
        <v>43451</v>
      </c>
      <c r="B252" s="1" t="s">
        <v>1</v>
      </c>
      <c r="C252" s="39">
        <f>'[8]Daily Roster'!$C252</f>
        <v>0</v>
      </c>
      <c r="D252" s="39">
        <f>'[8]Daily Roster'!$D252</f>
        <v>0</v>
      </c>
      <c r="E252" s="39">
        <f>'[8]Daily Roster'!$E252</f>
        <v>0</v>
      </c>
      <c r="F252" s="39">
        <f>'[8]Daily Roster'!$F252</f>
        <v>0</v>
      </c>
      <c r="G252" s="39">
        <f>'[8]Daily Roster'!$G252</f>
        <v>0</v>
      </c>
      <c r="H252" s="39">
        <f>'[8]Daily Roster'!$H252</f>
        <v>0</v>
      </c>
      <c r="I252" s="39">
        <f>'[8]Daily Roster'!$I252</f>
        <v>0</v>
      </c>
      <c r="J252" s="42">
        <f>'[8]Daily Roster'!$J252</f>
        <v>0</v>
      </c>
      <c r="K252" s="42">
        <f>'[8]Daily Roster'!$K252</f>
        <v>0</v>
      </c>
      <c r="L252" s="42">
        <f>'[8]Daily Roster'!$L252</f>
        <v>0</v>
      </c>
      <c r="M252" s="42">
        <f>'[8]Daily Roster'!$M252</f>
        <v>0</v>
      </c>
      <c r="N252" s="42">
        <f>'[8]Daily Roster'!$N252</f>
        <v>0</v>
      </c>
      <c r="O252" s="42">
        <f>'[8]Daily Roster'!$O252</f>
        <v>0</v>
      </c>
      <c r="P252" s="42">
        <f>'[8]Daily Roster'!$P252</f>
        <v>0</v>
      </c>
      <c r="Q252" s="42">
        <f>'[8]Daily Roster'!$Q252</f>
        <v>0</v>
      </c>
      <c r="R252" s="3">
        <f>'[8]Daily Roster'!$R252</f>
        <v>0</v>
      </c>
      <c r="S252" s="42">
        <f>'[8]Daily Roster'!$S252</f>
        <v>0</v>
      </c>
      <c r="T252" s="42">
        <f>'[8]Daily Roster'!$T252</f>
        <v>0</v>
      </c>
      <c r="U252" s="3">
        <f>'[8]Daily Roster'!$U252</f>
        <v>0</v>
      </c>
      <c r="V252" s="42">
        <f>'[8]Daily Roster'!$V252</f>
        <v>0</v>
      </c>
      <c r="W252" s="3" t="str">
        <f>'[8]Daily Roster'!$W252</f>
        <v>(TC) (5.15-8pm)</v>
      </c>
    </row>
    <row r="253" spans="1:23" x14ac:dyDescent="0.3">
      <c r="A253" s="7">
        <v>43452</v>
      </c>
      <c r="B253" s="1" t="s">
        <v>2</v>
      </c>
      <c r="C253" s="39">
        <f>'[8]Daily Roster'!$C253</f>
        <v>0</v>
      </c>
      <c r="D253" s="39">
        <f>'[8]Daily Roster'!$D253</f>
        <v>0</v>
      </c>
      <c r="E253" s="39">
        <f>'[8]Daily Roster'!$E253</f>
        <v>0</v>
      </c>
      <c r="F253" s="39">
        <f>'[8]Daily Roster'!$F253</f>
        <v>0</v>
      </c>
      <c r="G253" s="39">
        <f>'[8]Daily Roster'!$G253</f>
        <v>0</v>
      </c>
      <c r="H253" s="39">
        <f>'[8]Daily Roster'!$H253</f>
        <v>0</v>
      </c>
      <c r="I253" s="39">
        <f>'[8]Daily Roster'!$I253</f>
        <v>0</v>
      </c>
      <c r="J253" s="42">
        <f>'[8]Daily Roster'!$J253</f>
        <v>0</v>
      </c>
      <c r="K253" s="42">
        <f>'[8]Daily Roster'!$K253</f>
        <v>0</v>
      </c>
      <c r="L253" s="42">
        <f>'[8]Daily Roster'!$L253</f>
        <v>0</v>
      </c>
      <c r="M253" s="42">
        <f>'[8]Daily Roster'!$M253</f>
        <v>0</v>
      </c>
      <c r="N253" s="42">
        <f>'[8]Daily Roster'!$N253</f>
        <v>0</v>
      </c>
      <c r="O253" s="42">
        <f>'[8]Daily Roster'!$O253</f>
        <v>0</v>
      </c>
      <c r="P253" s="42">
        <f>'[8]Daily Roster'!$P253</f>
        <v>0</v>
      </c>
      <c r="Q253" s="42">
        <f>'[8]Daily Roster'!$Q253</f>
        <v>0</v>
      </c>
      <c r="R253" s="3">
        <f>'[8]Daily Roster'!$R253</f>
        <v>0</v>
      </c>
      <c r="S253" s="42">
        <f>'[8]Daily Roster'!$S253</f>
        <v>0</v>
      </c>
      <c r="T253" s="42">
        <f>'[8]Daily Roster'!$T253</f>
        <v>0</v>
      </c>
      <c r="U253" s="3">
        <f>'[8]Daily Roster'!$U253</f>
        <v>0</v>
      </c>
      <c r="V253" s="42">
        <f>'[8]Daily Roster'!$V253</f>
        <v>0</v>
      </c>
      <c r="W253" s="3" t="str">
        <f>'[8]Daily Roster'!$W253</f>
        <v>(SS) (12.45-5.15pm)</v>
      </c>
    </row>
    <row r="254" spans="1:23" x14ac:dyDescent="0.3">
      <c r="A254" s="7">
        <v>43453</v>
      </c>
      <c r="B254" s="1" t="s">
        <v>3</v>
      </c>
      <c r="C254" s="39">
        <f>'[8]Daily Roster'!$C254</f>
        <v>0</v>
      </c>
      <c r="D254" s="39">
        <f>'[8]Daily Roster'!$D254</f>
        <v>0</v>
      </c>
      <c r="E254" s="39">
        <f>'[8]Daily Roster'!$E254</f>
        <v>0</v>
      </c>
      <c r="F254" s="39">
        <f>'[8]Daily Roster'!$F254</f>
        <v>0</v>
      </c>
      <c r="G254" s="39">
        <f>'[8]Daily Roster'!$G254</f>
        <v>0</v>
      </c>
      <c r="H254" s="39">
        <f>'[8]Daily Roster'!$H254</f>
        <v>0</v>
      </c>
      <c r="I254" s="39">
        <f>'[8]Daily Roster'!$I254</f>
        <v>0</v>
      </c>
      <c r="J254" s="42">
        <f>'[8]Daily Roster'!$J254</f>
        <v>0</v>
      </c>
      <c r="K254" s="42">
        <f>'[8]Daily Roster'!$K254</f>
        <v>0</v>
      </c>
      <c r="L254" s="42">
        <f>'[8]Daily Roster'!$L254</f>
        <v>0</v>
      </c>
      <c r="M254" s="42">
        <f>'[8]Daily Roster'!$M254</f>
        <v>0</v>
      </c>
      <c r="N254" s="42">
        <f>'[8]Daily Roster'!$N254</f>
        <v>0</v>
      </c>
      <c r="O254" s="42">
        <f>'[8]Daily Roster'!$O254</f>
        <v>0</v>
      </c>
      <c r="P254" s="42">
        <f>'[8]Daily Roster'!$P254</f>
        <v>0</v>
      </c>
      <c r="Q254" s="42">
        <f>'[8]Daily Roster'!$Q254</f>
        <v>0</v>
      </c>
      <c r="R254" s="3">
        <f>'[8]Daily Roster'!$R254</f>
        <v>0</v>
      </c>
      <c r="S254" s="42">
        <f>'[8]Daily Roster'!$S254</f>
        <v>0</v>
      </c>
      <c r="T254" s="42">
        <f>'[8]Daily Roster'!$T254</f>
        <v>0</v>
      </c>
      <c r="U254" s="3">
        <f>'[8]Daily Roster'!$U254</f>
        <v>0</v>
      </c>
      <c r="V254" s="42">
        <f>'[8]Daily Roster'!$V254</f>
        <v>0</v>
      </c>
      <c r="W254" s="3" t="str">
        <f>'[8]Daily Roster'!$W254</f>
        <v>qq</v>
      </c>
    </row>
    <row r="255" spans="1:23" x14ac:dyDescent="0.3">
      <c r="A255" s="7">
        <v>43454</v>
      </c>
      <c r="B255" s="1" t="s">
        <v>4</v>
      </c>
      <c r="C255" s="39">
        <f>'[8]Daily Roster'!$C255</f>
        <v>0</v>
      </c>
      <c r="D255" s="39">
        <f>'[8]Daily Roster'!$D255</f>
        <v>0</v>
      </c>
      <c r="E255" s="39">
        <f>'[8]Daily Roster'!$E255</f>
        <v>0</v>
      </c>
      <c r="F255" s="39">
        <f>'[8]Daily Roster'!$F255</f>
        <v>0</v>
      </c>
      <c r="G255" s="39">
        <f>'[8]Daily Roster'!$G255</f>
        <v>0</v>
      </c>
      <c r="H255" s="39">
        <f>'[8]Daily Roster'!$H255</f>
        <v>0</v>
      </c>
      <c r="I255" s="39">
        <f>'[8]Daily Roster'!$I255</f>
        <v>0</v>
      </c>
      <c r="J255" s="42">
        <f>'[8]Daily Roster'!$J255</f>
        <v>0</v>
      </c>
      <c r="K255" s="42">
        <f>'[8]Daily Roster'!$K255</f>
        <v>0</v>
      </c>
      <c r="L255" s="42">
        <f>'[8]Daily Roster'!$L255</f>
        <v>0</v>
      </c>
      <c r="M255" s="42">
        <f>'[8]Daily Roster'!$M255</f>
        <v>0</v>
      </c>
      <c r="N255" s="42">
        <f>'[8]Daily Roster'!$N255</f>
        <v>0</v>
      </c>
      <c r="O255" s="42">
        <f>'[8]Daily Roster'!$O255</f>
        <v>0</v>
      </c>
      <c r="P255" s="42">
        <f>'[8]Daily Roster'!$P255</f>
        <v>0</v>
      </c>
      <c r="Q255" s="42">
        <f>'[8]Daily Roster'!$Q255</f>
        <v>0</v>
      </c>
      <c r="R255" s="3">
        <f>'[8]Daily Roster'!$R255</f>
        <v>0</v>
      </c>
      <c r="S255" s="42">
        <f>'[8]Daily Roster'!$S255</f>
        <v>0</v>
      </c>
      <c r="T255" s="42">
        <f>'[8]Daily Roster'!$T255</f>
        <v>0</v>
      </c>
      <c r="U255" s="3">
        <f>'[8]Daily Roster'!$U255</f>
        <v>0</v>
      </c>
      <c r="V255" s="42">
        <f>'[8]Daily Roster'!$V255</f>
        <v>0</v>
      </c>
      <c r="W255" s="3" t="str">
        <f>'[8]Daily Roster'!$W255</f>
        <v>qq</v>
      </c>
    </row>
    <row r="256" spans="1:23" x14ac:dyDescent="0.3">
      <c r="A256" s="7">
        <v>43455</v>
      </c>
      <c r="B256" s="1" t="s">
        <v>5</v>
      </c>
      <c r="C256" s="39">
        <f>'[8]Daily Roster'!$C256</f>
        <v>0</v>
      </c>
      <c r="D256" s="39">
        <f>'[8]Daily Roster'!$D256</f>
        <v>0</v>
      </c>
      <c r="E256" s="39">
        <f>'[8]Daily Roster'!$E256</f>
        <v>0</v>
      </c>
      <c r="F256" s="39">
        <f>'[8]Daily Roster'!$F256</f>
        <v>0</v>
      </c>
      <c r="G256" s="39">
        <f>'[8]Daily Roster'!$G256</f>
        <v>0</v>
      </c>
      <c r="H256" s="39">
        <f>'[8]Daily Roster'!$H256</f>
        <v>0</v>
      </c>
      <c r="I256" s="39">
        <f>'[8]Daily Roster'!$I256</f>
        <v>0</v>
      </c>
      <c r="J256" s="42">
        <f>'[8]Daily Roster'!$J256</f>
        <v>0</v>
      </c>
      <c r="K256" s="42">
        <f>'[8]Daily Roster'!$K256</f>
        <v>0</v>
      </c>
      <c r="L256" s="42">
        <f>'[8]Daily Roster'!$L256</f>
        <v>0</v>
      </c>
      <c r="M256" s="42">
        <f>'[8]Daily Roster'!$M256</f>
        <v>0</v>
      </c>
      <c r="N256" s="42">
        <f>'[8]Daily Roster'!$N256</f>
        <v>0</v>
      </c>
      <c r="O256" s="42">
        <f>'[8]Daily Roster'!$O256</f>
        <v>0</v>
      </c>
      <c r="P256" s="42">
        <f>'[8]Daily Roster'!$P256</f>
        <v>0</v>
      </c>
      <c r="Q256" s="42">
        <f>'[8]Daily Roster'!$Q256</f>
        <v>0</v>
      </c>
      <c r="R256" s="3">
        <f>'[8]Daily Roster'!$R256</f>
        <v>0</v>
      </c>
      <c r="S256" s="42">
        <f>'[8]Daily Roster'!$S256</f>
        <v>0</v>
      </c>
      <c r="T256" s="42">
        <f>'[8]Daily Roster'!$T256</f>
        <v>0</v>
      </c>
      <c r="U256" s="3">
        <f>'[8]Daily Roster'!$U256</f>
        <v>0</v>
      </c>
      <c r="V256" s="42">
        <f>'[8]Daily Roster'!$V256</f>
        <v>0</v>
      </c>
      <c r="W256" s="3" t="str">
        <f>'[8]Daily Roster'!$W256</f>
        <v>qq</v>
      </c>
    </row>
    <row r="257" spans="1:23" x14ac:dyDescent="0.3">
      <c r="A257" s="7">
        <v>43458</v>
      </c>
      <c r="B257" s="1" t="s">
        <v>1</v>
      </c>
      <c r="C257" s="39">
        <f>'[8]Daily Roster'!$C257</f>
        <v>0</v>
      </c>
      <c r="D257" s="39">
        <f>'[8]Daily Roster'!$D257</f>
        <v>0</v>
      </c>
      <c r="E257" s="39">
        <f>'[8]Daily Roster'!$E257</f>
        <v>0</v>
      </c>
      <c r="F257" s="39">
        <f>'[8]Daily Roster'!$F257</f>
        <v>0</v>
      </c>
      <c r="G257" s="39">
        <f>'[8]Daily Roster'!$G257</f>
        <v>0</v>
      </c>
      <c r="H257" s="39">
        <f>'[8]Daily Roster'!$H257</f>
        <v>0</v>
      </c>
      <c r="I257" s="39">
        <f>'[8]Daily Roster'!$I257</f>
        <v>0</v>
      </c>
      <c r="J257" s="42">
        <f>'[8]Daily Roster'!$J257</f>
        <v>0</v>
      </c>
      <c r="K257" s="42">
        <f>'[8]Daily Roster'!$K257</f>
        <v>0</v>
      </c>
      <c r="L257" s="42">
        <f>'[8]Daily Roster'!$L257</f>
        <v>0</v>
      </c>
      <c r="M257" s="42">
        <f>'[8]Daily Roster'!$M257</f>
        <v>0</v>
      </c>
      <c r="N257" s="42">
        <f>'[8]Daily Roster'!$N257</f>
        <v>0</v>
      </c>
      <c r="O257" s="42">
        <f>'[8]Daily Roster'!$O257</f>
        <v>0</v>
      </c>
      <c r="P257" s="42">
        <f>'[8]Daily Roster'!$P257</f>
        <v>0</v>
      </c>
      <c r="Q257" s="42">
        <f>'[8]Daily Roster'!$Q257</f>
        <v>0</v>
      </c>
      <c r="R257" s="3">
        <f>'[8]Daily Roster'!$R257</f>
        <v>0</v>
      </c>
      <c r="S257" s="42">
        <f>'[8]Daily Roster'!$S257</f>
        <v>0</v>
      </c>
      <c r="T257" s="42">
        <f>'[8]Daily Roster'!$T257</f>
        <v>0</v>
      </c>
      <c r="U257" s="3">
        <f>'[8]Daily Roster'!$U257</f>
        <v>0</v>
      </c>
      <c r="V257" s="42">
        <f>'[8]Daily Roster'!$V257</f>
        <v>0</v>
      </c>
      <c r="W257" s="3" t="str">
        <f>'[8]Daily Roster'!$W257</f>
        <v>(SC) (5.15-8pm)</v>
      </c>
    </row>
    <row r="258" spans="1:23" x14ac:dyDescent="0.3">
      <c r="A258" s="7">
        <v>43459</v>
      </c>
      <c r="B258" s="1" t="s">
        <v>2</v>
      </c>
      <c r="C258" s="39">
        <f>'[8]Daily Roster'!$C258</f>
        <v>0</v>
      </c>
      <c r="D258" s="39">
        <f>'[8]Daily Roster'!$D258</f>
        <v>0</v>
      </c>
      <c r="E258" s="39">
        <f>'[8]Daily Roster'!$E258</f>
        <v>0</v>
      </c>
      <c r="F258" s="39">
        <f>'[8]Daily Roster'!$F258</f>
        <v>0</v>
      </c>
      <c r="G258" s="39">
        <f>'[8]Daily Roster'!$G258</f>
        <v>0</v>
      </c>
      <c r="H258" s="39">
        <f>'[8]Daily Roster'!$H258</f>
        <v>0</v>
      </c>
      <c r="I258" s="39">
        <f>'[8]Daily Roster'!$I258</f>
        <v>0</v>
      </c>
      <c r="J258" s="42">
        <f>'[8]Daily Roster'!$J258</f>
        <v>0</v>
      </c>
      <c r="K258" s="42">
        <f>'[8]Daily Roster'!$K258</f>
        <v>0</v>
      </c>
      <c r="L258" s="42">
        <f>'[8]Daily Roster'!$L258</f>
        <v>0</v>
      </c>
      <c r="M258" s="42">
        <f>'[8]Daily Roster'!$M258</f>
        <v>0</v>
      </c>
      <c r="N258" s="42">
        <f>'[8]Daily Roster'!$N258</f>
        <v>0</v>
      </c>
      <c r="O258" s="42">
        <f>'[8]Daily Roster'!$O258</f>
        <v>0</v>
      </c>
      <c r="P258" s="42">
        <f>'[8]Daily Roster'!$P258</f>
        <v>0</v>
      </c>
      <c r="Q258" s="42">
        <f>'[8]Daily Roster'!$Q258</f>
        <v>0</v>
      </c>
      <c r="R258" s="3">
        <f>'[8]Daily Roster'!$R258</f>
        <v>0</v>
      </c>
      <c r="S258" s="42">
        <f>'[8]Daily Roster'!$S258</f>
        <v>0</v>
      </c>
      <c r="T258" s="42">
        <f>'[8]Daily Roster'!$T258</f>
        <v>0</v>
      </c>
      <c r="U258" s="3">
        <f>'[8]Daily Roster'!$U258</f>
        <v>0</v>
      </c>
      <c r="V258" s="42">
        <f>'[8]Daily Roster'!$V258</f>
        <v>0</v>
      </c>
      <c r="W258" s="3" t="str">
        <f>'[8]Daily Roster'!$W258</f>
        <v>(SS) (12.45-5.15pm)</v>
      </c>
    </row>
    <row r="259" spans="1:23" x14ac:dyDescent="0.3">
      <c r="A259" s="7">
        <v>43460</v>
      </c>
      <c r="B259" s="1" t="s">
        <v>3</v>
      </c>
      <c r="C259" s="39">
        <f>'[8]Daily Roster'!$C259</f>
        <v>0</v>
      </c>
      <c r="D259" s="39">
        <f>'[8]Daily Roster'!$D259</f>
        <v>0</v>
      </c>
      <c r="E259" s="39">
        <f>'[8]Daily Roster'!$E259</f>
        <v>0</v>
      </c>
      <c r="F259" s="39">
        <f>'[8]Daily Roster'!$F259</f>
        <v>0</v>
      </c>
      <c r="G259" s="39">
        <f>'[8]Daily Roster'!$G259</f>
        <v>0</v>
      </c>
      <c r="H259" s="39">
        <f>'[8]Daily Roster'!$H259</f>
        <v>0</v>
      </c>
      <c r="I259" s="39">
        <f>'[8]Daily Roster'!$I259</f>
        <v>0</v>
      </c>
      <c r="J259" s="42">
        <f>'[8]Daily Roster'!$J259</f>
        <v>0</v>
      </c>
      <c r="K259" s="42">
        <f>'[8]Daily Roster'!$K259</f>
        <v>0</v>
      </c>
      <c r="L259" s="42">
        <f>'[8]Daily Roster'!$L259</f>
        <v>0</v>
      </c>
      <c r="M259" s="42">
        <f>'[8]Daily Roster'!$M259</f>
        <v>0</v>
      </c>
      <c r="N259" s="42">
        <f>'[8]Daily Roster'!$N259</f>
        <v>0</v>
      </c>
      <c r="O259" s="42">
        <f>'[8]Daily Roster'!$O259</f>
        <v>0</v>
      </c>
      <c r="P259" s="42">
        <f>'[8]Daily Roster'!$P259</f>
        <v>0</v>
      </c>
      <c r="Q259" s="42">
        <f>'[8]Daily Roster'!$Q259</f>
        <v>0</v>
      </c>
      <c r="R259" s="3">
        <f>'[8]Daily Roster'!$R259</f>
        <v>0</v>
      </c>
      <c r="S259" s="42">
        <f>'[8]Daily Roster'!$S259</f>
        <v>0</v>
      </c>
      <c r="T259" s="42">
        <f>'[8]Daily Roster'!$T259</f>
        <v>0</v>
      </c>
      <c r="U259" s="3">
        <f>'[8]Daily Roster'!$U259</f>
        <v>0</v>
      </c>
      <c r="V259" s="42">
        <f>'[8]Daily Roster'!$V259</f>
        <v>0</v>
      </c>
      <c r="W259" s="3" t="str">
        <f>'[8]Daily Roster'!$W259</f>
        <v>qq</v>
      </c>
    </row>
    <row r="260" spans="1:23" x14ac:dyDescent="0.3">
      <c r="A260" s="7">
        <v>43461</v>
      </c>
      <c r="B260" s="1" t="s">
        <v>4</v>
      </c>
      <c r="C260" s="39">
        <f>'[8]Daily Roster'!$C260</f>
        <v>0</v>
      </c>
      <c r="D260" s="39">
        <f>'[8]Daily Roster'!$D260</f>
        <v>0</v>
      </c>
      <c r="E260" s="39">
        <f>'[8]Daily Roster'!$E260</f>
        <v>0</v>
      </c>
      <c r="F260" s="39">
        <f>'[8]Daily Roster'!$F260</f>
        <v>0</v>
      </c>
      <c r="G260" s="39">
        <f>'[8]Daily Roster'!$G260</f>
        <v>0</v>
      </c>
      <c r="H260" s="39">
        <f>'[8]Daily Roster'!$H260</f>
        <v>0</v>
      </c>
      <c r="I260" s="39">
        <f>'[8]Daily Roster'!$I260</f>
        <v>0</v>
      </c>
      <c r="J260" s="42">
        <f>'[8]Daily Roster'!$J260</f>
        <v>0</v>
      </c>
      <c r="K260" s="42">
        <f>'[8]Daily Roster'!$K260</f>
        <v>0</v>
      </c>
      <c r="L260" s="42">
        <f>'[8]Daily Roster'!$L260</f>
        <v>0</v>
      </c>
      <c r="M260" s="42">
        <f>'[8]Daily Roster'!$M260</f>
        <v>0</v>
      </c>
      <c r="N260" s="42">
        <f>'[8]Daily Roster'!$N260</f>
        <v>0</v>
      </c>
      <c r="O260" s="42">
        <f>'[8]Daily Roster'!$O260</f>
        <v>0</v>
      </c>
      <c r="P260" s="42">
        <f>'[8]Daily Roster'!$P260</f>
        <v>0</v>
      </c>
      <c r="Q260" s="42">
        <f>'[8]Daily Roster'!$Q260</f>
        <v>0</v>
      </c>
      <c r="R260" s="3">
        <f>'[8]Daily Roster'!$R260</f>
        <v>0</v>
      </c>
      <c r="S260" s="42">
        <f>'[8]Daily Roster'!$S260</f>
        <v>0</v>
      </c>
      <c r="T260" s="42">
        <f>'[8]Daily Roster'!$T260</f>
        <v>0</v>
      </c>
      <c r="U260" s="3">
        <f>'[8]Daily Roster'!$U260</f>
        <v>0</v>
      </c>
      <c r="V260" s="42">
        <f>'[8]Daily Roster'!$V260</f>
        <v>0</v>
      </c>
      <c r="W260" s="3" t="str">
        <f>'[8]Daily Roster'!$W260</f>
        <v>qq</v>
      </c>
    </row>
    <row r="261" spans="1:23" x14ac:dyDescent="0.3">
      <c r="A261" s="7">
        <v>43462</v>
      </c>
      <c r="B261" s="1" t="s">
        <v>5</v>
      </c>
      <c r="C261" s="39">
        <f>'[8]Daily Roster'!$C261</f>
        <v>0</v>
      </c>
      <c r="D261" s="39">
        <f>'[8]Daily Roster'!$D261</f>
        <v>0</v>
      </c>
      <c r="E261" s="39">
        <f>'[8]Daily Roster'!$E261</f>
        <v>0</v>
      </c>
      <c r="F261" s="39">
        <f>'[8]Daily Roster'!$F261</f>
        <v>0</v>
      </c>
      <c r="G261" s="39">
        <f>'[8]Daily Roster'!$G261</f>
        <v>0</v>
      </c>
      <c r="H261" s="39">
        <f>'[8]Daily Roster'!$H261</f>
        <v>0</v>
      </c>
      <c r="I261" s="39">
        <f>'[8]Daily Roster'!$I261</f>
        <v>0</v>
      </c>
      <c r="J261" s="42">
        <f>'[8]Daily Roster'!$J261</f>
        <v>0</v>
      </c>
      <c r="K261" s="42">
        <f>'[8]Daily Roster'!$K261</f>
        <v>0</v>
      </c>
      <c r="L261" s="42">
        <f>'[8]Daily Roster'!$L261</f>
        <v>0</v>
      </c>
      <c r="M261" s="42">
        <f>'[8]Daily Roster'!$M261</f>
        <v>0</v>
      </c>
      <c r="N261" s="42">
        <f>'[8]Daily Roster'!$N261</f>
        <v>0</v>
      </c>
      <c r="O261" s="42">
        <f>'[8]Daily Roster'!$O261</f>
        <v>0</v>
      </c>
      <c r="P261" s="42">
        <f>'[8]Daily Roster'!$P261</f>
        <v>0</v>
      </c>
      <c r="Q261" s="42">
        <f>'[8]Daily Roster'!$Q261</f>
        <v>0</v>
      </c>
      <c r="R261" s="3">
        <f>'[8]Daily Roster'!$R261</f>
        <v>0</v>
      </c>
      <c r="S261" s="42">
        <f>'[8]Daily Roster'!$S261</f>
        <v>0</v>
      </c>
      <c r="T261" s="42">
        <f>'[8]Daily Roster'!$T261</f>
        <v>0</v>
      </c>
      <c r="U261" s="3">
        <f>'[8]Daily Roster'!$U261</f>
        <v>0</v>
      </c>
      <c r="V261" s="42">
        <f>'[8]Daily Roster'!$V261</f>
        <v>0</v>
      </c>
      <c r="W261" s="3" t="str">
        <f>'[8]Daily Roster'!$W261</f>
        <v>qq</v>
      </c>
    </row>
    <row r="262" spans="1:23" x14ac:dyDescent="0.3">
      <c r="A262" s="7">
        <v>43465</v>
      </c>
      <c r="B262" s="1" t="s">
        <v>1</v>
      </c>
      <c r="C262" s="39">
        <f>'[8]Daily Roster'!$C262</f>
        <v>0</v>
      </c>
      <c r="D262" s="39">
        <f>'[8]Daily Roster'!$D262</f>
        <v>0</v>
      </c>
      <c r="E262" s="39">
        <f>'[8]Daily Roster'!$E262</f>
        <v>0</v>
      </c>
      <c r="F262" s="39">
        <f>'[8]Daily Roster'!$F262</f>
        <v>0</v>
      </c>
      <c r="G262" s="39">
        <f>'[8]Daily Roster'!$G262</f>
        <v>0</v>
      </c>
      <c r="H262" s="39">
        <f>'[8]Daily Roster'!$H262</f>
        <v>0</v>
      </c>
      <c r="I262" s="39">
        <f>'[8]Daily Roster'!$I262</f>
        <v>0</v>
      </c>
      <c r="J262" s="42">
        <f>'[8]Daily Roster'!$J262</f>
        <v>0</v>
      </c>
      <c r="K262" s="42">
        <f>'[8]Daily Roster'!$K262</f>
        <v>0</v>
      </c>
      <c r="L262" s="42">
        <f>'[8]Daily Roster'!$L262</f>
        <v>0</v>
      </c>
      <c r="M262" s="42">
        <f>'[8]Daily Roster'!$M262</f>
        <v>0</v>
      </c>
      <c r="N262" s="42">
        <f>'[8]Daily Roster'!$N262</f>
        <v>0</v>
      </c>
      <c r="O262" s="42">
        <f>'[8]Daily Roster'!$O262</f>
        <v>0</v>
      </c>
      <c r="P262" s="42">
        <f>'[8]Daily Roster'!$P262</f>
        <v>0</v>
      </c>
      <c r="Q262" s="42">
        <f>'[8]Daily Roster'!$Q262</f>
        <v>0</v>
      </c>
      <c r="R262" s="3">
        <f>'[8]Daily Roster'!$R262</f>
        <v>0</v>
      </c>
      <c r="S262" s="42">
        <f>'[8]Daily Roster'!$S262</f>
        <v>0</v>
      </c>
      <c r="T262" s="42">
        <f>'[8]Daily Roster'!$T262</f>
        <v>0</v>
      </c>
      <c r="U262" s="3">
        <f>'[8]Daily Roster'!$U262</f>
        <v>0</v>
      </c>
      <c r="V262" s="42">
        <f>'[8]Daily Roster'!$V262</f>
        <v>0</v>
      </c>
      <c r="W262" s="3" t="str">
        <f>'[8]Daily Roster'!$W262</f>
        <v>(TC) (5.15-8pm)</v>
      </c>
    </row>
    <row r="263" spans="1:23" x14ac:dyDescent="0.3">
      <c r="A263" s="7">
        <v>43466</v>
      </c>
      <c r="B263" s="1" t="s">
        <v>2</v>
      </c>
      <c r="C263" s="39" t="e">
        <f>'[8]Daily Roster'!#REF!</f>
        <v>#REF!</v>
      </c>
      <c r="D263" s="39" t="e">
        <f>'[8]Daily Roster'!#REF!</f>
        <v>#REF!</v>
      </c>
      <c r="E263" s="39" t="e">
        <f>'[8]Daily Roster'!#REF!</f>
        <v>#REF!</v>
      </c>
      <c r="F263" s="39" t="e">
        <f>'[8]Daily Roster'!#REF!</f>
        <v>#REF!</v>
      </c>
      <c r="G263" s="39" t="e">
        <f>'[8]Daily Roster'!#REF!</f>
        <v>#REF!</v>
      </c>
      <c r="H263" s="39" t="e">
        <f>'[8]Daily Roster'!#REF!</f>
        <v>#REF!</v>
      </c>
      <c r="I263" s="39" t="e">
        <f>'[8]Daily Roster'!#REF!</f>
        <v>#REF!</v>
      </c>
      <c r="J263" s="42" t="e">
        <f>'[8]Daily Roster'!#REF!</f>
        <v>#REF!</v>
      </c>
      <c r="K263" s="42" t="e">
        <f>'[8]Daily Roster'!#REF!</f>
        <v>#REF!</v>
      </c>
      <c r="L263" s="42" t="e">
        <f>'[8]Daily Roster'!#REF!</f>
        <v>#REF!</v>
      </c>
      <c r="M263" s="42" t="e">
        <f>'[8]Daily Roster'!#REF!</f>
        <v>#REF!</v>
      </c>
      <c r="N263" s="42" t="e">
        <f>'[8]Daily Roster'!#REF!</f>
        <v>#REF!</v>
      </c>
      <c r="O263" s="42" t="e">
        <f>'[8]Daily Roster'!#REF!</f>
        <v>#REF!</v>
      </c>
      <c r="P263" s="42" t="e">
        <f>'[8]Daily Roster'!#REF!</f>
        <v>#REF!</v>
      </c>
      <c r="Q263" s="42" t="e">
        <f>'[8]Daily Roster'!#REF!</f>
        <v>#REF!</v>
      </c>
      <c r="R263" s="3">
        <f>'[8]Daily Roster'!$R263</f>
        <v>0</v>
      </c>
      <c r="S263" s="42" t="e">
        <f>'[8]Daily Roster'!#REF!</f>
        <v>#REF!</v>
      </c>
      <c r="T263" s="42" t="e">
        <f>'[8]Daily Roster'!#REF!</f>
        <v>#REF!</v>
      </c>
      <c r="U263" s="3" t="e">
        <f>'[8]Daily Roster'!#REF!</f>
        <v>#REF!</v>
      </c>
      <c r="V263" s="42" t="e">
        <f>'[8]Daily Roster'!#REF!</f>
        <v>#REF!</v>
      </c>
      <c r="W263" s="3">
        <f>'[8]Daily Roster'!$W263</f>
        <v>0</v>
      </c>
    </row>
    <row r="264" spans="1:23" x14ac:dyDescent="0.3">
      <c r="A264" s="7">
        <v>43467</v>
      </c>
      <c r="B264" s="1" t="s">
        <v>3</v>
      </c>
      <c r="C264" s="39" t="e">
        <f>'[8]Daily Roster'!#REF!</f>
        <v>#REF!</v>
      </c>
      <c r="D264" s="39" t="e">
        <f>'[8]Daily Roster'!#REF!</f>
        <v>#REF!</v>
      </c>
      <c r="E264" s="39" t="e">
        <f>'[8]Daily Roster'!#REF!</f>
        <v>#REF!</v>
      </c>
      <c r="F264" s="39" t="e">
        <f>'[8]Daily Roster'!#REF!</f>
        <v>#REF!</v>
      </c>
      <c r="G264" s="39" t="e">
        <f>'[8]Daily Roster'!#REF!</f>
        <v>#REF!</v>
      </c>
      <c r="H264" s="39" t="e">
        <f>'[8]Daily Roster'!#REF!</f>
        <v>#REF!</v>
      </c>
      <c r="I264" s="39" t="e">
        <f>'[8]Daily Roster'!#REF!</f>
        <v>#REF!</v>
      </c>
      <c r="J264" s="42" t="e">
        <f>'[8]Daily Roster'!#REF!</f>
        <v>#REF!</v>
      </c>
      <c r="K264" s="42" t="e">
        <f>'[8]Daily Roster'!#REF!</f>
        <v>#REF!</v>
      </c>
      <c r="L264" s="42" t="e">
        <f>'[8]Daily Roster'!#REF!</f>
        <v>#REF!</v>
      </c>
      <c r="M264" s="42" t="e">
        <f>'[8]Daily Roster'!#REF!</f>
        <v>#REF!</v>
      </c>
      <c r="N264" s="42" t="e">
        <f>'[8]Daily Roster'!#REF!</f>
        <v>#REF!</v>
      </c>
      <c r="O264" s="42" t="e">
        <f>'[8]Daily Roster'!#REF!</f>
        <v>#REF!</v>
      </c>
      <c r="P264" s="42" t="e">
        <f>'[8]Daily Roster'!#REF!</f>
        <v>#REF!</v>
      </c>
      <c r="Q264" s="42" t="e">
        <f>'[8]Daily Roster'!#REF!</f>
        <v>#REF!</v>
      </c>
      <c r="R264" s="3">
        <f>'[8]Daily Roster'!$R264</f>
        <v>0</v>
      </c>
      <c r="S264" s="42" t="e">
        <f>'[8]Daily Roster'!#REF!</f>
        <v>#REF!</v>
      </c>
      <c r="T264" s="42" t="e">
        <f>'[8]Daily Roster'!#REF!</f>
        <v>#REF!</v>
      </c>
      <c r="U264" s="3" t="e">
        <f>'[8]Daily Roster'!#REF!</f>
        <v>#REF!</v>
      </c>
      <c r="V264" s="42" t="e">
        <f>'[8]Daily Roster'!#REF!</f>
        <v>#REF!</v>
      </c>
      <c r="W264" s="3">
        <f>'[8]Daily Roster'!$W264</f>
        <v>0</v>
      </c>
    </row>
    <row r="265" spans="1:23" x14ac:dyDescent="0.3">
      <c r="A265" s="7">
        <v>43468</v>
      </c>
      <c r="B265" s="1" t="s">
        <v>4</v>
      </c>
      <c r="C265" s="39">
        <f>'[8]Daily Roster'!$C263</f>
        <v>0</v>
      </c>
      <c r="D265" s="39">
        <f>'[8]Daily Roster'!$D263</f>
        <v>0</v>
      </c>
      <c r="E265" s="39">
        <f>'[8]Daily Roster'!$E263</f>
        <v>0</v>
      </c>
      <c r="F265" s="39">
        <f>'[8]Daily Roster'!$F263</f>
        <v>0</v>
      </c>
      <c r="G265" s="39">
        <f>'[8]Daily Roster'!$G263</f>
        <v>0</v>
      </c>
      <c r="H265" s="39">
        <f>'[8]Daily Roster'!$H263</f>
        <v>0</v>
      </c>
      <c r="I265" s="39">
        <f>'[8]Daily Roster'!$I263</f>
        <v>0</v>
      </c>
      <c r="J265" s="42">
        <f>'[8]Daily Roster'!$J263</f>
        <v>0</v>
      </c>
      <c r="K265" s="42">
        <f>'[8]Daily Roster'!$K263</f>
        <v>0</v>
      </c>
      <c r="L265" s="42">
        <f>'[8]Daily Roster'!$L263</f>
        <v>0</v>
      </c>
      <c r="M265" s="42">
        <f>'[8]Daily Roster'!$M263</f>
        <v>0</v>
      </c>
      <c r="N265" s="42">
        <f>'[8]Daily Roster'!$N263</f>
        <v>0</v>
      </c>
      <c r="O265" s="42">
        <f>'[8]Daily Roster'!$O263</f>
        <v>0</v>
      </c>
      <c r="P265" s="42">
        <f>'[8]Daily Roster'!$P263</f>
        <v>0</v>
      </c>
      <c r="Q265" s="42">
        <f>'[8]Daily Roster'!$Q263</f>
        <v>0</v>
      </c>
      <c r="R265" s="3">
        <f>'[8]Daily Roster'!$R265</f>
        <v>0</v>
      </c>
      <c r="S265" s="42">
        <f>'[8]Daily Roster'!$S263</f>
        <v>0</v>
      </c>
      <c r="T265" s="42">
        <f>'[8]Daily Roster'!$T263</f>
        <v>0</v>
      </c>
      <c r="U265" s="3">
        <f>'[8]Daily Roster'!$U263</f>
        <v>0</v>
      </c>
      <c r="V265" s="42">
        <f>'[8]Daily Roster'!$V263</f>
        <v>0</v>
      </c>
      <c r="W265" s="3">
        <f>'[8]Daily Roster'!$W265</f>
        <v>0</v>
      </c>
    </row>
    <row r="266" spans="1:23" x14ac:dyDescent="0.3">
      <c r="A266" s="7">
        <v>43469</v>
      </c>
      <c r="B266" s="1" t="s">
        <v>5</v>
      </c>
      <c r="C266" s="39">
        <f>'[8]Daily Roster'!$C264</f>
        <v>0</v>
      </c>
      <c r="D266" s="39">
        <f>'[8]Daily Roster'!$D264</f>
        <v>0</v>
      </c>
      <c r="E266" s="39">
        <f>'[8]Daily Roster'!$E264</f>
        <v>0</v>
      </c>
      <c r="F266" s="39">
        <f>'[8]Daily Roster'!$F264</f>
        <v>0</v>
      </c>
      <c r="G266" s="39">
        <f>'[8]Daily Roster'!$G264</f>
        <v>0</v>
      </c>
      <c r="H266" s="39">
        <f>'[8]Daily Roster'!$H264</f>
        <v>0</v>
      </c>
      <c r="I266" s="39">
        <f>'[8]Daily Roster'!$I264</f>
        <v>0</v>
      </c>
      <c r="J266" s="42">
        <f>'[8]Daily Roster'!$J264</f>
        <v>0</v>
      </c>
      <c r="K266" s="42">
        <f>'[8]Daily Roster'!$K264</f>
        <v>0</v>
      </c>
      <c r="L266" s="42">
        <f>'[8]Daily Roster'!$L264</f>
        <v>0</v>
      </c>
      <c r="M266" s="42">
        <f>'[8]Daily Roster'!$M264</f>
        <v>0</v>
      </c>
      <c r="N266" s="42">
        <f>'[8]Daily Roster'!$N264</f>
        <v>0</v>
      </c>
      <c r="O266" s="42">
        <f>'[8]Daily Roster'!$O264</f>
        <v>0</v>
      </c>
      <c r="P266" s="42">
        <f>'[8]Daily Roster'!$P264</f>
        <v>0</v>
      </c>
      <c r="Q266" s="42">
        <f>'[8]Daily Roster'!$Q264</f>
        <v>0</v>
      </c>
      <c r="R266" s="3">
        <f>'[8]Daily Roster'!$R266</f>
        <v>0</v>
      </c>
      <c r="S266" s="42">
        <f>'[8]Daily Roster'!$S264</f>
        <v>0</v>
      </c>
      <c r="T266" s="42">
        <f>'[8]Daily Roster'!$T264</f>
        <v>0</v>
      </c>
      <c r="U266" s="3">
        <f>'[8]Daily Roster'!$U264</f>
        <v>0</v>
      </c>
      <c r="V266" s="42">
        <f>'[8]Daily Roster'!$V264</f>
        <v>0</v>
      </c>
      <c r="W266" s="3">
        <f>'[8]Daily Roster'!$W266</f>
        <v>0</v>
      </c>
    </row>
    <row r="267" spans="1:23" x14ac:dyDescent="0.3">
      <c r="A267" s="7">
        <v>43472</v>
      </c>
      <c r="B267" s="1" t="s">
        <v>1</v>
      </c>
      <c r="C267" s="39">
        <f>'[8]Daily Roster'!$C265</f>
        <v>0</v>
      </c>
      <c r="D267" s="39">
        <f>'[8]Daily Roster'!$D265</f>
        <v>0</v>
      </c>
      <c r="E267" s="39">
        <f>'[8]Daily Roster'!$E265</f>
        <v>0</v>
      </c>
      <c r="F267" s="39">
        <f>'[8]Daily Roster'!$F265</f>
        <v>0</v>
      </c>
      <c r="G267" s="39">
        <f>'[8]Daily Roster'!$G265</f>
        <v>0</v>
      </c>
      <c r="H267" s="39">
        <f>'[8]Daily Roster'!$H265</f>
        <v>0</v>
      </c>
      <c r="I267" s="39">
        <f>'[8]Daily Roster'!$I265</f>
        <v>0</v>
      </c>
      <c r="J267" s="42">
        <f>'[8]Daily Roster'!$J265</f>
        <v>0</v>
      </c>
      <c r="K267" s="42">
        <f>'[8]Daily Roster'!$K265</f>
        <v>0</v>
      </c>
      <c r="L267" s="42">
        <f>'[8]Daily Roster'!$L265</f>
        <v>0</v>
      </c>
      <c r="M267" s="42">
        <f>'[8]Daily Roster'!$M265</f>
        <v>0</v>
      </c>
      <c r="N267" s="42">
        <f>'[8]Daily Roster'!$N265</f>
        <v>0</v>
      </c>
      <c r="O267" s="42">
        <f>'[8]Daily Roster'!$O265</f>
        <v>0</v>
      </c>
      <c r="P267" s="42">
        <f>'[8]Daily Roster'!$P265</f>
        <v>0</v>
      </c>
      <c r="Q267" s="42">
        <f>'[8]Daily Roster'!$Q265</f>
        <v>0</v>
      </c>
      <c r="R267" s="3">
        <f>'[8]Daily Roster'!$R267</f>
        <v>0</v>
      </c>
      <c r="S267" s="42">
        <f>'[8]Daily Roster'!$S265</f>
        <v>0</v>
      </c>
      <c r="T267" s="42">
        <f>'[8]Daily Roster'!$T265</f>
        <v>0</v>
      </c>
      <c r="U267" s="3">
        <f>'[8]Daily Roster'!$U265</f>
        <v>0</v>
      </c>
      <c r="V267" s="42">
        <f>'[8]Daily Roster'!$V265</f>
        <v>0</v>
      </c>
      <c r="W267" s="3">
        <f>'[8]Daily Roster'!$W267</f>
        <v>0</v>
      </c>
    </row>
    <row r="268" spans="1:23" x14ac:dyDescent="0.3">
      <c r="A268" s="7">
        <v>43473</v>
      </c>
      <c r="B268" s="1" t="s">
        <v>2</v>
      </c>
      <c r="C268" s="39">
        <f>'[8]Daily Roster'!$C266</f>
        <v>0</v>
      </c>
      <c r="D268" s="39">
        <f>'[8]Daily Roster'!$D266</f>
        <v>0</v>
      </c>
      <c r="E268" s="39">
        <f>'[8]Daily Roster'!$E266</f>
        <v>0</v>
      </c>
      <c r="F268" s="39">
        <f>'[8]Daily Roster'!$F266</f>
        <v>0</v>
      </c>
      <c r="G268" s="39">
        <f>'[8]Daily Roster'!$G266</f>
        <v>0</v>
      </c>
      <c r="H268" s="39">
        <f>'[8]Daily Roster'!$H266</f>
        <v>0</v>
      </c>
      <c r="I268" s="39">
        <f>'[8]Daily Roster'!$I266</f>
        <v>0</v>
      </c>
      <c r="J268" s="42">
        <f>'[8]Daily Roster'!$J266</f>
        <v>0</v>
      </c>
      <c r="K268" s="42">
        <f>'[8]Daily Roster'!$K266</f>
        <v>0</v>
      </c>
      <c r="L268" s="42">
        <f>'[8]Daily Roster'!$L266</f>
        <v>0</v>
      </c>
      <c r="M268" s="42">
        <f>'[8]Daily Roster'!$M266</f>
        <v>0</v>
      </c>
      <c r="N268" s="42">
        <f>'[8]Daily Roster'!$N266</f>
        <v>0</v>
      </c>
      <c r="O268" s="42">
        <f>'[8]Daily Roster'!$O266</f>
        <v>0</v>
      </c>
      <c r="P268" s="42">
        <f>'[8]Daily Roster'!$P266</f>
        <v>0</v>
      </c>
      <c r="Q268" s="42">
        <f>'[8]Daily Roster'!$Q266</f>
        <v>0</v>
      </c>
      <c r="R268" s="3">
        <f>'[8]Daily Roster'!$R268</f>
        <v>0</v>
      </c>
      <c r="S268" s="42">
        <f>'[8]Daily Roster'!$S266</f>
        <v>0</v>
      </c>
      <c r="T268" s="42">
        <f>'[8]Daily Roster'!$T266</f>
        <v>0</v>
      </c>
      <c r="U268" s="3">
        <f>'[8]Daily Roster'!$U266</f>
        <v>0</v>
      </c>
      <c r="V268" s="42">
        <f>'[8]Daily Roster'!$V266</f>
        <v>0</v>
      </c>
      <c r="W268" s="3">
        <f>'[8]Daily Roster'!$W268</f>
        <v>0</v>
      </c>
    </row>
    <row r="269" spans="1:23" x14ac:dyDescent="0.3">
      <c r="A269" s="7">
        <v>43474</v>
      </c>
      <c r="B269" s="1" t="s">
        <v>3</v>
      </c>
      <c r="C269" s="39">
        <f>'[8]Daily Roster'!$C267</f>
        <v>0</v>
      </c>
      <c r="D269" s="39">
        <f>'[8]Daily Roster'!$D267</f>
        <v>0</v>
      </c>
      <c r="E269" s="39">
        <f>'[8]Daily Roster'!$E267</f>
        <v>0</v>
      </c>
      <c r="F269" s="39">
        <f>'[8]Daily Roster'!$F267</f>
        <v>0</v>
      </c>
      <c r="G269" s="39">
        <f>'[8]Daily Roster'!$G267</f>
        <v>0</v>
      </c>
      <c r="H269" s="39">
        <f>'[8]Daily Roster'!$H267</f>
        <v>0</v>
      </c>
      <c r="I269" s="39">
        <f>'[8]Daily Roster'!$I267</f>
        <v>0</v>
      </c>
      <c r="J269" s="42">
        <f>'[8]Daily Roster'!$J267</f>
        <v>0</v>
      </c>
      <c r="K269" s="42">
        <f>'[8]Daily Roster'!$K267</f>
        <v>0</v>
      </c>
      <c r="L269" s="42">
        <f>'[8]Daily Roster'!$L267</f>
        <v>0</v>
      </c>
      <c r="M269" s="42">
        <f>'[8]Daily Roster'!$M267</f>
        <v>0</v>
      </c>
      <c r="N269" s="42">
        <f>'[8]Daily Roster'!$N267</f>
        <v>0</v>
      </c>
      <c r="O269" s="42">
        <f>'[8]Daily Roster'!$O267</f>
        <v>0</v>
      </c>
      <c r="P269" s="42">
        <f>'[8]Daily Roster'!$P267</f>
        <v>0</v>
      </c>
      <c r="Q269" s="42">
        <f>'[8]Daily Roster'!$Q267</f>
        <v>0</v>
      </c>
      <c r="R269" s="3">
        <f>'[8]Daily Roster'!$R269</f>
        <v>0</v>
      </c>
      <c r="S269" s="42">
        <f>'[8]Daily Roster'!$S267</f>
        <v>0</v>
      </c>
      <c r="T269" s="42">
        <f>'[8]Daily Roster'!$T267</f>
        <v>0</v>
      </c>
      <c r="U269" s="3">
        <f>'[8]Daily Roster'!$U267</f>
        <v>0</v>
      </c>
      <c r="V269" s="42">
        <f>'[8]Daily Roster'!$V267</f>
        <v>0</v>
      </c>
      <c r="W269" s="3">
        <f>'[8]Daily Roster'!$W269</f>
        <v>0</v>
      </c>
    </row>
    <row r="270" spans="1:23" x14ac:dyDescent="0.3">
      <c r="A270" s="7">
        <v>43475</v>
      </c>
      <c r="B270" s="1" t="s">
        <v>4</v>
      </c>
      <c r="C270" s="39">
        <f>'[8]Daily Roster'!$C268</f>
        <v>0</v>
      </c>
      <c r="D270" s="39">
        <f>'[8]Daily Roster'!$D268</f>
        <v>0</v>
      </c>
      <c r="E270" s="39">
        <f>'[8]Daily Roster'!$E268</f>
        <v>0</v>
      </c>
      <c r="F270" s="39">
        <f>'[8]Daily Roster'!$F268</f>
        <v>0</v>
      </c>
      <c r="G270" s="39">
        <f>'[8]Daily Roster'!$G268</f>
        <v>0</v>
      </c>
      <c r="H270" s="39">
        <f>'[8]Daily Roster'!$H268</f>
        <v>0</v>
      </c>
      <c r="I270" s="39">
        <f>'[8]Daily Roster'!$I268</f>
        <v>0</v>
      </c>
      <c r="J270" s="42">
        <f>'[8]Daily Roster'!$J268</f>
        <v>0</v>
      </c>
      <c r="K270" s="42">
        <f>'[8]Daily Roster'!$K268</f>
        <v>0</v>
      </c>
      <c r="L270" s="42">
        <f>'[8]Daily Roster'!$L268</f>
        <v>0</v>
      </c>
      <c r="M270" s="42">
        <f>'[8]Daily Roster'!$M268</f>
        <v>0</v>
      </c>
      <c r="N270" s="42">
        <f>'[8]Daily Roster'!$N268</f>
        <v>0</v>
      </c>
      <c r="O270" s="42">
        <f>'[8]Daily Roster'!$O268</f>
        <v>0</v>
      </c>
      <c r="P270" s="42">
        <f>'[8]Daily Roster'!$P268</f>
        <v>0</v>
      </c>
      <c r="Q270" s="42">
        <f>'[8]Daily Roster'!$Q268</f>
        <v>0</v>
      </c>
      <c r="R270" s="3">
        <f>'[8]Daily Roster'!$R270</f>
        <v>0</v>
      </c>
      <c r="S270" s="42">
        <f>'[8]Daily Roster'!$S268</f>
        <v>0</v>
      </c>
      <c r="T270" s="42">
        <f>'[8]Daily Roster'!$T268</f>
        <v>0</v>
      </c>
      <c r="U270" s="3">
        <f>'[8]Daily Roster'!$U268</f>
        <v>0</v>
      </c>
      <c r="V270" s="42">
        <f>'[8]Daily Roster'!$V268</f>
        <v>0</v>
      </c>
      <c r="W270" s="3">
        <f>'[8]Daily Roster'!$W270</f>
        <v>0</v>
      </c>
    </row>
    <row r="271" spans="1:23" x14ac:dyDescent="0.3">
      <c r="A271" s="7">
        <v>43476</v>
      </c>
      <c r="B271" s="1" t="s">
        <v>5</v>
      </c>
      <c r="C271" s="39">
        <f>'[8]Daily Roster'!$C269</f>
        <v>0</v>
      </c>
      <c r="D271" s="39">
        <f>'[8]Daily Roster'!$D269</f>
        <v>0</v>
      </c>
      <c r="E271" s="39">
        <f>'[8]Daily Roster'!$E269</f>
        <v>0</v>
      </c>
      <c r="F271" s="39">
        <f>'[8]Daily Roster'!$F269</f>
        <v>0</v>
      </c>
      <c r="G271" s="39">
        <f>'[8]Daily Roster'!$G269</f>
        <v>0</v>
      </c>
      <c r="H271" s="39">
        <f>'[8]Daily Roster'!$H269</f>
        <v>0</v>
      </c>
      <c r="I271" s="39">
        <f>'[8]Daily Roster'!$I269</f>
        <v>0</v>
      </c>
      <c r="J271" s="42">
        <f>'[8]Daily Roster'!$J269</f>
        <v>0</v>
      </c>
      <c r="K271" s="42">
        <f>'[8]Daily Roster'!$K269</f>
        <v>0</v>
      </c>
      <c r="L271" s="42">
        <f>'[8]Daily Roster'!$L269</f>
        <v>0</v>
      </c>
      <c r="M271" s="42">
        <f>'[8]Daily Roster'!$M269</f>
        <v>0</v>
      </c>
      <c r="N271" s="42">
        <f>'[8]Daily Roster'!$N269</f>
        <v>0</v>
      </c>
      <c r="O271" s="42">
        <f>'[8]Daily Roster'!$O269</f>
        <v>0</v>
      </c>
      <c r="P271" s="42">
        <f>'[8]Daily Roster'!$P269</f>
        <v>0</v>
      </c>
      <c r="Q271" s="42">
        <f>'[8]Daily Roster'!$Q269</f>
        <v>0</v>
      </c>
      <c r="R271" s="3">
        <f>'[8]Daily Roster'!$R271</f>
        <v>0</v>
      </c>
      <c r="S271" s="42">
        <f>'[8]Daily Roster'!$S269</f>
        <v>0</v>
      </c>
      <c r="T271" s="42">
        <f>'[8]Daily Roster'!$T269</f>
        <v>0</v>
      </c>
      <c r="U271" s="3">
        <f>'[8]Daily Roster'!$U269</f>
        <v>0</v>
      </c>
      <c r="V271" s="42">
        <f>'[8]Daily Roster'!$V269</f>
        <v>0</v>
      </c>
      <c r="W271" s="3">
        <f>'[8]Daily Roster'!$W271</f>
        <v>0</v>
      </c>
    </row>
    <row r="272" spans="1:23" x14ac:dyDescent="0.3">
      <c r="A272" s="7">
        <v>43479</v>
      </c>
      <c r="B272" s="1" t="s">
        <v>1</v>
      </c>
      <c r="C272" s="39">
        <f>'[8]Daily Roster'!$C270</f>
        <v>0</v>
      </c>
      <c r="D272" s="39">
        <f>'[8]Daily Roster'!$D270</f>
        <v>0</v>
      </c>
      <c r="E272" s="39">
        <f>'[8]Daily Roster'!$E270</f>
        <v>0</v>
      </c>
      <c r="F272" s="39">
        <f>'[8]Daily Roster'!$F270</f>
        <v>0</v>
      </c>
      <c r="G272" s="39">
        <f>'[8]Daily Roster'!$G270</f>
        <v>0</v>
      </c>
      <c r="H272" s="39">
        <f>'[8]Daily Roster'!$H270</f>
        <v>0</v>
      </c>
      <c r="I272" s="39">
        <f>'[8]Daily Roster'!$I270</f>
        <v>0</v>
      </c>
      <c r="J272" s="42">
        <f>'[8]Daily Roster'!$J270</f>
        <v>0</v>
      </c>
      <c r="K272" s="42">
        <f>'[8]Daily Roster'!$K270</f>
        <v>0</v>
      </c>
      <c r="L272" s="42">
        <f>'[8]Daily Roster'!$L270</f>
        <v>0</v>
      </c>
      <c r="M272" s="42">
        <f>'[8]Daily Roster'!$M270</f>
        <v>0</v>
      </c>
      <c r="N272" s="42">
        <f>'[8]Daily Roster'!$N270</f>
        <v>0</v>
      </c>
      <c r="O272" s="42">
        <f>'[8]Daily Roster'!$O270</f>
        <v>0</v>
      </c>
      <c r="P272" s="42">
        <f>'[8]Daily Roster'!$P270</f>
        <v>0</v>
      </c>
      <c r="Q272" s="42">
        <f>'[8]Daily Roster'!$Q270</f>
        <v>0</v>
      </c>
      <c r="R272" s="3">
        <f>'[8]Daily Roster'!$R272</f>
        <v>0</v>
      </c>
      <c r="S272" s="42">
        <f>'[8]Daily Roster'!$S270</f>
        <v>0</v>
      </c>
      <c r="T272" s="42">
        <f>'[8]Daily Roster'!$T270</f>
        <v>0</v>
      </c>
      <c r="U272" s="3">
        <f>'[8]Daily Roster'!$U270</f>
        <v>0</v>
      </c>
      <c r="V272" s="42">
        <f>'[8]Daily Roster'!$V270</f>
        <v>0</v>
      </c>
      <c r="W272" s="3">
        <f>'[8]Daily Roster'!$W272</f>
        <v>0</v>
      </c>
    </row>
    <row r="273" spans="1:23" x14ac:dyDescent="0.3">
      <c r="A273" s="7">
        <v>43480</v>
      </c>
      <c r="B273" s="1" t="s">
        <v>2</v>
      </c>
      <c r="C273" s="39">
        <f>'[8]Daily Roster'!$C271</f>
        <v>0</v>
      </c>
      <c r="D273" s="39">
        <f>'[8]Daily Roster'!$D271</f>
        <v>0</v>
      </c>
      <c r="E273" s="39">
        <f>'[8]Daily Roster'!$E271</f>
        <v>0</v>
      </c>
      <c r="F273" s="39">
        <f>'[8]Daily Roster'!$F271</f>
        <v>0</v>
      </c>
      <c r="G273" s="39">
        <f>'[8]Daily Roster'!$G271</f>
        <v>0</v>
      </c>
      <c r="H273" s="39">
        <f>'[8]Daily Roster'!$H271</f>
        <v>0</v>
      </c>
      <c r="I273" s="39">
        <f>'[8]Daily Roster'!$I271</f>
        <v>0</v>
      </c>
      <c r="J273" s="42">
        <f>'[8]Daily Roster'!$J271</f>
        <v>0</v>
      </c>
      <c r="K273" s="42">
        <f>'[8]Daily Roster'!$K271</f>
        <v>0</v>
      </c>
      <c r="L273" s="42">
        <f>'[8]Daily Roster'!$L271</f>
        <v>0</v>
      </c>
      <c r="M273" s="42">
        <f>'[8]Daily Roster'!$M271</f>
        <v>0</v>
      </c>
      <c r="N273" s="42">
        <f>'[8]Daily Roster'!$N271</f>
        <v>0</v>
      </c>
      <c r="O273" s="42">
        <f>'[8]Daily Roster'!$O271</f>
        <v>0</v>
      </c>
      <c r="P273" s="42">
        <f>'[8]Daily Roster'!$P271</f>
        <v>0</v>
      </c>
      <c r="Q273" s="42">
        <f>'[8]Daily Roster'!$Q271</f>
        <v>0</v>
      </c>
      <c r="R273" s="3">
        <f>'[8]Daily Roster'!$R273</f>
        <v>0</v>
      </c>
      <c r="S273" s="42">
        <f>'[8]Daily Roster'!$S271</f>
        <v>0</v>
      </c>
      <c r="T273" s="42">
        <f>'[8]Daily Roster'!$T271</f>
        <v>0</v>
      </c>
      <c r="U273" s="3">
        <f>'[8]Daily Roster'!$U271</f>
        <v>0</v>
      </c>
      <c r="V273" s="42">
        <f>'[8]Daily Roster'!$V271</f>
        <v>0</v>
      </c>
      <c r="W273" s="3">
        <f>'[8]Daily Roster'!$W273</f>
        <v>0</v>
      </c>
    </row>
    <row r="274" spans="1:23" x14ac:dyDescent="0.3">
      <c r="B274" t="s">
        <v>75</v>
      </c>
      <c r="R274" s="3">
        <f>'[8]Daily Roster'!$R274</f>
        <v>0</v>
      </c>
      <c r="W274" s="3">
        <f>'[8]Daily Roster'!$W274</f>
        <v>0</v>
      </c>
    </row>
    <row r="275" spans="1:23" x14ac:dyDescent="0.3">
      <c r="B275" t="s">
        <v>76</v>
      </c>
      <c r="R275" s="3">
        <f>'[8]Daily Roster'!$R275</f>
        <v>0</v>
      </c>
      <c r="W275" s="3">
        <f>'[8]Daily Roster'!$W275</f>
        <v>0</v>
      </c>
    </row>
    <row r="276" spans="1:23" x14ac:dyDescent="0.3">
      <c r="B276" t="s">
        <v>77</v>
      </c>
      <c r="R276" s="3">
        <f>'[8]Daily Roster'!$R276</f>
        <v>0</v>
      </c>
      <c r="W276" s="3">
        <f>'[8]Daily Roster'!$W276</f>
        <v>0</v>
      </c>
    </row>
    <row r="277" spans="1:23" x14ac:dyDescent="0.3">
      <c r="B277" t="s">
        <v>78</v>
      </c>
      <c r="R277" s="3">
        <f>'[8]Daily Roster'!$R277</f>
        <v>0</v>
      </c>
      <c r="W277" s="3">
        <f>'[8]Daily Roster'!$W277</f>
        <v>0</v>
      </c>
    </row>
    <row r="278" spans="1:23" x14ac:dyDescent="0.3">
      <c r="B278" t="s">
        <v>79</v>
      </c>
      <c r="R278" s="3">
        <f>'[8]Daily Roster'!$R278</f>
        <v>0</v>
      </c>
      <c r="W278" s="3">
        <f>'[8]Daily Roster'!$W278</f>
        <v>0</v>
      </c>
    </row>
    <row r="279" spans="1:23" x14ac:dyDescent="0.3">
      <c r="B279" t="s">
        <v>80</v>
      </c>
      <c r="R279" s="3">
        <f>'[8]Daily Roster'!$R279</f>
        <v>0</v>
      </c>
      <c r="W279" s="3">
        <f>'[8]Daily Roster'!$W279</f>
        <v>0</v>
      </c>
    </row>
    <row r="280" spans="1:23" x14ac:dyDescent="0.3">
      <c r="B280" t="s">
        <v>81</v>
      </c>
      <c r="R280" s="3">
        <f>'[8]Daily Roster'!$R280</f>
        <v>0</v>
      </c>
      <c r="W280" s="3">
        <f>'[8]Daily Roster'!$W280</f>
        <v>0</v>
      </c>
    </row>
    <row r="281" spans="1:23" x14ac:dyDescent="0.3">
      <c r="B281" t="s">
        <v>82</v>
      </c>
      <c r="R281" s="3">
        <f>'[8]Daily Roster'!$R281</f>
        <v>0</v>
      </c>
      <c r="W281" s="3">
        <f>'[8]Daily Roster'!$W281</f>
        <v>0</v>
      </c>
    </row>
    <row r="282" spans="1:23" x14ac:dyDescent="0.3">
      <c r="B282" t="s">
        <v>83</v>
      </c>
      <c r="R282" s="3">
        <f>'[8]Daily Roster'!$R282</f>
        <v>0</v>
      </c>
      <c r="W282" s="3">
        <f>'[8]Daily Roster'!$W282</f>
        <v>0</v>
      </c>
    </row>
    <row r="283" spans="1:23" x14ac:dyDescent="0.3">
      <c r="B283" t="s">
        <v>84</v>
      </c>
      <c r="R283" s="3">
        <f>'[8]Daily Roster'!$R283</f>
        <v>0</v>
      </c>
      <c r="W283" s="3">
        <f>'[8]Daily Roster'!$W283</f>
        <v>0</v>
      </c>
    </row>
    <row r="284" spans="1:23" x14ac:dyDescent="0.3">
      <c r="B284" t="s">
        <v>85</v>
      </c>
      <c r="R284" s="3">
        <f>'[8]Daily Roster'!$R284</f>
        <v>0</v>
      </c>
      <c r="W284" s="3">
        <f>'[8]Daily Roster'!$W284</f>
        <v>0</v>
      </c>
    </row>
  </sheetData>
  <conditionalFormatting sqref="C2:P1048576 C1:U1 Q2:U4 Q5:Q273 S5:U1048576 R5:R284 V1:XFD1048576">
    <cfRule type="containsText" dxfId="51" priority="58" operator="containsText" text="blank">
      <formula>NOT(ISERROR(SEARCH("blank",C1)))</formula>
    </cfRule>
  </conditionalFormatting>
  <conditionalFormatting sqref="Q285:R1048576 Q274:Q284">
    <cfRule type="containsText" dxfId="50" priority="41" operator="containsText" text="blank">
      <formula>NOT(ISERROR(SEARCH("blank",Q274)))</formula>
    </cfRule>
  </conditionalFormatting>
  <conditionalFormatting sqref="A1:B273">
    <cfRule type="containsText" dxfId="49" priority="1" operator="containsText" text="qq">
      <formula>NOT(ISERROR(SEARCH("qq",A1)))</formula>
    </cfRule>
    <cfRule type="containsText" dxfId="48" priority="2" operator="containsText" text="Public Holiday">
      <formula>NOT(ISERROR(SEARCH("Public Holiday",A1)))</formula>
    </cfRule>
    <cfRule type="containsText" dxfId="47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4"/>
  <sheetViews>
    <sheetView topLeftCell="A250" workbookViewId="0">
      <pane xSplit="1" topLeftCell="B1" activePane="topRight" state="frozen"/>
      <selection pane="topRight" activeCell="C254" sqref="C254"/>
    </sheetView>
  </sheetViews>
  <sheetFormatPr defaultRowHeight="16.5" x14ac:dyDescent="0.3"/>
  <cols>
    <col min="1" max="1" width="10.875" style="8" bestFit="1" customWidth="1"/>
    <col min="2" max="2" width="10" bestFit="1" customWidth="1"/>
    <col min="3" max="3" width="11.875" style="113" bestFit="1" customWidth="1"/>
    <col min="4" max="4" width="15.375" style="113" bestFit="1" customWidth="1"/>
    <col min="5" max="5" width="25.125" style="113" bestFit="1" customWidth="1"/>
    <col min="6" max="6" width="31.75" style="113" bestFit="1" customWidth="1"/>
    <col min="7" max="7" width="22.125" style="113" bestFit="1" customWidth="1"/>
    <col min="8" max="8" width="21.375" style="113" bestFit="1" customWidth="1"/>
    <col min="9" max="20" width="21.375" style="113" customWidth="1"/>
  </cols>
  <sheetData>
    <row r="1" spans="1:20" s="115" customFormat="1" x14ac:dyDescent="0.3">
      <c r="A1" s="102"/>
      <c r="B1" s="50"/>
      <c r="C1" s="51" t="str">
        <f>'[2]Daily Roster'!$C3</f>
        <v>ICU</v>
      </c>
      <c r="D1" s="51" t="str">
        <f>'[2]Daily Roster'!$D3</f>
        <v>ICU / CARDIOLOGY</v>
      </c>
      <c r="E1" s="51" t="str">
        <f>'[2]Daily Roster'!$E3</f>
        <v>(8am-4.30pm) CARDIOLOGY</v>
      </c>
      <c r="F1" s="51" t="str">
        <f>'[2]Daily Roster'!$F3</f>
        <v xml:space="preserve">(8am-4.30pm) CTS </v>
      </c>
      <c r="G1" s="51" t="str">
        <f>'[2]Daily Roster'!$G3</f>
        <v>(8am-4.30pm) EMERGENCY</v>
      </c>
      <c r="H1" s="51" t="str">
        <f>'[2]Daily Roster'!$H3</f>
        <v>EMERGENCY / DISPENSARY</v>
      </c>
      <c r="I1" s="51" t="str">
        <f>'[2]Daily Roster'!$I3</f>
        <v>Critical care support</v>
      </c>
      <c r="J1" s="51" t="str">
        <f>'[2]Daily Roster'!$J3</f>
        <v>Resident assessment</v>
      </c>
      <c r="K1" s="51" t="str">
        <f>'[2]Daily Roster'!$K3</f>
        <v>INTERN</v>
      </c>
      <c r="L1" s="51" t="str">
        <f>'[2]Daily Roster'!$L3</f>
        <v>CTS Training</v>
      </c>
      <c r="M1" s="51" t="str">
        <f>'[2]Daily Roster'!$M3</f>
        <v>STUDENT/INTERN</v>
      </c>
      <c r="N1" s="51">
        <f>'[2]Daily Roster'!$N3</f>
        <v>0</v>
      </c>
      <c r="O1" s="51" t="str">
        <f>'[2]Daily Roster'!$O3</f>
        <v>INTERN</v>
      </c>
      <c r="P1" s="51" t="str">
        <f>'[2]Daily Roster'!$P3</f>
        <v>[PHARMACY ROLE]</v>
      </c>
      <c r="Q1" s="51" t="str">
        <f>'[2]Daily Roster'!$Q3</f>
        <v>EMR</v>
      </c>
      <c r="R1" s="51" t="str">
        <f>'[2]Daily Roster'!$R3</f>
        <v>[PHARMACY ROLE]</v>
      </c>
      <c r="S1" s="51" t="str">
        <f>'[2]Daily Roster'!$S3</f>
        <v>[PHARMACY ROLE]</v>
      </c>
      <c r="T1" s="51" t="str">
        <f>'[2]Daily Roster'!$T3</f>
        <v>[PHARMACY ROLE]</v>
      </c>
    </row>
    <row r="2" spans="1:20" x14ac:dyDescent="0.3">
      <c r="A2" s="52">
        <v>43466</v>
      </c>
      <c r="B2" s="53" t="s">
        <v>2</v>
      </c>
      <c r="C2" s="56" t="str">
        <f>'[2]Daily Roster'!$C4</f>
        <v>public holiday</v>
      </c>
      <c r="D2" s="56" t="str">
        <f>'[2]Daily Roster'!$D4</f>
        <v>public holiday</v>
      </c>
      <c r="E2" s="56" t="str">
        <f>'[2]Daily Roster'!$E4</f>
        <v>public holiday</v>
      </c>
      <c r="F2" s="56" t="str">
        <f>'[2]Daily Roster'!$F4</f>
        <v>public holiday</v>
      </c>
      <c r="G2" s="56" t="str">
        <f>'[2]Daily Roster'!$G4</f>
        <v>public holiday</v>
      </c>
      <c r="H2" s="56" t="str">
        <f>'[2]Daily Roster'!$H4</f>
        <v>public holiday</v>
      </c>
      <c r="I2" s="56" t="str">
        <f>'[2]Daily Roster'!$I4</f>
        <v>public holiday</v>
      </c>
      <c r="J2" s="56" t="str">
        <f>'[2]Daily Roster'!$J4</f>
        <v>public holiday</v>
      </c>
      <c r="K2" s="56" t="str">
        <f>'[2]Daily Roster'!$K4</f>
        <v>public holiday</v>
      </c>
      <c r="L2" s="56" t="str">
        <f>'[2]Daily Roster'!$L4</f>
        <v>public holiday</v>
      </c>
      <c r="M2" s="56" t="str">
        <f>'[2]Daily Roster'!$M4</f>
        <v>public holiday</v>
      </c>
      <c r="N2" s="56" t="str">
        <f>'[2]Daily Roster'!$N4</f>
        <v>public holiday</v>
      </c>
      <c r="O2" s="56">
        <f>'[2]Daily Roster'!$O4</f>
        <v>0</v>
      </c>
      <c r="P2" s="56">
        <f>'[2]Daily Roster'!$P4</f>
        <v>0</v>
      </c>
      <c r="Q2" s="56">
        <f>'[2]Daily Roster'!$Q4</f>
        <v>0</v>
      </c>
      <c r="R2" s="56">
        <f>'[2]Daily Roster'!$R4</f>
        <v>0</v>
      </c>
      <c r="S2" s="56">
        <f>'[2]Daily Roster'!$S4</f>
        <v>0</v>
      </c>
      <c r="T2" s="56">
        <f>'[2]Daily Roster'!$T4</f>
        <v>0</v>
      </c>
    </row>
    <row r="3" spans="1:20" x14ac:dyDescent="0.3">
      <c r="A3" s="52">
        <v>43467</v>
      </c>
      <c r="B3" s="53" t="s">
        <v>3</v>
      </c>
      <c r="C3" s="56" t="str">
        <f>'[2]Daily Roster'!$C5</f>
        <v>Nicholas</v>
      </c>
      <c r="D3" s="56" t="str">
        <f>'[2]Daily Roster'!$D5</f>
        <v>M.Phung</v>
      </c>
      <c r="E3" s="56" t="str">
        <f>'[2]Daily Roster'!$E5</f>
        <v>Aseel</v>
      </c>
      <c r="F3" s="56" t="str">
        <f>'[2]Daily Roster'!$F5</f>
        <v>Kelly</v>
      </c>
      <c r="G3" s="56" t="str">
        <f>'[2]Daily Roster'!$G5</f>
        <v>A.Tran</v>
      </c>
      <c r="H3" s="56" t="str">
        <f>'[2]Daily Roster'!$H5</f>
        <v>Victoria</v>
      </c>
      <c r="I3" s="56">
        <f>'[2]Daily Roster'!$I5</f>
        <v>0</v>
      </c>
      <c r="J3" s="56">
        <f>'[2]Daily Roster'!$J5</f>
        <v>0</v>
      </c>
      <c r="K3" s="56" t="str">
        <f>'[2]Daily Roster'!$K5</f>
        <v>Khoa (Cardiology)</v>
      </c>
      <c r="L3" s="56" t="str">
        <f>'[2]Daily Roster'!$L5</f>
        <v>Therese</v>
      </c>
      <c r="M3" s="56">
        <f>'[2]Daily Roster'!$M5</f>
        <v>0</v>
      </c>
      <c r="N3" s="56" t="str">
        <f>'[2]Daily Roster'!$N5</f>
        <v>qq</v>
      </c>
      <c r="O3" s="56">
        <f>'[2]Daily Roster'!$O5</f>
        <v>0</v>
      </c>
      <c r="P3" s="56">
        <f>'[2]Daily Roster'!$P5</f>
        <v>0</v>
      </c>
      <c r="Q3" s="56">
        <f>'[2]Daily Roster'!$Q5</f>
        <v>0</v>
      </c>
      <c r="R3" s="56">
        <f>'[2]Daily Roster'!$R5</f>
        <v>0</v>
      </c>
      <c r="S3" s="56">
        <f>'[2]Daily Roster'!$S5</f>
        <v>0</v>
      </c>
      <c r="T3" s="56">
        <f>'[2]Daily Roster'!$T5</f>
        <v>0</v>
      </c>
    </row>
    <row r="4" spans="1:20" x14ac:dyDescent="0.3">
      <c r="A4" s="52">
        <v>43468</v>
      </c>
      <c r="B4" s="53" t="s">
        <v>4</v>
      </c>
      <c r="C4" s="56" t="str">
        <f>'[2]Daily Roster'!$C6</f>
        <v>Huda</v>
      </c>
      <c r="D4" s="56" t="str">
        <f>'[2]Daily Roster'!$D6</f>
        <v>Nicholas</v>
      </c>
      <c r="E4" s="56" t="str">
        <f>'[2]Daily Roster'!$E6</f>
        <v>Aseel</v>
      </c>
      <c r="F4" s="56" t="str">
        <f>'[2]Daily Roster'!$F6</f>
        <v>A.Tran</v>
      </c>
      <c r="G4" s="56" t="str">
        <f>'[2]Daily Roster'!$G6</f>
        <v>M.Phung</v>
      </c>
      <c r="H4" s="56" t="str">
        <f>'[2]Daily Roster'!$H6</f>
        <v>Ashleigh</v>
      </c>
      <c r="I4" s="56">
        <f>'[2]Daily Roster'!$I6</f>
        <v>0</v>
      </c>
      <c r="J4" s="56">
        <f>'[2]Daily Roster'!$J6</f>
        <v>0</v>
      </c>
      <c r="K4" s="56" t="str">
        <f>'[2]Daily Roster'!$K6</f>
        <v>Khoa (Cardiology)</v>
      </c>
      <c r="L4" s="56" t="str">
        <f>'[2]Daily Roster'!$L6</f>
        <v>Therese</v>
      </c>
      <c r="M4" s="56">
        <f>'[2]Daily Roster'!$M6</f>
        <v>0</v>
      </c>
      <c r="N4" s="56" t="str">
        <f>'[2]Daily Roster'!$N6</f>
        <v>Meng</v>
      </c>
      <c r="O4" s="56">
        <f>'[2]Daily Roster'!$O6</f>
        <v>0</v>
      </c>
      <c r="P4" s="56">
        <f>'[2]Daily Roster'!$P6</f>
        <v>0</v>
      </c>
      <c r="Q4" s="56">
        <f>'[2]Daily Roster'!$Q6</f>
        <v>0</v>
      </c>
      <c r="R4" s="56">
        <f>'[2]Daily Roster'!$R6</f>
        <v>0</v>
      </c>
      <c r="S4" s="56">
        <f>'[2]Daily Roster'!$S6</f>
        <v>0</v>
      </c>
      <c r="T4" s="56">
        <f>'[2]Daily Roster'!$T6</f>
        <v>0</v>
      </c>
    </row>
    <row r="5" spans="1:20" x14ac:dyDescent="0.3">
      <c r="A5" s="52">
        <v>43469</v>
      </c>
      <c r="B5" s="53" t="s">
        <v>5</v>
      </c>
      <c r="C5" s="56" t="str">
        <f>'[2]Daily Roster'!$C7</f>
        <v>Huda</v>
      </c>
      <c r="D5" s="56" t="str">
        <f>'[2]Daily Roster'!$D7</f>
        <v>M.Phung</v>
      </c>
      <c r="E5" s="56" t="str">
        <f>'[2]Daily Roster'!$E7</f>
        <v>Aseel</v>
      </c>
      <c r="F5" s="56" t="str">
        <f>'[2]Daily Roster'!$F7</f>
        <v>A.Tran</v>
      </c>
      <c r="G5" s="56" t="str">
        <f>'[2]Daily Roster'!$G7</f>
        <v>J.Yang</v>
      </c>
      <c r="H5" s="56" t="str">
        <f>'[2]Daily Roster'!$H7</f>
        <v>Ashleigh</v>
      </c>
      <c r="I5" s="56">
        <f>'[2]Daily Roster'!$I7</f>
        <v>0</v>
      </c>
      <c r="J5" s="56">
        <f>'[2]Daily Roster'!$J7</f>
        <v>0</v>
      </c>
      <c r="K5" s="56" t="str">
        <f>'[2]Daily Roster'!$K7</f>
        <v>Khoa (Cardiology)</v>
      </c>
      <c r="L5" s="56" t="str">
        <f>'[2]Daily Roster'!$L7</f>
        <v>qq</v>
      </c>
      <c r="M5" s="56">
        <f>'[2]Daily Roster'!$M7</f>
        <v>0</v>
      </c>
      <c r="N5" s="56" t="str">
        <f>'[2]Daily Roster'!$N7</f>
        <v>qq</v>
      </c>
      <c r="O5" s="56">
        <f>'[2]Daily Roster'!$O7</f>
        <v>0</v>
      </c>
      <c r="P5" s="56">
        <f>'[2]Daily Roster'!$P7</f>
        <v>0</v>
      </c>
      <c r="Q5" s="56">
        <f>'[2]Daily Roster'!$Q7</f>
        <v>0</v>
      </c>
      <c r="R5" s="56">
        <f>'[2]Daily Roster'!$R7</f>
        <v>0</v>
      </c>
      <c r="S5" s="56">
        <f>'[2]Daily Roster'!$S7</f>
        <v>0</v>
      </c>
      <c r="T5" s="56">
        <f>'[2]Daily Roster'!$T7</f>
        <v>0</v>
      </c>
    </row>
    <row r="6" spans="1:20" x14ac:dyDescent="0.3">
      <c r="A6" s="52">
        <v>43472</v>
      </c>
      <c r="B6" s="53" t="s">
        <v>1</v>
      </c>
      <c r="C6" s="56" t="str">
        <f>'[2]Daily Roster'!$C8</f>
        <v>T.Vo</v>
      </c>
      <c r="D6" s="56" t="str">
        <f>'[2]Daily Roster'!$D8</f>
        <v>Nicholas</v>
      </c>
      <c r="E6" s="56" t="str">
        <f>'[2]Daily Roster'!$E8</f>
        <v>Kosta</v>
      </c>
      <c r="F6" s="56" t="str">
        <f>'[2]Daily Roster'!$F8</f>
        <v>Therese</v>
      </c>
      <c r="G6" s="56" t="str">
        <f>'[2]Daily Roster'!$G8</f>
        <v>A.Tran (+PAC h/o)</v>
      </c>
      <c r="H6" s="56" t="str">
        <f>'[2]Daily Roster'!$H8</f>
        <v>Ashleigh</v>
      </c>
      <c r="I6" s="56" t="str">
        <f>'[2]Daily Roster'!$I8</f>
        <v>Aseel</v>
      </c>
      <c r="J6" s="56">
        <f>'[2]Daily Roster'!$J8</f>
        <v>0</v>
      </c>
      <c r="K6" s="56">
        <f>'[2]Daily Roster'!$K8</f>
        <v>0</v>
      </c>
      <c r="L6" s="56" t="str">
        <f>'[2]Daily Roster'!$L8</f>
        <v>qq</v>
      </c>
      <c r="M6" s="56">
        <f>'[2]Daily Roster'!$M8</f>
        <v>0</v>
      </c>
      <c r="N6" s="56">
        <f>'[2]Daily Roster'!$N8</f>
        <v>0</v>
      </c>
      <c r="O6" s="56">
        <f>'[2]Daily Roster'!$O8</f>
        <v>0</v>
      </c>
      <c r="P6" s="56">
        <f>'[2]Daily Roster'!$P8</f>
        <v>0</v>
      </c>
      <c r="Q6" s="56">
        <f>'[2]Daily Roster'!$Q8</f>
        <v>0</v>
      </c>
      <c r="R6" s="56">
        <f>'[2]Daily Roster'!$R8</f>
        <v>0</v>
      </c>
      <c r="S6" s="56">
        <f>'[2]Daily Roster'!$S8</f>
        <v>0</v>
      </c>
      <c r="T6" s="56">
        <f>'[2]Daily Roster'!$T8</f>
        <v>0</v>
      </c>
    </row>
    <row r="7" spans="1:20" x14ac:dyDescent="0.3">
      <c r="A7" s="52">
        <v>43473</v>
      </c>
      <c r="B7" s="53" t="s">
        <v>2</v>
      </c>
      <c r="C7" s="56" t="str">
        <f>'[2]Daily Roster'!$C9</f>
        <v>Huda</v>
      </c>
      <c r="D7" s="56" t="str">
        <f>'[2]Daily Roster'!$D9</f>
        <v>Nicholas</v>
      </c>
      <c r="E7" s="56" t="str">
        <f>'[2]Daily Roster'!$E9</f>
        <v>Kosta</v>
      </c>
      <c r="F7" s="56" t="str">
        <f>'[2]Daily Roster'!$F9</f>
        <v>Therese</v>
      </c>
      <c r="G7" s="56" t="str">
        <f>'[2]Daily Roster'!$G9</f>
        <v>Aseel</v>
      </c>
      <c r="H7" s="56" t="str">
        <f>'[2]Daily Roster'!$H9</f>
        <v>Ashleigh</v>
      </c>
      <c r="I7" s="56" t="str">
        <f>'[2]Daily Roster'!$I9</f>
        <v>T.Vo</v>
      </c>
      <c r="J7" s="56">
        <f>'[2]Daily Roster'!$J9</f>
        <v>0</v>
      </c>
      <c r="K7" s="56">
        <f>'[2]Daily Roster'!$K9</f>
        <v>0</v>
      </c>
      <c r="L7" s="56" t="str">
        <f>'[2]Daily Roster'!$L9</f>
        <v>qq</v>
      </c>
      <c r="M7" s="56" t="str">
        <f>'[2]Daily Roster'!$M9</f>
        <v>Milad (RMIT) ICU</v>
      </c>
      <c r="N7" s="56">
        <f>'[2]Daily Roster'!$N9</f>
        <v>0</v>
      </c>
      <c r="O7" s="56">
        <f>'[2]Daily Roster'!$O9</f>
        <v>0</v>
      </c>
      <c r="P7" s="56">
        <f>'[2]Daily Roster'!$P9</f>
        <v>0</v>
      </c>
      <c r="Q7" s="56">
        <f>'[2]Daily Roster'!$Q9</f>
        <v>0</v>
      </c>
      <c r="R7" s="56">
        <f>'[2]Daily Roster'!$R9</f>
        <v>0</v>
      </c>
      <c r="S7" s="56">
        <f>'[2]Daily Roster'!$S9</f>
        <v>0</v>
      </c>
      <c r="T7" s="56">
        <f>'[2]Daily Roster'!$T9</f>
        <v>0</v>
      </c>
    </row>
    <row r="8" spans="1:20" x14ac:dyDescent="0.3">
      <c r="A8" s="52">
        <v>43474</v>
      </c>
      <c r="B8" s="53" t="s">
        <v>3</v>
      </c>
      <c r="C8" s="56" t="str">
        <f>'[2]Daily Roster'!$C10</f>
        <v>T.Vo</v>
      </c>
      <c r="D8" s="56" t="str">
        <f>'[2]Daily Roster'!$D10</f>
        <v>Nicholas</v>
      </c>
      <c r="E8" s="56" t="str">
        <f>'[2]Daily Roster'!$E10</f>
        <v>Kosta</v>
      </c>
      <c r="F8" s="56" t="str">
        <f>'[2]Daily Roster'!$F10</f>
        <v>Therese</v>
      </c>
      <c r="G8" s="56" t="str">
        <f>'[2]Daily Roster'!$G10</f>
        <v>Aseel/Meng</v>
      </c>
      <c r="H8" s="56" t="str">
        <f>'[2]Daily Roster'!$H10</f>
        <v>Ashleigh</v>
      </c>
      <c r="I8" s="56" t="str">
        <f>'[2]Daily Roster'!$I10</f>
        <v>qq</v>
      </c>
      <c r="J8" s="56">
        <f>'[2]Daily Roster'!$J10</f>
        <v>0</v>
      </c>
      <c r="K8" s="56">
        <f>'[2]Daily Roster'!$K10</f>
        <v>0</v>
      </c>
      <c r="L8" s="56" t="str">
        <f>'[2]Daily Roster'!$L10</f>
        <v>qq</v>
      </c>
      <c r="M8" s="56" t="str">
        <f>'[2]Daily Roster'!$M10</f>
        <v>Milad (RMIT) ICU</v>
      </c>
      <c r="N8" s="56">
        <f>'[2]Daily Roster'!$N10</f>
        <v>0</v>
      </c>
      <c r="O8" s="56">
        <f>'[2]Daily Roster'!$O10</f>
        <v>0</v>
      </c>
      <c r="P8" s="56">
        <f>'[2]Daily Roster'!$P10</f>
        <v>0</v>
      </c>
      <c r="Q8" s="56">
        <f>'[2]Daily Roster'!$Q10</f>
        <v>0</v>
      </c>
      <c r="R8" s="56">
        <f>'[2]Daily Roster'!$R10</f>
        <v>0</v>
      </c>
      <c r="S8" s="56">
        <f>'[2]Daily Roster'!$S10</f>
        <v>0</v>
      </c>
      <c r="T8" s="56">
        <f>'[2]Daily Roster'!$T10</f>
        <v>0</v>
      </c>
    </row>
    <row r="9" spans="1:20" x14ac:dyDescent="0.3">
      <c r="A9" s="52">
        <v>43475</v>
      </c>
      <c r="B9" s="53" t="s">
        <v>4</v>
      </c>
      <c r="C9" s="56" t="str">
        <f>'[2]Daily Roster'!$C11</f>
        <v>T.Vo</v>
      </c>
      <c r="D9" s="56" t="str">
        <f>'[2]Daily Roster'!$D11</f>
        <v>Nicholas</v>
      </c>
      <c r="E9" s="56" t="str">
        <f>'[2]Daily Roster'!$E11</f>
        <v>Kosta</v>
      </c>
      <c r="F9" s="56" t="str">
        <f>'[2]Daily Roster'!$F11</f>
        <v>Therese</v>
      </c>
      <c r="G9" s="56" t="str">
        <f>'[2]Daily Roster'!$G11</f>
        <v>Aseel</v>
      </c>
      <c r="H9" s="56" t="str">
        <f>'[2]Daily Roster'!$H11</f>
        <v>Huda</v>
      </c>
      <c r="I9" s="56" t="str">
        <f>'[2]Daily Roster'!$I11</f>
        <v>qq</v>
      </c>
      <c r="J9" s="56">
        <f>'[2]Daily Roster'!$J11</f>
        <v>0</v>
      </c>
      <c r="K9" s="56">
        <f>'[2]Daily Roster'!$K11</f>
        <v>0</v>
      </c>
      <c r="L9" s="56" t="str">
        <f>'[2]Daily Roster'!$L11</f>
        <v>qq</v>
      </c>
      <c r="M9" s="56" t="str">
        <f>'[2]Daily Roster'!$M11</f>
        <v>Milad (RMIT) ICU</v>
      </c>
      <c r="N9" s="56">
        <f>'[2]Daily Roster'!$N11</f>
        <v>0</v>
      </c>
      <c r="O9" s="56">
        <f>'[2]Daily Roster'!$O11</f>
        <v>0</v>
      </c>
      <c r="P9" s="56">
        <f>'[2]Daily Roster'!$P11</f>
        <v>0</v>
      </c>
      <c r="Q9" s="56">
        <f>'[2]Daily Roster'!$Q11</f>
        <v>0</v>
      </c>
      <c r="R9" s="56">
        <f>'[2]Daily Roster'!$R11</f>
        <v>0</v>
      </c>
      <c r="S9" s="56">
        <f>'[2]Daily Roster'!$S11</f>
        <v>0</v>
      </c>
      <c r="T9" s="56">
        <f>'[2]Daily Roster'!$T11</f>
        <v>0</v>
      </c>
    </row>
    <row r="10" spans="1:20" x14ac:dyDescent="0.3">
      <c r="A10" s="52">
        <v>43476</v>
      </c>
      <c r="B10" s="53" t="s">
        <v>5</v>
      </c>
      <c r="C10" s="56" t="str">
        <f>'[2]Daily Roster'!$C12</f>
        <v>T.Vo</v>
      </c>
      <c r="D10" s="56" t="str">
        <f>'[2]Daily Roster'!$D12</f>
        <v>Nicholas</v>
      </c>
      <c r="E10" s="56" t="str">
        <f>'[2]Daily Roster'!$E12</f>
        <v>Kosta</v>
      </c>
      <c r="F10" s="56" t="str">
        <f>'[2]Daily Roster'!$F12</f>
        <v>Therese</v>
      </c>
      <c r="G10" s="56" t="str">
        <f>'[2]Daily Roster'!$G12</f>
        <v>Aseel</v>
      </c>
      <c r="H10" s="56" t="str">
        <f>'[2]Daily Roster'!$H12</f>
        <v>Meng</v>
      </c>
      <c r="I10" s="56" t="str">
        <f>'[2]Daily Roster'!$I12</f>
        <v>qq</v>
      </c>
      <c r="J10" s="56">
        <f>'[2]Daily Roster'!$J12</f>
        <v>0</v>
      </c>
      <c r="K10" s="56">
        <f>'[2]Daily Roster'!$K12</f>
        <v>0</v>
      </c>
      <c r="L10" s="56" t="str">
        <f>'[2]Daily Roster'!$L12</f>
        <v>qq</v>
      </c>
      <c r="M10" s="56" t="str">
        <f>'[2]Daily Roster'!$M12</f>
        <v>Milad (RMIT) ICU</v>
      </c>
      <c r="N10" s="56">
        <f>'[2]Daily Roster'!$N12</f>
        <v>0</v>
      </c>
      <c r="O10" s="56">
        <f>'[2]Daily Roster'!$O12</f>
        <v>0</v>
      </c>
      <c r="P10" s="56">
        <f>'[2]Daily Roster'!$P12</f>
        <v>0</v>
      </c>
      <c r="Q10" s="56">
        <f>'[2]Daily Roster'!$Q12</f>
        <v>0</v>
      </c>
      <c r="R10" s="56">
        <f>'[2]Daily Roster'!$R12</f>
        <v>0</v>
      </c>
      <c r="S10" s="56">
        <f>'[2]Daily Roster'!$S12</f>
        <v>0</v>
      </c>
      <c r="T10" s="56">
        <f>'[2]Daily Roster'!$T12</f>
        <v>0</v>
      </c>
    </row>
    <row r="11" spans="1:20" x14ac:dyDescent="0.3">
      <c r="A11" s="52">
        <v>43479</v>
      </c>
      <c r="B11" s="53" t="s">
        <v>1</v>
      </c>
      <c r="C11" s="56" t="str">
        <f>'[2]Daily Roster'!$C13</f>
        <v>T.Vo</v>
      </c>
      <c r="D11" s="56" t="str">
        <f>'[2]Daily Roster'!$D13</f>
        <v>Nicholas</v>
      </c>
      <c r="E11" s="56" t="str">
        <f>'[2]Daily Roster'!$E13</f>
        <v>Kosta</v>
      </c>
      <c r="F11" s="56" t="str">
        <f>'[2]Daily Roster'!$F13</f>
        <v>Therese</v>
      </c>
      <c r="G11" s="56" t="str">
        <f>'[2]Daily Roster'!$G13</f>
        <v>Aseel</v>
      </c>
      <c r="H11" s="56" t="str">
        <f>'[2]Daily Roster'!$H13</f>
        <v>Meng</v>
      </c>
      <c r="I11" s="56">
        <f>'[2]Daily Roster'!$I13</f>
        <v>0</v>
      </c>
      <c r="J11" s="56">
        <f>'[2]Daily Roster'!$J13</f>
        <v>0</v>
      </c>
      <c r="K11" s="56">
        <f>'[2]Daily Roster'!$K13</f>
        <v>0</v>
      </c>
      <c r="L11" s="56">
        <f>'[2]Daily Roster'!$L13</f>
        <v>0</v>
      </c>
      <c r="M11" s="56" t="str">
        <f>'[2]Daily Roster'!$M13</f>
        <v>Melissa Chhor (RMIT) CTS</v>
      </c>
      <c r="N11" s="56">
        <f>'[2]Daily Roster'!$N13</f>
        <v>0</v>
      </c>
      <c r="O11" s="56" t="str">
        <f>'[2]Daily Roster'!$O13</f>
        <v>Jesslyn -LS Cardiology</v>
      </c>
      <c r="P11" s="56">
        <f>'[2]Daily Roster'!$P13</f>
        <v>0</v>
      </c>
      <c r="Q11" s="56">
        <f>'[2]Daily Roster'!$Q13</f>
        <v>0</v>
      </c>
      <c r="R11" s="56">
        <f>'[2]Daily Roster'!$R13</f>
        <v>0</v>
      </c>
      <c r="S11" s="56">
        <f>'[2]Daily Roster'!$S13</f>
        <v>0</v>
      </c>
      <c r="T11" s="56">
        <f>'[2]Daily Roster'!$T13</f>
        <v>0</v>
      </c>
    </row>
    <row r="12" spans="1:20" x14ac:dyDescent="0.3">
      <c r="A12" s="52">
        <v>43480</v>
      </c>
      <c r="B12" s="53" t="s">
        <v>2</v>
      </c>
      <c r="C12" s="56" t="str">
        <f>'[2]Daily Roster'!$C14</f>
        <v>T.Vo</v>
      </c>
      <c r="D12" s="56" t="str">
        <f>'[2]Daily Roster'!$D14</f>
        <v>Nicholas</v>
      </c>
      <c r="E12" s="56" t="str">
        <f>'[2]Daily Roster'!$E14</f>
        <v>Kosta</v>
      </c>
      <c r="F12" s="56" t="str">
        <f>'[2]Daily Roster'!$F14</f>
        <v>Therese</v>
      </c>
      <c r="G12" s="56" t="str">
        <f>'[2]Daily Roster'!$G14</f>
        <v>Aseel</v>
      </c>
      <c r="H12" s="56" t="str">
        <f>'[2]Daily Roster'!$H14</f>
        <v>Meng</v>
      </c>
      <c r="I12" s="56">
        <f>'[2]Daily Roster'!$I14</f>
        <v>0</v>
      </c>
      <c r="J12" s="56">
        <f>'[2]Daily Roster'!$J14</f>
        <v>0</v>
      </c>
      <c r="K12" s="56">
        <f>'[2]Daily Roster'!$K14</f>
        <v>0</v>
      </c>
      <c r="L12" s="56">
        <f>'[2]Daily Roster'!$L14</f>
        <v>0</v>
      </c>
      <c r="M12" s="56" t="str">
        <f>'[2]Daily Roster'!$M14</f>
        <v>Melissa Chhor (RMIT) CTS</v>
      </c>
      <c r="N12" s="56">
        <f>'[2]Daily Roster'!$N14</f>
        <v>0</v>
      </c>
      <c r="O12" s="56" t="str">
        <f>'[2]Daily Roster'!$O14</f>
        <v>Jesslyn -LS Cardiology</v>
      </c>
      <c r="P12" s="56">
        <f>'[2]Daily Roster'!$P14</f>
        <v>0</v>
      </c>
      <c r="Q12" s="56">
        <f>'[2]Daily Roster'!$Q14</f>
        <v>0</v>
      </c>
      <c r="R12" s="56">
        <f>'[2]Daily Roster'!$R14</f>
        <v>0</v>
      </c>
      <c r="S12" s="56">
        <f>'[2]Daily Roster'!$S14</f>
        <v>0</v>
      </c>
      <c r="T12" s="56">
        <f>'[2]Daily Roster'!$T14</f>
        <v>0</v>
      </c>
    </row>
    <row r="13" spans="1:20" x14ac:dyDescent="0.3">
      <c r="A13" s="52">
        <v>43481</v>
      </c>
      <c r="B13" s="53" t="s">
        <v>3</v>
      </c>
      <c r="C13" s="56" t="str">
        <f>'[2]Daily Roster'!$C15</f>
        <v>T.Vo</v>
      </c>
      <c r="D13" s="56" t="str">
        <f>'[2]Daily Roster'!$D15</f>
        <v>Nicholas</v>
      </c>
      <c r="E13" s="56" t="str">
        <f>'[2]Daily Roster'!$E15</f>
        <v>Kosta</v>
      </c>
      <c r="F13" s="56" t="str">
        <f>'[2]Daily Roster'!$F15</f>
        <v>Therese</v>
      </c>
      <c r="G13" s="56" t="str">
        <f>'[2]Daily Roster'!$G15</f>
        <v>Aseel</v>
      </c>
      <c r="H13" s="56" t="str">
        <f>'[2]Daily Roster'!$H15</f>
        <v>Meng</v>
      </c>
      <c r="I13" s="56">
        <f>'[2]Daily Roster'!$I15</f>
        <v>0</v>
      </c>
      <c r="J13" s="56">
        <f>'[2]Daily Roster'!$J15</f>
        <v>0</v>
      </c>
      <c r="K13" s="56">
        <f>'[2]Daily Roster'!$K15</f>
        <v>0</v>
      </c>
      <c r="L13" s="56">
        <f>'[2]Daily Roster'!$L15</f>
        <v>0</v>
      </c>
      <c r="M13" s="56" t="str">
        <f>'[2]Daily Roster'!$M15</f>
        <v>Melissa Chhor (RMIT) CTS</v>
      </c>
      <c r="N13" s="56">
        <f>'[2]Daily Roster'!$N15</f>
        <v>0</v>
      </c>
      <c r="O13" s="56" t="str">
        <f>'[2]Daily Roster'!$O15</f>
        <v>Jesslyn -LS Cardiology</v>
      </c>
      <c r="P13" s="56">
        <f>'[2]Daily Roster'!$P15</f>
        <v>0</v>
      </c>
      <c r="Q13" s="56">
        <f>'[2]Daily Roster'!$Q15</f>
        <v>0</v>
      </c>
      <c r="R13" s="56">
        <f>'[2]Daily Roster'!$R15</f>
        <v>0</v>
      </c>
      <c r="S13" s="56">
        <f>'[2]Daily Roster'!$S15</f>
        <v>0</v>
      </c>
      <c r="T13" s="56">
        <f>'[2]Daily Roster'!$T15</f>
        <v>0</v>
      </c>
    </row>
    <row r="14" spans="1:20" x14ac:dyDescent="0.3">
      <c r="A14" s="52">
        <v>43482</v>
      </c>
      <c r="B14" s="53" t="s">
        <v>4</v>
      </c>
      <c r="C14" s="56" t="str">
        <f>'[2]Daily Roster'!$C16</f>
        <v>T.Vo</v>
      </c>
      <c r="D14" s="56" t="str">
        <f>'[2]Daily Roster'!$D16</f>
        <v>Nicholas</v>
      </c>
      <c r="E14" s="56" t="str">
        <f>'[2]Daily Roster'!$E16</f>
        <v>Kosta</v>
      </c>
      <c r="F14" s="56" t="str">
        <f>'[2]Daily Roster'!$F16</f>
        <v>Therese</v>
      </c>
      <c r="G14" s="56" t="str">
        <f>'[2]Daily Roster'!$G16</f>
        <v>Aseel</v>
      </c>
      <c r="H14" s="56" t="str">
        <f>'[2]Daily Roster'!$H16</f>
        <v>Meng</v>
      </c>
      <c r="I14" s="56">
        <f>'[2]Daily Roster'!$I16</f>
        <v>0</v>
      </c>
      <c r="J14" s="56">
        <f>'[2]Daily Roster'!$J16</f>
        <v>0</v>
      </c>
      <c r="K14" s="56">
        <f>'[2]Daily Roster'!$K16</f>
        <v>0</v>
      </c>
      <c r="L14" s="56">
        <f>'[2]Daily Roster'!$L16</f>
        <v>0</v>
      </c>
      <c r="M14" s="56" t="str">
        <f>'[2]Daily Roster'!$M16</f>
        <v>Melissa Chhor (RMIT) CTS</v>
      </c>
      <c r="N14" s="56">
        <f>'[2]Daily Roster'!$N16</f>
        <v>0</v>
      </c>
      <c r="O14" s="56" t="str">
        <f>'[2]Daily Roster'!$O16</f>
        <v>Jesslyn -LS Cardiology</v>
      </c>
      <c r="P14" s="56">
        <f>'[2]Daily Roster'!$P16</f>
        <v>0</v>
      </c>
      <c r="Q14" s="56">
        <f>'[2]Daily Roster'!$Q16</f>
        <v>0</v>
      </c>
      <c r="R14" s="56">
        <f>'[2]Daily Roster'!$R16</f>
        <v>0</v>
      </c>
      <c r="S14" s="56">
        <f>'[2]Daily Roster'!$S16</f>
        <v>0</v>
      </c>
      <c r="T14" s="56">
        <f>'[2]Daily Roster'!$T16</f>
        <v>0</v>
      </c>
    </row>
    <row r="15" spans="1:20" x14ac:dyDescent="0.3">
      <c r="A15" s="52">
        <v>43483</v>
      </c>
      <c r="B15" s="53" t="s">
        <v>5</v>
      </c>
      <c r="C15" s="56" t="str">
        <f>'[2]Daily Roster'!$C17</f>
        <v>Huda</v>
      </c>
      <c r="D15" s="56" t="str">
        <f>'[2]Daily Roster'!$D17</f>
        <v>Nicholas</v>
      </c>
      <c r="E15" s="56" t="str">
        <f>'[2]Daily Roster'!$E17</f>
        <v>Kosta</v>
      </c>
      <c r="F15" s="56" t="str">
        <f>'[2]Daily Roster'!$F17</f>
        <v>Therese</v>
      </c>
      <c r="G15" s="56" t="str">
        <f>'[2]Daily Roster'!$G17</f>
        <v>Aseel</v>
      </c>
      <c r="H15" s="56" t="str">
        <f>'[2]Daily Roster'!$H17</f>
        <v>T.Vo</v>
      </c>
      <c r="I15" s="56">
        <f>'[2]Daily Roster'!$I17</f>
        <v>0</v>
      </c>
      <c r="J15" s="56">
        <f>'[2]Daily Roster'!$J17</f>
        <v>0</v>
      </c>
      <c r="K15" s="56">
        <f>'[2]Daily Roster'!$K17</f>
        <v>0</v>
      </c>
      <c r="L15" s="56">
        <f>'[2]Daily Roster'!$L17</f>
        <v>0</v>
      </c>
      <c r="M15" s="56" t="str">
        <f>'[2]Daily Roster'!$M17</f>
        <v>Melissa Chhor (RMIT) CTS</v>
      </c>
      <c r="N15" s="56">
        <f>'[2]Daily Roster'!$N17</f>
        <v>0</v>
      </c>
      <c r="O15" s="56" t="str">
        <f>'[2]Daily Roster'!$O17</f>
        <v>Jesslyn -LS Cardiology</v>
      </c>
      <c r="P15" s="56">
        <f>'[2]Daily Roster'!$P17</f>
        <v>0</v>
      </c>
      <c r="Q15" s="56">
        <f>'[2]Daily Roster'!$Q17</f>
        <v>0</v>
      </c>
      <c r="R15" s="56">
        <f>'[2]Daily Roster'!$R17</f>
        <v>0</v>
      </c>
      <c r="S15" s="56">
        <f>'[2]Daily Roster'!$S17</f>
        <v>0</v>
      </c>
      <c r="T15" s="56">
        <f>'[2]Daily Roster'!$T17</f>
        <v>0</v>
      </c>
    </row>
    <row r="16" spans="1:20" x14ac:dyDescent="0.3">
      <c r="A16" s="52">
        <v>43486</v>
      </c>
      <c r="B16" s="53" t="s">
        <v>1</v>
      </c>
      <c r="C16" s="56" t="str">
        <f>'[2]Daily Roster'!$C18</f>
        <v>T.Vo</v>
      </c>
      <c r="D16" s="56" t="str">
        <f>'[2]Daily Roster'!$D18</f>
        <v>Nicholas</v>
      </c>
      <c r="E16" s="56" t="str">
        <f>'[2]Daily Roster'!$E18</f>
        <v>Kosta</v>
      </c>
      <c r="F16" s="56" t="str">
        <f>'[2]Daily Roster'!$F18</f>
        <v>Therese</v>
      </c>
      <c r="G16" s="56" t="str">
        <f>'[2]Daily Roster'!$G18</f>
        <v>Aseel</v>
      </c>
      <c r="H16" s="56" t="str">
        <f>'[2]Daily Roster'!$H18</f>
        <v>Meng</v>
      </c>
      <c r="I16" s="56" t="str">
        <f>'[2]Daily Roster'!$I18</f>
        <v>qq</v>
      </c>
      <c r="J16" s="56">
        <f>'[2]Daily Roster'!$J18</f>
        <v>0</v>
      </c>
      <c r="K16" s="56">
        <f>'[2]Daily Roster'!$K18</f>
        <v>0</v>
      </c>
      <c r="L16" s="56">
        <f>'[2]Daily Roster'!$L18</f>
        <v>0</v>
      </c>
      <c r="M16" s="56" t="str">
        <f>'[2]Daily Roster'!$M18</f>
        <v>Stephanie Gradovec (RMIT) CTS</v>
      </c>
      <c r="N16" s="56" t="str">
        <f>'[2]Daily Roster'!$N18</f>
        <v>V.Mai</v>
      </c>
      <c r="O16" s="56" t="str">
        <f>'[2]Daily Roster'!$O18</f>
        <v>qq</v>
      </c>
      <c r="P16" s="56">
        <f>'[2]Daily Roster'!$P18</f>
        <v>0</v>
      </c>
      <c r="Q16" s="56">
        <f>'[2]Daily Roster'!$Q18</f>
        <v>0</v>
      </c>
      <c r="R16" s="56">
        <f>'[2]Daily Roster'!$R18</f>
        <v>0</v>
      </c>
      <c r="S16" s="56">
        <f>'[2]Daily Roster'!$S18</f>
        <v>0</v>
      </c>
      <c r="T16" s="56">
        <f>'[2]Daily Roster'!$T18</f>
        <v>0</v>
      </c>
    </row>
    <row r="17" spans="1:20" x14ac:dyDescent="0.3">
      <c r="A17" s="52">
        <v>43487</v>
      </c>
      <c r="B17" s="53" t="s">
        <v>2</v>
      </c>
      <c r="C17" s="56" t="str">
        <f>'[2]Daily Roster'!$C19</f>
        <v>T.Vo</v>
      </c>
      <c r="D17" s="56" t="str">
        <f>'[2]Daily Roster'!$D19</f>
        <v>Nicholas</v>
      </c>
      <c r="E17" s="56" t="str">
        <f>'[2]Daily Roster'!$E19</f>
        <v>Kosta</v>
      </c>
      <c r="F17" s="56" t="str">
        <f>'[2]Daily Roster'!$F19</f>
        <v>Therese</v>
      </c>
      <c r="G17" s="56" t="str">
        <f>'[2]Daily Roster'!$G19</f>
        <v>Aseel</v>
      </c>
      <c r="H17" s="56" t="str">
        <f>'[2]Daily Roster'!$H19</f>
        <v>Meng</v>
      </c>
      <c r="I17" s="56" t="str">
        <f>'[2]Daily Roster'!$I19</f>
        <v>V.Mai</v>
      </c>
      <c r="J17" s="56">
        <f>'[2]Daily Roster'!$J19</f>
        <v>0</v>
      </c>
      <c r="K17" s="56">
        <f>'[2]Daily Roster'!$K19</f>
        <v>0</v>
      </c>
      <c r="L17" s="56">
        <f>'[2]Daily Roster'!$L19</f>
        <v>0</v>
      </c>
      <c r="M17" s="56" t="str">
        <f>'[2]Daily Roster'!$M19</f>
        <v>Stephanie Gradovec (RMIT) CTS</v>
      </c>
      <c r="N17" s="56" t="str">
        <f>'[2]Daily Roster'!$N19</f>
        <v>qq</v>
      </c>
      <c r="O17" s="56" t="str">
        <f>'[2]Daily Roster'!$O19</f>
        <v>qq</v>
      </c>
      <c r="P17" s="56">
        <f>'[2]Daily Roster'!$P19</f>
        <v>0</v>
      </c>
      <c r="Q17" s="56">
        <f>'[2]Daily Roster'!$Q19</f>
        <v>0</v>
      </c>
      <c r="R17" s="56">
        <f>'[2]Daily Roster'!$R19</f>
        <v>0</v>
      </c>
      <c r="S17" s="56">
        <f>'[2]Daily Roster'!$S19</f>
        <v>0</v>
      </c>
      <c r="T17" s="56">
        <f>'[2]Daily Roster'!$T19</f>
        <v>0</v>
      </c>
    </row>
    <row r="18" spans="1:20" x14ac:dyDescent="0.3">
      <c r="A18" s="52">
        <v>43488</v>
      </c>
      <c r="B18" s="53" t="s">
        <v>3</v>
      </c>
      <c r="C18" s="56" t="str">
        <f>'[2]Daily Roster'!$C20</f>
        <v>T.Vo</v>
      </c>
      <c r="D18" s="56" t="str">
        <f>'[2]Daily Roster'!$D20</f>
        <v>Nicholas</v>
      </c>
      <c r="E18" s="56" t="str">
        <f>'[2]Daily Roster'!$E20</f>
        <v>Kosta</v>
      </c>
      <c r="F18" s="56" t="str">
        <f>'[2]Daily Roster'!$F20</f>
        <v>Therese</v>
      </c>
      <c r="G18" s="56" t="str">
        <f>'[2]Daily Roster'!$G20</f>
        <v>Aseel</v>
      </c>
      <c r="H18" s="56" t="str">
        <f>'[2]Daily Roster'!$H20</f>
        <v>V.Mai</v>
      </c>
      <c r="I18" s="56" t="str">
        <f>'[2]Daily Roster'!$I20</f>
        <v>qq</v>
      </c>
      <c r="J18" s="56">
        <f>'[2]Daily Roster'!$J20</f>
        <v>0</v>
      </c>
      <c r="K18" s="56">
        <f>'[2]Daily Roster'!$K20</f>
        <v>0</v>
      </c>
      <c r="L18" s="56">
        <f>'[2]Daily Roster'!$L20</f>
        <v>0</v>
      </c>
      <c r="M18" s="56" t="str">
        <f>'[2]Daily Roster'!$M20</f>
        <v>Stephanie Gradovec (RMIT) CTS</v>
      </c>
      <c r="N18" s="56" t="str">
        <f>'[2]Daily Roster'!$N20</f>
        <v>qq</v>
      </c>
      <c r="O18" s="56" t="str">
        <f>'[2]Daily Roster'!$O20</f>
        <v>qq</v>
      </c>
      <c r="P18" s="56">
        <f>'[2]Daily Roster'!$P20</f>
        <v>0</v>
      </c>
      <c r="Q18" s="56">
        <f>'[2]Daily Roster'!$Q20</f>
        <v>0</v>
      </c>
      <c r="R18" s="56">
        <f>'[2]Daily Roster'!$R20</f>
        <v>0</v>
      </c>
      <c r="S18" s="56">
        <f>'[2]Daily Roster'!$S20</f>
        <v>0</v>
      </c>
      <c r="T18" s="56">
        <f>'[2]Daily Roster'!$T20</f>
        <v>0</v>
      </c>
    </row>
    <row r="19" spans="1:20" x14ac:dyDescent="0.3">
      <c r="A19" s="52">
        <v>43489</v>
      </c>
      <c r="B19" s="53" t="s">
        <v>4</v>
      </c>
      <c r="C19" s="56" t="str">
        <f>'[2]Daily Roster'!$C21</f>
        <v>Huda</v>
      </c>
      <c r="D19" s="56" t="str">
        <f>'[2]Daily Roster'!$D21</f>
        <v>Nicholas</v>
      </c>
      <c r="E19" s="56" t="str">
        <f>'[2]Daily Roster'!$E21</f>
        <v>Kosta</v>
      </c>
      <c r="F19" s="56" t="str">
        <f>'[2]Daily Roster'!$F21</f>
        <v>Therese</v>
      </c>
      <c r="G19" s="56" t="str">
        <f>'[2]Daily Roster'!$G21</f>
        <v>Aseel</v>
      </c>
      <c r="H19" s="56" t="str">
        <f>'[2]Daily Roster'!$H21</f>
        <v>T.Vo</v>
      </c>
      <c r="I19" s="56" t="str">
        <f>'[2]Daily Roster'!$I21</f>
        <v>qq</v>
      </c>
      <c r="J19" s="56">
        <f>'[2]Daily Roster'!$J21</f>
        <v>0</v>
      </c>
      <c r="K19" s="56">
        <f>'[2]Daily Roster'!$K21</f>
        <v>0</v>
      </c>
      <c r="L19" s="56">
        <f>'[2]Daily Roster'!$L21</f>
        <v>0</v>
      </c>
      <c r="M19" s="56" t="str">
        <f>'[2]Daily Roster'!$M21</f>
        <v>Stephanie Gradovec (RMIT) CTS</v>
      </c>
      <c r="N19" s="56" t="str">
        <f>'[2]Daily Roster'!$N21</f>
        <v>qq</v>
      </c>
      <c r="O19" s="56" t="str">
        <f>'[2]Daily Roster'!$O21</f>
        <v>qq</v>
      </c>
      <c r="P19" s="56">
        <f>'[2]Daily Roster'!$P21</f>
        <v>0</v>
      </c>
      <c r="Q19" s="56">
        <f>'[2]Daily Roster'!$Q21</f>
        <v>0</v>
      </c>
      <c r="R19" s="56">
        <f>'[2]Daily Roster'!$R21</f>
        <v>0</v>
      </c>
      <c r="S19" s="56">
        <f>'[2]Daily Roster'!$S21</f>
        <v>0</v>
      </c>
      <c r="T19" s="56">
        <f>'[2]Daily Roster'!$T21</f>
        <v>0</v>
      </c>
    </row>
    <row r="20" spans="1:20" x14ac:dyDescent="0.3">
      <c r="A20" s="52">
        <v>43490</v>
      </c>
      <c r="B20" s="53" t="s">
        <v>5</v>
      </c>
      <c r="C20" s="56" t="str">
        <f>'[2]Daily Roster'!$C22</f>
        <v>Huda</v>
      </c>
      <c r="D20" s="56" t="str">
        <f>'[2]Daily Roster'!$D22</f>
        <v>Nicholas</v>
      </c>
      <c r="E20" s="56" t="str">
        <f>'[2]Daily Roster'!$E22</f>
        <v>Kosta</v>
      </c>
      <c r="F20" s="56" t="str">
        <f>'[2]Daily Roster'!$F22</f>
        <v>Therese</v>
      </c>
      <c r="G20" s="56" t="str">
        <f>'[2]Daily Roster'!$G22</f>
        <v>Aseel</v>
      </c>
      <c r="H20" s="56" t="str">
        <f>'[2]Daily Roster'!$H22</f>
        <v>V.Mai</v>
      </c>
      <c r="I20" s="56" t="str">
        <f>'[2]Daily Roster'!$I22</f>
        <v>qq</v>
      </c>
      <c r="J20" s="56">
        <f>'[2]Daily Roster'!$J22</f>
        <v>0</v>
      </c>
      <c r="K20" s="56">
        <f>'[2]Daily Roster'!$K22</f>
        <v>0</v>
      </c>
      <c r="L20" s="56">
        <f>'[2]Daily Roster'!$L22</f>
        <v>0</v>
      </c>
      <c r="M20" s="56" t="str">
        <f>'[2]Daily Roster'!$M22</f>
        <v>Stephanie Gradovec (RMIT) CTS &lt;2pm</v>
      </c>
      <c r="N20" s="56" t="str">
        <f>'[2]Daily Roster'!$N22</f>
        <v>qq</v>
      </c>
      <c r="O20" s="56" t="str">
        <f>'[2]Daily Roster'!$O22</f>
        <v>qq</v>
      </c>
      <c r="P20" s="56">
        <f>'[2]Daily Roster'!$P22</f>
        <v>0</v>
      </c>
      <c r="Q20" s="56">
        <f>'[2]Daily Roster'!$Q22</f>
        <v>0</v>
      </c>
      <c r="R20" s="56">
        <f>'[2]Daily Roster'!$R22</f>
        <v>0</v>
      </c>
      <c r="S20" s="56">
        <f>'[2]Daily Roster'!$S22</f>
        <v>0</v>
      </c>
      <c r="T20" s="56">
        <f>'[2]Daily Roster'!$T22</f>
        <v>0</v>
      </c>
    </row>
    <row r="21" spans="1:20" x14ac:dyDescent="0.3">
      <c r="A21" s="52">
        <v>43493</v>
      </c>
      <c r="B21" s="53" t="s">
        <v>1</v>
      </c>
      <c r="C21" s="56" t="str">
        <f>'[2]Daily Roster'!$C23</f>
        <v>public holiday</v>
      </c>
      <c r="D21" s="56" t="str">
        <f>'[2]Daily Roster'!$D23</f>
        <v>public holiday</v>
      </c>
      <c r="E21" s="56" t="str">
        <f>'[2]Daily Roster'!$E23</f>
        <v>public holiday</v>
      </c>
      <c r="F21" s="56" t="str">
        <f>'[2]Daily Roster'!$F23</f>
        <v>public holiday</v>
      </c>
      <c r="G21" s="56" t="str">
        <f>'[2]Daily Roster'!$G23</f>
        <v>public holiday</v>
      </c>
      <c r="H21" s="56" t="str">
        <f>'[2]Daily Roster'!$H23</f>
        <v>public holiday</v>
      </c>
      <c r="I21" s="56" t="str">
        <f>'[2]Daily Roster'!$I23</f>
        <v>public holiday</v>
      </c>
      <c r="J21" s="56" t="str">
        <f>'[2]Daily Roster'!$J23</f>
        <v>public holiday</v>
      </c>
      <c r="K21" s="56" t="str">
        <f>'[2]Daily Roster'!$K23</f>
        <v>public holiday</v>
      </c>
      <c r="L21" s="56" t="str">
        <f>'[2]Daily Roster'!$L23</f>
        <v>public holiday</v>
      </c>
      <c r="M21" s="56" t="str">
        <f>'[2]Daily Roster'!$M23</f>
        <v>public holiday</v>
      </c>
      <c r="N21" s="56" t="str">
        <f>'[2]Daily Roster'!$N23</f>
        <v>public holiday</v>
      </c>
      <c r="O21" s="56" t="str">
        <f>'[2]Daily Roster'!$O23</f>
        <v>Public holiday</v>
      </c>
      <c r="P21" s="56">
        <f>'[2]Daily Roster'!$P23</f>
        <v>0</v>
      </c>
      <c r="Q21" s="56">
        <f>'[2]Daily Roster'!$Q23</f>
        <v>0</v>
      </c>
      <c r="R21" s="56">
        <f>'[2]Daily Roster'!$R23</f>
        <v>0</v>
      </c>
      <c r="S21" s="56">
        <f>'[2]Daily Roster'!$S23</f>
        <v>0</v>
      </c>
      <c r="T21" s="56">
        <f>'[2]Daily Roster'!$T23</f>
        <v>0</v>
      </c>
    </row>
    <row r="22" spans="1:20" x14ac:dyDescent="0.3">
      <c r="A22" s="52">
        <v>43494</v>
      </c>
      <c r="B22" s="53" t="s">
        <v>2</v>
      </c>
      <c r="C22" s="56" t="str">
        <f>'[2]Daily Roster'!$C24</f>
        <v>T.Vo</v>
      </c>
      <c r="D22" s="56" t="str">
        <f>'[2]Daily Roster'!$D24</f>
        <v>Nicholas</v>
      </c>
      <c r="E22" s="56" t="str">
        <f>'[2]Daily Roster'!$E24</f>
        <v>Kosta</v>
      </c>
      <c r="F22" s="56" t="str">
        <f>'[2]Daily Roster'!$F24</f>
        <v>Aseel</v>
      </c>
      <c r="G22" s="56" t="str">
        <f>'[2]Daily Roster'!$G24</f>
        <v>M.Phung</v>
      </c>
      <c r="H22" s="56" t="str">
        <f>'[2]Daily Roster'!$H24</f>
        <v>Meng</v>
      </c>
      <c r="I22" s="56" t="str">
        <f>'[2]Daily Roster'!$I24</f>
        <v>qq</v>
      </c>
      <c r="J22" s="56">
        <f>'[2]Daily Roster'!$J24</f>
        <v>0</v>
      </c>
      <c r="K22" s="56">
        <f>'[2]Daily Roster'!$K24</f>
        <v>0</v>
      </c>
      <c r="L22" s="56">
        <f>'[2]Daily Roster'!$L24</f>
        <v>0</v>
      </c>
      <c r="M22" s="56" t="str">
        <f>'[2]Daily Roster'!$M24</f>
        <v>qq</v>
      </c>
      <c r="N22" s="56">
        <f>'[2]Daily Roster'!$N24</f>
        <v>0</v>
      </c>
      <c r="O22" s="56" t="str">
        <f>'[2]Daily Roster'!$O24</f>
        <v>qq</v>
      </c>
      <c r="P22" s="56">
        <f>'[2]Daily Roster'!$P24</f>
        <v>0</v>
      </c>
      <c r="Q22" s="56">
        <f>'[2]Daily Roster'!$Q24</f>
        <v>0</v>
      </c>
      <c r="R22" s="56">
        <f>'[2]Daily Roster'!$R24</f>
        <v>0</v>
      </c>
      <c r="S22" s="56">
        <f>'[2]Daily Roster'!$S24</f>
        <v>0</v>
      </c>
      <c r="T22" s="56">
        <f>'[2]Daily Roster'!$T24</f>
        <v>0</v>
      </c>
    </row>
    <row r="23" spans="1:20" x14ac:dyDescent="0.3">
      <c r="A23" s="52">
        <v>43495</v>
      </c>
      <c r="B23" s="53" t="s">
        <v>3</v>
      </c>
      <c r="C23" s="56" t="str">
        <f>'[2]Daily Roster'!$C25</f>
        <v>T.Vo</v>
      </c>
      <c r="D23" s="56" t="str">
        <f>'[2]Daily Roster'!$D25</f>
        <v>Nicholas</v>
      </c>
      <c r="E23" s="56" t="str">
        <f>'[2]Daily Roster'!$E25</f>
        <v>Kosta</v>
      </c>
      <c r="F23" s="56" t="str">
        <f>'[2]Daily Roster'!$F25</f>
        <v>Therese</v>
      </c>
      <c r="G23" s="56" t="str">
        <f>'[2]Daily Roster'!$G25</f>
        <v>M.Phung</v>
      </c>
      <c r="H23" s="56" t="str">
        <f>'[2]Daily Roster'!$H25</f>
        <v>Meng</v>
      </c>
      <c r="I23" s="56" t="str">
        <f>'[2]Daily Roster'!$I25</f>
        <v>qq</v>
      </c>
      <c r="J23" s="56">
        <f>'[2]Daily Roster'!$J25</f>
        <v>0</v>
      </c>
      <c r="K23" s="56">
        <f>'[2]Daily Roster'!$K25</f>
        <v>0</v>
      </c>
      <c r="L23" s="56">
        <f>'[2]Daily Roster'!$L25</f>
        <v>0</v>
      </c>
      <c r="M23" s="56" t="str">
        <f>'[2]Daily Roster'!$M25</f>
        <v>qq</v>
      </c>
      <c r="N23" s="56">
        <f>'[2]Daily Roster'!$N25</f>
        <v>0</v>
      </c>
      <c r="O23" s="56" t="str">
        <f>'[2]Daily Roster'!$O25</f>
        <v>Tinh (Cardiology)</v>
      </c>
      <c r="P23" s="56">
        <f>'[2]Daily Roster'!$P25</f>
        <v>0</v>
      </c>
      <c r="Q23" s="56">
        <f>'[2]Daily Roster'!$Q25</f>
        <v>0</v>
      </c>
      <c r="R23" s="56">
        <f>'[2]Daily Roster'!$R25</f>
        <v>0</v>
      </c>
      <c r="S23" s="56">
        <f>'[2]Daily Roster'!$S25</f>
        <v>0</v>
      </c>
      <c r="T23" s="56">
        <f>'[2]Daily Roster'!$T25</f>
        <v>0</v>
      </c>
    </row>
    <row r="24" spans="1:20" x14ac:dyDescent="0.3">
      <c r="A24" s="52">
        <v>43496</v>
      </c>
      <c r="B24" s="53" t="s">
        <v>4</v>
      </c>
      <c r="C24" s="56" t="str">
        <f>'[2]Daily Roster'!$C26</f>
        <v>&lt;12pm Aseel / &gt;12pm T.Vo</v>
      </c>
      <c r="D24" s="56" t="str">
        <f>'[2]Daily Roster'!$D26</f>
        <v>Nicholas</v>
      </c>
      <c r="E24" s="56" t="str">
        <f>'[2]Daily Roster'!$E26</f>
        <v>Kosta</v>
      </c>
      <c r="F24" s="56" t="str">
        <f>'[2]Daily Roster'!$F26</f>
        <v>Therese</v>
      </c>
      <c r="G24" s="56" t="str">
        <f>'[2]Daily Roster'!$G26</f>
        <v>M.Phung</v>
      </c>
      <c r="H24" s="56" t="str">
        <f>'[2]Daily Roster'!$H26</f>
        <v>&gt;12pm Aseel</v>
      </c>
      <c r="I24" s="56" t="str">
        <f>'[2]Daily Roster'!$I26</f>
        <v>qq</v>
      </c>
      <c r="J24" s="56">
        <f>'[2]Daily Roster'!$J26</f>
        <v>0</v>
      </c>
      <c r="K24" s="56">
        <f>'[2]Daily Roster'!$K26</f>
        <v>0</v>
      </c>
      <c r="L24" s="56">
        <f>'[2]Daily Roster'!$L26</f>
        <v>0</v>
      </c>
      <c r="M24" s="56" t="str">
        <f>'[2]Daily Roster'!$M26</f>
        <v>qq</v>
      </c>
      <c r="N24" s="56">
        <f>'[2]Daily Roster'!$N26</f>
        <v>0</v>
      </c>
      <c r="O24" s="56" t="str">
        <f>'[2]Daily Roster'!$O26</f>
        <v>Tinh (Cardiology)</v>
      </c>
      <c r="P24" s="56">
        <f>'[2]Daily Roster'!$P26</f>
        <v>0</v>
      </c>
      <c r="Q24" s="56">
        <f>'[2]Daily Roster'!$Q26</f>
        <v>0</v>
      </c>
      <c r="R24" s="56">
        <f>'[2]Daily Roster'!$R26</f>
        <v>0</v>
      </c>
      <c r="S24" s="56">
        <f>'[2]Daily Roster'!$S26</f>
        <v>0</v>
      </c>
      <c r="T24" s="56">
        <f>'[2]Daily Roster'!$T26</f>
        <v>0</v>
      </c>
    </row>
    <row r="25" spans="1:20" x14ac:dyDescent="0.3">
      <c r="A25" s="52">
        <v>43497</v>
      </c>
      <c r="B25" s="53" t="s">
        <v>5</v>
      </c>
      <c r="C25" s="56" t="str">
        <f>'[2]Daily Roster'!$C27</f>
        <v>T.Vo</v>
      </c>
      <c r="D25" s="56" t="str">
        <f>'[2]Daily Roster'!$D27</f>
        <v>Nicholas &lt;12:30pm</v>
      </c>
      <c r="E25" s="56" t="str">
        <f>'[2]Daily Roster'!$E27</f>
        <v>Kosta</v>
      </c>
      <c r="F25" s="56" t="str">
        <f>'[2]Daily Roster'!$F27</f>
        <v>Therese</v>
      </c>
      <c r="G25" s="56" t="str">
        <f>'[2]Daily Roster'!$G27</f>
        <v>Aseel</v>
      </c>
      <c r="H25" s="56" t="str">
        <f>'[2]Daily Roster'!$H27</f>
        <v>M.Phung (ICU pm)</v>
      </c>
      <c r="I25" s="56" t="str">
        <f>'[2]Daily Roster'!$I27</f>
        <v>qq</v>
      </c>
      <c r="J25" s="56">
        <f>'[2]Daily Roster'!$J27</f>
        <v>0</v>
      </c>
      <c r="K25" s="56">
        <f>'[2]Daily Roster'!$K27</f>
        <v>0</v>
      </c>
      <c r="L25" s="56">
        <f>'[2]Daily Roster'!$L27</f>
        <v>0</v>
      </c>
      <c r="M25" s="56" t="str">
        <f>'[2]Daily Roster'!$M27</f>
        <v>qq</v>
      </c>
      <c r="N25" s="56">
        <f>'[2]Daily Roster'!$N27</f>
        <v>0</v>
      </c>
      <c r="O25" s="56" t="str">
        <f>'[2]Daily Roster'!$O27</f>
        <v>Tinh (Cardiology)</v>
      </c>
      <c r="P25" s="56">
        <f>'[2]Daily Roster'!$P27</f>
        <v>0</v>
      </c>
      <c r="Q25" s="56">
        <f>'[2]Daily Roster'!$Q27</f>
        <v>0</v>
      </c>
      <c r="R25" s="56">
        <f>'[2]Daily Roster'!$R27</f>
        <v>0</v>
      </c>
      <c r="S25" s="56">
        <f>'[2]Daily Roster'!$S27</f>
        <v>0</v>
      </c>
      <c r="T25" s="56">
        <f>'[2]Daily Roster'!$T27</f>
        <v>0</v>
      </c>
    </row>
    <row r="26" spans="1:20" x14ac:dyDescent="0.3">
      <c r="A26" s="52">
        <v>43500</v>
      </c>
      <c r="B26" s="53" t="s">
        <v>1</v>
      </c>
      <c r="C26" s="56" t="str">
        <f>'[2]Daily Roster'!$C28</f>
        <v>T.Vo</v>
      </c>
      <c r="D26" s="56" t="str">
        <f>'[2]Daily Roster'!$D28</f>
        <v>M.Phung</v>
      </c>
      <c r="E26" s="56" t="str">
        <f>'[2]Daily Roster'!$E28</f>
        <v>Kosta</v>
      </c>
      <c r="F26" s="56" t="str">
        <f>'[2]Daily Roster'!$F28</f>
        <v>Therese</v>
      </c>
      <c r="G26" s="56" t="str">
        <f>'[2]Daily Roster'!$G28</f>
        <v>Aseel</v>
      </c>
      <c r="H26" s="56" t="str">
        <f>'[2]Daily Roster'!$H28</f>
        <v>Meng</v>
      </c>
      <c r="I26" s="56">
        <f>'[2]Daily Roster'!$I28</f>
        <v>0</v>
      </c>
      <c r="J26" s="56">
        <f>'[2]Daily Roster'!$J28</f>
        <v>0</v>
      </c>
      <c r="K26" s="56">
        <f>'[2]Daily Roster'!$K28</f>
        <v>0</v>
      </c>
      <c r="L26" s="56">
        <f>'[2]Daily Roster'!$L28</f>
        <v>0</v>
      </c>
      <c r="M26" s="56" t="str">
        <f>'[2]Daily Roster'!$M28</f>
        <v>qq</v>
      </c>
      <c r="N26" s="56">
        <f>'[2]Daily Roster'!$N28</f>
        <v>0</v>
      </c>
      <c r="O26" s="56" t="str">
        <f>'[2]Daily Roster'!$O28</f>
        <v>Tinh (Cardiology)</v>
      </c>
      <c r="P26" s="56">
        <f>'[2]Daily Roster'!$P28</f>
        <v>0</v>
      </c>
      <c r="Q26" s="56">
        <f>'[2]Daily Roster'!$Q28</f>
        <v>0</v>
      </c>
      <c r="R26" s="56">
        <f>'[2]Daily Roster'!$R28</f>
        <v>0</v>
      </c>
      <c r="S26" s="56">
        <f>'[2]Daily Roster'!$S28</f>
        <v>0</v>
      </c>
      <c r="T26" s="56">
        <f>'[2]Daily Roster'!$T28</f>
        <v>0</v>
      </c>
    </row>
    <row r="27" spans="1:20" x14ac:dyDescent="0.3">
      <c r="A27" s="52">
        <v>43501</v>
      </c>
      <c r="B27" s="53" t="s">
        <v>2</v>
      </c>
      <c r="C27" s="56" t="str">
        <f>'[2]Daily Roster'!$C29</f>
        <v>T.Vo</v>
      </c>
      <c r="D27" s="56" t="str">
        <f>'[2]Daily Roster'!$D29</f>
        <v>M.Phung</v>
      </c>
      <c r="E27" s="56" t="str">
        <f>'[2]Daily Roster'!$E29</f>
        <v>Kosta</v>
      </c>
      <c r="F27" s="56" t="str">
        <f>'[2]Daily Roster'!$F29</f>
        <v>Therese</v>
      </c>
      <c r="G27" s="56" t="str">
        <f>'[2]Daily Roster'!$G29</f>
        <v>V.Mai</v>
      </c>
      <c r="H27" s="56" t="str">
        <f>'[2]Daily Roster'!$H29</f>
        <v>Meng</v>
      </c>
      <c r="I27" s="56">
        <f>'[2]Daily Roster'!$I29</f>
        <v>0</v>
      </c>
      <c r="J27" s="56">
        <f>'[2]Daily Roster'!$J29</f>
        <v>0</v>
      </c>
      <c r="K27" s="56">
        <f>'[2]Daily Roster'!$K29</f>
        <v>0</v>
      </c>
      <c r="L27" s="56">
        <f>'[2]Daily Roster'!$L29</f>
        <v>0</v>
      </c>
      <c r="M27" s="56" t="str">
        <f>'[2]Daily Roster'!$M29</f>
        <v>qq</v>
      </c>
      <c r="N27" s="56">
        <f>'[2]Daily Roster'!$N29</f>
        <v>0</v>
      </c>
      <c r="O27" s="56" t="str">
        <f>'[2]Daily Roster'!$O29</f>
        <v>qq</v>
      </c>
      <c r="P27" s="56">
        <f>'[2]Daily Roster'!$P29</f>
        <v>0</v>
      </c>
      <c r="Q27" s="56">
        <f>'[2]Daily Roster'!$Q29</f>
        <v>0</v>
      </c>
      <c r="R27" s="56">
        <f>'[2]Daily Roster'!$R29</f>
        <v>0</v>
      </c>
      <c r="S27" s="56">
        <f>'[2]Daily Roster'!$S29</f>
        <v>0</v>
      </c>
      <c r="T27" s="56">
        <f>'[2]Daily Roster'!$T29</f>
        <v>0</v>
      </c>
    </row>
    <row r="28" spans="1:20" x14ac:dyDescent="0.3">
      <c r="A28" s="52">
        <v>43502</v>
      </c>
      <c r="B28" s="53" t="s">
        <v>3</v>
      </c>
      <c r="C28" s="56" t="str">
        <f>'[2]Daily Roster'!$C30</f>
        <v>T.Vo</v>
      </c>
      <c r="D28" s="56" t="str">
        <f>'[2]Daily Roster'!$D30</f>
        <v>M.Phung</v>
      </c>
      <c r="E28" s="56" t="str">
        <f>'[2]Daily Roster'!$E30</f>
        <v>Kosta</v>
      </c>
      <c r="F28" s="56" t="str">
        <f>'[2]Daily Roster'!$F30</f>
        <v>Therese</v>
      </c>
      <c r="G28" s="56" t="str">
        <f>'[2]Daily Roster'!$G30</f>
        <v>V.Mai</v>
      </c>
      <c r="H28" s="56" t="str">
        <f>'[2]Daily Roster'!$H30</f>
        <v>Mohammed</v>
      </c>
      <c r="I28" s="56">
        <f>'[2]Daily Roster'!$I30</f>
        <v>0</v>
      </c>
      <c r="J28" s="56">
        <f>'[2]Daily Roster'!$J30</f>
        <v>0</v>
      </c>
      <c r="K28" s="56">
        <f>'[2]Daily Roster'!$K30</f>
        <v>0</v>
      </c>
      <c r="L28" s="56">
        <f>'[2]Daily Roster'!$L30</f>
        <v>0</v>
      </c>
      <c r="M28" s="56" t="str">
        <f>'[2]Daily Roster'!$M30</f>
        <v>qq</v>
      </c>
      <c r="N28" s="56">
        <f>'[2]Daily Roster'!$N30</f>
        <v>0</v>
      </c>
      <c r="O28" s="56" t="str">
        <f>'[2]Daily Roster'!$O30</f>
        <v>Tinh (Cardiology)</v>
      </c>
      <c r="P28" s="56">
        <f>'[2]Daily Roster'!$P30</f>
        <v>0</v>
      </c>
      <c r="Q28" s="56">
        <f>'[2]Daily Roster'!$Q30</f>
        <v>0</v>
      </c>
      <c r="R28" s="56">
        <f>'[2]Daily Roster'!$R30</f>
        <v>0</v>
      </c>
      <c r="S28" s="56">
        <f>'[2]Daily Roster'!$S30</f>
        <v>0</v>
      </c>
      <c r="T28" s="56">
        <f>'[2]Daily Roster'!$T30</f>
        <v>0</v>
      </c>
    </row>
    <row r="29" spans="1:20" x14ac:dyDescent="0.3">
      <c r="A29" s="52">
        <v>43503</v>
      </c>
      <c r="B29" s="53" t="s">
        <v>4</v>
      </c>
      <c r="C29" s="56" t="str">
        <f>'[2]Daily Roster'!$C31</f>
        <v>T.Vo</v>
      </c>
      <c r="D29" s="56" t="str">
        <f>'[2]Daily Roster'!$D31</f>
        <v>M.Phung</v>
      </c>
      <c r="E29" s="56" t="str">
        <f>'[2]Daily Roster'!$E31</f>
        <v>Kosta</v>
      </c>
      <c r="F29" s="56" t="str">
        <f>'[2]Daily Roster'!$F31</f>
        <v>Therese</v>
      </c>
      <c r="G29" s="56" t="str">
        <f>'[2]Daily Roster'!$G31</f>
        <v>V.Mai</v>
      </c>
      <c r="H29" s="56" t="str">
        <f>'[2]Daily Roster'!$H31</f>
        <v>Meng</v>
      </c>
      <c r="I29" s="56">
        <f>'[2]Daily Roster'!$I31</f>
        <v>0</v>
      </c>
      <c r="J29" s="56">
        <f>'[2]Daily Roster'!$J31</f>
        <v>0</v>
      </c>
      <c r="K29" s="56">
        <f>'[2]Daily Roster'!$K31</f>
        <v>0</v>
      </c>
      <c r="L29" s="56">
        <f>'[2]Daily Roster'!$L31</f>
        <v>0</v>
      </c>
      <c r="M29" s="56" t="str">
        <f>'[2]Daily Roster'!$M31</f>
        <v>qq</v>
      </c>
      <c r="N29" s="56">
        <f>'[2]Daily Roster'!$N31</f>
        <v>0</v>
      </c>
      <c r="O29" s="56" t="str">
        <f>'[2]Daily Roster'!$O31</f>
        <v>Tinh (Cardiology)</v>
      </c>
      <c r="P29" s="56">
        <f>'[2]Daily Roster'!$P31</f>
        <v>0</v>
      </c>
      <c r="Q29" s="56">
        <f>'[2]Daily Roster'!$Q31</f>
        <v>0</v>
      </c>
      <c r="R29" s="56">
        <f>'[2]Daily Roster'!$R31</f>
        <v>0</v>
      </c>
      <c r="S29" s="56">
        <f>'[2]Daily Roster'!$S31</f>
        <v>0</v>
      </c>
      <c r="T29" s="56">
        <f>'[2]Daily Roster'!$T31</f>
        <v>0</v>
      </c>
    </row>
    <row r="30" spans="1:20" x14ac:dyDescent="0.3">
      <c r="A30" s="52">
        <v>43504</v>
      </c>
      <c r="B30" s="53" t="s">
        <v>5</v>
      </c>
      <c r="C30" s="56" t="str">
        <f>'[2]Daily Roster'!$C32</f>
        <v>T.Vo</v>
      </c>
      <c r="D30" s="56" t="str">
        <f>'[2]Daily Roster'!$D32</f>
        <v>M.Phung</v>
      </c>
      <c r="E30" s="56" t="str">
        <f>'[2]Daily Roster'!$E32</f>
        <v>A.Tran</v>
      </c>
      <c r="F30" s="56" t="str">
        <f>'[2]Daily Roster'!$F32</f>
        <v>Therese</v>
      </c>
      <c r="G30" s="56" t="str">
        <f>'[2]Daily Roster'!$G32</f>
        <v>Aseel</v>
      </c>
      <c r="H30" s="56" t="str">
        <f>'[2]Daily Roster'!$H32</f>
        <v>Meng</v>
      </c>
      <c r="I30" s="56">
        <f>'[2]Daily Roster'!$I32</f>
        <v>0</v>
      </c>
      <c r="J30" s="56">
        <f>'[2]Daily Roster'!$J32</f>
        <v>0</v>
      </c>
      <c r="K30" s="56">
        <f>'[2]Daily Roster'!$K32</f>
        <v>0</v>
      </c>
      <c r="L30" s="56">
        <f>'[2]Daily Roster'!$L32</f>
        <v>0</v>
      </c>
      <c r="M30" s="56" t="str">
        <f>'[2]Daily Roster'!$M32</f>
        <v>qq</v>
      </c>
      <c r="N30" s="56">
        <f>'[2]Daily Roster'!$N32</f>
        <v>0</v>
      </c>
      <c r="O30" s="56" t="str">
        <f>'[2]Daily Roster'!$O32</f>
        <v>qq</v>
      </c>
      <c r="P30" s="56">
        <f>'[2]Daily Roster'!$P32</f>
        <v>0</v>
      </c>
      <c r="Q30" s="56">
        <f>'[2]Daily Roster'!$Q32</f>
        <v>0</v>
      </c>
      <c r="R30" s="56">
        <f>'[2]Daily Roster'!$R32</f>
        <v>0</v>
      </c>
      <c r="S30" s="56">
        <f>'[2]Daily Roster'!$S32</f>
        <v>0</v>
      </c>
      <c r="T30" s="56">
        <f>'[2]Daily Roster'!$T32</f>
        <v>0</v>
      </c>
    </row>
    <row r="31" spans="1:20" x14ac:dyDescent="0.3">
      <c r="A31" s="52">
        <v>43507</v>
      </c>
      <c r="B31" s="53" t="s">
        <v>1</v>
      </c>
      <c r="C31" s="56" t="str">
        <f>'[2]Daily Roster'!$C33</f>
        <v>T.Vo</v>
      </c>
      <c r="D31" s="56" t="str">
        <f>'[2]Daily Roster'!$D33</f>
        <v>Nicholas</v>
      </c>
      <c r="E31" s="56" t="str">
        <f>'[2]Daily Roster'!$E33</f>
        <v>Aseel</v>
      </c>
      <c r="F31" s="56" t="str">
        <f>'[2]Daily Roster'!$F33</f>
        <v>Therese</v>
      </c>
      <c r="G31" s="56" t="str">
        <f>'[2]Daily Roster'!$G33</f>
        <v>Meng</v>
      </c>
      <c r="H31" s="56" t="str">
        <f>'[2]Daily Roster'!$H33</f>
        <v>V.Mai</v>
      </c>
      <c r="I31" s="56">
        <f>'[2]Daily Roster'!$I33</f>
        <v>0</v>
      </c>
      <c r="J31" s="56">
        <f>'[2]Daily Roster'!$J33</f>
        <v>0</v>
      </c>
      <c r="K31" s="56">
        <f>'[2]Daily Roster'!$K33</f>
        <v>0</v>
      </c>
      <c r="L31" s="56">
        <f>'[2]Daily Roster'!$L33</f>
        <v>0</v>
      </c>
      <c r="M31" s="56" t="str">
        <f>'[2]Daily Roster'!$M33</f>
        <v>qq</v>
      </c>
      <c r="N31" s="56">
        <f>'[2]Daily Roster'!$N33</f>
        <v>0</v>
      </c>
      <c r="O31" s="56" t="str">
        <f>'[2]Daily Roster'!$O33</f>
        <v>qq</v>
      </c>
      <c r="P31" s="56">
        <f>'[2]Daily Roster'!$P33</f>
        <v>0</v>
      </c>
      <c r="Q31" s="56">
        <f>'[2]Daily Roster'!$Q33</f>
        <v>0</v>
      </c>
      <c r="R31" s="56">
        <f>'[2]Daily Roster'!$R33</f>
        <v>0</v>
      </c>
      <c r="S31" s="56">
        <f>'[2]Daily Roster'!$S33</f>
        <v>0</v>
      </c>
      <c r="T31" s="56">
        <f>'[2]Daily Roster'!$T33</f>
        <v>0</v>
      </c>
    </row>
    <row r="32" spans="1:20" x14ac:dyDescent="0.3">
      <c r="A32" s="52">
        <v>43508</v>
      </c>
      <c r="B32" s="53" t="s">
        <v>2</v>
      </c>
      <c r="C32" s="56" t="str">
        <f>'[2]Daily Roster'!$C34</f>
        <v>T.Vo</v>
      </c>
      <c r="D32" s="56" t="str">
        <f>'[2]Daily Roster'!$D34</f>
        <v>Nicholas</v>
      </c>
      <c r="E32" s="56" t="str">
        <f>'[2]Daily Roster'!$E34</f>
        <v>Aseel</v>
      </c>
      <c r="F32" s="56" t="str">
        <f>'[2]Daily Roster'!$F34</f>
        <v>Therese</v>
      </c>
      <c r="G32" s="56" t="str">
        <f>'[2]Daily Roster'!$G34</f>
        <v>M.Phung</v>
      </c>
      <c r="H32" s="56" t="str">
        <f>'[2]Daily Roster'!$H34</f>
        <v>V.Mai</v>
      </c>
      <c r="I32" s="56">
        <f>'[2]Daily Roster'!$I34</f>
        <v>0</v>
      </c>
      <c r="J32" s="56">
        <f>'[2]Daily Roster'!$J34</f>
        <v>0</v>
      </c>
      <c r="K32" s="56">
        <f>'[2]Daily Roster'!$K34</f>
        <v>0</v>
      </c>
      <c r="L32" s="56">
        <f>'[2]Daily Roster'!$L34</f>
        <v>0</v>
      </c>
      <c r="M32" s="56" t="str">
        <f>'[2]Daily Roster'!$M34</f>
        <v>Natalie (PEP) Cardiology</v>
      </c>
      <c r="N32" s="56">
        <f>'[2]Daily Roster'!$N34</f>
        <v>0</v>
      </c>
      <c r="O32" s="56" t="str">
        <f>'[2]Daily Roster'!$O34</f>
        <v>qq</v>
      </c>
      <c r="P32" s="56">
        <f>'[2]Daily Roster'!$P34</f>
        <v>0</v>
      </c>
      <c r="Q32" s="56">
        <f>'[2]Daily Roster'!$Q34</f>
        <v>0</v>
      </c>
      <c r="R32" s="56">
        <f>'[2]Daily Roster'!$R34</f>
        <v>0</v>
      </c>
      <c r="S32" s="56">
        <f>'[2]Daily Roster'!$S34</f>
        <v>0</v>
      </c>
      <c r="T32" s="56">
        <f>'[2]Daily Roster'!$T34</f>
        <v>0</v>
      </c>
    </row>
    <row r="33" spans="1:20" x14ac:dyDescent="0.3">
      <c r="A33" s="52">
        <v>43509</v>
      </c>
      <c r="B33" s="53" t="s">
        <v>3</v>
      </c>
      <c r="C33" s="56" t="str">
        <f>'[2]Daily Roster'!$C35</f>
        <v>T.Vo</v>
      </c>
      <c r="D33" s="56" t="str">
        <f>'[2]Daily Roster'!$D35</f>
        <v>Nicholas</v>
      </c>
      <c r="E33" s="56" t="str">
        <f>'[2]Daily Roster'!$E35</f>
        <v>Aseel</v>
      </c>
      <c r="F33" s="56" t="str">
        <f>'[2]Daily Roster'!$F35</f>
        <v>V.Mai</v>
      </c>
      <c r="G33" s="56" t="str">
        <f>'[2]Daily Roster'!$G35</f>
        <v>M.Phung</v>
      </c>
      <c r="H33" s="56" t="str">
        <f>'[2]Daily Roster'!$H35</f>
        <v>S.Rajendra</v>
      </c>
      <c r="I33" s="56">
        <f>'[2]Daily Roster'!$I35</f>
        <v>0</v>
      </c>
      <c r="J33" s="56">
        <f>'[2]Daily Roster'!$J35</f>
        <v>0</v>
      </c>
      <c r="K33" s="56">
        <f>'[2]Daily Roster'!$K35</f>
        <v>0</v>
      </c>
      <c r="L33" s="56">
        <f>'[2]Daily Roster'!$L35</f>
        <v>0</v>
      </c>
      <c r="M33" s="56" t="str">
        <f>'[2]Daily Roster'!$M35</f>
        <v>Natalie (PEP) Cardiology</v>
      </c>
      <c r="N33" s="56">
        <f>'[2]Daily Roster'!$N35</f>
        <v>0</v>
      </c>
      <c r="O33" s="56" t="str">
        <f>'[2]Daily Roster'!$O35</f>
        <v>qq</v>
      </c>
      <c r="P33" s="56">
        <f>'[2]Daily Roster'!$P35</f>
        <v>0</v>
      </c>
      <c r="Q33" s="56">
        <f>'[2]Daily Roster'!$Q35</f>
        <v>0</v>
      </c>
      <c r="R33" s="56">
        <f>'[2]Daily Roster'!$R35</f>
        <v>0</v>
      </c>
      <c r="S33" s="56">
        <f>'[2]Daily Roster'!$S35</f>
        <v>0</v>
      </c>
      <c r="T33" s="56">
        <f>'[2]Daily Roster'!$T35</f>
        <v>0</v>
      </c>
    </row>
    <row r="34" spans="1:20" x14ac:dyDescent="0.3">
      <c r="A34" s="52">
        <v>43510</v>
      </c>
      <c r="B34" s="53" t="s">
        <v>4</v>
      </c>
      <c r="C34" s="56" t="str">
        <f>'[2]Daily Roster'!$C36</f>
        <v>T.Vo</v>
      </c>
      <c r="D34" s="56" t="str">
        <f>'[2]Daily Roster'!$D36</f>
        <v>Nicholas</v>
      </c>
      <c r="E34" s="56" t="str">
        <f>'[2]Daily Roster'!$E36</f>
        <v>Aseel</v>
      </c>
      <c r="F34" s="56" t="str">
        <f>'[2]Daily Roster'!$F36</f>
        <v>Therese</v>
      </c>
      <c r="G34" s="56" t="str">
        <f>'[2]Daily Roster'!$G36</f>
        <v>M.Phung</v>
      </c>
      <c r="H34" s="56" t="str">
        <f>'[2]Daily Roster'!$H36</f>
        <v>V.Mai</v>
      </c>
      <c r="I34" s="56">
        <f>'[2]Daily Roster'!$I36</f>
        <v>0</v>
      </c>
      <c r="J34" s="56">
        <f>'[2]Daily Roster'!$J36</f>
        <v>0</v>
      </c>
      <c r="K34" s="56">
        <f>'[2]Daily Roster'!$K36</f>
        <v>0</v>
      </c>
      <c r="L34" s="56">
        <f>'[2]Daily Roster'!$L36</f>
        <v>0</v>
      </c>
      <c r="M34" s="56" t="str">
        <f>'[2]Daily Roster'!$M36</f>
        <v>Natalie (PEP) Cardiology</v>
      </c>
      <c r="N34" s="56">
        <f>'[2]Daily Roster'!$N36</f>
        <v>0</v>
      </c>
      <c r="O34" s="56" t="str">
        <f>'[2]Daily Roster'!$O36</f>
        <v>qq</v>
      </c>
      <c r="P34" s="56">
        <f>'[2]Daily Roster'!$P36</f>
        <v>0</v>
      </c>
      <c r="Q34" s="56">
        <f>'[2]Daily Roster'!$Q36</f>
        <v>0</v>
      </c>
      <c r="R34" s="56">
        <f>'[2]Daily Roster'!$R36</f>
        <v>0</v>
      </c>
      <c r="S34" s="56">
        <f>'[2]Daily Roster'!$S36</f>
        <v>0</v>
      </c>
      <c r="T34" s="56">
        <f>'[2]Daily Roster'!$T36</f>
        <v>0</v>
      </c>
    </row>
    <row r="35" spans="1:20" x14ac:dyDescent="0.3">
      <c r="A35" s="52">
        <v>43511</v>
      </c>
      <c r="B35" s="53" t="s">
        <v>5</v>
      </c>
      <c r="C35" s="56" t="str">
        <f>'[2]Daily Roster'!$C37</f>
        <v>T.Vo</v>
      </c>
      <c r="D35" s="56" t="str">
        <f>'[2]Daily Roster'!$D37</f>
        <v>Nicholas</v>
      </c>
      <c r="E35" s="56" t="str">
        <f>'[2]Daily Roster'!$E37</f>
        <v>Aseel</v>
      </c>
      <c r="F35" s="56" t="str">
        <f>'[2]Daily Roster'!$F37</f>
        <v>Therese</v>
      </c>
      <c r="G35" s="56" t="str">
        <f>'[2]Daily Roster'!$G37</f>
        <v>M.Phung</v>
      </c>
      <c r="H35" s="56" t="str">
        <f>'[2]Daily Roster'!$H37</f>
        <v>Janki</v>
      </c>
      <c r="I35" s="56">
        <f>'[2]Daily Roster'!$I37</f>
        <v>0</v>
      </c>
      <c r="J35" s="56">
        <f>'[2]Daily Roster'!$J37</f>
        <v>0</v>
      </c>
      <c r="K35" s="56">
        <f>'[2]Daily Roster'!$K37</f>
        <v>0</v>
      </c>
      <c r="L35" s="56">
        <f>'[2]Daily Roster'!$L37</f>
        <v>0</v>
      </c>
      <c r="M35" s="56" t="str">
        <f>'[2]Daily Roster'!$M37</f>
        <v>Natalie (PEP) Cardiology</v>
      </c>
      <c r="N35" s="56">
        <f>'[2]Daily Roster'!$N37</f>
        <v>0</v>
      </c>
      <c r="O35" s="56" t="str">
        <f>'[2]Daily Roster'!$O37</f>
        <v>qq</v>
      </c>
      <c r="P35" s="56">
        <f>'[2]Daily Roster'!$P37</f>
        <v>0</v>
      </c>
      <c r="Q35" s="56">
        <f>'[2]Daily Roster'!$Q37</f>
        <v>0</v>
      </c>
      <c r="R35" s="56">
        <f>'[2]Daily Roster'!$R37</f>
        <v>0</v>
      </c>
      <c r="S35" s="56">
        <f>'[2]Daily Roster'!$S37</f>
        <v>0</v>
      </c>
      <c r="T35" s="56">
        <f>'[2]Daily Roster'!$T37</f>
        <v>0</v>
      </c>
    </row>
    <row r="36" spans="1:20" x14ac:dyDescent="0.3">
      <c r="A36" s="52">
        <v>43514</v>
      </c>
      <c r="B36" s="53" t="s">
        <v>1</v>
      </c>
      <c r="C36" s="56" t="str">
        <f>'[2]Daily Roster'!$C38</f>
        <v>T.Vo</v>
      </c>
      <c r="D36" s="56" t="str">
        <f>'[2]Daily Roster'!$D38</f>
        <v>Nicholas</v>
      </c>
      <c r="E36" s="56" t="str">
        <f>'[2]Daily Roster'!$E38</f>
        <v>V.Mai</v>
      </c>
      <c r="F36" s="56" t="str">
        <f>'[2]Daily Roster'!$F38</f>
        <v>Therese</v>
      </c>
      <c r="G36" s="56" t="str">
        <f>'[2]Daily Roster'!$G38</f>
        <v>M.Phung</v>
      </c>
      <c r="H36" s="56" t="str">
        <f>'[2]Daily Roster'!$H38</f>
        <v>Meng</v>
      </c>
      <c r="I36" s="56">
        <f>'[2]Daily Roster'!$I38</f>
        <v>0</v>
      </c>
      <c r="J36" s="56">
        <f>'[2]Daily Roster'!$J38</f>
        <v>0</v>
      </c>
      <c r="K36" s="56">
        <f>'[2]Daily Roster'!$K38</f>
        <v>0</v>
      </c>
      <c r="L36" s="56">
        <f>'[2]Daily Roster'!$L38</f>
        <v>0</v>
      </c>
      <c r="M36" s="56" t="str">
        <f>'[2]Daily Roster'!$M38</f>
        <v>Emese (PEP) CTS</v>
      </c>
      <c r="N36" s="56">
        <f>'[2]Daily Roster'!$N38</f>
        <v>0</v>
      </c>
      <c r="O36" s="56" t="str">
        <f>'[2]Daily Roster'!$O38</f>
        <v>qq</v>
      </c>
      <c r="P36" s="56">
        <f>'[2]Daily Roster'!$P38</f>
        <v>0</v>
      </c>
      <c r="Q36" s="56">
        <f>'[2]Daily Roster'!$Q38</f>
        <v>0</v>
      </c>
      <c r="R36" s="56">
        <f>'[2]Daily Roster'!$R38</f>
        <v>0</v>
      </c>
      <c r="S36" s="56">
        <f>'[2]Daily Roster'!$S38</f>
        <v>0</v>
      </c>
      <c r="T36" s="56">
        <f>'[2]Daily Roster'!$T38</f>
        <v>0</v>
      </c>
    </row>
    <row r="37" spans="1:20" x14ac:dyDescent="0.3">
      <c r="A37" s="52">
        <v>43515</v>
      </c>
      <c r="B37" s="53" t="s">
        <v>2</v>
      </c>
      <c r="C37" s="56" t="str">
        <f>'[2]Daily Roster'!$C39</f>
        <v>T.Vo</v>
      </c>
      <c r="D37" s="56" t="str">
        <f>'[2]Daily Roster'!$D39</f>
        <v>Nicholas</v>
      </c>
      <c r="E37" s="56" t="str">
        <f>'[2]Daily Roster'!$E39</f>
        <v>Meng</v>
      </c>
      <c r="F37" s="56" t="str">
        <f>'[2]Daily Roster'!$F39</f>
        <v>Therese</v>
      </c>
      <c r="G37" s="56" t="str">
        <f>'[2]Daily Roster'!$G39</f>
        <v>M.Phung</v>
      </c>
      <c r="H37" s="56" t="str">
        <f>'[2]Daily Roster'!$H39</f>
        <v>Meghana</v>
      </c>
      <c r="I37" s="56">
        <f>'[2]Daily Roster'!$I39</f>
        <v>0</v>
      </c>
      <c r="J37" s="56">
        <f>'[2]Daily Roster'!$J39</f>
        <v>0</v>
      </c>
      <c r="K37" s="56">
        <f>'[2]Daily Roster'!$K39</f>
        <v>0</v>
      </c>
      <c r="L37" s="56">
        <f>'[2]Daily Roster'!$L39</f>
        <v>0</v>
      </c>
      <c r="M37" s="56" t="str">
        <f>'[2]Daily Roster'!$M39</f>
        <v>Emese (PEP) CTS</v>
      </c>
      <c r="N37" s="56">
        <f>'[2]Daily Roster'!$N39</f>
        <v>0</v>
      </c>
      <c r="O37" s="56" t="str">
        <f>'[2]Daily Roster'!$O39</f>
        <v>qq</v>
      </c>
      <c r="P37" s="56">
        <f>'[2]Daily Roster'!$P39</f>
        <v>0</v>
      </c>
      <c r="Q37" s="56">
        <f>'[2]Daily Roster'!$Q39</f>
        <v>0</v>
      </c>
      <c r="R37" s="56">
        <f>'[2]Daily Roster'!$R39</f>
        <v>0</v>
      </c>
      <c r="S37" s="56">
        <f>'[2]Daily Roster'!$S39</f>
        <v>0</v>
      </c>
      <c r="T37" s="56">
        <f>'[2]Daily Roster'!$T39</f>
        <v>0</v>
      </c>
    </row>
    <row r="38" spans="1:20" x14ac:dyDescent="0.3">
      <c r="A38" s="52">
        <v>43516</v>
      </c>
      <c r="B38" s="53" t="s">
        <v>3</v>
      </c>
      <c r="C38" s="56" t="str">
        <f>'[2]Daily Roster'!$C40</f>
        <v>T.Vo</v>
      </c>
      <c r="D38" s="56" t="str">
        <f>'[2]Daily Roster'!$D40</f>
        <v>Nicholas</v>
      </c>
      <c r="E38" s="56" t="str">
        <f>'[2]Daily Roster'!$E40</f>
        <v>Kosta</v>
      </c>
      <c r="F38" s="56" t="str">
        <f>'[2]Daily Roster'!$F40</f>
        <v>Therese</v>
      </c>
      <c r="G38" s="56" t="str">
        <f>'[2]Daily Roster'!$G40</f>
        <v>M.Phung</v>
      </c>
      <c r="H38" s="56" t="str">
        <f>'[2]Daily Roster'!$H40</f>
        <v>Meng</v>
      </c>
      <c r="I38" s="56">
        <f>'[2]Daily Roster'!$I40</f>
        <v>0</v>
      </c>
      <c r="J38" s="56">
        <f>'[2]Daily Roster'!$J40</f>
        <v>0</v>
      </c>
      <c r="K38" s="56">
        <f>'[2]Daily Roster'!$K40</f>
        <v>0</v>
      </c>
      <c r="L38" s="56">
        <f>'[2]Daily Roster'!$L40</f>
        <v>0</v>
      </c>
      <c r="M38" s="56" t="str">
        <f>'[2]Daily Roster'!$M40</f>
        <v>Emese (PEP) CTS</v>
      </c>
      <c r="N38" s="56">
        <f>'[2]Daily Roster'!$N40</f>
        <v>0</v>
      </c>
      <c r="O38" s="56" t="str">
        <f>'[2]Daily Roster'!$O40</f>
        <v>qq</v>
      </c>
      <c r="P38" s="56">
        <f>'[2]Daily Roster'!$P40</f>
        <v>0</v>
      </c>
      <c r="Q38" s="56">
        <f>'[2]Daily Roster'!$Q40</f>
        <v>0</v>
      </c>
      <c r="R38" s="56">
        <f>'[2]Daily Roster'!$R40</f>
        <v>0</v>
      </c>
      <c r="S38" s="56">
        <f>'[2]Daily Roster'!$S40</f>
        <v>0</v>
      </c>
      <c r="T38" s="56">
        <f>'[2]Daily Roster'!$T40</f>
        <v>0</v>
      </c>
    </row>
    <row r="39" spans="1:20" x14ac:dyDescent="0.3">
      <c r="A39" s="52">
        <v>43517</v>
      </c>
      <c r="B39" s="53" t="s">
        <v>4</v>
      </c>
      <c r="C39" s="56" t="str">
        <f>'[2]Daily Roster'!$C41</f>
        <v>T.Vo</v>
      </c>
      <c r="D39" s="56" t="str">
        <f>'[2]Daily Roster'!$D41</f>
        <v>Nicholas</v>
      </c>
      <c r="E39" s="56" t="str">
        <f>'[2]Daily Roster'!$E41</f>
        <v>Kosta</v>
      </c>
      <c r="F39" s="56" t="str">
        <f>'[2]Daily Roster'!$F41</f>
        <v>Therese</v>
      </c>
      <c r="G39" s="56" t="str">
        <f>'[2]Daily Roster'!$G41</f>
        <v>M.Phung</v>
      </c>
      <c r="H39" s="56" t="str">
        <f>'[2]Daily Roster'!$H41</f>
        <v>Silvana</v>
      </c>
      <c r="I39" s="56">
        <f>'[2]Daily Roster'!$I41</f>
        <v>0</v>
      </c>
      <c r="J39" s="56">
        <f>'[2]Daily Roster'!$J41</f>
        <v>0</v>
      </c>
      <c r="K39" s="56">
        <f>'[2]Daily Roster'!$K41</f>
        <v>0</v>
      </c>
      <c r="L39" s="56">
        <f>'[2]Daily Roster'!$L41</f>
        <v>0</v>
      </c>
      <c r="M39" s="56" t="str">
        <f>'[2]Daily Roster'!$M41</f>
        <v>Emese (PEP) CTS</v>
      </c>
      <c r="N39" s="56">
        <f>'[2]Daily Roster'!$N41</f>
        <v>0</v>
      </c>
      <c r="O39" s="56" t="str">
        <f>'[2]Daily Roster'!$O41</f>
        <v>qq</v>
      </c>
      <c r="P39" s="56">
        <f>'[2]Daily Roster'!$P41</f>
        <v>0</v>
      </c>
      <c r="Q39" s="56">
        <f>'[2]Daily Roster'!$Q41</f>
        <v>0</v>
      </c>
      <c r="R39" s="56">
        <f>'[2]Daily Roster'!$R41</f>
        <v>0</v>
      </c>
      <c r="S39" s="56">
        <f>'[2]Daily Roster'!$S41</f>
        <v>0</v>
      </c>
      <c r="T39" s="56">
        <f>'[2]Daily Roster'!$T41</f>
        <v>0</v>
      </c>
    </row>
    <row r="40" spans="1:20" x14ac:dyDescent="0.3">
      <c r="A40" s="52">
        <v>43518</v>
      </c>
      <c r="B40" s="53" t="s">
        <v>5</v>
      </c>
      <c r="C40" s="56" t="str">
        <f>'[2]Daily Roster'!$C42</f>
        <v>T.Vo</v>
      </c>
      <c r="D40" s="56" t="str">
        <f>'[2]Daily Roster'!$D42</f>
        <v>Nicholas</v>
      </c>
      <c r="E40" s="56" t="str">
        <f>'[2]Daily Roster'!$E42</f>
        <v>Kosta</v>
      </c>
      <c r="F40" s="56" t="str">
        <f>'[2]Daily Roster'!$F42</f>
        <v>Therese</v>
      </c>
      <c r="G40" s="56" t="str">
        <f>'[2]Daily Roster'!$G42</f>
        <v>M.Phung</v>
      </c>
      <c r="H40" s="56" t="str">
        <f>'[2]Daily Roster'!$H42</f>
        <v>V.Mai</v>
      </c>
      <c r="I40" s="56">
        <f>'[2]Daily Roster'!$I42</f>
        <v>0</v>
      </c>
      <c r="J40" s="56">
        <f>'[2]Daily Roster'!$J42</f>
        <v>0</v>
      </c>
      <c r="K40" s="56">
        <f>'[2]Daily Roster'!$K42</f>
        <v>0</v>
      </c>
      <c r="L40" s="56">
        <f>'[2]Daily Roster'!$L42</f>
        <v>0</v>
      </c>
      <c r="M40" s="56" t="str">
        <f>'[2]Daily Roster'!$M42</f>
        <v>qq</v>
      </c>
      <c r="N40" s="56">
        <f>'[2]Daily Roster'!$N42</f>
        <v>0</v>
      </c>
      <c r="O40" s="56" t="str">
        <f>'[2]Daily Roster'!$O42</f>
        <v>qq</v>
      </c>
      <c r="P40" s="56">
        <f>'[2]Daily Roster'!$P42</f>
        <v>0</v>
      </c>
      <c r="Q40" s="56">
        <f>'[2]Daily Roster'!$Q42</f>
        <v>0</v>
      </c>
      <c r="R40" s="56">
        <f>'[2]Daily Roster'!$R42</f>
        <v>0</v>
      </c>
      <c r="S40" s="56">
        <f>'[2]Daily Roster'!$S42</f>
        <v>0</v>
      </c>
      <c r="T40" s="56">
        <f>'[2]Daily Roster'!$T42</f>
        <v>0</v>
      </c>
    </row>
    <row r="41" spans="1:20" x14ac:dyDescent="0.3">
      <c r="A41" s="52">
        <v>43521</v>
      </c>
      <c r="B41" s="53" t="s">
        <v>1</v>
      </c>
      <c r="C41" s="56" t="str">
        <f>'[2]Daily Roster'!$C43</f>
        <v>T.Vo</v>
      </c>
      <c r="D41" s="56" t="str">
        <f>'[2]Daily Roster'!$D43</f>
        <v>Nicholas</v>
      </c>
      <c r="E41" s="56" t="str">
        <f>'[2]Daily Roster'!$E43</f>
        <v>Kosta</v>
      </c>
      <c r="F41" s="56" t="str">
        <f>'[2]Daily Roster'!$F43</f>
        <v>Therese</v>
      </c>
      <c r="G41" s="56" t="str">
        <f>'[2]Daily Roster'!$G43</f>
        <v>M.Phung</v>
      </c>
      <c r="H41" s="56" t="str">
        <f>'[2]Daily Roster'!$H43</f>
        <v>Aseel</v>
      </c>
      <c r="I41" s="56" t="str">
        <f>'[2]Daily Roster'!$I43</f>
        <v>qq</v>
      </c>
      <c r="J41" s="56">
        <f>'[2]Daily Roster'!$J43</f>
        <v>0</v>
      </c>
      <c r="K41" s="56">
        <f>'[2]Daily Roster'!$K43</f>
        <v>0</v>
      </c>
      <c r="L41" s="56">
        <f>'[2]Daily Roster'!$L43</f>
        <v>0</v>
      </c>
      <c r="M41" s="56" t="str">
        <f>'[2]Daily Roster'!$M43</f>
        <v>Abbas (PEP) ED</v>
      </c>
      <c r="N41" s="56">
        <f>'[2]Daily Roster'!$N43</f>
        <v>0</v>
      </c>
      <c r="O41" s="56" t="str">
        <f>'[2]Daily Roster'!$O43</f>
        <v>qq</v>
      </c>
      <c r="P41" s="56">
        <f>'[2]Daily Roster'!$P43</f>
        <v>0</v>
      </c>
      <c r="Q41" s="56">
        <f>'[2]Daily Roster'!$Q43</f>
        <v>0</v>
      </c>
      <c r="R41" s="56">
        <f>'[2]Daily Roster'!$R43</f>
        <v>0</v>
      </c>
      <c r="S41" s="56">
        <f>'[2]Daily Roster'!$S43</f>
        <v>0</v>
      </c>
      <c r="T41" s="56">
        <f>'[2]Daily Roster'!$T43</f>
        <v>0</v>
      </c>
    </row>
    <row r="42" spans="1:20" x14ac:dyDescent="0.3">
      <c r="A42" s="52">
        <v>43522</v>
      </c>
      <c r="B42" s="53" t="s">
        <v>2</v>
      </c>
      <c r="C42" s="56" t="str">
        <f>'[2]Daily Roster'!$C44</f>
        <v>T.Vo</v>
      </c>
      <c r="D42" s="56" t="str">
        <f>'[2]Daily Roster'!$D44</f>
        <v>Nicholas</v>
      </c>
      <c r="E42" s="56" t="str">
        <f>'[2]Daily Roster'!$E44</f>
        <v>Kosta</v>
      </c>
      <c r="F42" s="56" t="str">
        <f>'[2]Daily Roster'!$F44</f>
        <v>Therese</v>
      </c>
      <c r="G42" s="56" t="str">
        <f>'[2]Daily Roster'!$G44</f>
        <v>M.Phung</v>
      </c>
      <c r="H42" s="56" t="str">
        <f>'[2]Daily Roster'!$H44</f>
        <v>Janki</v>
      </c>
      <c r="I42" s="56" t="str">
        <f>'[2]Daily Roster'!$I44</f>
        <v>qq</v>
      </c>
      <c r="J42" s="56">
        <f>'[2]Daily Roster'!$J44</f>
        <v>0</v>
      </c>
      <c r="K42" s="56">
        <f>'[2]Daily Roster'!$K44</f>
        <v>0</v>
      </c>
      <c r="L42" s="56">
        <f>'[2]Daily Roster'!$L44</f>
        <v>0</v>
      </c>
      <c r="M42" s="56" t="str">
        <f>'[2]Daily Roster'!$M44</f>
        <v>Abbas (PEP) ED</v>
      </c>
      <c r="N42" s="56">
        <f>'[2]Daily Roster'!$N44</f>
        <v>0</v>
      </c>
      <c r="O42" s="56" t="str">
        <f>'[2]Daily Roster'!$O44</f>
        <v>qq</v>
      </c>
      <c r="P42" s="56">
        <f>'[2]Daily Roster'!$P44</f>
        <v>0</v>
      </c>
      <c r="Q42" s="56">
        <f>'[2]Daily Roster'!$Q44</f>
        <v>0</v>
      </c>
      <c r="R42" s="56">
        <f>'[2]Daily Roster'!$R44</f>
        <v>0</v>
      </c>
      <c r="S42" s="56">
        <f>'[2]Daily Roster'!$S44</f>
        <v>0</v>
      </c>
      <c r="T42" s="56">
        <f>'[2]Daily Roster'!$T44</f>
        <v>0</v>
      </c>
    </row>
    <row r="43" spans="1:20" x14ac:dyDescent="0.3">
      <c r="A43" s="52">
        <v>43523</v>
      </c>
      <c r="B43" s="53" t="s">
        <v>3</v>
      </c>
      <c r="C43" s="56" t="str">
        <f>'[2]Daily Roster'!$C45</f>
        <v>Huda</v>
      </c>
      <c r="D43" s="56" t="str">
        <f>'[2]Daily Roster'!$D45</f>
        <v>T.Vo</v>
      </c>
      <c r="E43" s="56" t="str">
        <f>'[2]Daily Roster'!$E45</f>
        <v>Kosta</v>
      </c>
      <c r="F43" s="56" t="str">
        <f>'[2]Daily Roster'!$F45</f>
        <v>Therese</v>
      </c>
      <c r="G43" s="56" t="str">
        <f>'[2]Daily Roster'!$G45</f>
        <v>M.Phung</v>
      </c>
      <c r="H43" s="56" t="str">
        <f>'[2]Daily Roster'!$H45</f>
        <v>Janki</v>
      </c>
      <c r="I43" s="56" t="str">
        <f>'[2]Daily Roster'!$I45</f>
        <v>qq</v>
      </c>
      <c r="J43" s="56">
        <f>'[2]Daily Roster'!$J45</f>
        <v>0</v>
      </c>
      <c r="K43" s="56">
        <f>'[2]Daily Roster'!$K45</f>
        <v>0</v>
      </c>
      <c r="L43" s="56">
        <f>'[2]Daily Roster'!$L45</f>
        <v>0</v>
      </c>
      <c r="M43" s="56" t="str">
        <f>'[2]Daily Roster'!$M45</f>
        <v>Abbas (PEP) ED</v>
      </c>
      <c r="N43" s="56">
        <f>'[2]Daily Roster'!$N45</f>
        <v>0</v>
      </c>
      <c r="O43" s="56" t="str">
        <f>'[2]Daily Roster'!$O45</f>
        <v>qq</v>
      </c>
      <c r="P43" s="56">
        <f>'[2]Daily Roster'!$P45</f>
        <v>0</v>
      </c>
      <c r="Q43" s="56">
        <f>'[2]Daily Roster'!$Q45</f>
        <v>0</v>
      </c>
      <c r="R43" s="56">
        <f>'[2]Daily Roster'!$R45</f>
        <v>0</v>
      </c>
      <c r="S43" s="56">
        <f>'[2]Daily Roster'!$S45</f>
        <v>0</v>
      </c>
      <c r="T43" s="56">
        <f>'[2]Daily Roster'!$T45</f>
        <v>0</v>
      </c>
    </row>
    <row r="44" spans="1:20" x14ac:dyDescent="0.3">
      <c r="A44" s="52">
        <v>43524</v>
      </c>
      <c r="B44" s="53" t="s">
        <v>4</v>
      </c>
      <c r="C44" s="56" t="str">
        <f>'[2]Daily Roster'!$C46</f>
        <v>Huda/V.Mai</v>
      </c>
      <c r="D44" s="56" t="str">
        <f>'[2]Daily Roster'!$D46</f>
        <v>Nicholas</v>
      </c>
      <c r="E44" s="56" t="str">
        <f>'[2]Daily Roster'!$E46</f>
        <v>Kosta(ClinCat)</v>
      </c>
      <c r="F44" s="56" t="str">
        <f>'[2]Daily Roster'!$F46</f>
        <v>Therese</v>
      </c>
      <c r="G44" s="56" t="str">
        <f>'[2]Daily Roster'!$G46</f>
        <v>M.Phung</v>
      </c>
      <c r="H44" s="56" t="str">
        <f>'[2]Daily Roster'!$H46</f>
        <v>Aseel</v>
      </c>
      <c r="I44" s="56" t="str">
        <f>'[2]Daily Roster'!$I46</f>
        <v>T.Vo(ClinCat)</v>
      </c>
      <c r="J44" s="56">
        <f>'[2]Daily Roster'!$J46</f>
        <v>0</v>
      </c>
      <c r="K44" s="56">
        <f>'[2]Daily Roster'!$K46</f>
        <v>0</v>
      </c>
      <c r="L44" s="56">
        <f>'[2]Daily Roster'!$L46</f>
        <v>0</v>
      </c>
      <c r="M44" s="56" t="str">
        <f>'[2]Daily Roster'!$M46</f>
        <v>Abbas (PEP) ED</v>
      </c>
      <c r="N44" s="56">
        <f>'[2]Daily Roster'!$N46</f>
        <v>0</v>
      </c>
      <c r="O44" s="56" t="str">
        <f>'[2]Daily Roster'!$O46</f>
        <v>qq</v>
      </c>
      <c r="P44" s="56">
        <f>'[2]Daily Roster'!$P46</f>
        <v>0</v>
      </c>
      <c r="Q44" s="56">
        <f>'[2]Daily Roster'!$Q46</f>
        <v>0</v>
      </c>
      <c r="R44" s="56">
        <f>'[2]Daily Roster'!$R46</f>
        <v>0</v>
      </c>
      <c r="S44" s="56">
        <f>'[2]Daily Roster'!$S46</f>
        <v>0</v>
      </c>
      <c r="T44" s="56">
        <f>'[2]Daily Roster'!$T46</f>
        <v>0</v>
      </c>
    </row>
    <row r="45" spans="1:20" x14ac:dyDescent="0.3">
      <c r="A45" s="52">
        <v>43525</v>
      </c>
      <c r="B45" s="53" t="s">
        <v>5</v>
      </c>
      <c r="C45" s="56" t="str">
        <f>'[2]Daily Roster'!$C47</f>
        <v>Huda</v>
      </c>
      <c r="D45" s="56" t="str">
        <f>'[2]Daily Roster'!$D47</f>
        <v>Nicholas &lt;12:30pm</v>
      </c>
      <c r="E45" s="56" t="str">
        <f>'[2]Daily Roster'!$E47</f>
        <v>Kosta</v>
      </c>
      <c r="F45" s="56" t="str">
        <f>'[2]Daily Roster'!$F47</f>
        <v>Aseel</v>
      </c>
      <c r="G45" s="56" t="str">
        <f>'[2]Daily Roster'!$G47</f>
        <v>M.Phung</v>
      </c>
      <c r="H45" s="56" t="str">
        <f>'[2]Daily Roster'!$H47</f>
        <v>T.Vo &lt;12:30pm</v>
      </c>
      <c r="I45" s="56" t="str">
        <f>'[2]Daily Roster'!$I47</f>
        <v>qq</v>
      </c>
      <c r="J45" s="56">
        <f>'[2]Daily Roster'!$J47</f>
        <v>0</v>
      </c>
      <c r="K45" s="56">
        <f>'[2]Daily Roster'!$K47</f>
        <v>0</v>
      </c>
      <c r="L45" s="56">
        <f>'[2]Daily Roster'!$L47</f>
        <v>0</v>
      </c>
      <c r="M45" s="56" t="str">
        <f>'[2]Daily Roster'!$M47</f>
        <v>qq</v>
      </c>
      <c r="N45" s="56">
        <f>'[2]Daily Roster'!$N47</f>
        <v>0</v>
      </c>
      <c r="O45" s="56" t="str">
        <f>'[2]Daily Roster'!$O47</f>
        <v>qq</v>
      </c>
      <c r="P45" s="56">
        <f>'[2]Daily Roster'!$P47</f>
        <v>0</v>
      </c>
      <c r="Q45" s="56">
        <f>'[2]Daily Roster'!$Q47</f>
        <v>0</v>
      </c>
      <c r="R45" s="56">
        <f>'[2]Daily Roster'!$R47</f>
        <v>0</v>
      </c>
      <c r="S45" s="56">
        <f>'[2]Daily Roster'!$S47</f>
        <v>0</v>
      </c>
      <c r="T45" s="56">
        <f>'[2]Daily Roster'!$T47</f>
        <v>0</v>
      </c>
    </row>
    <row r="46" spans="1:20" x14ac:dyDescent="0.3">
      <c r="A46" s="52">
        <v>43528</v>
      </c>
      <c r="B46" s="53" t="s">
        <v>1</v>
      </c>
      <c r="C46" s="56" t="str">
        <f>'[2]Daily Roster'!$C48</f>
        <v>T.Vo</v>
      </c>
      <c r="D46" s="56" t="str">
        <f>'[2]Daily Roster'!$D48</f>
        <v>Nicholas</v>
      </c>
      <c r="E46" s="56" t="str">
        <f>'[2]Daily Roster'!$E48</f>
        <v>Kosta</v>
      </c>
      <c r="F46" s="56" t="str">
        <f>'[2]Daily Roster'!$F48</f>
        <v>Aseel</v>
      </c>
      <c r="G46" s="56" t="str">
        <f>'[2]Daily Roster'!$G48</f>
        <v>V.Mai</v>
      </c>
      <c r="H46" s="56" t="str">
        <f>'[2]Daily Roster'!$H48</f>
        <v>Meng</v>
      </c>
      <c r="I46" s="56" t="str">
        <f>'[2]Daily Roster'!$I48</f>
        <v>qq</v>
      </c>
      <c r="J46" s="56">
        <f>'[2]Daily Roster'!$J48</f>
        <v>0</v>
      </c>
      <c r="K46" s="56">
        <f>'[2]Daily Roster'!$K48</f>
        <v>0</v>
      </c>
      <c r="L46" s="56">
        <f>'[2]Daily Roster'!$L48</f>
        <v>0</v>
      </c>
      <c r="M46" s="56" t="str">
        <f>'[2]Daily Roster'!$M48</f>
        <v>qq</v>
      </c>
      <c r="N46" s="56">
        <f>'[2]Daily Roster'!$N48</f>
        <v>0</v>
      </c>
      <c r="O46" s="56" t="str">
        <f>'[2]Daily Roster'!$O48</f>
        <v>qq</v>
      </c>
      <c r="P46" s="56">
        <f>'[2]Daily Roster'!$P48</f>
        <v>0</v>
      </c>
      <c r="Q46" s="56" t="str">
        <f>'[2]Daily Roster'!$Q48</f>
        <v>qq</v>
      </c>
      <c r="R46" s="56">
        <f>'[2]Daily Roster'!$R48</f>
        <v>0</v>
      </c>
      <c r="S46" s="56">
        <f>'[2]Daily Roster'!$S48</f>
        <v>0</v>
      </c>
      <c r="T46" s="56">
        <f>'[2]Daily Roster'!$T48</f>
        <v>0</v>
      </c>
    </row>
    <row r="47" spans="1:20" x14ac:dyDescent="0.3">
      <c r="A47" s="52">
        <v>43529</v>
      </c>
      <c r="B47" s="53" t="s">
        <v>2</v>
      </c>
      <c r="C47" s="56" t="str">
        <f>'[2]Daily Roster'!$C49</f>
        <v>T.Vo</v>
      </c>
      <c r="D47" s="56" t="str">
        <f>'[2]Daily Roster'!$D49</f>
        <v>Nicholas</v>
      </c>
      <c r="E47" s="56" t="str">
        <f>'[2]Daily Roster'!$E49</f>
        <v>Kosta</v>
      </c>
      <c r="F47" s="56" t="str">
        <f>'[2]Daily Roster'!$F49</f>
        <v>Aseel</v>
      </c>
      <c r="G47" s="56" t="str">
        <f>'[2]Daily Roster'!$G49</f>
        <v>M.Phung</v>
      </c>
      <c r="H47" s="56" t="str">
        <f>'[2]Daily Roster'!$H49</f>
        <v>Meng</v>
      </c>
      <c r="I47" s="56" t="str">
        <f>'[2]Daily Roster'!$I49</f>
        <v>qq</v>
      </c>
      <c r="J47" s="56">
        <f>'[2]Daily Roster'!$J49</f>
        <v>0</v>
      </c>
      <c r="K47" s="56">
        <f>'[2]Daily Roster'!$K49</f>
        <v>0</v>
      </c>
      <c r="L47" s="56">
        <f>'[2]Daily Roster'!$L49</f>
        <v>0</v>
      </c>
      <c r="M47" s="56" t="str">
        <f>'[2]Daily Roster'!$M49</f>
        <v>Wendy Yao (StEPs) CTS</v>
      </c>
      <c r="N47" s="56">
        <f>'[2]Daily Roster'!$N49</f>
        <v>0</v>
      </c>
      <c r="O47" s="56" t="str">
        <f>'[2]Daily Roster'!$O49</f>
        <v>qq</v>
      </c>
      <c r="P47" s="56">
        <f>'[2]Daily Roster'!$P49</f>
        <v>0</v>
      </c>
      <c r="Q47" s="56" t="str">
        <f>'[2]Daily Roster'!$Q49</f>
        <v>qq</v>
      </c>
      <c r="R47" s="56">
        <f>'[2]Daily Roster'!$R49</f>
        <v>0</v>
      </c>
      <c r="S47" s="56">
        <f>'[2]Daily Roster'!$S49</f>
        <v>0</v>
      </c>
      <c r="T47" s="56">
        <f>'[2]Daily Roster'!$T49</f>
        <v>0</v>
      </c>
    </row>
    <row r="48" spans="1:20" x14ac:dyDescent="0.3">
      <c r="A48" s="52">
        <v>43530</v>
      </c>
      <c r="B48" s="53" t="s">
        <v>3</v>
      </c>
      <c r="C48" s="56" t="str">
        <f>'[2]Daily Roster'!$C50</f>
        <v>Huda</v>
      </c>
      <c r="D48" s="56" t="str">
        <f>'[2]Daily Roster'!$D50</f>
        <v>Nicholas</v>
      </c>
      <c r="E48" s="56" t="str">
        <f>'[2]Daily Roster'!$E50</f>
        <v>Aseel</v>
      </c>
      <c r="F48" s="56" t="str">
        <f>'[2]Daily Roster'!$F50</f>
        <v>V.Mai</v>
      </c>
      <c r="G48" s="56" t="str">
        <f>'[2]Daily Roster'!$G50</f>
        <v>M.Phung</v>
      </c>
      <c r="H48" s="56" t="str">
        <f>'[2]Daily Roster'!$H50</f>
        <v>T.Vo / Meng (11.15-1.15)</v>
      </c>
      <c r="I48" s="56" t="str">
        <f>'[2]Daily Roster'!$I50</f>
        <v>qq</v>
      </c>
      <c r="J48" s="56">
        <f>'[2]Daily Roster'!$J50</f>
        <v>0</v>
      </c>
      <c r="K48" s="56">
        <f>'[2]Daily Roster'!$K50</f>
        <v>0</v>
      </c>
      <c r="L48" s="56">
        <f>'[2]Daily Roster'!$L50</f>
        <v>0</v>
      </c>
      <c r="M48" s="56" t="str">
        <f>'[2]Daily Roster'!$M50</f>
        <v>Wendy Yao (StEPs) CTS</v>
      </c>
      <c r="N48" s="56">
        <f>'[2]Daily Roster'!$N50</f>
        <v>0</v>
      </c>
      <c r="O48" s="56" t="str">
        <f>'[2]Daily Roster'!$O50</f>
        <v>qq</v>
      </c>
      <c r="P48" s="56">
        <f>'[2]Daily Roster'!$P50</f>
        <v>0</v>
      </c>
      <c r="Q48" s="56" t="str">
        <f>'[2]Daily Roster'!$Q50</f>
        <v>T.Vo (11.15-1.15)</v>
      </c>
      <c r="R48" s="56">
        <f>'[2]Daily Roster'!$R50</f>
        <v>0</v>
      </c>
      <c r="S48" s="56">
        <f>'[2]Daily Roster'!$S50</f>
        <v>0</v>
      </c>
      <c r="T48" s="56">
        <f>'[2]Daily Roster'!$T50</f>
        <v>0</v>
      </c>
    </row>
    <row r="49" spans="1:20" x14ac:dyDescent="0.3">
      <c r="A49" s="52">
        <v>43531</v>
      </c>
      <c r="B49" s="53" t="s">
        <v>4</v>
      </c>
      <c r="C49" s="56" t="str">
        <f>'[2]Daily Roster'!$C51</f>
        <v>Huda</v>
      </c>
      <c r="D49" s="56" t="str">
        <f>'[2]Daily Roster'!$D51</f>
        <v>Nicholas (ClinCat)</v>
      </c>
      <c r="E49" s="56" t="str">
        <f>'[2]Daily Roster'!$E51</f>
        <v>Kosta</v>
      </c>
      <c r="F49" s="56" t="str">
        <f>'[2]Daily Roster'!$F51</f>
        <v>V.Mai</v>
      </c>
      <c r="G49" s="56" t="str">
        <f>'[2]Daily Roster'!$G51</f>
        <v>M.Phung</v>
      </c>
      <c r="H49" s="56" t="str">
        <f>'[2]Daily Roster'!$H51</f>
        <v>Aseel</v>
      </c>
      <c r="I49" s="56" t="str">
        <f>'[2]Daily Roster'!$I51</f>
        <v>T.Vo (ClinCat)</v>
      </c>
      <c r="J49" s="56">
        <f>'[2]Daily Roster'!$J51</f>
        <v>0</v>
      </c>
      <c r="K49" s="56">
        <f>'[2]Daily Roster'!$K51</f>
        <v>0</v>
      </c>
      <c r="L49" s="56">
        <f>'[2]Daily Roster'!$L51</f>
        <v>0</v>
      </c>
      <c r="M49" s="56" t="str">
        <f>'[2]Daily Roster'!$M51</f>
        <v>Wendy Yao (StEPs) CTS</v>
      </c>
      <c r="N49" s="56">
        <f>'[2]Daily Roster'!$N51</f>
        <v>0</v>
      </c>
      <c r="O49" s="56" t="str">
        <f>'[2]Daily Roster'!$O51</f>
        <v>qq</v>
      </c>
      <c r="P49" s="56">
        <f>'[2]Daily Roster'!$P51</f>
        <v>0</v>
      </c>
      <c r="Q49" s="56" t="str">
        <f>'[2]Daily Roster'!$Q51</f>
        <v>qq</v>
      </c>
      <c r="R49" s="56">
        <f>'[2]Daily Roster'!$R51</f>
        <v>0</v>
      </c>
      <c r="S49" s="56">
        <f>'[2]Daily Roster'!$S51</f>
        <v>0</v>
      </c>
      <c r="T49" s="56">
        <f>'[2]Daily Roster'!$T51</f>
        <v>0</v>
      </c>
    </row>
    <row r="50" spans="1:20" x14ac:dyDescent="0.3">
      <c r="A50" s="52">
        <v>43532</v>
      </c>
      <c r="B50" s="53" t="s">
        <v>5</v>
      </c>
      <c r="C50" s="56" t="str">
        <f>'[2]Daily Roster'!$C52</f>
        <v>Huda</v>
      </c>
      <c r="D50" s="56" t="str">
        <f>'[2]Daily Roster'!$D52</f>
        <v>Nicholas</v>
      </c>
      <c r="E50" s="56" t="str">
        <f>'[2]Daily Roster'!$E52</f>
        <v>Kosta</v>
      </c>
      <c r="F50" s="56" t="str">
        <f>'[2]Daily Roster'!$F52</f>
        <v>V.Mai</v>
      </c>
      <c r="G50" s="56" t="str">
        <f>'[2]Daily Roster'!$G52</f>
        <v>M.Phung</v>
      </c>
      <c r="H50" s="56" t="str">
        <f>'[2]Daily Roster'!$H52</f>
        <v>Aseel</v>
      </c>
      <c r="I50" s="56" t="str">
        <f>'[2]Daily Roster'!$I52</f>
        <v>qq</v>
      </c>
      <c r="J50" s="56">
        <f>'[2]Daily Roster'!$J52</f>
        <v>0</v>
      </c>
      <c r="K50" s="56">
        <f>'[2]Daily Roster'!$K52</f>
        <v>0</v>
      </c>
      <c r="L50" s="56">
        <f>'[2]Daily Roster'!$L52</f>
        <v>0</v>
      </c>
      <c r="M50" s="56" t="str">
        <f>'[2]Daily Roster'!$M52</f>
        <v>Wendy Yao (StEPs) CTS</v>
      </c>
      <c r="N50" s="56">
        <f>'[2]Daily Roster'!$N52</f>
        <v>0</v>
      </c>
      <c r="O50" s="56" t="str">
        <f>'[2]Daily Roster'!$O52</f>
        <v>qq</v>
      </c>
      <c r="P50" s="56">
        <f>'[2]Daily Roster'!$P52</f>
        <v>0</v>
      </c>
      <c r="Q50" s="56" t="str">
        <f>'[2]Daily Roster'!$Q52</f>
        <v>qq</v>
      </c>
      <c r="R50" s="56">
        <f>'[2]Daily Roster'!$R52</f>
        <v>0</v>
      </c>
      <c r="S50" s="56">
        <f>'[2]Daily Roster'!$S52</f>
        <v>0</v>
      </c>
      <c r="T50" s="56">
        <f>'[2]Daily Roster'!$T52</f>
        <v>0</v>
      </c>
    </row>
    <row r="51" spans="1:20" x14ac:dyDescent="0.3">
      <c r="A51" s="52">
        <v>43535</v>
      </c>
      <c r="B51" s="53" t="s">
        <v>1</v>
      </c>
      <c r="C51" s="56" t="str">
        <f>'[2]Daily Roster'!$C53</f>
        <v>Public holiday</v>
      </c>
      <c r="D51" s="56" t="str">
        <f>'[2]Daily Roster'!$D53</f>
        <v>Public holiday</v>
      </c>
      <c r="E51" s="56" t="str">
        <f>'[2]Daily Roster'!$E53</f>
        <v>Public holiday</v>
      </c>
      <c r="F51" s="56" t="str">
        <f>'[2]Daily Roster'!$F53</f>
        <v>Public holiday</v>
      </c>
      <c r="G51" s="56" t="str">
        <f>'[2]Daily Roster'!$G53</f>
        <v>Public holiday</v>
      </c>
      <c r="H51" s="56" t="str">
        <f>'[2]Daily Roster'!$H53</f>
        <v>Public holiday</v>
      </c>
      <c r="I51" s="56" t="str">
        <f>'[2]Daily Roster'!$I53</f>
        <v>Public holiday</v>
      </c>
      <c r="J51" s="56">
        <f>'[2]Daily Roster'!$J53</f>
        <v>0</v>
      </c>
      <c r="K51" s="56">
        <f>'[2]Daily Roster'!$K53</f>
        <v>0</v>
      </c>
      <c r="L51" s="56">
        <f>'[2]Daily Roster'!$L53</f>
        <v>0</v>
      </c>
      <c r="M51" s="56" t="str">
        <f>'[2]Daily Roster'!$M53</f>
        <v>public holiday</v>
      </c>
      <c r="N51" s="56">
        <f>'[2]Daily Roster'!$N53</f>
        <v>0</v>
      </c>
      <c r="O51" s="56" t="str">
        <f>'[2]Daily Roster'!$O53</f>
        <v>public holiday</v>
      </c>
      <c r="P51" s="56">
        <f>'[2]Daily Roster'!$P53</f>
        <v>0</v>
      </c>
      <c r="Q51" s="56">
        <f>'[2]Daily Roster'!$Q53</f>
        <v>0</v>
      </c>
      <c r="R51" s="56">
        <f>'[2]Daily Roster'!$R53</f>
        <v>0</v>
      </c>
      <c r="S51" s="56">
        <f>'[2]Daily Roster'!$S53</f>
        <v>0</v>
      </c>
      <c r="T51" s="56">
        <f>'[2]Daily Roster'!$T53</f>
        <v>0</v>
      </c>
    </row>
    <row r="52" spans="1:20" x14ac:dyDescent="0.3">
      <c r="A52" s="52">
        <v>43536</v>
      </c>
      <c r="B52" s="53" t="s">
        <v>2</v>
      </c>
      <c r="C52" s="56" t="str">
        <f>'[2]Daily Roster'!$C54</f>
        <v>T.Vo</v>
      </c>
      <c r="D52" s="56" t="str">
        <f>'[2]Daily Roster'!$D54</f>
        <v>Nicholas</v>
      </c>
      <c r="E52" s="56" t="str">
        <f>'[2]Daily Roster'!$E54</f>
        <v>Kosta</v>
      </c>
      <c r="F52" s="56" t="str">
        <f>'[2]Daily Roster'!$F54</f>
        <v>Aseel</v>
      </c>
      <c r="G52" s="56" t="str">
        <f>'[2]Daily Roster'!$G54</f>
        <v>M.Phung</v>
      </c>
      <c r="H52" s="56" t="str">
        <f>'[2]Daily Roster'!$H54</f>
        <v>Meng</v>
      </c>
      <c r="I52" s="56">
        <f>'[2]Daily Roster'!$I54</f>
        <v>0</v>
      </c>
      <c r="J52" s="56">
        <f>'[2]Daily Roster'!$J54</f>
        <v>0</v>
      </c>
      <c r="K52" s="56">
        <f>'[2]Daily Roster'!$K54</f>
        <v>0</v>
      </c>
      <c r="L52" s="56">
        <f>'[2]Daily Roster'!$L54</f>
        <v>0</v>
      </c>
      <c r="M52" s="56" t="str">
        <f>'[2]Daily Roster'!$M54</f>
        <v>Emily (Cardiology)/Anne (ICU)</v>
      </c>
      <c r="N52" s="56">
        <f>'[2]Daily Roster'!$N54</f>
        <v>0</v>
      </c>
      <c r="O52" s="56">
        <f>'[2]Daily Roster'!$O54</f>
        <v>0</v>
      </c>
      <c r="P52" s="56">
        <f>'[2]Daily Roster'!$P54</f>
        <v>0</v>
      </c>
      <c r="Q52" s="56">
        <f>'[2]Daily Roster'!$Q54</f>
        <v>0</v>
      </c>
      <c r="R52" s="56">
        <f>'[2]Daily Roster'!$R54</f>
        <v>0</v>
      </c>
      <c r="S52" s="56">
        <f>'[2]Daily Roster'!$S54</f>
        <v>0</v>
      </c>
      <c r="T52" s="56">
        <f>'[2]Daily Roster'!$T54</f>
        <v>0</v>
      </c>
    </row>
    <row r="53" spans="1:20" x14ac:dyDescent="0.3">
      <c r="A53" s="52">
        <v>43537</v>
      </c>
      <c r="B53" s="53" t="s">
        <v>3</v>
      </c>
      <c r="C53" s="56" t="str">
        <f>'[2]Daily Roster'!$C55</f>
        <v>Huda</v>
      </c>
      <c r="D53" s="56" t="str">
        <f>'[2]Daily Roster'!$D55</f>
        <v>Nicholas</v>
      </c>
      <c r="E53" s="56" t="str">
        <f>'[2]Daily Roster'!$E55</f>
        <v>Kosta</v>
      </c>
      <c r="F53" s="56" t="str">
        <f>'[2]Daily Roster'!$F55</f>
        <v>Aseel</v>
      </c>
      <c r="G53" s="56" t="str">
        <f>'[2]Daily Roster'!$G55</f>
        <v>M.Phung</v>
      </c>
      <c r="H53" s="56" t="str">
        <f>'[2]Daily Roster'!$H55</f>
        <v>T.Vo</v>
      </c>
      <c r="I53" s="56">
        <f>'[2]Daily Roster'!$I55</f>
        <v>0</v>
      </c>
      <c r="J53" s="56">
        <f>'[2]Daily Roster'!$J55</f>
        <v>0</v>
      </c>
      <c r="K53" s="56">
        <f>'[2]Daily Roster'!$K55</f>
        <v>0</v>
      </c>
      <c r="L53" s="56">
        <f>'[2]Daily Roster'!$L55</f>
        <v>0</v>
      </c>
      <c r="M53" s="56" t="str">
        <f>'[2]Daily Roster'!$M55</f>
        <v>Emily (Cardiology)/Anne (ICU)</v>
      </c>
      <c r="N53" s="56">
        <f>'[2]Daily Roster'!$N55</f>
        <v>0</v>
      </c>
      <c r="O53" s="56">
        <f>'[2]Daily Roster'!$O55</f>
        <v>0</v>
      </c>
      <c r="P53" s="56">
        <f>'[2]Daily Roster'!$P55</f>
        <v>0</v>
      </c>
      <c r="Q53" s="56">
        <f>'[2]Daily Roster'!$Q55</f>
        <v>0</v>
      </c>
      <c r="R53" s="56">
        <f>'[2]Daily Roster'!$R55</f>
        <v>0</v>
      </c>
      <c r="S53" s="56">
        <f>'[2]Daily Roster'!$S55</f>
        <v>0</v>
      </c>
      <c r="T53" s="56">
        <f>'[2]Daily Roster'!$T55</f>
        <v>0</v>
      </c>
    </row>
    <row r="54" spans="1:20" x14ac:dyDescent="0.3">
      <c r="A54" s="52">
        <v>43538</v>
      </c>
      <c r="B54" s="53" t="s">
        <v>4</v>
      </c>
      <c r="C54" s="56" t="str">
        <f>'[2]Daily Roster'!$C56</f>
        <v>T.Vo</v>
      </c>
      <c r="D54" s="56" t="str">
        <f>'[2]Daily Roster'!$D56</f>
        <v>Nicholas</v>
      </c>
      <c r="E54" s="56" t="str">
        <f>'[2]Daily Roster'!$E56</f>
        <v>Kosta</v>
      </c>
      <c r="F54" s="56" t="str">
        <f>'[2]Daily Roster'!$F56</f>
        <v>Aseel</v>
      </c>
      <c r="G54" s="56" t="str">
        <f>'[2]Daily Roster'!$G56</f>
        <v>M.Phung</v>
      </c>
      <c r="H54" s="56" t="str">
        <f>'[2]Daily Roster'!$H56</f>
        <v>Meghana</v>
      </c>
      <c r="I54" s="56">
        <f>'[2]Daily Roster'!$I56</f>
        <v>0</v>
      </c>
      <c r="J54" s="56">
        <f>'[2]Daily Roster'!$J56</f>
        <v>0</v>
      </c>
      <c r="K54" s="56">
        <f>'[2]Daily Roster'!$K56</f>
        <v>0</v>
      </c>
      <c r="L54" s="56">
        <f>'[2]Daily Roster'!$L56</f>
        <v>0</v>
      </c>
      <c r="M54" s="56" t="str">
        <f>'[2]Daily Roster'!$M56</f>
        <v>Emily (Cardiology)/Anne (ICU)</v>
      </c>
      <c r="N54" s="56">
        <f>'[2]Daily Roster'!$N56</f>
        <v>0</v>
      </c>
      <c r="O54" s="56">
        <f>'[2]Daily Roster'!$O56</f>
        <v>0</v>
      </c>
      <c r="P54" s="56">
        <f>'[2]Daily Roster'!$P56</f>
        <v>0</v>
      </c>
      <c r="Q54" s="56">
        <f>'[2]Daily Roster'!$Q56</f>
        <v>0</v>
      </c>
      <c r="R54" s="56">
        <f>'[2]Daily Roster'!$R56</f>
        <v>0</v>
      </c>
      <c r="S54" s="56">
        <f>'[2]Daily Roster'!$S56</f>
        <v>0</v>
      </c>
      <c r="T54" s="56">
        <f>'[2]Daily Roster'!$T56</f>
        <v>0</v>
      </c>
    </row>
    <row r="55" spans="1:20" x14ac:dyDescent="0.3">
      <c r="A55" s="52">
        <v>43539</v>
      </c>
      <c r="B55" s="53" t="s">
        <v>5</v>
      </c>
      <c r="C55" s="56" t="str">
        <f>'[2]Daily Roster'!$C57</f>
        <v>T.Vo</v>
      </c>
      <c r="D55" s="56" t="str">
        <f>'[2]Daily Roster'!$D57</f>
        <v>Nicholas</v>
      </c>
      <c r="E55" s="56" t="str">
        <f>'[2]Daily Roster'!$E57</f>
        <v>Kosta</v>
      </c>
      <c r="F55" s="56" t="str">
        <f>'[2]Daily Roster'!$F57</f>
        <v>Meng</v>
      </c>
      <c r="G55" s="56" t="str">
        <f>'[2]Daily Roster'!$G57</f>
        <v>M.Phung</v>
      </c>
      <c r="H55" s="56" t="str">
        <f>'[2]Daily Roster'!$H57</f>
        <v>Brindha / Aseel &lt;12.30</v>
      </c>
      <c r="I55" s="56">
        <f>'[2]Daily Roster'!$I57</f>
        <v>0</v>
      </c>
      <c r="J55" s="56">
        <f>'[2]Daily Roster'!$J57</f>
        <v>0</v>
      </c>
      <c r="K55" s="56">
        <f>'[2]Daily Roster'!$K57</f>
        <v>0</v>
      </c>
      <c r="L55" s="56">
        <f>'[2]Daily Roster'!$L57</f>
        <v>0</v>
      </c>
      <c r="M55" s="56" t="str">
        <f>'[2]Daily Roster'!$M57</f>
        <v>Emily (Cardiology)/Anne (ICU)</v>
      </c>
      <c r="N55" s="56">
        <f>'[2]Daily Roster'!$N57</f>
        <v>0</v>
      </c>
      <c r="O55" s="56">
        <f>'[2]Daily Roster'!$O57</f>
        <v>0</v>
      </c>
      <c r="P55" s="56">
        <f>'[2]Daily Roster'!$P57</f>
        <v>0</v>
      </c>
      <c r="Q55" s="56">
        <f>'[2]Daily Roster'!$Q57</f>
        <v>0</v>
      </c>
      <c r="R55" s="56">
        <f>'[2]Daily Roster'!$R57</f>
        <v>0</v>
      </c>
      <c r="S55" s="56">
        <f>'[2]Daily Roster'!$S57</f>
        <v>0</v>
      </c>
      <c r="T55" s="56">
        <f>'[2]Daily Roster'!$T57</f>
        <v>0</v>
      </c>
    </row>
    <row r="56" spans="1:20" x14ac:dyDescent="0.3">
      <c r="A56" s="52">
        <v>43542</v>
      </c>
      <c r="B56" s="53" t="s">
        <v>1</v>
      </c>
      <c r="C56" s="56" t="str">
        <f>'[2]Daily Roster'!$C58</f>
        <v>T.Vo</v>
      </c>
      <c r="D56" s="56" t="str">
        <f>'[2]Daily Roster'!$D58</f>
        <v>Nicholas</v>
      </c>
      <c r="E56" s="56" t="str">
        <f>'[2]Daily Roster'!$E58</f>
        <v>Kosta</v>
      </c>
      <c r="F56" s="56" t="str">
        <f>'[2]Daily Roster'!$F58</f>
        <v>Meng</v>
      </c>
      <c r="G56" s="56" t="str">
        <f>'[2]Daily Roster'!$G58</f>
        <v>M.Phung</v>
      </c>
      <c r="H56" s="56" t="str">
        <f>'[2]Daily Roster'!$H58</f>
        <v>Eugene</v>
      </c>
      <c r="I56" s="56">
        <f>'[2]Daily Roster'!$I58</f>
        <v>0</v>
      </c>
      <c r="J56" s="56">
        <f>'[2]Daily Roster'!$J58</f>
        <v>0</v>
      </c>
      <c r="K56" s="56">
        <f>'[2]Daily Roster'!$K58</f>
        <v>0</v>
      </c>
      <c r="L56" s="56">
        <f>'[2]Daily Roster'!$L58</f>
        <v>0</v>
      </c>
      <c r="M56" s="56" t="str">
        <f>'[2]Daily Roster'!$M58</f>
        <v>Shirley (StEPs) Cardiology</v>
      </c>
      <c r="N56" s="56">
        <f>'[2]Daily Roster'!$N58</f>
        <v>0</v>
      </c>
      <c r="O56" s="56">
        <f>'[2]Daily Roster'!$O58</f>
        <v>0</v>
      </c>
      <c r="P56" s="56">
        <f>'[2]Daily Roster'!$P58</f>
        <v>0</v>
      </c>
      <c r="Q56" s="56">
        <f>'[2]Daily Roster'!$Q58</f>
        <v>0</v>
      </c>
      <c r="R56" s="56">
        <f>'[2]Daily Roster'!$R58</f>
        <v>0</v>
      </c>
      <c r="S56" s="56">
        <f>'[2]Daily Roster'!$S58</f>
        <v>0</v>
      </c>
      <c r="T56" s="56">
        <f>'[2]Daily Roster'!$T58</f>
        <v>0</v>
      </c>
    </row>
    <row r="57" spans="1:20" x14ac:dyDescent="0.3">
      <c r="A57" s="52">
        <v>43543</v>
      </c>
      <c r="B57" s="53" t="s">
        <v>2</v>
      </c>
      <c r="C57" s="56" t="str">
        <f>'[2]Daily Roster'!$C59</f>
        <v>T.Vo</v>
      </c>
      <c r="D57" s="56" t="str">
        <f>'[2]Daily Roster'!$D59</f>
        <v>Nicholas</v>
      </c>
      <c r="E57" s="56" t="str">
        <f>'[2]Daily Roster'!$E59</f>
        <v>Kosta</v>
      </c>
      <c r="F57" s="56" t="str">
        <f>'[2]Daily Roster'!$F59</f>
        <v>Meng</v>
      </c>
      <c r="G57" s="56" t="str">
        <f>'[2]Daily Roster'!$G59</f>
        <v>M.Phung</v>
      </c>
      <c r="H57" s="56" t="str">
        <f>'[2]Daily Roster'!$H59</f>
        <v>Sylvia</v>
      </c>
      <c r="I57" s="56">
        <f>'[2]Daily Roster'!$I59</f>
        <v>0</v>
      </c>
      <c r="J57" s="56">
        <f>'[2]Daily Roster'!$J59</f>
        <v>0</v>
      </c>
      <c r="K57" s="56">
        <f>'[2]Daily Roster'!$K59</f>
        <v>0</v>
      </c>
      <c r="L57" s="56">
        <f>'[2]Daily Roster'!$L59</f>
        <v>0</v>
      </c>
      <c r="M57" s="56" t="str">
        <f>'[2]Daily Roster'!$M59</f>
        <v>Shirley (StEPs) Cardiology</v>
      </c>
      <c r="N57" s="56">
        <f>'[2]Daily Roster'!$N59</f>
        <v>0</v>
      </c>
      <c r="O57" s="56">
        <f>'[2]Daily Roster'!$O59</f>
        <v>0</v>
      </c>
      <c r="P57" s="56">
        <f>'[2]Daily Roster'!$P59</f>
        <v>0</v>
      </c>
      <c r="Q57" s="56">
        <f>'[2]Daily Roster'!$Q59</f>
        <v>0</v>
      </c>
      <c r="R57" s="56">
        <f>'[2]Daily Roster'!$R59</f>
        <v>0</v>
      </c>
      <c r="S57" s="56">
        <f>'[2]Daily Roster'!$S59</f>
        <v>0</v>
      </c>
      <c r="T57" s="56">
        <f>'[2]Daily Roster'!$T59</f>
        <v>0</v>
      </c>
    </row>
    <row r="58" spans="1:20" x14ac:dyDescent="0.3">
      <c r="A58" s="52">
        <v>43544</v>
      </c>
      <c r="B58" s="53" t="s">
        <v>3</v>
      </c>
      <c r="C58" s="56" t="str">
        <f>'[2]Daily Roster'!$C60</f>
        <v>Huda</v>
      </c>
      <c r="D58" s="56" t="str">
        <f>'[2]Daily Roster'!$D60</f>
        <v>Nicholas</v>
      </c>
      <c r="E58" s="56" t="str">
        <f>'[2]Daily Roster'!$E60</f>
        <v>Kosta</v>
      </c>
      <c r="F58" s="56" t="str">
        <f>'[2]Daily Roster'!$F60</f>
        <v>T.Vo</v>
      </c>
      <c r="G58" s="56" t="str">
        <f>'[2]Daily Roster'!$G60</f>
        <v>M.Phung</v>
      </c>
      <c r="H58" s="56" t="str">
        <f>'[2]Daily Roster'!$H60</f>
        <v>Meng</v>
      </c>
      <c r="I58" s="56">
        <f>'[2]Daily Roster'!$I60</f>
        <v>0</v>
      </c>
      <c r="J58" s="56">
        <f>'[2]Daily Roster'!$J60</f>
        <v>0</v>
      </c>
      <c r="K58" s="56">
        <f>'[2]Daily Roster'!$K60</f>
        <v>0</v>
      </c>
      <c r="L58" s="56">
        <f>'[2]Daily Roster'!$L60</f>
        <v>0</v>
      </c>
      <c r="M58" s="56" t="str">
        <f>'[2]Daily Roster'!$M60</f>
        <v>Shirley (StEPs) Cardiology</v>
      </c>
      <c r="N58" s="56">
        <f>'[2]Daily Roster'!$N60</f>
        <v>0</v>
      </c>
      <c r="O58" s="56">
        <f>'[2]Daily Roster'!$O60</f>
        <v>0</v>
      </c>
      <c r="P58" s="56">
        <f>'[2]Daily Roster'!$P60</f>
        <v>0</v>
      </c>
      <c r="Q58" s="56">
        <f>'[2]Daily Roster'!$Q60</f>
        <v>0</v>
      </c>
      <c r="R58" s="56">
        <f>'[2]Daily Roster'!$R60</f>
        <v>0</v>
      </c>
      <c r="S58" s="56">
        <f>'[2]Daily Roster'!$S60</f>
        <v>0</v>
      </c>
      <c r="T58" s="56">
        <f>'[2]Daily Roster'!$T60</f>
        <v>0</v>
      </c>
    </row>
    <row r="59" spans="1:20" x14ac:dyDescent="0.3">
      <c r="A59" s="52">
        <v>43545</v>
      </c>
      <c r="B59" s="53" t="s">
        <v>4</v>
      </c>
      <c r="C59" s="56" t="str">
        <f>'[2]Daily Roster'!$C61</f>
        <v>Huda</v>
      </c>
      <c r="D59" s="56" t="str">
        <f>'[2]Daily Roster'!$D61</f>
        <v>Nicholas</v>
      </c>
      <c r="E59" s="56" t="str">
        <f>'[2]Daily Roster'!$E61</f>
        <v>Kosta</v>
      </c>
      <c r="F59" s="56" t="str">
        <f>'[2]Daily Roster'!$F61</f>
        <v>Therese</v>
      </c>
      <c r="G59" s="56" t="str">
        <f>'[2]Daily Roster'!$G61</f>
        <v>M.Phung</v>
      </c>
      <c r="H59" s="56" t="str">
        <f>'[2]Daily Roster'!$H61</f>
        <v>T.Vo</v>
      </c>
      <c r="I59" s="56">
        <f>'[2]Daily Roster'!$I61</f>
        <v>0</v>
      </c>
      <c r="J59" s="56">
        <f>'[2]Daily Roster'!$J61</f>
        <v>0</v>
      </c>
      <c r="K59" s="56">
        <f>'[2]Daily Roster'!$K61</f>
        <v>0</v>
      </c>
      <c r="L59" s="56">
        <f>'[2]Daily Roster'!$L61</f>
        <v>0</v>
      </c>
      <c r="M59" s="56" t="str">
        <f>'[2]Daily Roster'!$M61</f>
        <v>Shirley (StEPs) Cardiology</v>
      </c>
      <c r="N59" s="56">
        <f>'[2]Daily Roster'!$N61</f>
        <v>0</v>
      </c>
      <c r="O59" s="56">
        <f>'[2]Daily Roster'!$O61</f>
        <v>0</v>
      </c>
      <c r="P59" s="56">
        <f>'[2]Daily Roster'!$P61</f>
        <v>0</v>
      </c>
      <c r="Q59" s="56">
        <f>'[2]Daily Roster'!$Q61</f>
        <v>0</v>
      </c>
      <c r="R59" s="56">
        <f>'[2]Daily Roster'!$R61</f>
        <v>0</v>
      </c>
      <c r="S59" s="56">
        <f>'[2]Daily Roster'!$S61</f>
        <v>0</v>
      </c>
      <c r="T59" s="56">
        <f>'[2]Daily Roster'!$T61</f>
        <v>0</v>
      </c>
    </row>
    <row r="60" spans="1:20" x14ac:dyDescent="0.3">
      <c r="A60" s="52">
        <v>43546</v>
      </c>
      <c r="B60" s="53" t="s">
        <v>5</v>
      </c>
      <c r="C60" s="56" t="str">
        <f>'[2]Daily Roster'!$C62</f>
        <v>T.Vo</v>
      </c>
      <c r="D60" s="56" t="str">
        <f>'[2]Daily Roster'!$D62</f>
        <v>Nicholas</v>
      </c>
      <c r="E60" s="56" t="str">
        <f>'[2]Daily Roster'!$E62</f>
        <v>Kosta</v>
      </c>
      <c r="F60" s="56" t="str">
        <f>'[2]Daily Roster'!$F62</f>
        <v>Therese</v>
      </c>
      <c r="G60" s="56" t="str">
        <f>'[2]Daily Roster'!$G62</f>
        <v>M.Phung</v>
      </c>
      <c r="H60" s="56" t="str">
        <f>'[2]Daily Roster'!$H62</f>
        <v>Meng</v>
      </c>
      <c r="I60" s="56">
        <f>'[2]Daily Roster'!$I62</f>
        <v>0</v>
      </c>
      <c r="J60" s="56">
        <f>'[2]Daily Roster'!$J62</f>
        <v>0</v>
      </c>
      <c r="K60" s="56">
        <f>'[2]Daily Roster'!$K62</f>
        <v>0</v>
      </c>
      <c r="L60" s="56">
        <f>'[2]Daily Roster'!$L62</f>
        <v>0</v>
      </c>
      <c r="M60" s="56" t="str">
        <f>'[2]Daily Roster'!$M62</f>
        <v>Shirley (StEPs) Cardiology</v>
      </c>
      <c r="N60" s="56">
        <f>'[2]Daily Roster'!$N62</f>
        <v>0</v>
      </c>
      <c r="O60" s="56">
        <f>'[2]Daily Roster'!$O62</f>
        <v>0</v>
      </c>
      <c r="P60" s="56">
        <f>'[2]Daily Roster'!$P62</f>
        <v>0</v>
      </c>
      <c r="Q60" s="56">
        <f>'[2]Daily Roster'!$Q62</f>
        <v>0</v>
      </c>
      <c r="R60" s="56">
        <f>'[2]Daily Roster'!$R62</f>
        <v>0</v>
      </c>
      <c r="S60" s="56">
        <f>'[2]Daily Roster'!$S62</f>
        <v>0</v>
      </c>
      <c r="T60" s="56">
        <f>'[2]Daily Roster'!$T62</f>
        <v>0</v>
      </c>
    </row>
    <row r="61" spans="1:20" x14ac:dyDescent="0.3">
      <c r="A61" s="52">
        <v>43549</v>
      </c>
      <c r="B61" s="53" t="s">
        <v>1</v>
      </c>
      <c r="C61" s="56" t="str">
        <f>'[2]Daily Roster'!$C63</f>
        <v>T.Vo</v>
      </c>
      <c r="D61" s="56" t="str">
        <f>'[2]Daily Roster'!$D63</f>
        <v>Nicholas</v>
      </c>
      <c r="E61" s="56" t="str">
        <f>'[2]Daily Roster'!$E63</f>
        <v>Kosta</v>
      </c>
      <c r="F61" s="56" t="str">
        <f>'[2]Daily Roster'!$F63</f>
        <v>Therese</v>
      </c>
      <c r="G61" s="56" t="str">
        <f>'[2]Daily Roster'!$G63</f>
        <v>M.Phung</v>
      </c>
      <c r="H61" s="56" t="str">
        <f>'[2]Daily Roster'!$H63</f>
        <v>Meng</v>
      </c>
      <c r="I61" s="56">
        <f>'[2]Daily Roster'!$I63</f>
        <v>0</v>
      </c>
      <c r="J61" s="56">
        <f>'[2]Daily Roster'!$J63</f>
        <v>0</v>
      </c>
      <c r="K61" s="56">
        <f>'[2]Daily Roster'!$K63</f>
        <v>0</v>
      </c>
      <c r="L61" s="56">
        <f>'[2]Daily Roster'!$L63</f>
        <v>0</v>
      </c>
      <c r="M61" s="56">
        <f>'[2]Daily Roster'!$M63</f>
        <v>0</v>
      </c>
      <c r="N61" s="56">
        <f>'[2]Daily Roster'!$N63</f>
        <v>0</v>
      </c>
      <c r="O61" s="56">
        <f>'[2]Daily Roster'!$O63</f>
        <v>0</v>
      </c>
      <c r="P61" s="56">
        <f>'[2]Daily Roster'!$P63</f>
        <v>0</v>
      </c>
      <c r="Q61" s="56">
        <f>'[2]Daily Roster'!$Q63</f>
        <v>0</v>
      </c>
      <c r="R61" s="56">
        <f>'[2]Daily Roster'!$R63</f>
        <v>0</v>
      </c>
      <c r="S61" s="56">
        <f>'[2]Daily Roster'!$S63</f>
        <v>0</v>
      </c>
      <c r="T61" s="56">
        <f>'[2]Daily Roster'!$T63</f>
        <v>0</v>
      </c>
    </row>
    <row r="62" spans="1:20" x14ac:dyDescent="0.3">
      <c r="A62" s="52">
        <v>43550</v>
      </c>
      <c r="B62" s="53" t="s">
        <v>2</v>
      </c>
      <c r="C62" s="56" t="str">
        <f>'[2]Daily Roster'!$C64</f>
        <v>T.Vo</v>
      </c>
      <c r="D62" s="56" t="str">
        <f>'[2]Daily Roster'!$D64</f>
        <v>Nicholas</v>
      </c>
      <c r="E62" s="56" t="str">
        <f>'[2]Daily Roster'!$E64</f>
        <v>Kosta</v>
      </c>
      <c r="F62" s="56" t="str">
        <f>'[2]Daily Roster'!$F64</f>
        <v>Therese</v>
      </c>
      <c r="G62" s="56" t="str">
        <f>'[2]Daily Roster'!$G64</f>
        <v>M.Phung</v>
      </c>
      <c r="H62" s="56" t="str">
        <f>'[2]Daily Roster'!$H64</f>
        <v>Meng</v>
      </c>
      <c r="I62" s="56">
        <f>'[2]Daily Roster'!$I64</f>
        <v>0</v>
      </c>
      <c r="J62" s="56">
        <f>'[2]Daily Roster'!$J64</f>
        <v>0</v>
      </c>
      <c r="K62" s="56">
        <f>'[2]Daily Roster'!$K64</f>
        <v>0</v>
      </c>
      <c r="L62" s="56">
        <f>'[2]Daily Roster'!$L64</f>
        <v>0</v>
      </c>
      <c r="M62" s="56">
        <f>'[2]Daily Roster'!$M64</f>
        <v>0</v>
      </c>
      <c r="N62" s="56">
        <f>'[2]Daily Roster'!$N64</f>
        <v>0</v>
      </c>
      <c r="O62" s="56">
        <f>'[2]Daily Roster'!$O64</f>
        <v>0</v>
      </c>
      <c r="P62" s="56">
        <f>'[2]Daily Roster'!$P64</f>
        <v>0</v>
      </c>
      <c r="Q62" s="56">
        <f>'[2]Daily Roster'!$Q64</f>
        <v>0</v>
      </c>
      <c r="R62" s="56">
        <f>'[2]Daily Roster'!$R64</f>
        <v>0</v>
      </c>
      <c r="S62" s="56">
        <f>'[2]Daily Roster'!$S64</f>
        <v>0</v>
      </c>
      <c r="T62" s="56">
        <f>'[2]Daily Roster'!$T64</f>
        <v>0</v>
      </c>
    </row>
    <row r="63" spans="1:20" x14ac:dyDescent="0.3">
      <c r="A63" s="52">
        <v>43551</v>
      </c>
      <c r="B63" s="53" t="s">
        <v>3</v>
      </c>
      <c r="C63" s="56" t="str">
        <f>'[2]Daily Roster'!$C65</f>
        <v>Huda</v>
      </c>
      <c r="D63" s="56" t="str">
        <f>'[2]Daily Roster'!$D65</f>
        <v>Nicholas</v>
      </c>
      <c r="E63" s="56" t="str">
        <f>'[2]Daily Roster'!$E65</f>
        <v>Kosta</v>
      </c>
      <c r="F63" s="56" t="str">
        <f>'[2]Daily Roster'!$F65</f>
        <v>Therese</v>
      </c>
      <c r="G63" s="56" t="str">
        <f>'[2]Daily Roster'!$G65</f>
        <v>M.Phung</v>
      </c>
      <c r="H63" s="56" t="str">
        <f>'[2]Daily Roster'!$H65</f>
        <v>T.Vo</v>
      </c>
      <c r="I63" s="56">
        <f>'[2]Daily Roster'!$I65</f>
        <v>0</v>
      </c>
      <c r="J63" s="56">
        <f>'[2]Daily Roster'!$J65</f>
        <v>0</v>
      </c>
      <c r="K63" s="56">
        <f>'[2]Daily Roster'!$K65</f>
        <v>0</v>
      </c>
      <c r="L63" s="56">
        <f>'[2]Daily Roster'!$L65</f>
        <v>0</v>
      </c>
      <c r="M63" s="56">
        <f>'[2]Daily Roster'!$M65</f>
        <v>0</v>
      </c>
      <c r="N63" s="56">
        <f>'[2]Daily Roster'!$N65</f>
        <v>0</v>
      </c>
      <c r="O63" s="56">
        <f>'[2]Daily Roster'!$O65</f>
        <v>0</v>
      </c>
      <c r="P63" s="56">
        <f>'[2]Daily Roster'!$P65</f>
        <v>0</v>
      </c>
      <c r="Q63" s="56">
        <f>'[2]Daily Roster'!$Q65</f>
        <v>0</v>
      </c>
      <c r="R63" s="56">
        <f>'[2]Daily Roster'!$R65</f>
        <v>0</v>
      </c>
      <c r="S63" s="56">
        <f>'[2]Daily Roster'!$S65</f>
        <v>0</v>
      </c>
      <c r="T63" s="56">
        <f>'[2]Daily Roster'!$T65</f>
        <v>0</v>
      </c>
    </row>
    <row r="64" spans="1:20" x14ac:dyDescent="0.3">
      <c r="A64" s="52">
        <v>43552</v>
      </c>
      <c r="B64" s="53" t="s">
        <v>4</v>
      </c>
      <c r="C64" s="56" t="str">
        <f>'[2]Daily Roster'!$C66</f>
        <v>Huda</v>
      </c>
      <c r="D64" s="56" t="str">
        <f>'[2]Daily Roster'!$D66</f>
        <v>T.Vo</v>
      </c>
      <c r="E64" s="56" t="str">
        <f>'[2]Daily Roster'!$E66</f>
        <v>Kosta</v>
      </c>
      <c r="F64" s="56" t="str">
        <f>'[2]Daily Roster'!$F66</f>
        <v>Therese</v>
      </c>
      <c r="G64" s="56" t="str">
        <f>'[2]Daily Roster'!$G66</f>
        <v>M.Phung</v>
      </c>
      <c r="H64" s="56" t="str">
        <f>'[2]Daily Roster'!$H66</f>
        <v>Brindha</v>
      </c>
      <c r="I64" s="56">
        <f>'[2]Daily Roster'!$I66</f>
        <v>0</v>
      </c>
      <c r="J64" s="56">
        <f>'[2]Daily Roster'!$J66</f>
        <v>0</v>
      </c>
      <c r="K64" s="56">
        <f>'[2]Daily Roster'!$K66</f>
        <v>0</v>
      </c>
      <c r="L64" s="56">
        <f>'[2]Daily Roster'!$L66</f>
        <v>0</v>
      </c>
      <c r="M64" s="56">
        <f>'[2]Daily Roster'!$M66</f>
        <v>0</v>
      </c>
      <c r="N64" s="56">
        <f>'[2]Daily Roster'!$N66</f>
        <v>0</v>
      </c>
      <c r="O64" s="56">
        <f>'[2]Daily Roster'!$O66</f>
        <v>0</v>
      </c>
      <c r="P64" s="56">
        <f>'[2]Daily Roster'!$P66</f>
        <v>0</v>
      </c>
      <c r="Q64" s="56">
        <f>'[2]Daily Roster'!$Q66</f>
        <v>0</v>
      </c>
      <c r="R64" s="56">
        <f>'[2]Daily Roster'!$R66</f>
        <v>0</v>
      </c>
      <c r="S64" s="56">
        <f>'[2]Daily Roster'!$S66</f>
        <v>0</v>
      </c>
      <c r="T64" s="56">
        <f>'[2]Daily Roster'!$T66</f>
        <v>0</v>
      </c>
    </row>
    <row r="65" spans="1:20" x14ac:dyDescent="0.3">
      <c r="A65" s="52">
        <v>43553</v>
      </c>
      <c r="B65" s="53" t="s">
        <v>5</v>
      </c>
      <c r="C65" s="56" t="str">
        <f>'[2]Daily Roster'!$C67</f>
        <v>Huda</v>
      </c>
      <c r="D65" s="56" t="str">
        <f>'[2]Daily Roster'!$D67</f>
        <v>Nicholas</v>
      </c>
      <c r="E65" s="56" t="str">
        <f>'[2]Daily Roster'!$E67</f>
        <v>Kosta</v>
      </c>
      <c r="F65" s="56" t="str">
        <f>'[2]Daily Roster'!$F67</f>
        <v>Therese</v>
      </c>
      <c r="G65" s="56" t="str">
        <f>'[2]Daily Roster'!$G67</f>
        <v>M.Phung</v>
      </c>
      <c r="H65" s="56" t="str">
        <f>'[2]Daily Roster'!$H67</f>
        <v>T.Vo*</v>
      </c>
      <c r="I65" s="56">
        <f>'[2]Daily Roster'!$I67</f>
        <v>0</v>
      </c>
      <c r="J65" s="56">
        <f>'[2]Daily Roster'!$J67</f>
        <v>0</v>
      </c>
      <c r="K65" s="56">
        <f>'[2]Daily Roster'!$K67</f>
        <v>0</v>
      </c>
      <c r="L65" s="56">
        <f>'[2]Daily Roster'!$L67</f>
        <v>0</v>
      </c>
      <c r="M65" s="56">
        <f>'[2]Daily Roster'!$M67</f>
        <v>0</v>
      </c>
      <c r="N65" s="56">
        <f>'[2]Daily Roster'!$N67</f>
        <v>0</v>
      </c>
      <c r="O65" s="56">
        <f>'[2]Daily Roster'!$O67</f>
        <v>0</v>
      </c>
      <c r="P65" s="56">
        <f>'[2]Daily Roster'!$P67</f>
        <v>0</v>
      </c>
      <c r="Q65" s="56">
        <f>'[2]Daily Roster'!$Q67</f>
        <v>0</v>
      </c>
      <c r="R65" s="56">
        <f>'[2]Daily Roster'!$R67</f>
        <v>0</v>
      </c>
      <c r="S65" s="56">
        <f>'[2]Daily Roster'!$S67</f>
        <v>0</v>
      </c>
      <c r="T65" s="56">
        <f>'[2]Daily Roster'!$T67</f>
        <v>0</v>
      </c>
    </row>
    <row r="66" spans="1:20" x14ac:dyDescent="0.3">
      <c r="A66" s="52">
        <v>43556</v>
      </c>
      <c r="B66" s="53" t="s">
        <v>1</v>
      </c>
      <c r="C66" s="56" t="str">
        <f>'[2]Daily Roster'!$C68</f>
        <v>T.Vo</v>
      </c>
      <c r="D66" s="56" t="str">
        <f>'[2]Daily Roster'!$D68</f>
        <v>Nicholas</v>
      </c>
      <c r="E66" s="56" t="str">
        <f>'[2]Daily Roster'!$E68</f>
        <v>Kosta</v>
      </c>
      <c r="F66" s="56" t="str">
        <f>'[2]Daily Roster'!$F68</f>
        <v>Therese</v>
      </c>
      <c r="G66" s="56" t="str">
        <f>'[2]Daily Roster'!$G68</f>
        <v>M.Phung</v>
      </c>
      <c r="H66" s="56" t="str">
        <f>'[2]Daily Roster'!$H68</f>
        <v>Meng</v>
      </c>
      <c r="I66" s="56">
        <f>'[2]Daily Roster'!$I68</f>
        <v>0</v>
      </c>
      <c r="J66" s="56">
        <f>'[2]Daily Roster'!$J68</f>
        <v>0</v>
      </c>
      <c r="K66" s="56">
        <f>'[2]Daily Roster'!$K68</f>
        <v>0</v>
      </c>
      <c r="L66" s="56">
        <f>'[2]Daily Roster'!$L68</f>
        <v>0</v>
      </c>
      <c r="M66" s="56">
        <f>'[2]Daily Roster'!$M68</f>
        <v>0</v>
      </c>
      <c r="N66" s="56">
        <f>'[2]Daily Roster'!$N68</f>
        <v>0</v>
      </c>
      <c r="O66" s="56">
        <f>'[2]Daily Roster'!$O68</f>
        <v>0</v>
      </c>
      <c r="P66" s="56">
        <f>'[2]Daily Roster'!$P68</f>
        <v>0</v>
      </c>
      <c r="Q66" s="56">
        <f>'[2]Daily Roster'!$Q68</f>
        <v>0</v>
      </c>
      <c r="R66" s="56">
        <f>'[2]Daily Roster'!$R68</f>
        <v>0</v>
      </c>
      <c r="S66" s="56">
        <f>'[2]Daily Roster'!$S68</f>
        <v>0</v>
      </c>
      <c r="T66" s="56">
        <f>'[2]Daily Roster'!$T68</f>
        <v>0</v>
      </c>
    </row>
    <row r="67" spans="1:20" x14ac:dyDescent="0.3">
      <c r="A67" s="52">
        <v>43557</v>
      </c>
      <c r="B67" s="53" t="s">
        <v>2</v>
      </c>
      <c r="C67" s="56" t="str">
        <f>'[2]Daily Roster'!$C69</f>
        <v>T.Vo</v>
      </c>
      <c r="D67" s="56" t="str">
        <f>'[2]Daily Roster'!$D69</f>
        <v>Nicholas</v>
      </c>
      <c r="E67" s="56" t="str">
        <f>'[2]Daily Roster'!$E69</f>
        <v>Kosta</v>
      </c>
      <c r="F67" s="56" t="str">
        <f>'[2]Daily Roster'!$F69</f>
        <v>V.Mai</v>
      </c>
      <c r="G67" s="56" t="str">
        <f>'[2]Daily Roster'!$G69</f>
        <v>M.Phung</v>
      </c>
      <c r="H67" s="56" t="str">
        <f>'[2]Daily Roster'!$H69</f>
        <v>Meng</v>
      </c>
      <c r="I67" s="56">
        <f>'[2]Daily Roster'!$I69</f>
        <v>0</v>
      </c>
      <c r="J67" s="56">
        <f>'[2]Daily Roster'!$J69</f>
        <v>0</v>
      </c>
      <c r="K67" s="56">
        <f>'[2]Daily Roster'!$K69</f>
        <v>0</v>
      </c>
      <c r="L67" s="56">
        <f>'[2]Daily Roster'!$L69</f>
        <v>0</v>
      </c>
      <c r="M67" s="56">
        <f>'[2]Daily Roster'!$M69</f>
        <v>0</v>
      </c>
      <c r="N67" s="56">
        <f>'[2]Daily Roster'!$N69</f>
        <v>0</v>
      </c>
      <c r="O67" s="56">
        <f>'[2]Daily Roster'!$O69</f>
        <v>0</v>
      </c>
      <c r="P67" s="56">
        <f>'[2]Daily Roster'!$P69</f>
        <v>0</v>
      </c>
      <c r="Q67" s="56">
        <f>'[2]Daily Roster'!$Q69</f>
        <v>0</v>
      </c>
      <c r="R67" s="56">
        <f>'[2]Daily Roster'!$R69</f>
        <v>0</v>
      </c>
      <c r="S67" s="56">
        <f>'[2]Daily Roster'!$S69</f>
        <v>0</v>
      </c>
      <c r="T67" s="56">
        <f>'[2]Daily Roster'!$T69</f>
        <v>0</v>
      </c>
    </row>
    <row r="68" spans="1:20" x14ac:dyDescent="0.3">
      <c r="A68" s="52">
        <v>43558</v>
      </c>
      <c r="B68" s="53" t="s">
        <v>3</v>
      </c>
      <c r="C68" s="56" t="str">
        <f>'[2]Daily Roster'!$C70</f>
        <v>T.Vo</v>
      </c>
      <c r="D68" s="56" t="str">
        <f>'[2]Daily Roster'!$D70</f>
        <v>Nicholas</v>
      </c>
      <c r="E68" s="56" t="str">
        <f>'[2]Daily Roster'!$E70</f>
        <v>Kosta</v>
      </c>
      <c r="F68" s="56" t="str">
        <f>'[2]Daily Roster'!$F70</f>
        <v>Therese</v>
      </c>
      <c r="G68" s="56" t="str">
        <f>'[2]Daily Roster'!$G70</f>
        <v>M.Phung</v>
      </c>
      <c r="H68" s="56" t="str">
        <f>'[2]Daily Roster'!$H70</f>
        <v>V.Mai</v>
      </c>
      <c r="I68" s="56">
        <f>'[2]Daily Roster'!$I70</f>
        <v>0</v>
      </c>
      <c r="J68" s="56">
        <f>'[2]Daily Roster'!$J70</f>
        <v>0</v>
      </c>
      <c r="K68" s="56">
        <f>'[2]Daily Roster'!$K70</f>
        <v>0</v>
      </c>
      <c r="L68" s="56">
        <f>'[2]Daily Roster'!$L70</f>
        <v>0</v>
      </c>
      <c r="M68" s="56">
        <f>'[2]Daily Roster'!$M70</f>
        <v>0</v>
      </c>
      <c r="N68" s="56">
        <f>'[2]Daily Roster'!$N70</f>
        <v>0</v>
      </c>
      <c r="O68" s="56">
        <f>'[2]Daily Roster'!$O70</f>
        <v>0</v>
      </c>
      <c r="P68" s="56">
        <f>'[2]Daily Roster'!$P70</f>
        <v>0</v>
      </c>
      <c r="Q68" s="56">
        <f>'[2]Daily Roster'!$Q70</f>
        <v>0</v>
      </c>
      <c r="R68" s="56">
        <f>'[2]Daily Roster'!$R70</f>
        <v>0</v>
      </c>
      <c r="S68" s="56">
        <f>'[2]Daily Roster'!$S70</f>
        <v>0</v>
      </c>
      <c r="T68" s="56">
        <f>'[2]Daily Roster'!$T70</f>
        <v>0</v>
      </c>
    </row>
    <row r="69" spans="1:20" x14ac:dyDescent="0.3">
      <c r="A69" s="52">
        <v>43559</v>
      </c>
      <c r="B69" s="53" t="s">
        <v>4</v>
      </c>
      <c r="C69" s="56" t="str">
        <f>'[2]Daily Roster'!$C71</f>
        <v>Huda</v>
      </c>
      <c r="D69" s="56" t="str">
        <f>'[2]Daily Roster'!$D71</f>
        <v>Nicholas</v>
      </c>
      <c r="E69" s="56" t="str">
        <f>'[2]Daily Roster'!$E71</f>
        <v>Kosta</v>
      </c>
      <c r="F69" s="56" t="str">
        <f>'[2]Daily Roster'!$F71</f>
        <v>Therese (ClinCat)</v>
      </c>
      <c r="G69" s="56" t="str">
        <f>'[2]Daily Roster'!$G71</f>
        <v>M.Phung</v>
      </c>
      <c r="H69" s="56" t="str">
        <f>'[2]Daily Roster'!$H71</f>
        <v>V.Mai</v>
      </c>
      <c r="I69" s="56" t="str">
        <f>'[2]Daily Roster'!$I71</f>
        <v>T.Vo (ClinCat)</v>
      </c>
      <c r="J69" s="56">
        <f>'[2]Daily Roster'!$J71</f>
        <v>0</v>
      </c>
      <c r="K69" s="56">
        <f>'[2]Daily Roster'!$K71</f>
        <v>0</v>
      </c>
      <c r="L69" s="56">
        <f>'[2]Daily Roster'!$L71</f>
        <v>0</v>
      </c>
      <c r="M69" s="56">
        <f>'[2]Daily Roster'!$M71</f>
        <v>0</v>
      </c>
      <c r="N69" s="56">
        <f>'[2]Daily Roster'!$N71</f>
        <v>0</v>
      </c>
      <c r="O69" s="56">
        <f>'[2]Daily Roster'!$O71</f>
        <v>0</v>
      </c>
      <c r="P69" s="56">
        <f>'[2]Daily Roster'!$P71</f>
        <v>0</v>
      </c>
      <c r="Q69" s="56">
        <f>'[2]Daily Roster'!$Q71</f>
        <v>0</v>
      </c>
      <c r="R69" s="56">
        <f>'[2]Daily Roster'!$R71</f>
        <v>0</v>
      </c>
      <c r="S69" s="56">
        <f>'[2]Daily Roster'!$S71</f>
        <v>0</v>
      </c>
      <c r="T69" s="56">
        <f>'[2]Daily Roster'!$T71</f>
        <v>0</v>
      </c>
    </row>
    <row r="70" spans="1:20" x14ac:dyDescent="0.3">
      <c r="A70" s="52">
        <v>43560</v>
      </c>
      <c r="B70" s="53" t="s">
        <v>5</v>
      </c>
      <c r="C70" s="56" t="str">
        <f>'[2]Daily Roster'!$C72</f>
        <v>Huda</v>
      </c>
      <c r="D70" s="56" t="str">
        <f>'[2]Daily Roster'!$D72</f>
        <v>Nicholas</v>
      </c>
      <c r="E70" s="56" t="str">
        <f>'[2]Daily Roster'!$E72</f>
        <v>Kosta</v>
      </c>
      <c r="F70" s="56" t="str">
        <f>'[2]Daily Roster'!$F72</f>
        <v>Therese</v>
      </c>
      <c r="G70" s="56" t="str">
        <f>'[2]Daily Roster'!$G72</f>
        <v>M.Phung</v>
      </c>
      <c r="H70" s="56" t="str">
        <f>'[2]Daily Roster'!$H72</f>
        <v>V.Mai</v>
      </c>
      <c r="I70" s="56" t="str">
        <f>'[2]Daily Roster'!$I72</f>
        <v>T.Vo</v>
      </c>
      <c r="J70" s="56">
        <f>'[2]Daily Roster'!$J72</f>
        <v>0</v>
      </c>
      <c r="K70" s="56">
        <f>'[2]Daily Roster'!$K72</f>
        <v>0</v>
      </c>
      <c r="L70" s="56">
        <f>'[2]Daily Roster'!$L72</f>
        <v>0</v>
      </c>
      <c r="M70" s="56">
        <f>'[2]Daily Roster'!$M72</f>
        <v>0</v>
      </c>
      <c r="N70" s="56">
        <f>'[2]Daily Roster'!$N72</f>
        <v>0</v>
      </c>
      <c r="O70" s="56">
        <f>'[2]Daily Roster'!$O72</f>
        <v>0</v>
      </c>
      <c r="P70" s="56">
        <f>'[2]Daily Roster'!$P72</f>
        <v>0</v>
      </c>
      <c r="Q70" s="56">
        <f>'[2]Daily Roster'!$Q72</f>
        <v>0</v>
      </c>
      <c r="R70" s="56">
        <f>'[2]Daily Roster'!$R72</f>
        <v>0</v>
      </c>
      <c r="S70" s="56">
        <f>'[2]Daily Roster'!$S72</f>
        <v>0</v>
      </c>
      <c r="T70" s="56">
        <f>'[2]Daily Roster'!$T72</f>
        <v>0</v>
      </c>
    </row>
    <row r="71" spans="1:20" x14ac:dyDescent="0.3">
      <c r="A71" s="52">
        <v>43563</v>
      </c>
      <c r="B71" s="53" t="s">
        <v>1</v>
      </c>
      <c r="C71" s="56" t="str">
        <f>'[2]Daily Roster'!$C73</f>
        <v>T.Vo</v>
      </c>
      <c r="D71" s="56" t="str">
        <f>'[2]Daily Roster'!$D73</f>
        <v>Nicholas</v>
      </c>
      <c r="E71" s="56" t="str">
        <f>'[2]Daily Roster'!$E73</f>
        <v>Kosta</v>
      </c>
      <c r="F71" s="56" t="str">
        <f>'[2]Daily Roster'!$F73</f>
        <v>Therese</v>
      </c>
      <c r="G71" s="56" t="str">
        <f>'[2]Daily Roster'!$G73</f>
        <v>V.Mai</v>
      </c>
      <c r="H71" s="56" t="str">
        <f>'[2]Daily Roster'!$H73</f>
        <v>Meng</v>
      </c>
      <c r="I71" s="56">
        <f>'[2]Daily Roster'!$I73</f>
        <v>0</v>
      </c>
      <c r="J71" s="56">
        <f>'[2]Daily Roster'!$J73</f>
        <v>0</v>
      </c>
      <c r="K71" s="56">
        <f>'[2]Daily Roster'!$K73</f>
        <v>0</v>
      </c>
      <c r="L71" s="56">
        <f>'[2]Daily Roster'!$L73</f>
        <v>0</v>
      </c>
      <c r="M71" s="56">
        <f>'[2]Daily Roster'!$M73</f>
        <v>0</v>
      </c>
      <c r="N71" s="56">
        <f>'[2]Daily Roster'!$N73</f>
        <v>0</v>
      </c>
      <c r="O71" s="56">
        <f>'[2]Daily Roster'!$O73</f>
        <v>0</v>
      </c>
      <c r="P71" s="56">
        <f>'[2]Daily Roster'!$P73</f>
        <v>0</v>
      </c>
      <c r="Q71" s="56">
        <f>'[2]Daily Roster'!$Q73</f>
        <v>0</v>
      </c>
      <c r="R71" s="56">
        <f>'[2]Daily Roster'!$R73</f>
        <v>0</v>
      </c>
      <c r="S71" s="56">
        <f>'[2]Daily Roster'!$S73</f>
        <v>0</v>
      </c>
      <c r="T71" s="56">
        <f>'[2]Daily Roster'!$T73</f>
        <v>0</v>
      </c>
    </row>
    <row r="72" spans="1:20" x14ac:dyDescent="0.3">
      <c r="A72" s="52">
        <v>43564</v>
      </c>
      <c r="B72" s="53" t="s">
        <v>2</v>
      </c>
      <c r="C72" s="56" t="str">
        <f>'[2]Daily Roster'!$C74</f>
        <v>T.Vo</v>
      </c>
      <c r="D72" s="56" t="str">
        <f>'[2]Daily Roster'!$D74</f>
        <v>Nicholas</v>
      </c>
      <c r="E72" s="56" t="str">
        <f>'[2]Daily Roster'!$E74</f>
        <v>Kosta</v>
      </c>
      <c r="F72" s="56" t="str">
        <f>'[2]Daily Roster'!$F74</f>
        <v>Therese</v>
      </c>
      <c r="G72" s="56" t="str">
        <f>'[2]Daily Roster'!$G74</f>
        <v>Meng</v>
      </c>
      <c r="H72" s="56" t="str">
        <f>'[2]Daily Roster'!$H74</f>
        <v>Aseel</v>
      </c>
      <c r="I72" s="56">
        <f>'[2]Daily Roster'!$I74</f>
        <v>0</v>
      </c>
      <c r="J72" s="56">
        <f>'[2]Daily Roster'!$J74</f>
        <v>0</v>
      </c>
      <c r="K72" s="56">
        <f>'[2]Daily Roster'!$K74</f>
        <v>0</v>
      </c>
      <c r="L72" s="56">
        <f>'[2]Daily Roster'!$L74</f>
        <v>0</v>
      </c>
      <c r="M72" s="56">
        <f>'[2]Daily Roster'!$M74</f>
        <v>0</v>
      </c>
      <c r="N72" s="56">
        <f>'[2]Daily Roster'!$N74</f>
        <v>0</v>
      </c>
      <c r="O72" s="56">
        <f>'[2]Daily Roster'!$O74</f>
        <v>0</v>
      </c>
      <c r="P72" s="56">
        <f>'[2]Daily Roster'!$P74</f>
        <v>0</v>
      </c>
      <c r="Q72" s="56">
        <f>'[2]Daily Roster'!$Q74</f>
        <v>0</v>
      </c>
      <c r="R72" s="56">
        <f>'[2]Daily Roster'!$R74</f>
        <v>0</v>
      </c>
      <c r="S72" s="56">
        <f>'[2]Daily Roster'!$S74</f>
        <v>0</v>
      </c>
      <c r="T72" s="56">
        <f>'[2]Daily Roster'!$T74</f>
        <v>0</v>
      </c>
    </row>
    <row r="73" spans="1:20" x14ac:dyDescent="0.3">
      <c r="A73" s="52">
        <v>43565</v>
      </c>
      <c r="B73" s="53" t="s">
        <v>3</v>
      </c>
      <c r="C73" s="56" t="str">
        <f>'[2]Daily Roster'!$C75</f>
        <v>Huda</v>
      </c>
      <c r="D73" s="56" t="str">
        <f>'[2]Daily Roster'!$D75</f>
        <v>Nicholas</v>
      </c>
      <c r="E73" s="56" t="str">
        <f>'[2]Daily Roster'!$E75</f>
        <v>T.Vo</v>
      </c>
      <c r="F73" s="56" t="str">
        <f>'[2]Daily Roster'!$F75</f>
        <v>Therese</v>
      </c>
      <c r="G73" s="56" t="str">
        <f>'[2]Daily Roster'!$G75</f>
        <v>V.Mai</v>
      </c>
      <c r="H73" s="56" t="str">
        <f>'[2]Daily Roster'!$H75</f>
        <v>Aseel</v>
      </c>
      <c r="I73" s="56">
        <f>'[2]Daily Roster'!$I75</f>
        <v>0</v>
      </c>
      <c r="J73" s="56">
        <f>'[2]Daily Roster'!$J75</f>
        <v>0</v>
      </c>
      <c r="K73" s="56">
        <f>'[2]Daily Roster'!$K75</f>
        <v>0</v>
      </c>
      <c r="L73" s="56">
        <f>'[2]Daily Roster'!$L75</f>
        <v>0</v>
      </c>
      <c r="M73" s="56">
        <f>'[2]Daily Roster'!$M75</f>
        <v>0</v>
      </c>
      <c r="N73" s="56">
        <f>'[2]Daily Roster'!$N75</f>
        <v>0</v>
      </c>
      <c r="O73" s="56">
        <f>'[2]Daily Roster'!$O75</f>
        <v>0</v>
      </c>
      <c r="P73" s="56">
        <f>'[2]Daily Roster'!$P75</f>
        <v>0</v>
      </c>
      <c r="Q73" s="56">
        <f>'[2]Daily Roster'!$Q75</f>
        <v>0</v>
      </c>
      <c r="R73" s="56">
        <f>'[2]Daily Roster'!$R75</f>
        <v>0</v>
      </c>
      <c r="S73" s="56">
        <f>'[2]Daily Roster'!$S75</f>
        <v>0</v>
      </c>
      <c r="T73" s="56">
        <f>'[2]Daily Roster'!$T75</f>
        <v>0</v>
      </c>
    </row>
    <row r="74" spans="1:20" x14ac:dyDescent="0.3">
      <c r="A74" s="52">
        <v>43566</v>
      </c>
      <c r="B74" s="53" t="s">
        <v>4</v>
      </c>
      <c r="C74" s="56" t="str">
        <f>'[2]Daily Roster'!$C76</f>
        <v>Huda</v>
      </c>
      <c r="D74" s="56" t="str">
        <f>'[2]Daily Roster'!$D76</f>
        <v>Nicholas</v>
      </c>
      <c r="E74" s="56" t="str">
        <f>'[2]Daily Roster'!$E76</f>
        <v>Kosta</v>
      </c>
      <c r="F74" s="56" t="str">
        <f>'[2]Daily Roster'!$F76</f>
        <v>Therese</v>
      </c>
      <c r="G74" s="56" t="str">
        <f>'[2]Daily Roster'!$G76</f>
        <v>V.Mai</v>
      </c>
      <c r="H74" s="56" t="str">
        <f>'[2]Daily Roster'!$H76</f>
        <v>Aseel</v>
      </c>
      <c r="I74" s="56">
        <f>'[2]Daily Roster'!$I76</f>
        <v>0</v>
      </c>
      <c r="J74" s="56">
        <f>'[2]Daily Roster'!$J76</f>
        <v>0</v>
      </c>
      <c r="K74" s="56">
        <f>'[2]Daily Roster'!$K76</f>
        <v>0</v>
      </c>
      <c r="L74" s="56">
        <f>'[2]Daily Roster'!$L76</f>
        <v>0</v>
      </c>
      <c r="M74" s="56">
        <f>'[2]Daily Roster'!$M76</f>
        <v>0</v>
      </c>
      <c r="N74" s="56">
        <f>'[2]Daily Roster'!$N76</f>
        <v>0</v>
      </c>
      <c r="O74" s="56">
        <f>'[2]Daily Roster'!$O76</f>
        <v>0</v>
      </c>
      <c r="P74" s="56">
        <f>'[2]Daily Roster'!$P76</f>
        <v>0</v>
      </c>
      <c r="Q74" s="56">
        <f>'[2]Daily Roster'!$Q76</f>
        <v>0</v>
      </c>
      <c r="R74" s="56">
        <f>'[2]Daily Roster'!$R76</f>
        <v>0</v>
      </c>
      <c r="S74" s="56">
        <f>'[2]Daily Roster'!$S76</f>
        <v>0</v>
      </c>
      <c r="T74" s="56">
        <f>'[2]Daily Roster'!$T76</f>
        <v>0</v>
      </c>
    </row>
    <row r="75" spans="1:20" x14ac:dyDescent="0.3">
      <c r="A75" s="52">
        <v>43567</v>
      </c>
      <c r="B75" s="53" t="s">
        <v>5</v>
      </c>
      <c r="C75" s="56" t="str">
        <f>'[2]Daily Roster'!$C77</f>
        <v>Huda</v>
      </c>
      <c r="D75" s="56" t="str">
        <f>'[2]Daily Roster'!$D77</f>
        <v>Nicholas</v>
      </c>
      <c r="E75" s="56" t="str">
        <f>'[2]Daily Roster'!$E77</f>
        <v>Kosta</v>
      </c>
      <c r="F75" s="56" t="str">
        <f>'[2]Daily Roster'!$F77</f>
        <v>Therese</v>
      </c>
      <c r="G75" s="56" t="str">
        <f>'[2]Daily Roster'!$G77</f>
        <v>V.Mai</v>
      </c>
      <c r="H75" s="56" t="str">
        <f>'[2]Daily Roster'!$H77</f>
        <v>Aseel</v>
      </c>
      <c r="I75" s="56">
        <f>'[2]Daily Roster'!$I77</f>
        <v>0</v>
      </c>
      <c r="J75" s="56">
        <f>'[2]Daily Roster'!$J77</f>
        <v>0</v>
      </c>
      <c r="K75" s="56">
        <f>'[2]Daily Roster'!$K77</f>
        <v>0</v>
      </c>
      <c r="L75" s="56">
        <f>'[2]Daily Roster'!$L77</f>
        <v>0</v>
      </c>
      <c r="M75" s="56">
        <f>'[2]Daily Roster'!$M77</f>
        <v>0</v>
      </c>
      <c r="N75" s="56">
        <f>'[2]Daily Roster'!$N77</f>
        <v>0</v>
      </c>
      <c r="O75" s="56">
        <f>'[2]Daily Roster'!$O77</f>
        <v>0</v>
      </c>
      <c r="P75" s="56">
        <f>'[2]Daily Roster'!$P77</f>
        <v>0</v>
      </c>
      <c r="Q75" s="56">
        <f>'[2]Daily Roster'!$Q77</f>
        <v>0</v>
      </c>
      <c r="R75" s="56">
        <f>'[2]Daily Roster'!$R77</f>
        <v>0</v>
      </c>
      <c r="S75" s="56">
        <f>'[2]Daily Roster'!$S77</f>
        <v>0</v>
      </c>
      <c r="T75" s="56">
        <f>'[2]Daily Roster'!$T77</f>
        <v>0</v>
      </c>
    </row>
    <row r="76" spans="1:20" x14ac:dyDescent="0.3">
      <c r="A76" s="52">
        <v>43570</v>
      </c>
      <c r="B76" s="53" t="s">
        <v>1</v>
      </c>
      <c r="C76" s="56" t="str">
        <f>'[2]Daily Roster'!$C78</f>
        <v>V.Mai</v>
      </c>
      <c r="D76" s="56" t="str">
        <f>'[2]Daily Roster'!$D78</f>
        <v>Nicholas</v>
      </c>
      <c r="E76" s="56" t="str">
        <f>'[2]Daily Roster'!$E78</f>
        <v>Kosta</v>
      </c>
      <c r="F76" s="56" t="str">
        <f>'[2]Daily Roster'!$F78</f>
        <v>Therese</v>
      </c>
      <c r="G76" s="56" t="str">
        <f>'[2]Daily Roster'!$G78</f>
        <v>Meng</v>
      </c>
      <c r="H76" s="56" t="str">
        <f>'[2]Daily Roster'!$H78</f>
        <v>Aseel</v>
      </c>
      <c r="I76" s="56">
        <f>'[2]Daily Roster'!$I78</f>
        <v>0</v>
      </c>
      <c r="J76" s="56">
        <f>'[2]Daily Roster'!$J78</f>
        <v>0</v>
      </c>
      <c r="K76" s="56">
        <f>'[2]Daily Roster'!$K78</f>
        <v>0</v>
      </c>
      <c r="L76" s="56">
        <f>'[2]Daily Roster'!$L78</f>
        <v>0</v>
      </c>
      <c r="M76" s="56">
        <f>'[2]Daily Roster'!$M78</f>
        <v>0</v>
      </c>
      <c r="N76" s="56">
        <f>'[2]Daily Roster'!$N78</f>
        <v>0</v>
      </c>
      <c r="O76" s="56">
        <f>'[2]Daily Roster'!$O78</f>
        <v>0</v>
      </c>
      <c r="P76" s="56">
        <f>'[2]Daily Roster'!$P78</f>
        <v>0</v>
      </c>
      <c r="Q76" s="56">
        <f>'[2]Daily Roster'!$Q78</f>
        <v>0</v>
      </c>
      <c r="R76" s="56">
        <f>'[2]Daily Roster'!$R78</f>
        <v>0</v>
      </c>
      <c r="S76" s="56">
        <f>'[2]Daily Roster'!$S78</f>
        <v>0</v>
      </c>
      <c r="T76" s="56">
        <f>'[2]Daily Roster'!$T78</f>
        <v>0</v>
      </c>
    </row>
    <row r="77" spans="1:20" x14ac:dyDescent="0.3">
      <c r="A77" s="52">
        <v>43571</v>
      </c>
      <c r="B77" s="53" t="s">
        <v>2</v>
      </c>
      <c r="C77" s="56" t="str">
        <f>'[2]Daily Roster'!$C79</f>
        <v>V.Mai</v>
      </c>
      <c r="D77" s="56" t="str">
        <f>'[2]Daily Roster'!$D79</f>
        <v>Nicholas</v>
      </c>
      <c r="E77" s="56" t="str">
        <f>'[2]Daily Roster'!$E79</f>
        <v>Kosta</v>
      </c>
      <c r="F77" s="56" t="str">
        <f>'[2]Daily Roster'!$F79</f>
        <v>Therese</v>
      </c>
      <c r="G77" s="56" t="str">
        <f>'[2]Daily Roster'!$G79</f>
        <v>M.Phung</v>
      </c>
      <c r="H77" s="56" t="str">
        <f>'[2]Daily Roster'!$H79</f>
        <v>Aseel</v>
      </c>
      <c r="I77" s="56">
        <f>'[2]Daily Roster'!$I79</f>
        <v>0</v>
      </c>
      <c r="J77" s="56">
        <f>'[2]Daily Roster'!$J79</f>
        <v>0</v>
      </c>
      <c r="K77" s="56">
        <f>'[2]Daily Roster'!$K79</f>
        <v>0</v>
      </c>
      <c r="L77" s="56">
        <f>'[2]Daily Roster'!$L79</f>
        <v>0</v>
      </c>
      <c r="M77" s="56">
        <f>'[2]Daily Roster'!$M79</f>
        <v>0</v>
      </c>
      <c r="N77" s="56">
        <f>'[2]Daily Roster'!$N79</f>
        <v>0</v>
      </c>
      <c r="O77" s="56">
        <f>'[2]Daily Roster'!$O79</f>
        <v>0</v>
      </c>
      <c r="P77" s="56">
        <f>'[2]Daily Roster'!$P79</f>
        <v>0</v>
      </c>
      <c r="Q77" s="56">
        <f>'[2]Daily Roster'!$Q79</f>
        <v>0</v>
      </c>
      <c r="R77" s="56">
        <f>'[2]Daily Roster'!$R79</f>
        <v>0</v>
      </c>
      <c r="S77" s="56">
        <f>'[2]Daily Roster'!$S79</f>
        <v>0</v>
      </c>
      <c r="T77" s="56">
        <f>'[2]Daily Roster'!$T79</f>
        <v>0</v>
      </c>
    </row>
    <row r="78" spans="1:20" x14ac:dyDescent="0.3">
      <c r="A78" s="52">
        <v>43572</v>
      </c>
      <c r="B78" s="53" t="s">
        <v>3</v>
      </c>
      <c r="C78" s="56" t="str">
        <f>'[2]Daily Roster'!$C80</f>
        <v>V.Mai</v>
      </c>
      <c r="D78" s="56" t="str">
        <f>'[2]Daily Roster'!$D80</f>
        <v>Huda</v>
      </c>
      <c r="E78" s="56" t="str">
        <f>'[2]Daily Roster'!$E80</f>
        <v>Kosta</v>
      </c>
      <c r="F78" s="56" t="str">
        <f>'[2]Daily Roster'!$F80</f>
        <v>Therese</v>
      </c>
      <c r="G78" s="56" t="str">
        <f>'[2]Daily Roster'!$G80</f>
        <v>M.Phung</v>
      </c>
      <c r="H78" s="56" t="str">
        <f>'[2]Daily Roster'!$H80</f>
        <v>Aseel</v>
      </c>
      <c r="I78" s="56">
        <f>'[2]Daily Roster'!$I80</f>
        <v>0</v>
      </c>
      <c r="J78" s="56">
        <f>'[2]Daily Roster'!$J80</f>
        <v>0</v>
      </c>
      <c r="K78" s="56">
        <f>'[2]Daily Roster'!$K80</f>
        <v>0</v>
      </c>
      <c r="L78" s="56">
        <f>'[2]Daily Roster'!$L80</f>
        <v>0</v>
      </c>
      <c r="M78" s="56">
        <f>'[2]Daily Roster'!$M80</f>
        <v>0</v>
      </c>
      <c r="N78" s="56">
        <f>'[2]Daily Roster'!$N80</f>
        <v>0</v>
      </c>
      <c r="O78" s="56">
        <f>'[2]Daily Roster'!$O80</f>
        <v>0</v>
      </c>
      <c r="P78" s="56">
        <f>'[2]Daily Roster'!$P80</f>
        <v>0</v>
      </c>
      <c r="Q78" s="56">
        <f>'[2]Daily Roster'!$Q80</f>
        <v>0</v>
      </c>
      <c r="R78" s="56">
        <f>'[2]Daily Roster'!$R80</f>
        <v>0</v>
      </c>
      <c r="S78" s="56">
        <f>'[2]Daily Roster'!$S80</f>
        <v>0</v>
      </c>
      <c r="T78" s="56">
        <f>'[2]Daily Roster'!$T80</f>
        <v>0</v>
      </c>
    </row>
    <row r="79" spans="1:20" x14ac:dyDescent="0.3">
      <c r="A79" s="52">
        <v>43573</v>
      </c>
      <c r="B79" s="53" t="s">
        <v>4</v>
      </c>
      <c r="C79" s="56" t="str">
        <f>'[2]Daily Roster'!$C81</f>
        <v>V.Mai</v>
      </c>
      <c r="D79" s="56" t="str">
        <f>'[2]Daily Roster'!$D81</f>
        <v>Nicholas</v>
      </c>
      <c r="E79" s="56" t="str">
        <f>'[2]Daily Roster'!$E81</f>
        <v>Kosta</v>
      </c>
      <c r="F79" s="56" t="str">
        <f>'[2]Daily Roster'!$F81</f>
        <v>Therese</v>
      </c>
      <c r="G79" s="56" t="str">
        <f>'[2]Daily Roster'!$G81</f>
        <v>M.Phung</v>
      </c>
      <c r="H79" s="56" t="str">
        <f>'[2]Daily Roster'!$H81</f>
        <v>Aseel</v>
      </c>
      <c r="I79" s="56">
        <f>'[2]Daily Roster'!$I81</f>
        <v>0</v>
      </c>
      <c r="J79" s="56">
        <f>'[2]Daily Roster'!$J81</f>
        <v>0</v>
      </c>
      <c r="K79" s="56">
        <f>'[2]Daily Roster'!$K81</f>
        <v>0</v>
      </c>
      <c r="L79" s="56">
        <f>'[2]Daily Roster'!$L81</f>
        <v>0</v>
      </c>
      <c r="M79" s="56">
        <f>'[2]Daily Roster'!$M81</f>
        <v>0</v>
      </c>
      <c r="N79" s="56">
        <f>'[2]Daily Roster'!$N81</f>
        <v>0</v>
      </c>
      <c r="O79" s="56">
        <f>'[2]Daily Roster'!$O81</f>
        <v>0</v>
      </c>
      <c r="P79" s="56">
        <f>'[2]Daily Roster'!$P81</f>
        <v>0</v>
      </c>
      <c r="Q79" s="56">
        <f>'[2]Daily Roster'!$Q81</f>
        <v>0</v>
      </c>
      <c r="R79" s="56">
        <f>'[2]Daily Roster'!$R81</f>
        <v>0</v>
      </c>
      <c r="S79" s="56">
        <f>'[2]Daily Roster'!$S81</f>
        <v>0</v>
      </c>
      <c r="T79" s="56">
        <f>'[2]Daily Roster'!$T81</f>
        <v>0</v>
      </c>
    </row>
    <row r="80" spans="1:20" x14ac:dyDescent="0.3">
      <c r="A80" s="52">
        <v>43574</v>
      </c>
      <c r="B80" s="53" t="s">
        <v>5</v>
      </c>
      <c r="C80" s="56" t="str">
        <f>'[2]Daily Roster'!$C82</f>
        <v>Public holiday</v>
      </c>
      <c r="D80" s="56" t="str">
        <f>'[2]Daily Roster'!$D82</f>
        <v>Public holiday</v>
      </c>
      <c r="E80" s="56" t="str">
        <f>'[2]Daily Roster'!$E82</f>
        <v>Public holiday</v>
      </c>
      <c r="F80" s="56" t="str">
        <f>'[2]Daily Roster'!$F82</f>
        <v>Public holiday</v>
      </c>
      <c r="G80" s="56" t="str">
        <f>'[2]Daily Roster'!$G82</f>
        <v>Public holiday</v>
      </c>
      <c r="H80" s="56" t="str">
        <f>'[2]Daily Roster'!$H82</f>
        <v>Public holiday</v>
      </c>
      <c r="I80" s="56" t="str">
        <f>'[2]Daily Roster'!$I82</f>
        <v>Public holiday</v>
      </c>
      <c r="J80" s="56" t="str">
        <f>'[2]Daily Roster'!$J82</f>
        <v>Public holiday</v>
      </c>
      <c r="K80" s="56" t="str">
        <f>'[2]Daily Roster'!$K82</f>
        <v>Public holiday</v>
      </c>
      <c r="L80" s="56" t="str">
        <f>'[2]Daily Roster'!$L82</f>
        <v>Public holiday</v>
      </c>
      <c r="M80" s="56" t="str">
        <f>'[2]Daily Roster'!$M82</f>
        <v>Public holiday</v>
      </c>
      <c r="N80" s="56" t="str">
        <f>'[2]Daily Roster'!$N82</f>
        <v>Public holiday</v>
      </c>
      <c r="O80" s="56" t="str">
        <f>'[2]Daily Roster'!$O82</f>
        <v>Public holiday</v>
      </c>
      <c r="P80" s="56">
        <f>'[2]Daily Roster'!$P82</f>
        <v>0</v>
      </c>
      <c r="Q80" s="56">
        <f>'[2]Daily Roster'!$Q82</f>
        <v>0</v>
      </c>
      <c r="R80" s="56">
        <f>'[2]Daily Roster'!$R82</f>
        <v>0</v>
      </c>
      <c r="S80" s="56">
        <f>'[2]Daily Roster'!$S82</f>
        <v>0</v>
      </c>
      <c r="T80" s="56">
        <f>'[2]Daily Roster'!$T82</f>
        <v>0</v>
      </c>
    </row>
    <row r="81" spans="1:20" x14ac:dyDescent="0.3">
      <c r="A81" s="52">
        <v>43577</v>
      </c>
      <c r="B81" s="53" t="s">
        <v>1</v>
      </c>
      <c r="C81" s="56" t="str">
        <f>'[2]Daily Roster'!$C83</f>
        <v>Public holiday</v>
      </c>
      <c r="D81" s="56" t="str">
        <f>'[2]Daily Roster'!$D83</f>
        <v>Public holiday</v>
      </c>
      <c r="E81" s="56" t="str">
        <f>'[2]Daily Roster'!$E83</f>
        <v>Public holiday</v>
      </c>
      <c r="F81" s="56" t="str">
        <f>'[2]Daily Roster'!$F83</f>
        <v>Public holiday</v>
      </c>
      <c r="G81" s="56" t="str">
        <f>'[2]Daily Roster'!$G83</f>
        <v>Public holiday</v>
      </c>
      <c r="H81" s="56" t="str">
        <f>'[2]Daily Roster'!$H83</f>
        <v>Public holiday</v>
      </c>
      <c r="I81" s="56" t="str">
        <f>'[2]Daily Roster'!$I83</f>
        <v>Public holiday</v>
      </c>
      <c r="J81" s="56" t="str">
        <f>'[2]Daily Roster'!$J83</f>
        <v>Public holiday</v>
      </c>
      <c r="K81" s="56" t="str">
        <f>'[2]Daily Roster'!$K83</f>
        <v>Public holiday</v>
      </c>
      <c r="L81" s="56" t="str">
        <f>'[2]Daily Roster'!$L83</f>
        <v>Public holiday</v>
      </c>
      <c r="M81" s="56" t="str">
        <f>'[2]Daily Roster'!$M83</f>
        <v>Public holiday</v>
      </c>
      <c r="N81" s="56" t="str">
        <f>'[2]Daily Roster'!$N83</f>
        <v>Public holiday</v>
      </c>
      <c r="O81" s="56" t="str">
        <f>'[2]Daily Roster'!$O83</f>
        <v>Public holiday</v>
      </c>
      <c r="P81" s="56">
        <f>'[2]Daily Roster'!$P83</f>
        <v>0</v>
      </c>
      <c r="Q81" s="56">
        <f>'[2]Daily Roster'!$Q83</f>
        <v>0</v>
      </c>
      <c r="R81" s="56">
        <f>'[2]Daily Roster'!$R83</f>
        <v>0</v>
      </c>
      <c r="S81" s="56">
        <f>'[2]Daily Roster'!$S83</f>
        <v>0</v>
      </c>
      <c r="T81" s="56">
        <f>'[2]Daily Roster'!$T83</f>
        <v>0</v>
      </c>
    </row>
    <row r="82" spans="1:20" x14ac:dyDescent="0.3">
      <c r="A82" s="52">
        <v>43578</v>
      </c>
      <c r="B82" s="53" t="s">
        <v>2</v>
      </c>
      <c r="C82" s="56" t="str">
        <f>'[2]Daily Roster'!$C84</f>
        <v>V.Mai</v>
      </c>
      <c r="D82" s="56" t="str">
        <f>'[2]Daily Roster'!$D84</f>
        <v>Nicholas</v>
      </c>
      <c r="E82" s="56" t="str">
        <f>'[2]Daily Roster'!$E84</f>
        <v>Kosta</v>
      </c>
      <c r="F82" s="56" t="str">
        <f>'[2]Daily Roster'!$F84</f>
        <v>Therese</v>
      </c>
      <c r="G82" s="56" t="str">
        <f>'[2]Daily Roster'!$G84</f>
        <v>M.Phung</v>
      </c>
      <c r="H82" s="56" t="str">
        <f>'[2]Daily Roster'!$H84</f>
        <v>Aseel</v>
      </c>
      <c r="I82" s="56">
        <f>'[2]Daily Roster'!$I84</f>
        <v>0</v>
      </c>
      <c r="J82" s="56">
        <f>'[2]Daily Roster'!$J84</f>
        <v>0</v>
      </c>
      <c r="K82" s="56">
        <f>'[2]Daily Roster'!$K84</f>
        <v>0</v>
      </c>
      <c r="L82" s="56">
        <f>'[2]Daily Roster'!$L84</f>
        <v>0</v>
      </c>
      <c r="M82" s="56">
        <f>'[2]Daily Roster'!$M84</f>
        <v>0</v>
      </c>
      <c r="N82" s="56">
        <f>'[2]Daily Roster'!$N84</f>
        <v>0</v>
      </c>
      <c r="O82" s="56">
        <f>'[2]Daily Roster'!$O84</f>
        <v>0</v>
      </c>
      <c r="P82" s="56">
        <f>'[2]Daily Roster'!$P84</f>
        <v>0</v>
      </c>
      <c r="Q82" s="56">
        <f>'[2]Daily Roster'!$Q84</f>
        <v>0</v>
      </c>
      <c r="R82" s="56">
        <f>'[2]Daily Roster'!$R84</f>
        <v>0</v>
      </c>
      <c r="S82" s="56">
        <f>'[2]Daily Roster'!$S84</f>
        <v>0</v>
      </c>
      <c r="T82" s="56">
        <f>'[2]Daily Roster'!$T84</f>
        <v>0</v>
      </c>
    </row>
    <row r="83" spans="1:20" x14ac:dyDescent="0.3">
      <c r="A83" s="52">
        <v>43579</v>
      </c>
      <c r="B83" s="53" t="s">
        <v>3</v>
      </c>
      <c r="C83" s="56" t="str">
        <f>'[2]Daily Roster'!$C85</f>
        <v>Huda</v>
      </c>
      <c r="D83" s="56" t="str">
        <f>'[2]Daily Roster'!$D85</f>
        <v>Nicholas</v>
      </c>
      <c r="E83" s="56" t="str">
        <f>'[2]Daily Roster'!$E85</f>
        <v>Kosta</v>
      </c>
      <c r="F83" s="56" t="str">
        <f>'[2]Daily Roster'!$F85</f>
        <v>Therese</v>
      </c>
      <c r="G83" s="56" t="str">
        <f>'[2]Daily Roster'!$G85</f>
        <v>M.Phung</v>
      </c>
      <c r="H83" s="56" t="str">
        <f>'[2]Daily Roster'!$H85</f>
        <v>Aseel</v>
      </c>
      <c r="I83" s="56">
        <f>'[2]Daily Roster'!$I85</f>
        <v>0</v>
      </c>
      <c r="J83" s="56">
        <f>'[2]Daily Roster'!$J85</f>
        <v>0</v>
      </c>
      <c r="K83" s="56">
        <f>'[2]Daily Roster'!$K85</f>
        <v>0</v>
      </c>
      <c r="L83" s="56">
        <f>'[2]Daily Roster'!$L85</f>
        <v>0</v>
      </c>
      <c r="M83" s="56">
        <f>'[2]Daily Roster'!$M85</f>
        <v>0</v>
      </c>
      <c r="N83" s="56">
        <f>'[2]Daily Roster'!$N85</f>
        <v>0</v>
      </c>
      <c r="O83" s="56">
        <f>'[2]Daily Roster'!$O85</f>
        <v>0</v>
      </c>
      <c r="P83" s="56">
        <f>'[2]Daily Roster'!$P85</f>
        <v>0</v>
      </c>
      <c r="Q83" s="56">
        <f>'[2]Daily Roster'!$Q85</f>
        <v>0</v>
      </c>
      <c r="R83" s="56">
        <f>'[2]Daily Roster'!$R85</f>
        <v>0</v>
      </c>
      <c r="S83" s="56">
        <f>'[2]Daily Roster'!$S85</f>
        <v>0</v>
      </c>
      <c r="T83" s="56">
        <f>'[2]Daily Roster'!$T85</f>
        <v>0</v>
      </c>
    </row>
    <row r="84" spans="1:20" x14ac:dyDescent="0.3">
      <c r="A84" s="52">
        <v>43580</v>
      </c>
      <c r="B84" s="53" t="s">
        <v>4</v>
      </c>
      <c r="C84" s="56" t="str">
        <f>'[2]Daily Roster'!$C86</f>
        <v>Public holiday</v>
      </c>
      <c r="D84" s="56" t="str">
        <f>'[2]Daily Roster'!$D86</f>
        <v>Public holiday</v>
      </c>
      <c r="E84" s="56" t="str">
        <f>'[2]Daily Roster'!$E86</f>
        <v>Public holiday</v>
      </c>
      <c r="F84" s="56" t="str">
        <f>'[2]Daily Roster'!$F86</f>
        <v>Public holiday</v>
      </c>
      <c r="G84" s="56" t="str">
        <f>'[2]Daily Roster'!$G86</f>
        <v>Public holiday</v>
      </c>
      <c r="H84" s="56" t="str">
        <f>'[2]Daily Roster'!$H86</f>
        <v>Public holiday</v>
      </c>
      <c r="I84" s="56" t="str">
        <f>'[2]Daily Roster'!$I86</f>
        <v>Public holiday</v>
      </c>
      <c r="J84" s="56" t="str">
        <f>'[2]Daily Roster'!$J86</f>
        <v>Public holiday</v>
      </c>
      <c r="K84" s="56" t="str">
        <f>'[2]Daily Roster'!$K86</f>
        <v>Public holiday</v>
      </c>
      <c r="L84" s="56" t="str">
        <f>'[2]Daily Roster'!$L86</f>
        <v>Public holiday</v>
      </c>
      <c r="M84" s="56" t="str">
        <f>'[2]Daily Roster'!$M86</f>
        <v>Public holiday</v>
      </c>
      <c r="N84" s="56" t="str">
        <f>'[2]Daily Roster'!$N86</f>
        <v>Public holiday</v>
      </c>
      <c r="O84" s="56" t="str">
        <f>'[2]Daily Roster'!$O86</f>
        <v>Public holiday</v>
      </c>
      <c r="P84" s="56">
        <f>'[2]Daily Roster'!$P86</f>
        <v>0</v>
      </c>
      <c r="Q84" s="56">
        <f>'[2]Daily Roster'!$Q86</f>
        <v>0</v>
      </c>
      <c r="R84" s="56">
        <f>'[2]Daily Roster'!$R86</f>
        <v>0</v>
      </c>
      <c r="S84" s="56">
        <f>'[2]Daily Roster'!$S86</f>
        <v>0</v>
      </c>
      <c r="T84" s="56">
        <f>'[2]Daily Roster'!$T86</f>
        <v>0</v>
      </c>
    </row>
    <row r="85" spans="1:20" x14ac:dyDescent="0.3">
      <c r="A85" s="52">
        <v>43581</v>
      </c>
      <c r="B85" s="53" t="s">
        <v>5</v>
      </c>
      <c r="C85" s="56" t="str">
        <f>'[2]Daily Roster'!$C87</f>
        <v>Huda</v>
      </c>
      <c r="D85" s="56" t="str">
        <f>'[2]Daily Roster'!$D87</f>
        <v>Nicholas</v>
      </c>
      <c r="E85" s="56" t="str">
        <f>'[2]Daily Roster'!$E87</f>
        <v>Kosta</v>
      </c>
      <c r="F85" s="56" t="str">
        <f>'[2]Daily Roster'!$F87</f>
        <v>Therese</v>
      </c>
      <c r="G85" s="56" t="str">
        <f>'[2]Daily Roster'!$G87</f>
        <v>M.Phung</v>
      </c>
      <c r="H85" s="56" t="str">
        <f>'[2]Daily Roster'!$H87</f>
        <v>V.Mai</v>
      </c>
      <c r="I85" s="56">
        <f>'[2]Daily Roster'!$I87</f>
        <v>0</v>
      </c>
      <c r="J85" s="56">
        <f>'[2]Daily Roster'!$J87</f>
        <v>0</v>
      </c>
      <c r="K85" s="56">
        <f>'[2]Daily Roster'!$K87</f>
        <v>0</v>
      </c>
      <c r="L85" s="56">
        <f>'[2]Daily Roster'!$L87</f>
        <v>0</v>
      </c>
      <c r="M85" s="56">
        <f>'[2]Daily Roster'!$M87</f>
        <v>0</v>
      </c>
      <c r="N85" s="56">
        <f>'[2]Daily Roster'!$N87</f>
        <v>0</v>
      </c>
      <c r="O85" s="56">
        <f>'[2]Daily Roster'!$O87</f>
        <v>0</v>
      </c>
      <c r="P85" s="56">
        <f>'[2]Daily Roster'!$P87</f>
        <v>0</v>
      </c>
      <c r="Q85" s="56">
        <f>'[2]Daily Roster'!$Q87</f>
        <v>0</v>
      </c>
      <c r="R85" s="56">
        <f>'[2]Daily Roster'!$R87</f>
        <v>0</v>
      </c>
      <c r="S85" s="56">
        <f>'[2]Daily Roster'!$S87</f>
        <v>0</v>
      </c>
      <c r="T85" s="56">
        <f>'[2]Daily Roster'!$T87</f>
        <v>0</v>
      </c>
    </row>
    <row r="86" spans="1:20" x14ac:dyDescent="0.3">
      <c r="A86" s="52">
        <v>43584</v>
      </c>
      <c r="B86" s="53" t="s">
        <v>1</v>
      </c>
      <c r="C86" s="56" t="str">
        <f>'[2]Daily Roster'!$C88</f>
        <v>T.Vo</v>
      </c>
      <c r="D86" s="56" t="str">
        <f>'[2]Daily Roster'!$D88</f>
        <v>Nicholas</v>
      </c>
      <c r="E86" s="56" t="str">
        <f>'[2]Daily Roster'!$E88</f>
        <v>Kosta</v>
      </c>
      <c r="F86" s="56" t="str">
        <f>'[2]Daily Roster'!$F88</f>
        <v>Therese</v>
      </c>
      <c r="G86" s="56" t="str">
        <f>'[2]Daily Roster'!$G88</f>
        <v>M.Phung</v>
      </c>
      <c r="H86" s="56" t="str">
        <f>'[2]Daily Roster'!$H88</f>
        <v>Meng</v>
      </c>
      <c r="I86" s="56">
        <f>'[2]Daily Roster'!$I88</f>
        <v>0</v>
      </c>
      <c r="J86" s="56">
        <f>'[2]Daily Roster'!$J88</f>
        <v>0</v>
      </c>
      <c r="K86" s="56">
        <f>'[2]Daily Roster'!$K88</f>
        <v>0</v>
      </c>
      <c r="L86" s="56">
        <f>'[2]Daily Roster'!$L88</f>
        <v>0</v>
      </c>
      <c r="M86" s="56">
        <f>'[2]Daily Roster'!$M88</f>
        <v>0</v>
      </c>
      <c r="N86" s="56">
        <f>'[2]Daily Roster'!$N88</f>
        <v>0</v>
      </c>
      <c r="O86" s="56">
        <f>'[2]Daily Roster'!$O88</f>
        <v>0</v>
      </c>
      <c r="P86" s="56">
        <f>'[2]Daily Roster'!$P88</f>
        <v>0</v>
      </c>
      <c r="Q86" s="56">
        <f>'[2]Daily Roster'!$Q88</f>
        <v>0</v>
      </c>
      <c r="R86" s="56">
        <f>'[2]Daily Roster'!$R88</f>
        <v>0</v>
      </c>
      <c r="S86" s="56">
        <f>'[2]Daily Roster'!$S88</f>
        <v>0</v>
      </c>
      <c r="T86" s="56">
        <f>'[2]Daily Roster'!$T88</f>
        <v>0</v>
      </c>
    </row>
    <row r="87" spans="1:20" x14ac:dyDescent="0.3">
      <c r="A87" s="52">
        <v>43585</v>
      </c>
      <c r="B87" s="53" t="s">
        <v>2</v>
      </c>
      <c r="C87" s="56" t="str">
        <f>'[2]Daily Roster'!$C89</f>
        <v>T.Vo</v>
      </c>
      <c r="D87" s="56" t="str">
        <f>'[2]Daily Roster'!$D89</f>
        <v>Nicholas</v>
      </c>
      <c r="E87" s="56" t="str">
        <f>'[2]Daily Roster'!$E89</f>
        <v>Kosta</v>
      </c>
      <c r="F87" s="56" t="str">
        <f>'[2]Daily Roster'!$F89</f>
        <v>Therese</v>
      </c>
      <c r="G87" s="56" t="str">
        <f>'[2]Daily Roster'!$G89</f>
        <v>M.Phung</v>
      </c>
      <c r="H87" s="56" t="str">
        <f>'[2]Daily Roster'!$H89</f>
        <v>Meng</v>
      </c>
      <c r="I87" s="56">
        <f>'[2]Daily Roster'!$I89</f>
        <v>0</v>
      </c>
      <c r="J87" s="56">
        <f>'[2]Daily Roster'!$J89</f>
        <v>0</v>
      </c>
      <c r="K87" s="56">
        <f>'[2]Daily Roster'!$K89</f>
        <v>0</v>
      </c>
      <c r="L87" s="56">
        <f>'[2]Daily Roster'!$L89</f>
        <v>0</v>
      </c>
      <c r="M87" s="56">
        <f>'[2]Daily Roster'!$M89</f>
        <v>0</v>
      </c>
      <c r="N87" s="56">
        <f>'[2]Daily Roster'!$N89</f>
        <v>0</v>
      </c>
      <c r="O87" s="56">
        <f>'[2]Daily Roster'!$O89</f>
        <v>0</v>
      </c>
      <c r="P87" s="56">
        <f>'[2]Daily Roster'!$P89</f>
        <v>0</v>
      </c>
      <c r="Q87" s="56">
        <f>'[2]Daily Roster'!$Q89</f>
        <v>0</v>
      </c>
      <c r="R87" s="56">
        <f>'[2]Daily Roster'!$R89</f>
        <v>0</v>
      </c>
      <c r="S87" s="56">
        <f>'[2]Daily Roster'!$S89</f>
        <v>0</v>
      </c>
      <c r="T87" s="56">
        <f>'[2]Daily Roster'!$T89</f>
        <v>0</v>
      </c>
    </row>
    <row r="88" spans="1:20" x14ac:dyDescent="0.3">
      <c r="A88" s="52">
        <v>43586</v>
      </c>
      <c r="B88" s="53" t="s">
        <v>3</v>
      </c>
      <c r="C88" s="56" t="str">
        <f>'[2]Daily Roster'!$C90</f>
        <v>Huda</v>
      </c>
      <c r="D88" s="56" t="str">
        <f>'[2]Daily Roster'!$D90</f>
        <v>Nicholas</v>
      </c>
      <c r="E88" s="56" t="str">
        <f>'[2]Daily Roster'!$E90</f>
        <v>Kosta</v>
      </c>
      <c r="F88" s="56" t="str">
        <f>'[2]Daily Roster'!$F90</f>
        <v>T.Vo</v>
      </c>
      <c r="G88" s="56" t="str">
        <f>'[2]Daily Roster'!$G90</f>
        <v>M.Phung</v>
      </c>
      <c r="H88" s="56" t="str">
        <f>'[2]Daily Roster'!$H90</f>
        <v>Aseel</v>
      </c>
      <c r="I88" s="56">
        <f>'[2]Daily Roster'!$I90</f>
        <v>0</v>
      </c>
      <c r="J88" s="56">
        <f>'[2]Daily Roster'!$J90</f>
        <v>0</v>
      </c>
      <c r="K88" s="56">
        <f>'[2]Daily Roster'!$K90</f>
        <v>0</v>
      </c>
      <c r="L88" s="56">
        <f>'[2]Daily Roster'!$L90</f>
        <v>0</v>
      </c>
      <c r="M88" s="56">
        <f>'[2]Daily Roster'!$M90</f>
        <v>0</v>
      </c>
      <c r="N88" s="56">
        <f>'[2]Daily Roster'!$N90</f>
        <v>0</v>
      </c>
      <c r="O88" s="56">
        <f>'[2]Daily Roster'!$O90</f>
        <v>0</v>
      </c>
      <c r="P88" s="56">
        <f>'[2]Daily Roster'!$P90</f>
        <v>0</v>
      </c>
      <c r="Q88" s="56">
        <f>'[2]Daily Roster'!$Q90</f>
        <v>0</v>
      </c>
      <c r="R88" s="56">
        <f>'[2]Daily Roster'!$R90</f>
        <v>0</v>
      </c>
      <c r="S88" s="56">
        <f>'[2]Daily Roster'!$S90</f>
        <v>0</v>
      </c>
      <c r="T88" s="56">
        <f>'[2]Daily Roster'!$T90</f>
        <v>0</v>
      </c>
    </row>
    <row r="89" spans="1:20" x14ac:dyDescent="0.3">
      <c r="A89" s="52">
        <v>43587</v>
      </c>
      <c r="B89" s="53" t="s">
        <v>4</v>
      </c>
      <c r="C89" s="56" t="str">
        <f>'[2]Daily Roster'!$C91</f>
        <v>Huda</v>
      </c>
      <c r="D89" s="56" t="str">
        <f>'[2]Daily Roster'!$D91</f>
        <v>Nicholas</v>
      </c>
      <c r="E89" s="56" t="str">
        <f>'[2]Daily Roster'!$E91</f>
        <v>Kosta</v>
      </c>
      <c r="F89" s="56" t="str">
        <f>'[2]Daily Roster'!$F91</f>
        <v>Therese</v>
      </c>
      <c r="G89" s="56" t="str">
        <f>'[2]Daily Roster'!$G91</f>
        <v>M.Phung</v>
      </c>
      <c r="H89" s="56" t="str">
        <f>'[2]Daily Roster'!$H91</f>
        <v>Aseel</v>
      </c>
      <c r="I89" s="56">
        <f>'[2]Daily Roster'!$I91</f>
        <v>0</v>
      </c>
      <c r="J89" s="56">
        <f>'[2]Daily Roster'!$J91</f>
        <v>0</v>
      </c>
      <c r="K89" s="56">
        <f>'[2]Daily Roster'!$K91</f>
        <v>0</v>
      </c>
      <c r="L89" s="56">
        <f>'[2]Daily Roster'!$L91</f>
        <v>0</v>
      </c>
      <c r="M89" s="56">
        <f>'[2]Daily Roster'!$M91</f>
        <v>0</v>
      </c>
      <c r="N89" s="56">
        <f>'[2]Daily Roster'!$N91</f>
        <v>0</v>
      </c>
      <c r="O89" s="56">
        <f>'[2]Daily Roster'!$O91</f>
        <v>0</v>
      </c>
      <c r="P89" s="56">
        <f>'[2]Daily Roster'!$P91</f>
        <v>0</v>
      </c>
      <c r="Q89" s="56">
        <f>'[2]Daily Roster'!$Q91</f>
        <v>0</v>
      </c>
      <c r="R89" s="56">
        <f>'[2]Daily Roster'!$R91</f>
        <v>0</v>
      </c>
      <c r="S89" s="56">
        <f>'[2]Daily Roster'!$S91</f>
        <v>0</v>
      </c>
      <c r="T89" s="56">
        <f>'[2]Daily Roster'!$T91</f>
        <v>0</v>
      </c>
    </row>
    <row r="90" spans="1:20" x14ac:dyDescent="0.3">
      <c r="A90" s="52">
        <v>43588</v>
      </c>
      <c r="B90" s="53" t="s">
        <v>5</v>
      </c>
      <c r="C90" s="56" t="str">
        <f>'[2]Daily Roster'!$C92</f>
        <v>Huda</v>
      </c>
      <c r="D90" s="56" t="str">
        <f>'[2]Daily Roster'!$D92</f>
        <v>Nicholas</v>
      </c>
      <c r="E90" s="56" t="str">
        <f>'[2]Daily Roster'!$E92</f>
        <v>Kosta</v>
      </c>
      <c r="F90" s="56" t="str">
        <f>'[2]Daily Roster'!$F92</f>
        <v>Therese</v>
      </c>
      <c r="G90" s="56" t="str">
        <f>'[2]Daily Roster'!$G92</f>
        <v>M.Phung</v>
      </c>
      <c r="H90" s="56" t="str">
        <f>'[2]Daily Roster'!$H92</f>
        <v>Aseel</v>
      </c>
      <c r="I90" s="56">
        <f>'[2]Daily Roster'!$I92</f>
        <v>0</v>
      </c>
      <c r="J90" s="56">
        <f>'[2]Daily Roster'!$J92</f>
        <v>0</v>
      </c>
      <c r="K90" s="56">
        <f>'[2]Daily Roster'!$K92</f>
        <v>0</v>
      </c>
      <c r="L90" s="56">
        <f>'[2]Daily Roster'!$L92</f>
        <v>0</v>
      </c>
      <c r="M90" s="56">
        <f>'[2]Daily Roster'!$M92</f>
        <v>0</v>
      </c>
      <c r="N90" s="56">
        <f>'[2]Daily Roster'!$N92</f>
        <v>0</v>
      </c>
      <c r="O90" s="56">
        <f>'[2]Daily Roster'!$O92</f>
        <v>0</v>
      </c>
      <c r="P90" s="56">
        <f>'[2]Daily Roster'!$P92</f>
        <v>0</v>
      </c>
      <c r="Q90" s="56">
        <f>'[2]Daily Roster'!$Q92</f>
        <v>0</v>
      </c>
      <c r="R90" s="56">
        <f>'[2]Daily Roster'!$R92</f>
        <v>0</v>
      </c>
      <c r="S90" s="56">
        <f>'[2]Daily Roster'!$S92</f>
        <v>0</v>
      </c>
      <c r="T90" s="56">
        <f>'[2]Daily Roster'!$T92</f>
        <v>0</v>
      </c>
    </row>
    <row r="91" spans="1:20" x14ac:dyDescent="0.3">
      <c r="A91" s="52">
        <v>43591</v>
      </c>
      <c r="B91" s="53" t="s">
        <v>1</v>
      </c>
      <c r="C91" s="56" t="str">
        <f>'[2]Daily Roster'!$C93</f>
        <v>T.Vo</v>
      </c>
      <c r="D91" s="56" t="str">
        <f>'[2]Daily Roster'!$D93</f>
        <v>Nicholas</v>
      </c>
      <c r="E91" s="56" t="str">
        <f>'[2]Daily Roster'!$E93</f>
        <v>Kosta</v>
      </c>
      <c r="F91" s="56" t="str">
        <f>'[2]Daily Roster'!$F93</f>
        <v>Therese</v>
      </c>
      <c r="G91" s="56" t="str">
        <f>'[2]Daily Roster'!$G93</f>
        <v>M.Phung</v>
      </c>
      <c r="H91" s="56" t="str">
        <f>'[2]Daily Roster'!$H93</f>
        <v>V.Mai</v>
      </c>
      <c r="I91" s="56">
        <f>'[2]Daily Roster'!$I93</f>
        <v>0</v>
      </c>
      <c r="J91" s="56">
        <f>'[2]Daily Roster'!$J93</f>
        <v>0</v>
      </c>
      <c r="K91" s="56">
        <f>'[2]Daily Roster'!$K93</f>
        <v>0</v>
      </c>
      <c r="L91" s="56">
        <f>'[2]Daily Roster'!$L93</f>
        <v>0</v>
      </c>
      <c r="M91" s="56">
        <f>'[2]Daily Roster'!$M93</f>
        <v>0</v>
      </c>
      <c r="N91" s="56">
        <f>'[2]Daily Roster'!$N93</f>
        <v>0</v>
      </c>
      <c r="O91" s="56">
        <f>'[2]Daily Roster'!$O93</f>
        <v>0</v>
      </c>
      <c r="P91" s="56">
        <f>'[2]Daily Roster'!$P93</f>
        <v>0</v>
      </c>
      <c r="Q91" s="56">
        <f>'[2]Daily Roster'!$Q93</f>
        <v>0</v>
      </c>
      <c r="R91" s="56">
        <f>'[2]Daily Roster'!$R93</f>
        <v>0</v>
      </c>
      <c r="S91" s="56">
        <f>'[2]Daily Roster'!$S93</f>
        <v>0</v>
      </c>
      <c r="T91" s="56">
        <f>'[2]Daily Roster'!$T93</f>
        <v>0</v>
      </c>
    </row>
    <row r="92" spans="1:20" x14ac:dyDescent="0.3">
      <c r="A92" s="52">
        <v>43592</v>
      </c>
      <c r="B92" s="53" t="s">
        <v>2</v>
      </c>
      <c r="C92" s="56" t="str">
        <f>'[2]Daily Roster'!$C94</f>
        <v>T.Vo</v>
      </c>
      <c r="D92" s="56" t="str">
        <f>'[2]Daily Roster'!$D94</f>
        <v>Nicholas</v>
      </c>
      <c r="E92" s="56" t="str">
        <f>'[2]Daily Roster'!$E94</f>
        <v>Kosta</v>
      </c>
      <c r="F92" s="56" t="str">
        <f>'[2]Daily Roster'!$F94</f>
        <v>Therese</v>
      </c>
      <c r="G92" s="56" t="str">
        <f>'[2]Daily Roster'!$G94</f>
        <v>M.Phung</v>
      </c>
      <c r="H92" s="56" t="str">
        <f>'[2]Daily Roster'!$H94</f>
        <v>V.Mai</v>
      </c>
      <c r="I92" s="56">
        <f>'[2]Daily Roster'!$I94</f>
        <v>0</v>
      </c>
      <c r="J92" s="56">
        <f>'[2]Daily Roster'!$J94</f>
        <v>0</v>
      </c>
      <c r="K92" s="56">
        <f>'[2]Daily Roster'!$K94</f>
        <v>0</v>
      </c>
      <c r="L92" s="56">
        <f>'[2]Daily Roster'!$L94</f>
        <v>0</v>
      </c>
      <c r="M92" s="56">
        <f>'[2]Daily Roster'!$M94</f>
        <v>0</v>
      </c>
      <c r="N92" s="56">
        <f>'[2]Daily Roster'!$N94</f>
        <v>0</v>
      </c>
      <c r="O92" s="56">
        <f>'[2]Daily Roster'!$O94</f>
        <v>0</v>
      </c>
      <c r="P92" s="56">
        <f>'[2]Daily Roster'!$P94</f>
        <v>0</v>
      </c>
      <c r="Q92" s="56">
        <f>'[2]Daily Roster'!$Q94</f>
        <v>0</v>
      </c>
      <c r="R92" s="56">
        <f>'[2]Daily Roster'!$R94</f>
        <v>0</v>
      </c>
      <c r="S92" s="56">
        <f>'[2]Daily Roster'!$S94</f>
        <v>0</v>
      </c>
      <c r="T92" s="56">
        <f>'[2]Daily Roster'!$T94</f>
        <v>0</v>
      </c>
    </row>
    <row r="93" spans="1:20" x14ac:dyDescent="0.3">
      <c r="A93" s="52">
        <v>43593</v>
      </c>
      <c r="B93" s="53" t="s">
        <v>3</v>
      </c>
      <c r="C93" s="56" t="str">
        <f>'[2]Daily Roster'!$C95</f>
        <v>Huda</v>
      </c>
      <c r="D93" s="56" t="str">
        <f>'[2]Daily Roster'!$D95</f>
        <v>Nicholas</v>
      </c>
      <c r="E93" s="56" t="str">
        <f>'[2]Daily Roster'!$E95</f>
        <v>Kosta</v>
      </c>
      <c r="F93" s="56" t="str">
        <f>'[2]Daily Roster'!$F95</f>
        <v>Therese</v>
      </c>
      <c r="G93" s="56" t="str">
        <f>'[2]Daily Roster'!$G95</f>
        <v>M.Phung</v>
      </c>
      <c r="H93" s="56" t="str">
        <f>'[2]Daily Roster'!$H95</f>
        <v>V.Mai</v>
      </c>
      <c r="I93" s="56">
        <f>'[2]Daily Roster'!$I95</f>
        <v>0</v>
      </c>
      <c r="J93" s="56">
        <f>'[2]Daily Roster'!$J95</f>
        <v>0</v>
      </c>
      <c r="K93" s="56">
        <f>'[2]Daily Roster'!$K95</f>
        <v>0</v>
      </c>
      <c r="L93" s="56">
        <f>'[2]Daily Roster'!$L95</f>
        <v>0</v>
      </c>
      <c r="M93" s="56">
        <f>'[2]Daily Roster'!$M95</f>
        <v>0</v>
      </c>
      <c r="N93" s="56">
        <f>'[2]Daily Roster'!$N95</f>
        <v>0</v>
      </c>
      <c r="O93" s="56">
        <f>'[2]Daily Roster'!$O95</f>
        <v>0</v>
      </c>
      <c r="P93" s="56">
        <f>'[2]Daily Roster'!$P95</f>
        <v>0</v>
      </c>
      <c r="Q93" s="56">
        <f>'[2]Daily Roster'!$Q95</f>
        <v>0</v>
      </c>
      <c r="R93" s="56">
        <f>'[2]Daily Roster'!$R95</f>
        <v>0</v>
      </c>
      <c r="S93" s="56">
        <f>'[2]Daily Roster'!$S95</f>
        <v>0</v>
      </c>
      <c r="T93" s="56">
        <f>'[2]Daily Roster'!$T95</f>
        <v>0</v>
      </c>
    </row>
    <row r="94" spans="1:20" x14ac:dyDescent="0.3">
      <c r="A94" s="52">
        <v>43594</v>
      </c>
      <c r="B94" s="53" t="s">
        <v>4</v>
      </c>
      <c r="C94" s="56" t="str">
        <f>'[2]Daily Roster'!$C96</f>
        <v>Huda</v>
      </c>
      <c r="D94" s="56" t="str">
        <f>'[2]Daily Roster'!$D96</f>
        <v>Nicholas</v>
      </c>
      <c r="E94" s="56" t="str">
        <f>'[2]Daily Roster'!$E96</f>
        <v>Kosta</v>
      </c>
      <c r="F94" s="56" t="str">
        <f>'[2]Daily Roster'!$F96</f>
        <v>Therese</v>
      </c>
      <c r="G94" s="56" t="str">
        <f>'[2]Daily Roster'!$G96</f>
        <v>M.Phung</v>
      </c>
      <c r="H94" s="56" t="str">
        <f>'[2]Daily Roster'!$H96</f>
        <v>V.Mai</v>
      </c>
      <c r="I94" s="56">
        <f>'[2]Daily Roster'!$I96</f>
        <v>0</v>
      </c>
      <c r="J94" s="56">
        <f>'[2]Daily Roster'!$J96</f>
        <v>0</v>
      </c>
      <c r="K94" s="56">
        <f>'[2]Daily Roster'!$K96</f>
        <v>0</v>
      </c>
      <c r="L94" s="56">
        <f>'[2]Daily Roster'!$L96</f>
        <v>0</v>
      </c>
      <c r="M94" s="56">
        <f>'[2]Daily Roster'!$M96</f>
        <v>0</v>
      </c>
      <c r="N94" s="56">
        <f>'[2]Daily Roster'!$N96</f>
        <v>0</v>
      </c>
      <c r="O94" s="56">
        <f>'[2]Daily Roster'!$O96</f>
        <v>0</v>
      </c>
      <c r="P94" s="56">
        <f>'[2]Daily Roster'!$P96</f>
        <v>0</v>
      </c>
      <c r="Q94" s="56">
        <f>'[2]Daily Roster'!$Q96</f>
        <v>0</v>
      </c>
      <c r="R94" s="56">
        <f>'[2]Daily Roster'!$R96</f>
        <v>0</v>
      </c>
      <c r="S94" s="56">
        <f>'[2]Daily Roster'!$S96</f>
        <v>0</v>
      </c>
      <c r="T94" s="56">
        <f>'[2]Daily Roster'!$T96</f>
        <v>0</v>
      </c>
    </row>
    <row r="95" spans="1:20" x14ac:dyDescent="0.3">
      <c r="A95" s="52">
        <v>43595</v>
      </c>
      <c r="B95" s="53" t="s">
        <v>5</v>
      </c>
      <c r="C95" s="56" t="str">
        <f>'[2]Daily Roster'!$C97</f>
        <v>Huda</v>
      </c>
      <c r="D95" s="56" t="str">
        <f>'[2]Daily Roster'!$D97</f>
        <v>Nicholas</v>
      </c>
      <c r="E95" s="56" t="str">
        <f>'[2]Daily Roster'!$E97</f>
        <v>Kosta</v>
      </c>
      <c r="F95" s="56" t="str">
        <f>'[2]Daily Roster'!$F97</f>
        <v>Therese</v>
      </c>
      <c r="G95" s="56" t="str">
        <f>'[2]Daily Roster'!$G97</f>
        <v>M.Phung</v>
      </c>
      <c r="H95" s="56" t="str">
        <f>'[2]Daily Roster'!$H97</f>
        <v>Aseel</v>
      </c>
      <c r="I95" s="56">
        <f>'[2]Daily Roster'!$I97</f>
        <v>0</v>
      </c>
      <c r="J95" s="56">
        <f>'[2]Daily Roster'!$J97</f>
        <v>0</v>
      </c>
      <c r="K95" s="56">
        <f>'[2]Daily Roster'!$K97</f>
        <v>0</v>
      </c>
      <c r="L95" s="56">
        <f>'[2]Daily Roster'!$L97</f>
        <v>0</v>
      </c>
      <c r="M95" s="56">
        <f>'[2]Daily Roster'!$M97</f>
        <v>0</v>
      </c>
      <c r="N95" s="56">
        <f>'[2]Daily Roster'!$N97</f>
        <v>0</v>
      </c>
      <c r="O95" s="56">
        <f>'[2]Daily Roster'!$O97</f>
        <v>0</v>
      </c>
      <c r="P95" s="56">
        <f>'[2]Daily Roster'!$P97</f>
        <v>0</v>
      </c>
      <c r="Q95" s="56">
        <f>'[2]Daily Roster'!$Q97</f>
        <v>0</v>
      </c>
      <c r="R95" s="56">
        <f>'[2]Daily Roster'!$R97</f>
        <v>0</v>
      </c>
      <c r="S95" s="56">
        <f>'[2]Daily Roster'!$S97</f>
        <v>0</v>
      </c>
      <c r="T95" s="56">
        <f>'[2]Daily Roster'!$T97</f>
        <v>0</v>
      </c>
    </row>
    <row r="96" spans="1:20" x14ac:dyDescent="0.3">
      <c r="A96" s="52">
        <v>43598</v>
      </c>
      <c r="B96" s="53" t="s">
        <v>1</v>
      </c>
      <c r="C96" s="56" t="str">
        <f>'[2]Daily Roster'!$C98</f>
        <v>T.Vo</v>
      </c>
      <c r="D96" s="56" t="str">
        <f>'[2]Daily Roster'!$D98</f>
        <v>Nicholas</v>
      </c>
      <c r="E96" s="56" t="str">
        <f>'[2]Daily Roster'!$E98</f>
        <v>Aseel</v>
      </c>
      <c r="F96" s="56" t="str">
        <f>'[2]Daily Roster'!$F98</f>
        <v>V.Mai</v>
      </c>
      <c r="G96" s="56" t="str">
        <f>'[2]Daily Roster'!$G98</f>
        <v>M.Phung</v>
      </c>
      <c r="H96" s="56" t="str">
        <f>'[2]Daily Roster'!$H98</f>
        <v>Meng</v>
      </c>
      <c r="I96" s="56">
        <f>'[2]Daily Roster'!$I98</f>
        <v>0</v>
      </c>
      <c r="J96" s="56">
        <f>'[2]Daily Roster'!$J98</f>
        <v>0</v>
      </c>
      <c r="K96" s="56">
        <f>'[2]Daily Roster'!$K98</f>
        <v>0</v>
      </c>
      <c r="L96" s="56">
        <f>'[2]Daily Roster'!$L98</f>
        <v>0</v>
      </c>
      <c r="M96" s="56">
        <f>'[2]Daily Roster'!$M98</f>
        <v>0</v>
      </c>
      <c r="N96" s="56">
        <f>'[2]Daily Roster'!$N98</f>
        <v>0</v>
      </c>
      <c r="O96" s="56">
        <f>'[2]Daily Roster'!$O98</f>
        <v>0</v>
      </c>
      <c r="P96" s="56">
        <f>'[2]Daily Roster'!$P98</f>
        <v>0</v>
      </c>
      <c r="Q96" s="56">
        <f>'[2]Daily Roster'!$Q98</f>
        <v>0</v>
      </c>
      <c r="R96" s="56">
        <f>'[2]Daily Roster'!$R98</f>
        <v>0</v>
      </c>
      <c r="S96" s="56">
        <f>'[2]Daily Roster'!$S98</f>
        <v>0</v>
      </c>
      <c r="T96" s="56">
        <f>'[2]Daily Roster'!$T98</f>
        <v>0</v>
      </c>
    </row>
    <row r="97" spans="1:20" x14ac:dyDescent="0.3">
      <c r="A97" s="52">
        <v>43599</v>
      </c>
      <c r="B97" s="53" t="s">
        <v>2</v>
      </c>
      <c r="C97" s="56" t="str">
        <f>'[2]Daily Roster'!$C99</f>
        <v>T.Vo</v>
      </c>
      <c r="D97" s="56" t="str">
        <f>'[2]Daily Roster'!$D99</f>
        <v>Nicholas</v>
      </c>
      <c r="E97" s="56" t="str">
        <f>'[2]Daily Roster'!$E99</f>
        <v>Kosta</v>
      </c>
      <c r="F97" s="56" t="str">
        <f>'[2]Daily Roster'!$F99</f>
        <v>V.Mai</v>
      </c>
      <c r="G97" s="56" t="str">
        <f>'[2]Daily Roster'!$G99</f>
        <v>M.Phung</v>
      </c>
      <c r="H97" s="56" t="str">
        <f>'[2]Daily Roster'!$H99</f>
        <v>Aseel</v>
      </c>
      <c r="I97" s="56">
        <f>'[2]Daily Roster'!$I99</f>
        <v>0</v>
      </c>
      <c r="J97" s="56">
        <f>'[2]Daily Roster'!$J99</f>
        <v>0</v>
      </c>
      <c r="K97" s="56">
        <f>'[2]Daily Roster'!$K99</f>
        <v>0</v>
      </c>
      <c r="L97" s="56">
        <f>'[2]Daily Roster'!$L99</f>
        <v>0</v>
      </c>
      <c r="M97" s="56">
        <f>'[2]Daily Roster'!$M99</f>
        <v>0</v>
      </c>
      <c r="N97" s="56">
        <f>'[2]Daily Roster'!$N99</f>
        <v>0</v>
      </c>
      <c r="O97" s="56">
        <f>'[2]Daily Roster'!$O99</f>
        <v>0</v>
      </c>
      <c r="P97" s="56">
        <f>'[2]Daily Roster'!$P99</f>
        <v>0</v>
      </c>
      <c r="Q97" s="56">
        <f>'[2]Daily Roster'!$Q99</f>
        <v>0</v>
      </c>
      <c r="R97" s="56">
        <f>'[2]Daily Roster'!$R99</f>
        <v>0</v>
      </c>
      <c r="S97" s="56">
        <f>'[2]Daily Roster'!$S99</f>
        <v>0</v>
      </c>
      <c r="T97" s="56">
        <f>'[2]Daily Roster'!$T99</f>
        <v>0</v>
      </c>
    </row>
    <row r="98" spans="1:20" x14ac:dyDescent="0.3">
      <c r="A98" s="52">
        <v>43600</v>
      </c>
      <c r="B98" s="53" t="s">
        <v>3</v>
      </c>
      <c r="C98" s="56" t="str">
        <f>'[2]Daily Roster'!$C100</f>
        <v>Huda</v>
      </c>
      <c r="D98" s="56" t="str">
        <f>'[2]Daily Roster'!$D100</f>
        <v>Nicholas</v>
      </c>
      <c r="E98" s="56" t="str">
        <f>'[2]Daily Roster'!$E100</f>
        <v>Kosta</v>
      </c>
      <c r="F98" s="56" t="str">
        <f>'[2]Daily Roster'!$F100</f>
        <v>V.Mai</v>
      </c>
      <c r="G98" s="56" t="str">
        <f>'[2]Daily Roster'!$G100</f>
        <v>M.Phung</v>
      </c>
      <c r="H98" s="56" t="str">
        <f>'[2]Daily Roster'!$H100</f>
        <v>Aseel</v>
      </c>
      <c r="I98" s="56">
        <f>'[2]Daily Roster'!$I100</f>
        <v>0</v>
      </c>
      <c r="J98" s="56">
        <f>'[2]Daily Roster'!$J100</f>
        <v>0</v>
      </c>
      <c r="K98" s="56">
        <f>'[2]Daily Roster'!$K100</f>
        <v>0</v>
      </c>
      <c r="L98" s="56">
        <f>'[2]Daily Roster'!$L100</f>
        <v>0</v>
      </c>
      <c r="M98" s="56">
        <f>'[2]Daily Roster'!$M100</f>
        <v>0</v>
      </c>
      <c r="N98" s="56">
        <f>'[2]Daily Roster'!$N100</f>
        <v>0</v>
      </c>
      <c r="O98" s="56">
        <f>'[2]Daily Roster'!$O100</f>
        <v>0</v>
      </c>
      <c r="P98" s="56">
        <f>'[2]Daily Roster'!$P100</f>
        <v>0</v>
      </c>
      <c r="Q98" s="56">
        <f>'[2]Daily Roster'!$Q100</f>
        <v>0</v>
      </c>
      <c r="R98" s="56">
        <f>'[2]Daily Roster'!$R100</f>
        <v>0</v>
      </c>
      <c r="S98" s="56">
        <f>'[2]Daily Roster'!$S100</f>
        <v>0</v>
      </c>
      <c r="T98" s="56">
        <f>'[2]Daily Roster'!$T100</f>
        <v>0</v>
      </c>
    </row>
    <row r="99" spans="1:20" x14ac:dyDescent="0.3">
      <c r="A99" s="52">
        <v>43601</v>
      </c>
      <c r="B99" s="53" t="s">
        <v>4</v>
      </c>
      <c r="C99" s="56" t="str">
        <f>'[2]Daily Roster'!$C101</f>
        <v>Huda</v>
      </c>
      <c r="D99" s="56" t="str">
        <f>'[2]Daily Roster'!$D101</f>
        <v>Nicholas</v>
      </c>
      <c r="E99" s="56" t="str">
        <f>'[2]Daily Roster'!$E101</f>
        <v>Kosta</v>
      </c>
      <c r="F99" s="56" t="str">
        <f>'[2]Daily Roster'!$F101</f>
        <v>V.Mai</v>
      </c>
      <c r="G99" s="56" t="str">
        <f>'[2]Daily Roster'!$G101</f>
        <v>M.Phung</v>
      </c>
      <c r="H99" s="56" t="str">
        <f>'[2]Daily Roster'!$H101</f>
        <v>Aseel</v>
      </c>
      <c r="I99" s="56">
        <f>'[2]Daily Roster'!$I101</f>
        <v>0</v>
      </c>
      <c r="J99" s="56">
        <f>'[2]Daily Roster'!$J101</f>
        <v>0</v>
      </c>
      <c r="K99" s="56">
        <f>'[2]Daily Roster'!$K101</f>
        <v>0</v>
      </c>
      <c r="L99" s="56">
        <f>'[2]Daily Roster'!$L101</f>
        <v>0</v>
      </c>
      <c r="M99" s="56">
        <f>'[2]Daily Roster'!$M101</f>
        <v>0</v>
      </c>
      <c r="N99" s="56">
        <f>'[2]Daily Roster'!$N101</f>
        <v>0</v>
      </c>
      <c r="O99" s="56">
        <f>'[2]Daily Roster'!$O101</f>
        <v>0</v>
      </c>
      <c r="P99" s="56">
        <f>'[2]Daily Roster'!$P101</f>
        <v>0</v>
      </c>
      <c r="Q99" s="56">
        <f>'[2]Daily Roster'!$Q101</f>
        <v>0</v>
      </c>
      <c r="R99" s="56">
        <f>'[2]Daily Roster'!$R101</f>
        <v>0</v>
      </c>
      <c r="S99" s="56">
        <f>'[2]Daily Roster'!$S101</f>
        <v>0</v>
      </c>
      <c r="T99" s="56">
        <f>'[2]Daily Roster'!$T101</f>
        <v>0</v>
      </c>
    </row>
    <row r="100" spans="1:20" x14ac:dyDescent="0.3">
      <c r="A100" s="52">
        <v>43602</v>
      </c>
      <c r="B100" s="53" t="s">
        <v>5</v>
      </c>
      <c r="C100" s="56" t="str">
        <f>'[2]Daily Roster'!$C102</f>
        <v>Huda</v>
      </c>
      <c r="D100" s="56" t="str">
        <f>'[2]Daily Roster'!$D102</f>
        <v>T.Vo</v>
      </c>
      <c r="E100" s="56" t="str">
        <f>'[2]Daily Roster'!$E102</f>
        <v>Kosta</v>
      </c>
      <c r="F100" s="56" t="str">
        <f>'[2]Daily Roster'!$F102</f>
        <v>V.Mai</v>
      </c>
      <c r="G100" s="56" t="str">
        <f>'[2]Daily Roster'!$G102</f>
        <v>M.Phung</v>
      </c>
      <c r="H100" s="56" t="str">
        <f>'[2]Daily Roster'!$H102</f>
        <v>Aseel</v>
      </c>
      <c r="I100" s="56">
        <f>'[2]Daily Roster'!$I102</f>
        <v>0</v>
      </c>
      <c r="J100" s="56">
        <f>'[2]Daily Roster'!$J102</f>
        <v>0</v>
      </c>
      <c r="K100" s="56">
        <f>'[2]Daily Roster'!$K102</f>
        <v>0</v>
      </c>
      <c r="L100" s="56">
        <f>'[2]Daily Roster'!$L102</f>
        <v>0</v>
      </c>
      <c r="M100" s="56">
        <f>'[2]Daily Roster'!$M102</f>
        <v>0</v>
      </c>
      <c r="N100" s="56">
        <f>'[2]Daily Roster'!$N102</f>
        <v>0</v>
      </c>
      <c r="O100" s="56">
        <f>'[2]Daily Roster'!$O102</f>
        <v>0</v>
      </c>
      <c r="P100" s="56">
        <f>'[2]Daily Roster'!$P102</f>
        <v>0</v>
      </c>
      <c r="Q100" s="56">
        <f>'[2]Daily Roster'!$Q102</f>
        <v>0</v>
      </c>
      <c r="R100" s="56">
        <f>'[2]Daily Roster'!$R102</f>
        <v>0</v>
      </c>
      <c r="S100" s="56">
        <f>'[2]Daily Roster'!$S102</f>
        <v>0</v>
      </c>
      <c r="T100" s="56">
        <f>'[2]Daily Roster'!$T102</f>
        <v>0</v>
      </c>
    </row>
    <row r="101" spans="1:20" x14ac:dyDescent="0.3">
      <c r="A101" s="52">
        <v>43605</v>
      </c>
      <c r="B101" s="53" t="s">
        <v>1</v>
      </c>
      <c r="C101" s="56" t="str">
        <f>'[2]Daily Roster'!$C103</f>
        <v>T.Vo</v>
      </c>
      <c r="D101" s="56" t="str">
        <f>'[2]Daily Roster'!$D103</f>
        <v>Nicholas</v>
      </c>
      <c r="E101" s="56" t="str">
        <f>'[2]Daily Roster'!$E103</f>
        <v>Kosta</v>
      </c>
      <c r="F101" s="56" t="str">
        <f>'[2]Daily Roster'!$F103</f>
        <v>Therese</v>
      </c>
      <c r="G101" s="56" t="str">
        <f>'[2]Daily Roster'!$G103</f>
        <v>Aseel</v>
      </c>
      <c r="H101" s="56" t="str">
        <f>'[2]Daily Roster'!$H103</f>
        <v>V.Mai</v>
      </c>
      <c r="I101" s="56">
        <f>'[2]Daily Roster'!$I103</f>
        <v>0</v>
      </c>
      <c r="J101" s="56">
        <f>'[2]Daily Roster'!$J103</f>
        <v>0</v>
      </c>
      <c r="K101" s="56">
        <f>'[2]Daily Roster'!$K103</f>
        <v>0</v>
      </c>
      <c r="L101" s="56">
        <f>'[2]Daily Roster'!$L103</f>
        <v>0</v>
      </c>
      <c r="M101" s="56">
        <f>'[2]Daily Roster'!$M103</f>
        <v>0</v>
      </c>
      <c r="N101" s="56">
        <f>'[2]Daily Roster'!$N103</f>
        <v>0</v>
      </c>
      <c r="O101" s="56">
        <f>'[2]Daily Roster'!$O103</f>
        <v>0</v>
      </c>
      <c r="P101" s="56">
        <f>'[2]Daily Roster'!$P103</f>
        <v>0</v>
      </c>
      <c r="Q101" s="56">
        <f>'[2]Daily Roster'!$Q103</f>
        <v>0</v>
      </c>
      <c r="R101" s="56">
        <f>'[2]Daily Roster'!$R103</f>
        <v>0</v>
      </c>
      <c r="S101" s="56">
        <f>'[2]Daily Roster'!$S103</f>
        <v>0</v>
      </c>
      <c r="T101" s="56">
        <f>'[2]Daily Roster'!$T103</f>
        <v>0</v>
      </c>
    </row>
    <row r="102" spans="1:20" x14ac:dyDescent="0.3">
      <c r="A102" s="52">
        <v>43606</v>
      </c>
      <c r="B102" s="53" t="s">
        <v>2</v>
      </c>
      <c r="C102" s="56" t="str">
        <f>'[2]Daily Roster'!$C104</f>
        <v>T.Vo</v>
      </c>
      <c r="D102" s="56" t="str">
        <f>'[2]Daily Roster'!$D104</f>
        <v>Nicholas</v>
      </c>
      <c r="E102" s="56" t="str">
        <f>'[2]Daily Roster'!$E104</f>
        <v>Kosta</v>
      </c>
      <c r="F102" s="56" t="str">
        <f>'[2]Daily Roster'!$F104</f>
        <v>Therese</v>
      </c>
      <c r="G102" s="56" t="str">
        <f>'[2]Daily Roster'!$G104</f>
        <v>M.Phung</v>
      </c>
      <c r="H102" s="56" t="str">
        <f>'[2]Daily Roster'!$H104</f>
        <v>Aseel</v>
      </c>
      <c r="I102" s="56">
        <f>'[2]Daily Roster'!$I104</f>
        <v>0</v>
      </c>
      <c r="J102" s="56">
        <f>'[2]Daily Roster'!$J104</f>
        <v>0</v>
      </c>
      <c r="K102" s="56">
        <f>'[2]Daily Roster'!$K104</f>
        <v>0</v>
      </c>
      <c r="L102" s="56">
        <f>'[2]Daily Roster'!$L104</f>
        <v>0</v>
      </c>
      <c r="M102" s="56">
        <f>'[2]Daily Roster'!$M104</f>
        <v>0</v>
      </c>
      <c r="N102" s="56">
        <f>'[2]Daily Roster'!$N104</f>
        <v>0</v>
      </c>
      <c r="O102" s="56">
        <f>'[2]Daily Roster'!$O104</f>
        <v>0</v>
      </c>
      <c r="P102" s="56">
        <f>'[2]Daily Roster'!$P104</f>
        <v>0</v>
      </c>
      <c r="Q102" s="56">
        <f>'[2]Daily Roster'!$Q104</f>
        <v>0</v>
      </c>
      <c r="R102" s="56">
        <f>'[2]Daily Roster'!$R104</f>
        <v>0</v>
      </c>
      <c r="S102" s="56">
        <f>'[2]Daily Roster'!$S104</f>
        <v>0</v>
      </c>
      <c r="T102" s="56">
        <f>'[2]Daily Roster'!$T104</f>
        <v>0</v>
      </c>
    </row>
    <row r="103" spans="1:20" x14ac:dyDescent="0.3">
      <c r="A103" s="52">
        <v>43607</v>
      </c>
      <c r="B103" s="53" t="s">
        <v>3</v>
      </c>
      <c r="C103" s="56" t="str">
        <f>'[2]Daily Roster'!$C105</f>
        <v>T.Vo</v>
      </c>
      <c r="D103" s="56" t="str">
        <f>'[2]Daily Roster'!$D105</f>
        <v>Nicholas</v>
      </c>
      <c r="E103" s="56" t="str">
        <f>'[2]Daily Roster'!$E105</f>
        <v>Kosta</v>
      </c>
      <c r="F103" s="56" t="str">
        <f>'[2]Daily Roster'!$F105</f>
        <v>Therese</v>
      </c>
      <c r="G103" s="56" t="str">
        <f>'[2]Daily Roster'!$G105</f>
        <v>M.Phung</v>
      </c>
      <c r="H103" s="56" t="str">
        <f>'[2]Daily Roster'!$H105</f>
        <v>Aseel</v>
      </c>
      <c r="I103" s="56">
        <f>'[2]Daily Roster'!$I105</f>
        <v>0</v>
      </c>
      <c r="J103" s="56">
        <f>'[2]Daily Roster'!$J105</f>
        <v>0</v>
      </c>
      <c r="K103" s="56">
        <f>'[2]Daily Roster'!$K105</f>
        <v>0</v>
      </c>
      <c r="L103" s="56">
        <f>'[2]Daily Roster'!$L105</f>
        <v>0</v>
      </c>
      <c r="M103" s="56">
        <f>'[2]Daily Roster'!$M105</f>
        <v>0</v>
      </c>
      <c r="N103" s="56">
        <f>'[2]Daily Roster'!$N105</f>
        <v>0</v>
      </c>
      <c r="O103" s="56">
        <f>'[2]Daily Roster'!$O105</f>
        <v>0</v>
      </c>
      <c r="P103" s="56">
        <f>'[2]Daily Roster'!$P105</f>
        <v>0</v>
      </c>
      <c r="Q103" s="56">
        <f>'[2]Daily Roster'!$Q105</f>
        <v>0</v>
      </c>
      <c r="R103" s="56">
        <f>'[2]Daily Roster'!$R105</f>
        <v>0</v>
      </c>
      <c r="S103" s="56">
        <f>'[2]Daily Roster'!$S105</f>
        <v>0</v>
      </c>
      <c r="T103" s="56">
        <f>'[2]Daily Roster'!$T105</f>
        <v>0</v>
      </c>
    </row>
    <row r="104" spans="1:20" x14ac:dyDescent="0.3">
      <c r="A104" s="52">
        <v>43608</v>
      </c>
      <c r="B104" s="53" t="s">
        <v>4</v>
      </c>
      <c r="C104" s="56" t="str">
        <f>'[2]Daily Roster'!$C106</f>
        <v>Huda</v>
      </c>
      <c r="D104" s="56" t="str">
        <f>'[2]Daily Roster'!$D106</f>
        <v>Nicholas</v>
      </c>
      <c r="E104" s="56" t="str">
        <f>'[2]Daily Roster'!$E106</f>
        <v>Kosta</v>
      </c>
      <c r="F104" s="56" t="str">
        <f>'[2]Daily Roster'!$F106</f>
        <v>Therese</v>
      </c>
      <c r="G104" s="56" t="str">
        <f>'[2]Daily Roster'!$G106</f>
        <v>M.Phung</v>
      </c>
      <c r="H104" s="56" t="str">
        <f>'[2]Daily Roster'!$H106</f>
        <v>Aseel</v>
      </c>
      <c r="I104" s="56">
        <f>'[2]Daily Roster'!$I106</f>
        <v>0</v>
      </c>
      <c r="J104" s="56">
        <f>'[2]Daily Roster'!$J106</f>
        <v>0</v>
      </c>
      <c r="K104" s="56">
        <f>'[2]Daily Roster'!$K106</f>
        <v>0</v>
      </c>
      <c r="L104" s="56">
        <f>'[2]Daily Roster'!$L106</f>
        <v>0</v>
      </c>
      <c r="M104" s="56">
        <f>'[2]Daily Roster'!$M106</f>
        <v>0</v>
      </c>
      <c r="N104" s="56">
        <f>'[2]Daily Roster'!$N106</f>
        <v>0</v>
      </c>
      <c r="O104" s="56">
        <f>'[2]Daily Roster'!$O106</f>
        <v>0</v>
      </c>
      <c r="P104" s="56">
        <f>'[2]Daily Roster'!$P106</f>
        <v>0</v>
      </c>
      <c r="Q104" s="56">
        <f>'[2]Daily Roster'!$Q106</f>
        <v>0</v>
      </c>
      <c r="R104" s="56">
        <f>'[2]Daily Roster'!$R106</f>
        <v>0</v>
      </c>
      <c r="S104" s="56">
        <f>'[2]Daily Roster'!$S106</f>
        <v>0</v>
      </c>
      <c r="T104" s="56">
        <f>'[2]Daily Roster'!$T106</f>
        <v>0</v>
      </c>
    </row>
    <row r="105" spans="1:20" x14ac:dyDescent="0.3">
      <c r="A105" s="52">
        <v>43609</v>
      </c>
      <c r="B105" s="53" t="s">
        <v>5</v>
      </c>
      <c r="C105" s="56" t="str">
        <f>'[2]Daily Roster'!$C107</f>
        <v>Huda</v>
      </c>
      <c r="D105" s="56" t="str">
        <f>'[2]Daily Roster'!$D107</f>
        <v>Nicholas</v>
      </c>
      <c r="E105" s="56" t="str">
        <f>'[2]Daily Roster'!$E107</f>
        <v>Kosta</v>
      </c>
      <c r="F105" s="56" t="str">
        <f>'[2]Daily Roster'!$F107</f>
        <v>Therese</v>
      </c>
      <c r="G105" s="56" t="str">
        <f>'[2]Daily Roster'!$G107</f>
        <v>M.Phung</v>
      </c>
      <c r="H105" s="56" t="str">
        <f>'[2]Daily Roster'!$H107</f>
        <v>Aseel</v>
      </c>
      <c r="I105" s="56">
        <f>'[2]Daily Roster'!$I107</f>
        <v>0</v>
      </c>
      <c r="J105" s="56">
        <f>'[2]Daily Roster'!$J107</f>
        <v>0</v>
      </c>
      <c r="K105" s="56">
        <f>'[2]Daily Roster'!$K107</f>
        <v>0</v>
      </c>
      <c r="L105" s="56">
        <f>'[2]Daily Roster'!$L107</f>
        <v>0</v>
      </c>
      <c r="M105" s="56">
        <f>'[2]Daily Roster'!$M107</f>
        <v>0</v>
      </c>
      <c r="N105" s="56">
        <f>'[2]Daily Roster'!$N107</f>
        <v>0</v>
      </c>
      <c r="O105" s="56">
        <f>'[2]Daily Roster'!$O107</f>
        <v>0</v>
      </c>
      <c r="P105" s="56">
        <f>'[2]Daily Roster'!$P107</f>
        <v>0</v>
      </c>
      <c r="Q105" s="56">
        <f>'[2]Daily Roster'!$Q107</f>
        <v>0</v>
      </c>
      <c r="R105" s="56">
        <f>'[2]Daily Roster'!$R107</f>
        <v>0</v>
      </c>
      <c r="S105" s="56">
        <f>'[2]Daily Roster'!$S107</f>
        <v>0</v>
      </c>
      <c r="T105" s="56">
        <f>'[2]Daily Roster'!$T107</f>
        <v>0</v>
      </c>
    </row>
    <row r="106" spans="1:20" x14ac:dyDescent="0.3">
      <c r="A106" s="52">
        <v>43612</v>
      </c>
      <c r="B106" s="53" t="s">
        <v>1</v>
      </c>
      <c r="C106" s="56" t="str">
        <f>'[2]Daily Roster'!$C108</f>
        <v>V.Mai</v>
      </c>
      <c r="D106" s="56" t="str">
        <f>'[2]Daily Roster'!$D108</f>
        <v>Nicholas</v>
      </c>
      <c r="E106" s="56" t="str">
        <f>'[2]Daily Roster'!$E108</f>
        <v>Kosta</v>
      </c>
      <c r="F106" s="56" t="str">
        <f>'[2]Daily Roster'!$F108</f>
        <v>Therese</v>
      </c>
      <c r="G106" s="56" t="str">
        <f>'[2]Daily Roster'!$G108</f>
        <v>M.Phung</v>
      </c>
      <c r="H106" s="56" t="str">
        <f>'[2]Daily Roster'!$H108</f>
        <v>Aseel</v>
      </c>
      <c r="I106" s="56">
        <f>'[2]Daily Roster'!$I108</f>
        <v>0</v>
      </c>
      <c r="J106" s="56">
        <f>'[2]Daily Roster'!$J108</f>
        <v>0</v>
      </c>
      <c r="K106" s="56">
        <f>'[2]Daily Roster'!$K108</f>
        <v>0</v>
      </c>
      <c r="L106" s="56">
        <f>'[2]Daily Roster'!$L108</f>
        <v>0</v>
      </c>
      <c r="M106" s="56">
        <f>'[2]Daily Roster'!$M108</f>
        <v>0</v>
      </c>
      <c r="N106" s="56">
        <f>'[2]Daily Roster'!$N108</f>
        <v>0</v>
      </c>
      <c r="O106" s="56">
        <f>'[2]Daily Roster'!$O108</f>
        <v>0</v>
      </c>
      <c r="P106" s="56">
        <f>'[2]Daily Roster'!$P108</f>
        <v>0</v>
      </c>
      <c r="Q106" s="56">
        <f>'[2]Daily Roster'!$Q108</f>
        <v>0</v>
      </c>
      <c r="R106" s="56">
        <f>'[2]Daily Roster'!$R108</f>
        <v>0</v>
      </c>
      <c r="S106" s="56">
        <f>'[2]Daily Roster'!$S108</f>
        <v>0</v>
      </c>
      <c r="T106" s="56">
        <f>'[2]Daily Roster'!$T108</f>
        <v>0</v>
      </c>
    </row>
    <row r="107" spans="1:20" x14ac:dyDescent="0.3">
      <c r="A107" s="52">
        <v>43613</v>
      </c>
      <c r="B107" s="53" t="s">
        <v>2</v>
      </c>
      <c r="C107" s="56" t="str">
        <f>'[2]Daily Roster'!$C109</f>
        <v>V.Mai</v>
      </c>
      <c r="D107" s="56" t="str">
        <f>'[2]Daily Roster'!$D109</f>
        <v>Nicholas</v>
      </c>
      <c r="E107" s="56" t="str">
        <f>'[2]Daily Roster'!$E109</f>
        <v>Kosta</v>
      </c>
      <c r="F107" s="56" t="str">
        <f>'[2]Daily Roster'!$F109</f>
        <v>Therese</v>
      </c>
      <c r="G107" s="56" t="str">
        <f>'[2]Daily Roster'!$G109</f>
        <v>Meng</v>
      </c>
      <c r="H107" s="56" t="str">
        <f>'[2]Daily Roster'!$H109</f>
        <v>Aseel</v>
      </c>
      <c r="I107" s="56">
        <f>'[2]Daily Roster'!$I109</f>
        <v>0</v>
      </c>
      <c r="J107" s="56">
        <f>'[2]Daily Roster'!$J109</f>
        <v>0</v>
      </c>
      <c r="K107" s="56">
        <f>'[2]Daily Roster'!$K109</f>
        <v>0</v>
      </c>
      <c r="L107" s="56">
        <f>'[2]Daily Roster'!$L109</f>
        <v>0</v>
      </c>
      <c r="M107" s="56">
        <f>'[2]Daily Roster'!$M109</f>
        <v>0</v>
      </c>
      <c r="N107" s="56">
        <f>'[2]Daily Roster'!$N109</f>
        <v>0</v>
      </c>
      <c r="O107" s="56">
        <f>'[2]Daily Roster'!$O109</f>
        <v>0</v>
      </c>
      <c r="P107" s="56">
        <f>'[2]Daily Roster'!$P109</f>
        <v>0</v>
      </c>
      <c r="Q107" s="56">
        <f>'[2]Daily Roster'!$Q109</f>
        <v>0</v>
      </c>
      <c r="R107" s="56">
        <f>'[2]Daily Roster'!$R109</f>
        <v>0</v>
      </c>
      <c r="S107" s="56">
        <f>'[2]Daily Roster'!$S109</f>
        <v>0</v>
      </c>
      <c r="T107" s="56">
        <f>'[2]Daily Roster'!$T109</f>
        <v>0</v>
      </c>
    </row>
    <row r="108" spans="1:20" x14ac:dyDescent="0.3">
      <c r="A108" s="52">
        <v>43614</v>
      </c>
      <c r="B108" s="53" t="s">
        <v>3</v>
      </c>
      <c r="C108" s="56" t="str">
        <f>'[2]Daily Roster'!$C110</f>
        <v>Huda</v>
      </c>
      <c r="D108" s="56" t="str">
        <f>'[2]Daily Roster'!$D110</f>
        <v>Nicholas</v>
      </c>
      <c r="E108" s="56" t="str">
        <f>'[2]Daily Roster'!$E110</f>
        <v>Kosta</v>
      </c>
      <c r="F108" s="56" t="str">
        <f>'[2]Daily Roster'!$F110</f>
        <v>Therese</v>
      </c>
      <c r="G108" s="56" t="str">
        <f>'[2]Daily Roster'!$G110</f>
        <v>M.Phung</v>
      </c>
      <c r="H108" s="56" t="str">
        <f>'[2]Daily Roster'!$H110</f>
        <v>Aseel</v>
      </c>
      <c r="I108" s="56">
        <f>'[2]Daily Roster'!$I110</f>
        <v>0</v>
      </c>
      <c r="J108" s="56">
        <f>'[2]Daily Roster'!$J110</f>
        <v>0</v>
      </c>
      <c r="K108" s="56">
        <f>'[2]Daily Roster'!$K110</f>
        <v>0</v>
      </c>
      <c r="L108" s="56">
        <f>'[2]Daily Roster'!$L110</f>
        <v>0</v>
      </c>
      <c r="M108" s="56">
        <f>'[2]Daily Roster'!$M110</f>
        <v>0</v>
      </c>
      <c r="N108" s="56">
        <f>'[2]Daily Roster'!$N110</f>
        <v>0</v>
      </c>
      <c r="O108" s="56">
        <f>'[2]Daily Roster'!$O110</f>
        <v>0</v>
      </c>
      <c r="P108" s="56">
        <f>'[2]Daily Roster'!$P110</f>
        <v>0</v>
      </c>
      <c r="Q108" s="56">
        <f>'[2]Daily Roster'!$Q110</f>
        <v>0</v>
      </c>
      <c r="R108" s="56">
        <f>'[2]Daily Roster'!$R110</f>
        <v>0</v>
      </c>
      <c r="S108" s="56">
        <f>'[2]Daily Roster'!$S110</f>
        <v>0</v>
      </c>
      <c r="T108" s="56">
        <f>'[2]Daily Roster'!$T110</f>
        <v>0</v>
      </c>
    </row>
    <row r="109" spans="1:20" x14ac:dyDescent="0.3">
      <c r="A109" s="52">
        <v>43615</v>
      </c>
      <c r="B109" s="53" t="s">
        <v>4</v>
      </c>
      <c r="C109" s="56" t="str">
        <f>'[2]Daily Roster'!$C111</f>
        <v>Huda</v>
      </c>
      <c r="D109" s="56" t="str">
        <f>'[2]Daily Roster'!$D111</f>
        <v>Nicholas</v>
      </c>
      <c r="E109" s="56" t="str">
        <f>'[2]Daily Roster'!$E111</f>
        <v>Kosta</v>
      </c>
      <c r="F109" s="56" t="str">
        <f>'[2]Daily Roster'!$F111</f>
        <v>Therese</v>
      </c>
      <c r="G109" s="56" t="str">
        <f>'[2]Daily Roster'!$G111</f>
        <v>M.Phung</v>
      </c>
      <c r="H109" s="56" t="str">
        <f>'[2]Daily Roster'!$H111</f>
        <v>Aseel</v>
      </c>
      <c r="I109" s="56">
        <f>'[2]Daily Roster'!$I111</f>
        <v>0</v>
      </c>
      <c r="J109" s="56">
        <f>'[2]Daily Roster'!$J111</f>
        <v>0</v>
      </c>
      <c r="K109" s="56">
        <f>'[2]Daily Roster'!$K111</f>
        <v>0</v>
      </c>
      <c r="L109" s="56">
        <f>'[2]Daily Roster'!$L111</f>
        <v>0</v>
      </c>
      <c r="M109" s="56">
        <f>'[2]Daily Roster'!$M111</f>
        <v>0</v>
      </c>
      <c r="N109" s="56">
        <f>'[2]Daily Roster'!$N111</f>
        <v>0</v>
      </c>
      <c r="O109" s="56">
        <f>'[2]Daily Roster'!$O111</f>
        <v>0</v>
      </c>
      <c r="P109" s="56">
        <f>'[2]Daily Roster'!$P111</f>
        <v>0</v>
      </c>
      <c r="Q109" s="56">
        <f>'[2]Daily Roster'!$Q111</f>
        <v>0</v>
      </c>
      <c r="R109" s="56">
        <f>'[2]Daily Roster'!$R111</f>
        <v>0</v>
      </c>
      <c r="S109" s="56">
        <f>'[2]Daily Roster'!$S111</f>
        <v>0</v>
      </c>
      <c r="T109" s="56">
        <f>'[2]Daily Roster'!$T111</f>
        <v>0</v>
      </c>
    </row>
    <row r="110" spans="1:20" x14ac:dyDescent="0.3">
      <c r="A110" s="52">
        <v>43616</v>
      </c>
      <c r="B110" s="53" t="s">
        <v>5</v>
      </c>
      <c r="C110" s="56" t="str">
        <f>'[2]Daily Roster'!$C112</f>
        <v>Huda</v>
      </c>
      <c r="D110" s="56" t="str">
        <f>'[2]Daily Roster'!$D112</f>
        <v>Nicholas</v>
      </c>
      <c r="E110" s="56" t="str">
        <f>'[2]Daily Roster'!$E112</f>
        <v>Kosta</v>
      </c>
      <c r="F110" s="56" t="str">
        <f>'[2]Daily Roster'!$F112</f>
        <v>Therese</v>
      </c>
      <c r="G110" s="56" t="str">
        <f>'[2]Daily Roster'!$G112</f>
        <v>M.Phung</v>
      </c>
      <c r="H110" s="56" t="str">
        <f>'[2]Daily Roster'!$H112</f>
        <v>Aseel</v>
      </c>
      <c r="I110" s="56">
        <f>'[2]Daily Roster'!$I112</f>
        <v>0</v>
      </c>
      <c r="J110" s="56">
        <f>'[2]Daily Roster'!$J112</f>
        <v>0</v>
      </c>
      <c r="K110" s="56">
        <f>'[2]Daily Roster'!$K112</f>
        <v>0</v>
      </c>
      <c r="L110" s="56">
        <f>'[2]Daily Roster'!$L112</f>
        <v>0</v>
      </c>
      <c r="M110" s="56">
        <f>'[2]Daily Roster'!$M112</f>
        <v>0</v>
      </c>
      <c r="N110" s="56">
        <f>'[2]Daily Roster'!$N112</f>
        <v>0</v>
      </c>
      <c r="O110" s="56">
        <f>'[2]Daily Roster'!$O112</f>
        <v>0</v>
      </c>
      <c r="P110" s="56">
        <f>'[2]Daily Roster'!$P112</f>
        <v>0</v>
      </c>
      <c r="Q110" s="56">
        <f>'[2]Daily Roster'!$Q112</f>
        <v>0</v>
      </c>
      <c r="R110" s="56">
        <f>'[2]Daily Roster'!$R112</f>
        <v>0</v>
      </c>
      <c r="S110" s="56">
        <f>'[2]Daily Roster'!$S112</f>
        <v>0</v>
      </c>
      <c r="T110" s="56">
        <f>'[2]Daily Roster'!$T112</f>
        <v>0</v>
      </c>
    </row>
    <row r="111" spans="1:20" x14ac:dyDescent="0.3">
      <c r="A111" s="52">
        <v>43619</v>
      </c>
      <c r="B111" s="53" t="s">
        <v>1</v>
      </c>
      <c r="C111" s="56" t="str">
        <f>'[2]Daily Roster'!$C113</f>
        <v>V.Mai</v>
      </c>
      <c r="D111" s="56" t="str">
        <f>'[2]Daily Roster'!$D113</f>
        <v>Nicholas</v>
      </c>
      <c r="E111" s="56" t="str">
        <f>'[2]Daily Roster'!$E113</f>
        <v>Kosta</v>
      </c>
      <c r="F111" s="56" t="str">
        <f>'[2]Daily Roster'!$F113</f>
        <v>Therese</v>
      </c>
      <c r="G111" s="56" t="str">
        <f>'[2]Daily Roster'!$G113</f>
        <v>M.Phung</v>
      </c>
      <c r="H111" s="56" t="str">
        <f>'[2]Daily Roster'!$H113</f>
        <v>Aseel</v>
      </c>
      <c r="I111" s="56">
        <f>'[2]Daily Roster'!$I113</f>
        <v>0</v>
      </c>
      <c r="J111" s="56">
        <f>'[2]Daily Roster'!$J113</f>
        <v>0</v>
      </c>
      <c r="K111" s="56">
        <f>'[2]Daily Roster'!$K113</f>
        <v>0</v>
      </c>
      <c r="L111" s="56">
        <f>'[2]Daily Roster'!$L113</f>
        <v>0</v>
      </c>
      <c r="M111" s="56">
        <f>'[2]Daily Roster'!$M113</f>
        <v>0</v>
      </c>
      <c r="N111" s="56">
        <f>'[2]Daily Roster'!$N113</f>
        <v>0</v>
      </c>
      <c r="O111" s="56">
        <f>'[2]Daily Roster'!$O113</f>
        <v>0</v>
      </c>
      <c r="P111" s="56">
        <f>'[2]Daily Roster'!$P113</f>
        <v>0</v>
      </c>
      <c r="Q111" s="56">
        <f>'[2]Daily Roster'!$Q113</f>
        <v>0</v>
      </c>
      <c r="R111" s="56">
        <f>'[2]Daily Roster'!$R113</f>
        <v>0</v>
      </c>
      <c r="S111" s="56">
        <f>'[2]Daily Roster'!$S113</f>
        <v>0</v>
      </c>
      <c r="T111" s="56">
        <f>'[2]Daily Roster'!$T113</f>
        <v>0</v>
      </c>
    </row>
    <row r="112" spans="1:20" x14ac:dyDescent="0.3">
      <c r="A112" s="52">
        <v>43620</v>
      </c>
      <c r="B112" s="53" t="s">
        <v>2</v>
      </c>
      <c r="C112" s="56" t="str">
        <f>'[2]Daily Roster'!$C114</f>
        <v>T.Vo</v>
      </c>
      <c r="D112" s="56" t="str">
        <f>'[2]Daily Roster'!$D114</f>
        <v>Nicholas</v>
      </c>
      <c r="E112" s="56" t="str">
        <f>'[2]Daily Roster'!$E114</f>
        <v>Kosta</v>
      </c>
      <c r="F112" s="56" t="str">
        <f>'[2]Daily Roster'!$F114</f>
        <v>V.Mai</v>
      </c>
      <c r="G112" s="56" t="str">
        <f>'[2]Daily Roster'!$G114</f>
        <v>M.Phung</v>
      </c>
      <c r="H112" s="56" t="str">
        <f>'[2]Daily Roster'!$H114</f>
        <v>Aseel</v>
      </c>
      <c r="I112" s="56">
        <f>'[2]Daily Roster'!$I114</f>
        <v>0</v>
      </c>
      <c r="J112" s="56">
        <f>'[2]Daily Roster'!$J114</f>
        <v>0</v>
      </c>
      <c r="K112" s="56">
        <f>'[2]Daily Roster'!$K114</f>
        <v>0</v>
      </c>
      <c r="L112" s="56">
        <f>'[2]Daily Roster'!$L114</f>
        <v>0</v>
      </c>
      <c r="M112" s="56">
        <f>'[2]Daily Roster'!$M114</f>
        <v>0</v>
      </c>
      <c r="N112" s="56">
        <f>'[2]Daily Roster'!$N114</f>
        <v>0</v>
      </c>
      <c r="O112" s="56">
        <f>'[2]Daily Roster'!$O114</f>
        <v>0</v>
      </c>
      <c r="P112" s="56">
        <f>'[2]Daily Roster'!$P114</f>
        <v>0</v>
      </c>
      <c r="Q112" s="56">
        <f>'[2]Daily Roster'!$Q114</f>
        <v>0</v>
      </c>
      <c r="R112" s="56">
        <f>'[2]Daily Roster'!$R114</f>
        <v>0</v>
      </c>
      <c r="S112" s="56">
        <f>'[2]Daily Roster'!$S114</f>
        <v>0</v>
      </c>
      <c r="T112" s="56">
        <f>'[2]Daily Roster'!$T114</f>
        <v>0</v>
      </c>
    </row>
    <row r="113" spans="1:20" x14ac:dyDescent="0.3">
      <c r="A113" s="52">
        <v>43621</v>
      </c>
      <c r="B113" s="53" t="s">
        <v>3</v>
      </c>
      <c r="C113" s="56" t="str">
        <f>'[2]Daily Roster'!$C115</f>
        <v>T.Vo</v>
      </c>
      <c r="D113" s="56" t="str">
        <f>'[2]Daily Roster'!$D115</f>
        <v>Nicholas</v>
      </c>
      <c r="E113" s="56" t="str">
        <f>'[2]Daily Roster'!$E115</f>
        <v>Kosta</v>
      </c>
      <c r="F113" s="56" t="str">
        <f>'[2]Daily Roster'!$F115</f>
        <v>Therese</v>
      </c>
      <c r="G113" s="56" t="str">
        <f>'[2]Daily Roster'!$G115</f>
        <v>M.Phung</v>
      </c>
      <c r="H113" s="56" t="str">
        <f>'[2]Daily Roster'!$H115</f>
        <v>V.Mai</v>
      </c>
      <c r="I113" s="56">
        <f>'[2]Daily Roster'!$I115</f>
        <v>0</v>
      </c>
      <c r="J113" s="56">
        <f>'[2]Daily Roster'!$J115</f>
        <v>0</v>
      </c>
      <c r="K113" s="56">
        <f>'[2]Daily Roster'!$K115</f>
        <v>0</v>
      </c>
      <c r="L113" s="56">
        <f>'[2]Daily Roster'!$L115</f>
        <v>0</v>
      </c>
      <c r="M113" s="56">
        <f>'[2]Daily Roster'!$M115</f>
        <v>0</v>
      </c>
      <c r="N113" s="56">
        <f>'[2]Daily Roster'!$N115</f>
        <v>0</v>
      </c>
      <c r="O113" s="56">
        <f>'[2]Daily Roster'!$O115</f>
        <v>0</v>
      </c>
      <c r="P113" s="56">
        <f>'[2]Daily Roster'!$P115</f>
        <v>0</v>
      </c>
      <c r="Q113" s="56">
        <f>'[2]Daily Roster'!$Q115</f>
        <v>0</v>
      </c>
      <c r="R113" s="56">
        <f>'[2]Daily Roster'!$R115</f>
        <v>0</v>
      </c>
      <c r="S113" s="56">
        <f>'[2]Daily Roster'!$S115</f>
        <v>0</v>
      </c>
      <c r="T113" s="56">
        <f>'[2]Daily Roster'!$T115</f>
        <v>0</v>
      </c>
    </row>
    <row r="114" spans="1:20" x14ac:dyDescent="0.3">
      <c r="A114" s="52">
        <v>43622</v>
      </c>
      <c r="B114" s="53" t="s">
        <v>4</v>
      </c>
      <c r="C114" s="56" t="str">
        <f>'[2]Daily Roster'!$C116</f>
        <v>T.Vo</v>
      </c>
      <c r="D114" s="56" t="str">
        <f>'[2]Daily Roster'!$D116</f>
        <v>Nicholas</v>
      </c>
      <c r="E114" s="56" t="str">
        <f>'[2]Daily Roster'!$E116</f>
        <v>Kosta</v>
      </c>
      <c r="F114" s="56" t="str">
        <f>'[2]Daily Roster'!$F116</f>
        <v>Therese</v>
      </c>
      <c r="G114" s="56" t="str">
        <f>'[2]Daily Roster'!$G116</f>
        <v>M.Phung</v>
      </c>
      <c r="H114" s="56" t="str">
        <f>'[2]Daily Roster'!$H116</f>
        <v>V.Mai</v>
      </c>
      <c r="I114" s="56">
        <f>'[2]Daily Roster'!$I116</f>
        <v>0</v>
      </c>
      <c r="J114" s="56">
        <f>'[2]Daily Roster'!$J116</f>
        <v>0</v>
      </c>
      <c r="K114" s="56">
        <f>'[2]Daily Roster'!$K116</f>
        <v>0</v>
      </c>
      <c r="L114" s="56">
        <f>'[2]Daily Roster'!$L116</f>
        <v>0</v>
      </c>
      <c r="M114" s="56">
        <f>'[2]Daily Roster'!$M116</f>
        <v>0</v>
      </c>
      <c r="N114" s="56">
        <f>'[2]Daily Roster'!$N116</f>
        <v>0</v>
      </c>
      <c r="O114" s="56">
        <f>'[2]Daily Roster'!$O116</f>
        <v>0</v>
      </c>
      <c r="P114" s="56">
        <f>'[2]Daily Roster'!$P116</f>
        <v>0</v>
      </c>
      <c r="Q114" s="56">
        <f>'[2]Daily Roster'!$Q116</f>
        <v>0</v>
      </c>
      <c r="R114" s="56">
        <f>'[2]Daily Roster'!$R116</f>
        <v>0</v>
      </c>
      <c r="S114" s="56">
        <f>'[2]Daily Roster'!$S116</f>
        <v>0</v>
      </c>
      <c r="T114" s="56">
        <f>'[2]Daily Roster'!$T116</f>
        <v>0</v>
      </c>
    </row>
    <row r="115" spans="1:20" x14ac:dyDescent="0.3">
      <c r="A115" s="52">
        <v>43623</v>
      </c>
      <c r="B115" s="53" t="s">
        <v>5</v>
      </c>
      <c r="C115" s="56" t="str">
        <f>'[2]Daily Roster'!$C117</f>
        <v>T.Vo</v>
      </c>
      <c r="D115" s="56" t="str">
        <f>'[2]Daily Roster'!$D117</f>
        <v>Nicholas</v>
      </c>
      <c r="E115" s="56" t="str">
        <f>'[2]Daily Roster'!$E117</f>
        <v>Kosta</v>
      </c>
      <c r="F115" s="56" t="str">
        <f>'[2]Daily Roster'!$F117</f>
        <v>Therese</v>
      </c>
      <c r="G115" s="56" t="str">
        <f>'[2]Daily Roster'!$G117</f>
        <v>M.Phung</v>
      </c>
      <c r="H115" s="56" t="str">
        <f>'[2]Daily Roster'!$H117</f>
        <v>V.Mai</v>
      </c>
      <c r="I115" s="56">
        <f>'[2]Daily Roster'!$I117</f>
        <v>0</v>
      </c>
      <c r="J115" s="56">
        <f>'[2]Daily Roster'!$J117</f>
        <v>0</v>
      </c>
      <c r="K115" s="56">
        <f>'[2]Daily Roster'!$K117</f>
        <v>0</v>
      </c>
      <c r="L115" s="56">
        <f>'[2]Daily Roster'!$L117</f>
        <v>0</v>
      </c>
      <c r="M115" s="56">
        <f>'[2]Daily Roster'!$M117</f>
        <v>0</v>
      </c>
      <c r="N115" s="56">
        <f>'[2]Daily Roster'!$N117</f>
        <v>0</v>
      </c>
      <c r="O115" s="56">
        <f>'[2]Daily Roster'!$O117</f>
        <v>0</v>
      </c>
      <c r="P115" s="56">
        <f>'[2]Daily Roster'!$P117</f>
        <v>0</v>
      </c>
      <c r="Q115" s="56">
        <f>'[2]Daily Roster'!$Q117</f>
        <v>0</v>
      </c>
      <c r="R115" s="56">
        <f>'[2]Daily Roster'!$R117</f>
        <v>0</v>
      </c>
      <c r="S115" s="56">
        <f>'[2]Daily Roster'!$S117</f>
        <v>0</v>
      </c>
      <c r="T115" s="56">
        <f>'[2]Daily Roster'!$T117</f>
        <v>0</v>
      </c>
    </row>
    <row r="116" spans="1:20" x14ac:dyDescent="0.3">
      <c r="A116" s="52">
        <v>43626</v>
      </c>
      <c r="B116" s="53" t="s">
        <v>1</v>
      </c>
      <c r="C116" s="56" t="str">
        <f>'[2]Daily Roster'!$C118</f>
        <v>Public holiday</v>
      </c>
      <c r="D116" s="56" t="str">
        <f>'[2]Daily Roster'!$D118</f>
        <v>Public holiday</v>
      </c>
      <c r="E116" s="56" t="str">
        <f>'[2]Daily Roster'!$E118</f>
        <v>Public holiday</v>
      </c>
      <c r="F116" s="56" t="str">
        <f>'[2]Daily Roster'!$F118</f>
        <v>Public holiday</v>
      </c>
      <c r="G116" s="56" t="str">
        <f>'[2]Daily Roster'!$G118</f>
        <v>Public holiday</v>
      </c>
      <c r="H116" s="56" t="str">
        <f>'[2]Daily Roster'!$H118</f>
        <v>Public holiday</v>
      </c>
      <c r="I116" s="56" t="str">
        <f>'[2]Daily Roster'!$I118</f>
        <v>Public holiday</v>
      </c>
      <c r="J116" s="56">
        <f>'[2]Daily Roster'!$J118</f>
        <v>0</v>
      </c>
      <c r="K116" s="56">
        <f>'[2]Daily Roster'!$K118</f>
        <v>0</v>
      </c>
      <c r="L116" s="56">
        <f>'[2]Daily Roster'!$L118</f>
        <v>0</v>
      </c>
      <c r="M116" s="56">
        <f>'[2]Daily Roster'!$M118</f>
        <v>0</v>
      </c>
      <c r="N116" s="56">
        <f>'[2]Daily Roster'!$N118</f>
        <v>0</v>
      </c>
      <c r="O116" s="56">
        <f>'[2]Daily Roster'!$O118</f>
        <v>0</v>
      </c>
      <c r="P116" s="56">
        <f>'[2]Daily Roster'!$P118</f>
        <v>0</v>
      </c>
      <c r="Q116" s="56">
        <f>'[2]Daily Roster'!$Q118</f>
        <v>0</v>
      </c>
      <c r="R116" s="56">
        <f>'[2]Daily Roster'!$R118</f>
        <v>0</v>
      </c>
      <c r="S116" s="56">
        <f>'[2]Daily Roster'!$S118</f>
        <v>0</v>
      </c>
      <c r="T116" s="56">
        <f>'[2]Daily Roster'!$T118</f>
        <v>0</v>
      </c>
    </row>
    <row r="117" spans="1:20" x14ac:dyDescent="0.3">
      <c r="A117" s="52">
        <v>43627</v>
      </c>
      <c r="B117" s="53" t="s">
        <v>2</v>
      </c>
      <c r="C117" s="56" t="str">
        <f>'[2]Daily Roster'!$C119</f>
        <v>T.Vo</v>
      </c>
      <c r="D117" s="56" t="str">
        <f>'[2]Daily Roster'!$D119</f>
        <v>Nicholas</v>
      </c>
      <c r="E117" s="56" t="str">
        <f>'[2]Daily Roster'!$E119</f>
        <v>Kosta</v>
      </c>
      <c r="F117" s="56" t="str">
        <f>'[2]Daily Roster'!$F119</f>
        <v>Therese</v>
      </c>
      <c r="G117" s="56" t="str">
        <f>'[2]Daily Roster'!$G119</f>
        <v>M.Phung</v>
      </c>
      <c r="H117" s="56" t="str">
        <f>'[2]Daily Roster'!$H119</f>
        <v>Aseel</v>
      </c>
      <c r="I117" s="56">
        <f>'[2]Daily Roster'!$I119</f>
        <v>0</v>
      </c>
      <c r="J117" s="56">
        <f>'[2]Daily Roster'!$J119</f>
        <v>0</v>
      </c>
      <c r="K117" s="56">
        <f>'[2]Daily Roster'!$K119</f>
        <v>0</v>
      </c>
      <c r="L117" s="56">
        <f>'[2]Daily Roster'!$L119</f>
        <v>0</v>
      </c>
      <c r="M117" s="56">
        <f>'[2]Daily Roster'!$M119</f>
        <v>0</v>
      </c>
      <c r="N117" s="56">
        <f>'[2]Daily Roster'!$N119</f>
        <v>0</v>
      </c>
      <c r="O117" s="56">
        <f>'[2]Daily Roster'!$O119</f>
        <v>0</v>
      </c>
      <c r="P117" s="56">
        <f>'[2]Daily Roster'!$P119</f>
        <v>0</v>
      </c>
      <c r="Q117" s="56">
        <f>'[2]Daily Roster'!$Q119</f>
        <v>0</v>
      </c>
      <c r="R117" s="56">
        <f>'[2]Daily Roster'!$R119</f>
        <v>0</v>
      </c>
      <c r="S117" s="56">
        <f>'[2]Daily Roster'!$S119</f>
        <v>0</v>
      </c>
      <c r="T117" s="56">
        <f>'[2]Daily Roster'!$T119</f>
        <v>0</v>
      </c>
    </row>
    <row r="118" spans="1:20" x14ac:dyDescent="0.3">
      <c r="A118" s="52">
        <v>43628</v>
      </c>
      <c r="B118" s="53" t="s">
        <v>3</v>
      </c>
      <c r="C118" s="56" t="str">
        <f>'[2]Daily Roster'!$C120</f>
        <v>Huda</v>
      </c>
      <c r="D118" s="56" t="str">
        <f>'[2]Daily Roster'!$D120</f>
        <v>T.Vo</v>
      </c>
      <c r="E118" s="56" t="str">
        <f>'[2]Daily Roster'!$E120</f>
        <v>Kosta</v>
      </c>
      <c r="F118" s="56" t="str">
        <f>'[2]Daily Roster'!$F120</f>
        <v>Therese</v>
      </c>
      <c r="G118" s="56" t="str">
        <f>'[2]Daily Roster'!$G120</f>
        <v>M.Phung</v>
      </c>
      <c r="H118" s="56" t="str">
        <f>'[2]Daily Roster'!$H120</f>
        <v>Aseel</v>
      </c>
      <c r="I118" s="56">
        <f>'[2]Daily Roster'!$I120</f>
        <v>0</v>
      </c>
      <c r="J118" s="56">
        <f>'[2]Daily Roster'!$J120</f>
        <v>0</v>
      </c>
      <c r="K118" s="56">
        <f>'[2]Daily Roster'!$K120</f>
        <v>0</v>
      </c>
      <c r="L118" s="56">
        <f>'[2]Daily Roster'!$L120</f>
        <v>0</v>
      </c>
      <c r="M118" s="56">
        <f>'[2]Daily Roster'!$M120</f>
        <v>0</v>
      </c>
      <c r="N118" s="56">
        <f>'[2]Daily Roster'!$N120</f>
        <v>0</v>
      </c>
      <c r="O118" s="56">
        <f>'[2]Daily Roster'!$O120</f>
        <v>0</v>
      </c>
      <c r="P118" s="56">
        <f>'[2]Daily Roster'!$P120</f>
        <v>0</v>
      </c>
      <c r="Q118" s="56">
        <f>'[2]Daily Roster'!$Q120</f>
        <v>0</v>
      </c>
      <c r="R118" s="56">
        <f>'[2]Daily Roster'!$R120</f>
        <v>0</v>
      </c>
      <c r="S118" s="56">
        <f>'[2]Daily Roster'!$S120</f>
        <v>0</v>
      </c>
      <c r="T118" s="56">
        <f>'[2]Daily Roster'!$T120</f>
        <v>0</v>
      </c>
    </row>
    <row r="119" spans="1:20" x14ac:dyDescent="0.3">
      <c r="A119" s="52">
        <v>43629</v>
      </c>
      <c r="B119" s="53" t="s">
        <v>4</v>
      </c>
      <c r="C119" s="56" t="str">
        <f>'[2]Daily Roster'!$C121</f>
        <v>Huda</v>
      </c>
      <c r="D119" s="56" t="str">
        <f>'[2]Daily Roster'!$D121</f>
        <v>Nicholas</v>
      </c>
      <c r="E119" s="56" t="str">
        <f>'[2]Daily Roster'!$E121</f>
        <v>Kosta</v>
      </c>
      <c r="F119" s="56" t="str">
        <f>'[2]Daily Roster'!$F121</f>
        <v>Therese</v>
      </c>
      <c r="G119" s="56" t="str">
        <f>'[2]Daily Roster'!$G121</f>
        <v>M.Phung</v>
      </c>
      <c r="H119" s="56" t="str">
        <f>'[2]Daily Roster'!$H121</f>
        <v>T.Vo</v>
      </c>
      <c r="I119" s="56">
        <f>'[2]Daily Roster'!$I121</f>
        <v>0</v>
      </c>
      <c r="J119" s="56">
        <f>'[2]Daily Roster'!$J121</f>
        <v>0</v>
      </c>
      <c r="K119" s="56">
        <f>'[2]Daily Roster'!$K121</f>
        <v>0</v>
      </c>
      <c r="L119" s="56">
        <f>'[2]Daily Roster'!$L121</f>
        <v>0</v>
      </c>
      <c r="M119" s="56">
        <f>'[2]Daily Roster'!$M121</f>
        <v>0</v>
      </c>
      <c r="N119" s="56">
        <f>'[2]Daily Roster'!$N121</f>
        <v>0</v>
      </c>
      <c r="O119" s="56">
        <f>'[2]Daily Roster'!$O121</f>
        <v>0</v>
      </c>
      <c r="P119" s="56">
        <f>'[2]Daily Roster'!$P121</f>
        <v>0</v>
      </c>
      <c r="Q119" s="56">
        <f>'[2]Daily Roster'!$Q121</f>
        <v>0</v>
      </c>
      <c r="R119" s="56">
        <f>'[2]Daily Roster'!$R121</f>
        <v>0</v>
      </c>
      <c r="S119" s="56">
        <f>'[2]Daily Roster'!$S121</f>
        <v>0</v>
      </c>
      <c r="T119" s="56">
        <f>'[2]Daily Roster'!$T121</f>
        <v>0</v>
      </c>
    </row>
    <row r="120" spans="1:20" x14ac:dyDescent="0.3">
      <c r="A120" s="52">
        <v>43630</v>
      </c>
      <c r="B120" s="53" t="s">
        <v>5</v>
      </c>
      <c r="C120" s="56" t="str">
        <f>'[2]Daily Roster'!$C122</f>
        <v>Huda</v>
      </c>
      <c r="D120" s="56" t="str">
        <f>'[2]Daily Roster'!$D122</f>
        <v>Nicholas</v>
      </c>
      <c r="E120" s="56" t="str">
        <f>'[2]Daily Roster'!$E122</f>
        <v>Kosta</v>
      </c>
      <c r="F120" s="56" t="str">
        <f>'[2]Daily Roster'!$F122</f>
        <v>Therese</v>
      </c>
      <c r="G120" s="56" t="str">
        <f>'[2]Daily Roster'!$G122</f>
        <v>M.Phung</v>
      </c>
      <c r="H120" s="56" t="str">
        <f>'[2]Daily Roster'!$H122</f>
        <v>Aseel</v>
      </c>
      <c r="I120" s="56">
        <f>'[2]Daily Roster'!$I122</f>
        <v>0</v>
      </c>
      <c r="J120" s="56">
        <f>'[2]Daily Roster'!$J122</f>
        <v>0</v>
      </c>
      <c r="K120" s="56">
        <f>'[2]Daily Roster'!$K122</f>
        <v>0</v>
      </c>
      <c r="L120" s="56">
        <f>'[2]Daily Roster'!$L122</f>
        <v>0</v>
      </c>
      <c r="M120" s="56">
        <f>'[2]Daily Roster'!$M122</f>
        <v>0</v>
      </c>
      <c r="N120" s="56">
        <f>'[2]Daily Roster'!$N122</f>
        <v>0</v>
      </c>
      <c r="O120" s="56">
        <f>'[2]Daily Roster'!$O122</f>
        <v>0</v>
      </c>
      <c r="P120" s="56">
        <f>'[2]Daily Roster'!$P122</f>
        <v>0</v>
      </c>
      <c r="Q120" s="56">
        <f>'[2]Daily Roster'!$Q122</f>
        <v>0</v>
      </c>
      <c r="R120" s="56">
        <f>'[2]Daily Roster'!$R122</f>
        <v>0</v>
      </c>
      <c r="S120" s="56">
        <f>'[2]Daily Roster'!$S122</f>
        <v>0</v>
      </c>
      <c r="T120" s="56">
        <f>'[2]Daily Roster'!$T122</f>
        <v>0</v>
      </c>
    </row>
    <row r="121" spans="1:20" x14ac:dyDescent="0.3">
      <c r="A121" s="52">
        <v>43633</v>
      </c>
      <c r="B121" s="53" t="s">
        <v>1</v>
      </c>
      <c r="C121" s="56" t="str">
        <f>'[2]Daily Roster'!$C123</f>
        <v>T.Vo</v>
      </c>
      <c r="D121" s="56" t="str">
        <f>'[2]Daily Roster'!$D123</f>
        <v>Nicholas</v>
      </c>
      <c r="E121" s="56" t="str">
        <f>'[2]Daily Roster'!$E123</f>
        <v>Kosta</v>
      </c>
      <c r="F121" s="56" t="str">
        <f>'[2]Daily Roster'!$F123</f>
        <v>Therese</v>
      </c>
      <c r="G121" s="56" t="str">
        <f>'[2]Daily Roster'!$G123</f>
        <v>M.Phung</v>
      </c>
      <c r="H121" s="56" t="str">
        <f>'[2]Daily Roster'!$H123</f>
        <v>Aseel</v>
      </c>
      <c r="I121" s="56">
        <f>'[2]Daily Roster'!$I123</f>
        <v>0</v>
      </c>
      <c r="J121" s="56">
        <f>'[2]Daily Roster'!$J123</f>
        <v>0</v>
      </c>
      <c r="K121" s="56">
        <f>'[2]Daily Roster'!$K123</f>
        <v>0</v>
      </c>
      <c r="L121" s="56">
        <f>'[2]Daily Roster'!$L123</f>
        <v>0</v>
      </c>
      <c r="M121" s="56">
        <f>'[2]Daily Roster'!$M123</f>
        <v>0</v>
      </c>
      <c r="N121" s="56">
        <f>'[2]Daily Roster'!$N123</f>
        <v>0</v>
      </c>
      <c r="O121" s="56">
        <f>'[2]Daily Roster'!$O123</f>
        <v>0</v>
      </c>
      <c r="P121" s="56">
        <f>'[2]Daily Roster'!$P123</f>
        <v>0</v>
      </c>
      <c r="Q121" s="56">
        <f>'[2]Daily Roster'!$Q123</f>
        <v>0</v>
      </c>
      <c r="R121" s="56">
        <f>'[2]Daily Roster'!$R123</f>
        <v>0</v>
      </c>
      <c r="S121" s="56">
        <f>'[2]Daily Roster'!$S123</f>
        <v>0</v>
      </c>
      <c r="T121" s="56">
        <f>'[2]Daily Roster'!$T123</f>
        <v>0</v>
      </c>
    </row>
    <row r="122" spans="1:20" x14ac:dyDescent="0.3">
      <c r="A122" s="52">
        <v>43634</v>
      </c>
      <c r="B122" s="53" t="s">
        <v>2</v>
      </c>
      <c r="C122" s="56" t="str">
        <f>'[2]Daily Roster'!$C124</f>
        <v>T.Vo</v>
      </c>
      <c r="D122" s="56" t="str">
        <f>'[2]Daily Roster'!$D124</f>
        <v>Nicholas</v>
      </c>
      <c r="E122" s="56" t="str">
        <f>'[2]Daily Roster'!$E124</f>
        <v>Kosta</v>
      </c>
      <c r="F122" s="56" t="str">
        <f>'[2]Daily Roster'!$F124</f>
        <v>Therese</v>
      </c>
      <c r="G122" s="56" t="str">
        <f>'[2]Daily Roster'!$G124</f>
        <v>M.Phung</v>
      </c>
      <c r="H122" s="56" t="str">
        <f>'[2]Daily Roster'!$H124</f>
        <v>Aseel</v>
      </c>
      <c r="I122" s="56">
        <f>'[2]Daily Roster'!$I124</f>
        <v>0</v>
      </c>
      <c r="J122" s="56">
        <f>'[2]Daily Roster'!$J124</f>
        <v>0</v>
      </c>
      <c r="K122" s="56">
        <f>'[2]Daily Roster'!$K124</f>
        <v>0</v>
      </c>
      <c r="L122" s="56">
        <f>'[2]Daily Roster'!$L124</f>
        <v>0</v>
      </c>
      <c r="M122" s="56">
        <f>'[2]Daily Roster'!$M124</f>
        <v>0</v>
      </c>
      <c r="N122" s="56">
        <f>'[2]Daily Roster'!$N124</f>
        <v>0</v>
      </c>
      <c r="O122" s="56">
        <f>'[2]Daily Roster'!$O124</f>
        <v>0</v>
      </c>
      <c r="P122" s="56">
        <f>'[2]Daily Roster'!$P124</f>
        <v>0</v>
      </c>
      <c r="Q122" s="56">
        <f>'[2]Daily Roster'!$Q124</f>
        <v>0</v>
      </c>
      <c r="R122" s="56">
        <f>'[2]Daily Roster'!$R124</f>
        <v>0</v>
      </c>
      <c r="S122" s="56">
        <f>'[2]Daily Roster'!$S124</f>
        <v>0</v>
      </c>
      <c r="T122" s="56">
        <f>'[2]Daily Roster'!$T124</f>
        <v>0</v>
      </c>
    </row>
    <row r="123" spans="1:20" x14ac:dyDescent="0.3">
      <c r="A123" s="52">
        <v>43635</v>
      </c>
      <c r="B123" s="53" t="s">
        <v>3</v>
      </c>
      <c r="C123" s="56" t="str">
        <f>'[2]Daily Roster'!$C125</f>
        <v>Huda</v>
      </c>
      <c r="D123" s="56" t="str">
        <f>'[2]Daily Roster'!$D125</f>
        <v>Nicholas</v>
      </c>
      <c r="E123" s="56" t="str">
        <f>'[2]Daily Roster'!$E125</f>
        <v>Aseel</v>
      </c>
      <c r="F123" s="56" t="str">
        <f>'[2]Daily Roster'!$F125</f>
        <v>Therese</v>
      </c>
      <c r="G123" s="56" t="str">
        <f>'[2]Daily Roster'!$G125</f>
        <v>M.Phung</v>
      </c>
      <c r="H123" s="56" t="str">
        <f>'[2]Daily Roster'!$H125</f>
        <v>T.Vo</v>
      </c>
      <c r="I123" s="56">
        <f>'[2]Daily Roster'!$I125</f>
        <v>0</v>
      </c>
      <c r="J123" s="56">
        <f>'[2]Daily Roster'!$J125</f>
        <v>0</v>
      </c>
      <c r="K123" s="56">
        <f>'[2]Daily Roster'!$K125</f>
        <v>0</v>
      </c>
      <c r="L123" s="56">
        <f>'[2]Daily Roster'!$L125</f>
        <v>0</v>
      </c>
      <c r="M123" s="56">
        <f>'[2]Daily Roster'!$M125</f>
        <v>0</v>
      </c>
      <c r="N123" s="56">
        <f>'[2]Daily Roster'!$N125</f>
        <v>0</v>
      </c>
      <c r="O123" s="56">
        <f>'[2]Daily Roster'!$O125</f>
        <v>0</v>
      </c>
      <c r="P123" s="56">
        <f>'[2]Daily Roster'!$P125</f>
        <v>0</v>
      </c>
      <c r="Q123" s="56">
        <f>'[2]Daily Roster'!$Q125</f>
        <v>0</v>
      </c>
      <c r="R123" s="56">
        <f>'[2]Daily Roster'!$R125</f>
        <v>0</v>
      </c>
      <c r="S123" s="56">
        <f>'[2]Daily Roster'!$S125</f>
        <v>0</v>
      </c>
      <c r="T123" s="56">
        <f>'[2]Daily Roster'!$T125</f>
        <v>0</v>
      </c>
    </row>
    <row r="124" spans="1:20" x14ac:dyDescent="0.3">
      <c r="A124" s="52">
        <v>43636</v>
      </c>
      <c r="B124" s="53" t="s">
        <v>4</v>
      </c>
      <c r="C124" s="56" t="str">
        <f>'[2]Daily Roster'!$C126</f>
        <v>Huda</v>
      </c>
      <c r="D124" s="56" t="str">
        <f>'[2]Daily Roster'!$D126</f>
        <v>Nicholas</v>
      </c>
      <c r="E124" s="56" t="str">
        <f>'[2]Daily Roster'!$E126</f>
        <v>Kosta</v>
      </c>
      <c r="F124" s="56" t="str">
        <f>'[2]Daily Roster'!$F126</f>
        <v>Therese</v>
      </c>
      <c r="G124" s="56" t="str">
        <f>'[2]Daily Roster'!$G126</f>
        <v>Aseel</v>
      </c>
      <c r="H124" s="56" t="str">
        <f>'[2]Daily Roster'!$H126</f>
        <v>T.Vo</v>
      </c>
      <c r="I124" s="56">
        <f>'[2]Daily Roster'!$I126</f>
        <v>0</v>
      </c>
      <c r="J124" s="56">
        <f>'[2]Daily Roster'!$J126</f>
        <v>0</v>
      </c>
      <c r="K124" s="56">
        <f>'[2]Daily Roster'!$K126</f>
        <v>0</v>
      </c>
      <c r="L124" s="56">
        <f>'[2]Daily Roster'!$L126</f>
        <v>0</v>
      </c>
      <c r="M124" s="56">
        <f>'[2]Daily Roster'!$M126</f>
        <v>0</v>
      </c>
      <c r="N124" s="56">
        <f>'[2]Daily Roster'!$N126</f>
        <v>0</v>
      </c>
      <c r="O124" s="56">
        <f>'[2]Daily Roster'!$O126</f>
        <v>0</v>
      </c>
      <c r="P124" s="56">
        <f>'[2]Daily Roster'!$P126</f>
        <v>0</v>
      </c>
      <c r="Q124" s="56">
        <f>'[2]Daily Roster'!$Q126</f>
        <v>0</v>
      </c>
      <c r="R124" s="56">
        <f>'[2]Daily Roster'!$R126</f>
        <v>0</v>
      </c>
      <c r="S124" s="56">
        <f>'[2]Daily Roster'!$S126</f>
        <v>0</v>
      </c>
      <c r="T124" s="56">
        <f>'[2]Daily Roster'!$T126</f>
        <v>0</v>
      </c>
    </row>
    <row r="125" spans="1:20" x14ac:dyDescent="0.3">
      <c r="A125" s="52">
        <v>43637</v>
      </c>
      <c r="B125" s="53" t="s">
        <v>5</v>
      </c>
      <c r="C125" s="56" t="str">
        <f>'[2]Daily Roster'!$C127</f>
        <v>Huda</v>
      </c>
      <c r="D125" s="56" t="str">
        <f>'[2]Daily Roster'!$D127</f>
        <v>Nicholas</v>
      </c>
      <c r="E125" s="56" t="str">
        <f>'[2]Daily Roster'!$E127</f>
        <v>Kosta</v>
      </c>
      <c r="F125" s="56" t="str">
        <f>'[2]Daily Roster'!$F127</f>
        <v>Therese</v>
      </c>
      <c r="G125" s="56" t="str">
        <f>'[2]Daily Roster'!$G127</f>
        <v>M.Phung</v>
      </c>
      <c r="H125" s="56" t="str">
        <f>'[2]Daily Roster'!$H127</f>
        <v>Aseel</v>
      </c>
      <c r="I125" s="56">
        <f>'[2]Daily Roster'!$I127</f>
        <v>0</v>
      </c>
      <c r="J125" s="56">
        <f>'[2]Daily Roster'!$J127</f>
        <v>0</v>
      </c>
      <c r="K125" s="56">
        <f>'[2]Daily Roster'!$K127</f>
        <v>0</v>
      </c>
      <c r="L125" s="56">
        <f>'[2]Daily Roster'!$L127</f>
        <v>0</v>
      </c>
      <c r="M125" s="56">
        <f>'[2]Daily Roster'!$M127</f>
        <v>0</v>
      </c>
      <c r="N125" s="56">
        <f>'[2]Daily Roster'!$N127</f>
        <v>0</v>
      </c>
      <c r="O125" s="56">
        <f>'[2]Daily Roster'!$O127</f>
        <v>0</v>
      </c>
      <c r="P125" s="56">
        <f>'[2]Daily Roster'!$P127</f>
        <v>0</v>
      </c>
      <c r="Q125" s="56">
        <f>'[2]Daily Roster'!$Q127</f>
        <v>0</v>
      </c>
      <c r="R125" s="56">
        <f>'[2]Daily Roster'!$R127</f>
        <v>0</v>
      </c>
      <c r="S125" s="56">
        <f>'[2]Daily Roster'!$S127</f>
        <v>0</v>
      </c>
      <c r="T125" s="56">
        <f>'[2]Daily Roster'!$T127</f>
        <v>0</v>
      </c>
    </row>
    <row r="126" spans="1:20" x14ac:dyDescent="0.3">
      <c r="A126" s="52">
        <v>43640</v>
      </c>
      <c r="B126" s="53" t="s">
        <v>1</v>
      </c>
      <c r="C126" s="56" t="str">
        <f>'[2]Daily Roster'!$C128</f>
        <v>T.Vo</v>
      </c>
      <c r="D126" s="56" t="str">
        <f>'[2]Daily Roster'!$D128</f>
        <v>Nicholas</v>
      </c>
      <c r="E126" s="56" t="str">
        <f>'[2]Daily Roster'!$E128</f>
        <v>Kosta</v>
      </c>
      <c r="F126" s="56" t="str">
        <f>'[2]Daily Roster'!$F128</f>
        <v>Therese</v>
      </c>
      <c r="G126" s="56" t="str">
        <f>'[2]Daily Roster'!$G128</f>
        <v>M.Phung</v>
      </c>
      <c r="H126" s="56" t="str">
        <f>'[2]Daily Roster'!$H128</f>
        <v>Aseel</v>
      </c>
      <c r="I126" s="56">
        <f>'[2]Daily Roster'!$I128</f>
        <v>0</v>
      </c>
      <c r="J126" s="56">
        <f>'[2]Daily Roster'!$J128</f>
        <v>0</v>
      </c>
      <c r="K126" s="56">
        <f>'[2]Daily Roster'!$K128</f>
        <v>0</v>
      </c>
      <c r="L126" s="56">
        <f>'[2]Daily Roster'!$L128</f>
        <v>0</v>
      </c>
      <c r="M126" s="56">
        <f>'[2]Daily Roster'!$M128</f>
        <v>0</v>
      </c>
      <c r="N126" s="56">
        <f>'[2]Daily Roster'!$N128</f>
        <v>0</v>
      </c>
      <c r="O126" s="56">
        <f>'[2]Daily Roster'!$O128</f>
        <v>0</v>
      </c>
      <c r="P126" s="56">
        <f>'[2]Daily Roster'!$P128</f>
        <v>0</v>
      </c>
      <c r="Q126" s="56">
        <f>'[2]Daily Roster'!$Q128</f>
        <v>0</v>
      </c>
      <c r="R126" s="56">
        <f>'[2]Daily Roster'!$R128</f>
        <v>0</v>
      </c>
      <c r="S126" s="56">
        <f>'[2]Daily Roster'!$S128</f>
        <v>0</v>
      </c>
      <c r="T126" s="56">
        <f>'[2]Daily Roster'!$T128</f>
        <v>0</v>
      </c>
    </row>
    <row r="127" spans="1:20" x14ac:dyDescent="0.3">
      <c r="A127" s="52">
        <v>43641</v>
      </c>
      <c r="B127" s="53" t="s">
        <v>2</v>
      </c>
      <c r="C127" s="56" t="str">
        <f>'[2]Daily Roster'!$C129</f>
        <v>T.Vo</v>
      </c>
      <c r="D127" s="56" t="str">
        <f>'[2]Daily Roster'!$D129</f>
        <v>Nicholas</v>
      </c>
      <c r="E127" s="56" t="str">
        <f>'[2]Daily Roster'!$E129</f>
        <v>Kosta</v>
      </c>
      <c r="F127" s="56" t="str">
        <f>'[2]Daily Roster'!$F129</f>
        <v>Therese</v>
      </c>
      <c r="G127" s="56" t="str">
        <f>'[2]Daily Roster'!$G129</f>
        <v>M.Phung</v>
      </c>
      <c r="H127" s="56" t="str">
        <f>'[2]Daily Roster'!$H129</f>
        <v>Aseel</v>
      </c>
      <c r="I127" s="56">
        <f>'[2]Daily Roster'!$I129</f>
        <v>0</v>
      </c>
      <c r="J127" s="56">
        <f>'[2]Daily Roster'!$J129</f>
        <v>0</v>
      </c>
      <c r="K127" s="56">
        <f>'[2]Daily Roster'!$K129</f>
        <v>0</v>
      </c>
      <c r="L127" s="56">
        <f>'[2]Daily Roster'!$L129</f>
        <v>0</v>
      </c>
      <c r="M127" s="56">
        <f>'[2]Daily Roster'!$M129</f>
        <v>0</v>
      </c>
      <c r="N127" s="56">
        <f>'[2]Daily Roster'!$N129</f>
        <v>0</v>
      </c>
      <c r="O127" s="56">
        <f>'[2]Daily Roster'!$O129</f>
        <v>0</v>
      </c>
      <c r="P127" s="56">
        <f>'[2]Daily Roster'!$P129</f>
        <v>0</v>
      </c>
      <c r="Q127" s="56">
        <f>'[2]Daily Roster'!$Q129</f>
        <v>0</v>
      </c>
      <c r="R127" s="56">
        <f>'[2]Daily Roster'!$R129</f>
        <v>0</v>
      </c>
      <c r="S127" s="56">
        <f>'[2]Daily Roster'!$S129</f>
        <v>0</v>
      </c>
      <c r="T127" s="56">
        <f>'[2]Daily Roster'!$T129</f>
        <v>0</v>
      </c>
    </row>
    <row r="128" spans="1:20" x14ac:dyDescent="0.3">
      <c r="A128" s="52">
        <v>43642</v>
      </c>
      <c r="B128" s="53" t="s">
        <v>3</v>
      </c>
      <c r="C128" s="56" t="str">
        <f>'[2]Daily Roster'!$C130</f>
        <v>Huda</v>
      </c>
      <c r="D128" s="56" t="str">
        <f>'[2]Daily Roster'!$D130</f>
        <v>Nicholas</v>
      </c>
      <c r="E128" s="56" t="str">
        <f>'[2]Daily Roster'!$E130</f>
        <v>Kosta</v>
      </c>
      <c r="F128" s="56" t="str">
        <f>'[2]Daily Roster'!$F130</f>
        <v>Therese</v>
      </c>
      <c r="G128" s="56" t="str">
        <f>'[2]Daily Roster'!$G130</f>
        <v>M.Phung</v>
      </c>
      <c r="H128" s="56" t="str">
        <f>'[2]Daily Roster'!$H130</f>
        <v>Aseel</v>
      </c>
      <c r="I128" s="56">
        <f>'[2]Daily Roster'!$I130</f>
        <v>0</v>
      </c>
      <c r="J128" s="56">
        <f>'[2]Daily Roster'!$J130</f>
        <v>0</v>
      </c>
      <c r="K128" s="56">
        <f>'[2]Daily Roster'!$K130</f>
        <v>0</v>
      </c>
      <c r="L128" s="56">
        <f>'[2]Daily Roster'!$L130</f>
        <v>0</v>
      </c>
      <c r="M128" s="56">
        <f>'[2]Daily Roster'!$M130</f>
        <v>0</v>
      </c>
      <c r="N128" s="56">
        <f>'[2]Daily Roster'!$N130</f>
        <v>0</v>
      </c>
      <c r="O128" s="56">
        <f>'[2]Daily Roster'!$O130</f>
        <v>0</v>
      </c>
      <c r="P128" s="56">
        <f>'[2]Daily Roster'!$P130</f>
        <v>0</v>
      </c>
      <c r="Q128" s="56">
        <f>'[2]Daily Roster'!$Q130</f>
        <v>0</v>
      </c>
      <c r="R128" s="56">
        <f>'[2]Daily Roster'!$R130</f>
        <v>0</v>
      </c>
      <c r="S128" s="56">
        <f>'[2]Daily Roster'!$S130</f>
        <v>0</v>
      </c>
      <c r="T128" s="56">
        <f>'[2]Daily Roster'!$T130</f>
        <v>0</v>
      </c>
    </row>
    <row r="129" spans="1:20" x14ac:dyDescent="0.3">
      <c r="A129" s="52">
        <v>43643</v>
      </c>
      <c r="B129" s="53" t="s">
        <v>4</v>
      </c>
      <c r="C129" s="56" t="str">
        <f>'[2]Daily Roster'!$C131</f>
        <v>Huda</v>
      </c>
      <c r="D129" s="56" t="str">
        <f>'[2]Daily Roster'!$D131</f>
        <v>Nicholas</v>
      </c>
      <c r="E129" s="56" t="str">
        <f>'[2]Daily Roster'!$E131</f>
        <v>Kosta</v>
      </c>
      <c r="F129" s="56" t="str">
        <f>'[2]Daily Roster'!$F131</f>
        <v>Therese</v>
      </c>
      <c r="G129" s="56" t="str">
        <f>'[2]Daily Roster'!$G131</f>
        <v>M.Phung</v>
      </c>
      <c r="H129" s="56" t="str">
        <f>'[2]Daily Roster'!$H131</f>
        <v>Aseel</v>
      </c>
      <c r="I129" s="56">
        <f>'[2]Daily Roster'!$I131</f>
        <v>0</v>
      </c>
      <c r="J129" s="56">
        <f>'[2]Daily Roster'!$J131</f>
        <v>0</v>
      </c>
      <c r="K129" s="56">
        <f>'[2]Daily Roster'!$K131</f>
        <v>0</v>
      </c>
      <c r="L129" s="56">
        <f>'[2]Daily Roster'!$L131</f>
        <v>0</v>
      </c>
      <c r="M129" s="56">
        <f>'[2]Daily Roster'!$M131</f>
        <v>0</v>
      </c>
      <c r="N129" s="56">
        <f>'[2]Daily Roster'!$N131</f>
        <v>0</v>
      </c>
      <c r="O129" s="56">
        <f>'[2]Daily Roster'!$O131</f>
        <v>0</v>
      </c>
      <c r="P129" s="56">
        <f>'[2]Daily Roster'!$P131</f>
        <v>0</v>
      </c>
      <c r="Q129" s="56">
        <f>'[2]Daily Roster'!$Q131</f>
        <v>0</v>
      </c>
      <c r="R129" s="56">
        <f>'[2]Daily Roster'!$R131</f>
        <v>0</v>
      </c>
      <c r="S129" s="56">
        <f>'[2]Daily Roster'!$S131</f>
        <v>0</v>
      </c>
      <c r="T129" s="56">
        <f>'[2]Daily Roster'!$T131</f>
        <v>0</v>
      </c>
    </row>
    <row r="130" spans="1:20" x14ac:dyDescent="0.3">
      <c r="A130" s="52">
        <v>43644</v>
      </c>
      <c r="B130" s="53" t="s">
        <v>5</v>
      </c>
      <c r="C130" s="56" t="str">
        <f>'[2]Daily Roster'!$C132</f>
        <v>Huda</v>
      </c>
      <c r="D130" s="56" t="str">
        <f>'[2]Daily Roster'!$D132</f>
        <v>Nicholas</v>
      </c>
      <c r="E130" s="56" t="str">
        <f>'[2]Daily Roster'!$E132</f>
        <v>Kosta</v>
      </c>
      <c r="F130" s="56" t="str">
        <f>'[2]Daily Roster'!$F132</f>
        <v>Therese</v>
      </c>
      <c r="G130" s="56" t="str">
        <f>'[2]Daily Roster'!$G132</f>
        <v>M.Phung</v>
      </c>
      <c r="H130" s="56" t="str">
        <f>'[2]Daily Roster'!$H132</f>
        <v>Aseel</v>
      </c>
      <c r="I130" s="56">
        <f>'[2]Daily Roster'!$I132</f>
        <v>0</v>
      </c>
      <c r="J130" s="56">
        <f>'[2]Daily Roster'!$J132</f>
        <v>0</v>
      </c>
      <c r="K130" s="56">
        <f>'[2]Daily Roster'!$K132</f>
        <v>0</v>
      </c>
      <c r="L130" s="56">
        <f>'[2]Daily Roster'!$L132</f>
        <v>0</v>
      </c>
      <c r="M130" s="56">
        <f>'[2]Daily Roster'!$M132</f>
        <v>0</v>
      </c>
      <c r="N130" s="56">
        <f>'[2]Daily Roster'!$N132</f>
        <v>0</v>
      </c>
      <c r="O130" s="56">
        <f>'[2]Daily Roster'!$O132</f>
        <v>0</v>
      </c>
      <c r="P130" s="56">
        <f>'[2]Daily Roster'!$P132</f>
        <v>0</v>
      </c>
      <c r="Q130" s="56">
        <f>'[2]Daily Roster'!$Q132</f>
        <v>0</v>
      </c>
      <c r="R130" s="56">
        <f>'[2]Daily Roster'!$R132</f>
        <v>0</v>
      </c>
      <c r="S130" s="56">
        <f>'[2]Daily Roster'!$S132</f>
        <v>0</v>
      </c>
      <c r="T130" s="56">
        <f>'[2]Daily Roster'!$T132</f>
        <v>0</v>
      </c>
    </row>
    <row r="131" spans="1:20" x14ac:dyDescent="0.3">
      <c r="A131" s="52">
        <v>43647</v>
      </c>
      <c r="B131" s="53" t="s">
        <v>1</v>
      </c>
      <c r="C131" s="56">
        <f>'[2]Daily Roster'!$C133</f>
        <v>0</v>
      </c>
      <c r="D131" s="56">
        <f>'[2]Daily Roster'!$D133</f>
        <v>0</v>
      </c>
      <c r="E131" s="56">
        <f>'[2]Daily Roster'!$E133</f>
        <v>0</v>
      </c>
      <c r="F131" s="56">
        <f>'[2]Daily Roster'!$F133</f>
        <v>0</v>
      </c>
      <c r="G131" s="56">
        <f>'[2]Daily Roster'!$G133</f>
        <v>0</v>
      </c>
      <c r="H131" s="56">
        <f>'[2]Daily Roster'!$H133</f>
        <v>0</v>
      </c>
      <c r="I131" s="56">
        <f>'[2]Daily Roster'!$I133</f>
        <v>0</v>
      </c>
      <c r="J131" s="56">
        <f>'[2]Daily Roster'!$J133</f>
        <v>0</v>
      </c>
      <c r="K131" s="56">
        <f>'[2]Daily Roster'!$K133</f>
        <v>0</v>
      </c>
      <c r="L131" s="56">
        <f>'[2]Daily Roster'!$L133</f>
        <v>0</v>
      </c>
      <c r="M131" s="56">
        <f>'[2]Daily Roster'!$M133</f>
        <v>0</v>
      </c>
      <c r="N131" s="56">
        <f>'[2]Daily Roster'!$N133</f>
        <v>0</v>
      </c>
      <c r="O131" s="56" t="str">
        <f>'[2]Daily Roster'!$O133</f>
        <v>qq</v>
      </c>
      <c r="P131" s="56">
        <f>'[2]Daily Roster'!$P133</f>
        <v>0</v>
      </c>
      <c r="Q131" s="56">
        <f>'[2]Daily Roster'!$Q133</f>
        <v>0</v>
      </c>
      <c r="R131" s="56">
        <f>'[2]Daily Roster'!$R133</f>
        <v>0</v>
      </c>
      <c r="S131" s="56">
        <f>'[2]Daily Roster'!$S133</f>
        <v>0</v>
      </c>
      <c r="T131" s="56">
        <f>'[2]Daily Roster'!$T133</f>
        <v>0</v>
      </c>
    </row>
    <row r="132" spans="1:20" x14ac:dyDescent="0.3">
      <c r="A132" s="52">
        <v>43648</v>
      </c>
      <c r="B132" s="53" t="s">
        <v>2</v>
      </c>
      <c r="C132" s="56">
        <f>'[2]Daily Roster'!$C134</f>
        <v>0</v>
      </c>
      <c r="D132" s="56">
        <f>'[2]Daily Roster'!$D134</f>
        <v>0</v>
      </c>
      <c r="E132" s="56">
        <f>'[2]Daily Roster'!$E134</f>
        <v>0</v>
      </c>
      <c r="F132" s="56">
        <f>'[2]Daily Roster'!$F134</f>
        <v>0</v>
      </c>
      <c r="G132" s="56">
        <f>'[2]Daily Roster'!$G134</f>
        <v>0</v>
      </c>
      <c r="H132" s="56">
        <f>'[2]Daily Roster'!$H134</f>
        <v>0</v>
      </c>
      <c r="I132" s="56">
        <f>'[2]Daily Roster'!$I134</f>
        <v>0</v>
      </c>
      <c r="J132" s="56">
        <f>'[2]Daily Roster'!$J134</f>
        <v>0</v>
      </c>
      <c r="K132" s="56">
        <f>'[2]Daily Roster'!$K134</f>
        <v>0</v>
      </c>
      <c r="L132" s="56">
        <f>'[2]Daily Roster'!$L134</f>
        <v>0</v>
      </c>
      <c r="M132" s="56">
        <f>'[2]Daily Roster'!$M134</f>
        <v>0</v>
      </c>
      <c r="N132" s="56">
        <f>'[2]Daily Roster'!$N134</f>
        <v>0</v>
      </c>
      <c r="O132" s="56">
        <f>'[2]Daily Roster'!$O134</f>
        <v>0</v>
      </c>
      <c r="P132" s="56">
        <f>'[2]Daily Roster'!$P134</f>
        <v>0</v>
      </c>
      <c r="Q132" s="56">
        <f>'[2]Daily Roster'!$Q134</f>
        <v>0</v>
      </c>
      <c r="R132" s="56">
        <f>'[2]Daily Roster'!$R134</f>
        <v>0</v>
      </c>
      <c r="S132" s="56">
        <f>'[2]Daily Roster'!$S134</f>
        <v>0</v>
      </c>
      <c r="T132" s="56">
        <f>'[2]Daily Roster'!$T134</f>
        <v>0</v>
      </c>
    </row>
    <row r="133" spans="1:20" x14ac:dyDescent="0.3">
      <c r="A133" s="52">
        <v>43649</v>
      </c>
      <c r="B133" s="53" t="s">
        <v>3</v>
      </c>
      <c r="C133" s="56">
        <f>'[2]Daily Roster'!$C135</f>
        <v>0</v>
      </c>
      <c r="D133" s="56">
        <f>'[2]Daily Roster'!$D135</f>
        <v>0</v>
      </c>
      <c r="E133" s="56">
        <f>'[2]Daily Roster'!$E135</f>
        <v>0</v>
      </c>
      <c r="F133" s="56">
        <f>'[2]Daily Roster'!$F135</f>
        <v>0</v>
      </c>
      <c r="G133" s="56">
        <f>'[2]Daily Roster'!$G135</f>
        <v>0</v>
      </c>
      <c r="H133" s="56">
        <f>'[2]Daily Roster'!$H135</f>
        <v>0</v>
      </c>
      <c r="I133" s="56">
        <f>'[2]Daily Roster'!$I135</f>
        <v>0</v>
      </c>
      <c r="J133" s="56">
        <f>'[2]Daily Roster'!$J135</f>
        <v>0</v>
      </c>
      <c r="K133" s="56">
        <f>'[2]Daily Roster'!$K135</f>
        <v>0</v>
      </c>
      <c r="L133" s="56">
        <f>'[2]Daily Roster'!$L135</f>
        <v>0</v>
      </c>
      <c r="M133" s="56">
        <f>'[2]Daily Roster'!$M135</f>
        <v>0</v>
      </c>
      <c r="N133" s="56">
        <f>'[2]Daily Roster'!$N135</f>
        <v>0</v>
      </c>
      <c r="O133" s="56">
        <f>'[2]Daily Roster'!$O135</f>
        <v>0</v>
      </c>
      <c r="P133" s="56">
        <f>'[2]Daily Roster'!$P135</f>
        <v>0</v>
      </c>
      <c r="Q133" s="56">
        <f>'[2]Daily Roster'!$Q135</f>
        <v>0</v>
      </c>
      <c r="R133" s="56">
        <f>'[2]Daily Roster'!$R135</f>
        <v>0</v>
      </c>
      <c r="S133" s="56">
        <f>'[2]Daily Roster'!$S135</f>
        <v>0</v>
      </c>
      <c r="T133" s="56">
        <f>'[2]Daily Roster'!$T135</f>
        <v>0</v>
      </c>
    </row>
    <row r="134" spans="1:20" x14ac:dyDescent="0.3">
      <c r="A134" s="52">
        <v>43650</v>
      </c>
      <c r="B134" s="53" t="s">
        <v>4</v>
      </c>
      <c r="C134" s="56">
        <f>'[2]Daily Roster'!$C136</f>
        <v>0</v>
      </c>
      <c r="D134" s="56">
        <f>'[2]Daily Roster'!$D136</f>
        <v>0</v>
      </c>
      <c r="E134" s="56">
        <f>'[2]Daily Roster'!$E136</f>
        <v>0</v>
      </c>
      <c r="F134" s="56">
        <f>'[2]Daily Roster'!$F136</f>
        <v>0</v>
      </c>
      <c r="G134" s="56">
        <f>'[2]Daily Roster'!$G136</f>
        <v>0</v>
      </c>
      <c r="H134" s="56">
        <f>'[2]Daily Roster'!$H136</f>
        <v>0</v>
      </c>
      <c r="I134" s="56">
        <f>'[2]Daily Roster'!$I136</f>
        <v>0</v>
      </c>
      <c r="J134" s="56">
        <f>'[2]Daily Roster'!$J136</f>
        <v>0</v>
      </c>
      <c r="K134" s="56">
        <f>'[2]Daily Roster'!$K136</f>
        <v>0</v>
      </c>
      <c r="L134" s="56">
        <f>'[2]Daily Roster'!$L136</f>
        <v>0</v>
      </c>
      <c r="M134" s="56">
        <f>'[2]Daily Roster'!$M136</f>
        <v>0</v>
      </c>
      <c r="N134" s="56">
        <f>'[2]Daily Roster'!$N136</f>
        <v>0</v>
      </c>
      <c r="O134" s="56">
        <f>'[2]Daily Roster'!$O136</f>
        <v>0</v>
      </c>
      <c r="P134" s="56">
        <f>'[2]Daily Roster'!$P136</f>
        <v>0</v>
      </c>
      <c r="Q134" s="56">
        <f>'[2]Daily Roster'!$Q136</f>
        <v>0</v>
      </c>
      <c r="R134" s="56">
        <f>'[2]Daily Roster'!$R136</f>
        <v>0</v>
      </c>
      <c r="S134" s="56">
        <f>'[2]Daily Roster'!$S136</f>
        <v>0</v>
      </c>
      <c r="T134" s="56">
        <f>'[2]Daily Roster'!$T136</f>
        <v>0</v>
      </c>
    </row>
    <row r="135" spans="1:20" x14ac:dyDescent="0.3">
      <c r="A135" s="52">
        <v>43651</v>
      </c>
      <c r="B135" s="53" t="s">
        <v>5</v>
      </c>
      <c r="C135" s="56">
        <f>'[2]Daily Roster'!$C137</f>
        <v>0</v>
      </c>
      <c r="D135" s="56">
        <f>'[2]Daily Roster'!$D137</f>
        <v>0</v>
      </c>
      <c r="E135" s="56">
        <f>'[2]Daily Roster'!$E137</f>
        <v>0</v>
      </c>
      <c r="F135" s="56">
        <f>'[2]Daily Roster'!$F137</f>
        <v>0</v>
      </c>
      <c r="G135" s="56">
        <f>'[2]Daily Roster'!$G137</f>
        <v>0</v>
      </c>
      <c r="H135" s="56">
        <f>'[2]Daily Roster'!$H137</f>
        <v>0</v>
      </c>
      <c r="I135" s="56">
        <f>'[2]Daily Roster'!$I137</f>
        <v>0</v>
      </c>
      <c r="J135" s="56">
        <f>'[2]Daily Roster'!$J137</f>
        <v>0</v>
      </c>
      <c r="K135" s="56">
        <f>'[2]Daily Roster'!$K137</f>
        <v>0</v>
      </c>
      <c r="L135" s="56">
        <f>'[2]Daily Roster'!$L137</f>
        <v>0</v>
      </c>
      <c r="M135" s="56">
        <f>'[2]Daily Roster'!$M137</f>
        <v>0</v>
      </c>
      <c r="N135" s="56">
        <f>'[2]Daily Roster'!$N137</f>
        <v>0</v>
      </c>
      <c r="O135" s="56">
        <f>'[2]Daily Roster'!$O137</f>
        <v>0</v>
      </c>
      <c r="P135" s="56">
        <f>'[2]Daily Roster'!$P137</f>
        <v>0</v>
      </c>
      <c r="Q135" s="56">
        <f>'[2]Daily Roster'!$Q137</f>
        <v>0</v>
      </c>
      <c r="R135" s="56">
        <f>'[2]Daily Roster'!$R137</f>
        <v>0</v>
      </c>
      <c r="S135" s="56">
        <f>'[2]Daily Roster'!$S137</f>
        <v>0</v>
      </c>
      <c r="T135" s="56">
        <f>'[2]Daily Roster'!$T137</f>
        <v>0</v>
      </c>
    </row>
    <row r="136" spans="1:20" x14ac:dyDescent="0.3">
      <c r="A136" s="52">
        <v>43654</v>
      </c>
      <c r="B136" s="53" t="s">
        <v>1</v>
      </c>
      <c r="C136" s="56">
        <f>'[2]Daily Roster'!$C138</f>
        <v>0</v>
      </c>
      <c r="D136" s="56">
        <f>'[2]Daily Roster'!$D138</f>
        <v>0</v>
      </c>
      <c r="E136" s="56">
        <f>'[2]Daily Roster'!$E138</f>
        <v>0</v>
      </c>
      <c r="F136" s="56">
        <f>'[2]Daily Roster'!$F138</f>
        <v>0</v>
      </c>
      <c r="G136" s="56">
        <f>'[2]Daily Roster'!$G138</f>
        <v>0</v>
      </c>
      <c r="H136" s="56">
        <f>'[2]Daily Roster'!$H138</f>
        <v>0</v>
      </c>
      <c r="I136" s="56">
        <f>'[2]Daily Roster'!$I138</f>
        <v>0</v>
      </c>
      <c r="J136" s="56">
        <f>'[2]Daily Roster'!$J138</f>
        <v>0</v>
      </c>
      <c r="K136" s="56">
        <f>'[2]Daily Roster'!$K138</f>
        <v>0</v>
      </c>
      <c r="L136" s="56">
        <f>'[2]Daily Roster'!$L138</f>
        <v>0</v>
      </c>
      <c r="M136" s="56">
        <f>'[2]Daily Roster'!$M138</f>
        <v>0</v>
      </c>
      <c r="N136" s="56">
        <f>'[2]Daily Roster'!$N138</f>
        <v>0</v>
      </c>
      <c r="O136" s="56">
        <f>'[2]Daily Roster'!$O138</f>
        <v>0</v>
      </c>
      <c r="P136" s="56">
        <f>'[2]Daily Roster'!$P138</f>
        <v>0</v>
      </c>
      <c r="Q136" s="56">
        <f>'[2]Daily Roster'!$Q138</f>
        <v>0</v>
      </c>
      <c r="R136" s="56">
        <f>'[2]Daily Roster'!$R138</f>
        <v>0</v>
      </c>
      <c r="S136" s="56">
        <f>'[2]Daily Roster'!$S138</f>
        <v>0</v>
      </c>
      <c r="T136" s="56">
        <f>'[2]Daily Roster'!$T138</f>
        <v>0</v>
      </c>
    </row>
    <row r="137" spans="1:20" x14ac:dyDescent="0.3">
      <c r="A137" s="52">
        <v>43655</v>
      </c>
      <c r="B137" s="53" t="s">
        <v>2</v>
      </c>
      <c r="C137" s="56">
        <f>'[2]Daily Roster'!$C139</f>
        <v>0</v>
      </c>
      <c r="D137" s="56">
        <f>'[2]Daily Roster'!$D139</f>
        <v>0</v>
      </c>
      <c r="E137" s="56">
        <f>'[2]Daily Roster'!$E139</f>
        <v>0</v>
      </c>
      <c r="F137" s="56">
        <f>'[2]Daily Roster'!$F139</f>
        <v>0</v>
      </c>
      <c r="G137" s="56">
        <f>'[2]Daily Roster'!$G139</f>
        <v>0</v>
      </c>
      <c r="H137" s="56">
        <f>'[2]Daily Roster'!$H139</f>
        <v>0</v>
      </c>
      <c r="I137" s="56">
        <f>'[2]Daily Roster'!$I139</f>
        <v>0</v>
      </c>
      <c r="J137" s="56">
        <f>'[2]Daily Roster'!$J139</f>
        <v>0</v>
      </c>
      <c r="K137" s="56">
        <f>'[2]Daily Roster'!$K139</f>
        <v>0</v>
      </c>
      <c r="L137" s="56">
        <f>'[2]Daily Roster'!$L139</f>
        <v>0</v>
      </c>
      <c r="M137" s="56">
        <f>'[2]Daily Roster'!$M139</f>
        <v>0</v>
      </c>
      <c r="N137" s="56">
        <f>'[2]Daily Roster'!$N139</f>
        <v>0</v>
      </c>
      <c r="O137" s="56">
        <f>'[2]Daily Roster'!$O139</f>
        <v>0</v>
      </c>
      <c r="P137" s="56">
        <f>'[2]Daily Roster'!$P139</f>
        <v>0</v>
      </c>
      <c r="Q137" s="56">
        <f>'[2]Daily Roster'!$Q139</f>
        <v>0</v>
      </c>
      <c r="R137" s="56">
        <f>'[2]Daily Roster'!$R139</f>
        <v>0</v>
      </c>
      <c r="S137" s="56">
        <f>'[2]Daily Roster'!$S139</f>
        <v>0</v>
      </c>
      <c r="T137" s="56">
        <f>'[2]Daily Roster'!$T139</f>
        <v>0</v>
      </c>
    </row>
    <row r="138" spans="1:20" x14ac:dyDescent="0.3">
      <c r="A138" s="52">
        <v>43656</v>
      </c>
      <c r="B138" s="53" t="s">
        <v>3</v>
      </c>
      <c r="C138" s="56">
        <f>'[2]Daily Roster'!$C140</f>
        <v>0</v>
      </c>
      <c r="D138" s="56">
        <f>'[2]Daily Roster'!$D140</f>
        <v>0</v>
      </c>
      <c r="E138" s="56">
        <f>'[2]Daily Roster'!$E140</f>
        <v>0</v>
      </c>
      <c r="F138" s="56">
        <f>'[2]Daily Roster'!$F140</f>
        <v>0</v>
      </c>
      <c r="G138" s="56">
        <f>'[2]Daily Roster'!$G140</f>
        <v>0</v>
      </c>
      <c r="H138" s="56">
        <f>'[2]Daily Roster'!$H140</f>
        <v>0</v>
      </c>
      <c r="I138" s="56">
        <f>'[2]Daily Roster'!$I140</f>
        <v>0</v>
      </c>
      <c r="J138" s="56">
        <f>'[2]Daily Roster'!$J140</f>
        <v>0</v>
      </c>
      <c r="K138" s="56">
        <f>'[2]Daily Roster'!$K140</f>
        <v>0</v>
      </c>
      <c r="L138" s="56">
        <f>'[2]Daily Roster'!$L140</f>
        <v>0</v>
      </c>
      <c r="M138" s="56">
        <f>'[2]Daily Roster'!$M140</f>
        <v>0</v>
      </c>
      <c r="N138" s="56">
        <f>'[2]Daily Roster'!$N140</f>
        <v>0</v>
      </c>
      <c r="O138" s="56">
        <f>'[2]Daily Roster'!$O140</f>
        <v>0</v>
      </c>
      <c r="P138" s="56">
        <f>'[2]Daily Roster'!$P140</f>
        <v>0</v>
      </c>
      <c r="Q138" s="56">
        <f>'[2]Daily Roster'!$Q140</f>
        <v>0</v>
      </c>
      <c r="R138" s="56">
        <f>'[2]Daily Roster'!$R140</f>
        <v>0</v>
      </c>
      <c r="S138" s="56">
        <f>'[2]Daily Roster'!$S140</f>
        <v>0</v>
      </c>
      <c r="T138" s="56">
        <f>'[2]Daily Roster'!$T140</f>
        <v>0</v>
      </c>
    </row>
    <row r="139" spans="1:20" x14ac:dyDescent="0.3">
      <c r="A139" s="52">
        <v>43657</v>
      </c>
      <c r="B139" s="53" t="s">
        <v>4</v>
      </c>
      <c r="C139" s="56">
        <f>'[2]Daily Roster'!$C141</f>
        <v>0</v>
      </c>
      <c r="D139" s="56">
        <f>'[2]Daily Roster'!$D141</f>
        <v>0</v>
      </c>
      <c r="E139" s="56">
        <f>'[2]Daily Roster'!$E141</f>
        <v>0</v>
      </c>
      <c r="F139" s="56">
        <f>'[2]Daily Roster'!$F141</f>
        <v>0</v>
      </c>
      <c r="G139" s="56">
        <f>'[2]Daily Roster'!$G141</f>
        <v>0</v>
      </c>
      <c r="H139" s="56">
        <f>'[2]Daily Roster'!$H141</f>
        <v>0</v>
      </c>
      <c r="I139" s="56">
        <f>'[2]Daily Roster'!$I141</f>
        <v>0</v>
      </c>
      <c r="J139" s="56">
        <f>'[2]Daily Roster'!$J141</f>
        <v>0</v>
      </c>
      <c r="K139" s="56">
        <f>'[2]Daily Roster'!$K141</f>
        <v>0</v>
      </c>
      <c r="L139" s="56">
        <f>'[2]Daily Roster'!$L141</f>
        <v>0</v>
      </c>
      <c r="M139" s="56">
        <f>'[2]Daily Roster'!$M141</f>
        <v>0</v>
      </c>
      <c r="N139" s="56">
        <f>'[2]Daily Roster'!$N141</f>
        <v>0</v>
      </c>
      <c r="O139" s="56">
        <f>'[2]Daily Roster'!$O141</f>
        <v>0</v>
      </c>
      <c r="P139" s="56">
        <f>'[2]Daily Roster'!$P141</f>
        <v>0</v>
      </c>
      <c r="Q139" s="56">
        <f>'[2]Daily Roster'!$Q141</f>
        <v>0</v>
      </c>
      <c r="R139" s="56">
        <f>'[2]Daily Roster'!$R141</f>
        <v>0</v>
      </c>
      <c r="S139" s="56">
        <f>'[2]Daily Roster'!$S141</f>
        <v>0</v>
      </c>
      <c r="T139" s="56">
        <f>'[2]Daily Roster'!$T141</f>
        <v>0</v>
      </c>
    </row>
    <row r="140" spans="1:20" x14ac:dyDescent="0.3">
      <c r="A140" s="52">
        <v>43658</v>
      </c>
      <c r="B140" s="53" t="s">
        <v>5</v>
      </c>
      <c r="C140" s="56">
        <f>'[2]Daily Roster'!$C142</f>
        <v>0</v>
      </c>
      <c r="D140" s="56">
        <f>'[2]Daily Roster'!$D142</f>
        <v>0</v>
      </c>
      <c r="E140" s="56">
        <f>'[2]Daily Roster'!$E142</f>
        <v>0</v>
      </c>
      <c r="F140" s="56">
        <f>'[2]Daily Roster'!$F142</f>
        <v>0</v>
      </c>
      <c r="G140" s="56">
        <f>'[2]Daily Roster'!$G142</f>
        <v>0</v>
      </c>
      <c r="H140" s="56">
        <f>'[2]Daily Roster'!$H142</f>
        <v>0</v>
      </c>
      <c r="I140" s="56">
        <f>'[2]Daily Roster'!$I142</f>
        <v>0</v>
      </c>
      <c r="J140" s="56">
        <f>'[2]Daily Roster'!$J142</f>
        <v>0</v>
      </c>
      <c r="K140" s="56">
        <f>'[2]Daily Roster'!$K142</f>
        <v>0</v>
      </c>
      <c r="L140" s="56">
        <f>'[2]Daily Roster'!$L142</f>
        <v>0</v>
      </c>
      <c r="M140" s="56">
        <f>'[2]Daily Roster'!$M142</f>
        <v>0</v>
      </c>
      <c r="N140" s="56">
        <f>'[2]Daily Roster'!$N142</f>
        <v>0</v>
      </c>
      <c r="O140" s="56">
        <f>'[2]Daily Roster'!$O142</f>
        <v>0</v>
      </c>
      <c r="P140" s="56">
        <f>'[2]Daily Roster'!$P142</f>
        <v>0</v>
      </c>
      <c r="Q140" s="56">
        <f>'[2]Daily Roster'!$Q142</f>
        <v>0</v>
      </c>
      <c r="R140" s="56">
        <f>'[2]Daily Roster'!$R142</f>
        <v>0</v>
      </c>
      <c r="S140" s="56">
        <f>'[2]Daily Roster'!$S142</f>
        <v>0</v>
      </c>
      <c r="T140" s="56">
        <f>'[2]Daily Roster'!$T142</f>
        <v>0</v>
      </c>
    </row>
    <row r="141" spans="1:20" x14ac:dyDescent="0.3">
      <c r="A141" s="52">
        <v>43661</v>
      </c>
      <c r="B141" s="53" t="s">
        <v>1</v>
      </c>
      <c r="C141" s="56">
        <f>'[2]Daily Roster'!$C143</f>
        <v>0</v>
      </c>
      <c r="D141" s="56">
        <f>'[2]Daily Roster'!$D143</f>
        <v>0</v>
      </c>
      <c r="E141" s="56">
        <f>'[2]Daily Roster'!$E143</f>
        <v>0</v>
      </c>
      <c r="F141" s="56">
        <f>'[2]Daily Roster'!$F143</f>
        <v>0</v>
      </c>
      <c r="G141" s="56">
        <f>'[2]Daily Roster'!$G143</f>
        <v>0</v>
      </c>
      <c r="H141" s="56">
        <f>'[2]Daily Roster'!$H143</f>
        <v>0</v>
      </c>
      <c r="I141" s="56">
        <f>'[2]Daily Roster'!$I143</f>
        <v>0</v>
      </c>
      <c r="J141" s="56">
        <f>'[2]Daily Roster'!$J143</f>
        <v>0</v>
      </c>
      <c r="K141" s="56">
        <f>'[2]Daily Roster'!$K143</f>
        <v>0</v>
      </c>
      <c r="L141" s="56">
        <f>'[2]Daily Roster'!$L143</f>
        <v>0</v>
      </c>
      <c r="M141" s="56">
        <f>'[2]Daily Roster'!$M143</f>
        <v>0</v>
      </c>
      <c r="N141" s="56">
        <f>'[2]Daily Roster'!$N143</f>
        <v>0</v>
      </c>
      <c r="O141" s="56">
        <f>'[2]Daily Roster'!$O143</f>
        <v>0</v>
      </c>
      <c r="P141" s="56">
        <f>'[2]Daily Roster'!$P143</f>
        <v>0</v>
      </c>
      <c r="Q141" s="56">
        <f>'[2]Daily Roster'!$Q143</f>
        <v>0</v>
      </c>
      <c r="R141" s="56">
        <f>'[2]Daily Roster'!$R143</f>
        <v>0</v>
      </c>
      <c r="S141" s="56">
        <f>'[2]Daily Roster'!$S143</f>
        <v>0</v>
      </c>
      <c r="T141" s="56">
        <f>'[2]Daily Roster'!$T143</f>
        <v>0</v>
      </c>
    </row>
    <row r="142" spans="1:20" x14ac:dyDescent="0.3">
      <c r="A142" s="52">
        <v>43662</v>
      </c>
      <c r="B142" s="53" t="s">
        <v>2</v>
      </c>
      <c r="C142" s="56">
        <f>'[2]Daily Roster'!$C144</f>
        <v>0</v>
      </c>
      <c r="D142" s="56">
        <f>'[2]Daily Roster'!$D144</f>
        <v>0</v>
      </c>
      <c r="E142" s="56">
        <f>'[2]Daily Roster'!$E144</f>
        <v>0</v>
      </c>
      <c r="F142" s="56">
        <f>'[2]Daily Roster'!$F144</f>
        <v>0</v>
      </c>
      <c r="G142" s="56">
        <f>'[2]Daily Roster'!$G144</f>
        <v>0</v>
      </c>
      <c r="H142" s="56">
        <f>'[2]Daily Roster'!$H144</f>
        <v>0</v>
      </c>
      <c r="I142" s="56">
        <f>'[2]Daily Roster'!$I144</f>
        <v>0</v>
      </c>
      <c r="J142" s="56">
        <f>'[2]Daily Roster'!$J144</f>
        <v>0</v>
      </c>
      <c r="K142" s="56">
        <f>'[2]Daily Roster'!$K144</f>
        <v>0</v>
      </c>
      <c r="L142" s="56">
        <f>'[2]Daily Roster'!$L144</f>
        <v>0</v>
      </c>
      <c r="M142" s="56">
        <f>'[2]Daily Roster'!$M144</f>
        <v>0</v>
      </c>
      <c r="N142" s="56">
        <f>'[2]Daily Roster'!$N144</f>
        <v>0</v>
      </c>
      <c r="O142" s="56">
        <f>'[2]Daily Roster'!$O144</f>
        <v>0</v>
      </c>
      <c r="P142" s="56">
        <f>'[2]Daily Roster'!$P144</f>
        <v>0</v>
      </c>
      <c r="Q142" s="56">
        <f>'[2]Daily Roster'!$Q144</f>
        <v>0</v>
      </c>
      <c r="R142" s="56">
        <f>'[2]Daily Roster'!$R144</f>
        <v>0</v>
      </c>
      <c r="S142" s="56">
        <f>'[2]Daily Roster'!$S144</f>
        <v>0</v>
      </c>
      <c r="T142" s="56">
        <f>'[2]Daily Roster'!$T144</f>
        <v>0</v>
      </c>
    </row>
    <row r="143" spans="1:20" x14ac:dyDescent="0.3">
      <c r="A143" s="52">
        <v>43663</v>
      </c>
      <c r="B143" s="53" t="s">
        <v>3</v>
      </c>
      <c r="C143" s="56">
        <f>'[2]Daily Roster'!$C145</f>
        <v>0</v>
      </c>
      <c r="D143" s="56">
        <f>'[2]Daily Roster'!$D145</f>
        <v>0</v>
      </c>
      <c r="E143" s="56">
        <f>'[2]Daily Roster'!$E145</f>
        <v>0</v>
      </c>
      <c r="F143" s="56">
        <f>'[2]Daily Roster'!$F145</f>
        <v>0</v>
      </c>
      <c r="G143" s="56">
        <f>'[2]Daily Roster'!$G145</f>
        <v>0</v>
      </c>
      <c r="H143" s="56">
        <f>'[2]Daily Roster'!$H145</f>
        <v>0</v>
      </c>
      <c r="I143" s="56">
        <f>'[2]Daily Roster'!$I145</f>
        <v>0</v>
      </c>
      <c r="J143" s="56">
        <f>'[2]Daily Roster'!$J145</f>
        <v>0</v>
      </c>
      <c r="K143" s="56">
        <f>'[2]Daily Roster'!$K145</f>
        <v>0</v>
      </c>
      <c r="L143" s="56">
        <f>'[2]Daily Roster'!$L145</f>
        <v>0</v>
      </c>
      <c r="M143" s="56">
        <f>'[2]Daily Roster'!$M145</f>
        <v>0</v>
      </c>
      <c r="N143" s="56">
        <f>'[2]Daily Roster'!$N145</f>
        <v>0</v>
      </c>
      <c r="O143" s="56">
        <f>'[2]Daily Roster'!$O145</f>
        <v>0</v>
      </c>
      <c r="P143" s="56">
        <f>'[2]Daily Roster'!$P145</f>
        <v>0</v>
      </c>
      <c r="Q143" s="56">
        <f>'[2]Daily Roster'!$Q145</f>
        <v>0</v>
      </c>
      <c r="R143" s="56">
        <f>'[2]Daily Roster'!$R145</f>
        <v>0</v>
      </c>
      <c r="S143" s="56">
        <f>'[2]Daily Roster'!$S145</f>
        <v>0</v>
      </c>
      <c r="T143" s="56">
        <f>'[2]Daily Roster'!$T145</f>
        <v>0</v>
      </c>
    </row>
    <row r="144" spans="1:20" x14ac:dyDescent="0.3">
      <c r="A144" s="52">
        <v>43664</v>
      </c>
      <c r="B144" s="53" t="s">
        <v>4</v>
      </c>
      <c r="C144" s="56">
        <f>'[2]Daily Roster'!$C146</f>
        <v>0</v>
      </c>
      <c r="D144" s="56">
        <f>'[2]Daily Roster'!$D146</f>
        <v>0</v>
      </c>
      <c r="E144" s="56">
        <f>'[2]Daily Roster'!$E146</f>
        <v>0</v>
      </c>
      <c r="F144" s="56">
        <f>'[2]Daily Roster'!$F146</f>
        <v>0</v>
      </c>
      <c r="G144" s="56">
        <f>'[2]Daily Roster'!$G146</f>
        <v>0</v>
      </c>
      <c r="H144" s="56">
        <f>'[2]Daily Roster'!$H146</f>
        <v>0</v>
      </c>
      <c r="I144" s="56">
        <f>'[2]Daily Roster'!$I146</f>
        <v>0</v>
      </c>
      <c r="J144" s="56">
        <f>'[2]Daily Roster'!$J146</f>
        <v>0</v>
      </c>
      <c r="K144" s="56">
        <f>'[2]Daily Roster'!$K146</f>
        <v>0</v>
      </c>
      <c r="L144" s="56">
        <f>'[2]Daily Roster'!$L146</f>
        <v>0</v>
      </c>
      <c r="M144" s="56">
        <f>'[2]Daily Roster'!$M146</f>
        <v>0</v>
      </c>
      <c r="N144" s="56">
        <f>'[2]Daily Roster'!$N146</f>
        <v>0</v>
      </c>
      <c r="O144" s="56">
        <f>'[2]Daily Roster'!$O146</f>
        <v>0</v>
      </c>
      <c r="P144" s="56">
        <f>'[2]Daily Roster'!$P146</f>
        <v>0</v>
      </c>
      <c r="Q144" s="56">
        <f>'[2]Daily Roster'!$Q146</f>
        <v>0</v>
      </c>
      <c r="R144" s="56">
        <f>'[2]Daily Roster'!$R146</f>
        <v>0</v>
      </c>
      <c r="S144" s="56">
        <f>'[2]Daily Roster'!$S146</f>
        <v>0</v>
      </c>
      <c r="T144" s="56">
        <f>'[2]Daily Roster'!$T146</f>
        <v>0</v>
      </c>
    </row>
    <row r="145" spans="1:20" x14ac:dyDescent="0.3">
      <c r="A145" s="52">
        <v>43665</v>
      </c>
      <c r="B145" s="53" t="s">
        <v>5</v>
      </c>
      <c r="C145" s="56">
        <f>'[2]Daily Roster'!$C147</f>
        <v>0</v>
      </c>
      <c r="D145" s="56">
        <f>'[2]Daily Roster'!$D147</f>
        <v>0</v>
      </c>
      <c r="E145" s="56">
        <f>'[2]Daily Roster'!$E147</f>
        <v>0</v>
      </c>
      <c r="F145" s="56">
        <f>'[2]Daily Roster'!$F147</f>
        <v>0</v>
      </c>
      <c r="G145" s="56">
        <f>'[2]Daily Roster'!$G147</f>
        <v>0</v>
      </c>
      <c r="H145" s="56">
        <f>'[2]Daily Roster'!$H147</f>
        <v>0</v>
      </c>
      <c r="I145" s="56">
        <f>'[2]Daily Roster'!$I147</f>
        <v>0</v>
      </c>
      <c r="J145" s="56">
        <f>'[2]Daily Roster'!$J147</f>
        <v>0</v>
      </c>
      <c r="K145" s="56">
        <f>'[2]Daily Roster'!$K147</f>
        <v>0</v>
      </c>
      <c r="L145" s="56">
        <f>'[2]Daily Roster'!$L147</f>
        <v>0</v>
      </c>
      <c r="M145" s="56">
        <f>'[2]Daily Roster'!$M147</f>
        <v>0</v>
      </c>
      <c r="N145" s="56">
        <f>'[2]Daily Roster'!$N147</f>
        <v>0</v>
      </c>
      <c r="O145" s="56">
        <f>'[2]Daily Roster'!$O147</f>
        <v>0</v>
      </c>
      <c r="P145" s="56">
        <f>'[2]Daily Roster'!$P147</f>
        <v>0</v>
      </c>
      <c r="Q145" s="56">
        <f>'[2]Daily Roster'!$Q147</f>
        <v>0</v>
      </c>
      <c r="R145" s="56">
        <f>'[2]Daily Roster'!$R147</f>
        <v>0</v>
      </c>
      <c r="S145" s="56">
        <f>'[2]Daily Roster'!$S147</f>
        <v>0</v>
      </c>
      <c r="T145" s="56">
        <f>'[2]Daily Roster'!$T147</f>
        <v>0</v>
      </c>
    </row>
    <row r="146" spans="1:20" x14ac:dyDescent="0.3">
      <c r="A146" s="52">
        <v>43668</v>
      </c>
      <c r="B146" s="53" t="s">
        <v>1</v>
      </c>
      <c r="C146" s="56">
        <f>'[2]Daily Roster'!$C148</f>
        <v>0</v>
      </c>
      <c r="D146" s="56">
        <f>'[2]Daily Roster'!$D148</f>
        <v>0</v>
      </c>
      <c r="E146" s="56">
        <f>'[2]Daily Roster'!$E148</f>
        <v>0</v>
      </c>
      <c r="F146" s="56">
        <f>'[2]Daily Roster'!$F148</f>
        <v>0</v>
      </c>
      <c r="G146" s="56">
        <f>'[2]Daily Roster'!$G148</f>
        <v>0</v>
      </c>
      <c r="H146" s="56">
        <f>'[2]Daily Roster'!$H148</f>
        <v>0</v>
      </c>
      <c r="I146" s="56">
        <f>'[2]Daily Roster'!$I148</f>
        <v>0</v>
      </c>
      <c r="J146" s="56">
        <f>'[2]Daily Roster'!$J148</f>
        <v>0</v>
      </c>
      <c r="K146" s="56">
        <f>'[2]Daily Roster'!$K148</f>
        <v>0</v>
      </c>
      <c r="L146" s="56">
        <f>'[2]Daily Roster'!$L148</f>
        <v>0</v>
      </c>
      <c r="M146" s="56">
        <f>'[2]Daily Roster'!$M148</f>
        <v>0</v>
      </c>
      <c r="N146" s="56">
        <f>'[2]Daily Roster'!$N148</f>
        <v>0</v>
      </c>
      <c r="O146" s="56">
        <f>'[2]Daily Roster'!$O148</f>
        <v>0</v>
      </c>
      <c r="P146" s="56">
        <f>'[2]Daily Roster'!$P148</f>
        <v>0</v>
      </c>
      <c r="Q146" s="56">
        <f>'[2]Daily Roster'!$Q148</f>
        <v>0</v>
      </c>
      <c r="R146" s="56">
        <f>'[2]Daily Roster'!$R148</f>
        <v>0</v>
      </c>
      <c r="S146" s="56">
        <f>'[2]Daily Roster'!$S148</f>
        <v>0</v>
      </c>
      <c r="T146" s="56">
        <f>'[2]Daily Roster'!$T148</f>
        <v>0</v>
      </c>
    </row>
    <row r="147" spans="1:20" x14ac:dyDescent="0.3">
      <c r="A147" s="52">
        <v>43669</v>
      </c>
      <c r="B147" s="53" t="s">
        <v>2</v>
      </c>
      <c r="C147" s="56">
        <f>'[2]Daily Roster'!$C149</f>
        <v>0</v>
      </c>
      <c r="D147" s="56">
        <f>'[2]Daily Roster'!$D149</f>
        <v>0</v>
      </c>
      <c r="E147" s="56">
        <f>'[2]Daily Roster'!$E149</f>
        <v>0</v>
      </c>
      <c r="F147" s="56">
        <f>'[2]Daily Roster'!$F149</f>
        <v>0</v>
      </c>
      <c r="G147" s="56">
        <f>'[2]Daily Roster'!$G149</f>
        <v>0</v>
      </c>
      <c r="H147" s="56">
        <f>'[2]Daily Roster'!$H149</f>
        <v>0</v>
      </c>
      <c r="I147" s="56">
        <f>'[2]Daily Roster'!$I149</f>
        <v>0</v>
      </c>
      <c r="J147" s="56">
        <f>'[2]Daily Roster'!$J149</f>
        <v>0</v>
      </c>
      <c r="K147" s="56">
        <f>'[2]Daily Roster'!$K149</f>
        <v>0</v>
      </c>
      <c r="L147" s="56">
        <f>'[2]Daily Roster'!$L149</f>
        <v>0</v>
      </c>
      <c r="M147" s="56">
        <f>'[2]Daily Roster'!$M149</f>
        <v>0</v>
      </c>
      <c r="N147" s="56">
        <f>'[2]Daily Roster'!$N149</f>
        <v>0</v>
      </c>
      <c r="O147" s="56">
        <f>'[2]Daily Roster'!$O149</f>
        <v>0</v>
      </c>
      <c r="P147" s="56">
        <f>'[2]Daily Roster'!$P149</f>
        <v>0</v>
      </c>
      <c r="Q147" s="56">
        <f>'[2]Daily Roster'!$Q149</f>
        <v>0</v>
      </c>
      <c r="R147" s="56">
        <f>'[2]Daily Roster'!$R149</f>
        <v>0</v>
      </c>
      <c r="S147" s="56">
        <f>'[2]Daily Roster'!$S149</f>
        <v>0</v>
      </c>
      <c r="T147" s="56">
        <f>'[2]Daily Roster'!$T149</f>
        <v>0</v>
      </c>
    </row>
    <row r="148" spans="1:20" x14ac:dyDescent="0.3">
      <c r="A148" s="52">
        <v>43670</v>
      </c>
      <c r="B148" s="53" t="s">
        <v>3</v>
      </c>
      <c r="C148" s="56">
        <f>'[2]Daily Roster'!$C150</f>
        <v>0</v>
      </c>
      <c r="D148" s="56">
        <f>'[2]Daily Roster'!$D150</f>
        <v>0</v>
      </c>
      <c r="E148" s="56">
        <f>'[2]Daily Roster'!$E150</f>
        <v>0</v>
      </c>
      <c r="F148" s="56">
        <f>'[2]Daily Roster'!$F150</f>
        <v>0</v>
      </c>
      <c r="G148" s="56">
        <f>'[2]Daily Roster'!$G150</f>
        <v>0</v>
      </c>
      <c r="H148" s="56">
        <f>'[2]Daily Roster'!$H150</f>
        <v>0</v>
      </c>
      <c r="I148" s="56">
        <f>'[2]Daily Roster'!$I150</f>
        <v>0</v>
      </c>
      <c r="J148" s="56">
        <f>'[2]Daily Roster'!$J150</f>
        <v>0</v>
      </c>
      <c r="K148" s="56">
        <f>'[2]Daily Roster'!$K150</f>
        <v>0</v>
      </c>
      <c r="L148" s="56">
        <f>'[2]Daily Roster'!$L150</f>
        <v>0</v>
      </c>
      <c r="M148" s="56">
        <f>'[2]Daily Roster'!$M150</f>
        <v>0</v>
      </c>
      <c r="N148" s="56">
        <f>'[2]Daily Roster'!$N150</f>
        <v>0</v>
      </c>
      <c r="O148" s="56">
        <f>'[2]Daily Roster'!$O150</f>
        <v>0</v>
      </c>
      <c r="P148" s="56">
        <f>'[2]Daily Roster'!$P150</f>
        <v>0</v>
      </c>
      <c r="Q148" s="56">
        <f>'[2]Daily Roster'!$Q150</f>
        <v>0</v>
      </c>
      <c r="R148" s="56">
        <f>'[2]Daily Roster'!$R150</f>
        <v>0</v>
      </c>
      <c r="S148" s="56">
        <f>'[2]Daily Roster'!$S150</f>
        <v>0</v>
      </c>
      <c r="T148" s="56">
        <f>'[2]Daily Roster'!$T150</f>
        <v>0</v>
      </c>
    </row>
    <row r="149" spans="1:20" x14ac:dyDescent="0.3">
      <c r="A149" s="52">
        <v>43671</v>
      </c>
      <c r="B149" s="53" t="s">
        <v>4</v>
      </c>
      <c r="C149" s="56">
        <f>'[2]Daily Roster'!$C151</f>
        <v>0</v>
      </c>
      <c r="D149" s="56">
        <f>'[2]Daily Roster'!$D151</f>
        <v>0</v>
      </c>
      <c r="E149" s="56">
        <f>'[2]Daily Roster'!$E151</f>
        <v>0</v>
      </c>
      <c r="F149" s="56">
        <f>'[2]Daily Roster'!$F151</f>
        <v>0</v>
      </c>
      <c r="G149" s="56">
        <f>'[2]Daily Roster'!$G151</f>
        <v>0</v>
      </c>
      <c r="H149" s="56">
        <f>'[2]Daily Roster'!$H151</f>
        <v>0</v>
      </c>
      <c r="I149" s="56">
        <f>'[2]Daily Roster'!$I151</f>
        <v>0</v>
      </c>
      <c r="J149" s="56">
        <f>'[2]Daily Roster'!$J151</f>
        <v>0</v>
      </c>
      <c r="K149" s="56">
        <f>'[2]Daily Roster'!$K151</f>
        <v>0</v>
      </c>
      <c r="L149" s="56">
        <f>'[2]Daily Roster'!$L151</f>
        <v>0</v>
      </c>
      <c r="M149" s="56">
        <f>'[2]Daily Roster'!$M151</f>
        <v>0</v>
      </c>
      <c r="N149" s="56">
        <f>'[2]Daily Roster'!$N151</f>
        <v>0</v>
      </c>
      <c r="O149" s="56">
        <f>'[2]Daily Roster'!$O151</f>
        <v>0</v>
      </c>
      <c r="P149" s="56">
        <f>'[2]Daily Roster'!$P151</f>
        <v>0</v>
      </c>
      <c r="Q149" s="56">
        <f>'[2]Daily Roster'!$Q151</f>
        <v>0</v>
      </c>
      <c r="R149" s="56">
        <f>'[2]Daily Roster'!$R151</f>
        <v>0</v>
      </c>
      <c r="S149" s="56">
        <f>'[2]Daily Roster'!$S151</f>
        <v>0</v>
      </c>
      <c r="T149" s="56">
        <f>'[2]Daily Roster'!$T151</f>
        <v>0</v>
      </c>
    </row>
    <row r="150" spans="1:20" x14ac:dyDescent="0.3">
      <c r="A150" s="52">
        <v>43672</v>
      </c>
      <c r="B150" s="53" t="s">
        <v>5</v>
      </c>
      <c r="C150" s="56">
        <f>'[2]Daily Roster'!$C152</f>
        <v>0</v>
      </c>
      <c r="D150" s="56">
        <f>'[2]Daily Roster'!$D152</f>
        <v>0</v>
      </c>
      <c r="E150" s="56">
        <f>'[2]Daily Roster'!$E152</f>
        <v>0</v>
      </c>
      <c r="F150" s="56">
        <f>'[2]Daily Roster'!$F152</f>
        <v>0</v>
      </c>
      <c r="G150" s="56">
        <f>'[2]Daily Roster'!$G152</f>
        <v>0</v>
      </c>
      <c r="H150" s="56">
        <f>'[2]Daily Roster'!$H152</f>
        <v>0</v>
      </c>
      <c r="I150" s="56">
        <f>'[2]Daily Roster'!$I152</f>
        <v>0</v>
      </c>
      <c r="J150" s="56">
        <f>'[2]Daily Roster'!$J152</f>
        <v>0</v>
      </c>
      <c r="K150" s="56">
        <f>'[2]Daily Roster'!$K152</f>
        <v>0</v>
      </c>
      <c r="L150" s="56">
        <f>'[2]Daily Roster'!$L152</f>
        <v>0</v>
      </c>
      <c r="M150" s="56">
        <f>'[2]Daily Roster'!$M152</f>
        <v>0</v>
      </c>
      <c r="N150" s="56">
        <f>'[2]Daily Roster'!$N152</f>
        <v>0</v>
      </c>
      <c r="O150" s="56">
        <f>'[2]Daily Roster'!$O152</f>
        <v>0</v>
      </c>
      <c r="P150" s="56">
        <f>'[2]Daily Roster'!$P152</f>
        <v>0</v>
      </c>
      <c r="Q150" s="56">
        <f>'[2]Daily Roster'!$Q152</f>
        <v>0</v>
      </c>
      <c r="R150" s="56">
        <f>'[2]Daily Roster'!$R152</f>
        <v>0</v>
      </c>
      <c r="S150" s="56">
        <f>'[2]Daily Roster'!$S152</f>
        <v>0</v>
      </c>
      <c r="T150" s="56">
        <f>'[2]Daily Roster'!$T152</f>
        <v>0</v>
      </c>
    </row>
    <row r="151" spans="1:20" x14ac:dyDescent="0.3">
      <c r="A151" s="52">
        <v>43675</v>
      </c>
      <c r="B151" s="53" t="s">
        <v>1</v>
      </c>
      <c r="C151" s="56">
        <f>'[2]Daily Roster'!$C153</f>
        <v>0</v>
      </c>
      <c r="D151" s="56">
        <f>'[2]Daily Roster'!$D153</f>
        <v>0</v>
      </c>
      <c r="E151" s="56">
        <f>'[2]Daily Roster'!$E153</f>
        <v>0</v>
      </c>
      <c r="F151" s="56">
        <f>'[2]Daily Roster'!$F153</f>
        <v>0</v>
      </c>
      <c r="G151" s="56">
        <f>'[2]Daily Roster'!$G153</f>
        <v>0</v>
      </c>
      <c r="H151" s="56">
        <f>'[2]Daily Roster'!$H153</f>
        <v>0</v>
      </c>
      <c r="I151" s="56">
        <f>'[2]Daily Roster'!$I153</f>
        <v>0</v>
      </c>
      <c r="J151" s="56">
        <f>'[2]Daily Roster'!$J153</f>
        <v>0</v>
      </c>
      <c r="K151" s="56">
        <f>'[2]Daily Roster'!$K153</f>
        <v>0</v>
      </c>
      <c r="L151" s="56">
        <f>'[2]Daily Roster'!$L153</f>
        <v>0</v>
      </c>
      <c r="M151" s="56">
        <f>'[2]Daily Roster'!$M153</f>
        <v>0</v>
      </c>
      <c r="N151" s="56">
        <f>'[2]Daily Roster'!$N153</f>
        <v>0</v>
      </c>
      <c r="O151" s="56">
        <f>'[2]Daily Roster'!$O153</f>
        <v>0</v>
      </c>
      <c r="P151" s="56">
        <f>'[2]Daily Roster'!$P153</f>
        <v>0</v>
      </c>
      <c r="Q151" s="56">
        <f>'[2]Daily Roster'!$Q153</f>
        <v>0</v>
      </c>
      <c r="R151" s="56">
        <f>'[2]Daily Roster'!$R153</f>
        <v>0</v>
      </c>
      <c r="S151" s="56">
        <f>'[2]Daily Roster'!$S153</f>
        <v>0</v>
      </c>
      <c r="T151" s="56">
        <f>'[2]Daily Roster'!$T153</f>
        <v>0</v>
      </c>
    </row>
    <row r="152" spans="1:20" x14ac:dyDescent="0.3">
      <c r="A152" s="52">
        <v>43676</v>
      </c>
      <c r="B152" s="53" t="s">
        <v>2</v>
      </c>
      <c r="C152" s="56">
        <f>'[2]Daily Roster'!$C154</f>
        <v>0</v>
      </c>
      <c r="D152" s="56">
        <f>'[2]Daily Roster'!$D154</f>
        <v>0</v>
      </c>
      <c r="E152" s="56">
        <f>'[2]Daily Roster'!$E154</f>
        <v>0</v>
      </c>
      <c r="F152" s="56">
        <f>'[2]Daily Roster'!$F154</f>
        <v>0</v>
      </c>
      <c r="G152" s="56">
        <f>'[2]Daily Roster'!$G154</f>
        <v>0</v>
      </c>
      <c r="H152" s="56">
        <f>'[2]Daily Roster'!$H154</f>
        <v>0</v>
      </c>
      <c r="I152" s="56">
        <f>'[2]Daily Roster'!$I154</f>
        <v>0</v>
      </c>
      <c r="J152" s="56">
        <f>'[2]Daily Roster'!$J154</f>
        <v>0</v>
      </c>
      <c r="K152" s="56">
        <f>'[2]Daily Roster'!$K154</f>
        <v>0</v>
      </c>
      <c r="L152" s="56">
        <f>'[2]Daily Roster'!$L154</f>
        <v>0</v>
      </c>
      <c r="M152" s="56">
        <f>'[2]Daily Roster'!$M154</f>
        <v>0</v>
      </c>
      <c r="N152" s="56">
        <f>'[2]Daily Roster'!$N154</f>
        <v>0</v>
      </c>
      <c r="O152" s="56">
        <f>'[2]Daily Roster'!$O154</f>
        <v>0</v>
      </c>
      <c r="P152" s="56">
        <f>'[2]Daily Roster'!$P154</f>
        <v>0</v>
      </c>
      <c r="Q152" s="56">
        <f>'[2]Daily Roster'!$Q154</f>
        <v>0</v>
      </c>
      <c r="R152" s="56">
        <f>'[2]Daily Roster'!$R154</f>
        <v>0</v>
      </c>
      <c r="S152" s="56">
        <f>'[2]Daily Roster'!$S154</f>
        <v>0</v>
      </c>
      <c r="T152" s="56">
        <f>'[2]Daily Roster'!$T154</f>
        <v>0</v>
      </c>
    </row>
    <row r="153" spans="1:20" x14ac:dyDescent="0.3">
      <c r="A153" s="52">
        <v>43677</v>
      </c>
      <c r="B153" s="53" t="s">
        <v>3</v>
      </c>
      <c r="C153" s="56">
        <f>'[2]Daily Roster'!$C155</f>
        <v>0</v>
      </c>
      <c r="D153" s="56">
        <f>'[2]Daily Roster'!$D155</f>
        <v>0</v>
      </c>
      <c r="E153" s="56">
        <f>'[2]Daily Roster'!$E155</f>
        <v>0</v>
      </c>
      <c r="F153" s="56">
        <f>'[2]Daily Roster'!$F155</f>
        <v>0</v>
      </c>
      <c r="G153" s="56">
        <f>'[2]Daily Roster'!$G155</f>
        <v>0</v>
      </c>
      <c r="H153" s="56">
        <f>'[2]Daily Roster'!$H155</f>
        <v>0</v>
      </c>
      <c r="I153" s="56">
        <f>'[2]Daily Roster'!$I155</f>
        <v>0</v>
      </c>
      <c r="J153" s="56">
        <f>'[2]Daily Roster'!$J155</f>
        <v>0</v>
      </c>
      <c r="K153" s="56">
        <f>'[2]Daily Roster'!$K155</f>
        <v>0</v>
      </c>
      <c r="L153" s="56">
        <f>'[2]Daily Roster'!$L155</f>
        <v>0</v>
      </c>
      <c r="M153" s="56">
        <f>'[2]Daily Roster'!$M155</f>
        <v>0</v>
      </c>
      <c r="N153" s="56">
        <f>'[2]Daily Roster'!$N155</f>
        <v>0</v>
      </c>
      <c r="O153" s="56">
        <f>'[2]Daily Roster'!$O155</f>
        <v>0</v>
      </c>
      <c r="P153" s="56">
        <f>'[2]Daily Roster'!$P155</f>
        <v>0</v>
      </c>
      <c r="Q153" s="56">
        <f>'[2]Daily Roster'!$Q155</f>
        <v>0</v>
      </c>
      <c r="R153" s="56">
        <f>'[2]Daily Roster'!$R155</f>
        <v>0</v>
      </c>
      <c r="S153" s="56">
        <f>'[2]Daily Roster'!$S155</f>
        <v>0</v>
      </c>
      <c r="T153" s="56">
        <f>'[2]Daily Roster'!$T155</f>
        <v>0</v>
      </c>
    </row>
    <row r="154" spans="1:20" x14ac:dyDescent="0.3">
      <c r="A154" s="52">
        <v>43678</v>
      </c>
      <c r="B154" s="53" t="s">
        <v>4</v>
      </c>
      <c r="C154" s="56">
        <f>'[2]Daily Roster'!$C156</f>
        <v>0</v>
      </c>
      <c r="D154" s="56">
        <f>'[2]Daily Roster'!$D156</f>
        <v>0</v>
      </c>
      <c r="E154" s="56">
        <f>'[2]Daily Roster'!$E156</f>
        <v>0</v>
      </c>
      <c r="F154" s="56">
        <f>'[2]Daily Roster'!$F156</f>
        <v>0</v>
      </c>
      <c r="G154" s="56">
        <f>'[2]Daily Roster'!$G156</f>
        <v>0</v>
      </c>
      <c r="H154" s="56">
        <f>'[2]Daily Roster'!$H156</f>
        <v>0</v>
      </c>
      <c r="I154" s="56">
        <f>'[2]Daily Roster'!$I156</f>
        <v>0</v>
      </c>
      <c r="J154" s="56">
        <f>'[2]Daily Roster'!$J156</f>
        <v>0</v>
      </c>
      <c r="K154" s="56">
        <f>'[2]Daily Roster'!$K156</f>
        <v>0</v>
      </c>
      <c r="L154" s="56">
        <f>'[2]Daily Roster'!$L156</f>
        <v>0</v>
      </c>
      <c r="M154" s="56">
        <f>'[2]Daily Roster'!$M156</f>
        <v>0</v>
      </c>
      <c r="N154" s="56">
        <f>'[2]Daily Roster'!$N156</f>
        <v>0</v>
      </c>
      <c r="O154" s="56">
        <f>'[2]Daily Roster'!$O156</f>
        <v>0</v>
      </c>
      <c r="P154" s="56">
        <f>'[2]Daily Roster'!$P156</f>
        <v>0</v>
      </c>
      <c r="Q154" s="56">
        <f>'[2]Daily Roster'!$Q156</f>
        <v>0</v>
      </c>
      <c r="R154" s="56">
        <f>'[2]Daily Roster'!$R156</f>
        <v>0</v>
      </c>
      <c r="S154" s="56">
        <f>'[2]Daily Roster'!$S156</f>
        <v>0</v>
      </c>
      <c r="T154" s="56">
        <f>'[2]Daily Roster'!$T156</f>
        <v>0</v>
      </c>
    </row>
    <row r="155" spans="1:20" x14ac:dyDescent="0.3">
      <c r="A155" s="52">
        <v>43679</v>
      </c>
      <c r="B155" s="53" t="s">
        <v>5</v>
      </c>
      <c r="C155" s="56">
        <f>'[2]Daily Roster'!$C157</f>
        <v>0</v>
      </c>
      <c r="D155" s="56">
        <f>'[2]Daily Roster'!$D157</f>
        <v>0</v>
      </c>
      <c r="E155" s="56">
        <f>'[2]Daily Roster'!$E157</f>
        <v>0</v>
      </c>
      <c r="F155" s="56">
        <f>'[2]Daily Roster'!$F157</f>
        <v>0</v>
      </c>
      <c r="G155" s="56">
        <f>'[2]Daily Roster'!$G157</f>
        <v>0</v>
      </c>
      <c r="H155" s="56">
        <f>'[2]Daily Roster'!$H157</f>
        <v>0</v>
      </c>
      <c r="I155" s="56">
        <f>'[2]Daily Roster'!$I157</f>
        <v>0</v>
      </c>
      <c r="J155" s="56">
        <f>'[2]Daily Roster'!$J157</f>
        <v>0</v>
      </c>
      <c r="K155" s="56">
        <f>'[2]Daily Roster'!$K157</f>
        <v>0</v>
      </c>
      <c r="L155" s="56">
        <f>'[2]Daily Roster'!$L157</f>
        <v>0</v>
      </c>
      <c r="M155" s="56">
        <f>'[2]Daily Roster'!$M157</f>
        <v>0</v>
      </c>
      <c r="N155" s="56">
        <f>'[2]Daily Roster'!$N157</f>
        <v>0</v>
      </c>
      <c r="O155" s="56">
        <f>'[2]Daily Roster'!$O157</f>
        <v>0</v>
      </c>
      <c r="P155" s="56">
        <f>'[2]Daily Roster'!$P157</f>
        <v>0</v>
      </c>
      <c r="Q155" s="56">
        <f>'[2]Daily Roster'!$Q157</f>
        <v>0</v>
      </c>
      <c r="R155" s="56">
        <f>'[2]Daily Roster'!$R157</f>
        <v>0</v>
      </c>
      <c r="S155" s="56">
        <f>'[2]Daily Roster'!$S157</f>
        <v>0</v>
      </c>
      <c r="T155" s="56">
        <f>'[2]Daily Roster'!$T157</f>
        <v>0</v>
      </c>
    </row>
    <row r="156" spans="1:20" x14ac:dyDescent="0.3">
      <c r="A156" s="52">
        <v>43682</v>
      </c>
      <c r="B156" s="53" t="s">
        <v>1</v>
      </c>
      <c r="C156" s="56">
        <f>'[2]Daily Roster'!$C158</f>
        <v>0</v>
      </c>
      <c r="D156" s="56">
        <f>'[2]Daily Roster'!$D158</f>
        <v>0</v>
      </c>
      <c r="E156" s="56">
        <f>'[2]Daily Roster'!$E158</f>
        <v>0</v>
      </c>
      <c r="F156" s="56">
        <f>'[2]Daily Roster'!$F158</f>
        <v>0</v>
      </c>
      <c r="G156" s="56">
        <f>'[2]Daily Roster'!$G158</f>
        <v>0</v>
      </c>
      <c r="H156" s="56">
        <f>'[2]Daily Roster'!$H158</f>
        <v>0</v>
      </c>
      <c r="I156" s="56">
        <f>'[2]Daily Roster'!$I158</f>
        <v>0</v>
      </c>
      <c r="J156" s="56">
        <f>'[2]Daily Roster'!$J158</f>
        <v>0</v>
      </c>
      <c r="K156" s="56">
        <f>'[2]Daily Roster'!$K158</f>
        <v>0</v>
      </c>
      <c r="L156" s="56">
        <f>'[2]Daily Roster'!$L158</f>
        <v>0</v>
      </c>
      <c r="M156" s="56">
        <f>'[2]Daily Roster'!$M158</f>
        <v>0</v>
      </c>
      <c r="N156" s="56">
        <f>'[2]Daily Roster'!$N158</f>
        <v>0</v>
      </c>
      <c r="O156" s="56">
        <f>'[2]Daily Roster'!$O158</f>
        <v>0</v>
      </c>
      <c r="P156" s="56">
        <f>'[2]Daily Roster'!$P158</f>
        <v>0</v>
      </c>
      <c r="Q156" s="56">
        <f>'[2]Daily Roster'!$Q158</f>
        <v>0</v>
      </c>
      <c r="R156" s="56">
        <f>'[2]Daily Roster'!$R158</f>
        <v>0</v>
      </c>
      <c r="S156" s="56">
        <f>'[2]Daily Roster'!$S158</f>
        <v>0</v>
      </c>
      <c r="T156" s="56">
        <f>'[2]Daily Roster'!$T158</f>
        <v>0</v>
      </c>
    </row>
    <row r="157" spans="1:20" x14ac:dyDescent="0.3">
      <c r="A157" s="52">
        <v>43683</v>
      </c>
      <c r="B157" s="53" t="s">
        <v>2</v>
      </c>
      <c r="C157" s="56">
        <f>'[2]Daily Roster'!$C159</f>
        <v>0</v>
      </c>
      <c r="D157" s="56">
        <f>'[2]Daily Roster'!$D159</f>
        <v>0</v>
      </c>
      <c r="E157" s="56">
        <f>'[2]Daily Roster'!$E159</f>
        <v>0</v>
      </c>
      <c r="F157" s="56">
        <f>'[2]Daily Roster'!$F159</f>
        <v>0</v>
      </c>
      <c r="G157" s="56">
        <f>'[2]Daily Roster'!$G159</f>
        <v>0</v>
      </c>
      <c r="H157" s="56">
        <f>'[2]Daily Roster'!$H159</f>
        <v>0</v>
      </c>
      <c r="I157" s="56">
        <f>'[2]Daily Roster'!$I159</f>
        <v>0</v>
      </c>
      <c r="J157" s="56">
        <f>'[2]Daily Roster'!$J159</f>
        <v>0</v>
      </c>
      <c r="K157" s="56">
        <f>'[2]Daily Roster'!$K159</f>
        <v>0</v>
      </c>
      <c r="L157" s="56">
        <f>'[2]Daily Roster'!$L159</f>
        <v>0</v>
      </c>
      <c r="M157" s="56">
        <f>'[2]Daily Roster'!$M159</f>
        <v>0</v>
      </c>
      <c r="N157" s="56">
        <f>'[2]Daily Roster'!$N159</f>
        <v>0</v>
      </c>
      <c r="O157" s="56">
        <f>'[2]Daily Roster'!$O159</f>
        <v>0</v>
      </c>
      <c r="P157" s="56">
        <f>'[2]Daily Roster'!$P159</f>
        <v>0</v>
      </c>
      <c r="Q157" s="56">
        <f>'[2]Daily Roster'!$Q159</f>
        <v>0</v>
      </c>
      <c r="R157" s="56">
        <f>'[2]Daily Roster'!$R159</f>
        <v>0</v>
      </c>
      <c r="S157" s="56">
        <f>'[2]Daily Roster'!$S159</f>
        <v>0</v>
      </c>
      <c r="T157" s="56">
        <f>'[2]Daily Roster'!$T159</f>
        <v>0</v>
      </c>
    </row>
    <row r="158" spans="1:20" x14ac:dyDescent="0.3">
      <c r="A158" s="52">
        <v>43684</v>
      </c>
      <c r="B158" s="53" t="s">
        <v>3</v>
      </c>
      <c r="C158" s="56">
        <f>'[2]Daily Roster'!$C160</f>
        <v>0</v>
      </c>
      <c r="D158" s="56">
        <f>'[2]Daily Roster'!$D160</f>
        <v>0</v>
      </c>
      <c r="E158" s="56">
        <f>'[2]Daily Roster'!$E160</f>
        <v>0</v>
      </c>
      <c r="F158" s="56">
        <f>'[2]Daily Roster'!$F160</f>
        <v>0</v>
      </c>
      <c r="G158" s="56">
        <f>'[2]Daily Roster'!$G160</f>
        <v>0</v>
      </c>
      <c r="H158" s="56">
        <f>'[2]Daily Roster'!$H160</f>
        <v>0</v>
      </c>
      <c r="I158" s="56">
        <f>'[2]Daily Roster'!$I160</f>
        <v>0</v>
      </c>
      <c r="J158" s="56">
        <f>'[2]Daily Roster'!$J160</f>
        <v>0</v>
      </c>
      <c r="K158" s="56">
        <f>'[2]Daily Roster'!$K160</f>
        <v>0</v>
      </c>
      <c r="L158" s="56">
        <f>'[2]Daily Roster'!$L160</f>
        <v>0</v>
      </c>
      <c r="M158" s="56">
        <f>'[2]Daily Roster'!$M160</f>
        <v>0</v>
      </c>
      <c r="N158" s="56">
        <f>'[2]Daily Roster'!$N160</f>
        <v>0</v>
      </c>
      <c r="O158" s="56">
        <f>'[2]Daily Roster'!$O160</f>
        <v>0</v>
      </c>
      <c r="P158" s="56">
        <f>'[2]Daily Roster'!$P160</f>
        <v>0</v>
      </c>
      <c r="Q158" s="56">
        <f>'[2]Daily Roster'!$Q160</f>
        <v>0</v>
      </c>
      <c r="R158" s="56">
        <f>'[2]Daily Roster'!$R160</f>
        <v>0</v>
      </c>
      <c r="S158" s="56">
        <f>'[2]Daily Roster'!$S160</f>
        <v>0</v>
      </c>
      <c r="T158" s="56">
        <f>'[2]Daily Roster'!$T160</f>
        <v>0</v>
      </c>
    </row>
    <row r="159" spans="1:20" x14ac:dyDescent="0.3">
      <c r="A159" s="52">
        <v>43685</v>
      </c>
      <c r="B159" s="53" t="s">
        <v>4</v>
      </c>
      <c r="C159" s="56">
        <f>'[2]Daily Roster'!$C161</f>
        <v>0</v>
      </c>
      <c r="D159" s="56">
        <f>'[2]Daily Roster'!$D161</f>
        <v>0</v>
      </c>
      <c r="E159" s="56">
        <f>'[2]Daily Roster'!$E161</f>
        <v>0</v>
      </c>
      <c r="F159" s="56">
        <f>'[2]Daily Roster'!$F161</f>
        <v>0</v>
      </c>
      <c r="G159" s="56">
        <f>'[2]Daily Roster'!$G161</f>
        <v>0</v>
      </c>
      <c r="H159" s="56">
        <f>'[2]Daily Roster'!$H161</f>
        <v>0</v>
      </c>
      <c r="I159" s="56">
        <f>'[2]Daily Roster'!$I161</f>
        <v>0</v>
      </c>
      <c r="J159" s="56">
        <f>'[2]Daily Roster'!$J161</f>
        <v>0</v>
      </c>
      <c r="K159" s="56">
        <f>'[2]Daily Roster'!$K161</f>
        <v>0</v>
      </c>
      <c r="L159" s="56">
        <f>'[2]Daily Roster'!$L161</f>
        <v>0</v>
      </c>
      <c r="M159" s="56">
        <f>'[2]Daily Roster'!$M161</f>
        <v>0</v>
      </c>
      <c r="N159" s="56">
        <f>'[2]Daily Roster'!$N161</f>
        <v>0</v>
      </c>
      <c r="O159" s="56">
        <f>'[2]Daily Roster'!$O161</f>
        <v>0</v>
      </c>
      <c r="P159" s="56">
        <f>'[2]Daily Roster'!$P161</f>
        <v>0</v>
      </c>
      <c r="Q159" s="56">
        <f>'[2]Daily Roster'!$Q161</f>
        <v>0</v>
      </c>
      <c r="R159" s="56">
        <f>'[2]Daily Roster'!$R161</f>
        <v>0</v>
      </c>
      <c r="S159" s="56">
        <f>'[2]Daily Roster'!$S161</f>
        <v>0</v>
      </c>
      <c r="T159" s="56">
        <f>'[2]Daily Roster'!$T161</f>
        <v>0</v>
      </c>
    </row>
    <row r="160" spans="1:20" x14ac:dyDescent="0.3">
      <c r="A160" s="52">
        <v>43686</v>
      </c>
      <c r="B160" s="53" t="s">
        <v>5</v>
      </c>
      <c r="C160" s="56">
        <f>'[2]Daily Roster'!$C162</f>
        <v>0</v>
      </c>
      <c r="D160" s="56">
        <f>'[2]Daily Roster'!$D162</f>
        <v>0</v>
      </c>
      <c r="E160" s="56">
        <f>'[2]Daily Roster'!$E162</f>
        <v>0</v>
      </c>
      <c r="F160" s="56">
        <f>'[2]Daily Roster'!$F162</f>
        <v>0</v>
      </c>
      <c r="G160" s="56">
        <f>'[2]Daily Roster'!$G162</f>
        <v>0</v>
      </c>
      <c r="H160" s="56">
        <f>'[2]Daily Roster'!$H162</f>
        <v>0</v>
      </c>
      <c r="I160" s="56">
        <f>'[2]Daily Roster'!$I162</f>
        <v>0</v>
      </c>
      <c r="J160" s="56">
        <f>'[2]Daily Roster'!$J162</f>
        <v>0</v>
      </c>
      <c r="K160" s="56">
        <f>'[2]Daily Roster'!$K162</f>
        <v>0</v>
      </c>
      <c r="L160" s="56">
        <f>'[2]Daily Roster'!$L162</f>
        <v>0</v>
      </c>
      <c r="M160" s="56">
        <f>'[2]Daily Roster'!$M162</f>
        <v>0</v>
      </c>
      <c r="N160" s="56">
        <f>'[2]Daily Roster'!$N162</f>
        <v>0</v>
      </c>
      <c r="O160" s="56">
        <f>'[2]Daily Roster'!$O162</f>
        <v>0</v>
      </c>
      <c r="P160" s="56">
        <f>'[2]Daily Roster'!$P162</f>
        <v>0</v>
      </c>
      <c r="Q160" s="56">
        <f>'[2]Daily Roster'!$Q162</f>
        <v>0</v>
      </c>
      <c r="R160" s="56">
        <f>'[2]Daily Roster'!$R162</f>
        <v>0</v>
      </c>
      <c r="S160" s="56">
        <f>'[2]Daily Roster'!$S162</f>
        <v>0</v>
      </c>
      <c r="T160" s="56">
        <f>'[2]Daily Roster'!$T162</f>
        <v>0</v>
      </c>
    </row>
    <row r="161" spans="1:20" x14ac:dyDescent="0.3">
      <c r="A161" s="52">
        <v>43689</v>
      </c>
      <c r="B161" s="53" t="s">
        <v>1</v>
      </c>
      <c r="C161" s="56">
        <f>'[2]Daily Roster'!$C163</f>
        <v>0</v>
      </c>
      <c r="D161" s="56">
        <f>'[2]Daily Roster'!$D163</f>
        <v>0</v>
      </c>
      <c r="E161" s="56">
        <f>'[2]Daily Roster'!$E163</f>
        <v>0</v>
      </c>
      <c r="F161" s="56">
        <f>'[2]Daily Roster'!$F163</f>
        <v>0</v>
      </c>
      <c r="G161" s="56">
        <f>'[2]Daily Roster'!$G163</f>
        <v>0</v>
      </c>
      <c r="H161" s="56">
        <f>'[2]Daily Roster'!$H163</f>
        <v>0</v>
      </c>
      <c r="I161" s="56">
        <f>'[2]Daily Roster'!$I163</f>
        <v>0</v>
      </c>
      <c r="J161" s="56">
        <f>'[2]Daily Roster'!$J163</f>
        <v>0</v>
      </c>
      <c r="K161" s="56">
        <f>'[2]Daily Roster'!$K163</f>
        <v>0</v>
      </c>
      <c r="L161" s="56">
        <f>'[2]Daily Roster'!$L163</f>
        <v>0</v>
      </c>
      <c r="M161" s="56">
        <f>'[2]Daily Roster'!$M163</f>
        <v>0</v>
      </c>
      <c r="N161" s="56">
        <f>'[2]Daily Roster'!$N163</f>
        <v>0</v>
      </c>
      <c r="O161" s="56">
        <f>'[2]Daily Roster'!$O163</f>
        <v>0</v>
      </c>
      <c r="P161" s="56">
        <f>'[2]Daily Roster'!$P163</f>
        <v>0</v>
      </c>
      <c r="Q161" s="56">
        <f>'[2]Daily Roster'!$Q163</f>
        <v>0</v>
      </c>
      <c r="R161" s="56">
        <f>'[2]Daily Roster'!$R163</f>
        <v>0</v>
      </c>
      <c r="S161" s="56">
        <f>'[2]Daily Roster'!$S163</f>
        <v>0</v>
      </c>
      <c r="T161" s="56">
        <f>'[2]Daily Roster'!$T163</f>
        <v>0</v>
      </c>
    </row>
    <row r="162" spans="1:20" x14ac:dyDescent="0.3">
      <c r="A162" s="52">
        <v>43690</v>
      </c>
      <c r="B162" s="53" t="s">
        <v>2</v>
      </c>
      <c r="C162" s="56">
        <f>'[2]Daily Roster'!$C164</f>
        <v>0</v>
      </c>
      <c r="D162" s="56">
        <f>'[2]Daily Roster'!$D164</f>
        <v>0</v>
      </c>
      <c r="E162" s="56">
        <f>'[2]Daily Roster'!$E164</f>
        <v>0</v>
      </c>
      <c r="F162" s="56">
        <f>'[2]Daily Roster'!$F164</f>
        <v>0</v>
      </c>
      <c r="G162" s="56">
        <f>'[2]Daily Roster'!$G164</f>
        <v>0</v>
      </c>
      <c r="H162" s="56">
        <f>'[2]Daily Roster'!$H164</f>
        <v>0</v>
      </c>
      <c r="I162" s="56">
        <f>'[2]Daily Roster'!$I164</f>
        <v>0</v>
      </c>
      <c r="J162" s="56">
        <f>'[2]Daily Roster'!$J164</f>
        <v>0</v>
      </c>
      <c r="K162" s="56">
        <f>'[2]Daily Roster'!$K164</f>
        <v>0</v>
      </c>
      <c r="L162" s="56">
        <f>'[2]Daily Roster'!$L164</f>
        <v>0</v>
      </c>
      <c r="M162" s="56">
        <f>'[2]Daily Roster'!$M164</f>
        <v>0</v>
      </c>
      <c r="N162" s="56">
        <f>'[2]Daily Roster'!$N164</f>
        <v>0</v>
      </c>
      <c r="O162" s="56">
        <f>'[2]Daily Roster'!$O164</f>
        <v>0</v>
      </c>
      <c r="P162" s="56">
        <f>'[2]Daily Roster'!$P164</f>
        <v>0</v>
      </c>
      <c r="Q162" s="56">
        <f>'[2]Daily Roster'!$Q164</f>
        <v>0</v>
      </c>
      <c r="R162" s="56">
        <f>'[2]Daily Roster'!$R164</f>
        <v>0</v>
      </c>
      <c r="S162" s="56">
        <f>'[2]Daily Roster'!$S164</f>
        <v>0</v>
      </c>
      <c r="T162" s="56">
        <f>'[2]Daily Roster'!$T164</f>
        <v>0</v>
      </c>
    </row>
    <row r="163" spans="1:20" x14ac:dyDescent="0.3">
      <c r="A163" s="52">
        <v>43691</v>
      </c>
      <c r="B163" s="53" t="s">
        <v>3</v>
      </c>
      <c r="C163" s="56">
        <f>'[2]Daily Roster'!$C165</f>
        <v>0</v>
      </c>
      <c r="D163" s="56">
        <f>'[2]Daily Roster'!$D165</f>
        <v>0</v>
      </c>
      <c r="E163" s="56">
        <f>'[2]Daily Roster'!$E165</f>
        <v>0</v>
      </c>
      <c r="F163" s="56">
        <f>'[2]Daily Roster'!$F165</f>
        <v>0</v>
      </c>
      <c r="G163" s="56">
        <f>'[2]Daily Roster'!$G165</f>
        <v>0</v>
      </c>
      <c r="H163" s="56">
        <f>'[2]Daily Roster'!$H165</f>
        <v>0</v>
      </c>
      <c r="I163" s="56">
        <f>'[2]Daily Roster'!$I165</f>
        <v>0</v>
      </c>
      <c r="J163" s="56">
        <f>'[2]Daily Roster'!$J165</f>
        <v>0</v>
      </c>
      <c r="K163" s="56">
        <f>'[2]Daily Roster'!$K165</f>
        <v>0</v>
      </c>
      <c r="L163" s="56">
        <f>'[2]Daily Roster'!$L165</f>
        <v>0</v>
      </c>
      <c r="M163" s="56">
        <f>'[2]Daily Roster'!$M165</f>
        <v>0</v>
      </c>
      <c r="N163" s="56">
        <f>'[2]Daily Roster'!$N165</f>
        <v>0</v>
      </c>
      <c r="O163" s="56">
        <f>'[2]Daily Roster'!$O165</f>
        <v>0</v>
      </c>
      <c r="P163" s="56">
        <f>'[2]Daily Roster'!$P165</f>
        <v>0</v>
      </c>
      <c r="Q163" s="56">
        <f>'[2]Daily Roster'!$Q165</f>
        <v>0</v>
      </c>
      <c r="R163" s="56">
        <f>'[2]Daily Roster'!$R165</f>
        <v>0</v>
      </c>
      <c r="S163" s="56">
        <f>'[2]Daily Roster'!$S165</f>
        <v>0</v>
      </c>
      <c r="T163" s="56">
        <f>'[2]Daily Roster'!$T165</f>
        <v>0</v>
      </c>
    </row>
    <row r="164" spans="1:20" x14ac:dyDescent="0.3">
      <c r="A164" s="52">
        <v>43692</v>
      </c>
      <c r="B164" s="53" t="s">
        <v>4</v>
      </c>
      <c r="C164" s="56">
        <f>'[2]Daily Roster'!$C166</f>
        <v>0</v>
      </c>
      <c r="D164" s="56">
        <f>'[2]Daily Roster'!$D166</f>
        <v>0</v>
      </c>
      <c r="E164" s="56">
        <f>'[2]Daily Roster'!$E166</f>
        <v>0</v>
      </c>
      <c r="F164" s="56">
        <f>'[2]Daily Roster'!$F166</f>
        <v>0</v>
      </c>
      <c r="G164" s="56">
        <f>'[2]Daily Roster'!$G166</f>
        <v>0</v>
      </c>
      <c r="H164" s="56">
        <f>'[2]Daily Roster'!$H166</f>
        <v>0</v>
      </c>
      <c r="I164" s="56">
        <f>'[2]Daily Roster'!$I166</f>
        <v>0</v>
      </c>
      <c r="J164" s="56">
        <f>'[2]Daily Roster'!$J166</f>
        <v>0</v>
      </c>
      <c r="K164" s="56">
        <f>'[2]Daily Roster'!$K166</f>
        <v>0</v>
      </c>
      <c r="L164" s="56">
        <f>'[2]Daily Roster'!$L166</f>
        <v>0</v>
      </c>
      <c r="M164" s="56">
        <f>'[2]Daily Roster'!$M166</f>
        <v>0</v>
      </c>
      <c r="N164" s="56">
        <f>'[2]Daily Roster'!$N166</f>
        <v>0</v>
      </c>
      <c r="O164" s="56">
        <f>'[2]Daily Roster'!$O166</f>
        <v>0</v>
      </c>
      <c r="P164" s="56">
        <f>'[2]Daily Roster'!$P166</f>
        <v>0</v>
      </c>
      <c r="Q164" s="56">
        <f>'[2]Daily Roster'!$Q166</f>
        <v>0</v>
      </c>
      <c r="R164" s="56">
        <f>'[2]Daily Roster'!$R166</f>
        <v>0</v>
      </c>
      <c r="S164" s="56">
        <f>'[2]Daily Roster'!$S166</f>
        <v>0</v>
      </c>
      <c r="T164" s="56">
        <f>'[2]Daily Roster'!$T166</f>
        <v>0</v>
      </c>
    </row>
    <row r="165" spans="1:20" x14ac:dyDescent="0.3">
      <c r="A165" s="52">
        <v>43693</v>
      </c>
      <c r="B165" s="53" t="s">
        <v>5</v>
      </c>
      <c r="C165" s="56">
        <f>'[2]Daily Roster'!$C167</f>
        <v>0</v>
      </c>
      <c r="D165" s="56">
        <f>'[2]Daily Roster'!$D167</f>
        <v>0</v>
      </c>
      <c r="E165" s="56">
        <f>'[2]Daily Roster'!$E167</f>
        <v>0</v>
      </c>
      <c r="F165" s="56">
        <f>'[2]Daily Roster'!$F167</f>
        <v>0</v>
      </c>
      <c r="G165" s="56">
        <f>'[2]Daily Roster'!$G167</f>
        <v>0</v>
      </c>
      <c r="H165" s="56">
        <f>'[2]Daily Roster'!$H167</f>
        <v>0</v>
      </c>
      <c r="I165" s="56">
        <f>'[2]Daily Roster'!$I167</f>
        <v>0</v>
      </c>
      <c r="J165" s="56">
        <f>'[2]Daily Roster'!$J167</f>
        <v>0</v>
      </c>
      <c r="K165" s="56">
        <f>'[2]Daily Roster'!$K167</f>
        <v>0</v>
      </c>
      <c r="L165" s="56">
        <f>'[2]Daily Roster'!$L167</f>
        <v>0</v>
      </c>
      <c r="M165" s="56">
        <f>'[2]Daily Roster'!$M167</f>
        <v>0</v>
      </c>
      <c r="N165" s="56">
        <f>'[2]Daily Roster'!$N167</f>
        <v>0</v>
      </c>
      <c r="O165" s="56">
        <f>'[2]Daily Roster'!$O167</f>
        <v>0</v>
      </c>
      <c r="P165" s="56">
        <f>'[2]Daily Roster'!$P167</f>
        <v>0</v>
      </c>
      <c r="Q165" s="56">
        <f>'[2]Daily Roster'!$Q167</f>
        <v>0</v>
      </c>
      <c r="R165" s="56">
        <f>'[2]Daily Roster'!$R167</f>
        <v>0</v>
      </c>
      <c r="S165" s="56">
        <f>'[2]Daily Roster'!$S167</f>
        <v>0</v>
      </c>
      <c r="T165" s="56">
        <f>'[2]Daily Roster'!$T167</f>
        <v>0</v>
      </c>
    </row>
    <row r="166" spans="1:20" x14ac:dyDescent="0.3">
      <c r="A166" s="52">
        <v>43696</v>
      </c>
      <c r="B166" s="53" t="s">
        <v>1</v>
      </c>
      <c r="C166" s="56">
        <f>'[2]Daily Roster'!$C168</f>
        <v>0</v>
      </c>
      <c r="D166" s="56">
        <f>'[2]Daily Roster'!$D168</f>
        <v>0</v>
      </c>
      <c r="E166" s="56">
        <f>'[2]Daily Roster'!$E168</f>
        <v>0</v>
      </c>
      <c r="F166" s="56">
        <f>'[2]Daily Roster'!$F168</f>
        <v>0</v>
      </c>
      <c r="G166" s="56">
        <f>'[2]Daily Roster'!$G168</f>
        <v>0</v>
      </c>
      <c r="H166" s="56">
        <f>'[2]Daily Roster'!$H168</f>
        <v>0</v>
      </c>
      <c r="I166" s="56">
        <f>'[2]Daily Roster'!$I168</f>
        <v>0</v>
      </c>
      <c r="J166" s="56">
        <f>'[2]Daily Roster'!$J168</f>
        <v>0</v>
      </c>
      <c r="K166" s="56">
        <f>'[2]Daily Roster'!$K168</f>
        <v>0</v>
      </c>
      <c r="L166" s="56">
        <f>'[2]Daily Roster'!$L168</f>
        <v>0</v>
      </c>
      <c r="M166" s="56">
        <f>'[2]Daily Roster'!$M168</f>
        <v>0</v>
      </c>
      <c r="N166" s="56">
        <f>'[2]Daily Roster'!$N168</f>
        <v>0</v>
      </c>
      <c r="O166" s="56">
        <f>'[2]Daily Roster'!$O168</f>
        <v>0</v>
      </c>
      <c r="P166" s="56">
        <f>'[2]Daily Roster'!$P168</f>
        <v>0</v>
      </c>
      <c r="Q166" s="56">
        <f>'[2]Daily Roster'!$Q168</f>
        <v>0</v>
      </c>
      <c r="R166" s="56">
        <f>'[2]Daily Roster'!$R168</f>
        <v>0</v>
      </c>
      <c r="S166" s="56">
        <f>'[2]Daily Roster'!$S168</f>
        <v>0</v>
      </c>
      <c r="T166" s="56">
        <f>'[2]Daily Roster'!$T168</f>
        <v>0</v>
      </c>
    </row>
    <row r="167" spans="1:20" x14ac:dyDescent="0.3">
      <c r="A167" s="52">
        <v>43697</v>
      </c>
      <c r="B167" s="53" t="s">
        <v>2</v>
      </c>
      <c r="C167" s="56">
        <f>'[2]Daily Roster'!$C169</f>
        <v>0</v>
      </c>
      <c r="D167" s="56">
        <f>'[2]Daily Roster'!$D169</f>
        <v>0</v>
      </c>
      <c r="E167" s="56">
        <f>'[2]Daily Roster'!$E169</f>
        <v>0</v>
      </c>
      <c r="F167" s="56">
        <f>'[2]Daily Roster'!$F169</f>
        <v>0</v>
      </c>
      <c r="G167" s="56">
        <f>'[2]Daily Roster'!$G169</f>
        <v>0</v>
      </c>
      <c r="H167" s="56">
        <f>'[2]Daily Roster'!$H169</f>
        <v>0</v>
      </c>
      <c r="I167" s="56">
        <f>'[2]Daily Roster'!$I169</f>
        <v>0</v>
      </c>
      <c r="J167" s="56">
        <f>'[2]Daily Roster'!$J169</f>
        <v>0</v>
      </c>
      <c r="K167" s="56">
        <f>'[2]Daily Roster'!$K169</f>
        <v>0</v>
      </c>
      <c r="L167" s="56">
        <f>'[2]Daily Roster'!$L169</f>
        <v>0</v>
      </c>
      <c r="M167" s="56">
        <f>'[2]Daily Roster'!$M169</f>
        <v>0</v>
      </c>
      <c r="N167" s="56">
        <f>'[2]Daily Roster'!$N169</f>
        <v>0</v>
      </c>
      <c r="O167" s="56">
        <f>'[2]Daily Roster'!$O169</f>
        <v>0</v>
      </c>
      <c r="P167" s="56">
        <f>'[2]Daily Roster'!$P169</f>
        <v>0</v>
      </c>
      <c r="Q167" s="56">
        <f>'[2]Daily Roster'!$Q169</f>
        <v>0</v>
      </c>
      <c r="R167" s="56">
        <f>'[2]Daily Roster'!$R169</f>
        <v>0</v>
      </c>
      <c r="S167" s="56">
        <f>'[2]Daily Roster'!$S169</f>
        <v>0</v>
      </c>
      <c r="T167" s="56">
        <f>'[2]Daily Roster'!$T169</f>
        <v>0</v>
      </c>
    </row>
    <row r="168" spans="1:20" x14ac:dyDescent="0.3">
      <c r="A168" s="52">
        <v>43698</v>
      </c>
      <c r="B168" s="53" t="s">
        <v>3</v>
      </c>
      <c r="C168" s="56">
        <f>'[2]Daily Roster'!$C170</f>
        <v>0</v>
      </c>
      <c r="D168" s="56">
        <f>'[2]Daily Roster'!$D170</f>
        <v>0</v>
      </c>
      <c r="E168" s="56">
        <f>'[2]Daily Roster'!$E170</f>
        <v>0</v>
      </c>
      <c r="F168" s="56">
        <f>'[2]Daily Roster'!$F170</f>
        <v>0</v>
      </c>
      <c r="G168" s="56">
        <f>'[2]Daily Roster'!$G170</f>
        <v>0</v>
      </c>
      <c r="H168" s="56">
        <f>'[2]Daily Roster'!$H170</f>
        <v>0</v>
      </c>
      <c r="I168" s="56">
        <f>'[2]Daily Roster'!$I170</f>
        <v>0</v>
      </c>
      <c r="J168" s="56">
        <f>'[2]Daily Roster'!$J170</f>
        <v>0</v>
      </c>
      <c r="K168" s="56">
        <f>'[2]Daily Roster'!$K170</f>
        <v>0</v>
      </c>
      <c r="L168" s="56">
        <f>'[2]Daily Roster'!$L170</f>
        <v>0</v>
      </c>
      <c r="M168" s="56">
        <f>'[2]Daily Roster'!$M170</f>
        <v>0</v>
      </c>
      <c r="N168" s="56">
        <f>'[2]Daily Roster'!$N170</f>
        <v>0</v>
      </c>
      <c r="O168" s="56">
        <f>'[2]Daily Roster'!$O170</f>
        <v>0</v>
      </c>
      <c r="P168" s="56">
        <f>'[2]Daily Roster'!$P170</f>
        <v>0</v>
      </c>
      <c r="Q168" s="56">
        <f>'[2]Daily Roster'!$Q170</f>
        <v>0</v>
      </c>
      <c r="R168" s="56">
        <f>'[2]Daily Roster'!$R170</f>
        <v>0</v>
      </c>
      <c r="S168" s="56">
        <f>'[2]Daily Roster'!$S170</f>
        <v>0</v>
      </c>
      <c r="T168" s="56">
        <f>'[2]Daily Roster'!$T170</f>
        <v>0</v>
      </c>
    </row>
    <row r="169" spans="1:20" x14ac:dyDescent="0.3">
      <c r="A169" s="52">
        <v>43699</v>
      </c>
      <c r="B169" s="53" t="s">
        <v>4</v>
      </c>
      <c r="C169" s="56">
        <f>'[2]Daily Roster'!$C171</f>
        <v>0</v>
      </c>
      <c r="D169" s="56">
        <f>'[2]Daily Roster'!$D171</f>
        <v>0</v>
      </c>
      <c r="E169" s="56">
        <f>'[2]Daily Roster'!$E171</f>
        <v>0</v>
      </c>
      <c r="F169" s="56">
        <f>'[2]Daily Roster'!$F171</f>
        <v>0</v>
      </c>
      <c r="G169" s="56">
        <f>'[2]Daily Roster'!$G171</f>
        <v>0</v>
      </c>
      <c r="H169" s="56">
        <f>'[2]Daily Roster'!$H171</f>
        <v>0</v>
      </c>
      <c r="I169" s="56">
        <f>'[2]Daily Roster'!$I171</f>
        <v>0</v>
      </c>
      <c r="J169" s="56">
        <f>'[2]Daily Roster'!$J171</f>
        <v>0</v>
      </c>
      <c r="K169" s="56">
        <f>'[2]Daily Roster'!$K171</f>
        <v>0</v>
      </c>
      <c r="L169" s="56">
        <f>'[2]Daily Roster'!$L171</f>
        <v>0</v>
      </c>
      <c r="M169" s="56">
        <f>'[2]Daily Roster'!$M171</f>
        <v>0</v>
      </c>
      <c r="N169" s="56">
        <f>'[2]Daily Roster'!$N171</f>
        <v>0</v>
      </c>
      <c r="O169" s="56">
        <f>'[2]Daily Roster'!$O171</f>
        <v>0</v>
      </c>
      <c r="P169" s="56">
        <f>'[2]Daily Roster'!$P171</f>
        <v>0</v>
      </c>
      <c r="Q169" s="56">
        <f>'[2]Daily Roster'!$Q171</f>
        <v>0</v>
      </c>
      <c r="R169" s="56">
        <f>'[2]Daily Roster'!$R171</f>
        <v>0</v>
      </c>
      <c r="S169" s="56">
        <f>'[2]Daily Roster'!$S171</f>
        <v>0</v>
      </c>
      <c r="T169" s="56">
        <f>'[2]Daily Roster'!$T171</f>
        <v>0</v>
      </c>
    </row>
    <row r="170" spans="1:20" x14ac:dyDescent="0.3">
      <c r="A170" s="52">
        <v>43700</v>
      </c>
      <c r="B170" s="53" t="s">
        <v>5</v>
      </c>
      <c r="C170" s="56">
        <f>'[2]Daily Roster'!$C172</f>
        <v>0</v>
      </c>
      <c r="D170" s="56">
        <f>'[2]Daily Roster'!$D172</f>
        <v>0</v>
      </c>
      <c r="E170" s="56">
        <f>'[2]Daily Roster'!$E172</f>
        <v>0</v>
      </c>
      <c r="F170" s="56">
        <f>'[2]Daily Roster'!$F172</f>
        <v>0</v>
      </c>
      <c r="G170" s="56">
        <f>'[2]Daily Roster'!$G172</f>
        <v>0</v>
      </c>
      <c r="H170" s="56">
        <f>'[2]Daily Roster'!$H172</f>
        <v>0</v>
      </c>
      <c r="I170" s="56">
        <f>'[2]Daily Roster'!$I172</f>
        <v>0</v>
      </c>
      <c r="J170" s="56">
        <f>'[2]Daily Roster'!$J172</f>
        <v>0</v>
      </c>
      <c r="K170" s="56">
        <f>'[2]Daily Roster'!$K172</f>
        <v>0</v>
      </c>
      <c r="L170" s="56">
        <f>'[2]Daily Roster'!$L172</f>
        <v>0</v>
      </c>
      <c r="M170" s="56">
        <f>'[2]Daily Roster'!$M172</f>
        <v>0</v>
      </c>
      <c r="N170" s="56">
        <f>'[2]Daily Roster'!$N172</f>
        <v>0</v>
      </c>
      <c r="O170" s="56">
        <f>'[2]Daily Roster'!$O172</f>
        <v>0</v>
      </c>
      <c r="P170" s="56">
        <f>'[2]Daily Roster'!$P172</f>
        <v>0</v>
      </c>
      <c r="Q170" s="56">
        <f>'[2]Daily Roster'!$Q172</f>
        <v>0</v>
      </c>
      <c r="R170" s="56">
        <f>'[2]Daily Roster'!$R172</f>
        <v>0</v>
      </c>
      <c r="S170" s="56">
        <f>'[2]Daily Roster'!$S172</f>
        <v>0</v>
      </c>
      <c r="T170" s="56">
        <f>'[2]Daily Roster'!$T172</f>
        <v>0</v>
      </c>
    </row>
    <row r="171" spans="1:20" x14ac:dyDescent="0.3">
      <c r="A171" s="52">
        <v>43703</v>
      </c>
      <c r="B171" s="53" t="s">
        <v>1</v>
      </c>
      <c r="C171" s="56">
        <f>'[2]Daily Roster'!$C173</f>
        <v>0</v>
      </c>
      <c r="D171" s="56">
        <f>'[2]Daily Roster'!$D173</f>
        <v>0</v>
      </c>
      <c r="E171" s="56">
        <f>'[2]Daily Roster'!$E173</f>
        <v>0</v>
      </c>
      <c r="F171" s="56">
        <f>'[2]Daily Roster'!$F173</f>
        <v>0</v>
      </c>
      <c r="G171" s="56">
        <f>'[2]Daily Roster'!$G173</f>
        <v>0</v>
      </c>
      <c r="H171" s="56">
        <f>'[2]Daily Roster'!$H173</f>
        <v>0</v>
      </c>
      <c r="I171" s="56">
        <f>'[2]Daily Roster'!$I173</f>
        <v>0</v>
      </c>
      <c r="J171" s="56">
        <f>'[2]Daily Roster'!$J173</f>
        <v>0</v>
      </c>
      <c r="K171" s="56">
        <f>'[2]Daily Roster'!$K173</f>
        <v>0</v>
      </c>
      <c r="L171" s="56">
        <f>'[2]Daily Roster'!$L173</f>
        <v>0</v>
      </c>
      <c r="M171" s="56">
        <f>'[2]Daily Roster'!$M173</f>
        <v>0</v>
      </c>
      <c r="N171" s="56">
        <f>'[2]Daily Roster'!$N173</f>
        <v>0</v>
      </c>
      <c r="O171" s="56">
        <f>'[2]Daily Roster'!$O173</f>
        <v>0</v>
      </c>
      <c r="P171" s="56">
        <f>'[2]Daily Roster'!$P173</f>
        <v>0</v>
      </c>
      <c r="Q171" s="56">
        <f>'[2]Daily Roster'!$Q173</f>
        <v>0</v>
      </c>
      <c r="R171" s="56">
        <f>'[2]Daily Roster'!$R173</f>
        <v>0</v>
      </c>
      <c r="S171" s="56">
        <f>'[2]Daily Roster'!$S173</f>
        <v>0</v>
      </c>
      <c r="T171" s="56">
        <f>'[2]Daily Roster'!$T173</f>
        <v>0</v>
      </c>
    </row>
    <row r="172" spans="1:20" x14ac:dyDescent="0.3">
      <c r="A172" s="52">
        <v>43704</v>
      </c>
      <c r="B172" s="53" t="s">
        <v>2</v>
      </c>
      <c r="C172" s="56">
        <f>'[2]Daily Roster'!$C174</f>
        <v>0</v>
      </c>
      <c r="D172" s="56">
        <f>'[2]Daily Roster'!$D174</f>
        <v>0</v>
      </c>
      <c r="E172" s="56">
        <f>'[2]Daily Roster'!$E174</f>
        <v>0</v>
      </c>
      <c r="F172" s="56">
        <f>'[2]Daily Roster'!$F174</f>
        <v>0</v>
      </c>
      <c r="G172" s="56">
        <f>'[2]Daily Roster'!$G174</f>
        <v>0</v>
      </c>
      <c r="H172" s="56">
        <f>'[2]Daily Roster'!$H174</f>
        <v>0</v>
      </c>
      <c r="I172" s="56">
        <f>'[2]Daily Roster'!$I174</f>
        <v>0</v>
      </c>
      <c r="J172" s="56">
        <f>'[2]Daily Roster'!$J174</f>
        <v>0</v>
      </c>
      <c r="K172" s="56">
        <f>'[2]Daily Roster'!$K174</f>
        <v>0</v>
      </c>
      <c r="L172" s="56">
        <f>'[2]Daily Roster'!$L174</f>
        <v>0</v>
      </c>
      <c r="M172" s="56">
        <f>'[2]Daily Roster'!$M174</f>
        <v>0</v>
      </c>
      <c r="N172" s="56">
        <f>'[2]Daily Roster'!$N174</f>
        <v>0</v>
      </c>
      <c r="O172" s="56">
        <f>'[2]Daily Roster'!$O174</f>
        <v>0</v>
      </c>
      <c r="P172" s="56">
        <f>'[2]Daily Roster'!$P174</f>
        <v>0</v>
      </c>
      <c r="Q172" s="56">
        <f>'[2]Daily Roster'!$Q174</f>
        <v>0</v>
      </c>
      <c r="R172" s="56">
        <f>'[2]Daily Roster'!$R174</f>
        <v>0</v>
      </c>
      <c r="S172" s="56">
        <f>'[2]Daily Roster'!$S174</f>
        <v>0</v>
      </c>
      <c r="T172" s="56">
        <f>'[2]Daily Roster'!$T174</f>
        <v>0</v>
      </c>
    </row>
    <row r="173" spans="1:20" x14ac:dyDescent="0.3">
      <c r="A173" s="52">
        <v>43705</v>
      </c>
      <c r="B173" s="53" t="s">
        <v>3</v>
      </c>
      <c r="C173" s="56">
        <f>'[2]Daily Roster'!$C175</f>
        <v>0</v>
      </c>
      <c r="D173" s="56">
        <f>'[2]Daily Roster'!$D175</f>
        <v>0</v>
      </c>
      <c r="E173" s="56">
        <f>'[2]Daily Roster'!$E175</f>
        <v>0</v>
      </c>
      <c r="F173" s="56">
        <f>'[2]Daily Roster'!$F175</f>
        <v>0</v>
      </c>
      <c r="G173" s="56">
        <f>'[2]Daily Roster'!$G175</f>
        <v>0</v>
      </c>
      <c r="H173" s="56">
        <f>'[2]Daily Roster'!$H175</f>
        <v>0</v>
      </c>
      <c r="I173" s="56">
        <f>'[2]Daily Roster'!$I175</f>
        <v>0</v>
      </c>
      <c r="J173" s="56">
        <f>'[2]Daily Roster'!$J175</f>
        <v>0</v>
      </c>
      <c r="K173" s="56">
        <f>'[2]Daily Roster'!$K175</f>
        <v>0</v>
      </c>
      <c r="L173" s="56">
        <f>'[2]Daily Roster'!$L175</f>
        <v>0</v>
      </c>
      <c r="M173" s="56">
        <f>'[2]Daily Roster'!$M175</f>
        <v>0</v>
      </c>
      <c r="N173" s="56">
        <f>'[2]Daily Roster'!$N175</f>
        <v>0</v>
      </c>
      <c r="O173" s="56">
        <f>'[2]Daily Roster'!$O175</f>
        <v>0</v>
      </c>
      <c r="P173" s="56">
        <f>'[2]Daily Roster'!$P175</f>
        <v>0</v>
      </c>
      <c r="Q173" s="56">
        <f>'[2]Daily Roster'!$Q175</f>
        <v>0</v>
      </c>
      <c r="R173" s="56">
        <f>'[2]Daily Roster'!$R175</f>
        <v>0</v>
      </c>
      <c r="S173" s="56">
        <f>'[2]Daily Roster'!$S175</f>
        <v>0</v>
      </c>
      <c r="T173" s="56">
        <f>'[2]Daily Roster'!$T175</f>
        <v>0</v>
      </c>
    </row>
    <row r="174" spans="1:20" x14ac:dyDescent="0.3">
      <c r="A174" s="52">
        <v>43706</v>
      </c>
      <c r="B174" s="53" t="s">
        <v>4</v>
      </c>
      <c r="C174" s="56">
        <f>'[2]Daily Roster'!$C176</f>
        <v>0</v>
      </c>
      <c r="D174" s="56">
        <f>'[2]Daily Roster'!$D176</f>
        <v>0</v>
      </c>
      <c r="E174" s="56">
        <f>'[2]Daily Roster'!$E176</f>
        <v>0</v>
      </c>
      <c r="F174" s="56">
        <f>'[2]Daily Roster'!$F176</f>
        <v>0</v>
      </c>
      <c r="G174" s="56">
        <f>'[2]Daily Roster'!$G176</f>
        <v>0</v>
      </c>
      <c r="H174" s="56">
        <f>'[2]Daily Roster'!$H176</f>
        <v>0</v>
      </c>
      <c r="I174" s="56">
        <f>'[2]Daily Roster'!$I176</f>
        <v>0</v>
      </c>
      <c r="J174" s="56">
        <f>'[2]Daily Roster'!$J176</f>
        <v>0</v>
      </c>
      <c r="K174" s="56">
        <f>'[2]Daily Roster'!$K176</f>
        <v>0</v>
      </c>
      <c r="L174" s="56">
        <f>'[2]Daily Roster'!$L176</f>
        <v>0</v>
      </c>
      <c r="M174" s="56">
        <f>'[2]Daily Roster'!$M176</f>
        <v>0</v>
      </c>
      <c r="N174" s="56">
        <f>'[2]Daily Roster'!$N176</f>
        <v>0</v>
      </c>
      <c r="O174" s="56">
        <f>'[2]Daily Roster'!$O176</f>
        <v>0</v>
      </c>
      <c r="P174" s="56">
        <f>'[2]Daily Roster'!$P176</f>
        <v>0</v>
      </c>
      <c r="Q174" s="56">
        <f>'[2]Daily Roster'!$Q176</f>
        <v>0</v>
      </c>
      <c r="R174" s="56">
        <f>'[2]Daily Roster'!$R176</f>
        <v>0</v>
      </c>
      <c r="S174" s="56">
        <f>'[2]Daily Roster'!$S176</f>
        <v>0</v>
      </c>
      <c r="T174" s="56">
        <f>'[2]Daily Roster'!$T176</f>
        <v>0</v>
      </c>
    </row>
    <row r="175" spans="1:20" x14ac:dyDescent="0.3">
      <c r="A175" s="52">
        <v>43707</v>
      </c>
      <c r="B175" s="53" t="s">
        <v>5</v>
      </c>
      <c r="C175" s="56">
        <f>'[2]Daily Roster'!$C177</f>
        <v>0</v>
      </c>
      <c r="D175" s="56">
        <f>'[2]Daily Roster'!$D177</f>
        <v>0</v>
      </c>
      <c r="E175" s="56">
        <f>'[2]Daily Roster'!$E177</f>
        <v>0</v>
      </c>
      <c r="F175" s="56">
        <f>'[2]Daily Roster'!$F177</f>
        <v>0</v>
      </c>
      <c r="G175" s="56">
        <f>'[2]Daily Roster'!$G177</f>
        <v>0</v>
      </c>
      <c r="H175" s="56">
        <f>'[2]Daily Roster'!$H177</f>
        <v>0</v>
      </c>
      <c r="I175" s="56">
        <f>'[2]Daily Roster'!$I177</f>
        <v>0</v>
      </c>
      <c r="J175" s="56">
        <f>'[2]Daily Roster'!$J177</f>
        <v>0</v>
      </c>
      <c r="K175" s="56">
        <f>'[2]Daily Roster'!$K177</f>
        <v>0</v>
      </c>
      <c r="L175" s="56">
        <f>'[2]Daily Roster'!$L177</f>
        <v>0</v>
      </c>
      <c r="M175" s="56">
        <f>'[2]Daily Roster'!$M177</f>
        <v>0</v>
      </c>
      <c r="N175" s="56">
        <f>'[2]Daily Roster'!$N177</f>
        <v>0</v>
      </c>
      <c r="O175" s="56">
        <f>'[2]Daily Roster'!$O177</f>
        <v>0</v>
      </c>
      <c r="P175" s="56">
        <f>'[2]Daily Roster'!$P177</f>
        <v>0</v>
      </c>
      <c r="Q175" s="56">
        <f>'[2]Daily Roster'!$Q177</f>
        <v>0</v>
      </c>
      <c r="R175" s="56">
        <f>'[2]Daily Roster'!$R177</f>
        <v>0</v>
      </c>
      <c r="S175" s="56">
        <f>'[2]Daily Roster'!$S177</f>
        <v>0</v>
      </c>
      <c r="T175" s="56">
        <f>'[2]Daily Roster'!$T177</f>
        <v>0</v>
      </c>
    </row>
    <row r="176" spans="1:20" x14ac:dyDescent="0.3">
      <c r="A176" s="52">
        <v>43710</v>
      </c>
      <c r="B176" s="53" t="s">
        <v>1</v>
      </c>
      <c r="C176" s="56">
        <f>'[2]Daily Roster'!$C178</f>
        <v>0</v>
      </c>
      <c r="D176" s="56">
        <f>'[2]Daily Roster'!$D178</f>
        <v>0</v>
      </c>
      <c r="E176" s="56">
        <f>'[2]Daily Roster'!$E178</f>
        <v>0</v>
      </c>
      <c r="F176" s="56">
        <f>'[2]Daily Roster'!$F178</f>
        <v>0</v>
      </c>
      <c r="G176" s="56">
        <f>'[2]Daily Roster'!$G178</f>
        <v>0</v>
      </c>
      <c r="H176" s="56">
        <f>'[2]Daily Roster'!$H178</f>
        <v>0</v>
      </c>
      <c r="I176" s="56">
        <f>'[2]Daily Roster'!$I178</f>
        <v>0</v>
      </c>
      <c r="J176" s="56">
        <f>'[2]Daily Roster'!$J178</f>
        <v>0</v>
      </c>
      <c r="K176" s="56">
        <f>'[2]Daily Roster'!$K178</f>
        <v>0</v>
      </c>
      <c r="L176" s="56">
        <f>'[2]Daily Roster'!$L178</f>
        <v>0</v>
      </c>
      <c r="M176" s="56">
        <f>'[2]Daily Roster'!$M178</f>
        <v>0</v>
      </c>
      <c r="N176" s="56">
        <f>'[2]Daily Roster'!$N178</f>
        <v>0</v>
      </c>
      <c r="O176" s="56">
        <f>'[2]Daily Roster'!$O178</f>
        <v>0</v>
      </c>
      <c r="P176" s="56">
        <f>'[2]Daily Roster'!$P178</f>
        <v>0</v>
      </c>
      <c r="Q176" s="56">
        <f>'[2]Daily Roster'!$Q178</f>
        <v>0</v>
      </c>
      <c r="R176" s="56">
        <f>'[2]Daily Roster'!$R178</f>
        <v>0</v>
      </c>
      <c r="S176" s="56">
        <f>'[2]Daily Roster'!$S178</f>
        <v>0</v>
      </c>
      <c r="T176" s="56">
        <f>'[2]Daily Roster'!$T178</f>
        <v>0</v>
      </c>
    </row>
    <row r="177" spans="1:20" x14ac:dyDescent="0.3">
      <c r="A177" s="52">
        <v>43711</v>
      </c>
      <c r="B177" s="53" t="s">
        <v>2</v>
      </c>
      <c r="C177" s="56">
        <f>'[2]Daily Roster'!$C179</f>
        <v>0</v>
      </c>
      <c r="D177" s="56">
        <f>'[2]Daily Roster'!$D179</f>
        <v>0</v>
      </c>
      <c r="E177" s="56">
        <f>'[2]Daily Roster'!$E179</f>
        <v>0</v>
      </c>
      <c r="F177" s="56">
        <f>'[2]Daily Roster'!$F179</f>
        <v>0</v>
      </c>
      <c r="G177" s="56">
        <f>'[2]Daily Roster'!$G179</f>
        <v>0</v>
      </c>
      <c r="H177" s="56">
        <f>'[2]Daily Roster'!$H179</f>
        <v>0</v>
      </c>
      <c r="I177" s="56">
        <f>'[2]Daily Roster'!$I179</f>
        <v>0</v>
      </c>
      <c r="J177" s="56">
        <f>'[2]Daily Roster'!$J179</f>
        <v>0</v>
      </c>
      <c r="K177" s="56">
        <f>'[2]Daily Roster'!$K179</f>
        <v>0</v>
      </c>
      <c r="L177" s="56">
        <f>'[2]Daily Roster'!$L179</f>
        <v>0</v>
      </c>
      <c r="M177" s="56">
        <f>'[2]Daily Roster'!$M179</f>
        <v>0</v>
      </c>
      <c r="N177" s="56">
        <f>'[2]Daily Roster'!$N179</f>
        <v>0</v>
      </c>
      <c r="O177" s="56">
        <f>'[2]Daily Roster'!$O179</f>
        <v>0</v>
      </c>
      <c r="P177" s="56">
        <f>'[2]Daily Roster'!$P179</f>
        <v>0</v>
      </c>
      <c r="Q177" s="56">
        <f>'[2]Daily Roster'!$Q179</f>
        <v>0</v>
      </c>
      <c r="R177" s="56">
        <f>'[2]Daily Roster'!$R179</f>
        <v>0</v>
      </c>
      <c r="S177" s="56">
        <f>'[2]Daily Roster'!$S179</f>
        <v>0</v>
      </c>
      <c r="T177" s="56">
        <f>'[2]Daily Roster'!$T179</f>
        <v>0</v>
      </c>
    </row>
    <row r="178" spans="1:20" x14ac:dyDescent="0.3">
      <c r="A178" s="52">
        <v>43712</v>
      </c>
      <c r="B178" s="53" t="s">
        <v>3</v>
      </c>
      <c r="C178" s="56">
        <f>'[2]Daily Roster'!$C180</f>
        <v>0</v>
      </c>
      <c r="D178" s="56">
        <f>'[2]Daily Roster'!$D180</f>
        <v>0</v>
      </c>
      <c r="E178" s="56">
        <f>'[2]Daily Roster'!$E180</f>
        <v>0</v>
      </c>
      <c r="F178" s="56">
        <f>'[2]Daily Roster'!$F180</f>
        <v>0</v>
      </c>
      <c r="G178" s="56">
        <f>'[2]Daily Roster'!$G180</f>
        <v>0</v>
      </c>
      <c r="H178" s="56">
        <f>'[2]Daily Roster'!$H180</f>
        <v>0</v>
      </c>
      <c r="I178" s="56">
        <f>'[2]Daily Roster'!$I180</f>
        <v>0</v>
      </c>
      <c r="J178" s="56">
        <f>'[2]Daily Roster'!$J180</f>
        <v>0</v>
      </c>
      <c r="K178" s="56">
        <f>'[2]Daily Roster'!$K180</f>
        <v>0</v>
      </c>
      <c r="L178" s="56">
        <f>'[2]Daily Roster'!$L180</f>
        <v>0</v>
      </c>
      <c r="M178" s="56">
        <f>'[2]Daily Roster'!$M180</f>
        <v>0</v>
      </c>
      <c r="N178" s="56">
        <f>'[2]Daily Roster'!$N180</f>
        <v>0</v>
      </c>
      <c r="O178" s="56">
        <f>'[2]Daily Roster'!$O180</f>
        <v>0</v>
      </c>
      <c r="P178" s="56">
        <f>'[2]Daily Roster'!$P180</f>
        <v>0</v>
      </c>
      <c r="Q178" s="56">
        <f>'[2]Daily Roster'!$Q180</f>
        <v>0</v>
      </c>
      <c r="R178" s="56">
        <f>'[2]Daily Roster'!$R180</f>
        <v>0</v>
      </c>
      <c r="S178" s="56">
        <f>'[2]Daily Roster'!$S180</f>
        <v>0</v>
      </c>
      <c r="T178" s="56">
        <f>'[2]Daily Roster'!$T180</f>
        <v>0</v>
      </c>
    </row>
    <row r="179" spans="1:20" x14ac:dyDescent="0.3">
      <c r="A179" s="52">
        <v>43713</v>
      </c>
      <c r="B179" s="53" t="s">
        <v>4</v>
      </c>
      <c r="C179" s="56">
        <f>'[2]Daily Roster'!$C181</f>
        <v>0</v>
      </c>
      <c r="D179" s="56">
        <f>'[2]Daily Roster'!$D181</f>
        <v>0</v>
      </c>
      <c r="E179" s="56">
        <f>'[2]Daily Roster'!$E181</f>
        <v>0</v>
      </c>
      <c r="F179" s="56">
        <f>'[2]Daily Roster'!$F181</f>
        <v>0</v>
      </c>
      <c r="G179" s="56">
        <f>'[2]Daily Roster'!$G181</f>
        <v>0</v>
      </c>
      <c r="H179" s="56">
        <f>'[2]Daily Roster'!$H181</f>
        <v>0</v>
      </c>
      <c r="I179" s="56">
        <f>'[2]Daily Roster'!$I181</f>
        <v>0</v>
      </c>
      <c r="J179" s="56">
        <f>'[2]Daily Roster'!$J181</f>
        <v>0</v>
      </c>
      <c r="K179" s="56">
        <f>'[2]Daily Roster'!$K181</f>
        <v>0</v>
      </c>
      <c r="L179" s="56">
        <f>'[2]Daily Roster'!$L181</f>
        <v>0</v>
      </c>
      <c r="M179" s="56">
        <f>'[2]Daily Roster'!$M181</f>
        <v>0</v>
      </c>
      <c r="N179" s="56">
        <f>'[2]Daily Roster'!$N181</f>
        <v>0</v>
      </c>
      <c r="O179" s="56">
        <f>'[2]Daily Roster'!$O181</f>
        <v>0</v>
      </c>
      <c r="P179" s="56">
        <f>'[2]Daily Roster'!$P181</f>
        <v>0</v>
      </c>
      <c r="Q179" s="56">
        <f>'[2]Daily Roster'!$Q181</f>
        <v>0</v>
      </c>
      <c r="R179" s="56">
        <f>'[2]Daily Roster'!$R181</f>
        <v>0</v>
      </c>
      <c r="S179" s="56">
        <f>'[2]Daily Roster'!$S181</f>
        <v>0</v>
      </c>
      <c r="T179" s="56">
        <f>'[2]Daily Roster'!$T181</f>
        <v>0</v>
      </c>
    </row>
    <row r="180" spans="1:20" x14ac:dyDescent="0.3">
      <c r="A180" s="52">
        <v>43714</v>
      </c>
      <c r="B180" s="53" t="s">
        <v>5</v>
      </c>
      <c r="C180" s="56">
        <f>'[2]Daily Roster'!$C182</f>
        <v>0</v>
      </c>
      <c r="D180" s="56">
        <f>'[2]Daily Roster'!$D182</f>
        <v>0</v>
      </c>
      <c r="E180" s="56">
        <f>'[2]Daily Roster'!$E182</f>
        <v>0</v>
      </c>
      <c r="F180" s="56">
        <f>'[2]Daily Roster'!$F182</f>
        <v>0</v>
      </c>
      <c r="G180" s="56">
        <f>'[2]Daily Roster'!$G182</f>
        <v>0</v>
      </c>
      <c r="H180" s="56">
        <f>'[2]Daily Roster'!$H182</f>
        <v>0</v>
      </c>
      <c r="I180" s="56">
        <f>'[2]Daily Roster'!$I182</f>
        <v>0</v>
      </c>
      <c r="J180" s="56">
        <f>'[2]Daily Roster'!$J182</f>
        <v>0</v>
      </c>
      <c r="K180" s="56">
        <f>'[2]Daily Roster'!$K182</f>
        <v>0</v>
      </c>
      <c r="L180" s="56">
        <f>'[2]Daily Roster'!$L182</f>
        <v>0</v>
      </c>
      <c r="M180" s="56">
        <f>'[2]Daily Roster'!$M182</f>
        <v>0</v>
      </c>
      <c r="N180" s="56">
        <f>'[2]Daily Roster'!$N182</f>
        <v>0</v>
      </c>
      <c r="O180" s="56">
        <f>'[2]Daily Roster'!$O182</f>
        <v>0</v>
      </c>
      <c r="P180" s="56">
        <f>'[2]Daily Roster'!$P182</f>
        <v>0</v>
      </c>
      <c r="Q180" s="56">
        <f>'[2]Daily Roster'!$Q182</f>
        <v>0</v>
      </c>
      <c r="R180" s="56">
        <f>'[2]Daily Roster'!$R182</f>
        <v>0</v>
      </c>
      <c r="S180" s="56">
        <f>'[2]Daily Roster'!$S182</f>
        <v>0</v>
      </c>
      <c r="T180" s="56">
        <f>'[2]Daily Roster'!$T182</f>
        <v>0</v>
      </c>
    </row>
    <row r="181" spans="1:20" x14ac:dyDescent="0.3">
      <c r="A181" s="52">
        <v>43717</v>
      </c>
      <c r="B181" s="53" t="s">
        <v>1</v>
      </c>
      <c r="C181" s="56">
        <f>'[2]Daily Roster'!$C183</f>
        <v>0</v>
      </c>
      <c r="D181" s="56">
        <f>'[2]Daily Roster'!$D183</f>
        <v>0</v>
      </c>
      <c r="E181" s="56">
        <f>'[2]Daily Roster'!$E183</f>
        <v>0</v>
      </c>
      <c r="F181" s="56">
        <f>'[2]Daily Roster'!$F183</f>
        <v>0</v>
      </c>
      <c r="G181" s="56">
        <f>'[2]Daily Roster'!$G183</f>
        <v>0</v>
      </c>
      <c r="H181" s="56">
        <f>'[2]Daily Roster'!$H183</f>
        <v>0</v>
      </c>
      <c r="I181" s="56">
        <f>'[2]Daily Roster'!$I183</f>
        <v>0</v>
      </c>
      <c r="J181" s="56">
        <f>'[2]Daily Roster'!$J183</f>
        <v>0</v>
      </c>
      <c r="K181" s="56">
        <f>'[2]Daily Roster'!$K183</f>
        <v>0</v>
      </c>
      <c r="L181" s="56">
        <f>'[2]Daily Roster'!$L183</f>
        <v>0</v>
      </c>
      <c r="M181" s="56">
        <f>'[2]Daily Roster'!$M183</f>
        <v>0</v>
      </c>
      <c r="N181" s="56">
        <f>'[2]Daily Roster'!$N183</f>
        <v>0</v>
      </c>
      <c r="O181" s="56">
        <f>'[2]Daily Roster'!$O183</f>
        <v>0</v>
      </c>
      <c r="P181" s="56">
        <f>'[2]Daily Roster'!$P183</f>
        <v>0</v>
      </c>
      <c r="Q181" s="56">
        <f>'[2]Daily Roster'!$Q183</f>
        <v>0</v>
      </c>
      <c r="R181" s="56">
        <f>'[2]Daily Roster'!$R183</f>
        <v>0</v>
      </c>
      <c r="S181" s="56">
        <f>'[2]Daily Roster'!$S183</f>
        <v>0</v>
      </c>
      <c r="T181" s="56">
        <f>'[2]Daily Roster'!$T183</f>
        <v>0</v>
      </c>
    </row>
    <row r="182" spans="1:20" x14ac:dyDescent="0.3">
      <c r="A182" s="52">
        <v>43718</v>
      </c>
      <c r="B182" s="53" t="s">
        <v>2</v>
      </c>
      <c r="C182" s="56">
        <f>'[2]Daily Roster'!$C184</f>
        <v>0</v>
      </c>
      <c r="D182" s="56">
        <f>'[2]Daily Roster'!$D184</f>
        <v>0</v>
      </c>
      <c r="E182" s="56">
        <f>'[2]Daily Roster'!$E184</f>
        <v>0</v>
      </c>
      <c r="F182" s="56">
        <f>'[2]Daily Roster'!$F184</f>
        <v>0</v>
      </c>
      <c r="G182" s="56">
        <f>'[2]Daily Roster'!$G184</f>
        <v>0</v>
      </c>
      <c r="H182" s="56">
        <f>'[2]Daily Roster'!$H184</f>
        <v>0</v>
      </c>
      <c r="I182" s="56">
        <f>'[2]Daily Roster'!$I184</f>
        <v>0</v>
      </c>
      <c r="J182" s="56">
        <f>'[2]Daily Roster'!$J184</f>
        <v>0</v>
      </c>
      <c r="K182" s="56">
        <f>'[2]Daily Roster'!$K184</f>
        <v>0</v>
      </c>
      <c r="L182" s="56">
        <f>'[2]Daily Roster'!$L184</f>
        <v>0</v>
      </c>
      <c r="M182" s="56">
        <f>'[2]Daily Roster'!$M184</f>
        <v>0</v>
      </c>
      <c r="N182" s="56">
        <f>'[2]Daily Roster'!$N184</f>
        <v>0</v>
      </c>
      <c r="O182" s="56">
        <f>'[2]Daily Roster'!$O184</f>
        <v>0</v>
      </c>
      <c r="P182" s="56">
        <f>'[2]Daily Roster'!$P184</f>
        <v>0</v>
      </c>
      <c r="Q182" s="56">
        <f>'[2]Daily Roster'!$Q184</f>
        <v>0</v>
      </c>
      <c r="R182" s="56">
        <f>'[2]Daily Roster'!$R184</f>
        <v>0</v>
      </c>
      <c r="S182" s="56">
        <f>'[2]Daily Roster'!$S184</f>
        <v>0</v>
      </c>
      <c r="T182" s="56">
        <f>'[2]Daily Roster'!$T184</f>
        <v>0</v>
      </c>
    </row>
    <row r="183" spans="1:20" x14ac:dyDescent="0.3">
      <c r="A183" s="52">
        <v>43719</v>
      </c>
      <c r="B183" s="53" t="s">
        <v>3</v>
      </c>
      <c r="C183" s="56">
        <f>'[2]Daily Roster'!$C185</f>
        <v>0</v>
      </c>
      <c r="D183" s="56">
        <f>'[2]Daily Roster'!$D185</f>
        <v>0</v>
      </c>
      <c r="E183" s="56">
        <f>'[2]Daily Roster'!$E185</f>
        <v>0</v>
      </c>
      <c r="F183" s="56">
        <f>'[2]Daily Roster'!$F185</f>
        <v>0</v>
      </c>
      <c r="G183" s="56">
        <f>'[2]Daily Roster'!$G185</f>
        <v>0</v>
      </c>
      <c r="H183" s="56">
        <f>'[2]Daily Roster'!$H185</f>
        <v>0</v>
      </c>
      <c r="I183" s="56">
        <f>'[2]Daily Roster'!$I185</f>
        <v>0</v>
      </c>
      <c r="J183" s="56">
        <f>'[2]Daily Roster'!$J185</f>
        <v>0</v>
      </c>
      <c r="K183" s="56">
        <f>'[2]Daily Roster'!$K185</f>
        <v>0</v>
      </c>
      <c r="L183" s="56">
        <f>'[2]Daily Roster'!$L185</f>
        <v>0</v>
      </c>
      <c r="M183" s="56">
        <f>'[2]Daily Roster'!$M185</f>
        <v>0</v>
      </c>
      <c r="N183" s="56">
        <f>'[2]Daily Roster'!$N185</f>
        <v>0</v>
      </c>
      <c r="O183" s="56">
        <f>'[2]Daily Roster'!$O185</f>
        <v>0</v>
      </c>
      <c r="P183" s="56">
        <f>'[2]Daily Roster'!$P185</f>
        <v>0</v>
      </c>
      <c r="Q183" s="56">
        <f>'[2]Daily Roster'!$Q185</f>
        <v>0</v>
      </c>
      <c r="R183" s="56">
        <f>'[2]Daily Roster'!$R185</f>
        <v>0</v>
      </c>
      <c r="S183" s="56">
        <f>'[2]Daily Roster'!$S185</f>
        <v>0</v>
      </c>
      <c r="T183" s="56">
        <f>'[2]Daily Roster'!$T185</f>
        <v>0</v>
      </c>
    </row>
    <row r="184" spans="1:20" x14ac:dyDescent="0.3">
      <c r="A184" s="52">
        <v>43720</v>
      </c>
      <c r="B184" s="53" t="s">
        <v>4</v>
      </c>
      <c r="C184" s="56">
        <f>'[2]Daily Roster'!$C186</f>
        <v>0</v>
      </c>
      <c r="D184" s="56">
        <f>'[2]Daily Roster'!$D186</f>
        <v>0</v>
      </c>
      <c r="E184" s="56">
        <f>'[2]Daily Roster'!$E186</f>
        <v>0</v>
      </c>
      <c r="F184" s="56">
        <f>'[2]Daily Roster'!$F186</f>
        <v>0</v>
      </c>
      <c r="G184" s="56">
        <f>'[2]Daily Roster'!$G186</f>
        <v>0</v>
      </c>
      <c r="H184" s="56">
        <f>'[2]Daily Roster'!$H186</f>
        <v>0</v>
      </c>
      <c r="I184" s="56">
        <f>'[2]Daily Roster'!$I186</f>
        <v>0</v>
      </c>
      <c r="J184" s="56">
        <f>'[2]Daily Roster'!$J186</f>
        <v>0</v>
      </c>
      <c r="K184" s="56">
        <f>'[2]Daily Roster'!$K186</f>
        <v>0</v>
      </c>
      <c r="L184" s="56">
        <f>'[2]Daily Roster'!$L186</f>
        <v>0</v>
      </c>
      <c r="M184" s="56">
        <f>'[2]Daily Roster'!$M186</f>
        <v>0</v>
      </c>
      <c r="N184" s="56">
        <f>'[2]Daily Roster'!$N186</f>
        <v>0</v>
      </c>
      <c r="O184" s="56">
        <f>'[2]Daily Roster'!$O186</f>
        <v>0</v>
      </c>
      <c r="P184" s="56">
        <f>'[2]Daily Roster'!$P186</f>
        <v>0</v>
      </c>
      <c r="Q184" s="56">
        <f>'[2]Daily Roster'!$Q186</f>
        <v>0</v>
      </c>
      <c r="R184" s="56">
        <f>'[2]Daily Roster'!$R186</f>
        <v>0</v>
      </c>
      <c r="S184" s="56">
        <f>'[2]Daily Roster'!$S186</f>
        <v>0</v>
      </c>
      <c r="T184" s="56">
        <f>'[2]Daily Roster'!$T186</f>
        <v>0</v>
      </c>
    </row>
    <row r="185" spans="1:20" x14ac:dyDescent="0.3">
      <c r="A185" s="52">
        <v>43721</v>
      </c>
      <c r="B185" s="53" t="s">
        <v>5</v>
      </c>
      <c r="C185" s="56">
        <f>'[2]Daily Roster'!$C187</f>
        <v>0</v>
      </c>
      <c r="D185" s="56">
        <f>'[2]Daily Roster'!$D187</f>
        <v>0</v>
      </c>
      <c r="E185" s="56">
        <f>'[2]Daily Roster'!$E187</f>
        <v>0</v>
      </c>
      <c r="F185" s="56">
        <f>'[2]Daily Roster'!$F187</f>
        <v>0</v>
      </c>
      <c r="G185" s="56">
        <f>'[2]Daily Roster'!$G187</f>
        <v>0</v>
      </c>
      <c r="H185" s="56">
        <f>'[2]Daily Roster'!$H187</f>
        <v>0</v>
      </c>
      <c r="I185" s="56">
        <f>'[2]Daily Roster'!$I187</f>
        <v>0</v>
      </c>
      <c r="J185" s="56">
        <f>'[2]Daily Roster'!$J187</f>
        <v>0</v>
      </c>
      <c r="K185" s="56">
        <f>'[2]Daily Roster'!$K187</f>
        <v>0</v>
      </c>
      <c r="L185" s="56">
        <f>'[2]Daily Roster'!$L187</f>
        <v>0</v>
      </c>
      <c r="M185" s="56">
        <f>'[2]Daily Roster'!$M187</f>
        <v>0</v>
      </c>
      <c r="N185" s="56">
        <f>'[2]Daily Roster'!$N187</f>
        <v>0</v>
      </c>
      <c r="O185" s="56">
        <f>'[2]Daily Roster'!$O187</f>
        <v>0</v>
      </c>
      <c r="P185" s="56">
        <f>'[2]Daily Roster'!$P187</f>
        <v>0</v>
      </c>
      <c r="Q185" s="56">
        <f>'[2]Daily Roster'!$Q187</f>
        <v>0</v>
      </c>
      <c r="R185" s="56">
        <f>'[2]Daily Roster'!$R187</f>
        <v>0</v>
      </c>
      <c r="S185" s="56">
        <f>'[2]Daily Roster'!$S187</f>
        <v>0</v>
      </c>
      <c r="T185" s="56">
        <f>'[2]Daily Roster'!$T187</f>
        <v>0</v>
      </c>
    </row>
    <row r="186" spans="1:20" x14ac:dyDescent="0.3">
      <c r="A186" s="52">
        <v>43724</v>
      </c>
      <c r="B186" s="53" t="s">
        <v>1</v>
      </c>
      <c r="C186" s="56">
        <f>'[2]Daily Roster'!$C188</f>
        <v>0</v>
      </c>
      <c r="D186" s="56">
        <f>'[2]Daily Roster'!$D188</f>
        <v>0</v>
      </c>
      <c r="E186" s="56">
        <f>'[2]Daily Roster'!$E188</f>
        <v>0</v>
      </c>
      <c r="F186" s="56">
        <f>'[2]Daily Roster'!$F188</f>
        <v>0</v>
      </c>
      <c r="G186" s="56">
        <f>'[2]Daily Roster'!$G188</f>
        <v>0</v>
      </c>
      <c r="H186" s="56">
        <f>'[2]Daily Roster'!$H188</f>
        <v>0</v>
      </c>
      <c r="I186" s="56">
        <f>'[2]Daily Roster'!$I188</f>
        <v>0</v>
      </c>
      <c r="J186" s="56">
        <f>'[2]Daily Roster'!$J188</f>
        <v>0</v>
      </c>
      <c r="K186" s="56">
        <f>'[2]Daily Roster'!$K188</f>
        <v>0</v>
      </c>
      <c r="L186" s="56">
        <f>'[2]Daily Roster'!$L188</f>
        <v>0</v>
      </c>
      <c r="M186" s="56">
        <f>'[2]Daily Roster'!$M188</f>
        <v>0</v>
      </c>
      <c r="N186" s="56">
        <f>'[2]Daily Roster'!$N188</f>
        <v>0</v>
      </c>
      <c r="O186" s="56">
        <f>'[2]Daily Roster'!$O188</f>
        <v>0</v>
      </c>
      <c r="P186" s="56">
        <f>'[2]Daily Roster'!$P188</f>
        <v>0</v>
      </c>
      <c r="Q186" s="56">
        <f>'[2]Daily Roster'!$Q188</f>
        <v>0</v>
      </c>
      <c r="R186" s="56">
        <f>'[2]Daily Roster'!$R188</f>
        <v>0</v>
      </c>
      <c r="S186" s="56">
        <f>'[2]Daily Roster'!$S188</f>
        <v>0</v>
      </c>
      <c r="T186" s="56">
        <f>'[2]Daily Roster'!$T188</f>
        <v>0</v>
      </c>
    </row>
    <row r="187" spans="1:20" x14ac:dyDescent="0.3">
      <c r="A187" s="52">
        <v>43725</v>
      </c>
      <c r="B187" s="53" t="s">
        <v>2</v>
      </c>
      <c r="C187" s="56">
        <f>'[2]Daily Roster'!$C189</f>
        <v>0</v>
      </c>
      <c r="D187" s="56">
        <f>'[2]Daily Roster'!$D189</f>
        <v>0</v>
      </c>
      <c r="E187" s="56">
        <f>'[2]Daily Roster'!$E189</f>
        <v>0</v>
      </c>
      <c r="F187" s="56">
        <f>'[2]Daily Roster'!$F189</f>
        <v>0</v>
      </c>
      <c r="G187" s="56">
        <f>'[2]Daily Roster'!$G189</f>
        <v>0</v>
      </c>
      <c r="H187" s="56">
        <f>'[2]Daily Roster'!$H189</f>
        <v>0</v>
      </c>
      <c r="I187" s="56">
        <f>'[2]Daily Roster'!$I189</f>
        <v>0</v>
      </c>
      <c r="J187" s="56">
        <f>'[2]Daily Roster'!$J189</f>
        <v>0</v>
      </c>
      <c r="K187" s="56">
        <f>'[2]Daily Roster'!$K189</f>
        <v>0</v>
      </c>
      <c r="L187" s="56">
        <f>'[2]Daily Roster'!$L189</f>
        <v>0</v>
      </c>
      <c r="M187" s="56">
        <f>'[2]Daily Roster'!$M189</f>
        <v>0</v>
      </c>
      <c r="N187" s="56">
        <f>'[2]Daily Roster'!$N189</f>
        <v>0</v>
      </c>
      <c r="O187" s="56">
        <f>'[2]Daily Roster'!$O189</f>
        <v>0</v>
      </c>
      <c r="P187" s="56">
        <f>'[2]Daily Roster'!$P189</f>
        <v>0</v>
      </c>
      <c r="Q187" s="56">
        <f>'[2]Daily Roster'!$Q189</f>
        <v>0</v>
      </c>
      <c r="R187" s="56">
        <f>'[2]Daily Roster'!$R189</f>
        <v>0</v>
      </c>
      <c r="S187" s="56">
        <f>'[2]Daily Roster'!$S189</f>
        <v>0</v>
      </c>
      <c r="T187" s="56">
        <f>'[2]Daily Roster'!$T189</f>
        <v>0</v>
      </c>
    </row>
    <row r="188" spans="1:20" x14ac:dyDescent="0.3">
      <c r="A188" s="52">
        <v>43726</v>
      </c>
      <c r="B188" s="53" t="s">
        <v>3</v>
      </c>
      <c r="C188" s="56">
        <f>'[2]Daily Roster'!$C190</f>
        <v>0</v>
      </c>
      <c r="D188" s="56">
        <f>'[2]Daily Roster'!$D190</f>
        <v>0</v>
      </c>
      <c r="E188" s="56">
        <f>'[2]Daily Roster'!$E190</f>
        <v>0</v>
      </c>
      <c r="F188" s="56">
        <f>'[2]Daily Roster'!$F190</f>
        <v>0</v>
      </c>
      <c r="G188" s="56">
        <f>'[2]Daily Roster'!$G190</f>
        <v>0</v>
      </c>
      <c r="H188" s="56">
        <f>'[2]Daily Roster'!$H190</f>
        <v>0</v>
      </c>
      <c r="I188" s="56">
        <f>'[2]Daily Roster'!$I190</f>
        <v>0</v>
      </c>
      <c r="J188" s="56">
        <f>'[2]Daily Roster'!$J190</f>
        <v>0</v>
      </c>
      <c r="K188" s="56">
        <f>'[2]Daily Roster'!$K190</f>
        <v>0</v>
      </c>
      <c r="L188" s="56">
        <f>'[2]Daily Roster'!$L190</f>
        <v>0</v>
      </c>
      <c r="M188" s="56">
        <f>'[2]Daily Roster'!$M190</f>
        <v>0</v>
      </c>
      <c r="N188" s="56">
        <f>'[2]Daily Roster'!$N190</f>
        <v>0</v>
      </c>
      <c r="O188" s="56">
        <f>'[2]Daily Roster'!$O190</f>
        <v>0</v>
      </c>
      <c r="P188" s="56">
        <f>'[2]Daily Roster'!$P190</f>
        <v>0</v>
      </c>
      <c r="Q188" s="56">
        <f>'[2]Daily Roster'!$Q190</f>
        <v>0</v>
      </c>
      <c r="R188" s="56">
        <f>'[2]Daily Roster'!$R190</f>
        <v>0</v>
      </c>
      <c r="S188" s="56">
        <f>'[2]Daily Roster'!$S190</f>
        <v>0</v>
      </c>
      <c r="T188" s="56">
        <f>'[2]Daily Roster'!$T190</f>
        <v>0</v>
      </c>
    </row>
    <row r="189" spans="1:20" x14ac:dyDescent="0.3">
      <c r="A189" s="52">
        <v>43727</v>
      </c>
      <c r="B189" s="53" t="s">
        <v>4</v>
      </c>
      <c r="C189" s="56">
        <f>'[2]Daily Roster'!$C191</f>
        <v>0</v>
      </c>
      <c r="D189" s="56">
        <f>'[2]Daily Roster'!$D191</f>
        <v>0</v>
      </c>
      <c r="E189" s="56">
        <f>'[2]Daily Roster'!$E191</f>
        <v>0</v>
      </c>
      <c r="F189" s="56">
        <f>'[2]Daily Roster'!$F191</f>
        <v>0</v>
      </c>
      <c r="G189" s="56">
        <f>'[2]Daily Roster'!$G191</f>
        <v>0</v>
      </c>
      <c r="H189" s="56">
        <f>'[2]Daily Roster'!$H191</f>
        <v>0</v>
      </c>
      <c r="I189" s="56">
        <f>'[2]Daily Roster'!$I191</f>
        <v>0</v>
      </c>
      <c r="J189" s="56">
        <f>'[2]Daily Roster'!$J191</f>
        <v>0</v>
      </c>
      <c r="K189" s="56">
        <f>'[2]Daily Roster'!$K191</f>
        <v>0</v>
      </c>
      <c r="L189" s="56">
        <f>'[2]Daily Roster'!$L191</f>
        <v>0</v>
      </c>
      <c r="M189" s="56">
        <f>'[2]Daily Roster'!$M191</f>
        <v>0</v>
      </c>
      <c r="N189" s="56">
        <f>'[2]Daily Roster'!$N191</f>
        <v>0</v>
      </c>
      <c r="O189" s="56">
        <f>'[2]Daily Roster'!$O191</f>
        <v>0</v>
      </c>
      <c r="P189" s="56">
        <f>'[2]Daily Roster'!$P191</f>
        <v>0</v>
      </c>
      <c r="Q189" s="56">
        <f>'[2]Daily Roster'!$Q191</f>
        <v>0</v>
      </c>
      <c r="R189" s="56">
        <f>'[2]Daily Roster'!$R191</f>
        <v>0</v>
      </c>
      <c r="S189" s="56">
        <f>'[2]Daily Roster'!$S191</f>
        <v>0</v>
      </c>
      <c r="T189" s="56">
        <f>'[2]Daily Roster'!$T191</f>
        <v>0</v>
      </c>
    </row>
    <row r="190" spans="1:20" x14ac:dyDescent="0.3">
      <c r="A190" s="52">
        <v>43728</v>
      </c>
      <c r="B190" s="53" t="s">
        <v>5</v>
      </c>
      <c r="C190" s="56">
        <f>'[2]Daily Roster'!$C192</f>
        <v>0</v>
      </c>
      <c r="D190" s="56">
        <f>'[2]Daily Roster'!$D192</f>
        <v>0</v>
      </c>
      <c r="E190" s="56">
        <f>'[2]Daily Roster'!$E192</f>
        <v>0</v>
      </c>
      <c r="F190" s="56">
        <f>'[2]Daily Roster'!$F192</f>
        <v>0</v>
      </c>
      <c r="G190" s="56">
        <f>'[2]Daily Roster'!$G192</f>
        <v>0</v>
      </c>
      <c r="H190" s="56">
        <f>'[2]Daily Roster'!$H192</f>
        <v>0</v>
      </c>
      <c r="I190" s="56">
        <f>'[2]Daily Roster'!$I192</f>
        <v>0</v>
      </c>
      <c r="J190" s="56">
        <f>'[2]Daily Roster'!$J192</f>
        <v>0</v>
      </c>
      <c r="K190" s="56">
        <f>'[2]Daily Roster'!$K192</f>
        <v>0</v>
      </c>
      <c r="L190" s="56">
        <f>'[2]Daily Roster'!$L192</f>
        <v>0</v>
      </c>
      <c r="M190" s="56">
        <f>'[2]Daily Roster'!$M192</f>
        <v>0</v>
      </c>
      <c r="N190" s="56">
        <f>'[2]Daily Roster'!$N192</f>
        <v>0</v>
      </c>
      <c r="O190" s="56">
        <f>'[2]Daily Roster'!$O192</f>
        <v>0</v>
      </c>
      <c r="P190" s="56">
        <f>'[2]Daily Roster'!$P192</f>
        <v>0</v>
      </c>
      <c r="Q190" s="56">
        <f>'[2]Daily Roster'!$Q192</f>
        <v>0</v>
      </c>
      <c r="R190" s="56">
        <f>'[2]Daily Roster'!$R192</f>
        <v>0</v>
      </c>
      <c r="S190" s="56">
        <f>'[2]Daily Roster'!$S192</f>
        <v>0</v>
      </c>
      <c r="T190" s="56">
        <f>'[2]Daily Roster'!$T192</f>
        <v>0</v>
      </c>
    </row>
    <row r="191" spans="1:20" x14ac:dyDescent="0.3">
      <c r="A191" s="52">
        <v>43731</v>
      </c>
      <c r="B191" s="53" t="s">
        <v>1</v>
      </c>
      <c r="C191" s="56">
        <f>'[2]Daily Roster'!$C193</f>
        <v>0</v>
      </c>
      <c r="D191" s="56">
        <f>'[2]Daily Roster'!$D193</f>
        <v>0</v>
      </c>
      <c r="E191" s="56">
        <f>'[2]Daily Roster'!$E193</f>
        <v>0</v>
      </c>
      <c r="F191" s="56">
        <f>'[2]Daily Roster'!$F193</f>
        <v>0</v>
      </c>
      <c r="G191" s="56">
        <f>'[2]Daily Roster'!$G193</f>
        <v>0</v>
      </c>
      <c r="H191" s="56">
        <f>'[2]Daily Roster'!$H193</f>
        <v>0</v>
      </c>
      <c r="I191" s="56">
        <f>'[2]Daily Roster'!$I193</f>
        <v>0</v>
      </c>
      <c r="J191" s="56">
        <f>'[2]Daily Roster'!$J193</f>
        <v>0</v>
      </c>
      <c r="K191" s="56">
        <f>'[2]Daily Roster'!$K193</f>
        <v>0</v>
      </c>
      <c r="L191" s="56">
        <f>'[2]Daily Roster'!$L193</f>
        <v>0</v>
      </c>
      <c r="M191" s="56">
        <f>'[2]Daily Roster'!$M193</f>
        <v>0</v>
      </c>
      <c r="N191" s="56">
        <f>'[2]Daily Roster'!$N193</f>
        <v>0</v>
      </c>
      <c r="O191" s="56">
        <f>'[2]Daily Roster'!$O193</f>
        <v>0</v>
      </c>
      <c r="P191" s="56">
        <f>'[2]Daily Roster'!$P193</f>
        <v>0</v>
      </c>
      <c r="Q191" s="56">
        <f>'[2]Daily Roster'!$Q193</f>
        <v>0</v>
      </c>
      <c r="R191" s="56">
        <f>'[2]Daily Roster'!$R193</f>
        <v>0</v>
      </c>
      <c r="S191" s="56">
        <f>'[2]Daily Roster'!$S193</f>
        <v>0</v>
      </c>
      <c r="T191" s="56">
        <f>'[2]Daily Roster'!$T193</f>
        <v>0</v>
      </c>
    </row>
    <row r="192" spans="1:20" x14ac:dyDescent="0.3">
      <c r="A192" s="52">
        <v>43732</v>
      </c>
      <c r="B192" s="53" t="s">
        <v>2</v>
      </c>
      <c r="C192" s="56">
        <f>'[2]Daily Roster'!$C194</f>
        <v>0</v>
      </c>
      <c r="D192" s="56">
        <f>'[2]Daily Roster'!$D194</f>
        <v>0</v>
      </c>
      <c r="E192" s="56">
        <f>'[2]Daily Roster'!$E194</f>
        <v>0</v>
      </c>
      <c r="F192" s="56">
        <f>'[2]Daily Roster'!$F194</f>
        <v>0</v>
      </c>
      <c r="G192" s="56">
        <f>'[2]Daily Roster'!$G194</f>
        <v>0</v>
      </c>
      <c r="H192" s="56">
        <f>'[2]Daily Roster'!$H194</f>
        <v>0</v>
      </c>
      <c r="I192" s="56">
        <f>'[2]Daily Roster'!$I194</f>
        <v>0</v>
      </c>
      <c r="J192" s="56">
        <f>'[2]Daily Roster'!$J194</f>
        <v>0</v>
      </c>
      <c r="K192" s="56">
        <f>'[2]Daily Roster'!$K194</f>
        <v>0</v>
      </c>
      <c r="L192" s="56">
        <f>'[2]Daily Roster'!$L194</f>
        <v>0</v>
      </c>
      <c r="M192" s="56">
        <f>'[2]Daily Roster'!$M194</f>
        <v>0</v>
      </c>
      <c r="N192" s="56">
        <f>'[2]Daily Roster'!$N194</f>
        <v>0</v>
      </c>
      <c r="O192" s="56">
        <f>'[2]Daily Roster'!$O194</f>
        <v>0</v>
      </c>
      <c r="P192" s="56">
        <f>'[2]Daily Roster'!$P194</f>
        <v>0</v>
      </c>
      <c r="Q192" s="56">
        <f>'[2]Daily Roster'!$Q194</f>
        <v>0</v>
      </c>
      <c r="R192" s="56">
        <f>'[2]Daily Roster'!$R194</f>
        <v>0</v>
      </c>
      <c r="S192" s="56">
        <f>'[2]Daily Roster'!$S194</f>
        <v>0</v>
      </c>
      <c r="T192" s="56">
        <f>'[2]Daily Roster'!$T194</f>
        <v>0</v>
      </c>
    </row>
    <row r="193" spans="1:20" x14ac:dyDescent="0.3">
      <c r="A193" s="52">
        <v>43733</v>
      </c>
      <c r="B193" s="53" t="s">
        <v>3</v>
      </c>
      <c r="C193" s="56">
        <f>'[2]Daily Roster'!$C195</f>
        <v>0</v>
      </c>
      <c r="D193" s="56">
        <f>'[2]Daily Roster'!$D195</f>
        <v>0</v>
      </c>
      <c r="E193" s="56">
        <f>'[2]Daily Roster'!$E195</f>
        <v>0</v>
      </c>
      <c r="F193" s="56">
        <f>'[2]Daily Roster'!$F195</f>
        <v>0</v>
      </c>
      <c r="G193" s="56">
        <f>'[2]Daily Roster'!$G195</f>
        <v>0</v>
      </c>
      <c r="H193" s="56">
        <f>'[2]Daily Roster'!$H195</f>
        <v>0</v>
      </c>
      <c r="I193" s="56">
        <f>'[2]Daily Roster'!$I195</f>
        <v>0</v>
      </c>
      <c r="J193" s="56">
        <f>'[2]Daily Roster'!$J195</f>
        <v>0</v>
      </c>
      <c r="K193" s="56">
        <f>'[2]Daily Roster'!$K195</f>
        <v>0</v>
      </c>
      <c r="L193" s="56">
        <f>'[2]Daily Roster'!$L195</f>
        <v>0</v>
      </c>
      <c r="M193" s="56">
        <f>'[2]Daily Roster'!$M195</f>
        <v>0</v>
      </c>
      <c r="N193" s="56">
        <f>'[2]Daily Roster'!$N195</f>
        <v>0</v>
      </c>
      <c r="O193" s="56">
        <f>'[2]Daily Roster'!$O195</f>
        <v>0</v>
      </c>
      <c r="P193" s="56">
        <f>'[2]Daily Roster'!$P195</f>
        <v>0</v>
      </c>
      <c r="Q193" s="56">
        <f>'[2]Daily Roster'!$Q195</f>
        <v>0</v>
      </c>
      <c r="R193" s="56">
        <f>'[2]Daily Roster'!$R195</f>
        <v>0</v>
      </c>
      <c r="S193" s="56">
        <f>'[2]Daily Roster'!$S195</f>
        <v>0</v>
      </c>
      <c r="T193" s="56">
        <f>'[2]Daily Roster'!$T195</f>
        <v>0</v>
      </c>
    </row>
    <row r="194" spans="1:20" x14ac:dyDescent="0.3">
      <c r="A194" s="52">
        <v>43734</v>
      </c>
      <c r="B194" s="53" t="s">
        <v>4</v>
      </c>
      <c r="C194" s="56">
        <f>'[2]Daily Roster'!$C196</f>
        <v>0</v>
      </c>
      <c r="D194" s="56">
        <f>'[2]Daily Roster'!$D196</f>
        <v>0</v>
      </c>
      <c r="E194" s="56">
        <f>'[2]Daily Roster'!$E196</f>
        <v>0</v>
      </c>
      <c r="F194" s="56">
        <f>'[2]Daily Roster'!$F196</f>
        <v>0</v>
      </c>
      <c r="G194" s="56">
        <f>'[2]Daily Roster'!$G196</f>
        <v>0</v>
      </c>
      <c r="H194" s="56">
        <f>'[2]Daily Roster'!$H196</f>
        <v>0</v>
      </c>
      <c r="I194" s="56">
        <f>'[2]Daily Roster'!$I196</f>
        <v>0</v>
      </c>
      <c r="J194" s="56">
        <f>'[2]Daily Roster'!$J196</f>
        <v>0</v>
      </c>
      <c r="K194" s="56">
        <f>'[2]Daily Roster'!$K196</f>
        <v>0</v>
      </c>
      <c r="L194" s="56">
        <f>'[2]Daily Roster'!$L196</f>
        <v>0</v>
      </c>
      <c r="M194" s="56">
        <f>'[2]Daily Roster'!$M196</f>
        <v>0</v>
      </c>
      <c r="N194" s="56">
        <f>'[2]Daily Roster'!$N196</f>
        <v>0</v>
      </c>
      <c r="O194" s="56">
        <f>'[2]Daily Roster'!$O196</f>
        <v>0</v>
      </c>
      <c r="P194" s="56">
        <f>'[2]Daily Roster'!$P196</f>
        <v>0</v>
      </c>
      <c r="Q194" s="56">
        <f>'[2]Daily Roster'!$Q196</f>
        <v>0</v>
      </c>
      <c r="R194" s="56">
        <f>'[2]Daily Roster'!$R196</f>
        <v>0</v>
      </c>
      <c r="S194" s="56">
        <f>'[2]Daily Roster'!$S196</f>
        <v>0</v>
      </c>
      <c r="T194" s="56">
        <f>'[2]Daily Roster'!$T196</f>
        <v>0</v>
      </c>
    </row>
    <row r="195" spans="1:20" x14ac:dyDescent="0.3">
      <c r="A195" s="52">
        <v>43735</v>
      </c>
      <c r="B195" s="53" t="s">
        <v>5</v>
      </c>
      <c r="C195" s="56">
        <f>'[2]Daily Roster'!$C197</f>
        <v>0</v>
      </c>
      <c r="D195" s="56">
        <f>'[2]Daily Roster'!$D197</f>
        <v>0</v>
      </c>
      <c r="E195" s="56">
        <f>'[2]Daily Roster'!$E197</f>
        <v>0</v>
      </c>
      <c r="F195" s="56">
        <f>'[2]Daily Roster'!$F197</f>
        <v>0</v>
      </c>
      <c r="G195" s="56">
        <f>'[2]Daily Roster'!$G197</f>
        <v>0</v>
      </c>
      <c r="H195" s="56">
        <f>'[2]Daily Roster'!$H197</f>
        <v>0</v>
      </c>
      <c r="I195" s="56">
        <f>'[2]Daily Roster'!$I197</f>
        <v>0</v>
      </c>
      <c r="J195" s="56">
        <f>'[2]Daily Roster'!$J197</f>
        <v>0</v>
      </c>
      <c r="K195" s="56">
        <f>'[2]Daily Roster'!$K197</f>
        <v>0</v>
      </c>
      <c r="L195" s="56">
        <f>'[2]Daily Roster'!$L197</f>
        <v>0</v>
      </c>
      <c r="M195" s="56">
        <f>'[2]Daily Roster'!$M197</f>
        <v>0</v>
      </c>
      <c r="N195" s="56">
        <f>'[2]Daily Roster'!$N197</f>
        <v>0</v>
      </c>
      <c r="O195" s="56">
        <f>'[2]Daily Roster'!$O197</f>
        <v>0</v>
      </c>
      <c r="P195" s="56">
        <f>'[2]Daily Roster'!$P197</f>
        <v>0</v>
      </c>
      <c r="Q195" s="56">
        <f>'[2]Daily Roster'!$Q197</f>
        <v>0</v>
      </c>
      <c r="R195" s="56">
        <f>'[2]Daily Roster'!$R197</f>
        <v>0</v>
      </c>
      <c r="S195" s="56">
        <f>'[2]Daily Roster'!$S197</f>
        <v>0</v>
      </c>
      <c r="T195" s="56">
        <f>'[2]Daily Roster'!$T197</f>
        <v>0</v>
      </c>
    </row>
    <row r="196" spans="1:20" x14ac:dyDescent="0.3">
      <c r="A196" s="52">
        <v>43738</v>
      </c>
      <c r="B196" s="53" t="s">
        <v>1</v>
      </c>
      <c r="C196" s="56">
        <f>'[2]Daily Roster'!$C198</f>
        <v>0</v>
      </c>
      <c r="D196" s="56">
        <f>'[2]Daily Roster'!$D198</f>
        <v>0</v>
      </c>
      <c r="E196" s="56">
        <f>'[2]Daily Roster'!$E198</f>
        <v>0</v>
      </c>
      <c r="F196" s="56">
        <f>'[2]Daily Roster'!$F198</f>
        <v>0</v>
      </c>
      <c r="G196" s="56">
        <f>'[2]Daily Roster'!$G198</f>
        <v>0</v>
      </c>
      <c r="H196" s="56">
        <f>'[2]Daily Roster'!$H198</f>
        <v>0</v>
      </c>
      <c r="I196" s="56">
        <f>'[2]Daily Roster'!$I198</f>
        <v>0</v>
      </c>
      <c r="J196" s="56">
        <f>'[2]Daily Roster'!$J198</f>
        <v>0</v>
      </c>
      <c r="K196" s="56">
        <f>'[2]Daily Roster'!$K198</f>
        <v>0</v>
      </c>
      <c r="L196" s="56">
        <f>'[2]Daily Roster'!$L198</f>
        <v>0</v>
      </c>
      <c r="M196" s="56">
        <f>'[2]Daily Roster'!$M198</f>
        <v>0</v>
      </c>
      <c r="N196" s="56">
        <f>'[2]Daily Roster'!$N198</f>
        <v>0</v>
      </c>
      <c r="O196" s="56">
        <f>'[2]Daily Roster'!$O198</f>
        <v>0</v>
      </c>
      <c r="P196" s="56">
        <f>'[2]Daily Roster'!$P198</f>
        <v>0</v>
      </c>
      <c r="Q196" s="56">
        <f>'[2]Daily Roster'!$Q198</f>
        <v>0</v>
      </c>
      <c r="R196" s="56">
        <f>'[2]Daily Roster'!$R198</f>
        <v>0</v>
      </c>
      <c r="S196" s="56">
        <f>'[2]Daily Roster'!$S198</f>
        <v>0</v>
      </c>
      <c r="T196" s="56">
        <f>'[2]Daily Roster'!$T198</f>
        <v>0</v>
      </c>
    </row>
    <row r="197" spans="1:20" x14ac:dyDescent="0.3">
      <c r="A197" s="52">
        <v>43739</v>
      </c>
      <c r="B197" s="53" t="s">
        <v>2</v>
      </c>
      <c r="C197" s="56">
        <f>'[2]Daily Roster'!$C199</f>
        <v>0</v>
      </c>
      <c r="D197" s="56">
        <f>'[2]Daily Roster'!$D199</f>
        <v>0</v>
      </c>
      <c r="E197" s="56">
        <f>'[2]Daily Roster'!$E199</f>
        <v>0</v>
      </c>
      <c r="F197" s="56">
        <f>'[2]Daily Roster'!$F199</f>
        <v>0</v>
      </c>
      <c r="G197" s="56">
        <f>'[2]Daily Roster'!$G199</f>
        <v>0</v>
      </c>
      <c r="H197" s="56">
        <f>'[2]Daily Roster'!$H199</f>
        <v>0</v>
      </c>
      <c r="I197" s="56">
        <f>'[2]Daily Roster'!$I199</f>
        <v>0</v>
      </c>
      <c r="J197" s="56">
        <f>'[2]Daily Roster'!$J199</f>
        <v>0</v>
      </c>
      <c r="K197" s="56">
        <f>'[2]Daily Roster'!$K199</f>
        <v>0</v>
      </c>
      <c r="L197" s="56">
        <f>'[2]Daily Roster'!$L199</f>
        <v>0</v>
      </c>
      <c r="M197" s="56">
        <f>'[2]Daily Roster'!$M199</f>
        <v>0</v>
      </c>
      <c r="N197" s="56">
        <f>'[2]Daily Roster'!$N199</f>
        <v>0</v>
      </c>
      <c r="O197" s="56">
        <f>'[2]Daily Roster'!$O199</f>
        <v>0</v>
      </c>
      <c r="P197" s="56">
        <f>'[2]Daily Roster'!$P199</f>
        <v>0</v>
      </c>
      <c r="Q197" s="56">
        <f>'[2]Daily Roster'!$Q199</f>
        <v>0</v>
      </c>
      <c r="R197" s="56">
        <f>'[2]Daily Roster'!$R199</f>
        <v>0</v>
      </c>
      <c r="S197" s="56">
        <f>'[2]Daily Roster'!$S199</f>
        <v>0</v>
      </c>
      <c r="T197" s="56">
        <f>'[2]Daily Roster'!$T199</f>
        <v>0</v>
      </c>
    </row>
    <row r="198" spans="1:20" x14ac:dyDescent="0.3">
      <c r="A198" s="52">
        <v>43740</v>
      </c>
      <c r="B198" s="53" t="s">
        <v>3</v>
      </c>
      <c r="C198" s="56">
        <f>'[2]Daily Roster'!$C200</f>
        <v>0</v>
      </c>
      <c r="D198" s="56">
        <f>'[2]Daily Roster'!$D200</f>
        <v>0</v>
      </c>
      <c r="E198" s="56">
        <f>'[2]Daily Roster'!$E200</f>
        <v>0</v>
      </c>
      <c r="F198" s="56">
        <f>'[2]Daily Roster'!$F200</f>
        <v>0</v>
      </c>
      <c r="G198" s="56">
        <f>'[2]Daily Roster'!$G200</f>
        <v>0</v>
      </c>
      <c r="H198" s="56">
        <f>'[2]Daily Roster'!$H200</f>
        <v>0</v>
      </c>
      <c r="I198" s="56">
        <f>'[2]Daily Roster'!$I200</f>
        <v>0</v>
      </c>
      <c r="J198" s="56">
        <f>'[2]Daily Roster'!$J200</f>
        <v>0</v>
      </c>
      <c r="K198" s="56">
        <f>'[2]Daily Roster'!$K200</f>
        <v>0</v>
      </c>
      <c r="L198" s="56">
        <f>'[2]Daily Roster'!$L200</f>
        <v>0</v>
      </c>
      <c r="M198" s="56">
        <f>'[2]Daily Roster'!$M200</f>
        <v>0</v>
      </c>
      <c r="N198" s="56">
        <f>'[2]Daily Roster'!$N200</f>
        <v>0</v>
      </c>
      <c r="O198" s="56">
        <f>'[2]Daily Roster'!$O200</f>
        <v>0</v>
      </c>
      <c r="P198" s="56">
        <f>'[2]Daily Roster'!$P200</f>
        <v>0</v>
      </c>
      <c r="Q198" s="56">
        <f>'[2]Daily Roster'!$Q200</f>
        <v>0</v>
      </c>
      <c r="R198" s="56">
        <f>'[2]Daily Roster'!$R200</f>
        <v>0</v>
      </c>
      <c r="S198" s="56">
        <f>'[2]Daily Roster'!$S200</f>
        <v>0</v>
      </c>
      <c r="T198" s="56">
        <f>'[2]Daily Roster'!$T200</f>
        <v>0</v>
      </c>
    </row>
    <row r="199" spans="1:20" x14ac:dyDescent="0.3">
      <c r="A199" s="52">
        <v>43741</v>
      </c>
      <c r="B199" s="53" t="s">
        <v>4</v>
      </c>
      <c r="C199" s="56">
        <f>'[2]Daily Roster'!$C201</f>
        <v>0</v>
      </c>
      <c r="D199" s="56">
        <f>'[2]Daily Roster'!$D201</f>
        <v>0</v>
      </c>
      <c r="E199" s="56">
        <f>'[2]Daily Roster'!$E201</f>
        <v>0</v>
      </c>
      <c r="F199" s="56">
        <f>'[2]Daily Roster'!$F201</f>
        <v>0</v>
      </c>
      <c r="G199" s="56">
        <f>'[2]Daily Roster'!$G201</f>
        <v>0</v>
      </c>
      <c r="H199" s="56">
        <f>'[2]Daily Roster'!$H201</f>
        <v>0</v>
      </c>
      <c r="I199" s="56">
        <f>'[2]Daily Roster'!$I201</f>
        <v>0</v>
      </c>
      <c r="J199" s="56">
        <f>'[2]Daily Roster'!$J201</f>
        <v>0</v>
      </c>
      <c r="K199" s="56">
        <f>'[2]Daily Roster'!$K201</f>
        <v>0</v>
      </c>
      <c r="L199" s="56">
        <f>'[2]Daily Roster'!$L201</f>
        <v>0</v>
      </c>
      <c r="M199" s="56">
        <f>'[2]Daily Roster'!$M201</f>
        <v>0</v>
      </c>
      <c r="N199" s="56">
        <f>'[2]Daily Roster'!$N201</f>
        <v>0</v>
      </c>
      <c r="O199" s="56">
        <f>'[2]Daily Roster'!$O201</f>
        <v>0</v>
      </c>
      <c r="P199" s="56">
        <f>'[2]Daily Roster'!$P201</f>
        <v>0</v>
      </c>
      <c r="Q199" s="56">
        <f>'[2]Daily Roster'!$Q201</f>
        <v>0</v>
      </c>
      <c r="R199" s="56">
        <f>'[2]Daily Roster'!$R201</f>
        <v>0</v>
      </c>
      <c r="S199" s="56">
        <f>'[2]Daily Roster'!$S201</f>
        <v>0</v>
      </c>
      <c r="T199" s="56">
        <f>'[2]Daily Roster'!$T201</f>
        <v>0</v>
      </c>
    </row>
    <row r="200" spans="1:20" x14ac:dyDescent="0.3">
      <c r="A200" s="52">
        <v>43742</v>
      </c>
      <c r="B200" s="53" t="s">
        <v>5</v>
      </c>
      <c r="C200" s="56">
        <f>'[2]Daily Roster'!$C202</f>
        <v>0</v>
      </c>
      <c r="D200" s="56">
        <f>'[2]Daily Roster'!$D202</f>
        <v>0</v>
      </c>
      <c r="E200" s="56">
        <f>'[2]Daily Roster'!$E202</f>
        <v>0</v>
      </c>
      <c r="F200" s="56">
        <f>'[2]Daily Roster'!$F202</f>
        <v>0</v>
      </c>
      <c r="G200" s="56">
        <f>'[2]Daily Roster'!$G202</f>
        <v>0</v>
      </c>
      <c r="H200" s="56">
        <f>'[2]Daily Roster'!$H202</f>
        <v>0</v>
      </c>
      <c r="I200" s="56">
        <f>'[2]Daily Roster'!$I202</f>
        <v>0</v>
      </c>
      <c r="J200" s="56">
        <f>'[2]Daily Roster'!$J202</f>
        <v>0</v>
      </c>
      <c r="K200" s="56">
        <f>'[2]Daily Roster'!$K202</f>
        <v>0</v>
      </c>
      <c r="L200" s="56">
        <f>'[2]Daily Roster'!$L202</f>
        <v>0</v>
      </c>
      <c r="M200" s="56">
        <f>'[2]Daily Roster'!$M202</f>
        <v>0</v>
      </c>
      <c r="N200" s="56">
        <f>'[2]Daily Roster'!$N202</f>
        <v>0</v>
      </c>
      <c r="O200" s="56">
        <f>'[2]Daily Roster'!$O202</f>
        <v>0</v>
      </c>
      <c r="P200" s="56">
        <f>'[2]Daily Roster'!$P202</f>
        <v>0</v>
      </c>
      <c r="Q200" s="56">
        <f>'[2]Daily Roster'!$Q202</f>
        <v>0</v>
      </c>
      <c r="R200" s="56">
        <f>'[2]Daily Roster'!$R202</f>
        <v>0</v>
      </c>
      <c r="S200" s="56">
        <f>'[2]Daily Roster'!$S202</f>
        <v>0</v>
      </c>
      <c r="T200" s="56">
        <f>'[2]Daily Roster'!$T202</f>
        <v>0</v>
      </c>
    </row>
    <row r="201" spans="1:20" x14ac:dyDescent="0.3">
      <c r="A201" s="52">
        <v>43745</v>
      </c>
      <c r="B201" s="53" t="s">
        <v>1</v>
      </c>
      <c r="C201" s="56">
        <f>'[2]Daily Roster'!$C203</f>
        <v>0</v>
      </c>
      <c r="D201" s="56">
        <f>'[2]Daily Roster'!$D203</f>
        <v>0</v>
      </c>
      <c r="E201" s="56">
        <f>'[2]Daily Roster'!$E203</f>
        <v>0</v>
      </c>
      <c r="F201" s="56">
        <f>'[2]Daily Roster'!$F203</f>
        <v>0</v>
      </c>
      <c r="G201" s="56">
        <f>'[2]Daily Roster'!$G203</f>
        <v>0</v>
      </c>
      <c r="H201" s="56">
        <f>'[2]Daily Roster'!$H203</f>
        <v>0</v>
      </c>
      <c r="I201" s="56">
        <f>'[2]Daily Roster'!$I203</f>
        <v>0</v>
      </c>
      <c r="J201" s="56">
        <f>'[2]Daily Roster'!$J203</f>
        <v>0</v>
      </c>
      <c r="K201" s="56">
        <f>'[2]Daily Roster'!$K203</f>
        <v>0</v>
      </c>
      <c r="L201" s="56">
        <f>'[2]Daily Roster'!$L203</f>
        <v>0</v>
      </c>
      <c r="M201" s="56">
        <f>'[2]Daily Roster'!$M203</f>
        <v>0</v>
      </c>
      <c r="N201" s="56">
        <f>'[2]Daily Roster'!$N203</f>
        <v>0</v>
      </c>
      <c r="O201" s="56">
        <f>'[2]Daily Roster'!$O203</f>
        <v>0</v>
      </c>
      <c r="P201" s="56">
        <f>'[2]Daily Roster'!$P203</f>
        <v>0</v>
      </c>
      <c r="Q201" s="56">
        <f>'[2]Daily Roster'!$Q203</f>
        <v>0</v>
      </c>
      <c r="R201" s="56">
        <f>'[2]Daily Roster'!$R203</f>
        <v>0</v>
      </c>
      <c r="S201" s="56">
        <f>'[2]Daily Roster'!$S203</f>
        <v>0</v>
      </c>
      <c r="T201" s="56">
        <f>'[2]Daily Roster'!$T203</f>
        <v>0</v>
      </c>
    </row>
    <row r="202" spans="1:20" x14ac:dyDescent="0.3">
      <c r="A202" s="52">
        <v>43746</v>
      </c>
      <c r="B202" s="53" t="s">
        <v>2</v>
      </c>
      <c r="C202" s="56">
        <f>'[2]Daily Roster'!$C204</f>
        <v>0</v>
      </c>
      <c r="D202" s="56">
        <f>'[2]Daily Roster'!$D204</f>
        <v>0</v>
      </c>
      <c r="E202" s="56">
        <f>'[2]Daily Roster'!$E204</f>
        <v>0</v>
      </c>
      <c r="F202" s="56">
        <f>'[2]Daily Roster'!$F204</f>
        <v>0</v>
      </c>
      <c r="G202" s="56">
        <f>'[2]Daily Roster'!$G204</f>
        <v>0</v>
      </c>
      <c r="H202" s="56">
        <f>'[2]Daily Roster'!$H204</f>
        <v>0</v>
      </c>
      <c r="I202" s="56">
        <f>'[2]Daily Roster'!$I204</f>
        <v>0</v>
      </c>
      <c r="J202" s="56">
        <f>'[2]Daily Roster'!$J204</f>
        <v>0</v>
      </c>
      <c r="K202" s="56">
        <f>'[2]Daily Roster'!$K204</f>
        <v>0</v>
      </c>
      <c r="L202" s="56">
        <f>'[2]Daily Roster'!$L204</f>
        <v>0</v>
      </c>
      <c r="M202" s="56">
        <f>'[2]Daily Roster'!$M204</f>
        <v>0</v>
      </c>
      <c r="N202" s="56">
        <f>'[2]Daily Roster'!$N204</f>
        <v>0</v>
      </c>
      <c r="O202" s="56">
        <f>'[2]Daily Roster'!$O204</f>
        <v>0</v>
      </c>
      <c r="P202" s="56">
        <f>'[2]Daily Roster'!$P204</f>
        <v>0</v>
      </c>
      <c r="Q202" s="56">
        <f>'[2]Daily Roster'!$Q204</f>
        <v>0</v>
      </c>
      <c r="R202" s="56">
        <f>'[2]Daily Roster'!$R204</f>
        <v>0</v>
      </c>
      <c r="S202" s="56">
        <f>'[2]Daily Roster'!$S204</f>
        <v>0</v>
      </c>
      <c r="T202" s="56">
        <f>'[2]Daily Roster'!$T204</f>
        <v>0</v>
      </c>
    </row>
    <row r="203" spans="1:20" x14ac:dyDescent="0.3">
      <c r="A203" s="52">
        <v>43747</v>
      </c>
      <c r="B203" s="53" t="s">
        <v>3</v>
      </c>
      <c r="C203" s="56">
        <f>'[2]Daily Roster'!$C205</f>
        <v>0</v>
      </c>
      <c r="D203" s="56">
        <f>'[2]Daily Roster'!$D205</f>
        <v>0</v>
      </c>
      <c r="E203" s="56">
        <f>'[2]Daily Roster'!$E205</f>
        <v>0</v>
      </c>
      <c r="F203" s="56">
        <f>'[2]Daily Roster'!$F205</f>
        <v>0</v>
      </c>
      <c r="G203" s="56">
        <f>'[2]Daily Roster'!$G205</f>
        <v>0</v>
      </c>
      <c r="H203" s="56">
        <f>'[2]Daily Roster'!$H205</f>
        <v>0</v>
      </c>
      <c r="I203" s="56">
        <f>'[2]Daily Roster'!$I205</f>
        <v>0</v>
      </c>
      <c r="J203" s="56">
        <f>'[2]Daily Roster'!$J205</f>
        <v>0</v>
      </c>
      <c r="K203" s="56">
        <f>'[2]Daily Roster'!$K205</f>
        <v>0</v>
      </c>
      <c r="L203" s="56">
        <f>'[2]Daily Roster'!$L205</f>
        <v>0</v>
      </c>
      <c r="M203" s="56">
        <f>'[2]Daily Roster'!$M205</f>
        <v>0</v>
      </c>
      <c r="N203" s="56">
        <f>'[2]Daily Roster'!$N205</f>
        <v>0</v>
      </c>
      <c r="O203" s="56">
        <f>'[2]Daily Roster'!$O205</f>
        <v>0</v>
      </c>
      <c r="P203" s="56">
        <f>'[2]Daily Roster'!$P205</f>
        <v>0</v>
      </c>
      <c r="Q203" s="56">
        <f>'[2]Daily Roster'!$Q205</f>
        <v>0</v>
      </c>
      <c r="R203" s="56">
        <f>'[2]Daily Roster'!$R205</f>
        <v>0</v>
      </c>
      <c r="S203" s="56">
        <f>'[2]Daily Roster'!$S205</f>
        <v>0</v>
      </c>
      <c r="T203" s="56">
        <f>'[2]Daily Roster'!$T205</f>
        <v>0</v>
      </c>
    </row>
    <row r="204" spans="1:20" x14ac:dyDescent="0.3">
      <c r="A204" s="52">
        <v>43748</v>
      </c>
      <c r="B204" s="53" t="s">
        <v>4</v>
      </c>
      <c r="C204" s="56">
        <f>'[2]Daily Roster'!$C206</f>
        <v>0</v>
      </c>
      <c r="D204" s="56">
        <f>'[2]Daily Roster'!$D206</f>
        <v>0</v>
      </c>
      <c r="E204" s="56">
        <f>'[2]Daily Roster'!$E206</f>
        <v>0</v>
      </c>
      <c r="F204" s="56">
        <f>'[2]Daily Roster'!$F206</f>
        <v>0</v>
      </c>
      <c r="G204" s="56">
        <f>'[2]Daily Roster'!$G206</f>
        <v>0</v>
      </c>
      <c r="H204" s="56">
        <f>'[2]Daily Roster'!$H206</f>
        <v>0</v>
      </c>
      <c r="I204" s="56">
        <f>'[2]Daily Roster'!$I206</f>
        <v>0</v>
      </c>
      <c r="J204" s="56">
        <f>'[2]Daily Roster'!$J206</f>
        <v>0</v>
      </c>
      <c r="K204" s="56">
        <f>'[2]Daily Roster'!$K206</f>
        <v>0</v>
      </c>
      <c r="L204" s="56">
        <f>'[2]Daily Roster'!$L206</f>
        <v>0</v>
      </c>
      <c r="M204" s="56">
        <f>'[2]Daily Roster'!$M206</f>
        <v>0</v>
      </c>
      <c r="N204" s="56">
        <f>'[2]Daily Roster'!$N206</f>
        <v>0</v>
      </c>
      <c r="O204" s="56">
        <f>'[2]Daily Roster'!$O206</f>
        <v>0</v>
      </c>
      <c r="P204" s="56">
        <f>'[2]Daily Roster'!$P206</f>
        <v>0</v>
      </c>
      <c r="Q204" s="56">
        <f>'[2]Daily Roster'!$Q206</f>
        <v>0</v>
      </c>
      <c r="R204" s="56">
        <f>'[2]Daily Roster'!$R206</f>
        <v>0</v>
      </c>
      <c r="S204" s="56">
        <f>'[2]Daily Roster'!$S206</f>
        <v>0</v>
      </c>
      <c r="T204" s="56">
        <f>'[2]Daily Roster'!$T206</f>
        <v>0</v>
      </c>
    </row>
    <row r="205" spans="1:20" x14ac:dyDescent="0.3">
      <c r="A205" s="52">
        <v>43749</v>
      </c>
      <c r="B205" s="53" t="s">
        <v>5</v>
      </c>
      <c r="C205" s="56">
        <f>'[2]Daily Roster'!$C207</f>
        <v>0</v>
      </c>
      <c r="D205" s="56">
        <f>'[2]Daily Roster'!$D207</f>
        <v>0</v>
      </c>
      <c r="E205" s="56">
        <f>'[2]Daily Roster'!$E207</f>
        <v>0</v>
      </c>
      <c r="F205" s="56">
        <f>'[2]Daily Roster'!$F207</f>
        <v>0</v>
      </c>
      <c r="G205" s="56">
        <f>'[2]Daily Roster'!$G207</f>
        <v>0</v>
      </c>
      <c r="H205" s="56">
        <f>'[2]Daily Roster'!$H207</f>
        <v>0</v>
      </c>
      <c r="I205" s="56">
        <f>'[2]Daily Roster'!$I207</f>
        <v>0</v>
      </c>
      <c r="J205" s="56">
        <f>'[2]Daily Roster'!$J207</f>
        <v>0</v>
      </c>
      <c r="K205" s="56">
        <f>'[2]Daily Roster'!$K207</f>
        <v>0</v>
      </c>
      <c r="L205" s="56">
        <f>'[2]Daily Roster'!$L207</f>
        <v>0</v>
      </c>
      <c r="M205" s="56">
        <f>'[2]Daily Roster'!$M207</f>
        <v>0</v>
      </c>
      <c r="N205" s="56">
        <f>'[2]Daily Roster'!$N207</f>
        <v>0</v>
      </c>
      <c r="O205" s="56">
        <f>'[2]Daily Roster'!$O207</f>
        <v>0</v>
      </c>
      <c r="P205" s="56">
        <f>'[2]Daily Roster'!$P207</f>
        <v>0</v>
      </c>
      <c r="Q205" s="56">
        <f>'[2]Daily Roster'!$Q207</f>
        <v>0</v>
      </c>
      <c r="R205" s="56">
        <f>'[2]Daily Roster'!$R207</f>
        <v>0</v>
      </c>
      <c r="S205" s="56">
        <f>'[2]Daily Roster'!$S207</f>
        <v>0</v>
      </c>
      <c r="T205" s="56">
        <f>'[2]Daily Roster'!$T207</f>
        <v>0</v>
      </c>
    </row>
    <row r="206" spans="1:20" x14ac:dyDescent="0.3">
      <c r="A206" s="52">
        <v>43752</v>
      </c>
      <c r="B206" s="53" t="s">
        <v>1</v>
      </c>
      <c r="C206" s="56">
        <f>'[2]Daily Roster'!$C208</f>
        <v>0</v>
      </c>
      <c r="D206" s="56">
        <f>'[2]Daily Roster'!$D208</f>
        <v>0</v>
      </c>
      <c r="E206" s="56">
        <f>'[2]Daily Roster'!$E208</f>
        <v>0</v>
      </c>
      <c r="F206" s="56">
        <f>'[2]Daily Roster'!$F208</f>
        <v>0</v>
      </c>
      <c r="G206" s="56">
        <f>'[2]Daily Roster'!$G208</f>
        <v>0</v>
      </c>
      <c r="H206" s="56">
        <f>'[2]Daily Roster'!$H208</f>
        <v>0</v>
      </c>
      <c r="I206" s="56">
        <f>'[2]Daily Roster'!$I208</f>
        <v>0</v>
      </c>
      <c r="J206" s="56">
        <f>'[2]Daily Roster'!$J208</f>
        <v>0</v>
      </c>
      <c r="K206" s="56">
        <f>'[2]Daily Roster'!$K208</f>
        <v>0</v>
      </c>
      <c r="L206" s="56">
        <f>'[2]Daily Roster'!$L208</f>
        <v>0</v>
      </c>
      <c r="M206" s="56">
        <f>'[2]Daily Roster'!$M208</f>
        <v>0</v>
      </c>
      <c r="N206" s="56">
        <f>'[2]Daily Roster'!$N208</f>
        <v>0</v>
      </c>
      <c r="O206" s="56">
        <f>'[2]Daily Roster'!$O208</f>
        <v>0</v>
      </c>
      <c r="P206" s="56">
        <f>'[2]Daily Roster'!$P208</f>
        <v>0</v>
      </c>
      <c r="Q206" s="56">
        <f>'[2]Daily Roster'!$Q208</f>
        <v>0</v>
      </c>
      <c r="R206" s="56">
        <f>'[2]Daily Roster'!$R208</f>
        <v>0</v>
      </c>
      <c r="S206" s="56">
        <f>'[2]Daily Roster'!$S208</f>
        <v>0</v>
      </c>
      <c r="T206" s="56">
        <f>'[2]Daily Roster'!$T208</f>
        <v>0</v>
      </c>
    </row>
    <row r="207" spans="1:20" x14ac:dyDescent="0.3">
      <c r="A207" s="52">
        <v>43753</v>
      </c>
      <c r="B207" s="53" t="s">
        <v>2</v>
      </c>
      <c r="C207" s="56">
        <f>'[2]Daily Roster'!$C209</f>
        <v>0</v>
      </c>
      <c r="D207" s="56">
        <f>'[2]Daily Roster'!$D209</f>
        <v>0</v>
      </c>
      <c r="E207" s="56">
        <f>'[2]Daily Roster'!$E209</f>
        <v>0</v>
      </c>
      <c r="F207" s="56">
        <f>'[2]Daily Roster'!$F209</f>
        <v>0</v>
      </c>
      <c r="G207" s="56">
        <f>'[2]Daily Roster'!$G209</f>
        <v>0</v>
      </c>
      <c r="H207" s="56">
        <f>'[2]Daily Roster'!$H209</f>
        <v>0</v>
      </c>
      <c r="I207" s="56">
        <f>'[2]Daily Roster'!$I209</f>
        <v>0</v>
      </c>
      <c r="J207" s="56">
        <f>'[2]Daily Roster'!$J209</f>
        <v>0</v>
      </c>
      <c r="K207" s="56">
        <f>'[2]Daily Roster'!$K209</f>
        <v>0</v>
      </c>
      <c r="L207" s="56">
        <f>'[2]Daily Roster'!$L209</f>
        <v>0</v>
      </c>
      <c r="M207" s="56">
        <f>'[2]Daily Roster'!$M209</f>
        <v>0</v>
      </c>
      <c r="N207" s="56">
        <f>'[2]Daily Roster'!$N209</f>
        <v>0</v>
      </c>
      <c r="O207" s="56">
        <f>'[2]Daily Roster'!$O209</f>
        <v>0</v>
      </c>
      <c r="P207" s="56">
        <f>'[2]Daily Roster'!$P209</f>
        <v>0</v>
      </c>
      <c r="Q207" s="56">
        <f>'[2]Daily Roster'!$Q209</f>
        <v>0</v>
      </c>
      <c r="R207" s="56">
        <f>'[2]Daily Roster'!$R209</f>
        <v>0</v>
      </c>
      <c r="S207" s="56">
        <f>'[2]Daily Roster'!$S209</f>
        <v>0</v>
      </c>
      <c r="T207" s="56">
        <f>'[2]Daily Roster'!$T209</f>
        <v>0</v>
      </c>
    </row>
    <row r="208" spans="1:20" x14ac:dyDescent="0.3">
      <c r="A208" s="52">
        <v>43754</v>
      </c>
      <c r="B208" s="53" t="s">
        <v>3</v>
      </c>
      <c r="C208" s="56">
        <f>'[2]Daily Roster'!$C210</f>
        <v>0</v>
      </c>
      <c r="D208" s="56">
        <f>'[2]Daily Roster'!$D210</f>
        <v>0</v>
      </c>
      <c r="E208" s="56">
        <f>'[2]Daily Roster'!$E210</f>
        <v>0</v>
      </c>
      <c r="F208" s="56">
        <f>'[2]Daily Roster'!$F210</f>
        <v>0</v>
      </c>
      <c r="G208" s="56">
        <f>'[2]Daily Roster'!$G210</f>
        <v>0</v>
      </c>
      <c r="H208" s="56">
        <f>'[2]Daily Roster'!$H210</f>
        <v>0</v>
      </c>
      <c r="I208" s="56">
        <f>'[2]Daily Roster'!$I210</f>
        <v>0</v>
      </c>
      <c r="J208" s="56">
        <f>'[2]Daily Roster'!$J210</f>
        <v>0</v>
      </c>
      <c r="K208" s="56">
        <f>'[2]Daily Roster'!$K210</f>
        <v>0</v>
      </c>
      <c r="L208" s="56">
        <f>'[2]Daily Roster'!$L210</f>
        <v>0</v>
      </c>
      <c r="M208" s="56">
        <f>'[2]Daily Roster'!$M210</f>
        <v>0</v>
      </c>
      <c r="N208" s="56">
        <f>'[2]Daily Roster'!$N210</f>
        <v>0</v>
      </c>
      <c r="O208" s="56">
        <f>'[2]Daily Roster'!$O210</f>
        <v>0</v>
      </c>
      <c r="P208" s="56">
        <f>'[2]Daily Roster'!$P210</f>
        <v>0</v>
      </c>
      <c r="Q208" s="56">
        <f>'[2]Daily Roster'!$Q210</f>
        <v>0</v>
      </c>
      <c r="R208" s="56">
        <f>'[2]Daily Roster'!$R210</f>
        <v>0</v>
      </c>
      <c r="S208" s="56">
        <f>'[2]Daily Roster'!$S210</f>
        <v>0</v>
      </c>
      <c r="T208" s="56">
        <f>'[2]Daily Roster'!$T210</f>
        <v>0</v>
      </c>
    </row>
    <row r="209" spans="1:20" x14ac:dyDescent="0.3">
      <c r="A209" s="52">
        <v>43755</v>
      </c>
      <c r="B209" s="53" t="s">
        <v>4</v>
      </c>
      <c r="C209" s="56">
        <f>'[2]Daily Roster'!$C211</f>
        <v>0</v>
      </c>
      <c r="D209" s="56">
        <f>'[2]Daily Roster'!$D211</f>
        <v>0</v>
      </c>
      <c r="E209" s="56">
        <f>'[2]Daily Roster'!$E211</f>
        <v>0</v>
      </c>
      <c r="F209" s="56">
        <f>'[2]Daily Roster'!$F211</f>
        <v>0</v>
      </c>
      <c r="G209" s="56">
        <f>'[2]Daily Roster'!$G211</f>
        <v>0</v>
      </c>
      <c r="H209" s="56">
        <f>'[2]Daily Roster'!$H211</f>
        <v>0</v>
      </c>
      <c r="I209" s="56">
        <f>'[2]Daily Roster'!$I211</f>
        <v>0</v>
      </c>
      <c r="J209" s="56">
        <f>'[2]Daily Roster'!$J211</f>
        <v>0</v>
      </c>
      <c r="K209" s="56">
        <f>'[2]Daily Roster'!$K211</f>
        <v>0</v>
      </c>
      <c r="L209" s="56">
        <f>'[2]Daily Roster'!$L211</f>
        <v>0</v>
      </c>
      <c r="M209" s="56">
        <f>'[2]Daily Roster'!$M211</f>
        <v>0</v>
      </c>
      <c r="N209" s="56">
        <f>'[2]Daily Roster'!$N211</f>
        <v>0</v>
      </c>
      <c r="O209" s="56">
        <f>'[2]Daily Roster'!$O211</f>
        <v>0</v>
      </c>
      <c r="P209" s="56">
        <f>'[2]Daily Roster'!$P211</f>
        <v>0</v>
      </c>
      <c r="Q209" s="56">
        <f>'[2]Daily Roster'!$Q211</f>
        <v>0</v>
      </c>
      <c r="R209" s="56">
        <f>'[2]Daily Roster'!$R211</f>
        <v>0</v>
      </c>
      <c r="S209" s="56">
        <f>'[2]Daily Roster'!$S211</f>
        <v>0</v>
      </c>
      <c r="T209" s="56">
        <f>'[2]Daily Roster'!$T211</f>
        <v>0</v>
      </c>
    </row>
    <row r="210" spans="1:20" x14ac:dyDescent="0.3">
      <c r="A210" s="52">
        <v>43756</v>
      </c>
      <c r="B210" s="53" t="s">
        <v>5</v>
      </c>
      <c r="C210" s="56">
        <f>'[2]Daily Roster'!$C212</f>
        <v>0</v>
      </c>
      <c r="D210" s="56">
        <f>'[2]Daily Roster'!$D212</f>
        <v>0</v>
      </c>
      <c r="E210" s="56">
        <f>'[2]Daily Roster'!$E212</f>
        <v>0</v>
      </c>
      <c r="F210" s="56">
        <f>'[2]Daily Roster'!$F212</f>
        <v>0</v>
      </c>
      <c r="G210" s="56">
        <f>'[2]Daily Roster'!$G212</f>
        <v>0</v>
      </c>
      <c r="H210" s="56">
        <f>'[2]Daily Roster'!$H212</f>
        <v>0</v>
      </c>
      <c r="I210" s="56">
        <f>'[2]Daily Roster'!$I212</f>
        <v>0</v>
      </c>
      <c r="J210" s="56">
        <f>'[2]Daily Roster'!$J212</f>
        <v>0</v>
      </c>
      <c r="K210" s="56">
        <f>'[2]Daily Roster'!$K212</f>
        <v>0</v>
      </c>
      <c r="L210" s="56">
        <f>'[2]Daily Roster'!$L212</f>
        <v>0</v>
      </c>
      <c r="M210" s="56">
        <f>'[2]Daily Roster'!$M212</f>
        <v>0</v>
      </c>
      <c r="N210" s="56">
        <f>'[2]Daily Roster'!$N212</f>
        <v>0</v>
      </c>
      <c r="O210" s="56">
        <f>'[2]Daily Roster'!$O212</f>
        <v>0</v>
      </c>
      <c r="P210" s="56">
        <f>'[2]Daily Roster'!$P212</f>
        <v>0</v>
      </c>
      <c r="Q210" s="56">
        <f>'[2]Daily Roster'!$Q212</f>
        <v>0</v>
      </c>
      <c r="R210" s="56">
        <f>'[2]Daily Roster'!$R212</f>
        <v>0</v>
      </c>
      <c r="S210" s="56">
        <f>'[2]Daily Roster'!$S212</f>
        <v>0</v>
      </c>
      <c r="T210" s="56">
        <f>'[2]Daily Roster'!$T212</f>
        <v>0</v>
      </c>
    </row>
    <row r="211" spans="1:20" x14ac:dyDescent="0.3">
      <c r="A211" s="52">
        <v>43759</v>
      </c>
      <c r="B211" s="53" t="s">
        <v>1</v>
      </c>
      <c r="C211" s="56">
        <f>'[2]Daily Roster'!$C213</f>
        <v>0</v>
      </c>
      <c r="D211" s="56">
        <f>'[2]Daily Roster'!$D213</f>
        <v>0</v>
      </c>
      <c r="E211" s="56">
        <f>'[2]Daily Roster'!$E213</f>
        <v>0</v>
      </c>
      <c r="F211" s="56">
        <f>'[2]Daily Roster'!$F213</f>
        <v>0</v>
      </c>
      <c r="G211" s="56">
        <f>'[2]Daily Roster'!$G213</f>
        <v>0</v>
      </c>
      <c r="H211" s="56">
        <f>'[2]Daily Roster'!$H213</f>
        <v>0</v>
      </c>
      <c r="I211" s="56">
        <f>'[2]Daily Roster'!$I213</f>
        <v>0</v>
      </c>
      <c r="J211" s="56">
        <f>'[2]Daily Roster'!$J213</f>
        <v>0</v>
      </c>
      <c r="K211" s="56">
        <f>'[2]Daily Roster'!$K213</f>
        <v>0</v>
      </c>
      <c r="L211" s="56">
        <f>'[2]Daily Roster'!$L213</f>
        <v>0</v>
      </c>
      <c r="M211" s="56">
        <f>'[2]Daily Roster'!$M213</f>
        <v>0</v>
      </c>
      <c r="N211" s="56">
        <f>'[2]Daily Roster'!$N213</f>
        <v>0</v>
      </c>
      <c r="O211" s="56">
        <f>'[2]Daily Roster'!$O213</f>
        <v>0</v>
      </c>
      <c r="P211" s="56">
        <f>'[2]Daily Roster'!$P213</f>
        <v>0</v>
      </c>
      <c r="Q211" s="56">
        <f>'[2]Daily Roster'!$Q213</f>
        <v>0</v>
      </c>
      <c r="R211" s="56">
        <f>'[2]Daily Roster'!$R213</f>
        <v>0</v>
      </c>
      <c r="S211" s="56">
        <f>'[2]Daily Roster'!$S213</f>
        <v>0</v>
      </c>
      <c r="T211" s="56">
        <f>'[2]Daily Roster'!$T213</f>
        <v>0</v>
      </c>
    </row>
    <row r="212" spans="1:20" x14ac:dyDescent="0.3">
      <c r="A212" s="52">
        <v>43760</v>
      </c>
      <c r="B212" s="53" t="s">
        <v>2</v>
      </c>
      <c r="C212" s="56">
        <f>'[2]Daily Roster'!$C214</f>
        <v>0</v>
      </c>
      <c r="D212" s="56">
        <f>'[2]Daily Roster'!$D214</f>
        <v>0</v>
      </c>
      <c r="E212" s="56">
        <f>'[2]Daily Roster'!$E214</f>
        <v>0</v>
      </c>
      <c r="F212" s="56">
        <f>'[2]Daily Roster'!$F214</f>
        <v>0</v>
      </c>
      <c r="G212" s="56">
        <f>'[2]Daily Roster'!$G214</f>
        <v>0</v>
      </c>
      <c r="H212" s="56">
        <f>'[2]Daily Roster'!$H214</f>
        <v>0</v>
      </c>
      <c r="I212" s="56">
        <f>'[2]Daily Roster'!$I214</f>
        <v>0</v>
      </c>
      <c r="J212" s="56">
        <f>'[2]Daily Roster'!$J214</f>
        <v>0</v>
      </c>
      <c r="K212" s="56">
        <f>'[2]Daily Roster'!$K214</f>
        <v>0</v>
      </c>
      <c r="L212" s="56">
        <f>'[2]Daily Roster'!$L214</f>
        <v>0</v>
      </c>
      <c r="M212" s="56">
        <f>'[2]Daily Roster'!$M214</f>
        <v>0</v>
      </c>
      <c r="N212" s="56">
        <f>'[2]Daily Roster'!$N214</f>
        <v>0</v>
      </c>
      <c r="O212" s="56">
        <f>'[2]Daily Roster'!$O214</f>
        <v>0</v>
      </c>
      <c r="P212" s="56">
        <f>'[2]Daily Roster'!$P214</f>
        <v>0</v>
      </c>
      <c r="Q212" s="56">
        <f>'[2]Daily Roster'!$Q214</f>
        <v>0</v>
      </c>
      <c r="R212" s="56">
        <f>'[2]Daily Roster'!$R214</f>
        <v>0</v>
      </c>
      <c r="S212" s="56">
        <f>'[2]Daily Roster'!$S214</f>
        <v>0</v>
      </c>
      <c r="T212" s="56">
        <f>'[2]Daily Roster'!$T214</f>
        <v>0</v>
      </c>
    </row>
    <row r="213" spans="1:20" x14ac:dyDescent="0.3">
      <c r="A213" s="52">
        <v>43761</v>
      </c>
      <c r="B213" s="53" t="s">
        <v>3</v>
      </c>
      <c r="C213" s="56">
        <f>'[2]Daily Roster'!$C215</f>
        <v>0</v>
      </c>
      <c r="D213" s="56">
        <f>'[2]Daily Roster'!$D215</f>
        <v>0</v>
      </c>
      <c r="E213" s="56">
        <f>'[2]Daily Roster'!$E215</f>
        <v>0</v>
      </c>
      <c r="F213" s="56">
        <f>'[2]Daily Roster'!$F215</f>
        <v>0</v>
      </c>
      <c r="G213" s="56">
        <f>'[2]Daily Roster'!$G215</f>
        <v>0</v>
      </c>
      <c r="H213" s="56">
        <f>'[2]Daily Roster'!$H215</f>
        <v>0</v>
      </c>
      <c r="I213" s="56">
        <f>'[2]Daily Roster'!$I215</f>
        <v>0</v>
      </c>
      <c r="J213" s="56">
        <f>'[2]Daily Roster'!$J215</f>
        <v>0</v>
      </c>
      <c r="K213" s="56">
        <f>'[2]Daily Roster'!$K215</f>
        <v>0</v>
      </c>
      <c r="L213" s="56">
        <f>'[2]Daily Roster'!$L215</f>
        <v>0</v>
      </c>
      <c r="M213" s="56">
        <f>'[2]Daily Roster'!$M215</f>
        <v>0</v>
      </c>
      <c r="N213" s="56">
        <f>'[2]Daily Roster'!$N215</f>
        <v>0</v>
      </c>
      <c r="O213" s="56">
        <f>'[2]Daily Roster'!$O215</f>
        <v>0</v>
      </c>
      <c r="P213" s="56">
        <f>'[2]Daily Roster'!$P215</f>
        <v>0</v>
      </c>
      <c r="Q213" s="56">
        <f>'[2]Daily Roster'!$Q215</f>
        <v>0</v>
      </c>
      <c r="R213" s="56">
        <f>'[2]Daily Roster'!$R215</f>
        <v>0</v>
      </c>
      <c r="S213" s="56">
        <f>'[2]Daily Roster'!$S215</f>
        <v>0</v>
      </c>
      <c r="T213" s="56">
        <f>'[2]Daily Roster'!$T215</f>
        <v>0</v>
      </c>
    </row>
    <row r="214" spans="1:20" x14ac:dyDescent="0.3">
      <c r="A214" s="52">
        <v>43762</v>
      </c>
      <c r="B214" s="53" t="s">
        <v>4</v>
      </c>
      <c r="C214" s="56">
        <f>'[2]Daily Roster'!$C216</f>
        <v>0</v>
      </c>
      <c r="D214" s="56">
        <f>'[2]Daily Roster'!$D216</f>
        <v>0</v>
      </c>
      <c r="E214" s="56">
        <f>'[2]Daily Roster'!$E216</f>
        <v>0</v>
      </c>
      <c r="F214" s="56">
        <f>'[2]Daily Roster'!$F216</f>
        <v>0</v>
      </c>
      <c r="G214" s="56">
        <f>'[2]Daily Roster'!$G216</f>
        <v>0</v>
      </c>
      <c r="H214" s="56">
        <f>'[2]Daily Roster'!$H216</f>
        <v>0</v>
      </c>
      <c r="I214" s="56">
        <f>'[2]Daily Roster'!$I216</f>
        <v>0</v>
      </c>
      <c r="J214" s="56">
        <f>'[2]Daily Roster'!$J216</f>
        <v>0</v>
      </c>
      <c r="K214" s="56">
        <f>'[2]Daily Roster'!$K216</f>
        <v>0</v>
      </c>
      <c r="L214" s="56">
        <f>'[2]Daily Roster'!$L216</f>
        <v>0</v>
      </c>
      <c r="M214" s="56">
        <f>'[2]Daily Roster'!$M216</f>
        <v>0</v>
      </c>
      <c r="N214" s="56">
        <f>'[2]Daily Roster'!$N216</f>
        <v>0</v>
      </c>
      <c r="O214" s="56">
        <f>'[2]Daily Roster'!$O216</f>
        <v>0</v>
      </c>
      <c r="P214" s="56">
        <f>'[2]Daily Roster'!$P216</f>
        <v>0</v>
      </c>
      <c r="Q214" s="56">
        <f>'[2]Daily Roster'!$Q216</f>
        <v>0</v>
      </c>
      <c r="R214" s="56">
        <f>'[2]Daily Roster'!$R216</f>
        <v>0</v>
      </c>
      <c r="S214" s="56">
        <f>'[2]Daily Roster'!$S216</f>
        <v>0</v>
      </c>
      <c r="T214" s="56">
        <f>'[2]Daily Roster'!$T216</f>
        <v>0</v>
      </c>
    </row>
    <row r="215" spans="1:20" x14ac:dyDescent="0.3">
      <c r="A215" s="52">
        <v>43763</v>
      </c>
      <c r="B215" s="53" t="s">
        <v>5</v>
      </c>
      <c r="C215" s="56">
        <f>'[2]Daily Roster'!$C217</f>
        <v>0</v>
      </c>
      <c r="D215" s="56">
        <f>'[2]Daily Roster'!$D217</f>
        <v>0</v>
      </c>
      <c r="E215" s="56">
        <f>'[2]Daily Roster'!$E217</f>
        <v>0</v>
      </c>
      <c r="F215" s="56">
        <f>'[2]Daily Roster'!$F217</f>
        <v>0</v>
      </c>
      <c r="G215" s="56">
        <f>'[2]Daily Roster'!$G217</f>
        <v>0</v>
      </c>
      <c r="H215" s="56">
        <f>'[2]Daily Roster'!$H217</f>
        <v>0</v>
      </c>
      <c r="I215" s="56">
        <f>'[2]Daily Roster'!$I217</f>
        <v>0</v>
      </c>
      <c r="J215" s="56">
        <f>'[2]Daily Roster'!$J217</f>
        <v>0</v>
      </c>
      <c r="K215" s="56">
        <f>'[2]Daily Roster'!$K217</f>
        <v>0</v>
      </c>
      <c r="L215" s="56">
        <f>'[2]Daily Roster'!$L217</f>
        <v>0</v>
      </c>
      <c r="M215" s="56">
        <f>'[2]Daily Roster'!$M217</f>
        <v>0</v>
      </c>
      <c r="N215" s="56">
        <f>'[2]Daily Roster'!$N217</f>
        <v>0</v>
      </c>
      <c r="O215" s="56">
        <f>'[2]Daily Roster'!$O217</f>
        <v>0</v>
      </c>
      <c r="P215" s="56">
        <f>'[2]Daily Roster'!$P217</f>
        <v>0</v>
      </c>
      <c r="Q215" s="56">
        <f>'[2]Daily Roster'!$Q217</f>
        <v>0</v>
      </c>
      <c r="R215" s="56">
        <f>'[2]Daily Roster'!$R217</f>
        <v>0</v>
      </c>
      <c r="S215" s="56">
        <f>'[2]Daily Roster'!$S217</f>
        <v>0</v>
      </c>
      <c r="T215" s="56">
        <f>'[2]Daily Roster'!$T217</f>
        <v>0</v>
      </c>
    </row>
    <row r="216" spans="1:20" x14ac:dyDescent="0.3">
      <c r="A216" s="52">
        <v>43766</v>
      </c>
      <c r="B216" s="53" t="s">
        <v>1</v>
      </c>
      <c r="C216" s="56">
        <f>'[2]Daily Roster'!$C218</f>
        <v>0</v>
      </c>
      <c r="D216" s="56">
        <f>'[2]Daily Roster'!$D218</f>
        <v>0</v>
      </c>
      <c r="E216" s="56">
        <f>'[2]Daily Roster'!$E218</f>
        <v>0</v>
      </c>
      <c r="F216" s="56">
        <f>'[2]Daily Roster'!$F218</f>
        <v>0</v>
      </c>
      <c r="G216" s="56">
        <f>'[2]Daily Roster'!$G218</f>
        <v>0</v>
      </c>
      <c r="H216" s="56">
        <f>'[2]Daily Roster'!$H218</f>
        <v>0</v>
      </c>
      <c r="I216" s="56">
        <f>'[2]Daily Roster'!$I218</f>
        <v>0</v>
      </c>
      <c r="J216" s="56">
        <f>'[2]Daily Roster'!$J218</f>
        <v>0</v>
      </c>
      <c r="K216" s="56">
        <f>'[2]Daily Roster'!$K218</f>
        <v>0</v>
      </c>
      <c r="L216" s="56">
        <f>'[2]Daily Roster'!$L218</f>
        <v>0</v>
      </c>
      <c r="M216" s="56">
        <f>'[2]Daily Roster'!$M218</f>
        <v>0</v>
      </c>
      <c r="N216" s="56">
        <f>'[2]Daily Roster'!$N218</f>
        <v>0</v>
      </c>
      <c r="O216" s="56">
        <f>'[2]Daily Roster'!$O218</f>
        <v>0</v>
      </c>
      <c r="P216" s="56">
        <f>'[2]Daily Roster'!$P218</f>
        <v>0</v>
      </c>
      <c r="Q216" s="56">
        <f>'[2]Daily Roster'!$Q218</f>
        <v>0</v>
      </c>
      <c r="R216" s="56">
        <f>'[2]Daily Roster'!$R218</f>
        <v>0</v>
      </c>
      <c r="S216" s="56">
        <f>'[2]Daily Roster'!$S218</f>
        <v>0</v>
      </c>
      <c r="T216" s="56">
        <f>'[2]Daily Roster'!$T218</f>
        <v>0</v>
      </c>
    </row>
    <row r="217" spans="1:20" x14ac:dyDescent="0.3">
      <c r="A217" s="52">
        <v>43767</v>
      </c>
      <c r="B217" s="53" t="s">
        <v>2</v>
      </c>
      <c r="C217" s="56">
        <f>'[2]Daily Roster'!$C219</f>
        <v>0</v>
      </c>
      <c r="D217" s="56">
        <f>'[2]Daily Roster'!$D219</f>
        <v>0</v>
      </c>
      <c r="E217" s="56">
        <f>'[2]Daily Roster'!$E219</f>
        <v>0</v>
      </c>
      <c r="F217" s="56">
        <f>'[2]Daily Roster'!$F219</f>
        <v>0</v>
      </c>
      <c r="G217" s="56">
        <f>'[2]Daily Roster'!$G219</f>
        <v>0</v>
      </c>
      <c r="H217" s="56">
        <f>'[2]Daily Roster'!$H219</f>
        <v>0</v>
      </c>
      <c r="I217" s="56">
        <f>'[2]Daily Roster'!$I219</f>
        <v>0</v>
      </c>
      <c r="J217" s="56">
        <f>'[2]Daily Roster'!$J219</f>
        <v>0</v>
      </c>
      <c r="K217" s="56">
        <f>'[2]Daily Roster'!$K219</f>
        <v>0</v>
      </c>
      <c r="L217" s="56">
        <f>'[2]Daily Roster'!$L219</f>
        <v>0</v>
      </c>
      <c r="M217" s="56">
        <f>'[2]Daily Roster'!$M219</f>
        <v>0</v>
      </c>
      <c r="N217" s="56">
        <f>'[2]Daily Roster'!$N219</f>
        <v>0</v>
      </c>
      <c r="O217" s="56">
        <f>'[2]Daily Roster'!$O219</f>
        <v>0</v>
      </c>
      <c r="P217" s="56">
        <f>'[2]Daily Roster'!$P219</f>
        <v>0</v>
      </c>
      <c r="Q217" s="56">
        <f>'[2]Daily Roster'!$Q219</f>
        <v>0</v>
      </c>
      <c r="R217" s="56">
        <f>'[2]Daily Roster'!$R219</f>
        <v>0</v>
      </c>
      <c r="S217" s="56">
        <f>'[2]Daily Roster'!$S219</f>
        <v>0</v>
      </c>
      <c r="T217" s="56">
        <f>'[2]Daily Roster'!$T219</f>
        <v>0</v>
      </c>
    </row>
    <row r="218" spans="1:20" x14ac:dyDescent="0.3">
      <c r="A218" s="52">
        <v>43768</v>
      </c>
      <c r="B218" s="53" t="s">
        <v>3</v>
      </c>
      <c r="C218" s="56">
        <f>'[2]Daily Roster'!$C220</f>
        <v>0</v>
      </c>
      <c r="D218" s="56">
        <f>'[2]Daily Roster'!$D220</f>
        <v>0</v>
      </c>
      <c r="E218" s="56">
        <f>'[2]Daily Roster'!$E220</f>
        <v>0</v>
      </c>
      <c r="F218" s="56">
        <f>'[2]Daily Roster'!$F220</f>
        <v>0</v>
      </c>
      <c r="G218" s="56">
        <f>'[2]Daily Roster'!$G220</f>
        <v>0</v>
      </c>
      <c r="H218" s="56">
        <f>'[2]Daily Roster'!$H220</f>
        <v>0</v>
      </c>
      <c r="I218" s="56">
        <f>'[2]Daily Roster'!$I220</f>
        <v>0</v>
      </c>
      <c r="J218" s="56">
        <f>'[2]Daily Roster'!$J220</f>
        <v>0</v>
      </c>
      <c r="K218" s="56">
        <f>'[2]Daily Roster'!$K220</f>
        <v>0</v>
      </c>
      <c r="L218" s="56">
        <f>'[2]Daily Roster'!$L220</f>
        <v>0</v>
      </c>
      <c r="M218" s="56">
        <f>'[2]Daily Roster'!$M220</f>
        <v>0</v>
      </c>
      <c r="N218" s="56">
        <f>'[2]Daily Roster'!$N220</f>
        <v>0</v>
      </c>
      <c r="O218" s="56">
        <f>'[2]Daily Roster'!$O220</f>
        <v>0</v>
      </c>
      <c r="P218" s="56">
        <f>'[2]Daily Roster'!$P220</f>
        <v>0</v>
      </c>
      <c r="Q218" s="56">
        <f>'[2]Daily Roster'!$Q220</f>
        <v>0</v>
      </c>
      <c r="R218" s="56">
        <f>'[2]Daily Roster'!$R220</f>
        <v>0</v>
      </c>
      <c r="S218" s="56">
        <f>'[2]Daily Roster'!$S220</f>
        <v>0</v>
      </c>
      <c r="T218" s="56">
        <f>'[2]Daily Roster'!$T220</f>
        <v>0</v>
      </c>
    </row>
    <row r="219" spans="1:20" x14ac:dyDescent="0.3">
      <c r="A219" s="52">
        <v>43769</v>
      </c>
      <c r="B219" s="53" t="s">
        <v>4</v>
      </c>
      <c r="C219" s="56">
        <f>'[2]Daily Roster'!$C221</f>
        <v>0</v>
      </c>
      <c r="D219" s="56">
        <f>'[2]Daily Roster'!$D221</f>
        <v>0</v>
      </c>
      <c r="E219" s="56">
        <f>'[2]Daily Roster'!$E221</f>
        <v>0</v>
      </c>
      <c r="F219" s="56">
        <f>'[2]Daily Roster'!$F221</f>
        <v>0</v>
      </c>
      <c r="G219" s="56">
        <f>'[2]Daily Roster'!$G221</f>
        <v>0</v>
      </c>
      <c r="H219" s="56">
        <f>'[2]Daily Roster'!$H221</f>
        <v>0</v>
      </c>
      <c r="I219" s="56">
        <f>'[2]Daily Roster'!$I221</f>
        <v>0</v>
      </c>
      <c r="J219" s="56">
        <f>'[2]Daily Roster'!$J221</f>
        <v>0</v>
      </c>
      <c r="K219" s="56">
        <f>'[2]Daily Roster'!$K221</f>
        <v>0</v>
      </c>
      <c r="L219" s="56">
        <f>'[2]Daily Roster'!$L221</f>
        <v>0</v>
      </c>
      <c r="M219" s="56">
        <f>'[2]Daily Roster'!$M221</f>
        <v>0</v>
      </c>
      <c r="N219" s="56">
        <f>'[2]Daily Roster'!$N221</f>
        <v>0</v>
      </c>
      <c r="O219" s="56">
        <f>'[2]Daily Roster'!$O221</f>
        <v>0</v>
      </c>
      <c r="P219" s="56">
        <f>'[2]Daily Roster'!$P221</f>
        <v>0</v>
      </c>
      <c r="Q219" s="56">
        <f>'[2]Daily Roster'!$Q221</f>
        <v>0</v>
      </c>
      <c r="R219" s="56">
        <f>'[2]Daily Roster'!$R221</f>
        <v>0</v>
      </c>
      <c r="S219" s="56">
        <f>'[2]Daily Roster'!$S221</f>
        <v>0</v>
      </c>
      <c r="T219" s="56">
        <f>'[2]Daily Roster'!$T221</f>
        <v>0</v>
      </c>
    </row>
    <row r="220" spans="1:20" x14ac:dyDescent="0.3">
      <c r="A220" s="52">
        <v>43770</v>
      </c>
      <c r="B220" s="53" t="s">
        <v>5</v>
      </c>
      <c r="C220" s="56">
        <f>'[2]Daily Roster'!$C222</f>
        <v>0</v>
      </c>
      <c r="D220" s="56">
        <f>'[2]Daily Roster'!$D222</f>
        <v>0</v>
      </c>
      <c r="E220" s="56">
        <f>'[2]Daily Roster'!$E222</f>
        <v>0</v>
      </c>
      <c r="F220" s="56">
        <f>'[2]Daily Roster'!$F222</f>
        <v>0</v>
      </c>
      <c r="G220" s="56">
        <f>'[2]Daily Roster'!$G222</f>
        <v>0</v>
      </c>
      <c r="H220" s="56">
        <f>'[2]Daily Roster'!$H222</f>
        <v>0</v>
      </c>
      <c r="I220" s="56">
        <f>'[2]Daily Roster'!$I222</f>
        <v>0</v>
      </c>
      <c r="J220" s="56">
        <f>'[2]Daily Roster'!$J222</f>
        <v>0</v>
      </c>
      <c r="K220" s="56">
        <f>'[2]Daily Roster'!$K222</f>
        <v>0</v>
      </c>
      <c r="L220" s="56">
        <f>'[2]Daily Roster'!$L222</f>
        <v>0</v>
      </c>
      <c r="M220" s="56">
        <f>'[2]Daily Roster'!$M222</f>
        <v>0</v>
      </c>
      <c r="N220" s="56">
        <f>'[2]Daily Roster'!$N222</f>
        <v>0</v>
      </c>
      <c r="O220" s="56">
        <f>'[2]Daily Roster'!$O222</f>
        <v>0</v>
      </c>
      <c r="P220" s="56">
        <f>'[2]Daily Roster'!$P222</f>
        <v>0</v>
      </c>
      <c r="Q220" s="56">
        <f>'[2]Daily Roster'!$Q222</f>
        <v>0</v>
      </c>
      <c r="R220" s="56">
        <f>'[2]Daily Roster'!$R222</f>
        <v>0</v>
      </c>
      <c r="S220" s="56">
        <f>'[2]Daily Roster'!$S222</f>
        <v>0</v>
      </c>
      <c r="T220" s="56">
        <f>'[2]Daily Roster'!$T222</f>
        <v>0</v>
      </c>
    </row>
    <row r="221" spans="1:20" x14ac:dyDescent="0.3">
      <c r="A221" s="52">
        <v>43773</v>
      </c>
      <c r="B221" s="53" t="s">
        <v>1</v>
      </c>
      <c r="C221" s="56">
        <f>'[2]Daily Roster'!$C223</f>
        <v>0</v>
      </c>
      <c r="D221" s="56">
        <f>'[2]Daily Roster'!$D223</f>
        <v>0</v>
      </c>
      <c r="E221" s="56">
        <f>'[2]Daily Roster'!$E223</f>
        <v>0</v>
      </c>
      <c r="F221" s="56">
        <f>'[2]Daily Roster'!$F223</f>
        <v>0</v>
      </c>
      <c r="G221" s="56">
        <f>'[2]Daily Roster'!$G223</f>
        <v>0</v>
      </c>
      <c r="H221" s="56">
        <f>'[2]Daily Roster'!$H223</f>
        <v>0</v>
      </c>
      <c r="I221" s="56">
        <f>'[2]Daily Roster'!$I223</f>
        <v>0</v>
      </c>
      <c r="J221" s="56">
        <f>'[2]Daily Roster'!$J223</f>
        <v>0</v>
      </c>
      <c r="K221" s="56">
        <f>'[2]Daily Roster'!$K223</f>
        <v>0</v>
      </c>
      <c r="L221" s="56">
        <f>'[2]Daily Roster'!$L223</f>
        <v>0</v>
      </c>
      <c r="M221" s="56">
        <f>'[2]Daily Roster'!$M223</f>
        <v>0</v>
      </c>
      <c r="N221" s="56">
        <f>'[2]Daily Roster'!$N223</f>
        <v>0</v>
      </c>
      <c r="O221" s="56">
        <f>'[2]Daily Roster'!$O223</f>
        <v>0</v>
      </c>
      <c r="P221" s="56">
        <f>'[2]Daily Roster'!$P223</f>
        <v>0</v>
      </c>
      <c r="Q221" s="56">
        <f>'[2]Daily Roster'!$Q223</f>
        <v>0</v>
      </c>
      <c r="R221" s="56">
        <f>'[2]Daily Roster'!$R223</f>
        <v>0</v>
      </c>
      <c r="S221" s="56">
        <f>'[2]Daily Roster'!$S223</f>
        <v>0</v>
      </c>
      <c r="T221" s="56">
        <f>'[2]Daily Roster'!$T223</f>
        <v>0</v>
      </c>
    </row>
    <row r="222" spans="1:20" x14ac:dyDescent="0.3">
      <c r="A222" s="52">
        <v>43774</v>
      </c>
      <c r="B222" s="53" t="s">
        <v>2</v>
      </c>
      <c r="C222" s="56">
        <f>'[2]Daily Roster'!$C224</f>
        <v>0</v>
      </c>
      <c r="D222" s="56">
        <f>'[2]Daily Roster'!$D224</f>
        <v>0</v>
      </c>
      <c r="E222" s="56">
        <f>'[2]Daily Roster'!$E224</f>
        <v>0</v>
      </c>
      <c r="F222" s="56">
        <f>'[2]Daily Roster'!$F224</f>
        <v>0</v>
      </c>
      <c r="G222" s="56">
        <f>'[2]Daily Roster'!$G224</f>
        <v>0</v>
      </c>
      <c r="H222" s="56">
        <f>'[2]Daily Roster'!$H224</f>
        <v>0</v>
      </c>
      <c r="I222" s="56">
        <f>'[2]Daily Roster'!$I224</f>
        <v>0</v>
      </c>
      <c r="J222" s="56">
        <f>'[2]Daily Roster'!$J224</f>
        <v>0</v>
      </c>
      <c r="K222" s="56">
        <f>'[2]Daily Roster'!$K224</f>
        <v>0</v>
      </c>
      <c r="L222" s="56">
        <f>'[2]Daily Roster'!$L224</f>
        <v>0</v>
      </c>
      <c r="M222" s="56">
        <f>'[2]Daily Roster'!$M224</f>
        <v>0</v>
      </c>
      <c r="N222" s="56">
        <f>'[2]Daily Roster'!$N224</f>
        <v>0</v>
      </c>
      <c r="O222" s="56">
        <f>'[2]Daily Roster'!$O224</f>
        <v>0</v>
      </c>
      <c r="P222" s="56">
        <f>'[2]Daily Roster'!$P224</f>
        <v>0</v>
      </c>
      <c r="Q222" s="56">
        <f>'[2]Daily Roster'!$Q224</f>
        <v>0</v>
      </c>
      <c r="R222" s="56">
        <f>'[2]Daily Roster'!$R224</f>
        <v>0</v>
      </c>
      <c r="S222" s="56">
        <f>'[2]Daily Roster'!$S224</f>
        <v>0</v>
      </c>
      <c r="T222" s="56">
        <f>'[2]Daily Roster'!$T224</f>
        <v>0</v>
      </c>
    </row>
    <row r="223" spans="1:20" x14ac:dyDescent="0.3">
      <c r="A223" s="52">
        <v>43775</v>
      </c>
      <c r="B223" s="53" t="s">
        <v>3</v>
      </c>
      <c r="C223" s="56">
        <f>'[2]Daily Roster'!$C225</f>
        <v>0</v>
      </c>
      <c r="D223" s="56">
        <f>'[2]Daily Roster'!$D225</f>
        <v>0</v>
      </c>
      <c r="E223" s="56">
        <f>'[2]Daily Roster'!$E225</f>
        <v>0</v>
      </c>
      <c r="F223" s="56">
        <f>'[2]Daily Roster'!$F225</f>
        <v>0</v>
      </c>
      <c r="G223" s="56">
        <f>'[2]Daily Roster'!$G225</f>
        <v>0</v>
      </c>
      <c r="H223" s="56">
        <f>'[2]Daily Roster'!$H225</f>
        <v>0</v>
      </c>
      <c r="I223" s="56">
        <f>'[2]Daily Roster'!$I225</f>
        <v>0</v>
      </c>
      <c r="J223" s="56">
        <f>'[2]Daily Roster'!$J225</f>
        <v>0</v>
      </c>
      <c r="K223" s="56">
        <f>'[2]Daily Roster'!$K225</f>
        <v>0</v>
      </c>
      <c r="L223" s="56">
        <f>'[2]Daily Roster'!$L225</f>
        <v>0</v>
      </c>
      <c r="M223" s="56">
        <f>'[2]Daily Roster'!$M225</f>
        <v>0</v>
      </c>
      <c r="N223" s="56" t="str">
        <f>'[2]Daily Roster'!$N225</f>
        <v>public holiday</v>
      </c>
      <c r="O223" s="56" t="str">
        <f>'[2]Daily Roster'!$O225</f>
        <v>public holiday</v>
      </c>
      <c r="P223" s="56" t="str">
        <f>'[2]Daily Roster'!$P225</f>
        <v>public holiday</v>
      </c>
      <c r="Q223" s="56" t="str">
        <f>'[2]Daily Roster'!$Q225</f>
        <v>public holiday</v>
      </c>
      <c r="R223" s="56" t="str">
        <f>'[2]Daily Roster'!$R225</f>
        <v>public holiday</v>
      </c>
      <c r="S223" s="56" t="str">
        <f>'[2]Daily Roster'!$S225</f>
        <v>public holiday</v>
      </c>
      <c r="T223" s="56" t="str">
        <f>'[2]Daily Roster'!$T225</f>
        <v>public holiday</v>
      </c>
    </row>
    <row r="224" spans="1:20" x14ac:dyDescent="0.3">
      <c r="A224" s="52">
        <v>43776</v>
      </c>
      <c r="B224" s="53" t="s">
        <v>4</v>
      </c>
      <c r="C224" s="56">
        <f>'[2]Daily Roster'!$C226</f>
        <v>0</v>
      </c>
      <c r="D224" s="56">
        <f>'[2]Daily Roster'!$D226</f>
        <v>0</v>
      </c>
      <c r="E224" s="56">
        <f>'[2]Daily Roster'!$E226</f>
        <v>0</v>
      </c>
      <c r="F224" s="56">
        <f>'[2]Daily Roster'!$F226</f>
        <v>0</v>
      </c>
      <c r="G224" s="56">
        <f>'[2]Daily Roster'!$G226</f>
        <v>0</v>
      </c>
      <c r="H224" s="56">
        <f>'[2]Daily Roster'!$H226</f>
        <v>0</v>
      </c>
      <c r="I224" s="56">
        <f>'[2]Daily Roster'!$I226</f>
        <v>0</v>
      </c>
      <c r="J224" s="56">
        <f>'[2]Daily Roster'!$J226</f>
        <v>0</v>
      </c>
      <c r="K224" s="56">
        <f>'[2]Daily Roster'!$K226</f>
        <v>0</v>
      </c>
      <c r="L224" s="56">
        <f>'[2]Daily Roster'!$L226</f>
        <v>0</v>
      </c>
      <c r="M224" s="56">
        <f>'[2]Daily Roster'!$M226</f>
        <v>0</v>
      </c>
      <c r="N224" s="56">
        <f>'[2]Daily Roster'!$N226</f>
        <v>0</v>
      </c>
      <c r="O224" s="56">
        <f>'[2]Daily Roster'!$O226</f>
        <v>0</v>
      </c>
      <c r="P224" s="56">
        <f>'[2]Daily Roster'!$P226</f>
        <v>0</v>
      </c>
      <c r="Q224" s="56">
        <f>'[2]Daily Roster'!$Q226</f>
        <v>0</v>
      </c>
      <c r="R224" s="56">
        <f>'[2]Daily Roster'!$R226</f>
        <v>0</v>
      </c>
      <c r="S224" s="56">
        <f>'[2]Daily Roster'!$S226</f>
        <v>0</v>
      </c>
      <c r="T224" s="56">
        <f>'[2]Daily Roster'!$T226</f>
        <v>0</v>
      </c>
    </row>
    <row r="225" spans="1:20" x14ac:dyDescent="0.3">
      <c r="A225" s="52">
        <v>43777</v>
      </c>
      <c r="B225" s="53" t="s">
        <v>5</v>
      </c>
      <c r="C225" s="56">
        <f>'[2]Daily Roster'!$C227</f>
        <v>0</v>
      </c>
      <c r="D225" s="56">
        <f>'[2]Daily Roster'!$D227</f>
        <v>0</v>
      </c>
      <c r="E225" s="56">
        <f>'[2]Daily Roster'!$E227</f>
        <v>0</v>
      </c>
      <c r="F225" s="56">
        <f>'[2]Daily Roster'!$F227</f>
        <v>0</v>
      </c>
      <c r="G225" s="56">
        <f>'[2]Daily Roster'!$G227</f>
        <v>0</v>
      </c>
      <c r="H225" s="56">
        <f>'[2]Daily Roster'!$H227</f>
        <v>0</v>
      </c>
      <c r="I225" s="56">
        <f>'[2]Daily Roster'!$I227</f>
        <v>0</v>
      </c>
      <c r="J225" s="56">
        <f>'[2]Daily Roster'!$J227</f>
        <v>0</v>
      </c>
      <c r="K225" s="56">
        <f>'[2]Daily Roster'!$K227</f>
        <v>0</v>
      </c>
      <c r="L225" s="56">
        <f>'[2]Daily Roster'!$L227</f>
        <v>0</v>
      </c>
      <c r="M225" s="56">
        <f>'[2]Daily Roster'!$M227</f>
        <v>0</v>
      </c>
      <c r="N225" s="56">
        <f>'[2]Daily Roster'!$N227</f>
        <v>0</v>
      </c>
      <c r="O225" s="56">
        <f>'[2]Daily Roster'!$O227</f>
        <v>0</v>
      </c>
      <c r="P225" s="56">
        <f>'[2]Daily Roster'!$P227</f>
        <v>0</v>
      </c>
      <c r="Q225" s="56">
        <f>'[2]Daily Roster'!$Q227</f>
        <v>0</v>
      </c>
      <c r="R225" s="56">
        <f>'[2]Daily Roster'!$R227</f>
        <v>0</v>
      </c>
      <c r="S225" s="56">
        <f>'[2]Daily Roster'!$S227</f>
        <v>0</v>
      </c>
      <c r="T225" s="56">
        <f>'[2]Daily Roster'!$T227</f>
        <v>0</v>
      </c>
    </row>
    <row r="226" spans="1:20" x14ac:dyDescent="0.3">
      <c r="A226" s="52">
        <v>43780</v>
      </c>
      <c r="B226" s="53" t="s">
        <v>1</v>
      </c>
      <c r="C226" s="56">
        <f>'[2]Daily Roster'!$C228</f>
        <v>0</v>
      </c>
      <c r="D226" s="56">
        <f>'[2]Daily Roster'!$D228</f>
        <v>0</v>
      </c>
      <c r="E226" s="56">
        <f>'[2]Daily Roster'!$E228</f>
        <v>0</v>
      </c>
      <c r="F226" s="56">
        <f>'[2]Daily Roster'!$F228</f>
        <v>0</v>
      </c>
      <c r="G226" s="56">
        <f>'[2]Daily Roster'!$G228</f>
        <v>0</v>
      </c>
      <c r="H226" s="56">
        <f>'[2]Daily Roster'!$H228</f>
        <v>0</v>
      </c>
      <c r="I226" s="56">
        <f>'[2]Daily Roster'!$I228</f>
        <v>0</v>
      </c>
      <c r="J226" s="56">
        <f>'[2]Daily Roster'!$J228</f>
        <v>0</v>
      </c>
      <c r="K226" s="56">
        <f>'[2]Daily Roster'!$K228</f>
        <v>0</v>
      </c>
      <c r="L226" s="56">
        <f>'[2]Daily Roster'!$L228</f>
        <v>0</v>
      </c>
      <c r="M226" s="56">
        <f>'[2]Daily Roster'!$M228</f>
        <v>0</v>
      </c>
      <c r="N226" s="56">
        <f>'[2]Daily Roster'!$N228</f>
        <v>0</v>
      </c>
      <c r="O226" s="56">
        <f>'[2]Daily Roster'!$O228</f>
        <v>0</v>
      </c>
      <c r="P226" s="56">
        <f>'[2]Daily Roster'!$P228</f>
        <v>0</v>
      </c>
      <c r="Q226" s="56">
        <f>'[2]Daily Roster'!$Q228</f>
        <v>0</v>
      </c>
      <c r="R226" s="56">
        <f>'[2]Daily Roster'!$R228</f>
        <v>0</v>
      </c>
      <c r="S226" s="56">
        <f>'[2]Daily Roster'!$S228</f>
        <v>0</v>
      </c>
      <c r="T226" s="56">
        <f>'[2]Daily Roster'!$T228</f>
        <v>0</v>
      </c>
    </row>
    <row r="227" spans="1:20" x14ac:dyDescent="0.3">
      <c r="A227" s="52">
        <v>43781</v>
      </c>
      <c r="B227" s="53" t="s">
        <v>2</v>
      </c>
      <c r="C227" s="56">
        <f>'[2]Daily Roster'!$C229</f>
        <v>0</v>
      </c>
      <c r="D227" s="56">
        <f>'[2]Daily Roster'!$D229</f>
        <v>0</v>
      </c>
      <c r="E227" s="56">
        <f>'[2]Daily Roster'!$E229</f>
        <v>0</v>
      </c>
      <c r="F227" s="56">
        <f>'[2]Daily Roster'!$F229</f>
        <v>0</v>
      </c>
      <c r="G227" s="56">
        <f>'[2]Daily Roster'!$G229</f>
        <v>0</v>
      </c>
      <c r="H227" s="56">
        <f>'[2]Daily Roster'!$H229</f>
        <v>0</v>
      </c>
      <c r="I227" s="56">
        <f>'[2]Daily Roster'!$I229</f>
        <v>0</v>
      </c>
      <c r="J227" s="56">
        <f>'[2]Daily Roster'!$J229</f>
        <v>0</v>
      </c>
      <c r="K227" s="56">
        <f>'[2]Daily Roster'!$K229</f>
        <v>0</v>
      </c>
      <c r="L227" s="56">
        <f>'[2]Daily Roster'!$L229</f>
        <v>0</v>
      </c>
      <c r="M227" s="56">
        <f>'[2]Daily Roster'!$M229</f>
        <v>0</v>
      </c>
      <c r="N227" s="56">
        <f>'[2]Daily Roster'!$N229</f>
        <v>0</v>
      </c>
      <c r="O227" s="56">
        <f>'[2]Daily Roster'!$O229</f>
        <v>0</v>
      </c>
      <c r="P227" s="56">
        <f>'[2]Daily Roster'!$P229</f>
        <v>0</v>
      </c>
      <c r="Q227" s="56">
        <f>'[2]Daily Roster'!$Q229</f>
        <v>0</v>
      </c>
      <c r="R227" s="56">
        <f>'[2]Daily Roster'!$R229</f>
        <v>0</v>
      </c>
      <c r="S227" s="56">
        <f>'[2]Daily Roster'!$S229</f>
        <v>0</v>
      </c>
      <c r="T227" s="56">
        <f>'[2]Daily Roster'!$T229</f>
        <v>0</v>
      </c>
    </row>
    <row r="228" spans="1:20" x14ac:dyDescent="0.3">
      <c r="A228" s="52">
        <v>43782</v>
      </c>
      <c r="B228" s="53" t="s">
        <v>3</v>
      </c>
      <c r="C228" s="56">
        <f>'[2]Daily Roster'!$C230</f>
        <v>0</v>
      </c>
      <c r="D228" s="56">
        <f>'[2]Daily Roster'!$D230</f>
        <v>0</v>
      </c>
      <c r="E228" s="56">
        <f>'[2]Daily Roster'!$E230</f>
        <v>0</v>
      </c>
      <c r="F228" s="56">
        <f>'[2]Daily Roster'!$F230</f>
        <v>0</v>
      </c>
      <c r="G228" s="56">
        <f>'[2]Daily Roster'!$G230</f>
        <v>0</v>
      </c>
      <c r="H228" s="56">
        <f>'[2]Daily Roster'!$H230</f>
        <v>0</v>
      </c>
      <c r="I228" s="56">
        <f>'[2]Daily Roster'!$I230</f>
        <v>0</v>
      </c>
      <c r="J228" s="56">
        <f>'[2]Daily Roster'!$J230</f>
        <v>0</v>
      </c>
      <c r="K228" s="56">
        <f>'[2]Daily Roster'!$K230</f>
        <v>0</v>
      </c>
      <c r="L228" s="56">
        <f>'[2]Daily Roster'!$L230</f>
        <v>0</v>
      </c>
      <c r="M228" s="56">
        <f>'[2]Daily Roster'!$M230</f>
        <v>0</v>
      </c>
      <c r="N228" s="56">
        <f>'[2]Daily Roster'!$N230</f>
        <v>0</v>
      </c>
      <c r="O228" s="56">
        <f>'[2]Daily Roster'!$O230</f>
        <v>0</v>
      </c>
      <c r="P228" s="56">
        <f>'[2]Daily Roster'!$P230</f>
        <v>0</v>
      </c>
      <c r="Q228" s="56">
        <f>'[2]Daily Roster'!$Q230</f>
        <v>0</v>
      </c>
      <c r="R228" s="56">
        <f>'[2]Daily Roster'!$R230</f>
        <v>0</v>
      </c>
      <c r="S228" s="56">
        <f>'[2]Daily Roster'!$S230</f>
        <v>0</v>
      </c>
      <c r="T228" s="56">
        <f>'[2]Daily Roster'!$T230</f>
        <v>0</v>
      </c>
    </row>
    <row r="229" spans="1:20" x14ac:dyDescent="0.3">
      <c r="A229" s="52">
        <v>43783</v>
      </c>
      <c r="B229" s="53" t="s">
        <v>4</v>
      </c>
      <c r="C229" s="56">
        <f>'[2]Daily Roster'!$C231</f>
        <v>0</v>
      </c>
      <c r="D229" s="56">
        <f>'[2]Daily Roster'!$D231</f>
        <v>0</v>
      </c>
      <c r="E229" s="56">
        <f>'[2]Daily Roster'!$E231</f>
        <v>0</v>
      </c>
      <c r="F229" s="56">
        <f>'[2]Daily Roster'!$F231</f>
        <v>0</v>
      </c>
      <c r="G229" s="56">
        <f>'[2]Daily Roster'!$G231</f>
        <v>0</v>
      </c>
      <c r="H229" s="56">
        <f>'[2]Daily Roster'!$H231</f>
        <v>0</v>
      </c>
      <c r="I229" s="56">
        <f>'[2]Daily Roster'!$I231</f>
        <v>0</v>
      </c>
      <c r="J229" s="56">
        <f>'[2]Daily Roster'!$J231</f>
        <v>0</v>
      </c>
      <c r="K229" s="56">
        <f>'[2]Daily Roster'!$K231</f>
        <v>0</v>
      </c>
      <c r="L229" s="56">
        <f>'[2]Daily Roster'!$L231</f>
        <v>0</v>
      </c>
      <c r="M229" s="56">
        <f>'[2]Daily Roster'!$M231</f>
        <v>0</v>
      </c>
      <c r="N229" s="56">
        <f>'[2]Daily Roster'!$N231</f>
        <v>0</v>
      </c>
      <c r="O229" s="56">
        <f>'[2]Daily Roster'!$O231</f>
        <v>0</v>
      </c>
      <c r="P229" s="56">
        <f>'[2]Daily Roster'!$P231</f>
        <v>0</v>
      </c>
      <c r="Q229" s="56">
        <f>'[2]Daily Roster'!$Q231</f>
        <v>0</v>
      </c>
      <c r="R229" s="56">
        <f>'[2]Daily Roster'!$R231</f>
        <v>0</v>
      </c>
      <c r="S229" s="56">
        <f>'[2]Daily Roster'!$S231</f>
        <v>0</v>
      </c>
      <c r="T229" s="56">
        <f>'[2]Daily Roster'!$T231</f>
        <v>0</v>
      </c>
    </row>
    <row r="230" spans="1:20" x14ac:dyDescent="0.3">
      <c r="A230" s="52">
        <v>43784</v>
      </c>
      <c r="B230" s="53" t="s">
        <v>5</v>
      </c>
      <c r="C230" s="56">
        <f>'[2]Daily Roster'!$C232</f>
        <v>0</v>
      </c>
      <c r="D230" s="56">
        <f>'[2]Daily Roster'!$D232</f>
        <v>0</v>
      </c>
      <c r="E230" s="56">
        <f>'[2]Daily Roster'!$E232</f>
        <v>0</v>
      </c>
      <c r="F230" s="56">
        <f>'[2]Daily Roster'!$F232</f>
        <v>0</v>
      </c>
      <c r="G230" s="56">
        <f>'[2]Daily Roster'!$G232</f>
        <v>0</v>
      </c>
      <c r="H230" s="56">
        <f>'[2]Daily Roster'!$H232</f>
        <v>0</v>
      </c>
      <c r="I230" s="56">
        <f>'[2]Daily Roster'!$I232</f>
        <v>0</v>
      </c>
      <c r="J230" s="56">
        <f>'[2]Daily Roster'!$J232</f>
        <v>0</v>
      </c>
      <c r="K230" s="56">
        <f>'[2]Daily Roster'!$K232</f>
        <v>0</v>
      </c>
      <c r="L230" s="56">
        <f>'[2]Daily Roster'!$L232</f>
        <v>0</v>
      </c>
      <c r="M230" s="56">
        <f>'[2]Daily Roster'!$M232</f>
        <v>0</v>
      </c>
      <c r="N230" s="56">
        <f>'[2]Daily Roster'!$N232</f>
        <v>0</v>
      </c>
      <c r="O230" s="56">
        <f>'[2]Daily Roster'!$O232</f>
        <v>0</v>
      </c>
      <c r="P230" s="56">
        <f>'[2]Daily Roster'!$P232</f>
        <v>0</v>
      </c>
      <c r="Q230" s="56">
        <f>'[2]Daily Roster'!$Q232</f>
        <v>0</v>
      </c>
      <c r="R230" s="56">
        <f>'[2]Daily Roster'!$R232</f>
        <v>0</v>
      </c>
      <c r="S230" s="56">
        <f>'[2]Daily Roster'!$S232</f>
        <v>0</v>
      </c>
      <c r="T230" s="56">
        <f>'[2]Daily Roster'!$T232</f>
        <v>0</v>
      </c>
    </row>
    <row r="231" spans="1:20" x14ac:dyDescent="0.3">
      <c r="A231" s="52">
        <v>43787</v>
      </c>
      <c r="B231" s="53" t="s">
        <v>1</v>
      </c>
      <c r="C231" s="56">
        <f>'[2]Daily Roster'!$C233</f>
        <v>0</v>
      </c>
      <c r="D231" s="56">
        <f>'[2]Daily Roster'!$D233</f>
        <v>0</v>
      </c>
      <c r="E231" s="56">
        <f>'[2]Daily Roster'!$E233</f>
        <v>0</v>
      </c>
      <c r="F231" s="56">
        <f>'[2]Daily Roster'!$F233</f>
        <v>0</v>
      </c>
      <c r="G231" s="56">
        <f>'[2]Daily Roster'!$G233</f>
        <v>0</v>
      </c>
      <c r="H231" s="56">
        <f>'[2]Daily Roster'!$H233</f>
        <v>0</v>
      </c>
      <c r="I231" s="56">
        <f>'[2]Daily Roster'!$I233</f>
        <v>0</v>
      </c>
      <c r="J231" s="56">
        <f>'[2]Daily Roster'!$J233</f>
        <v>0</v>
      </c>
      <c r="K231" s="56">
        <f>'[2]Daily Roster'!$K233</f>
        <v>0</v>
      </c>
      <c r="L231" s="56">
        <f>'[2]Daily Roster'!$L233</f>
        <v>0</v>
      </c>
      <c r="M231" s="56">
        <f>'[2]Daily Roster'!$M233</f>
        <v>0</v>
      </c>
      <c r="N231" s="56">
        <f>'[2]Daily Roster'!$N233</f>
        <v>0</v>
      </c>
      <c r="O231" s="56">
        <f>'[2]Daily Roster'!$O233</f>
        <v>0</v>
      </c>
      <c r="P231" s="56">
        <f>'[2]Daily Roster'!$P233</f>
        <v>0</v>
      </c>
      <c r="Q231" s="56">
        <f>'[2]Daily Roster'!$Q233</f>
        <v>0</v>
      </c>
      <c r="R231" s="56">
        <f>'[2]Daily Roster'!$R233</f>
        <v>0</v>
      </c>
      <c r="S231" s="56">
        <f>'[2]Daily Roster'!$S233</f>
        <v>0</v>
      </c>
      <c r="T231" s="56">
        <f>'[2]Daily Roster'!$T233</f>
        <v>0</v>
      </c>
    </row>
    <row r="232" spans="1:20" x14ac:dyDescent="0.3">
      <c r="A232" s="52">
        <v>43788</v>
      </c>
      <c r="B232" s="53" t="s">
        <v>2</v>
      </c>
      <c r="C232" s="56">
        <f>'[2]Daily Roster'!$C234</f>
        <v>0</v>
      </c>
      <c r="D232" s="56">
        <f>'[2]Daily Roster'!$D234</f>
        <v>0</v>
      </c>
      <c r="E232" s="56">
        <f>'[2]Daily Roster'!$E234</f>
        <v>0</v>
      </c>
      <c r="F232" s="56">
        <f>'[2]Daily Roster'!$F234</f>
        <v>0</v>
      </c>
      <c r="G232" s="56">
        <f>'[2]Daily Roster'!$G234</f>
        <v>0</v>
      </c>
      <c r="H232" s="56">
        <f>'[2]Daily Roster'!$H234</f>
        <v>0</v>
      </c>
      <c r="I232" s="56">
        <f>'[2]Daily Roster'!$I234</f>
        <v>0</v>
      </c>
      <c r="J232" s="56">
        <f>'[2]Daily Roster'!$J234</f>
        <v>0</v>
      </c>
      <c r="K232" s="56">
        <f>'[2]Daily Roster'!$K234</f>
        <v>0</v>
      </c>
      <c r="L232" s="56">
        <f>'[2]Daily Roster'!$L234</f>
        <v>0</v>
      </c>
      <c r="M232" s="56">
        <f>'[2]Daily Roster'!$M234</f>
        <v>0</v>
      </c>
      <c r="N232" s="56">
        <f>'[2]Daily Roster'!$N234</f>
        <v>0</v>
      </c>
      <c r="O232" s="56">
        <f>'[2]Daily Roster'!$O234</f>
        <v>0</v>
      </c>
      <c r="P232" s="56">
        <f>'[2]Daily Roster'!$P234</f>
        <v>0</v>
      </c>
      <c r="Q232" s="56">
        <f>'[2]Daily Roster'!$Q234</f>
        <v>0</v>
      </c>
      <c r="R232" s="56">
        <f>'[2]Daily Roster'!$R234</f>
        <v>0</v>
      </c>
      <c r="S232" s="56">
        <f>'[2]Daily Roster'!$S234</f>
        <v>0</v>
      </c>
      <c r="T232" s="56">
        <f>'[2]Daily Roster'!$T234</f>
        <v>0</v>
      </c>
    </row>
    <row r="233" spans="1:20" x14ac:dyDescent="0.3">
      <c r="A233" s="52">
        <v>43789</v>
      </c>
      <c r="B233" s="53" t="s">
        <v>3</v>
      </c>
      <c r="C233" s="56">
        <f>'[2]Daily Roster'!$C235</f>
        <v>0</v>
      </c>
      <c r="D233" s="56">
        <f>'[2]Daily Roster'!$D235</f>
        <v>0</v>
      </c>
      <c r="E233" s="56">
        <f>'[2]Daily Roster'!$E235</f>
        <v>0</v>
      </c>
      <c r="F233" s="56">
        <f>'[2]Daily Roster'!$F235</f>
        <v>0</v>
      </c>
      <c r="G233" s="56">
        <f>'[2]Daily Roster'!$G235</f>
        <v>0</v>
      </c>
      <c r="H233" s="56">
        <f>'[2]Daily Roster'!$H235</f>
        <v>0</v>
      </c>
      <c r="I233" s="56">
        <f>'[2]Daily Roster'!$I235</f>
        <v>0</v>
      </c>
      <c r="J233" s="56">
        <f>'[2]Daily Roster'!$J235</f>
        <v>0</v>
      </c>
      <c r="K233" s="56">
        <f>'[2]Daily Roster'!$K235</f>
        <v>0</v>
      </c>
      <c r="L233" s="56">
        <f>'[2]Daily Roster'!$L235</f>
        <v>0</v>
      </c>
      <c r="M233" s="56">
        <f>'[2]Daily Roster'!$M235</f>
        <v>0</v>
      </c>
      <c r="N233" s="56">
        <f>'[2]Daily Roster'!$N235</f>
        <v>0</v>
      </c>
      <c r="O233" s="56">
        <f>'[2]Daily Roster'!$O235</f>
        <v>0</v>
      </c>
      <c r="P233" s="56">
        <f>'[2]Daily Roster'!$P235</f>
        <v>0</v>
      </c>
      <c r="Q233" s="56">
        <f>'[2]Daily Roster'!$Q235</f>
        <v>0</v>
      </c>
      <c r="R233" s="56">
        <f>'[2]Daily Roster'!$R235</f>
        <v>0</v>
      </c>
      <c r="S233" s="56">
        <f>'[2]Daily Roster'!$S235</f>
        <v>0</v>
      </c>
      <c r="T233" s="56">
        <f>'[2]Daily Roster'!$T235</f>
        <v>0</v>
      </c>
    </row>
    <row r="234" spans="1:20" x14ac:dyDescent="0.3">
      <c r="A234" s="52">
        <v>43790</v>
      </c>
      <c r="B234" s="53" t="s">
        <v>4</v>
      </c>
      <c r="C234" s="56">
        <f>'[2]Daily Roster'!$C236</f>
        <v>0</v>
      </c>
      <c r="D234" s="56">
        <f>'[2]Daily Roster'!$D236</f>
        <v>0</v>
      </c>
      <c r="E234" s="56">
        <f>'[2]Daily Roster'!$E236</f>
        <v>0</v>
      </c>
      <c r="F234" s="56">
        <f>'[2]Daily Roster'!$F236</f>
        <v>0</v>
      </c>
      <c r="G234" s="56">
        <f>'[2]Daily Roster'!$G236</f>
        <v>0</v>
      </c>
      <c r="H234" s="56">
        <f>'[2]Daily Roster'!$H236</f>
        <v>0</v>
      </c>
      <c r="I234" s="56">
        <f>'[2]Daily Roster'!$I236</f>
        <v>0</v>
      </c>
      <c r="J234" s="56">
        <f>'[2]Daily Roster'!$J236</f>
        <v>0</v>
      </c>
      <c r="K234" s="56">
        <f>'[2]Daily Roster'!$K236</f>
        <v>0</v>
      </c>
      <c r="L234" s="56">
        <f>'[2]Daily Roster'!$L236</f>
        <v>0</v>
      </c>
      <c r="M234" s="56">
        <f>'[2]Daily Roster'!$M236</f>
        <v>0</v>
      </c>
      <c r="N234" s="56">
        <f>'[2]Daily Roster'!$N236</f>
        <v>0</v>
      </c>
      <c r="O234" s="56">
        <f>'[2]Daily Roster'!$O236</f>
        <v>0</v>
      </c>
      <c r="P234" s="56">
        <f>'[2]Daily Roster'!$P236</f>
        <v>0</v>
      </c>
      <c r="Q234" s="56">
        <f>'[2]Daily Roster'!$Q236</f>
        <v>0</v>
      </c>
      <c r="R234" s="56">
        <f>'[2]Daily Roster'!$R236</f>
        <v>0</v>
      </c>
      <c r="S234" s="56">
        <f>'[2]Daily Roster'!$S236</f>
        <v>0</v>
      </c>
      <c r="T234" s="56">
        <f>'[2]Daily Roster'!$T236</f>
        <v>0</v>
      </c>
    </row>
    <row r="235" spans="1:20" x14ac:dyDescent="0.3">
      <c r="A235" s="52">
        <v>43791</v>
      </c>
      <c r="B235" s="53" t="s">
        <v>5</v>
      </c>
      <c r="C235" s="56">
        <f>'[2]Daily Roster'!$C237</f>
        <v>0</v>
      </c>
      <c r="D235" s="56">
        <f>'[2]Daily Roster'!$D237</f>
        <v>0</v>
      </c>
      <c r="E235" s="56">
        <f>'[2]Daily Roster'!$E237</f>
        <v>0</v>
      </c>
      <c r="F235" s="56">
        <f>'[2]Daily Roster'!$F237</f>
        <v>0</v>
      </c>
      <c r="G235" s="56">
        <f>'[2]Daily Roster'!$G237</f>
        <v>0</v>
      </c>
      <c r="H235" s="56">
        <f>'[2]Daily Roster'!$H237</f>
        <v>0</v>
      </c>
      <c r="I235" s="56">
        <f>'[2]Daily Roster'!$I237</f>
        <v>0</v>
      </c>
      <c r="J235" s="56">
        <f>'[2]Daily Roster'!$J237</f>
        <v>0</v>
      </c>
      <c r="K235" s="56">
        <f>'[2]Daily Roster'!$K237</f>
        <v>0</v>
      </c>
      <c r="L235" s="56">
        <f>'[2]Daily Roster'!$L237</f>
        <v>0</v>
      </c>
      <c r="M235" s="56">
        <f>'[2]Daily Roster'!$M237</f>
        <v>0</v>
      </c>
      <c r="N235" s="56">
        <f>'[2]Daily Roster'!$N237</f>
        <v>0</v>
      </c>
      <c r="O235" s="56">
        <f>'[2]Daily Roster'!$O237</f>
        <v>0</v>
      </c>
      <c r="P235" s="56">
        <f>'[2]Daily Roster'!$P237</f>
        <v>0</v>
      </c>
      <c r="Q235" s="56">
        <f>'[2]Daily Roster'!$Q237</f>
        <v>0</v>
      </c>
      <c r="R235" s="56">
        <f>'[2]Daily Roster'!$R237</f>
        <v>0</v>
      </c>
      <c r="S235" s="56">
        <f>'[2]Daily Roster'!$S237</f>
        <v>0</v>
      </c>
      <c r="T235" s="56">
        <f>'[2]Daily Roster'!$T237</f>
        <v>0</v>
      </c>
    </row>
    <row r="236" spans="1:20" x14ac:dyDescent="0.3">
      <c r="A236" s="52">
        <v>43794</v>
      </c>
      <c r="B236" s="53" t="s">
        <v>1</v>
      </c>
      <c r="C236" s="56">
        <f>'[2]Daily Roster'!$C238</f>
        <v>0</v>
      </c>
      <c r="D236" s="56">
        <f>'[2]Daily Roster'!$D238</f>
        <v>0</v>
      </c>
      <c r="E236" s="56">
        <f>'[2]Daily Roster'!$E238</f>
        <v>0</v>
      </c>
      <c r="F236" s="56">
        <f>'[2]Daily Roster'!$F238</f>
        <v>0</v>
      </c>
      <c r="G236" s="56">
        <f>'[2]Daily Roster'!$G238</f>
        <v>0</v>
      </c>
      <c r="H236" s="56">
        <f>'[2]Daily Roster'!$H238</f>
        <v>0</v>
      </c>
      <c r="I236" s="56">
        <f>'[2]Daily Roster'!$I238</f>
        <v>0</v>
      </c>
      <c r="J236" s="56">
        <f>'[2]Daily Roster'!$J238</f>
        <v>0</v>
      </c>
      <c r="K236" s="56">
        <f>'[2]Daily Roster'!$K238</f>
        <v>0</v>
      </c>
      <c r="L236" s="56">
        <f>'[2]Daily Roster'!$L238</f>
        <v>0</v>
      </c>
      <c r="M236" s="56">
        <f>'[2]Daily Roster'!$M238</f>
        <v>0</v>
      </c>
      <c r="N236" s="56">
        <f>'[2]Daily Roster'!$N238</f>
        <v>0</v>
      </c>
      <c r="O236" s="56">
        <f>'[2]Daily Roster'!$O238</f>
        <v>0</v>
      </c>
      <c r="P236" s="56">
        <f>'[2]Daily Roster'!$P238</f>
        <v>0</v>
      </c>
      <c r="Q236" s="56">
        <f>'[2]Daily Roster'!$Q238</f>
        <v>0</v>
      </c>
      <c r="R236" s="56">
        <f>'[2]Daily Roster'!$R238</f>
        <v>0</v>
      </c>
      <c r="S236" s="56">
        <f>'[2]Daily Roster'!$S238</f>
        <v>0</v>
      </c>
      <c r="T236" s="56">
        <f>'[2]Daily Roster'!$T238</f>
        <v>0</v>
      </c>
    </row>
    <row r="237" spans="1:20" x14ac:dyDescent="0.3">
      <c r="A237" s="52">
        <v>43795</v>
      </c>
      <c r="B237" s="53" t="s">
        <v>2</v>
      </c>
      <c r="C237" s="56">
        <f>'[2]Daily Roster'!$C239</f>
        <v>0</v>
      </c>
      <c r="D237" s="56">
        <f>'[2]Daily Roster'!$D239</f>
        <v>0</v>
      </c>
      <c r="E237" s="56">
        <f>'[2]Daily Roster'!$E239</f>
        <v>0</v>
      </c>
      <c r="F237" s="56">
        <f>'[2]Daily Roster'!$F239</f>
        <v>0</v>
      </c>
      <c r="G237" s="56">
        <f>'[2]Daily Roster'!$G239</f>
        <v>0</v>
      </c>
      <c r="H237" s="56">
        <f>'[2]Daily Roster'!$H239</f>
        <v>0</v>
      </c>
      <c r="I237" s="56">
        <f>'[2]Daily Roster'!$I239</f>
        <v>0</v>
      </c>
      <c r="J237" s="56">
        <f>'[2]Daily Roster'!$J239</f>
        <v>0</v>
      </c>
      <c r="K237" s="56">
        <f>'[2]Daily Roster'!$K239</f>
        <v>0</v>
      </c>
      <c r="L237" s="56">
        <f>'[2]Daily Roster'!$L239</f>
        <v>0</v>
      </c>
      <c r="M237" s="56">
        <f>'[2]Daily Roster'!$M239</f>
        <v>0</v>
      </c>
      <c r="N237" s="56">
        <f>'[2]Daily Roster'!$N239</f>
        <v>0</v>
      </c>
      <c r="O237" s="56">
        <f>'[2]Daily Roster'!$O239</f>
        <v>0</v>
      </c>
      <c r="P237" s="56">
        <f>'[2]Daily Roster'!$P239</f>
        <v>0</v>
      </c>
      <c r="Q237" s="56">
        <f>'[2]Daily Roster'!$Q239</f>
        <v>0</v>
      </c>
      <c r="R237" s="56">
        <f>'[2]Daily Roster'!$R239</f>
        <v>0</v>
      </c>
      <c r="S237" s="56">
        <f>'[2]Daily Roster'!$S239</f>
        <v>0</v>
      </c>
      <c r="T237" s="56">
        <f>'[2]Daily Roster'!$T239</f>
        <v>0</v>
      </c>
    </row>
    <row r="238" spans="1:20" x14ac:dyDescent="0.3">
      <c r="A238" s="52">
        <v>43796</v>
      </c>
      <c r="B238" s="53" t="s">
        <v>3</v>
      </c>
      <c r="C238" s="56">
        <f>'[2]Daily Roster'!$C240</f>
        <v>0</v>
      </c>
      <c r="D238" s="56">
        <f>'[2]Daily Roster'!$D240</f>
        <v>0</v>
      </c>
      <c r="E238" s="56">
        <f>'[2]Daily Roster'!$E240</f>
        <v>0</v>
      </c>
      <c r="F238" s="56">
        <f>'[2]Daily Roster'!$F240</f>
        <v>0</v>
      </c>
      <c r="G238" s="56">
        <f>'[2]Daily Roster'!$G240</f>
        <v>0</v>
      </c>
      <c r="H238" s="56">
        <f>'[2]Daily Roster'!$H240</f>
        <v>0</v>
      </c>
      <c r="I238" s="56">
        <f>'[2]Daily Roster'!$I240</f>
        <v>0</v>
      </c>
      <c r="J238" s="56">
        <f>'[2]Daily Roster'!$J240</f>
        <v>0</v>
      </c>
      <c r="K238" s="56">
        <f>'[2]Daily Roster'!$K240</f>
        <v>0</v>
      </c>
      <c r="L238" s="56">
        <f>'[2]Daily Roster'!$L240</f>
        <v>0</v>
      </c>
      <c r="M238" s="56">
        <f>'[2]Daily Roster'!$M240</f>
        <v>0</v>
      </c>
      <c r="N238" s="56">
        <f>'[2]Daily Roster'!$N240</f>
        <v>0</v>
      </c>
      <c r="O238" s="56">
        <f>'[2]Daily Roster'!$O240</f>
        <v>0</v>
      </c>
      <c r="P238" s="56">
        <f>'[2]Daily Roster'!$P240</f>
        <v>0</v>
      </c>
      <c r="Q238" s="56">
        <f>'[2]Daily Roster'!$Q240</f>
        <v>0</v>
      </c>
      <c r="R238" s="56">
        <f>'[2]Daily Roster'!$R240</f>
        <v>0</v>
      </c>
      <c r="S238" s="56">
        <f>'[2]Daily Roster'!$S240</f>
        <v>0</v>
      </c>
      <c r="T238" s="56">
        <f>'[2]Daily Roster'!$T240</f>
        <v>0</v>
      </c>
    </row>
    <row r="239" spans="1:20" x14ac:dyDescent="0.3">
      <c r="A239" s="52">
        <v>43797</v>
      </c>
      <c r="B239" s="53" t="s">
        <v>4</v>
      </c>
      <c r="C239" s="56">
        <f>'[2]Daily Roster'!$C241</f>
        <v>0</v>
      </c>
      <c r="D239" s="56">
        <f>'[2]Daily Roster'!$D241</f>
        <v>0</v>
      </c>
      <c r="E239" s="56">
        <f>'[2]Daily Roster'!$E241</f>
        <v>0</v>
      </c>
      <c r="F239" s="56">
        <f>'[2]Daily Roster'!$F241</f>
        <v>0</v>
      </c>
      <c r="G239" s="56">
        <f>'[2]Daily Roster'!$G241</f>
        <v>0</v>
      </c>
      <c r="H239" s="56">
        <f>'[2]Daily Roster'!$H241</f>
        <v>0</v>
      </c>
      <c r="I239" s="56">
        <f>'[2]Daily Roster'!$I241</f>
        <v>0</v>
      </c>
      <c r="J239" s="56">
        <f>'[2]Daily Roster'!$J241</f>
        <v>0</v>
      </c>
      <c r="K239" s="56">
        <f>'[2]Daily Roster'!$K241</f>
        <v>0</v>
      </c>
      <c r="L239" s="56">
        <f>'[2]Daily Roster'!$L241</f>
        <v>0</v>
      </c>
      <c r="M239" s="56">
        <f>'[2]Daily Roster'!$M241</f>
        <v>0</v>
      </c>
      <c r="N239" s="56">
        <f>'[2]Daily Roster'!$N241</f>
        <v>0</v>
      </c>
      <c r="O239" s="56">
        <f>'[2]Daily Roster'!$O241</f>
        <v>0</v>
      </c>
      <c r="P239" s="56">
        <f>'[2]Daily Roster'!$P241</f>
        <v>0</v>
      </c>
      <c r="Q239" s="56">
        <f>'[2]Daily Roster'!$Q241</f>
        <v>0</v>
      </c>
      <c r="R239" s="56">
        <f>'[2]Daily Roster'!$R241</f>
        <v>0</v>
      </c>
      <c r="S239" s="56">
        <f>'[2]Daily Roster'!$S241</f>
        <v>0</v>
      </c>
      <c r="T239" s="56">
        <f>'[2]Daily Roster'!$T241</f>
        <v>0</v>
      </c>
    </row>
    <row r="240" spans="1:20" x14ac:dyDescent="0.3">
      <c r="A240" s="52">
        <v>43798</v>
      </c>
      <c r="B240" s="53" t="s">
        <v>5</v>
      </c>
      <c r="C240" s="56">
        <f>'[2]Daily Roster'!$C242</f>
        <v>0</v>
      </c>
      <c r="D240" s="56">
        <f>'[2]Daily Roster'!$D242</f>
        <v>0</v>
      </c>
      <c r="E240" s="56">
        <f>'[2]Daily Roster'!$E242</f>
        <v>0</v>
      </c>
      <c r="F240" s="56">
        <f>'[2]Daily Roster'!$F242</f>
        <v>0</v>
      </c>
      <c r="G240" s="56">
        <f>'[2]Daily Roster'!$G242</f>
        <v>0</v>
      </c>
      <c r="H240" s="56">
        <f>'[2]Daily Roster'!$H242</f>
        <v>0</v>
      </c>
      <c r="I240" s="56">
        <f>'[2]Daily Roster'!$I242</f>
        <v>0</v>
      </c>
      <c r="J240" s="56">
        <f>'[2]Daily Roster'!$J242</f>
        <v>0</v>
      </c>
      <c r="K240" s="56">
        <f>'[2]Daily Roster'!$K242</f>
        <v>0</v>
      </c>
      <c r="L240" s="56">
        <f>'[2]Daily Roster'!$L242</f>
        <v>0</v>
      </c>
      <c r="M240" s="56">
        <f>'[2]Daily Roster'!$M242</f>
        <v>0</v>
      </c>
      <c r="N240" s="56">
        <f>'[2]Daily Roster'!$N242</f>
        <v>0</v>
      </c>
      <c r="O240" s="56">
        <f>'[2]Daily Roster'!$O242</f>
        <v>0</v>
      </c>
      <c r="P240" s="56">
        <f>'[2]Daily Roster'!$P242</f>
        <v>0</v>
      </c>
      <c r="Q240" s="56">
        <f>'[2]Daily Roster'!$Q242</f>
        <v>0</v>
      </c>
      <c r="R240" s="56">
        <f>'[2]Daily Roster'!$R242</f>
        <v>0</v>
      </c>
      <c r="S240" s="56">
        <f>'[2]Daily Roster'!$S242</f>
        <v>0</v>
      </c>
      <c r="T240" s="56">
        <f>'[2]Daily Roster'!$T242</f>
        <v>0</v>
      </c>
    </row>
    <row r="241" spans="1:20" x14ac:dyDescent="0.3">
      <c r="A241" s="52">
        <v>43801</v>
      </c>
      <c r="B241" s="53" t="s">
        <v>1</v>
      </c>
      <c r="C241" s="56">
        <f>'[2]Daily Roster'!$C243</f>
        <v>0</v>
      </c>
      <c r="D241" s="56">
        <f>'[2]Daily Roster'!$D243</f>
        <v>0</v>
      </c>
      <c r="E241" s="56">
        <f>'[2]Daily Roster'!$E243</f>
        <v>0</v>
      </c>
      <c r="F241" s="56">
        <f>'[2]Daily Roster'!$F243</f>
        <v>0</v>
      </c>
      <c r="G241" s="56">
        <f>'[2]Daily Roster'!$G243</f>
        <v>0</v>
      </c>
      <c r="H241" s="56">
        <f>'[2]Daily Roster'!$H243</f>
        <v>0</v>
      </c>
      <c r="I241" s="56">
        <f>'[2]Daily Roster'!$I243</f>
        <v>0</v>
      </c>
      <c r="J241" s="56">
        <f>'[2]Daily Roster'!$J243</f>
        <v>0</v>
      </c>
      <c r="K241" s="56">
        <f>'[2]Daily Roster'!$K243</f>
        <v>0</v>
      </c>
      <c r="L241" s="56">
        <f>'[2]Daily Roster'!$L243</f>
        <v>0</v>
      </c>
      <c r="M241" s="56">
        <f>'[2]Daily Roster'!$M243</f>
        <v>0</v>
      </c>
      <c r="N241" s="56">
        <f>'[2]Daily Roster'!$N243</f>
        <v>0</v>
      </c>
      <c r="O241" s="56">
        <f>'[2]Daily Roster'!$O243</f>
        <v>0</v>
      </c>
      <c r="P241" s="56">
        <f>'[2]Daily Roster'!$P243</f>
        <v>0</v>
      </c>
      <c r="Q241" s="56">
        <f>'[2]Daily Roster'!$Q243</f>
        <v>0</v>
      </c>
      <c r="R241" s="56">
        <f>'[2]Daily Roster'!$R243</f>
        <v>0</v>
      </c>
      <c r="S241" s="56">
        <f>'[2]Daily Roster'!$S243</f>
        <v>0</v>
      </c>
      <c r="T241" s="56">
        <f>'[2]Daily Roster'!$T243</f>
        <v>0</v>
      </c>
    </row>
    <row r="242" spans="1:20" x14ac:dyDescent="0.3">
      <c r="A242" s="52">
        <v>43437</v>
      </c>
      <c r="B242" s="53" t="s">
        <v>1</v>
      </c>
      <c r="C242" s="56">
        <f>'[2]Daily Roster'!$C244</f>
        <v>0</v>
      </c>
      <c r="D242" s="56">
        <f>'[2]Daily Roster'!$D244</f>
        <v>0</v>
      </c>
      <c r="E242" s="56">
        <f>'[2]Daily Roster'!$E244</f>
        <v>0</v>
      </c>
      <c r="F242" s="56">
        <f>'[2]Daily Roster'!$F244</f>
        <v>0</v>
      </c>
      <c r="G242" s="56">
        <f>'[2]Daily Roster'!$G244</f>
        <v>0</v>
      </c>
      <c r="H242" s="56">
        <f>'[2]Daily Roster'!$H244</f>
        <v>0</v>
      </c>
      <c r="I242" s="56">
        <f>'[2]Daily Roster'!$I244</f>
        <v>0</v>
      </c>
      <c r="J242" s="56">
        <f>'[2]Daily Roster'!$J244</f>
        <v>0</v>
      </c>
      <c r="K242" s="56">
        <f>'[2]Daily Roster'!$K244</f>
        <v>0</v>
      </c>
      <c r="L242" s="56">
        <f>'[2]Daily Roster'!$L244</f>
        <v>0</v>
      </c>
      <c r="M242" s="56">
        <f>'[2]Daily Roster'!$M244</f>
        <v>0</v>
      </c>
      <c r="N242" s="56">
        <f>'[2]Daily Roster'!$N244</f>
        <v>0</v>
      </c>
      <c r="O242" s="56">
        <f>'[2]Daily Roster'!$O244</f>
        <v>0</v>
      </c>
      <c r="P242" s="56">
        <f>'[2]Daily Roster'!$P244</f>
        <v>0</v>
      </c>
      <c r="Q242" s="56">
        <f>'[2]Daily Roster'!$Q244</f>
        <v>0</v>
      </c>
      <c r="R242" s="56">
        <f>'[2]Daily Roster'!$R244</f>
        <v>0</v>
      </c>
      <c r="S242" s="56">
        <f>'[2]Daily Roster'!$S244</f>
        <v>0</v>
      </c>
      <c r="T242" s="56">
        <f>'[2]Daily Roster'!$T244</f>
        <v>0</v>
      </c>
    </row>
    <row r="243" spans="1:20" x14ac:dyDescent="0.3">
      <c r="A243" s="52">
        <v>43438</v>
      </c>
      <c r="B243" s="53" t="s">
        <v>2</v>
      </c>
      <c r="C243" s="56">
        <f>'[2]Daily Roster'!$C245</f>
        <v>0</v>
      </c>
      <c r="D243" s="56">
        <f>'[2]Daily Roster'!$D245</f>
        <v>0</v>
      </c>
      <c r="E243" s="56">
        <f>'[2]Daily Roster'!$E245</f>
        <v>0</v>
      </c>
      <c r="F243" s="56">
        <f>'[2]Daily Roster'!$F245</f>
        <v>0</v>
      </c>
      <c r="G243" s="56">
        <f>'[2]Daily Roster'!$G245</f>
        <v>0</v>
      </c>
      <c r="H243" s="56">
        <f>'[2]Daily Roster'!$H245</f>
        <v>0</v>
      </c>
      <c r="I243" s="56">
        <f>'[2]Daily Roster'!$I245</f>
        <v>0</v>
      </c>
      <c r="J243" s="56">
        <f>'[2]Daily Roster'!$J245</f>
        <v>0</v>
      </c>
      <c r="K243" s="56">
        <f>'[2]Daily Roster'!$K245</f>
        <v>0</v>
      </c>
      <c r="L243" s="56">
        <f>'[2]Daily Roster'!$L245</f>
        <v>0</v>
      </c>
      <c r="M243" s="56">
        <f>'[2]Daily Roster'!$M245</f>
        <v>0</v>
      </c>
      <c r="N243" s="56">
        <f>'[2]Daily Roster'!$N245</f>
        <v>0</v>
      </c>
      <c r="O243" s="56">
        <f>'[2]Daily Roster'!$O245</f>
        <v>0</v>
      </c>
      <c r="P243" s="56">
        <f>'[2]Daily Roster'!$P245</f>
        <v>0</v>
      </c>
      <c r="Q243" s="56">
        <f>'[2]Daily Roster'!$Q245</f>
        <v>0</v>
      </c>
      <c r="R243" s="56">
        <f>'[2]Daily Roster'!$R245</f>
        <v>0</v>
      </c>
      <c r="S243" s="56">
        <f>'[2]Daily Roster'!$S245</f>
        <v>0</v>
      </c>
      <c r="T243" s="56">
        <f>'[2]Daily Roster'!$T245</f>
        <v>0</v>
      </c>
    </row>
    <row r="244" spans="1:20" x14ac:dyDescent="0.3">
      <c r="A244" s="52">
        <v>43439</v>
      </c>
      <c r="B244" s="53" t="s">
        <v>3</v>
      </c>
      <c r="C244" s="56">
        <f>'[2]Daily Roster'!$C246</f>
        <v>0</v>
      </c>
      <c r="D244" s="56">
        <f>'[2]Daily Roster'!$D246</f>
        <v>0</v>
      </c>
      <c r="E244" s="56">
        <f>'[2]Daily Roster'!$E246</f>
        <v>0</v>
      </c>
      <c r="F244" s="56">
        <f>'[2]Daily Roster'!$F246</f>
        <v>0</v>
      </c>
      <c r="G244" s="56">
        <f>'[2]Daily Roster'!$G246</f>
        <v>0</v>
      </c>
      <c r="H244" s="56">
        <f>'[2]Daily Roster'!$H246</f>
        <v>0</v>
      </c>
      <c r="I244" s="56">
        <f>'[2]Daily Roster'!$I246</f>
        <v>0</v>
      </c>
      <c r="J244" s="56">
        <f>'[2]Daily Roster'!$J246</f>
        <v>0</v>
      </c>
      <c r="K244" s="56">
        <f>'[2]Daily Roster'!$K246</f>
        <v>0</v>
      </c>
      <c r="L244" s="56">
        <f>'[2]Daily Roster'!$L246</f>
        <v>0</v>
      </c>
      <c r="M244" s="56">
        <f>'[2]Daily Roster'!$M246</f>
        <v>0</v>
      </c>
      <c r="N244" s="56">
        <f>'[2]Daily Roster'!$N246</f>
        <v>0</v>
      </c>
      <c r="O244" s="56">
        <f>'[2]Daily Roster'!$O246</f>
        <v>0</v>
      </c>
      <c r="P244" s="56">
        <f>'[2]Daily Roster'!$P246</f>
        <v>0</v>
      </c>
      <c r="Q244" s="56">
        <f>'[2]Daily Roster'!$Q246</f>
        <v>0</v>
      </c>
      <c r="R244" s="56">
        <f>'[2]Daily Roster'!$R246</f>
        <v>0</v>
      </c>
      <c r="S244" s="56">
        <f>'[2]Daily Roster'!$S246</f>
        <v>0</v>
      </c>
      <c r="T244" s="56">
        <f>'[2]Daily Roster'!$T246</f>
        <v>0</v>
      </c>
    </row>
    <row r="245" spans="1:20" x14ac:dyDescent="0.3">
      <c r="A245" s="52">
        <v>43440</v>
      </c>
      <c r="B245" s="53" t="s">
        <v>4</v>
      </c>
      <c r="C245" s="56">
        <f>'[2]Daily Roster'!$C247</f>
        <v>0</v>
      </c>
      <c r="D245" s="56">
        <f>'[2]Daily Roster'!$D247</f>
        <v>0</v>
      </c>
      <c r="E245" s="56">
        <f>'[2]Daily Roster'!$E247</f>
        <v>0</v>
      </c>
      <c r="F245" s="56">
        <f>'[2]Daily Roster'!$F247</f>
        <v>0</v>
      </c>
      <c r="G245" s="56">
        <f>'[2]Daily Roster'!$G247</f>
        <v>0</v>
      </c>
      <c r="H245" s="56">
        <f>'[2]Daily Roster'!$H247</f>
        <v>0</v>
      </c>
      <c r="I245" s="56">
        <f>'[2]Daily Roster'!$I247</f>
        <v>0</v>
      </c>
      <c r="J245" s="56">
        <f>'[2]Daily Roster'!$J247</f>
        <v>0</v>
      </c>
      <c r="K245" s="56">
        <f>'[2]Daily Roster'!$K247</f>
        <v>0</v>
      </c>
      <c r="L245" s="56">
        <f>'[2]Daily Roster'!$L247</f>
        <v>0</v>
      </c>
      <c r="M245" s="56">
        <f>'[2]Daily Roster'!$M247</f>
        <v>0</v>
      </c>
      <c r="N245" s="56">
        <f>'[2]Daily Roster'!$N247</f>
        <v>0</v>
      </c>
      <c r="O245" s="56">
        <f>'[2]Daily Roster'!$O247</f>
        <v>0</v>
      </c>
      <c r="P245" s="56">
        <f>'[2]Daily Roster'!$P247</f>
        <v>0</v>
      </c>
      <c r="Q245" s="56">
        <f>'[2]Daily Roster'!$Q247</f>
        <v>0</v>
      </c>
      <c r="R245" s="56">
        <f>'[2]Daily Roster'!$R247</f>
        <v>0</v>
      </c>
      <c r="S245" s="56">
        <f>'[2]Daily Roster'!$S247</f>
        <v>0</v>
      </c>
      <c r="T245" s="56">
        <f>'[2]Daily Roster'!$T247</f>
        <v>0</v>
      </c>
    </row>
    <row r="246" spans="1:20" x14ac:dyDescent="0.3">
      <c r="A246" s="52">
        <v>43441</v>
      </c>
      <c r="B246" s="53" t="s">
        <v>5</v>
      </c>
      <c r="C246" s="56">
        <f>'[2]Daily Roster'!$C248</f>
        <v>0</v>
      </c>
      <c r="D246" s="56">
        <f>'[2]Daily Roster'!$D248</f>
        <v>0</v>
      </c>
      <c r="E246" s="56">
        <f>'[2]Daily Roster'!$E248</f>
        <v>0</v>
      </c>
      <c r="F246" s="56">
        <f>'[2]Daily Roster'!$F248</f>
        <v>0</v>
      </c>
      <c r="G246" s="56">
        <f>'[2]Daily Roster'!$G248</f>
        <v>0</v>
      </c>
      <c r="H246" s="56">
        <f>'[2]Daily Roster'!$H248</f>
        <v>0</v>
      </c>
      <c r="I246" s="56">
        <f>'[2]Daily Roster'!$I248</f>
        <v>0</v>
      </c>
      <c r="J246" s="56">
        <f>'[2]Daily Roster'!$J248</f>
        <v>0</v>
      </c>
      <c r="K246" s="56">
        <f>'[2]Daily Roster'!$K248</f>
        <v>0</v>
      </c>
      <c r="L246" s="56">
        <f>'[2]Daily Roster'!$L248</f>
        <v>0</v>
      </c>
      <c r="M246" s="56">
        <f>'[2]Daily Roster'!$M248</f>
        <v>0</v>
      </c>
      <c r="N246" s="56">
        <f>'[2]Daily Roster'!$N248</f>
        <v>0</v>
      </c>
      <c r="O246" s="56">
        <f>'[2]Daily Roster'!$O248</f>
        <v>0</v>
      </c>
      <c r="P246" s="56">
        <f>'[2]Daily Roster'!$P248</f>
        <v>0</v>
      </c>
      <c r="Q246" s="56">
        <f>'[2]Daily Roster'!$Q248</f>
        <v>0</v>
      </c>
      <c r="R246" s="56">
        <f>'[2]Daily Roster'!$R248</f>
        <v>0</v>
      </c>
      <c r="S246" s="56">
        <f>'[2]Daily Roster'!$S248</f>
        <v>0</v>
      </c>
      <c r="T246" s="56">
        <f>'[2]Daily Roster'!$T248</f>
        <v>0</v>
      </c>
    </row>
    <row r="247" spans="1:20" x14ac:dyDescent="0.3">
      <c r="A247" s="52">
        <v>43444</v>
      </c>
      <c r="B247" s="53" t="s">
        <v>1</v>
      </c>
      <c r="C247" s="56">
        <f>'[2]Daily Roster'!$C249</f>
        <v>0</v>
      </c>
      <c r="D247" s="56">
        <f>'[2]Daily Roster'!$D249</f>
        <v>0</v>
      </c>
      <c r="E247" s="56">
        <f>'[2]Daily Roster'!$E249</f>
        <v>0</v>
      </c>
      <c r="F247" s="56">
        <f>'[2]Daily Roster'!$F249</f>
        <v>0</v>
      </c>
      <c r="G247" s="56">
        <f>'[2]Daily Roster'!$G249</f>
        <v>0</v>
      </c>
      <c r="H247" s="56">
        <f>'[2]Daily Roster'!$H249</f>
        <v>0</v>
      </c>
      <c r="I247" s="56">
        <f>'[2]Daily Roster'!$I249</f>
        <v>0</v>
      </c>
      <c r="J247" s="56">
        <f>'[2]Daily Roster'!$J249</f>
        <v>0</v>
      </c>
      <c r="K247" s="56">
        <f>'[2]Daily Roster'!$K249</f>
        <v>0</v>
      </c>
      <c r="L247" s="56">
        <f>'[2]Daily Roster'!$L249</f>
        <v>0</v>
      </c>
      <c r="M247" s="56">
        <f>'[2]Daily Roster'!$M249</f>
        <v>0</v>
      </c>
      <c r="N247" s="56">
        <f>'[2]Daily Roster'!$N249</f>
        <v>0</v>
      </c>
      <c r="O247" s="56">
        <f>'[2]Daily Roster'!$O249</f>
        <v>0</v>
      </c>
      <c r="P247" s="56">
        <f>'[2]Daily Roster'!$P249</f>
        <v>0</v>
      </c>
      <c r="Q247" s="56">
        <f>'[2]Daily Roster'!$Q249</f>
        <v>0</v>
      </c>
      <c r="R247" s="56">
        <f>'[2]Daily Roster'!$R249</f>
        <v>0</v>
      </c>
      <c r="S247" s="56">
        <f>'[2]Daily Roster'!$S249</f>
        <v>0</v>
      </c>
      <c r="T247" s="56">
        <f>'[2]Daily Roster'!$T249</f>
        <v>0</v>
      </c>
    </row>
    <row r="248" spans="1:20" x14ac:dyDescent="0.3">
      <c r="A248" s="52">
        <v>43445</v>
      </c>
      <c r="B248" s="53" t="s">
        <v>2</v>
      </c>
      <c r="C248" s="56">
        <f>'[2]Daily Roster'!$C250</f>
        <v>0</v>
      </c>
      <c r="D248" s="56">
        <f>'[2]Daily Roster'!$D250</f>
        <v>0</v>
      </c>
      <c r="E248" s="56">
        <f>'[2]Daily Roster'!$E250</f>
        <v>0</v>
      </c>
      <c r="F248" s="56">
        <f>'[2]Daily Roster'!$F250</f>
        <v>0</v>
      </c>
      <c r="G248" s="56">
        <f>'[2]Daily Roster'!$G250</f>
        <v>0</v>
      </c>
      <c r="H248" s="56">
        <f>'[2]Daily Roster'!$H250</f>
        <v>0</v>
      </c>
      <c r="I248" s="56">
        <f>'[2]Daily Roster'!$I250</f>
        <v>0</v>
      </c>
      <c r="J248" s="56">
        <f>'[2]Daily Roster'!$J250</f>
        <v>0</v>
      </c>
      <c r="K248" s="56">
        <f>'[2]Daily Roster'!$K250</f>
        <v>0</v>
      </c>
      <c r="L248" s="56">
        <f>'[2]Daily Roster'!$L250</f>
        <v>0</v>
      </c>
      <c r="M248" s="56">
        <f>'[2]Daily Roster'!$M250</f>
        <v>0</v>
      </c>
      <c r="N248" s="56">
        <f>'[2]Daily Roster'!$N250</f>
        <v>0</v>
      </c>
      <c r="O248" s="56">
        <f>'[2]Daily Roster'!$O250</f>
        <v>0</v>
      </c>
      <c r="P248" s="56">
        <f>'[2]Daily Roster'!$P250</f>
        <v>0</v>
      </c>
      <c r="Q248" s="56">
        <f>'[2]Daily Roster'!$Q250</f>
        <v>0</v>
      </c>
      <c r="R248" s="56">
        <f>'[2]Daily Roster'!$R250</f>
        <v>0</v>
      </c>
      <c r="S248" s="56">
        <f>'[2]Daily Roster'!$S250</f>
        <v>0</v>
      </c>
      <c r="T248" s="56">
        <f>'[2]Daily Roster'!$T250</f>
        <v>0</v>
      </c>
    </row>
    <row r="249" spans="1:20" x14ac:dyDescent="0.3">
      <c r="A249" s="52">
        <v>43446</v>
      </c>
      <c r="B249" s="53" t="s">
        <v>3</v>
      </c>
      <c r="C249" s="56">
        <f>'[2]Daily Roster'!$C251</f>
        <v>0</v>
      </c>
      <c r="D249" s="56">
        <f>'[2]Daily Roster'!$D251</f>
        <v>0</v>
      </c>
      <c r="E249" s="56">
        <f>'[2]Daily Roster'!$E251</f>
        <v>0</v>
      </c>
      <c r="F249" s="56">
        <f>'[2]Daily Roster'!$F251</f>
        <v>0</v>
      </c>
      <c r="G249" s="56">
        <f>'[2]Daily Roster'!$G251</f>
        <v>0</v>
      </c>
      <c r="H249" s="56">
        <f>'[2]Daily Roster'!$H251</f>
        <v>0</v>
      </c>
      <c r="I249" s="56">
        <f>'[2]Daily Roster'!$I251</f>
        <v>0</v>
      </c>
      <c r="J249" s="56">
        <f>'[2]Daily Roster'!$J251</f>
        <v>0</v>
      </c>
      <c r="K249" s="56">
        <f>'[2]Daily Roster'!$K251</f>
        <v>0</v>
      </c>
      <c r="L249" s="56">
        <f>'[2]Daily Roster'!$L251</f>
        <v>0</v>
      </c>
      <c r="M249" s="56">
        <f>'[2]Daily Roster'!$M251</f>
        <v>0</v>
      </c>
      <c r="N249" s="56">
        <f>'[2]Daily Roster'!$N251</f>
        <v>0</v>
      </c>
      <c r="O249" s="56">
        <f>'[2]Daily Roster'!$O251</f>
        <v>0</v>
      </c>
      <c r="P249" s="56">
        <f>'[2]Daily Roster'!$P251</f>
        <v>0</v>
      </c>
      <c r="Q249" s="56">
        <f>'[2]Daily Roster'!$Q251</f>
        <v>0</v>
      </c>
      <c r="R249" s="56">
        <f>'[2]Daily Roster'!$R251</f>
        <v>0</v>
      </c>
      <c r="S249" s="56">
        <f>'[2]Daily Roster'!$S251</f>
        <v>0</v>
      </c>
      <c r="T249" s="56">
        <f>'[2]Daily Roster'!$T251</f>
        <v>0</v>
      </c>
    </row>
    <row r="250" spans="1:20" x14ac:dyDescent="0.3">
      <c r="A250" s="52">
        <v>43447</v>
      </c>
      <c r="B250" s="53" t="s">
        <v>4</v>
      </c>
      <c r="C250" s="56">
        <f>'[2]Daily Roster'!$C252</f>
        <v>0</v>
      </c>
      <c r="D250" s="56">
        <f>'[2]Daily Roster'!$D252</f>
        <v>0</v>
      </c>
      <c r="E250" s="56">
        <f>'[2]Daily Roster'!$E252</f>
        <v>0</v>
      </c>
      <c r="F250" s="56">
        <f>'[2]Daily Roster'!$F252</f>
        <v>0</v>
      </c>
      <c r="G250" s="56">
        <f>'[2]Daily Roster'!$G252</f>
        <v>0</v>
      </c>
      <c r="H250" s="56">
        <f>'[2]Daily Roster'!$H252</f>
        <v>0</v>
      </c>
      <c r="I250" s="56">
        <f>'[2]Daily Roster'!$I252</f>
        <v>0</v>
      </c>
      <c r="J250" s="56">
        <f>'[2]Daily Roster'!$J252</f>
        <v>0</v>
      </c>
      <c r="K250" s="56">
        <f>'[2]Daily Roster'!$K252</f>
        <v>0</v>
      </c>
      <c r="L250" s="56">
        <f>'[2]Daily Roster'!$L252</f>
        <v>0</v>
      </c>
      <c r="M250" s="56">
        <f>'[2]Daily Roster'!$M252</f>
        <v>0</v>
      </c>
      <c r="N250" s="56">
        <f>'[2]Daily Roster'!$N252</f>
        <v>0</v>
      </c>
      <c r="O250" s="56">
        <f>'[2]Daily Roster'!$O252</f>
        <v>0</v>
      </c>
      <c r="P250" s="56">
        <f>'[2]Daily Roster'!$P252</f>
        <v>0</v>
      </c>
      <c r="Q250" s="56">
        <f>'[2]Daily Roster'!$Q252</f>
        <v>0</v>
      </c>
      <c r="R250" s="56">
        <f>'[2]Daily Roster'!$R252</f>
        <v>0</v>
      </c>
      <c r="S250" s="56">
        <f>'[2]Daily Roster'!$S252</f>
        <v>0</v>
      </c>
      <c r="T250" s="56">
        <f>'[2]Daily Roster'!$T252</f>
        <v>0</v>
      </c>
    </row>
    <row r="251" spans="1:20" x14ac:dyDescent="0.3">
      <c r="A251" s="52">
        <v>43448</v>
      </c>
      <c r="B251" s="53" t="s">
        <v>5</v>
      </c>
      <c r="C251" s="56">
        <f>'[2]Daily Roster'!$C253</f>
        <v>0</v>
      </c>
      <c r="D251" s="56">
        <f>'[2]Daily Roster'!$D253</f>
        <v>0</v>
      </c>
      <c r="E251" s="56">
        <f>'[2]Daily Roster'!$E253</f>
        <v>0</v>
      </c>
      <c r="F251" s="56">
        <f>'[2]Daily Roster'!$F253</f>
        <v>0</v>
      </c>
      <c r="G251" s="56">
        <f>'[2]Daily Roster'!$G253</f>
        <v>0</v>
      </c>
      <c r="H251" s="56">
        <f>'[2]Daily Roster'!$H253</f>
        <v>0</v>
      </c>
      <c r="I251" s="56">
        <f>'[2]Daily Roster'!$I253</f>
        <v>0</v>
      </c>
      <c r="J251" s="56">
        <f>'[2]Daily Roster'!$J253</f>
        <v>0</v>
      </c>
      <c r="K251" s="56">
        <f>'[2]Daily Roster'!$K253</f>
        <v>0</v>
      </c>
      <c r="L251" s="56">
        <f>'[2]Daily Roster'!$L253</f>
        <v>0</v>
      </c>
      <c r="M251" s="56">
        <f>'[2]Daily Roster'!$M253</f>
        <v>0</v>
      </c>
      <c r="N251" s="56">
        <f>'[2]Daily Roster'!$N253</f>
        <v>0</v>
      </c>
      <c r="O251" s="56">
        <f>'[2]Daily Roster'!$O253</f>
        <v>0</v>
      </c>
      <c r="P251" s="56">
        <f>'[2]Daily Roster'!$P253</f>
        <v>0</v>
      </c>
      <c r="Q251" s="56">
        <f>'[2]Daily Roster'!$Q253</f>
        <v>0</v>
      </c>
      <c r="R251" s="56">
        <f>'[2]Daily Roster'!$R253</f>
        <v>0</v>
      </c>
      <c r="S251" s="56">
        <f>'[2]Daily Roster'!$S253</f>
        <v>0</v>
      </c>
      <c r="T251" s="56">
        <f>'[2]Daily Roster'!$T253</f>
        <v>0</v>
      </c>
    </row>
    <row r="252" spans="1:20" x14ac:dyDescent="0.3">
      <c r="A252" s="52">
        <v>43451</v>
      </c>
      <c r="B252" s="53" t="s">
        <v>1</v>
      </c>
      <c r="C252" s="56">
        <f>'[2]Daily Roster'!$C254</f>
        <v>0</v>
      </c>
      <c r="D252" s="56">
        <f>'[2]Daily Roster'!$D254</f>
        <v>0</v>
      </c>
      <c r="E252" s="56">
        <f>'[2]Daily Roster'!$E254</f>
        <v>0</v>
      </c>
      <c r="F252" s="56">
        <f>'[2]Daily Roster'!$F254</f>
        <v>0</v>
      </c>
      <c r="G252" s="56">
        <f>'[2]Daily Roster'!$G254</f>
        <v>0</v>
      </c>
      <c r="H252" s="56">
        <f>'[2]Daily Roster'!$H254</f>
        <v>0</v>
      </c>
      <c r="I252" s="56">
        <f>'[2]Daily Roster'!$I254</f>
        <v>0</v>
      </c>
      <c r="J252" s="56">
        <f>'[2]Daily Roster'!$J254</f>
        <v>0</v>
      </c>
      <c r="K252" s="56">
        <f>'[2]Daily Roster'!$K254</f>
        <v>0</v>
      </c>
      <c r="L252" s="56">
        <f>'[2]Daily Roster'!$L254</f>
        <v>0</v>
      </c>
      <c r="M252" s="56">
        <f>'[2]Daily Roster'!$M254</f>
        <v>0</v>
      </c>
      <c r="N252" s="56">
        <f>'[2]Daily Roster'!$N254</f>
        <v>0</v>
      </c>
      <c r="O252" s="56">
        <f>'[2]Daily Roster'!$O254</f>
        <v>0</v>
      </c>
      <c r="P252" s="56">
        <f>'[2]Daily Roster'!$P254</f>
        <v>0</v>
      </c>
      <c r="Q252" s="56">
        <f>'[2]Daily Roster'!$Q254</f>
        <v>0</v>
      </c>
      <c r="R252" s="56">
        <f>'[2]Daily Roster'!$R254</f>
        <v>0</v>
      </c>
      <c r="S252" s="56">
        <f>'[2]Daily Roster'!$S254</f>
        <v>0</v>
      </c>
      <c r="T252" s="56">
        <f>'[2]Daily Roster'!$T254</f>
        <v>0</v>
      </c>
    </row>
    <row r="253" spans="1:20" x14ac:dyDescent="0.3">
      <c r="A253" s="52">
        <v>43452</v>
      </c>
      <c r="B253" s="53" t="s">
        <v>2</v>
      </c>
      <c r="C253" s="56">
        <f>'[2]Daily Roster'!$C255</f>
        <v>0</v>
      </c>
      <c r="D253" s="56">
        <f>'[2]Daily Roster'!$D255</f>
        <v>0</v>
      </c>
      <c r="E253" s="56">
        <f>'[2]Daily Roster'!$E255</f>
        <v>0</v>
      </c>
      <c r="F253" s="56">
        <f>'[2]Daily Roster'!$F255</f>
        <v>0</v>
      </c>
      <c r="G253" s="56">
        <f>'[2]Daily Roster'!$G255</f>
        <v>0</v>
      </c>
      <c r="H253" s="56">
        <f>'[2]Daily Roster'!$H255</f>
        <v>0</v>
      </c>
      <c r="I253" s="56">
        <f>'[2]Daily Roster'!$I255</f>
        <v>0</v>
      </c>
      <c r="J253" s="56">
        <f>'[2]Daily Roster'!$J255</f>
        <v>0</v>
      </c>
      <c r="K253" s="56">
        <f>'[2]Daily Roster'!$K255</f>
        <v>0</v>
      </c>
      <c r="L253" s="56">
        <f>'[2]Daily Roster'!$L255</f>
        <v>0</v>
      </c>
      <c r="M253" s="56">
        <f>'[2]Daily Roster'!$M255</f>
        <v>0</v>
      </c>
      <c r="N253" s="56">
        <f>'[2]Daily Roster'!$N255</f>
        <v>0</v>
      </c>
      <c r="O253" s="56">
        <f>'[2]Daily Roster'!$O255</f>
        <v>0</v>
      </c>
      <c r="P253" s="56">
        <f>'[2]Daily Roster'!$P255</f>
        <v>0</v>
      </c>
      <c r="Q253" s="56">
        <f>'[2]Daily Roster'!$Q255</f>
        <v>0</v>
      </c>
      <c r="R253" s="56">
        <f>'[2]Daily Roster'!$R255</f>
        <v>0</v>
      </c>
      <c r="S253" s="56">
        <f>'[2]Daily Roster'!$S255</f>
        <v>0</v>
      </c>
      <c r="T253" s="56">
        <f>'[2]Daily Roster'!$T255</f>
        <v>0</v>
      </c>
    </row>
    <row r="254" spans="1:20" x14ac:dyDescent="0.3">
      <c r="A254" s="52">
        <v>43453</v>
      </c>
      <c r="B254" s="53" t="s">
        <v>3</v>
      </c>
      <c r="C254" s="56">
        <f>'[2]Daily Roster'!$C256</f>
        <v>0</v>
      </c>
      <c r="D254" s="56">
        <f>'[2]Daily Roster'!$D256</f>
        <v>0</v>
      </c>
      <c r="E254" s="56">
        <f>'[2]Daily Roster'!$E256</f>
        <v>0</v>
      </c>
      <c r="F254" s="56">
        <f>'[2]Daily Roster'!$F256</f>
        <v>0</v>
      </c>
      <c r="G254" s="56">
        <f>'[2]Daily Roster'!$G256</f>
        <v>0</v>
      </c>
      <c r="H254" s="56">
        <f>'[2]Daily Roster'!$H256</f>
        <v>0</v>
      </c>
      <c r="I254" s="56">
        <f>'[2]Daily Roster'!$I256</f>
        <v>0</v>
      </c>
      <c r="J254" s="56">
        <f>'[2]Daily Roster'!$J256</f>
        <v>0</v>
      </c>
      <c r="K254" s="56">
        <f>'[2]Daily Roster'!$K256</f>
        <v>0</v>
      </c>
      <c r="L254" s="56">
        <f>'[2]Daily Roster'!$L256</f>
        <v>0</v>
      </c>
      <c r="M254" s="56">
        <f>'[2]Daily Roster'!$M256</f>
        <v>0</v>
      </c>
      <c r="N254" s="56">
        <f>'[2]Daily Roster'!$N256</f>
        <v>0</v>
      </c>
      <c r="O254" s="56">
        <f>'[2]Daily Roster'!$O256</f>
        <v>0</v>
      </c>
      <c r="P254" s="56">
        <f>'[2]Daily Roster'!$P256</f>
        <v>0</v>
      </c>
      <c r="Q254" s="56">
        <f>'[2]Daily Roster'!$Q256</f>
        <v>0</v>
      </c>
      <c r="R254" s="56">
        <f>'[2]Daily Roster'!$R256</f>
        <v>0</v>
      </c>
      <c r="S254" s="56">
        <f>'[2]Daily Roster'!$S256</f>
        <v>0</v>
      </c>
      <c r="T254" s="56">
        <f>'[2]Daily Roster'!$T256</f>
        <v>0</v>
      </c>
    </row>
    <row r="255" spans="1:20" x14ac:dyDescent="0.3">
      <c r="A255" s="52">
        <v>43454</v>
      </c>
      <c r="B255" s="53" t="s">
        <v>4</v>
      </c>
      <c r="C255" s="56">
        <f>'[2]Daily Roster'!$C257</f>
        <v>0</v>
      </c>
      <c r="D255" s="56">
        <f>'[2]Daily Roster'!$D257</f>
        <v>0</v>
      </c>
      <c r="E255" s="56">
        <f>'[2]Daily Roster'!$E257</f>
        <v>0</v>
      </c>
      <c r="F255" s="56">
        <f>'[2]Daily Roster'!$F257</f>
        <v>0</v>
      </c>
      <c r="G255" s="56">
        <f>'[2]Daily Roster'!$G257</f>
        <v>0</v>
      </c>
      <c r="H255" s="56">
        <f>'[2]Daily Roster'!$H257</f>
        <v>0</v>
      </c>
      <c r="I255" s="56">
        <f>'[2]Daily Roster'!$I257</f>
        <v>0</v>
      </c>
      <c r="J255" s="56">
        <f>'[2]Daily Roster'!$J257</f>
        <v>0</v>
      </c>
      <c r="K255" s="56">
        <f>'[2]Daily Roster'!$K257</f>
        <v>0</v>
      </c>
      <c r="L255" s="56">
        <f>'[2]Daily Roster'!$L257</f>
        <v>0</v>
      </c>
      <c r="M255" s="56">
        <f>'[2]Daily Roster'!$M257</f>
        <v>0</v>
      </c>
      <c r="N255" s="56">
        <f>'[2]Daily Roster'!$N257</f>
        <v>0</v>
      </c>
      <c r="O255" s="56">
        <f>'[2]Daily Roster'!$O257</f>
        <v>0</v>
      </c>
      <c r="P255" s="56">
        <f>'[2]Daily Roster'!$P257</f>
        <v>0</v>
      </c>
      <c r="Q255" s="56">
        <f>'[2]Daily Roster'!$Q257</f>
        <v>0</v>
      </c>
      <c r="R255" s="56">
        <f>'[2]Daily Roster'!$R257</f>
        <v>0</v>
      </c>
      <c r="S255" s="56">
        <f>'[2]Daily Roster'!$S257</f>
        <v>0</v>
      </c>
      <c r="T255" s="56">
        <f>'[2]Daily Roster'!$T257</f>
        <v>0</v>
      </c>
    </row>
    <row r="256" spans="1:20" x14ac:dyDescent="0.3">
      <c r="A256" s="52">
        <v>43455</v>
      </c>
      <c r="B256" s="53" t="s">
        <v>5</v>
      </c>
      <c r="C256" s="56">
        <f>'[2]Daily Roster'!$C258</f>
        <v>0</v>
      </c>
      <c r="D256" s="56">
        <f>'[2]Daily Roster'!$D258</f>
        <v>0</v>
      </c>
      <c r="E256" s="56">
        <f>'[2]Daily Roster'!$E258</f>
        <v>0</v>
      </c>
      <c r="F256" s="56">
        <f>'[2]Daily Roster'!$F258</f>
        <v>0</v>
      </c>
      <c r="G256" s="56">
        <f>'[2]Daily Roster'!$G258</f>
        <v>0</v>
      </c>
      <c r="H256" s="56">
        <f>'[2]Daily Roster'!$H258</f>
        <v>0</v>
      </c>
      <c r="I256" s="56">
        <f>'[2]Daily Roster'!$I258</f>
        <v>0</v>
      </c>
      <c r="J256" s="56">
        <f>'[2]Daily Roster'!$J258</f>
        <v>0</v>
      </c>
      <c r="K256" s="56">
        <f>'[2]Daily Roster'!$K258</f>
        <v>0</v>
      </c>
      <c r="L256" s="56">
        <f>'[2]Daily Roster'!$L258</f>
        <v>0</v>
      </c>
      <c r="M256" s="56">
        <f>'[2]Daily Roster'!$M258</f>
        <v>0</v>
      </c>
      <c r="N256" s="56">
        <f>'[2]Daily Roster'!$N258</f>
        <v>0</v>
      </c>
      <c r="O256" s="56">
        <f>'[2]Daily Roster'!$O258</f>
        <v>0</v>
      </c>
      <c r="P256" s="56">
        <f>'[2]Daily Roster'!$P258</f>
        <v>0</v>
      </c>
      <c r="Q256" s="56">
        <f>'[2]Daily Roster'!$Q258</f>
        <v>0</v>
      </c>
      <c r="R256" s="56">
        <f>'[2]Daily Roster'!$R258</f>
        <v>0</v>
      </c>
      <c r="S256" s="56">
        <f>'[2]Daily Roster'!$S258</f>
        <v>0</v>
      </c>
      <c r="T256" s="56">
        <f>'[2]Daily Roster'!$T258</f>
        <v>0</v>
      </c>
    </row>
    <row r="257" spans="1:20" x14ac:dyDescent="0.3">
      <c r="A257" s="52">
        <v>43458</v>
      </c>
      <c r="B257" s="53" t="s">
        <v>1</v>
      </c>
      <c r="C257" s="56">
        <f>'[2]Daily Roster'!$C259</f>
        <v>0</v>
      </c>
      <c r="D257" s="56">
        <f>'[2]Daily Roster'!$D259</f>
        <v>0</v>
      </c>
      <c r="E257" s="56">
        <f>'[2]Daily Roster'!$E259</f>
        <v>0</v>
      </c>
      <c r="F257" s="56">
        <f>'[2]Daily Roster'!$F259</f>
        <v>0</v>
      </c>
      <c r="G257" s="56">
        <f>'[2]Daily Roster'!$G259</f>
        <v>0</v>
      </c>
      <c r="H257" s="56">
        <f>'[2]Daily Roster'!$H259</f>
        <v>0</v>
      </c>
      <c r="I257" s="56">
        <f>'[2]Daily Roster'!$I259</f>
        <v>0</v>
      </c>
      <c r="J257" s="56">
        <f>'[2]Daily Roster'!$J259</f>
        <v>0</v>
      </c>
      <c r="K257" s="56">
        <f>'[2]Daily Roster'!$K259</f>
        <v>0</v>
      </c>
      <c r="L257" s="56">
        <f>'[2]Daily Roster'!$L259</f>
        <v>0</v>
      </c>
      <c r="M257" s="56">
        <f>'[2]Daily Roster'!$M259</f>
        <v>0</v>
      </c>
      <c r="N257" s="56">
        <f>'[2]Daily Roster'!$N259</f>
        <v>0</v>
      </c>
      <c r="O257" s="56">
        <f>'[2]Daily Roster'!$O259</f>
        <v>0</v>
      </c>
      <c r="P257" s="56">
        <f>'[2]Daily Roster'!$P259</f>
        <v>0</v>
      </c>
      <c r="Q257" s="56">
        <f>'[2]Daily Roster'!$Q259</f>
        <v>0</v>
      </c>
      <c r="R257" s="56">
        <f>'[2]Daily Roster'!$R259</f>
        <v>0</v>
      </c>
      <c r="S257" s="56">
        <f>'[2]Daily Roster'!$S259</f>
        <v>0</v>
      </c>
      <c r="T257" s="56">
        <f>'[2]Daily Roster'!$T259</f>
        <v>0</v>
      </c>
    </row>
    <row r="258" spans="1:20" x14ac:dyDescent="0.3">
      <c r="A258" s="52">
        <v>43459</v>
      </c>
      <c r="B258" s="53" t="s">
        <v>2</v>
      </c>
      <c r="C258" s="56">
        <f>'[2]Daily Roster'!$C260</f>
        <v>0</v>
      </c>
      <c r="D258" s="56">
        <f>'[2]Daily Roster'!$D260</f>
        <v>0</v>
      </c>
      <c r="E258" s="56">
        <f>'[2]Daily Roster'!$E260</f>
        <v>0</v>
      </c>
      <c r="F258" s="56">
        <f>'[2]Daily Roster'!$F260</f>
        <v>0</v>
      </c>
      <c r="G258" s="56">
        <f>'[2]Daily Roster'!$G260</f>
        <v>0</v>
      </c>
      <c r="H258" s="56">
        <f>'[2]Daily Roster'!$H260</f>
        <v>0</v>
      </c>
      <c r="I258" s="56">
        <f>'[2]Daily Roster'!$I260</f>
        <v>0</v>
      </c>
      <c r="J258" s="56">
        <f>'[2]Daily Roster'!$J260</f>
        <v>0</v>
      </c>
      <c r="K258" s="56">
        <f>'[2]Daily Roster'!$K260</f>
        <v>0</v>
      </c>
      <c r="L258" s="56">
        <f>'[2]Daily Roster'!$L260</f>
        <v>0</v>
      </c>
      <c r="M258" s="56">
        <f>'[2]Daily Roster'!$M260</f>
        <v>0</v>
      </c>
      <c r="N258" s="56">
        <f>'[2]Daily Roster'!$N260</f>
        <v>0</v>
      </c>
      <c r="O258" s="56">
        <f>'[2]Daily Roster'!$O260</f>
        <v>0</v>
      </c>
      <c r="P258" s="56">
        <f>'[2]Daily Roster'!$P260</f>
        <v>0</v>
      </c>
      <c r="Q258" s="56">
        <f>'[2]Daily Roster'!$Q260</f>
        <v>0</v>
      </c>
      <c r="R258" s="56">
        <f>'[2]Daily Roster'!$R260</f>
        <v>0</v>
      </c>
      <c r="S258" s="56">
        <f>'[2]Daily Roster'!$S260</f>
        <v>0</v>
      </c>
      <c r="T258" s="56">
        <f>'[2]Daily Roster'!$T260</f>
        <v>0</v>
      </c>
    </row>
    <row r="259" spans="1:20" x14ac:dyDescent="0.3">
      <c r="A259" s="52">
        <v>43460</v>
      </c>
      <c r="B259" s="53" t="s">
        <v>3</v>
      </c>
      <c r="C259" s="56">
        <f>'[2]Daily Roster'!$C261</f>
        <v>0</v>
      </c>
      <c r="D259" s="56">
        <f>'[2]Daily Roster'!$D261</f>
        <v>0</v>
      </c>
      <c r="E259" s="56">
        <f>'[2]Daily Roster'!$E261</f>
        <v>0</v>
      </c>
      <c r="F259" s="56">
        <f>'[2]Daily Roster'!$F261</f>
        <v>0</v>
      </c>
      <c r="G259" s="56">
        <f>'[2]Daily Roster'!$G261</f>
        <v>0</v>
      </c>
      <c r="H259" s="56">
        <f>'[2]Daily Roster'!$H261</f>
        <v>0</v>
      </c>
      <c r="I259" s="56">
        <f>'[2]Daily Roster'!$I261</f>
        <v>0</v>
      </c>
      <c r="J259" s="56">
        <f>'[2]Daily Roster'!$J261</f>
        <v>0</v>
      </c>
      <c r="K259" s="56">
        <f>'[2]Daily Roster'!$K261</f>
        <v>0</v>
      </c>
      <c r="L259" s="56">
        <f>'[2]Daily Roster'!$L261</f>
        <v>0</v>
      </c>
      <c r="M259" s="56">
        <f>'[2]Daily Roster'!$M261</f>
        <v>0</v>
      </c>
      <c r="N259" s="56">
        <f>'[2]Daily Roster'!$N261</f>
        <v>0</v>
      </c>
      <c r="O259" s="56">
        <f>'[2]Daily Roster'!$O261</f>
        <v>0</v>
      </c>
      <c r="P259" s="56">
        <f>'[2]Daily Roster'!$P261</f>
        <v>0</v>
      </c>
      <c r="Q259" s="56">
        <f>'[2]Daily Roster'!$Q261</f>
        <v>0</v>
      </c>
      <c r="R259" s="56">
        <f>'[2]Daily Roster'!$R261</f>
        <v>0</v>
      </c>
      <c r="S259" s="56">
        <f>'[2]Daily Roster'!$S261</f>
        <v>0</v>
      </c>
      <c r="T259" s="56">
        <f>'[2]Daily Roster'!$T261</f>
        <v>0</v>
      </c>
    </row>
    <row r="260" spans="1:20" x14ac:dyDescent="0.3">
      <c r="A260" s="52">
        <v>43461</v>
      </c>
      <c r="B260" s="53" t="s">
        <v>4</v>
      </c>
      <c r="C260" s="56">
        <f>'[2]Daily Roster'!$C262</f>
        <v>0</v>
      </c>
      <c r="D260" s="56">
        <f>'[2]Daily Roster'!$D262</f>
        <v>0</v>
      </c>
      <c r="E260" s="56">
        <f>'[2]Daily Roster'!$E262</f>
        <v>0</v>
      </c>
      <c r="F260" s="56">
        <f>'[2]Daily Roster'!$F262</f>
        <v>0</v>
      </c>
      <c r="G260" s="56">
        <f>'[2]Daily Roster'!$G262</f>
        <v>0</v>
      </c>
      <c r="H260" s="56">
        <f>'[2]Daily Roster'!$H262</f>
        <v>0</v>
      </c>
      <c r="I260" s="56">
        <f>'[2]Daily Roster'!$I262</f>
        <v>0</v>
      </c>
      <c r="J260" s="56">
        <f>'[2]Daily Roster'!$J262</f>
        <v>0</v>
      </c>
      <c r="K260" s="56">
        <f>'[2]Daily Roster'!$K262</f>
        <v>0</v>
      </c>
      <c r="L260" s="56">
        <f>'[2]Daily Roster'!$L262</f>
        <v>0</v>
      </c>
      <c r="M260" s="56">
        <f>'[2]Daily Roster'!$M262</f>
        <v>0</v>
      </c>
      <c r="N260" s="56">
        <f>'[2]Daily Roster'!$N262</f>
        <v>0</v>
      </c>
      <c r="O260" s="56">
        <f>'[2]Daily Roster'!$O262</f>
        <v>0</v>
      </c>
      <c r="P260" s="56">
        <f>'[2]Daily Roster'!$P262</f>
        <v>0</v>
      </c>
      <c r="Q260" s="56">
        <f>'[2]Daily Roster'!$Q262</f>
        <v>0</v>
      </c>
      <c r="R260" s="56">
        <f>'[2]Daily Roster'!$R262</f>
        <v>0</v>
      </c>
      <c r="S260" s="56">
        <f>'[2]Daily Roster'!$S262</f>
        <v>0</v>
      </c>
      <c r="T260" s="56">
        <f>'[2]Daily Roster'!$T262</f>
        <v>0</v>
      </c>
    </row>
    <row r="261" spans="1:20" x14ac:dyDescent="0.3">
      <c r="A261" s="52">
        <v>43462</v>
      </c>
      <c r="B261" s="53" t="s">
        <v>5</v>
      </c>
      <c r="C261" s="56">
        <f>'[2]Daily Roster'!$C263</f>
        <v>0</v>
      </c>
      <c r="D261" s="56">
        <f>'[2]Daily Roster'!$D263</f>
        <v>0</v>
      </c>
      <c r="E261" s="56">
        <f>'[2]Daily Roster'!$E263</f>
        <v>0</v>
      </c>
      <c r="F261" s="56">
        <f>'[2]Daily Roster'!$F263</f>
        <v>0</v>
      </c>
      <c r="G261" s="56">
        <f>'[2]Daily Roster'!$G263</f>
        <v>0</v>
      </c>
      <c r="H261" s="56">
        <f>'[2]Daily Roster'!$H263</f>
        <v>0</v>
      </c>
      <c r="I261" s="56">
        <f>'[2]Daily Roster'!$I263</f>
        <v>0</v>
      </c>
      <c r="J261" s="56">
        <f>'[2]Daily Roster'!$J263</f>
        <v>0</v>
      </c>
      <c r="K261" s="56">
        <f>'[2]Daily Roster'!$K263</f>
        <v>0</v>
      </c>
      <c r="L261" s="56">
        <f>'[2]Daily Roster'!$L263</f>
        <v>0</v>
      </c>
      <c r="M261" s="56">
        <f>'[2]Daily Roster'!$M263</f>
        <v>0</v>
      </c>
      <c r="N261" s="56">
        <f>'[2]Daily Roster'!$N263</f>
        <v>0</v>
      </c>
      <c r="O261" s="56">
        <f>'[2]Daily Roster'!$O263</f>
        <v>0</v>
      </c>
      <c r="P261" s="56">
        <f>'[2]Daily Roster'!$P263</f>
        <v>0</v>
      </c>
      <c r="Q261" s="56">
        <f>'[2]Daily Roster'!$Q263</f>
        <v>0</v>
      </c>
      <c r="R261" s="56">
        <f>'[2]Daily Roster'!$R263</f>
        <v>0</v>
      </c>
      <c r="S261" s="56">
        <f>'[2]Daily Roster'!$S263</f>
        <v>0</v>
      </c>
      <c r="T261" s="56">
        <f>'[2]Daily Roster'!$T263</f>
        <v>0</v>
      </c>
    </row>
    <row r="262" spans="1:20" x14ac:dyDescent="0.3">
      <c r="A262" s="52">
        <v>43465</v>
      </c>
      <c r="B262" s="53" t="s">
        <v>1</v>
      </c>
      <c r="C262" s="56">
        <f>'[2]Daily Roster'!$C264</f>
        <v>0</v>
      </c>
      <c r="D262" s="56">
        <f>'[2]Daily Roster'!$D264</f>
        <v>0</v>
      </c>
      <c r="E262" s="56">
        <f>'[2]Daily Roster'!$E264</f>
        <v>0</v>
      </c>
      <c r="F262" s="56">
        <f>'[2]Daily Roster'!$F264</f>
        <v>0</v>
      </c>
      <c r="G262" s="56">
        <f>'[2]Daily Roster'!$G264</f>
        <v>0</v>
      </c>
      <c r="H262" s="56">
        <f>'[2]Daily Roster'!$H264</f>
        <v>0</v>
      </c>
      <c r="I262" s="56">
        <f>'[2]Daily Roster'!$I264</f>
        <v>0</v>
      </c>
      <c r="J262" s="56">
        <f>'[2]Daily Roster'!$J264</f>
        <v>0</v>
      </c>
      <c r="K262" s="56">
        <f>'[2]Daily Roster'!$K264</f>
        <v>0</v>
      </c>
      <c r="L262" s="56">
        <f>'[2]Daily Roster'!$L264</f>
        <v>0</v>
      </c>
      <c r="M262" s="56">
        <f>'[2]Daily Roster'!$M264</f>
        <v>0</v>
      </c>
      <c r="N262" s="56" t="str">
        <f>'[2]Daily Roster'!$N264</f>
        <v>qq</v>
      </c>
      <c r="O262" s="56">
        <f>'[2]Daily Roster'!$O264</f>
        <v>0</v>
      </c>
      <c r="P262" s="56">
        <f>'[2]Daily Roster'!$P264</f>
        <v>0</v>
      </c>
      <c r="Q262" s="56">
        <f>'[2]Daily Roster'!$Q264</f>
        <v>0</v>
      </c>
      <c r="R262" s="56">
        <f>'[2]Daily Roster'!$R264</f>
        <v>0</v>
      </c>
      <c r="S262" s="56">
        <f>'[2]Daily Roster'!$S264</f>
        <v>0</v>
      </c>
      <c r="T262" s="56">
        <f>'[2]Daily Roster'!$T264</f>
        <v>0</v>
      </c>
    </row>
    <row r="263" spans="1:20" x14ac:dyDescent="0.3">
      <c r="A263" s="52">
        <v>43466</v>
      </c>
      <c r="B263" s="53" t="s">
        <v>2</v>
      </c>
      <c r="C263" s="56">
        <f>'[2]Daily Roster'!$C265</f>
        <v>0</v>
      </c>
      <c r="D263" s="56">
        <f>'[2]Daily Roster'!$D265</f>
        <v>0</v>
      </c>
      <c r="E263" s="56">
        <f>'[2]Daily Roster'!$E265</f>
        <v>0</v>
      </c>
      <c r="F263" s="56">
        <f>'[2]Daily Roster'!$F265</f>
        <v>0</v>
      </c>
      <c r="G263" s="56">
        <f>'[2]Daily Roster'!$G265</f>
        <v>0</v>
      </c>
      <c r="H263" s="56">
        <f>'[2]Daily Roster'!$H265</f>
        <v>0</v>
      </c>
      <c r="I263" s="56">
        <f>'[2]Daily Roster'!$I265</f>
        <v>0</v>
      </c>
      <c r="J263" s="56">
        <f>'[2]Daily Roster'!$J265</f>
        <v>0</v>
      </c>
      <c r="K263" s="56">
        <f>'[2]Daily Roster'!$K265</f>
        <v>0</v>
      </c>
      <c r="L263" s="56">
        <f>'[2]Daily Roster'!$L265</f>
        <v>0</v>
      </c>
      <c r="M263" s="56">
        <f>'[2]Daily Roster'!$M265</f>
        <v>0</v>
      </c>
      <c r="N263" s="56">
        <f>'[2]Daily Roster'!$N265</f>
        <v>0</v>
      </c>
      <c r="O263" s="56">
        <f>'[2]Daily Roster'!$O265</f>
        <v>0</v>
      </c>
      <c r="P263" s="56">
        <f>'[2]Daily Roster'!$P265</f>
        <v>0</v>
      </c>
      <c r="Q263" s="56">
        <f>'[2]Daily Roster'!$Q265</f>
        <v>0</v>
      </c>
      <c r="R263" s="56">
        <f>'[2]Daily Roster'!$R265</f>
        <v>0</v>
      </c>
      <c r="S263" s="56">
        <f>'[2]Daily Roster'!$S265</f>
        <v>0</v>
      </c>
      <c r="T263" s="56">
        <f>'[2]Daily Roster'!$T265</f>
        <v>0</v>
      </c>
    </row>
    <row r="264" spans="1:20" x14ac:dyDescent="0.3">
      <c r="A264" s="52">
        <v>43467</v>
      </c>
      <c r="B264" s="53" t="s">
        <v>3</v>
      </c>
      <c r="C264" s="56">
        <f>'[2]Daily Roster'!$C266</f>
        <v>0</v>
      </c>
      <c r="D264" s="56">
        <f>'[2]Daily Roster'!$D266</f>
        <v>0</v>
      </c>
      <c r="E264" s="56">
        <f>'[2]Daily Roster'!$E266</f>
        <v>0</v>
      </c>
      <c r="F264" s="56">
        <f>'[2]Daily Roster'!$F266</f>
        <v>0</v>
      </c>
      <c r="G264" s="56">
        <f>'[2]Daily Roster'!$G266</f>
        <v>0</v>
      </c>
      <c r="H264" s="56">
        <f>'[2]Daily Roster'!$H266</f>
        <v>0</v>
      </c>
      <c r="I264" s="56">
        <f>'[2]Daily Roster'!$I266</f>
        <v>0</v>
      </c>
      <c r="J264" s="56">
        <f>'[2]Daily Roster'!$J266</f>
        <v>0</v>
      </c>
      <c r="K264" s="56">
        <f>'[2]Daily Roster'!$K266</f>
        <v>0</v>
      </c>
      <c r="L264" s="56">
        <f>'[2]Daily Roster'!$L266</f>
        <v>0</v>
      </c>
      <c r="M264" s="56">
        <f>'[2]Daily Roster'!$M266</f>
        <v>0</v>
      </c>
      <c r="N264" s="56">
        <f>'[2]Daily Roster'!$N266</f>
        <v>0</v>
      </c>
      <c r="O264" s="56">
        <f>'[2]Daily Roster'!$O266</f>
        <v>0</v>
      </c>
      <c r="P264" s="56">
        <f>'[2]Daily Roster'!$P266</f>
        <v>0</v>
      </c>
      <c r="Q264" s="56">
        <f>'[2]Daily Roster'!$Q266</f>
        <v>0</v>
      </c>
      <c r="R264" s="56">
        <f>'[2]Daily Roster'!$R266</f>
        <v>0</v>
      </c>
      <c r="S264" s="56">
        <f>'[2]Daily Roster'!$S266</f>
        <v>0</v>
      </c>
      <c r="T264" s="56">
        <f>'[2]Daily Roster'!$T266</f>
        <v>0</v>
      </c>
    </row>
    <row r="265" spans="1:20" x14ac:dyDescent="0.3">
      <c r="A265" s="52">
        <v>43468</v>
      </c>
      <c r="B265" s="53" t="s">
        <v>4</v>
      </c>
      <c r="C265" s="56">
        <f>'[2]Daily Roster'!$C267</f>
        <v>0</v>
      </c>
      <c r="D265" s="56">
        <f>'[2]Daily Roster'!$D267</f>
        <v>0</v>
      </c>
      <c r="E265" s="56">
        <f>'[2]Daily Roster'!$E267</f>
        <v>0</v>
      </c>
      <c r="F265" s="56">
        <f>'[2]Daily Roster'!$F267</f>
        <v>0</v>
      </c>
      <c r="G265" s="56">
        <f>'[2]Daily Roster'!$G267</f>
        <v>0</v>
      </c>
      <c r="H265" s="56">
        <f>'[2]Daily Roster'!$H267</f>
        <v>0</v>
      </c>
      <c r="I265" s="56">
        <f>'[2]Daily Roster'!$I267</f>
        <v>0</v>
      </c>
      <c r="J265" s="56">
        <f>'[2]Daily Roster'!$J267</f>
        <v>0</v>
      </c>
      <c r="K265" s="56">
        <f>'[2]Daily Roster'!$K267</f>
        <v>0</v>
      </c>
      <c r="L265" s="56">
        <f>'[2]Daily Roster'!$L267</f>
        <v>0</v>
      </c>
      <c r="M265" s="56">
        <f>'[2]Daily Roster'!$M267</f>
        <v>0</v>
      </c>
      <c r="N265" s="56">
        <f>'[2]Daily Roster'!$N267</f>
        <v>0</v>
      </c>
      <c r="O265" s="56">
        <f>'[2]Daily Roster'!$O267</f>
        <v>0</v>
      </c>
      <c r="P265" s="56">
        <f>'[2]Daily Roster'!$P267</f>
        <v>0</v>
      </c>
      <c r="Q265" s="56">
        <f>'[2]Daily Roster'!$Q267</f>
        <v>0</v>
      </c>
      <c r="R265" s="56">
        <f>'[2]Daily Roster'!$R267</f>
        <v>0</v>
      </c>
      <c r="S265" s="56">
        <f>'[2]Daily Roster'!$S267</f>
        <v>0</v>
      </c>
      <c r="T265" s="56">
        <f>'[2]Daily Roster'!$T267</f>
        <v>0</v>
      </c>
    </row>
    <row r="266" spans="1:20" x14ac:dyDescent="0.3">
      <c r="A266" s="52">
        <v>43469</v>
      </c>
      <c r="B266" s="53" t="s">
        <v>5</v>
      </c>
      <c r="C266" s="56">
        <f>'[2]Daily Roster'!$C268</f>
        <v>0</v>
      </c>
      <c r="D266" s="56">
        <f>'[2]Daily Roster'!$D268</f>
        <v>0</v>
      </c>
      <c r="E266" s="56">
        <f>'[2]Daily Roster'!$E268</f>
        <v>0</v>
      </c>
      <c r="F266" s="56">
        <f>'[2]Daily Roster'!$F268</f>
        <v>0</v>
      </c>
      <c r="G266" s="56">
        <f>'[2]Daily Roster'!$G268</f>
        <v>0</v>
      </c>
      <c r="H266" s="56">
        <f>'[2]Daily Roster'!$H268</f>
        <v>0</v>
      </c>
      <c r="I266" s="56">
        <f>'[2]Daily Roster'!$I268</f>
        <v>0</v>
      </c>
      <c r="J266" s="56">
        <f>'[2]Daily Roster'!$J268</f>
        <v>0</v>
      </c>
      <c r="K266" s="56">
        <f>'[2]Daily Roster'!$K268</f>
        <v>0</v>
      </c>
      <c r="L266" s="56">
        <f>'[2]Daily Roster'!$L268</f>
        <v>0</v>
      </c>
      <c r="M266" s="56">
        <f>'[2]Daily Roster'!$M268</f>
        <v>0</v>
      </c>
      <c r="N266" s="56">
        <f>'[2]Daily Roster'!$N268</f>
        <v>0</v>
      </c>
      <c r="O266" s="56">
        <f>'[2]Daily Roster'!$O268</f>
        <v>0</v>
      </c>
      <c r="P266" s="56">
        <f>'[2]Daily Roster'!$P268</f>
        <v>0</v>
      </c>
      <c r="Q266" s="56">
        <f>'[2]Daily Roster'!$Q268</f>
        <v>0</v>
      </c>
      <c r="R266" s="56">
        <f>'[2]Daily Roster'!$R268</f>
        <v>0</v>
      </c>
      <c r="S266" s="56">
        <f>'[2]Daily Roster'!$S268</f>
        <v>0</v>
      </c>
      <c r="T266" s="56">
        <f>'[2]Daily Roster'!$T268</f>
        <v>0</v>
      </c>
    </row>
    <row r="267" spans="1:20" x14ac:dyDescent="0.3">
      <c r="A267" s="52">
        <v>43472</v>
      </c>
      <c r="B267" s="53" t="s">
        <v>1</v>
      </c>
      <c r="C267" s="56">
        <f>'[2]Daily Roster'!$C269</f>
        <v>0</v>
      </c>
      <c r="D267" s="56">
        <f>'[2]Daily Roster'!$D269</f>
        <v>0</v>
      </c>
      <c r="E267" s="56">
        <f>'[2]Daily Roster'!$E269</f>
        <v>0</v>
      </c>
      <c r="F267" s="56">
        <f>'[2]Daily Roster'!$F269</f>
        <v>0</v>
      </c>
      <c r="G267" s="56">
        <f>'[2]Daily Roster'!$G269</f>
        <v>0</v>
      </c>
      <c r="H267" s="56">
        <f>'[2]Daily Roster'!$H269</f>
        <v>0</v>
      </c>
      <c r="I267" s="56">
        <f>'[2]Daily Roster'!$I269</f>
        <v>0</v>
      </c>
      <c r="J267" s="56">
        <f>'[2]Daily Roster'!$J269</f>
        <v>0</v>
      </c>
      <c r="K267" s="56">
        <f>'[2]Daily Roster'!$K269</f>
        <v>0</v>
      </c>
      <c r="L267" s="56">
        <f>'[2]Daily Roster'!$L269</f>
        <v>0</v>
      </c>
      <c r="M267" s="56">
        <f>'[2]Daily Roster'!$M269</f>
        <v>0</v>
      </c>
      <c r="N267" s="56">
        <f>'[2]Daily Roster'!$N269</f>
        <v>0</v>
      </c>
      <c r="O267" s="56">
        <f>'[2]Daily Roster'!$O269</f>
        <v>0</v>
      </c>
      <c r="P267" s="56">
        <f>'[2]Daily Roster'!$P269</f>
        <v>0</v>
      </c>
      <c r="Q267" s="56">
        <f>'[2]Daily Roster'!$Q269</f>
        <v>0</v>
      </c>
      <c r="R267" s="56">
        <f>'[2]Daily Roster'!$R269</f>
        <v>0</v>
      </c>
      <c r="S267" s="56">
        <f>'[2]Daily Roster'!$S269</f>
        <v>0</v>
      </c>
      <c r="T267" s="56">
        <f>'[2]Daily Roster'!$T269</f>
        <v>0</v>
      </c>
    </row>
    <row r="268" spans="1:20" x14ac:dyDescent="0.3">
      <c r="A268" s="52">
        <v>43473</v>
      </c>
      <c r="B268" s="53" t="s">
        <v>2</v>
      </c>
      <c r="C268" s="56">
        <f>'[2]Daily Roster'!$C270</f>
        <v>0</v>
      </c>
      <c r="D268" s="56">
        <f>'[2]Daily Roster'!$D270</f>
        <v>0</v>
      </c>
      <c r="E268" s="56">
        <f>'[2]Daily Roster'!$E270</f>
        <v>0</v>
      </c>
      <c r="F268" s="56">
        <f>'[2]Daily Roster'!$F270</f>
        <v>0</v>
      </c>
      <c r="G268" s="56">
        <f>'[2]Daily Roster'!$G270</f>
        <v>0</v>
      </c>
      <c r="H268" s="56">
        <f>'[2]Daily Roster'!$H270</f>
        <v>0</v>
      </c>
      <c r="I268" s="56">
        <f>'[2]Daily Roster'!$I270</f>
        <v>0</v>
      </c>
      <c r="J268" s="56">
        <f>'[2]Daily Roster'!$J270</f>
        <v>0</v>
      </c>
      <c r="K268" s="56">
        <f>'[2]Daily Roster'!$K270</f>
        <v>0</v>
      </c>
      <c r="L268" s="56">
        <f>'[2]Daily Roster'!$L270</f>
        <v>0</v>
      </c>
      <c r="M268" s="56">
        <f>'[2]Daily Roster'!$M270</f>
        <v>0</v>
      </c>
      <c r="N268" s="56">
        <f>'[2]Daily Roster'!$N270</f>
        <v>0</v>
      </c>
      <c r="O268" s="56">
        <f>'[2]Daily Roster'!$O270</f>
        <v>0</v>
      </c>
      <c r="P268" s="56">
        <f>'[2]Daily Roster'!$P270</f>
        <v>0</v>
      </c>
      <c r="Q268" s="56">
        <f>'[2]Daily Roster'!$Q270</f>
        <v>0</v>
      </c>
      <c r="R268" s="56">
        <f>'[2]Daily Roster'!$R270</f>
        <v>0</v>
      </c>
      <c r="S268" s="56">
        <f>'[2]Daily Roster'!$S270</f>
        <v>0</v>
      </c>
      <c r="T268" s="56">
        <f>'[2]Daily Roster'!$T270</f>
        <v>0</v>
      </c>
    </row>
    <row r="269" spans="1:20" x14ac:dyDescent="0.3">
      <c r="A269" s="52">
        <v>43474</v>
      </c>
      <c r="B269" s="53" t="s">
        <v>3</v>
      </c>
      <c r="C269" s="56">
        <f>'[2]Daily Roster'!$C271</f>
        <v>0</v>
      </c>
      <c r="D269" s="56">
        <f>'[2]Daily Roster'!$D271</f>
        <v>0</v>
      </c>
      <c r="E269" s="56">
        <f>'[2]Daily Roster'!$E271</f>
        <v>0</v>
      </c>
      <c r="F269" s="56">
        <f>'[2]Daily Roster'!$F271</f>
        <v>0</v>
      </c>
      <c r="G269" s="56">
        <f>'[2]Daily Roster'!$G271</f>
        <v>0</v>
      </c>
      <c r="H269" s="56">
        <f>'[2]Daily Roster'!$H271</f>
        <v>0</v>
      </c>
      <c r="I269" s="56">
        <f>'[2]Daily Roster'!$I271</f>
        <v>0</v>
      </c>
      <c r="J269" s="56">
        <f>'[2]Daily Roster'!$J271</f>
        <v>0</v>
      </c>
      <c r="K269" s="56">
        <f>'[2]Daily Roster'!$K271</f>
        <v>0</v>
      </c>
      <c r="L269" s="56">
        <f>'[2]Daily Roster'!$L271</f>
        <v>0</v>
      </c>
      <c r="M269" s="56">
        <f>'[2]Daily Roster'!$M271</f>
        <v>0</v>
      </c>
      <c r="N269" s="56">
        <f>'[2]Daily Roster'!$N271</f>
        <v>0</v>
      </c>
      <c r="O269" s="56">
        <f>'[2]Daily Roster'!$O271</f>
        <v>0</v>
      </c>
      <c r="P269" s="56">
        <f>'[2]Daily Roster'!$P271</f>
        <v>0</v>
      </c>
      <c r="Q269" s="56">
        <f>'[2]Daily Roster'!$Q271</f>
        <v>0</v>
      </c>
      <c r="R269" s="56">
        <f>'[2]Daily Roster'!$R271</f>
        <v>0</v>
      </c>
      <c r="S269" s="56">
        <f>'[2]Daily Roster'!$S271</f>
        <v>0</v>
      </c>
      <c r="T269" s="56">
        <f>'[2]Daily Roster'!$T271</f>
        <v>0</v>
      </c>
    </row>
    <row r="270" spans="1:20" x14ac:dyDescent="0.3">
      <c r="A270" s="52">
        <v>43475</v>
      </c>
      <c r="B270" s="53" t="s">
        <v>4</v>
      </c>
      <c r="C270" s="56">
        <f>'[2]Daily Roster'!$C272</f>
        <v>0</v>
      </c>
      <c r="D270" s="56">
        <f>'[2]Daily Roster'!$D272</f>
        <v>0</v>
      </c>
      <c r="E270" s="56">
        <f>'[2]Daily Roster'!$E272</f>
        <v>0</v>
      </c>
      <c r="F270" s="56">
        <f>'[2]Daily Roster'!$F272</f>
        <v>0</v>
      </c>
      <c r="G270" s="56">
        <f>'[2]Daily Roster'!$G272</f>
        <v>0</v>
      </c>
      <c r="H270" s="56">
        <f>'[2]Daily Roster'!$H272</f>
        <v>0</v>
      </c>
      <c r="I270" s="56">
        <f>'[2]Daily Roster'!$I272</f>
        <v>0</v>
      </c>
      <c r="J270" s="56">
        <f>'[2]Daily Roster'!$J272</f>
        <v>0</v>
      </c>
      <c r="K270" s="56">
        <f>'[2]Daily Roster'!$K272</f>
        <v>0</v>
      </c>
      <c r="L270" s="56">
        <f>'[2]Daily Roster'!$L272</f>
        <v>0</v>
      </c>
      <c r="M270" s="56">
        <f>'[2]Daily Roster'!$M272</f>
        <v>0</v>
      </c>
      <c r="N270" s="56">
        <f>'[2]Daily Roster'!$N272</f>
        <v>0</v>
      </c>
      <c r="O270" s="56">
        <f>'[2]Daily Roster'!$O272</f>
        <v>0</v>
      </c>
      <c r="P270" s="56">
        <f>'[2]Daily Roster'!$P272</f>
        <v>0</v>
      </c>
      <c r="Q270" s="56">
        <f>'[2]Daily Roster'!$Q272</f>
        <v>0</v>
      </c>
      <c r="R270" s="56">
        <f>'[2]Daily Roster'!$R272</f>
        <v>0</v>
      </c>
      <c r="S270" s="56">
        <f>'[2]Daily Roster'!$S272</f>
        <v>0</v>
      </c>
      <c r="T270" s="56">
        <f>'[2]Daily Roster'!$T272</f>
        <v>0</v>
      </c>
    </row>
    <row r="271" spans="1:20" x14ac:dyDescent="0.3">
      <c r="A271" s="52">
        <v>43476</v>
      </c>
      <c r="B271" s="53" t="s">
        <v>5</v>
      </c>
      <c r="C271" s="56">
        <f>'[2]Daily Roster'!$C273</f>
        <v>0</v>
      </c>
      <c r="D271" s="56">
        <f>'[2]Daily Roster'!$D273</f>
        <v>0</v>
      </c>
      <c r="E271" s="56">
        <f>'[2]Daily Roster'!$E273</f>
        <v>0</v>
      </c>
      <c r="F271" s="56">
        <f>'[2]Daily Roster'!$F273</f>
        <v>0</v>
      </c>
      <c r="G271" s="56">
        <f>'[2]Daily Roster'!$G273</f>
        <v>0</v>
      </c>
      <c r="H271" s="56">
        <f>'[2]Daily Roster'!$H273</f>
        <v>0</v>
      </c>
      <c r="I271" s="56">
        <f>'[2]Daily Roster'!$I273</f>
        <v>0</v>
      </c>
      <c r="J271" s="56">
        <f>'[2]Daily Roster'!$J273</f>
        <v>0</v>
      </c>
      <c r="K271" s="56">
        <f>'[2]Daily Roster'!$K273</f>
        <v>0</v>
      </c>
      <c r="L271" s="56">
        <f>'[2]Daily Roster'!$L273</f>
        <v>0</v>
      </c>
      <c r="M271" s="56">
        <f>'[2]Daily Roster'!$M273</f>
        <v>0</v>
      </c>
      <c r="N271" s="56">
        <f>'[2]Daily Roster'!$N273</f>
        <v>0</v>
      </c>
      <c r="O271" s="56">
        <f>'[2]Daily Roster'!$O273</f>
        <v>0</v>
      </c>
      <c r="P271" s="56">
        <f>'[2]Daily Roster'!$P273</f>
        <v>0</v>
      </c>
      <c r="Q271" s="56">
        <f>'[2]Daily Roster'!$Q273</f>
        <v>0</v>
      </c>
      <c r="R271" s="56">
        <f>'[2]Daily Roster'!$R273</f>
        <v>0</v>
      </c>
      <c r="S271" s="56">
        <f>'[2]Daily Roster'!$S273</f>
        <v>0</v>
      </c>
      <c r="T271" s="56">
        <f>'[2]Daily Roster'!$T273</f>
        <v>0</v>
      </c>
    </row>
    <row r="272" spans="1:20" x14ac:dyDescent="0.3">
      <c r="A272" s="52">
        <v>43479</v>
      </c>
      <c r="B272" s="53" t="s">
        <v>1</v>
      </c>
      <c r="C272" s="56">
        <f>'[2]Daily Roster'!$C274</f>
        <v>0</v>
      </c>
      <c r="D272" s="56">
        <f>'[2]Daily Roster'!$D274</f>
        <v>0</v>
      </c>
      <c r="E272" s="56">
        <f>'[2]Daily Roster'!$E274</f>
        <v>0</v>
      </c>
      <c r="F272" s="56">
        <f>'[2]Daily Roster'!$F274</f>
        <v>0</v>
      </c>
      <c r="G272" s="56">
        <f>'[2]Daily Roster'!$G274</f>
        <v>0</v>
      </c>
      <c r="H272" s="56">
        <f>'[2]Daily Roster'!$H274</f>
        <v>0</v>
      </c>
      <c r="I272" s="56">
        <f>'[2]Daily Roster'!$I274</f>
        <v>0</v>
      </c>
      <c r="J272" s="56">
        <f>'[2]Daily Roster'!$J274</f>
        <v>0</v>
      </c>
      <c r="K272" s="56">
        <f>'[2]Daily Roster'!$K274</f>
        <v>0</v>
      </c>
      <c r="L272" s="56">
        <f>'[2]Daily Roster'!$L274</f>
        <v>0</v>
      </c>
      <c r="M272" s="56">
        <f>'[2]Daily Roster'!$M274</f>
        <v>0</v>
      </c>
      <c r="N272" s="56">
        <f>'[2]Daily Roster'!$N274</f>
        <v>0</v>
      </c>
      <c r="O272" s="56">
        <f>'[2]Daily Roster'!$O274</f>
        <v>0</v>
      </c>
      <c r="P272" s="56">
        <f>'[2]Daily Roster'!$P274</f>
        <v>0</v>
      </c>
      <c r="Q272" s="56">
        <f>'[2]Daily Roster'!$Q274</f>
        <v>0</v>
      </c>
      <c r="R272" s="56">
        <f>'[2]Daily Roster'!$R274</f>
        <v>0</v>
      </c>
      <c r="S272" s="56">
        <f>'[2]Daily Roster'!$S274</f>
        <v>0</v>
      </c>
      <c r="T272" s="56">
        <f>'[2]Daily Roster'!$T274</f>
        <v>0</v>
      </c>
    </row>
    <row r="273" spans="1:20" x14ac:dyDescent="0.3">
      <c r="A273" s="52">
        <v>43480</v>
      </c>
      <c r="B273" s="53" t="s">
        <v>2</v>
      </c>
      <c r="C273" s="56">
        <f>'[2]Daily Roster'!$C275</f>
        <v>0</v>
      </c>
      <c r="D273" s="56">
        <f>'[2]Daily Roster'!$D275</f>
        <v>0</v>
      </c>
      <c r="E273" s="56">
        <f>'[2]Daily Roster'!$E275</f>
        <v>0</v>
      </c>
      <c r="F273" s="56">
        <f>'[2]Daily Roster'!$F275</f>
        <v>0</v>
      </c>
      <c r="G273" s="56">
        <f>'[2]Daily Roster'!$G275</f>
        <v>0</v>
      </c>
      <c r="H273" s="56">
        <f>'[2]Daily Roster'!$H275</f>
        <v>0</v>
      </c>
      <c r="I273" s="56">
        <f>'[2]Daily Roster'!$I275</f>
        <v>0</v>
      </c>
      <c r="J273" s="56">
        <f>'[2]Daily Roster'!$J275</f>
        <v>0</v>
      </c>
      <c r="K273" s="56">
        <f>'[2]Daily Roster'!$K275</f>
        <v>0</v>
      </c>
      <c r="L273" s="56">
        <f>'[2]Daily Roster'!$L275</f>
        <v>0</v>
      </c>
      <c r="M273" s="56">
        <f>'[2]Daily Roster'!$M275</f>
        <v>0</v>
      </c>
      <c r="N273" s="56">
        <f>'[2]Daily Roster'!$N275</f>
        <v>0</v>
      </c>
      <c r="O273" s="56">
        <f>'[2]Daily Roster'!$O275</f>
        <v>0</v>
      </c>
      <c r="P273" s="56">
        <f>'[2]Daily Roster'!$P275</f>
        <v>0</v>
      </c>
      <c r="Q273" s="56">
        <f>'[2]Daily Roster'!$Q275</f>
        <v>0</v>
      </c>
      <c r="R273" s="56">
        <f>'[2]Daily Roster'!$R275</f>
        <v>0</v>
      </c>
      <c r="S273" s="56">
        <f>'[2]Daily Roster'!$S275</f>
        <v>0</v>
      </c>
      <c r="T273" s="56">
        <f>'[2]Daily Roster'!$T275</f>
        <v>0</v>
      </c>
    </row>
    <row r="274" spans="1:20" x14ac:dyDescent="0.3">
      <c r="A274" s="52">
        <v>43481</v>
      </c>
      <c r="B274" s="53" t="s">
        <v>3</v>
      </c>
      <c r="C274" s="56">
        <f>'[2]Daily Roster'!$C276</f>
        <v>0</v>
      </c>
      <c r="D274" s="56">
        <f>'[2]Daily Roster'!$D276</f>
        <v>0</v>
      </c>
      <c r="E274" s="56">
        <f>'[2]Daily Roster'!$E276</f>
        <v>0</v>
      </c>
      <c r="F274" s="56">
        <f>'[2]Daily Roster'!$F276</f>
        <v>0</v>
      </c>
      <c r="G274" s="56">
        <f>'[2]Daily Roster'!$G276</f>
        <v>0</v>
      </c>
      <c r="H274" s="56">
        <f>'[2]Daily Roster'!$H276</f>
        <v>0</v>
      </c>
      <c r="I274" s="56">
        <f>'[2]Daily Roster'!$I276</f>
        <v>0</v>
      </c>
      <c r="J274" s="56">
        <f>'[2]Daily Roster'!$J276</f>
        <v>0</v>
      </c>
      <c r="K274" s="56">
        <f>'[2]Daily Roster'!$K276</f>
        <v>0</v>
      </c>
      <c r="L274" s="56">
        <f>'[2]Daily Roster'!$L276</f>
        <v>0</v>
      </c>
      <c r="M274" s="56">
        <f>'[2]Daily Roster'!$M276</f>
        <v>0</v>
      </c>
      <c r="N274" s="56">
        <f>'[2]Daily Roster'!$N276</f>
        <v>0</v>
      </c>
      <c r="O274" s="56">
        <f>'[2]Daily Roster'!$O276</f>
        <v>0</v>
      </c>
      <c r="P274" s="56">
        <f>'[2]Daily Roster'!$P276</f>
        <v>0</v>
      </c>
      <c r="Q274" s="56">
        <f>'[2]Daily Roster'!$Q276</f>
        <v>0</v>
      </c>
      <c r="R274" s="56">
        <f>'[2]Daily Roster'!$R276</f>
        <v>0</v>
      </c>
      <c r="S274" s="56">
        <f>'[2]Daily Roster'!$S276</f>
        <v>0</v>
      </c>
      <c r="T274" s="56">
        <f>'[2]Daily Roster'!$T276</f>
        <v>0</v>
      </c>
    </row>
  </sheetData>
  <conditionalFormatting sqref="A1:XFD1048576">
    <cfRule type="containsText" dxfId="46" priority="6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7"/>
  <sheetViews>
    <sheetView workbookViewId="0">
      <selection activeCell="A2" sqref="A2"/>
    </sheetView>
  </sheetViews>
  <sheetFormatPr defaultRowHeight="16.5" x14ac:dyDescent="0.3"/>
  <cols>
    <col min="1" max="1" width="9.375" style="8" bestFit="1" customWidth="1"/>
    <col min="2" max="2" width="10" bestFit="1" customWidth="1"/>
    <col min="3" max="3" width="26" bestFit="1" customWidth="1"/>
    <col min="4" max="4" width="20.125" bestFit="1" customWidth="1"/>
    <col min="5" max="5" width="30.125" bestFit="1" customWidth="1"/>
    <col min="6" max="6" width="22" bestFit="1" customWidth="1"/>
    <col min="7" max="7" width="29.125" bestFit="1" customWidth="1"/>
    <col min="8" max="8" width="15.375" bestFit="1" customWidth="1"/>
    <col min="9" max="9" width="56.875" bestFit="1" customWidth="1"/>
    <col min="10" max="10" width="30.75" style="59" bestFit="1" customWidth="1"/>
    <col min="11" max="11" width="38.75" bestFit="1" customWidth="1"/>
    <col min="12" max="12" width="10.5" style="25" bestFit="1" customWidth="1"/>
    <col min="13" max="13" width="10.5" bestFit="1" customWidth="1"/>
    <col min="14" max="16" width="15.5" bestFit="1" customWidth="1"/>
    <col min="17" max="19" width="30.75" bestFit="1" customWidth="1"/>
  </cols>
  <sheetData>
    <row r="1" spans="1:19" x14ac:dyDescent="0.3">
      <c r="A1" s="49"/>
      <c r="B1" s="50"/>
      <c r="C1" s="51" t="str">
        <f>'[9]Daily Roster'!$C1</f>
        <v>NEPHROLOGY</v>
      </c>
      <c r="D1" s="51" t="str">
        <f>'[9]Daily Roster'!$D1</f>
        <v xml:space="preserve">RENAL TRANSPLANT/ENDO SURG </v>
      </c>
      <c r="E1" s="51" t="str">
        <f>'[9]Daily Roster'!$E1</f>
        <v>(8am-4.30pm) GASTRO 34 / CLINICS</v>
      </c>
      <c r="F1" s="51" t="str">
        <f>'[9]Daily Roster'!$F1</f>
        <v xml:space="preserve"> GASTRO&amp;SURG helper/MENTAL HEALTH (MBU,STEPPING STONES)</v>
      </c>
      <c r="G1" s="51" t="str">
        <f>'[9]Daily Roster'!$G1</f>
        <v>MENTAL HEALTH (ADPS)</v>
      </c>
      <c r="H1" s="51" t="str">
        <f>'[9]Daily Roster'!$H1</f>
        <v>(8am-4.30pm) AAC</v>
      </c>
      <c r="I1" s="51" t="str">
        <f>'[9]Daily Roster'!$I1</f>
        <v>(8am-4.30pm) UPPER GI / GEN SURG (including outliers) 33</v>
      </c>
      <c r="J1" s="51" t="str">
        <f>'[9]Daily Roster'!$J1</f>
        <v>VASCULAR/SPECIALTY SURGERY (UROL/ GYNAE/ DENT/ ENT/ Plastics/ OPTHAL/MAX FAX)</v>
      </c>
      <c r="K1" s="51" t="str">
        <f>'[9]Daily Roster'!$K1</f>
        <v>Training ADPS</v>
      </c>
      <c r="L1" s="51" t="str">
        <f>'[9]Daily Roster'!$L1</f>
        <v>Training Gastro</v>
      </c>
      <c r="M1" s="51" t="str">
        <f>'[9]Daily Roster'!$M1</f>
        <v>Training AAC</v>
      </c>
      <c r="N1" s="51" t="str">
        <f>'[9]Daily Roster'!$N1</f>
        <v>AAC TRAINING</v>
      </c>
      <c r="O1" s="51" t="str">
        <f>'[9]Daily Roster'!$O1</f>
        <v>INTERN</v>
      </c>
      <c r="P1" s="51" t="str">
        <f>'[9]Daily Roster'!$P1</f>
        <v>STUDENTS</v>
      </c>
      <c r="Q1" s="51" t="str">
        <f>'[9]Daily Roster'!$Q1</f>
        <v>STUDENTS</v>
      </c>
      <c r="R1" s="51" t="str">
        <f>'[9]Daily Roster'!$R1</f>
        <v>[PHARMACY ROLE]</v>
      </c>
      <c r="S1" s="51"/>
    </row>
    <row r="2" spans="1:19" x14ac:dyDescent="0.3">
      <c r="A2" s="57">
        <f>'[9]Daily Roster'!$A2</f>
        <v>43444</v>
      </c>
      <c r="B2" s="58" t="str">
        <f>'[9]Daily Roster'!$B2</f>
        <v>Monday</v>
      </c>
      <c r="C2" s="56" t="str">
        <f>'[9]Daily Roster'!$C2</f>
        <v>V.Koo</v>
      </c>
      <c r="D2" s="56" t="str">
        <f>'[9]Daily Roster'!$D2</f>
        <v>John</v>
      </c>
      <c r="E2" s="56" t="str">
        <f>'[9]Daily Roster'!$E2</f>
        <v>K.Noble</v>
      </c>
      <c r="F2" s="56" t="str">
        <f>'[9]Daily Roster'!$F2</f>
        <v>K.Fildes/Mohammed</v>
      </c>
      <c r="G2" s="56" t="str">
        <f>'[9]Daily Roster'!$G2</f>
        <v>D.Dunning</v>
      </c>
      <c r="H2" s="56" t="str">
        <f>'[9]Daily Roster'!$H2</f>
        <v>Bianca</v>
      </c>
      <c r="I2" s="56" t="str">
        <f>'[9]Daily Roster'!$I2</f>
        <v>Clark</v>
      </c>
      <c r="J2" s="56" t="str">
        <f>'[9]Daily Roster'!$J2</f>
        <v>Sylvia</v>
      </c>
      <c r="K2" s="51">
        <f>'[9]Daily Roster'!$K2</f>
        <v>0</v>
      </c>
      <c r="L2" s="51">
        <f>'[9]Daily Roster'!$L2</f>
        <v>0</v>
      </c>
      <c r="M2" s="51">
        <f>'[9]Daily Roster'!$M2</f>
        <v>0</v>
      </c>
      <c r="N2" s="51">
        <f>'[9]Daily Roster'!$N2</f>
        <v>0</v>
      </c>
      <c r="O2" s="51">
        <f>'[9]Daily Roster'!$O2</f>
        <v>0</v>
      </c>
      <c r="P2" s="51">
        <f>'[9]Daily Roster'!$P2</f>
        <v>0</v>
      </c>
      <c r="Q2" s="51">
        <f>'[9]Daily Roster'!$Q2</f>
        <v>0</v>
      </c>
      <c r="R2" s="51">
        <f>'[9]Daily Roster'!$R2</f>
        <v>0</v>
      </c>
    </row>
    <row r="3" spans="1:19" x14ac:dyDescent="0.3">
      <c r="A3" s="57">
        <f>'[9]Daily Roster'!$A3</f>
        <v>43445</v>
      </c>
      <c r="B3" s="58" t="str">
        <f>'[9]Daily Roster'!$B3</f>
        <v>Tuesday</v>
      </c>
      <c r="C3" s="56" t="str">
        <f>'[9]Daily Roster'!$C3</f>
        <v>V.Koo</v>
      </c>
      <c r="D3" s="56" t="str">
        <f>'[9]Daily Roster'!$D3</f>
        <v>John</v>
      </c>
      <c r="E3" s="56" t="str">
        <f>'[9]Daily Roster'!$E3</f>
        <v>Sheridan</v>
      </c>
      <c r="F3" s="56" t="str">
        <f>'[9]Daily Roster'!$F3</f>
        <v>Mohammed</v>
      </c>
      <c r="G3" s="56" t="str">
        <f>'[9]Daily Roster'!$G3</f>
        <v>D.Dunning</v>
      </c>
      <c r="H3" s="56" t="str">
        <f>'[9]Daily Roster'!$H3</f>
        <v>Bianca</v>
      </c>
      <c r="I3" s="56" t="str">
        <f>'[9]Daily Roster'!$I3</f>
        <v>Clark</v>
      </c>
      <c r="J3" s="56" t="str">
        <f>'[9]Daily Roster'!$J3</f>
        <v>Sylvia</v>
      </c>
      <c r="K3" s="51">
        <f>'[9]Daily Roster'!$K3</f>
        <v>0</v>
      </c>
      <c r="L3" s="51">
        <f>'[9]Daily Roster'!$L3</f>
        <v>0</v>
      </c>
      <c r="M3" s="51">
        <f>'[9]Daily Roster'!$M3</f>
        <v>0</v>
      </c>
      <c r="N3" s="51">
        <f>'[9]Daily Roster'!$N3</f>
        <v>0</v>
      </c>
      <c r="O3" s="51">
        <f>'[9]Daily Roster'!$O3</f>
        <v>0</v>
      </c>
      <c r="P3" s="51">
        <f>'[9]Daily Roster'!$P3</f>
        <v>0</v>
      </c>
      <c r="Q3" s="51">
        <f>'[9]Daily Roster'!$Q3</f>
        <v>0</v>
      </c>
      <c r="R3" s="51">
        <f>'[9]Daily Roster'!$R3</f>
        <v>0</v>
      </c>
    </row>
    <row r="4" spans="1:19" x14ac:dyDescent="0.3">
      <c r="A4" s="57">
        <f>'[9]Daily Roster'!$A4</f>
        <v>43446</v>
      </c>
      <c r="B4" s="58" t="str">
        <f>'[9]Daily Roster'!$B4</f>
        <v>Wednesday</v>
      </c>
      <c r="C4" s="56" t="str">
        <f>'[9]Daily Roster'!$C4</f>
        <v>V.Koo</v>
      </c>
      <c r="D4" s="56" t="str">
        <f>'[9]Daily Roster'!$D4</f>
        <v>John</v>
      </c>
      <c r="E4" s="56" t="str">
        <f>'[9]Daily Roster'!$E4</f>
        <v>Sheridan</v>
      </c>
      <c r="F4" s="56" t="str">
        <f>'[9]Daily Roster'!$F4</f>
        <v>Mohammed</v>
      </c>
      <c r="G4" s="56" t="str">
        <f>'[9]Daily Roster'!$G4</f>
        <v>D.Dunning</v>
      </c>
      <c r="H4" s="56" t="str">
        <f>'[9]Daily Roster'!$H4</f>
        <v>Bianca</v>
      </c>
      <c r="I4" s="56" t="str">
        <f>'[9]Daily Roster'!$I4</f>
        <v>Clark</v>
      </c>
      <c r="J4" s="56" t="str">
        <f>'[9]Daily Roster'!$J4</f>
        <v>Sylvia</v>
      </c>
      <c r="K4" s="51">
        <f>'[9]Daily Roster'!$K4</f>
        <v>0</v>
      </c>
      <c r="L4" s="51">
        <f>'[9]Daily Roster'!$L4</f>
        <v>0</v>
      </c>
      <c r="M4" s="51">
        <f>'[9]Daily Roster'!$M4</f>
        <v>0</v>
      </c>
      <c r="N4" s="51">
        <f>'[9]Daily Roster'!$N4</f>
        <v>0</v>
      </c>
      <c r="O4" s="51">
        <f>'[9]Daily Roster'!$O4</f>
        <v>0</v>
      </c>
      <c r="P4" s="51">
        <f>'[9]Daily Roster'!$P4</f>
        <v>0</v>
      </c>
      <c r="Q4" s="51">
        <f>'[9]Daily Roster'!$Q4</f>
        <v>0</v>
      </c>
      <c r="R4" s="51">
        <f>'[9]Daily Roster'!$R4</f>
        <v>0</v>
      </c>
    </row>
    <row r="5" spans="1:19" x14ac:dyDescent="0.3">
      <c r="A5" s="57">
        <f>'[9]Daily Roster'!$A5</f>
        <v>43447</v>
      </c>
      <c r="B5" s="58" t="str">
        <f>'[9]Daily Roster'!$B5</f>
        <v>Thursday</v>
      </c>
      <c r="C5" s="56" t="str">
        <f>'[9]Daily Roster'!$C5</f>
        <v>V.Koo</v>
      </c>
      <c r="D5" s="56" t="str">
        <f>'[9]Daily Roster'!$D5</f>
        <v>John</v>
      </c>
      <c r="E5" s="56" t="str">
        <f>'[9]Daily Roster'!$E5</f>
        <v>K.Noble</v>
      </c>
      <c r="F5" s="56" t="str">
        <f>'[9]Daily Roster'!$F5</f>
        <v>Mohammed</v>
      </c>
      <c r="G5" s="56" t="str">
        <f>'[9]Daily Roster'!$G5</f>
        <v>D.Dunning</v>
      </c>
      <c r="H5" s="56" t="str">
        <f>'[9]Daily Roster'!$H5</f>
        <v>Bianca</v>
      </c>
      <c r="I5" s="56" t="str">
        <f>'[9]Daily Roster'!$I5</f>
        <v>Clark</v>
      </c>
      <c r="J5" s="56" t="str">
        <f>'[9]Daily Roster'!$J5</f>
        <v>Sylvia</v>
      </c>
      <c r="K5" s="51">
        <f>'[9]Daily Roster'!$K5</f>
        <v>0</v>
      </c>
      <c r="L5" s="51">
        <f>'[9]Daily Roster'!$L5</f>
        <v>0</v>
      </c>
      <c r="M5" s="51">
        <f>'[9]Daily Roster'!$M5</f>
        <v>0</v>
      </c>
      <c r="N5" s="51">
        <f>'[9]Daily Roster'!$N5</f>
        <v>0</v>
      </c>
      <c r="O5" s="51">
        <f>'[9]Daily Roster'!$O5</f>
        <v>0</v>
      </c>
      <c r="P5" s="51">
        <f>'[9]Daily Roster'!$P5</f>
        <v>0</v>
      </c>
      <c r="Q5" s="51">
        <f>'[9]Daily Roster'!$Q5</f>
        <v>0</v>
      </c>
      <c r="R5" s="51">
        <f>'[9]Daily Roster'!$R5</f>
        <v>0</v>
      </c>
    </row>
    <row r="6" spans="1:19" x14ac:dyDescent="0.3">
      <c r="A6" s="57">
        <f>'[9]Daily Roster'!$A6</f>
        <v>43448</v>
      </c>
      <c r="B6" s="58" t="str">
        <f>'[9]Daily Roster'!$B6</f>
        <v>Friday</v>
      </c>
      <c r="C6" s="56" t="str">
        <f>'[9]Daily Roster'!$C6</f>
        <v>V.Koo</v>
      </c>
      <c r="D6" s="56" t="str">
        <f>'[9]Daily Roster'!$D6</f>
        <v>John</v>
      </c>
      <c r="E6" s="56" t="str">
        <f>'[9]Daily Roster'!$E6</f>
        <v>K.Noble</v>
      </c>
      <c r="F6" s="56" t="str">
        <f>'[9]Daily Roster'!$F6</f>
        <v>Mohammed</v>
      </c>
      <c r="G6" s="56" t="str">
        <f>'[9]Daily Roster'!$G6</f>
        <v>D.Dunning</v>
      </c>
      <c r="H6" s="56" t="str">
        <f>'[9]Daily Roster'!$H6</f>
        <v>qq</v>
      </c>
      <c r="I6" s="56" t="str">
        <f>'[9]Daily Roster'!$I6</f>
        <v>Clark</v>
      </c>
      <c r="J6" s="56" t="str">
        <f>'[9]Daily Roster'!$J6</f>
        <v>Sylvia</v>
      </c>
      <c r="K6" s="51">
        <f>'[9]Daily Roster'!$K6</f>
        <v>0</v>
      </c>
      <c r="L6" s="51">
        <f>'[9]Daily Roster'!$L6</f>
        <v>0</v>
      </c>
      <c r="M6" s="51">
        <f>'[9]Daily Roster'!$M6</f>
        <v>0</v>
      </c>
      <c r="N6" s="51">
        <f>'[9]Daily Roster'!$N6</f>
        <v>0</v>
      </c>
      <c r="O6" s="51">
        <f>'[9]Daily Roster'!$O6</f>
        <v>0</v>
      </c>
      <c r="P6" s="51">
        <f>'[9]Daily Roster'!$P6</f>
        <v>0</v>
      </c>
      <c r="Q6" s="51">
        <f>'[9]Daily Roster'!$Q6</f>
        <v>0</v>
      </c>
      <c r="R6" s="51">
        <f>'[9]Daily Roster'!$R6</f>
        <v>0</v>
      </c>
    </row>
    <row r="7" spans="1:19" x14ac:dyDescent="0.3">
      <c r="A7" s="57">
        <f>'[9]Daily Roster'!$A7</f>
        <v>43451</v>
      </c>
      <c r="B7" s="58" t="str">
        <f>'[9]Daily Roster'!$B7</f>
        <v>Monday</v>
      </c>
      <c r="C7" s="56" t="str">
        <f>'[9]Daily Roster'!$C7</f>
        <v>V.Koo</v>
      </c>
      <c r="D7" s="56" t="str">
        <f>'[9]Daily Roster'!$D7</f>
        <v>Eugene</v>
      </c>
      <c r="E7" s="56" t="str">
        <f>'[9]Daily Roster'!$E7</f>
        <v>K.Noble</v>
      </c>
      <c r="F7" s="56" t="str">
        <f>'[9]Daily Roster'!$F7</f>
        <v>K.Fildes</v>
      </c>
      <c r="G7" s="56" t="str">
        <f>'[9]Daily Roster'!$G7</f>
        <v>D.Dunning</v>
      </c>
      <c r="H7" s="56" t="str">
        <f>'[9]Daily Roster'!$H7</f>
        <v>Bianca</v>
      </c>
      <c r="I7" s="56" t="str">
        <f>'[9]Daily Roster'!$I7</f>
        <v>Mohammed</v>
      </c>
      <c r="J7" s="56" t="str">
        <f>'[9]Daily Roster'!$J7</f>
        <v>K.Tiong</v>
      </c>
      <c r="K7" s="51">
        <f>'[9]Daily Roster'!$K7</f>
        <v>0</v>
      </c>
      <c r="L7" s="51">
        <f>'[9]Daily Roster'!$L7</f>
        <v>0</v>
      </c>
      <c r="M7" s="51">
        <f>'[9]Daily Roster'!$M7</f>
        <v>0</v>
      </c>
      <c r="N7" s="51" t="str">
        <f>'[9]Daily Roster'!$N7</f>
        <v>April</v>
      </c>
      <c r="O7" s="51">
        <f>'[9]Daily Roster'!$O7</f>
        <v>0</v>
      </c>
      <c r="P7" s="51">
        <f>'[9]Daily Roster'!$P7</f>
        <v>0</v>
      </c>
      <c r="Q7" s="51">
        <f>'[9]Daily Roster'!$Q7</f>
        <v>0</v>
      </c>
      <c r="R7" s="51">
        <f>'[9]Daily Roster'!$R7</f>
        <v>0</v>
      </c>
    </row>
    <row r="8" spans="1:19" x14ac:dyDescent="0.3">
      <c r="A8" s="57">
        <f>'[9]Daily Roster'!$A8</f>
        <v>43452</v>
      </c>
      <c r="B8" s="58" t="str">
        <f>'[9]Daily Roster'!$B8</f>
        <v>Tuesday</v>
      </c>
      <c r="C8" s="56" t="str">
        <f>'[9]Daily Roster'!$C8</f>
        <v>V.Koo</v>
      </c>
      <c r="D8" s="56" t="str">
        <f>'[9]Daily Roster'!$D8</f>
        <v>John</v>
      </c>
      <c r="E8" s="56" t="str">
        <f>'[9]Daily Roster'!$E8</f>
        <v>Sheridan</v>
      </c>
      <c r="F8" s="56" t="str">
        <f>'[9]Daily Roster'!$F8</f>
        <v>K.Fildes</v>
      </c>
      <c r="G8" s="56" t="str">
        <f>'[9]Daily Roster'!$G8</f>
        <v>D.Dunning</v>
      </c>
      <c r="H8" s="56" t="str">
        <f>'[9]Daily Roster'!$H8</f>
        <v>Bianca</v>
      </c>
      <c r="I8" s="56" t="str">
        <f>'[9]Daily Roster'!$I8</f>
        <v>Clark</v>
      </c>
      <c r="J8" s="56" t="str">
        <f>'[9]Daily Roster'!$J8</f>
        <v>Sherine</v>
      </c>
      <c r="K8" s="51">
        <f>'[9]Daily Roster'!$K8</f>
        <v>0</v>
      </c>
      <c r="L8" s="51">
        <f>'[9]Daily Roster'!$L8</f>
        <v>0</v>
      </c>
      <c r="M8" s="51">
        <f>'[9]Daily Roster'!$M8</f>
        <v>0</v>
      </c>
      <c r="N8" s="51" t="str">
        <f>'[9]Daily Roster'!$N8</f>
        <v>April</v>
      </c>
      <c r="O8" s="51">
        <f>'[9]Daily Roster'!$O8</f>
        <v>0</v>
      </c>
      <c r="P8" s="51">
        <f>'[9]Daily Roster'!$P8</f>
        <v>0</v>
      </c>
      <c r="Q8" s="51">
        <f>'[9]Daily Roster'!$Q8</f>
        <v>0</v>
      </c>
      <c r="R8" s="51">
        <f>'[9]Daily Roster'!$R8</f>
        <v>0</v>
      </c>
    </row>
    <row r="9" spans="1:19" x14ac:dyDescent="0.3">
      <c r="A9" s="57">
        <f>'[9]Daily Roster'!$A9</f>
        <v>43453</v>
      </c>
      <c r="B9" s="58" t="str">
        <f>'[9]Daily Roster'!$B9</f>
        <v>Wednesday</v>
      </c>
      <c r="C9" s="56" t="str">
        <f>'[9]Daily Roster'!$C9</f>
        <v>V.Koo</v>
      </c>
      <c r="D9" s="56" t="str">
        <f>'[9]Daily Roster'!$D9</f>
        <v>John</v>
      </c>
      <c r="E9" s="56" t="str">
        <f>'[9]Daily Roster'!$E9</f>
        <v>Sheridan</v>
      </c>
      <c r="F9" s="56" t="str">
        <f>'[9]Daily Roster'!$F9</f>
        <v>K.Fildes</v>
      </c>
      <c r="G9" s="56" t="str">
        <f>'[9]Daily Roster'!$G9</f>
        <v>D.Dunning</v>
      </c>
      <c r="H9" s="56" t="str">
        <f>'[9]Daily Roster'!$H9</f>
        <v>Bianca</v>
      </c>
      <c r="I9" s="56" t="str">
        <f>'[9]Daily Roster'!$I9</f>
        <v>Clark</v>
      </c>
      <c r="J9" s="56" t="str">
        <f>'[9]Daily Roster'!$J9</f>
        <v>V.Shen</v>
      </c>
      <c r="K9" s="51">
        <f>'[9]Daily Roster'!$K9</f>
        <v>0</v>
      </c>
      <c r="L9" s="51">
        <f>'[9]Daily Roster'!$L9</f>
        <v>0</v>
      </c>
      <c r="M9" s="51">
        <f>'[9]Daily Roster'!$M9</f>
        <v>0</v>
      </c>
      <c r="N9" s="51" t="str">
        <f>'[9]Daily Roster'!$N9</f>
        <v>April</v>
      </c>
      <c r="O9" s="51">
        <f>'[9]Daily Roster'!$O9</f>
        <v>0</v>
      </c>
      <c r="P9" s="51">
        <f>'[9]Daily Roster'!$P9</f>
        <v>0</v>
      </c>
      <c r="Q9" s="51">
        <f>'[9]Daily Roster'!$Q9</f>
        <v>0</v>
      </c>
      <c r="R9" s="51">
        <f>'[9]Daily Roster'!$R9</f>
        <v>0</v>
      </c>
    </row>
    <row r="10" spans="1:19" x14ac:dyDescent="0.3">
      <c r="A10" s="57">
        <f>'[9]Daily Roster'!$A10</f>
        <v>43454</v>
      </c>
      <c r="B10" s="58" t="str">
        <f>'[9]Daily Roster'!$B10</f>
        <v>Thursday</v>
      </c>
      <c r="C10" s="56" t="str">
        <f>'[9]Daily Roster'!$C10</f>
        <v>V.Koo</v>
      </c>
      <c r="D10" s="56" t="str">
        <f>'[9]Daily Roster'!$D10</f>
        <v>John</v>
      </c>
      <c r="E10" s="56" t="str">
        <f>'[9]Daily Roster'!$E10</f>
        <v>K.Noble / Mohammed</v>
      </c>
      <c r="F10" s="56" t="str">
        <f>'[9]Daily Roster'!$F10</f>
        <v>K.Fildes</v>
      </c>
      <c r="G10" s="56" t="str">
        <f>'[9]Daily Roster'!$G10</f>
        <v>D.Dunning</v>
      </c>
      <c r="H10" s="56" t="str">
        <f>'[9]Daily Roster'!$H10</f>
        <v>Bianca</v>
      </c>
      <c r="I10" s="56" t="str">
        <f>'[9]Daily Roster'!$I10</f>
        <v>Clark</v>
      </c>
      <c r="J10" s="56" t="str">
        <f>'[9]Daily Roster'!$J10</f>
        <v>K.Tiong</v>
      </c>
      <c r="K10" s="51">
        <f>'[9]Daily Roster'!$K10</f>
        <v>0</v>
      </c>
      <c r="L10" s="51">
        <f>'[9]Daily Roster'!$L10</f>
        <v>0</v>
      </c>
      <c r="M10" s="51">
        <f>'[9]Daily Roster'!$M10</f>
        <v>0</v>
      </c>
      <c r="N10" s="51" t="str">
        <f>'[9]Daily Roster'!$N10</f>
        <v>April</v>
      </c>
      <c r="O10" s="51">
        <f>'[9]Daily Roster'!$O10</f>
        <v>0</v>
      </c>
      <c r="P10" s="51">
        <f>'[9]Daily Roster'!$P10</f>
        <v>0</v>
      </c>
      <c r="Q10" s="51">
        <f>'[9]Daily Roster'!$Q10</f>
        <v>0</v>
      </c>
      <c r="R10" s="51">
        <f>'[9]Daily Roster'!$R10</f>
        <v>0</v>
      </c>
    </row>
    <row r="11" spans="1:19" x14ac:dyDescent="0.3">
      <c r="A11" s="57">
        <f>'[9]Daily Roster'!$A11</f>
        <v>43455</v>
      </c>
      <c r="B11" s="58" t="str">
        <f>'[9]Daily Roster'!$B11</f>
        <v>Friday</v>
      </c>
      <c r="C11" s="56" t="str">
        <f>'[9]Daily Roster'!$C11</f>
        <v>V.Koo / Stuart</v>
      </c>
      <c r="D11" s="56" t="str">
        <f>'[9]Daily Roster'!$D11</f>
        <v>John</v>
      </c>
      <c r="E11" s="56" t="str">
        <f>'[9]Daily Roster'!$E11</f>
        <v>K.Noble</v>
      </c>
      <c r="F11" s="56" t="str">
        <f>'[9]Daily Roster'!$F11</f>
        <v>K.Fildes</v>
      </c>
      <c r="G11" s="56" t="str">
        <f>'[9]Daily Roster'!$G11</f>
        <v>D.Dunning</v>
      </c>
      <c r="H11" s="56" t="str">
        <f>'[9]Daily Roster'!$H11</f>
        <v>qq</v>
      </c>
      <c r="I11" s="56" t="str">
        <f>'[9]Daily Roster'!$I11</f>
        <v>Clark</v>
      </c>
      <c r="J11" s="56" t="str">
        <f>'[9]Daily Roster'!$J11</f>
        <v>K.Tiong</v>
      </c>
      <c r="K11" s="51">
        <f>'[9]Daily Roster'!$K11</f>
        <v>0</v>
      </c>
      <c r="L11" s="51">
        <f>'[9]Daily Roster'!$L11</f>
        <v>0</v>
      </c>
      <c r="M11" s="51">
        <f>'[9]Daily Roster'!$M11</f>
        <v>0</v>
      </c>
      <c r="N11" s="51" t="str">
        <f>'[9]Daily Roster'!$N11</f>
        <v>April</v>
      </c>
      <c r="O11" s="51">
        <f>'[9]Daily Roster'!$O11</f>
        <v>0</v>
      </c>
      <c r="P11" s="51">
        <f>'[9]Daily Roster'!$P11</f>
        <v>0</v>
      </c>
      <c r="Q11" s="51">
        <f>'[9]Daily Roster'!$Q11</f>
        <v>0</v>
      </c>
      <c r="R11" s="51">
        <f>'[9]Daily Roster'!$R11</f>
        <v>0</v>
      </c>
    </row>
    <row r="12" spans="1:19" x14ac:dyDescent="0.3">
      <c r="A12" s="57">
        <f>'[9]Daily Roster'!$A12</f>
        <v>43458</v>
      </c>
      <c r="B12" s="58" t="str">
        <f>'[9]Daily Roster'!$B12</f>
        <v>Monday</v>
      </c>
      <c r="C12" s="56" t="str">
        <f>'[9]Daily Roster'!$C12</f>
        <v>Eugene</v>
      </c>
      <c r="D12" s="56" t="str">
        <f>'[9]Daily Roster'!$D12</f>
        <v>John</v>
      </c>
      <c r="E12" s="56" t="str">
        <f>'[9]Daily Roster'!$E12</f>
        <v>K.Noble</v>
      </c>
      <c r="F12" s="56" t="str">
        <f>'[9]Daily Roster'!$F12</f>
        <v>K.Fildes</v>
      </c>
      <c r="G12" s="56" t="str">
        <f>'[9]Daily Roster'!$G12</f>
        <v>Sylvia</v>
      </c>
      <c r="H12" s="56" t="str">
        <f>'[9]Daily Roster'!$H12</f>
        <v>qq</v>
      </c>
      <c r="I12" s="56" t="str">
        <f>'[9]Daily Roster'!$I12</f>
        <v>Clark</v>
      </c>
      <c r="J12" s="56" t="str">
        <f>'[9]Daily Roster'!$J12</f>
        <v>D.Dunning</v>
      </c>
      <c r="K12" s="51" t="str">
        <f>'[9]Daily Roster'!$K12</f>
        <v>A.Alex</v>
      </c>
      <c r="L12" s="51">
        <f>'[9]Daily Roster'!$L12</f>
        <v>0</v>
      </c>
      <c r="M12" s="51">
        <f>'[9]Daily Roster'!$M12</f>
        <v>0</v>
      </c>
      <c r="N12" s="51">
        <f>'[9]Daily Roster'!$N12</f>
        <v>0</v>
      </c>
      <c r="O12" s="51">
        <f>'[9]Daily Roster'!$O12</f>
        <v>0</v>
      </c>
      <c r="P12" s="51">
        <f>'[9]Daily Roster'!$P12</f>
        <v>0</v>
      </c>
      <c r="Q12" s="51">
        <f>'[9]Daily Roster'!$Q12</f>
        <v>0</v>
      </c>
      <c r="R12" s="51">
        <f>'[9]Daily Roster'!$R12</f>
        <v>0</v>
      </c>
    </row>
    <row r="13" spans="1:19" x14ac:dyDescent="0.3">
      <c r="A13" s="57">
        <f>'[9]Daily Roster'!$A13</f>
        <v>43459</v>
      </c>
      <c r="B13" s="58" t="str">
        <f>'[9]Daily Roster'!$B13</f>
        <v>Tuesday</v>
      </c>
      <c r="C13" s="56" t="str">
        <f>'[9]Daily Roster'!$C13</f>
        <v>public holiday</v>
      </c>
      <c r="D13" s="56" t="str">
        <f>'[9]Daily Roster'!$D13</f>
        <v>public holiday</v>
      </c>
      <c r="E13" s="56" t="str">
        <f>'[9]Daily Roster'!$E13</f>
        <v>public holiday</v>
      </c>
      <c r="F13" s="56" t="str">
        <f>'[9]Daily Roster'!$F13</f>
        <v>public holiday</v>
      </c>
      <c r="G13" s="56" t="str">
        <f>'[9]Daily Roster'!$G13</f>
        <v>public holiday</v>
      </c>
      <c r="H13" s="56" t="str">
        <f>'[9]Daily Roster'!$H13</f>
        <v>public holiday</v>
      </c>
      <c r="I13" s="56" t="str">
        <f>'[9]Daily Roster'!$I13</f>
        <v>public holiday</v>
      </c>
      <c r="J13" s="56" t="str">
        <f>'[9]Daily Roster'!$J13</f>
        <v>public holiday</v>
      </c>
      <c r="K13" s="51" t="str">
        <f>'[9]Daily Roster'!$K13</f>
        <v>public holiday</v>
      </c>
      <c r="L13" s="51">
        <f>'[9]Daily Roster'!$L13</f>
        <v>0</v>
      </c>
      <c r="M13" s="51">
        <f>'[9]Daily Roster'!$M13</f>
        <v>0</v>
      </c>
      <c r="N13" s="51" t="str">
        <f>'[9]Daily Roster'!$N13</f>
        <v>public holiday</v>
      </c>
      <c r="O13" s="51" t="str">
        <f>'[9]Daily Roster'!$O13</f>
        <v>public holiday</v>
      </c>
      <c r="P13" s="51">
        <f>'[9]Daily Roster'!$P13</f>
        <v>0</v>
      </c>
      <c r="Q13" s="51">
        <f>'[9]Daily Roster'!$Q13</f>
        <v>0</v>
      </c>
      <c r="R13" s="51">
        <f>'[9]Daily Roster'!$R13</f>
        <v>0</v>
      </c>
    </row>
    <row r="14" spans="1:19" x14ac:dyDescent="0.3">
      <c r="A14" s="57">
        <f>'[9]Daily Roster'!$A14</f>
        <v>43460</v>
      </c>
      <c r="B14" s="58" t="str">
        <f>'[9]Daily Roster'!$B14</f>
        <v>Wednesday</v>
      </c>
      <c r="C14" s="56" t="str">
        <f>'[9]Daily Roster'!$C14</f>
        <v>public holiday</v>
      </c>
      <c r="D14" s="56" t="str">
        <f>'[9]Daily Roster'!$D14</f>
        <v>public holiday</v>
      </c>
      <c r="E14" s="56" t="str">
        <f>'[9]Daily Roster'!$E14</f>
        <v>public holiday</v>
      </c>
      <c r="F14" s="56" t="str">
        <f>'[9]Daily Roster'!$F14</f>
        <v>public holiday</v>
      </c>
      <c r="G14" s="56" t="str">
        <f>'[9]Daily Roster'!$G14</f>
        <v>public holiday</v>
      </c>
      <c r="H14" s="56" t="str">
        <f>'[9]Daily Roster'!$H14</f>
        <v>public holiday</v>
      </c>
      <c r="I14" s="56" t="str">
        <f>'[9]Daily Roster'!$I14</f>
        <v>public holiday</v>
      </c>
      <c r="J14" s="56" t="str">
        <f>'[9]Daily Roster'!$J14</f>
        <v>public holiday</v>
      </c>
      <c r="K14" s="51" t="str">
        <f>'[9]Daily Roster'!$K14</f>
        <v>public holiday</v>
      </c>
      <c r="L14" s="51">
        <f>'[9]Daily Roster'!$L14</f>
        <v>0</v>
      </c>
      <c r="M14" s="51">
        <f>'[9]Daily Roster'!$M14</f>
        <v>0</v>
      </c>
      <c r="N14" s="51" t="str">
        <f>'[9]Daily Roster'!$N14</f>
        <v>public holiday</v>
      </c>
      <c r="O14" s="51" t="str">
        <f>'[9]Daily Roster'!$O14</f>
        <v>public holiday</v>
      </c>
      <c r="P14" s="51">
        <f>'[9]Daily Roster'!$P14</f>
        <v>0</v>
      </c>
      <c r="Q14" s="51">
        <f>'[9]Daily Roster'!$Q14</f>
        <v>0</v>
      </c>
      <c r="R14" s="51">
        <f>'[9]Daily Roster'!$R14</f>
        <v>0</v>
      </c>
    </row>
    <row r="15" spans="1:19" x14ac:dyDescent="0.3">
      <c r="A15" s="57">
        <f>'[9]Daily Roster'!$A15</f>
        <v>43461</v>
      </c>
      <c r="B15" s="58" t="str">
        <f>'[9]Daily Roster'!$B15</f>
        <v>Thursday</v>
      </c>
      <c r="C15" s="56" t="str">
        <f>'[9]Daily Roster'!$C15</f>
        <v>V.Koo</v>
      </c>
      <c r="D15" s="56" t="str">
        <f>'[9]Daily Roster'!$D15</f>
        <v>John</v>
      </c>
      <c r="E15" s="56" t="str">
        <f>'[9]Daily Roster'!$E15</f>
        <v>K.Noble</v>
      </c>
      <c r="F15" s="56" t="str">
        <f>'[9]Daily Roster'!$F15</f>
        <v>K.Fildes</v>
      </c>
      <c r="G15" s="56" t="str">
        <f>'[9]Daily Roster'!$G15</f>
        <v>Sylvia</v>
      </c>
      <c r="H15" s="56" t="str">
        <f>'[9]Daily Roster'!$H15</f>
        <v>Bianca</v>
      </c>
      <c r="I15" s="56" t="str">
        <f>'[9]Daily Roster'!$I15</f>
        <v>Clark/J.Hughes(pm)</v>
      </c>
      <c r="J15" s="56" t="str">
        <f>'[9]Daily Roster'!$J15</f>
        <v>K.Tiong</v>
      </c>
      <c r="K15" s="51" t="str">
        <f>'[9]Daily Roster'!$K15</f>
        <v>A.Alex</v>
      </c>
      <c r="L15" s="51">
        <f>'[9]Daily Roster'!$L15</f>
        <v>0</v>
      </c>
      <c r="M15" s="51">
        <f>'[9]Daily Roster'!$M15</f>
        <v>0</v>
      </c>
      <c r="N15" s="51">
        <f>'[9]Daily Roster'!$N15</f>
        <v>0</v>
      </c>
      <c r="O15" s="51">
        <f>'[9]Daily Roster'!$O15</f>
        <v>0</v>
      </c>
      <c r="P15" s="51">
        <f>'[9]Daily Roster'!$P15</f>
        <v>0</v>
      </c>
      <c r="Q15" s="51">
        <f>'[9]Daily Roster'!$Q15</f>
        <v>0</v>
      </c>
      <c r="R15" s="51">
        <f>'[9]Daily Roster'!$R15</f>
        <v>0</v>
      </c>
    </row>
    <row r="16" spans="1:19" x14ac:dyDescent="0.3">
      <c r="A16" s="57">
        <f>'[9]Daily Roster'!$A16</f>
        <v>43462</v>
      </c>
      <c r="B16" s="58" t="str">
        <f>'[9]Daily Roster'!$B16</f>
        <v>Friday</v>
      </c>
      <c r="C16" s="56" t="str">
        <f>'[9]Daily Roster'!$C16</f>
        <v>V.Koo</v>
      </c>
      <c r="D16" s="56" t="str">
        <f>'[9]Daily Roster'!$D16</f>
        <v>John</v>
      </c>
      <c r="E16" s="56" t="str">
        <f>'[9]Daily Roster'!$E16</f>
        <v>K.Noble</v>
      </c>
      <c r="F16" s="56" t="str">
        <f>'[9]Daily Roster'!$F16</f>
        <v>K.Fildes</v>
      </c>
      <c r="G16" s="56" t="str">
        <f>'[9]Daily Roster'!$G16</f>
        <v>Bianca</v>
      </c>
      <c r="H16" s="56" t="str">
        <f>'[9]Daily Roster'!$H16</f>
        <v>qq</v>
      </c>
      <c r="I16" s="56" t="str">
        <f>'[9]Daily Roster'!$I16</f>
        <v>Clark</v>
      </c>
      <c r="J16" s="56" t="str">
        <f>'[9]Daily Roster'!$J16</f>
        <v>Sylvia</v>
      </c>
      <c r="K16" s="51" t="str">
        <f>'[9]Daily Roster'!$K16</f>
        <v>A.Alex</v>
      </c>
      <c r="L16" s="51">
        <f>'[9]Daily Roster'!$L16</f>
        <v>0</v>
      </c>
      <c r="M16" s="51">
        <f>'[9]Daily Roster'!$M16</f>
        <v>0</v>
      </c>
      <c r="N16" s="51">
        <f>'[9]Daily Roster'!$N16</f>
        <v>0</v>
      </c>
      <c r="O16" s="51">
        <f>'[9]Daily Roster'!$O16</f>
        <v>0</v>
      </c>
      <c r="P16" s="51">
        <f>'[9]Daily Roster'!$P16</f>
        <v>0</v>
      </c>
      <c r="Q16" s="51">
        <f>'[9]Daily Roster'!$Q16</f>
        <v>0</v>
      </c>
      <c r="R16" s="51">
        <f>'[9]Daily Roster'!$R16</f>
        <v>0</v>
      </c>
    </row>
    <row r="17" spans="1:18" x14ac:dyDescent="0.3">
      <c r="A17" s="57">
        <f>'[9]Daily Roster'!$A17</f>
        <v>43465</v>
      </c>
      <c r="B17" s="58" t="str">
        <f>'[9]Daily Roster'!$B17</f>
        <v>Monday</v>
      </c>
      <c r="C17" s="56" t="str">
        <f>'[9]Daily Roster'!$C17</f>
        <v>V.Koo</v>
      </c>
      <c r="D17" s="56" t="str">
        <f>'[9]Daily Roster'!$D17</f>
        <v>John</v>
      </c>
      <c r="E17" s="56" t="str">
        <f>'[9]Daily Roster'!$E17</f>
        <v>K.Noble</v>
      </c>
      <c r="F17" s="56" t="str">
        <f>'[9]Daily Roster'!$F17</f>
        <v>K.Fildes/A.Alex</v>
      </c>
      <c r="G17" s="56" t="str">
        <f>'[9]Daily Roster'!$G17</f>
        <v>D.Dunning</v>
      </c>
      <c r="H17" s="56" t="str">
        <f>'[9]Daily Roster'!$H17</f>
        <v>Bianca</v>
      </c>
      <c r="I17" s="56" t="str">
        <f>'[9]Daily Roster'!$I17</f>
        <v>Clark</v>
      </c>
      <c r="J17" s="56" t="str">
        <f>'[9]Daily Roster'!$J17</f>
        <v>Sylvia</v>
      </c>
      <c r="K17" s="51">
        <f>'[9]Daily Roster'!$K17</f>
        <v>0</v>
      </c>
      <c r="L17" s="51">
        <f>'[9]Daily Roster'!$L17</f>
        <v>0</v>
      </c>
      <c r="M17" s="51">
        <f>'[9]Daily Roster'!$M17</f>
        <v>0</v>
      </c>
      <c r="N17" s="51">
        <f>'[9]Daily Roster'!$N17</f>
        <v>0</v>
      </c>
      <c r="O17" s="51">
        <f>'[9]Daily Roster'!$O17</f>
        <v>0</v>
      </c>
      <c r="P17" s="51">
        <f>'[9]Daily Roster'!$P17</f>
        <v>0</v>
      </c>
      <c r="Q17" s="51">
        <f>'[9]Daily Roster'!$Q17</f>
        <v>0</v>
      </c>
      <c r="R17" s="51">
        <f>'[9]Daily Roster'!$R17</f>
        <v>0</v>
      </c>
    </row>
    <row r="18" spans="1:18" x14ac:dyDescent="0.3">
      <c r="A18" s="57">
        <f>'[9]Daily Roster'!$A18</f>
        <v>43466</v>
      </c>
      <c r="B18" s="58" t="str">
        <f>'[9]Daily Roster'!$B18</f>
        <v>Tuesday</v>
      </c>
      <c r="C18" s="56" t="str">
        <f>'[9]Daily Roster'!$C18</f>
        <v>public holiday</v>
      </c>
      <c r="D18" s="56" t="str">
        <f>'[9]Daily Roster'!$D18</f>
        <v>public holiday</v>
      </c>
      <c r="E18" s="56" t="str">
        <f>'[9]Daily Roster'!$E18</f>
        <v>public holiday</v>
      </c>
      <c r="F18" s="56" t="str">
        <f>'[9]Daily Roster'!$F18</f>
        <v>public holiday</v>
      </c>
      <c r="G18" s="56" t="str">
        <f>'[9]Daily Roster'!$G18</f>
        <v>public holiday</v>
      </c>
      <c r="H18" s="56" t="str">
        <f>'[9]Daily Roster'!$H18</f>
        <v>public holiday</v>
      </c>
      <c r="I18" s="56" t="str">
        <f>'[9]Daily Roster'!$I18</f>
        <v>public holiday</v>
      </c>
      <c r="J18" s="56" t="str">
        <f>'[9]Daily Roster'!$J18</f>
        <v>public holiday</v>
      </c>
      <c r="K18" s="51">
        <f>'[9]Daily Roster'!$K18</f>
        <v>0</v>
      </c>
      <c r="L18" s="51">
        <f>'[9]Daily Roster'!$L18</f>
        <v>0</v>
      </c>
      <c r="M18" s="51">
        <f>'[9]Daily Roster'!$M18</f>
        <v>0</v>
      </c>
      <c r="N18" s="51">
        <f>'[9]Daily Roster'!$N18</f>
        <v>0</v>
      </c>
      <c r="O18" s="51">
        <f>'[9]Daily Roster'!$O18</f>
        <v>0</v>
      </c>
      <c r="P18" s="51">
        <f>'[9]Daily Roster'!$P18</f>
        <v>0</v>
      </c>
      <c r="Q18" s="51">
        <f>'[9]Daily Roster'!$Q18</f>
        <v>0</v>
      </c>
      <c r="R18" s="51">
        <f>'[9]Daily Roster'!$R18</f>
        <v>0</v>
      </c>
    </row>
    <row r="19" spans="1:18" x14ac:dyDescent="0.3">
      <c r="A19" s="57">
        <f>'[9]Daily Roster'!$A19</f>
        <v>43467</v>
      </c>
      <c r="B19" s="58" t="str">
        <f>'[9]Daily Roster'!$B19</f>
        <v>Wednesday</v>
      </c>
      <c r="C19" s="56" t="str">
        <f>'[9]Daily Roster'!$C19</f>
        <v>Meng</v>
      </c>
      <c r="D19" s="56" t="str">
        <f>'[9]Daily Roster'!$D19</f>
        <v>John</v>
      </c>
      <c r="E19" s="56" t="str">
        <f>'[9]Daily Roster'!$E19</f>
        <v>Sheridan</v>
      </c>
      <c r="F19" s="56" t="str">
        <f>'[9]Daily Roster'!$F19</f>
        <v>K.Fildes/A.Alex</v>
      </c>
      <c r="G19" s="56" t="str">
        <f>'[9]Daily Roster'!$G19</f>
        <v>D.Dunning</v>
      </c>
      <c r="H19" s="56" t="str">
        <f>'[9]Daily Roster'!$H19</f>
        <v>Bianca</v>
      </c>
      <c r="I19" s="56" t="str">
        <f>'[9]Daily Roster'!$I19</f>
        <v>Clark</v>
      </c>
      <c r="J19" s="56" t="str">
        <f>'[9]Daily Roster'!$J19</f>
        <v>Sylvia</v>
      </c>
      <c r="K19" s="51">
        <f>'[9]Daily Roster'!$K19</f>
        <v>0</v>
      </c>
      <c r="L19" s="51">
        <f>'[9]Daily Roster'!$L19</f>
        <v>0</v>
      </c>
      <c r="M19" s="51">
        <f>'[9]Daily Roster'!$M19</f>
        <v>0</v>
      </c>
      <c r="N19" s="51">
        <f>'[9]Daily Roster'!$N19</f>
        <v>0</v>
      </c>
      <c r="O19" s="51">
        <f>'[9]Daily Roster'!$O19</f>
        <v>0</v>
      </c>
      <c r="P19" s="51">
        <f>'[9]Daily Roster'!$P19</f>
        <v>0</v>
      </c>
      <c r="Q19" s="51">
        <f>'[9]Daily Roster'!$Q19</f>
        <v>0</v>
      </c>
      <c r="R19" s="51">
        <f>'[9]Daily Roster'!$R19</f>
        <v>0</v>
      </c>
    </row>
    <row r="20" spans="1:18" x14ac:dyDescent="0.3">
      <c r="A20" s="57">
        <f>'[9]Daily Roster'!$A20</f>
        <v>43468</v>
      </c>
      <c r="B20" s="58" t="str">
        <f>'[9]Daily Roster'!$B20</f>
        <v>Thursday</v>
      </c>
      <c r="C20" s="56" t="str">
        <f>'[9]Daily Roster'!$C20</f>
        <v>V.Koo</v>
      </c>
      <c r="D20" s="56" t="str">
        <f>'[9]Daily Roster'!$D20</f>
        <v>John</v>
      </c>
      <c r="E20" s="56" t="str">
        <f>'[9]Daily Roster'!$E20</f>
        <v>K.Noble</v>
      </c>
      <c r="F20" s="56" t="str">
        <f>'[9]Daily Roster'!$F20</f>
        <v>K.Fildes</v>
      </c>
      <c r="G20" s="56" t="str">
        <f>'[9]Daily Roster'!$G20</f>
        <v>D.Dunning</v>
      </c>
      <c r="H20" s="56" t="str">
        <f>'[9]Daily Roster'!$H20</f>
        <v>Bianca</v>
      </c>
      <c r="I20" s="56" t="str">
        <f>'[9]Daily Roster'!$I20</f>
        <v>Clark</v>
      </c>
      <c r="J20" s="56" t="str">
        <f>'[9]Daily Roster'!$J20</f>
        <v>Sylvia</v>
      </c>
      <c r="K20" s="51">
        <f>'[9]Daily Roster'!$K20</f>
        <v>0</v>
      </c>
      <c r="L20" s="51">
        <f>'[9]Daily Roster'!$L20</f>
        <v>0</v>
      </c>
      <c r="M20" s="51">
        <f>'[9]Daily Roster'!$M20</f>
        <v>0</v>
      </c>
      <c r="N20" s="51">
        <f>'[9]Daily Roster'!$N20</f>
        <v>0</v>
      </c>
      <c r="O20" s="51">
        <f>'[9]Daily Roster'!$O20</f>
        <v>0</v>
      </c>
      <c r="P20" s="51">
        <f>'[9]Daily Roster'!$P20</f>
        <v>0</v>
      </c>
      <c r="Q20" s="51">
        <f>'[9]Daily Roster'!$Q20</f>
        <v>0</v>
      </c>
      <c r="R20" s="51">
        <f>'[9]Daily Roster'!$R20</f>
        <v>0</v>
      </c>
    </row>
    <row r="21" spans="1:18" x14ac:dyDescent="0.3">
      <c r="A21" s="57">
        <f>'[9]Daily Roster'!$A21</f>
        <v>43469</v>
      </c>
      <c r="B21" s="58" t="str">
        <f>'[9]Daily Roster'!$B21</f>
        <v>Friday</v>
      </c>
      <c r="C21" s="56" t="str">
        <f>'[9]Daily Roster'!$C21</f>
        <v>V.Koo</v>
      </c>
      <c r="D21" s="56" t="str">
        <f>'[9]Daily Roster'!$D21</f>
        <v>John</v>
      </c>
      <c r="E21" s="56" t="str">
        <f>'[9]Daily Roster'!$E21</f>
        <v>K.Noble</v>
      </c>
      <c r="F21" s="56" t="str">
        <f>'[9]Daily Roster'!$F21</f>
        <v>K.Fildes</v>
      </c>
      <c r="G21" s="56" t="str">
        <f>'[9]Daily Roster'!$G21</f>
        <v>D.Dunning</v>
      </c>
      <c r="H21" s="56" t="str">
        <f>'[9]Daily Roster'!$H21</f>
        <v>qq</v>
      </c>
      <c r="I21" s="56" t="str">
        <f>'[9]Daily Roster'!$I21</f>
        <v>Clark</v>
      </c>
      <c r="J21" s="56" t="str">
        <f>'[9]Daily Roster'!$J21</f>
        <v>Sylvia</v>
      </c>
      <c r="K21" s="51">
        <f>'[9]Daily Roster'!$K21</f>
        <v>0</v>
      </c>
      <c r="L21" s="51">
        <f>'[9]Daily Roster'!$L21</f>
        <v>0</v>
      </c>
      <c r="M21" s="51">
        <f>'[9]Daily Roster'!$M21</f>
        <v>0</v>
      </c>
      <c r="N21" s="51">
        <f>'[9]Daily Roster'!$N21</f>
        <v>0</v>
      </c>
      <c r="O21" s="51">
        <f>'[9]Daily Roster'!$O21</f>
        <v>0</v>
      </c>
      <c r="P21" s="51">
        <f>'[9]Daily Roster'!$P21</f>
        <v>0</v>
      </c>
      <c r="Q21" s="51">
        <f>'[9]Daily Roster'!$Q21</f>
        <v>0</v>
      </c>
      <c r="R21" s="51">
        <f>'[9]Daily Roster'!$R21</f>
        <v>0</v>
      </c>
    </row>
    <row r="22" spans="1:18" x14ac:dyDescent="0.3">
      <c r="A22" s="57">
        <f>'[9]Daily Roster'!$A22</f>
        <v>43472</v>
      </c>
      <c r="B22" s="58" t="str">
        <f>'[9]Daily Roster'!$B22</f>
        <v>Monday</v>
      </c>
      <c r="C22" s="56" t="str">
        <f>'[9]Daily Roster'!$C22</f>
        <v>John</v>
      </c>
      <c r="D22" s="56" t="str">
        <f>'[9]Daily Roster'!$D22</f>
        <v>April</v>
      </c>
      <c r="E22" s="56" t="str">
        <f>'[9]Daily Roster'!$E22</f>
        <v>Mohammed</v>
      </c>
      <c r="F22" s="56" t="str">
        <f>'[9]Daily Roster'!$F22</f>
        <v>K.Fildes</v>
      </c>
      <c r="G22" s="56" t="str">
        <f>'[9]Daily Roster'!$G22</f>
        <v>A.Alex</v>
      </c>
      <c r="H22" s="56" t="str">
        <f>'[9]Daily Roster'!$H22</f>
        <v>D.Dunning</v>
      </c>
      <c r="I22" s="56" t="str">
        <f>'[9]Daily Roster'!$I22</f>
        <v>J.Hughes</v>
      </c>
      <c r="J22" s="56" t="str">
        <f>'[9]Daily Roster'!$J22</f>
        <v>L.Jedwab</v>
      </c>
      <c r="K22" s="51">
        <f>'[9]Daily Roster'!$K22</f>
        <v>0</v>
      </c>
      <c r="L22" s="51" t="str">
        <f>'[9]Daily Roster'!$L22</f>
        <v>qq</v>
      </c>
      <c r="M22" s="51" t="str">
        <f>'[9]Daily Roster'!$M22</f>
        <v>Janki</v>
      </c>
      <c r="N22" s="51" t="str">
        <f>'[9]Daily Roster'!$N22</f>
        <v>Jesslyn</v>
      </c>
      <c r="O22" s="51">
        <f>'[9]Daily Roster'!$O22</f>
        <v>0</v>
      </c>
      <c r="P22" s="51">
        <f>'[9]Daily Roster'!$P22</f>
        <v>0</v>
      </c>
      <c r="Q22" s="51">
        <f>'[9]Daily Roster'!$Q22</f>
        <v>0</v>
      </c>
      <c r="R22" s="51">
        <f>'[9]Daily Roster'!$R22</f>
        <v>0</v>
      </c>
    </row>
    <row r="23" spans="1:18" x14ac:dyDescent="0.3">
      <c r="A23" s="57">
        <f>'[9]Daily Roster'!$A23</f>
        <v>43473</v>
      </c>
      <c r="B23" s="58" t="str">
        <f>'[9]Daily Roster'!$B23</f>
        <v>Tuesday</v>
      </c>
      <c r="C23" s="56" t="str">
        <f>'[9]Daily Roster'!$C23</f>
        <v>John</v>
      </c>
      <c r="D23" s="56" t="str">
        <f>'[9]Daily Roster'!$D23</f>
        <v>April</v>
      </c>
      <c r="E23" s="56" t="str">
        <f>'[9]Daily Roster'!$E23</f>
        <v>Sheridan</v>
      </c>
      <c r="F23" s="56" t="str">
        <f>'[9]Daily Roster'!$F23</f>
        <v>K.Fildes</v>
      </c>
      <c r="G23" s="56" t="str">
        <f>'[9]Daily Roster'!$G23</f>
        <v>A.Alex</v>
      </c>
      <c r="H23" s="56" t="str">
        <f>'[9]Daily Roster'!$H23</f>
        <v>D.Dunning</v>
      </c>
      <c r="I23" s="56" t="str">
        <f>'[9]Daily Roster'!$I23</f>
        <v>J.Hughes</v>
      </c>
      <c r="J23" s="56" t="str">
        <f>'[9]Daily Roster'!$J23</f>
        <v>L.Jedwab</v>
      </c>
      <c r="K23" s="51">
        <f>'[9]Daily Roster'!$K23</f>
        <v>0</v>
      </c>
      <c r="L23" s="51" t="str">
        <f>'[9]Daily Roster'!$L23</f>
        <v>Janki</v>
      </c>
      <c r="M23" s="51" t="str">
        <f>'[9]Daily Roster'!$M23</f>
        <v>qq</v>
      </c>
      <c r="N23" s="51" t="str">
        <f>'[9]Daily Roster'!$N23</f>
        <v>Edward</v>
      </c>
      <c r="O23" s="51">
        <f>'[9]Daily Roster'!$O23</f>
        <v>0</v>
      </c>
      <c r="P23" s="51">
        <f>'[9]Daily Roster'!$P23</f>
        <v>0</v>
      </c>
      <c r="Q23" s="51">
        <f>'[9]Daily Roster'!$Q23</f>
        <v>0</v>
      </c>
      <c r="R23" s="51">
        <f>'[9]Daily Roster'!$R23</f>
        <v>0</v>
      </c>
    </row>
    <row r="24" spans="1:18" x14ac:dyDescent="0.3">
      <c r="A24" s="57">
        <f>'[9]Daily Roster'!$A24</f>
        <v>43474</v>
      </c>
      <c r="B24" s="58" t="str">
        <f>'[9]Daily Roster'!$B24</f>
        <v>Wednesday</v>
      </c>
      <c r="C24" s="56" t="str">
        <f>'[9]Daily Roster'!$C24</f>
        <v>John</v>
      </c>
      <c r="D24" s="56" t="str">
        <f>'[9]Daily Roster'!$D24</f>
        <v>Stuart</v>
      </c>
      <c r="E24" s="56" t="str">
        <f>'[9]Daily Roster'!$E24</f>
        <v>Sheridan</v>
      </c>
      <c r="F24" s="56" t="str">
        <f>'[9]Daily Roster'!$F24</f>
        <v>K.Fildes</v>
      </c>
      <c r="G24" s="56" t="str">
        <f>'[9]Daily Roster'!$G24</f>
        <v>A.Alex</v>
      </c>
      <c r="H24" s="56" t="str">
        <f>'[9]Daily Roster'!$H24</f>
        <v>D.Dunning</v>
      </c>
      <c r="I24" s="56" t="str">
        <f>'[9]Daily Roster'!$I24</f>
        <v>April</v>
      </c>
      <c r="J24" s="56" t="str">
        <f>'[9]Daily Roster'!$J24</f>
        <v>L.Jedwab</v>
      </c>
      <c r="K24" s="51">
        <f>'[9]Daily Roster'!$K24</f>
        <v>0</v>
      </c>
      <c r="L24" s="51" t="str">
        <f>'[9]Daily Roster'!$L24</f>
        <v>qq</v>
      </c>
      <c r="M24" s="51" t="str">
        <f>'[9]Daily Roster'!$M24</f>
        <v>Janki</v>
      </c>
      <c r="N24" s="51" t="str">
        <f>'[9]Daily Roster'!$N24</f>
        <v>qq</v>
      </c>
      <c r="O24" s="51">
        <f>'[9]Daily Roster'!$O24</f>
        <v>0</v>
      </c>
      <c r="P24" s="51">
        <f>'[9]Daily Roster'!$P24</f>
        <v>0</v>
      </c>
      <c r="Q24" s="51">
        <f>'[9]Daily Roster'!$Q24</f>
        <v>0</v>
      </c>
      <c r="R24" s="51">
        <f>'[9]Daily Roster'!$R24</f>
        <v>0</v>
      </c>
    </row>
    <row r="25" spans="1:18" x14ac:dyDescent="0.3">
      <c r="A25" s="57">
        <f>'[9]Daily Roster'!$A25</f>
        <v>43475</v>
      </c>
      <c r="B25" s="58" t="str">
        <f>'[9]Daily Roster'!$B25</f>
        <v>Thursday</v>
      </c>
      <c r="C25" s="56" t="str">
        <f>'[9]Daily Roster'!$C25</f>
        <v>John</v>
      </c>
      <c r="D25" s="56" t="str">
        <f>'[9]Daily Roster'!$D25</f>
        <v>Stuart</v>
      </c>
      <c r="E25" s="56" t="str">
        <f>'[9]Daily Roster'!$E25</f>
        <v>April</v>
      </c>
      <c r="F25" s="56" t="str">
        <f>'[9]Daily Roster'!$F25</f>
        <v>K.Fildes</v>
      </c>
      <c r="G25" s="56" t="str">
        <f>'[9]Daily Roster'!$G25</f>
        <v>A.Alex</v>
      </c>
      <c r="H25" s="56" t="str">
        <f>'[9]Daily Roster'!$H25</f>
        <v>D.Dunning</v>
      </c>
      <c r="I25" s="56" t="str">
        <f>'[9]Daily Roster'!$I25</f>
        <v>J.Hughes</v>
      </c>
      <c r="J25" s="56" t="str">
        <f>'[9]Daily Roster'!$J25</f>
        <v>L.Jedwab</v>
      </c>
      <c r="K25" s="51">
        <f>'[9]Daily Roster'!$K25</f>
        <v>0</v>
      </c>
      <c r="L25" s="51" t="str">
        <f>'[9]Daily Roster'!$L25</f>
        <v>qq</v>
      </c>
      <c r="M25" s="51" t="str">
        <f>'[9]Daily Roster'!$M25</f>
        <v>Janki</v>
      </c>
      <c r="N25" s="51" t="str">
        <f>'[9]Daily Roster'!$N25</f>
        <v>Edward/Jesslyn</v>
      </c>
      <c r="O25" s="51">
        <f>'[9]Daily Roster'!$O25</f>
        <v>0</v>
      </c>
      <c r="P25" s="51">
        <f>'[9]Daily Roster'!$P25</f>
        <v>0</v>
      </c>
      <c r="Q25" s="51">
        <f>'[9]Daily Roster'!$Q25</f>
        <v>0</v>
      </c>
      <c r="R25" s="51">
        <f>'[9]Daily Roster'!$R25</f>
        <v>0</v>
      </c>
    </row>
    <row r="26" spans="1:18" x14ac:dyDescent="0.3">
      <c r="A26" s="57">
        <f>'[9]Daily Roster'!$A26</f>
        <v>43476</v>
      </c>
      <c r="B26" s="58" t="str">
        <f>'[9]Daily Roster'!$B26</f>
        <v>Friday</v>
      </c>
      <c r="C26" s="56" t="str">
        <f>'[9]Daily Roster'!$C26</f>
        <v>John</v>
      </c>
      <c r="D26" s="56" t="str">
        <f>'[9]Daily Roster'!$D26</f>
        <v>Stuart</v>
      </c>
      <c r="E26" s="56" t="str">
        <f>'[9]Daily Roster'!$E26</f>
        <v>April</v>
      </c>
      <c r="F26" s="56" t="str">
        <f>'[9]Daily Roster'!$F26</f>
        <v>K.Fildes</v>
      </c>
      <c r="G26" s="56" t="str">
        <f>'[9]Daily Roster'!$G26</f>
        <v>A.Alex</v>
      </c>
      <c r="H26" s="56" t="str">
        <f>'[9]Daily Roster'!$H26</f>
        <v>qq</v>
      </c>
      <c r="I26" s="56" t="str">
        <f>'[9]Daily Roster'!$I26</f>
        <v>J.Hughes</v>
      </c>
      <c r="J26" s="56" t="str">
        <f>'[9]Daily Roster'!$J26</f>
        <v>D.Dunning</v>
      </c>
      <c r="K26" s="51">
        <f>'[9]Daily Roster'!$K26</f>
        <v>0</v>
      </c>
      <c r="L26" s="51" t="str">
        <f>'[9]Daily Roster'!$L26</f>
        <v>qq</v>
      </c>
      <c r="M26" s="51" t="str">
        <f>'[9]Daily Roster'!$M26</f>
        <v>qq</v>
      </c>
      <c r="N26" s="51" t="str">
        <f>'[9]Daily Roster'!$N26</f>
        <v>Edward</v>
      </c>
      <c r="O26" s="51">
        <f>'[9]Daily Roster'!$O26</f>
        <v>0</v>
      </c>
      <c r="P26" s="51">
        <f>'[9]Daily Roster'!$P26</f>
        <v>0</v>
      </c>
      <c r="Q26" s="51">
        <f>'[9]Daily Roster'!$Q26</f>
        <v>0</v>
      </c>
      <c r="R26" s="51">
        <f>'[9]Daily Roster'!$R26</f>
        <v>0</v>
      </c>
    </row>
    <row r="27" spans="1:18" x14ac:dyDescent="0.3">
      <c r="A27" s="57">
        <f>'[9]Daily Roster'!$A27</f>
        <v>43479</v>
      </c>
      <c r="B27" s="58" t="str">
        <f>'[9]Daily Roster'!$B27</f>
        <v>Monday</v>
      </c>
      <c r="C27" s="56" t="str">
        <f>'[9]Daily Roster'!$C27</f>
        <v>John</v>
      </c>
      <c r="D27" s="56" t="str">
        <f>'[9]Daily Roster'!$D27</f>
        <v>Stuart</v>
      </c>
      <c r="E27" s="56" t="str">
        <f>'[9]Daily Roster'!$E27</f>
        <v>April</v>
      </c>
      <c r="F27" s="56" t="str">
        <f>'[9]Daily Roster'!$F27</f>
        <v>K.Fildes</v>
      </c>
      <c r="G27" s="56" t="str">
        <f>'[9]Daily Roster'!$G27</f>
        <v>A.Alex</v>
      </c>
      <c r="H27" s="56" t="str">
        <f>'[9]Daily Roster'!$H27</f>
        <v>D.Dunning</v>
      </c>
      <c r="I27" s="56" t="str">
        <f>'[9]Daily Roster'!$I27</f>
        <v>J.Hughes</v>
      </c>
      <c r="J27" s="56" t="str">
        <f>'[9]Daily Roster'!$J27</f>
        <v>L.Jedwab</v>
      </c>
      <c r="K27" s="51">
        <f>'[9]Daily Roster'!$K27</f>
        <v>0</v>
      </c>
      <c r="L27" s="51" t="str">
        <f>'[9]Daily Roster'!$L27</f>
        <v>qq</v>
      </c>
      <c r="M27" s="51" t="str">
        <f>'[9]Daily Roster'!$M27</f>
        <v>qq</v>
      </c>
      <c r="N27" s="51" t="str">
        <f>'[9]Daily Roster'!$N27</f>
        <v>Thao (Renal)</v>
      </c>
      <c r="O27" s="51">
        <f>'[9]Daily Roster'!$O27</f>
        <v>0</v>
      </c>
      <c r="P27" s="51">
        <f>'[9]Daily Roster'!$P27</f>
        <v>0</v>
      </c>
      <c r="Q27" s="51">
        <f>'[9]Daily Roster'!$Q27</f>
        <v>0</v>
      </c>
      <c r="R27" s="51">
        <f>'[9]Daily Roster'!$R27</f>
        <v>0</v>
      </c>
    </row>
    <row r="28" spans="1:18" x14ac:dyDescent="0.3">
      <c r="A28" s="57">
        <f>'[9]Daily Roster'!$A28</f>
        <v>43480</v>
      </c>
      <c r="B28" s="58" t="str">
        <f>'[9]Daily Roster'!$B28</f>
        <v>Tuesday</v>
      </c>
      <c r="C28" s="56" t="str">
        <f>'[9]Daily Roster'!$C28</f>
        <v>April</v>
      </c>
      <c r="D28" s="56" t="str">
        <f>'[9]Daily Roster'!$D28</f>
        <v>Stuart</v>
      </c>
      <c r="E28" s="56" t="str">
        <f>'[9]Daily Roster'!$E28</f>
        <v>Sheridan</v>
      </c>
      <c r="F28" s="56" t="str">
        <f>'[9]Daily Roster'!$F28</f>
        <v>Sylvia</v>
      </c>
      <c r="G28" s="56" t="str">
        <f>'[9]Daily Roster'!$G28</f>
        <v>A.Alex</v>
      </c>
      <c r="H28" s="56" t="str">
        <f>'[9]Daily Roster'!$H28</f>
        <v>D.Dunning</v>
      </c>
      <c r="I28" s="56" t="str">
        <f>'[9]Daily Roster'!$I28</f>
        <v>J.Hughes</v>
      </c>
      <c r="J28" s="56" t="str">
        <f>'[9]Daily Roster'!$J28</f>
        <v>L.Jedwab</v>
      </c>
      <c r="K28" s="51">
        <f>'[9]Daily Roster'!$K28</f>
        <v>0</v>
      </c>
      <c r="L28" s="51">
        <f>'[9]Daily Roster'!$L28</f>
        <v>0</v>
      </c>
      <c r="M28" s="51" t="str">
        <f>'[9]Daily Roster'!$M28</f>
        <v>qq</v>
      </c>
      <c r="N28" s="51" t="str">
        <f>'[9]Daily Roster'!$N28</f>
        <v>Thao (Renal)</v>
      </c>
      <c r="O28" s="51">
        <f>'[9]Daily Roster'!$O28</f>
        <v>0</v>
      </c>
      <c r="P28" s="51">
        <f>'[9]Daily Roster'!$P28</f>
        <v>0</v>
      </c>
      <c r="Q28" s="51">
        <f>'[9]Daily Roster'!$Q28</f>
        <v>0</v>
      </c>
      <c r="R28" s="51">
        <f>'[9]Daily Roster'!$R28</f>
        <v>0</v>
      </c>
    </row>
    <row r="29" spans="1:18" x14ac:dyDescent="0.3">
      <c r="A29" s="57">
        <f>'[9]Daily Roster'!$A29</f>
        <v>43481</v>
      </c>
      <c r="B29" s="58" t="str">
        <f>'[9]Daily Roster'!$B29</f>
        <v>Wednesday</v>
      </c>
      <c r="C29" s="56" t="str">
        <f>'[9]Daily Roster'!$C29</f>
        <v>John</v>
      </c>
      <c r="D29" s="56" t="str">
        <f>'[9]Daily Roster'!$D29</f>
        <v>Stuart</v>
      </c>
      <c r="E29" s="56" t="str">
        <f>'[9]Daily Roster'!$E29</f>
        <v>Sheridan</v>
      </c>
      <c r="F29" s="56" t="str">
        <f>'[9]Daily Roster'!$F29</f>
        <v>K.Fildes</v>
      </c>
      <c r="G29" s="56" t="str">
        <f>'[9]Daily Roster'!$G29</f>
        <v>A.Alex</v>
      </c>
      <c r="H29" s="56" t="str">
        <f>'[9]Daily Roster'!$H29</f>
        <v>D.Dunning</v>
      </c>
      <c r="I29" s="56" t="str">
        <f>'[9]Daily Roster'!$I29</f>
        <v>J.Hughes</v>
      </c>
      <c r="J29" s="56" t="str">
        <f>'[9]Daily Roster'!$J29</f>
        <v>L.Jedwab</v>
      </c>
      <c r="K29" s="51">
        <f>'[9]Daily Roster'!$K29</f>
        <v>0</v>
      </c>
      <c r="L29" s="51">
        <f>'[9]Daily Roster'!$L29</f>
        <v>0</v>
      </c>
      <c r="M29" s="51" t="str">
        <f>'[9]Daily Roster'!$M29</f>
        <v>qq</v>
      </c>
      <c r="N29" s="51" t="str">
        <f>'[9]Daily Roster'!$N29</f>
        <v>Thao (Renal)</v>
      </c>
      <c r="O29" s="51">
        <f>'[9]Daily Roster'!$O29</f>
        <v>0</v>
      </c>
      <c r="P29" s="51">
        <f>'[9]Daily Roster'!$P29</f>
        <v>0</v>
      </c>
      <c r="Q29" s="51">
        <f>'[9]Daily Roster'!$Q29</f>
        <v>0</v>
      </c>
      <c r="R29" s="51">
        <f>'[9]Daily Roster'!$R29</f>
        <v>0</v>
      </c>
    </row>
    <row r="30" spans="1:18" x14ac:dyDescent="0.3">
      <c r="A30" s="57">
        <f>'[9]Daily Roster'!$A30</f>
        <v>43482</v>
      </c>
      <c r="B30" s="58" t="str">
        <f>'[9]Daily Roster'!$B30</f>
        <v>Thursday</v>
      </c>
      <c r="C30" s="56" t="str">
        <f>'[9]Daily Roster'!$C30</f>
        <v>John</v>
      </c>
      <c r="D30" s="56" t="str">
        <f>'[9]Daily Roster'!$D30</f>
        <v>Stuart</v>
      </c>
      <c r="E30" s="56" t="str">
        <f>'[9]Daily Roster'!$E30</f>
        <v>Jasenka</v>
      </c>
      <c r="F30" s="56" t="str">
        <f>'[9]Daily Roster'!$F30</f>
        <v>K.Fildes</v>
      </c>
      <c r="G30" s="56" t="str">
        <f>'[9]Daily Roster'!$G30</f>
        <v>A.Alex</v>
      </c>
      <c r="H30" s="56" t="str">
        <f>'[9]Daily Roster'!$H30</f>
        <v>D.Dunning</v>
      </c>
      <c r="I30" s="56" t="str">
        <f>'[9]Daily Roster'!$I30</f>
        <v>J.Hughes</v>
      </c>
      <c r="J30" s="56" t="str">
        <f>'[9]Daily Roster'!$J30</f>
        <v>L.Jedwab</v>
      </c>
      <c r="K30" s="51">
        <f>'[9]Daily Roster'!$K30</f>
        <v>0</v>
      </c>
      <c r="L30" s="51">
        <f>'[9]Daily Roster'!$L30</f>
        <v>0</v>
      </c>
      <c r="M30" s="51" t="str">
        <f>'[9]Daily Roster'!$M30</f>
        <v>April</v>
      </c>
      <c r="N30" s="51" t="str">
        <f>'[9]Daily Roster'!$N30</f>
        <v>Thao (Renal)</v>
      </c>
      <c r="O30" s="51">
        <f>'[9]Daily Roster'!$O30</f>
        <v>0</v>
      </c>
      <c r="P30" s="51">
        <f>'[9]Daily Roster'!$P30</f>
        <v>0</v>
      </c>
      <c r="Q30" s="51">
        <f>'[9]Daily Roster'!$Q30</f>
        <v>0</v>
      </c>
      <c r="R30" s="51">
        <f>'[9]Daily Roster'!$R30</f>
        <v>0</v>
      </c>
    </row>
    <row r="31" spans="1:18" x14ac:dyDescent="0.3">
      <c r="A31" s="57">
        <f>'[9]Daily Roster'!$A31</f>
        <v>43483</v>
      </c>
      <c r="B31" s="58" t="str">
        <f>'[9]Daily Roster'!$B31</f>
        <v>Friday</v>
      </c>
      <c r="C31" s="56" t="str">
        <f>'[9]Daily Roster'!$C31</f>
        <v>John</v>
      </c>
      <c r="D31" s="56" t="str">
        <f>'[9]Daily Roster'!$D31</f>
        <v>Stuart</v>
      </c>
      <c r="E31" s="56" t="str">
        <f>'[9]Daily Roster'!$E31</f>
        <v>April</v>
      </c>
      <c r="F31" s="56" t="str">
        <f>'[9]Daily Roster'!$F31</f>
        <v>K.Fildes</v>
      </c>
      <c r="G31" s="56" t="str">
        <f>'[9]Daily Roster'!$G31</f>
        <v>A.Alex</v>
      </c>
      <c r="H31" s="56">
        <f>'[9]Daily Roster'!$H31</f>
        <v>0</v>
      </c>
      <c r="I31" s="56" t="str">
        <f>'[9]Daily Roster'!$I31</f>
        <v>J.Hughes</v>
      </c>
      <c r="J31" s="56" t="str">
        <f>'[9]Daily Roster'!$J31</f>
        <v>L.Jedwab</v>
      </c>
      <c r="K31" s="51">
        <f>'[9]Daily Roster'!$K31</f>
        <v>0</v>
      </c>
      <c r="L31" s="51">
        <f>'[9]Daily Roster'!$L31</f>
        <v>0</v>
      </c>
      <c r="M31" s="51" t="str">
        <f>'[9]Daily Roster'!$M31</f>
        <v>qq</v>
      </c>
      <c r="N31" s="51" t="str">
        <f>'[9]Daily Roster'!$N31</f>
        <v>Thao (Renal)</v>
      </c>
      <c r="O31" s="51">
        <f>'[9]Daily Roster'!$O31</f>
        <v>0</v>
      </c>
      <c r="P31" s="51">
        <f>'[9]Daily Roster'!$P31</f>
        <v>0</v>
      </c>
      <c r="Q31" s="51">
        <f>'[9]Daily Roster'!$Q31</f>
        <v>0</v>
      </c>
      <c r="R31" s="51">
        <f>'[9]Daily Roster'!$R31</f>
        <v>0</v>
      </c>
    </row>
    <row r="32" spans="1:18" x14ac:dyDescent="0.3">
      <c r="A32" s="57">
        <f>'[9]Daily Roster'!$A32</f>
        <v>43486</v>
      </c>
      <c r="B32" s="58" t="str">
        <f>'[9]Daily Roster'!$B32</f>
        <v>Monday</v>
      </c>
      <c r="C32" s="56" t="str">
        <f>'[9]Daily Roster'!$C32</f>
        <v>April</v>
      </c>
      <c r="D32" s="56" t="str">
        <f>'[9]Daily Roster'!$D32</f>
        <v>Stuart</v>
      </c>
      <c r="E32" s="56" t="str">
        <f>'[9]Daily Roster'!$E32</f>
        <v>K.Noble</v>
      </c>
      <c r="F32" s="56" t="str">
        <f>'[9]Daily Roster'!$F32</f>
        <v>K.Fildes</v>
      </c>
      <c r="G32" s="56" t="str">
        <f>'[9]Daily Roster'!$G32</f>
        <v>A.Alex</v>
      </c>
      <c r="H32" s="56" t="str">
        <f>'[9]Daily Roster'!$H32</f>
        <v>D.Dunning</v>
      </c>
      <c r="I32" s="56" t="str">
        <f>'[9]Daily Roster'!$I32</f>
        <v>J.Hughes</v>
      </c>
      <c r="J32" s="56" t="str">
        <f>'[9]Daily Roster'!$J32</f>
        <v>L.Jedwab</v>
      </c>
      <c r="K32" s="51">
        <f>'[9]Daily Roster'!$K32</f>
        <v>0</v>
      </c>
      <c r="L32" s="51">
        <f>'[9]Daily Roster'!$L32</f>
        <v>0</v>
      </c>
      <c r="M32" s="51">
        <f>'[9]Daily Roster'!$M32</f>
        <v>0</v>
      </c>
      <c r="N32" s="51" t="str">
        <f>'[9]Daily Roster'!$N32</f>
        <v>qq</v>
      </c>
      <c r="O32" s="51">
        <f>'[9]Daily Roster'!$O32</f>
        <v>0</v>
      </c>
      <c r="P32" s="51">
        <f>'[9]Daily Roster'!$P32</f>
        <v>0</v>
      </c>
      <c r="Q32" s="51">
        <f>'[9]Daily Roster'!$Q32</f>
        <v>0</v>
      </c>
      <c r="R32" s="51">
        <f>'[9]Daily Roster'!$R32</f>
        <v>0</v>
      </c>
    </row>
    <row r="33" spans="1:18" x14ac:dyDescent="0.3">
      <c r="A33" s="57">
        <f>'[9]Daily Roster'!$A33</f>
        <v>43487</v>
      </c>
      <c r="B33" s="58" t="str">
        <f>'[9]Daily Roster'!$B33</f>
        <v>Tuesday</v>
      </c>
      <c r="C33" s="56" t="str">
        <f>'[9]Daily Roster'!$C33</f>
        <v>April</v>
      </c>
      <c r="D33" s="56" t="str">
        <f>'[9]Daily Roster'!$D33</f>
        <v>Stuart</v>
      </c>
      <c r="E33" s="56" t="str">
        <f>'[9]Daily Roster'!$E33</f>
        <v>Sheridan</v>
      </c>
      <c r="F33" s="56" t="str">
        <f>'[9]Daily Roster'!$F33</f>
        <v>K.Fildes</v>
      </c>
      <c r="G33" s="56" t="str">
        <f>'[9]Daily Roster'!$G33</f>
        <v>A.Alex</v>
      </c>
      <c r="H33" s="56" t="str">
        <f>'[9]Daily Roster'!$H33</f>
        <v>Janki</v>
      </c>
      <c r="I33" s="56" t="str">
        <f>'[9]Daily Roster'!$I33</f>
        <v>J.Hughes</v>
      </c>
      <c r="J33" s="56" t="str">
        <f>'[9]Daily Roster'!$J33</f>
        <v>L.Jedwab</v>
      </c>
      <c r="K33" s="51">
        <f>'[9]Daily Roster'!$K33</f>
        <v>0</v>
      </c>
      <c r="L33" s="51">
        <f>'[9]Daily Roster'!$L33</f>
        <v>0</v>
      </c>
      <c r="M33" s="51">
        <f>'[9]Daily Roster'!$M33</f>
        <v>0</v>
      </c>
      <c r="N33" s="51" t="str">
        <f>'[9]Daily Roster'!$N33</f>
        <v>Thao (Nephrology)</v>
      </c>
      <c r="O33" s="51">
        <f>'[9]Daily Roster'!$O33</f>
        <v>0</v>
      </c>
      <c r="P33" s="51">
        <f>'[9]Daily Roster'!$P33</f>
        <v>0</v>
      </c>
      <c r="Q33" s="51">
        <f>'[9]Daily Roster'!$Q33</f>
        <v>0</v>
      </c>
      <c r="R33" s="51">
        <f>'[9]Daily Roster'!$R33</f>
        <v>0</v>
      </c>
    </row>
    <row r="34" spans="1:18" x14ac:dyDescent="0.3">
      <c r="A34" s="57">
        <f>'[9]Daily Roster'!$A34</f>
        <v>43488</v>
      </c>
      <c r="B34" s="58" t="str">
        <f>'[9]Daily Roster'!$B34</f>
        <v>Wednesday</v>
      </c>
      <c r="C34" s="56" t="str">
        <f>'[9]Daily Roster'!$C34</f>
        <v>April</v>
      </c>
      <c r="D34" s="56" t="str">
        <f>'[9]Daily Roster'!$D34</f>
        <v>Stuart</v>
      </c>
      <c r="E34" s="56" t="str">
        <f>'[9]Daily Roster'!$E34</f>
        <v>Sheridan</v>
      </c>
      <c r="F34" s="56" t="str">
        <f>'[9]Daily Roster'!$F34</f>
        <v>K.Fildes</v>
      </c>
      <c r="G34" s="56" t="str">
        <f>'[9]Daily Roster'!$G34</f>
        <v>A.Alex</v>
      </c>
      <c r="H34" s="56" t="str">
        <f>'[9]Daily Roster'!$H34</f>
        <v>D.Dunning</v>
      </c>
      <c r="I34" s="56" t="str">
        <f>'[9]Daily Roster'!$I34</f>
        <v>J.Hughes</v>
      </c>
      <c r="J34" s="56" t="str">
        <f>'[9]Daily Roster'!$J34</f>
        <v>L.Jedwab</v>
      </c>
      <c r="K34" s="51">
        <f>'[9]Daily Roster'!$K34</f>
        <v>0</v>
      </c>
      <c r="L34" s="51">
        <f>'[9]Daily Roster'!$L34</f>
        <v>0</v>
      </c>
      <c r="M34" s="51">
        <f>'[9]Daily Roster'!$M34</f>
        <v>0</v>
      </c>
      <c r="N34" s="51" t="str">
        <f>'[9]Daily Roster'!$N34</f>
        <v>Thao (Nephrology)</v>
      </c>
      <c r="O34" s="51">
        <f>'[9]Daily Roster'!$O34</f>
        <v>0</v>
      </c>
      <c r="P34" s="51">
        <f>'[9]Daily Roster'!$P34</f>
        <v>0</v>
      </c>
      <c r="Q34" s="51">
        <f>'[9]Daily Roster'!$Q34</f>
        <v>0</v>
      </c>
      <c r="R34" s="51">
        <f>'[9]Daily Roster'!$R34</f>
        <v>0</v>
      </c>
    </row>
    <row r="35" spans="1:18" x14ac:dyDescent="0.3">
      <c r="A35" s="57">
        <f>'[9]Daily Roster'!$A35</f>
        <v>43489</v>
      </c>
      <c r="B35" s="58" t="str">
        <f>'[9]Daily Roster'!$B35</f>
        <v>Thursday</v>
      </c>
      <c r="C35" s="56" t="str">
        <f>'[9]Daily Roster'!$C35</f>
        <v>April</v>
      </c>
      <c r="D35" s="56" t="str">
        <f>'[9]Daily Roster'!$D35</f>
        <v>Stuart</v>
      </c>
      <c r="E35" s="56" t="str">
        <f>'[9]Daily Roster'!$E35</f>
        <v>K.Noble</v>
      </c>
      <c r="F35" s="56" t="str">
        <f>'[9]Daily Roster'!$F35</f>
        <v>K.Fildes</v>
      </c>
      <c r="G35" s="56" t="str">
        <f>'[9]Daily Roster'!$G35</f>
        <v>D.Dunning</v>
      </c>
      <c r="H35" s="56" t="str">
        <f>'[9]Daily Roster'!$H35</f>
        <v>Janki</v>
      </c>
      <c r="I35" s="56" t="str">
        <f>'[9]Daily Roster'!$I35</f>
        <v>J.Hughes</v>
      </c>
      <c r="J35" s="56" t="str">
        <f>'[9]Daily Roster'!$J35</f>
        <v>L.Jedwab/A.Tran</v>
      </c>
      <c r="K35" s="51">
        <f>'[9]Daily Roster'!$K35</f>
        <v>0</v>
      </c>
      <c r="L35" s="51">
        <f>'[9]Daily Roster'!$L35</f>
        <v>0</v>
      </c>
      <c r="M35" s="51">
        <f>'[9]Daily Roster'!$M35</f>
        <v>0</v>
      </c>
      <c r="N35" s="51" t="str">
        <f>'[9]Daily Roster'!$N35</f>
        <v>Thao (Nephrology)</v>
      </c>
      <c r="O35" s="51">
        <f>'[9]Daily Roster'!$O35</f>
        <v>0</v>
      </c>
      <c r="P35" s="51">
        <f>'[9]Daily Roster'!$P35</f>
        <v>0</v>
      </c>
      <c r="Q35" s="51">
        <f>'[9]Daily Roster'!$Q35</f>
        <v>0</v>
      </c>
      <c r="R35" s="51">
        <f>'[9]Daily Roster'!$R35</f>
        <v>0</v>
      </c>
    </row>
    <row r="36" spans="1:18" x14ac:dyDescent="0.3">
      <c r="A36" s="57">
        <f>'[9]Daily Roster'!$A36</f>
        <v>43490</v>
      </c>
      <c r="B36" s="58" t="str">
        <f>'[9]Daily Roster'!$B36</f>
        <v>Friday</v>
      </c>
      <c r="C36" s="56" t="str">
        <f>'[9]Daily Roster'!$C36</f>
        <v>April</v>
      </c>
      <c r="D36" s="56" t="str">
        <f>'[9]Daily Roster'!$D36</f>
        <v>Stuart</v>
      </c>
      <c r="E36" s="56" t="str">
        <f>'[9]Daily Roster'!$E36</f>
        <v>K.Noble</v>
      </c>
      <c r="F36" s="56" t="str">
        <f>'[9]Daily Roster'!$F36</f>
        <v>K.Fildes</v>
      </c>
      <c r="G36" s="56" t="str">
        <f>'[9]Daily Roster'!$G36</f>
        <v>A.Alex</v>
      </c>
      <c r="H36" s="56" t="str">
        <f>'[9]Daily Roster'!$H36</f>
        <v>qq</v>
      </c>
      <c r="I36" s="56" t="str">
        <f>'[9]Daily Roster'!$I36</f>
        <v>J.Hughes</v>
      </c>
      <c r="J36" s="56" t="str">
        <f>'[9]Daily Roster'!$J36</f>
        <v>A.Tran</v>
      </c>
      <c r="K36" s="51">
        <f>'[9]Daily Roster'!$K36</f>
        <v>0</v>
      </c>
      <c r="L36" s="51">
        <f>'[9]Daily Roster'!$L36</f>
        <v>0</v>
      </c>
      <c r="M36" s="51">
        <f>'[9]Daily Roster'!$M36</f>
        <v>0</v>
      </c>
      <c r="N36" s="51" t="str">
        <f>'[9]Daily Roster'!$N36</f>
        <v>Thao (Nephrology)</v>
      </c>
      <c r="O36" s="51">
        <f>'[9]Daily Roster'!$O36</f>
        <v>0</v>
      </c>
      <c r="P36" s="51">
        <f>'[9]Daily Roster'!$P36</f>
        <v>0</v>
      </c>
      <c r="Q36" s="51">
        <f>'[9]Daily Roster'!$Q36</f>
        <v>0</v>
      </c>
      <c r="R36" s="51">
        <f>'[9]Daily Roster'!$R36</f>
        <v>0</v>
      </c>
    </row>
    <row r="37" spans="1:18" x14ac:dyDescent="0.3">
      <c r="A37" s="57">
        <f>'[9]Daily Roster'!$A37</f>
        <v>43493</v>
      </c>
      <c r="B37" s="58" t="str">
        <f>'[9]Daily Roster'!$B37</f>
        <v>Monday</v>
      </c>
      <c r="C37" s="56" t="str">
        <f>'[9]Daily Roster'!$C37</f>
        <v>public holiday</v>
      </c>
      <c r="D37" s="56" t="str">
        <f>'[9]Daily Roster'!$D37</f>
        <v>public holiday</v>
      </c>
      <c r="E37" s="56" t="str">
        <f>'[9]Daily Roster'!$E37</f>
        <v>public holiday</v>
      </c>
      <c r="F37" s="56" t="str">
        <f>'[9]Daily Roster'!$F37</f>
        <v>public holiday</v>
      </c>
      <c r="G37" s="56" t="str">
        <f>'[9]Daily Roster'!$G37</f>
        <v>public holiday</v>
      </c>
      <c r="H37" s="56" t="str">
        <f>'[9]Daily Roster'!$H37</f>
        <v>public holiday</v>
      </c>
      <c r="I37" s="56" t="str">
        <f>'[9]Daily Roster'!$I37</f>
        <v>public holiday</v>
      </c>
      <c r="J37" s="56" t="str">
        <f>'[9]Daily Roster'!$J37</f>
        <v>public holiday</v>
      </c>
      <c r="K37" s="51" t="str">
        <f>'[9]Daily Roster'!$K37</f>
        <v>public holiday</v>
      </c>
      <c r="L37" s="51" t="str">
        <f>'[9]Daily Roster'!$L37</f>
        <v>public holiday</v>
      </c>
      <c r="M37" s="51" t="str">
        <f>'[9]Daily Roster'!$M37</f>
        <v>public holiday</v>
      </c>
      <c r="N37" s="51" t="str">
        <f>'[9]Daily Roster'!$N37</f>
        <v>public holiday</v>
      </c>
      <c r="O37" s="51" t="str">
        <f>'[9]Daily Roster'!$O37</f>
        <v>public holiday</v>
      </c>
      <c r="P37" s="51" t="str">
        <f>'[9]Daily Roster'!$P37</f>
        <v>public holiday</v>
      </c>
      <c r="Q37" s="51" t="str">
        <f>'[9]Daily Roster'!$Q37</f>
        <v>public holiday</v>
      </c>
      <c r="R37" s="51" t="str">
        <f>'[9]Daily Roster'!$R37</f>
        <v>public holiday</v>
      </c>
    </row>
    <row r="38" spans="1:18" x14ac:dyDescent="0.3">
      <c r="A38" s="57">
        <f>'[9]Daily Roster'!$A38</f>
        <v>43494</v>
      </c>
      <c r="B38" s="58" t="str">
        <f>'[9]Daily Roster'!$B38</f>
        <v>Tuesday</v>
      </c>
      <c r="C38" s="56" t="str">
        <f>'[9]Daily Roster'!$C38</f>
        <v>John</v>
      </c>
      <c r="D38" s="56" t="str">
        <f>'[9]Daily Roster'!$D38</f>
        <v>Stuart</v>
      </c>
      <c r="E38" s="56" t="str">
        <f>'[9]Daily Roster'!$E38</f>
        <v>Sheridan</v>
      </c>
      <c r="F38" s="56" t="str">
        <f>'[9]Daily Roster'!$F38</f>
        <v>K.Fildes</v>
      </c>
      <c r="G38" s="56" t="str">
        <f>'[9]Daily Roster'!$G38</f>
        <v>A.Alex</v>
      </c>
      <c r="H38" s="56" t="str">
        <f>'[9]Daily Roster'!$H38</f>
        <v>Janki</v>
      </c>
      <c r="I38" s="56" t="str">
        <f>'[9]Daily Roster'!$I38</f>
        <v>J.Hughes</v>
      </c>
      <c r="J38" s="56" t="str">
        <f>'[9]Daily Roster'!$J38</f>
        <v>L.Jedwab</v>
      </c>
      <c r="K38" s="51">
        <f>'[9]Daily Roster'!$K38</f>
        <v>0</v>
      </c>
      <c r="L38" s="51">
        <f>'[9]Daily Roster'!$L38</f>
        <v>0</v>
      </c>
      <c r="M38" s="51">
        <f>'[9]Daily Roster'!$M38</f>
        <v>0</v>
      </c>
      <c r="N38" s="51">
        <f>'[9]Daily Roster'!$N38</f>
        <v>0</v>
      </c>
      <c r="O38" s="51">
        <f>'[9]Daily Roster'!$O38</f>
        <v>0</v>
      </c>
      <c r="P38" s="51">
        <f>'[9]Daily Roster'!$P38</f>
        <v>0</v>
      </c>
      <c r="Q38" s="51">
        <f>'[9]Daily Roster'!$Q38</f>
        <v>0</v>
      </c>
      <c r="R38" s="51">
        <f>'[9]Daily Roster'!$R38</f>
        <v>0</v>
      </c>
    </row>
    <row r="39" spans="1:18" x14ac:dyDescent="0.3">
      <c r="A39" s="57">
        <f>'[9]Daily Roster'!$A39</f>
        <v>43495</v>
      </c>
      <c r="B39" s="58" t="str">
        <f>'[9]Daily Roster'!$B39</f>
        <v>Wednesday</v>
      </c>
      <c r="C39" s="56" t="str">
        <f>'[9]Daily Roster'!$C39</f>
        <v>John</v>
      </c>
      <c r="D39" s="56" t="str">
        <f>'[9]Daily Roster'!$D39</f>
        <v>Stuart</v>
      </c>
      <c r="E39" s="56" t="str">
        <f>'[9]Daily Roster'!$E39</f>
        <v>Sheridan</v>
      </c>
      <c r="F39" s="56" t="str">
        <f>'[9]Daily Roster'!$F39</f>
        <v>K.Fildes</v>
      </c>
      <c r="G39" s="56" t="str">
        <f>'[9]Daily Roster'!$G39</f>
        <v>A.Alex</v>
      </c>
      <c r="H39" s="56" t="str">
        <f>'[9]Daily Roster'!$H39</f>
        <v>Janki</v>
      </c>
      <c r="I39" s="56" t="str">
        <f>'[9]Daily Roster'!$I39</f>
        <v>J.Hughes</v>
      </c>
      <c r="J39" s="56" t="str">
        <f>'[9]Daily Roster'!$J39</f>
        <v>L.Jedwab</v>
      </c>
      <c r="K39" s="51">
        <f>'[9]Daily Roster'!$K39</f>
        <v>0</v>
      </c>
      <c r="L39" s="51">
        <f>'[9]Daily Roster'!$L39</f>
        <v>0</v>
      </c>
      <c r="M39" s="51">
        <f>'[9]Daily Roster'!$M39</f>
        <v>0</v>
      </c>
      <c r="N39" s="51">
        <f>'[9]Daily Roster'!$N39</f>
        <v>0</v>
      </c>
      <c r="O39" s="51">
        <f>'[9]Daily Roster'!$O39</f>
        <v>0</v>
      </c>
      <c r="P39" s="51">
        <f>'[9]Daily Roster'!$P39</f>
        <v>0</v>
      </c>
      <c r="Q39" s="51">
        <f>'[9]Daily Roster'!$Q39</f>
        <v>0</v>
      </c>
      <c r="R39" s="51">
        <f>'[9]Daily Roster'!$R39</f>
        <v>0</v>
      </c>
    </row>
    <row r="40" spans="1:18" x14ac:dyDescent="0.3">
      <c r="A40" s="57">
        <f>'[9]Daily Roster'!$A40</f>
        <v>43496</v>
      </c>
      <c r="B40" s="58" t="str">
        <f>'[9]Daily Roster'!$B40</f>
        <v>Thursday</v>
      </c>
      <c r="C40" s="56" t="str">
        <f>'[9]Daily Roster'!$C40</f>
        <v>John</v>
      </c>
      <c r="D40" s="56" t="str">
        <f>'[9]Daily Roster'!$D40</f>
        <v>Stuart</v>
      </c>
      <c r="E40" s="56" t="str">
        <f>'[9]Daily Roster'!$E40</f>
        <v>K.Noble</v>
      </c>
      <c r="F40" s="56" t="str">
        <f>'[9]Daily Roster'!$F40</f>
        <v>K.Fildes</v>
      </c>
      <c r="G40" s="56" t="str">
        <f>'[9]Daily Roster'!$G40</f>
        <v>A.Tran</v>
      </c>
      <c r="H40" s="56" t="str">
        <f>'[9]Daily Roster'!$H40</f>
        <v>Janki</v>
      </c>
      <c r="I40" s="56" t="str">
        <f>'[9]Daily Roster'!$I40</f>
        <v>J.Hughes</v>
      </c>
      <c r="J40" s="56" t="str">
        <f>'[9]Daily Roster'!$J40</f>
        <v>L.Jedwab</v>
      </c>
      <c r="K40" s="51">
        <f>'[9]Daily Roster'!$K40</f>
        <v>0</v>
      </c>
      <c r="L40" s="51">
        <f>'[9]Daily Roster'!$L40</f>
        <v>0</v>
      </c>
      <c r="M40" s="51">
        <f>'[9]Daily Roster'!$M40</f>
        <v>0</v>
      </c>
      <c r="N40" s="51">
        <f>'[9]Daily Roster'!$N40</f>
        <v>0</v>
      </c>
      <c r="O40" s="51">
        <f>'[9]Daily Roster'!$O40</f>
        <v>0</v>
      </c>
      <c r="P40" s="51">
        <f>'[9]Daily Roster'!$P40</f>
        <v>0</v>
      </c>
      <c r="Q40" s="51">
        <f>'[9]Daily Roster'!$Q40</f>
        <v>0</v>
      </c>
      <c r="R40" s="51">
        <f>'[9]Daily Roster'!$R40</f>
        <v>0</v>
      </c>
    </row>
    <row r="41" spans="1:18" x14ac:dyDescent="0.3">
      <c r="A41" s="57">
        <f>'[9]Daily Roster'!$A41</f>
        <v>43497</v>
      </c>
      <c r="B41" s="58" t="str">
        <f>'[9]Daily Roster'!$B41</f>
        <v>Friday</v>
      </c>
      <c r="C41" s="56" t="str">
        <f>'[9]Daily Roster'!$C41</f>
        <v>John</v>
      </c>
      <c r="D41" s="56" t="str">
        <f>'[9]Daily Roster'!$D41</f>
        <v>Stuart</v>
      </c>
      <c r="E41" s="56" t="str">
        <f>'[9]Daily Roster'!$E41</f>
        <v>K.Noble</v>
      </c>
      <c r="F41" s="56" t="str">
        <f>'[9]Daily Roster'!$F41</f>
        <v>K.Fildes</v>
      </c>
      <c r="G41" s="56" t="str">
        <f>'[9]Daily Roster'!$G41</f>
        <v>A.Alex</v>
      </c>
      <c r="H41" s="56">
        <f>'[9]Daily Roster'!$H41</f>
        <v>0</v>
      </c>
      <c r="I41" s="56" t="str">
        <f>'[9]Daily Roster'!$I41</f>
        <v>J.Hughes</v>
      </c>
      <c r="J41" s="56" t="str">
        <f>'[9]Daily Roster'!$J41</f>
        <v>L.Jedwab</v>
      </c>
      <c r="K41" s="51">
        <f>'[9]Daily Roster'!$K41</f>
        <v>0</v>
      </c>
      <c r="L41" s="51">
        <f>'[9]Daily Roster'!$L41</f>
        <v>0</v>
      </c>
      <c r="M41" s="51">
        <f>'[9]Daily Roster'!$M41</f>
        <v>0</v>
      </c>
      <c r="N41" s="51">
        <f>'[9]Daily Roster'!$N41</f>
        <v>0</v>
      </c>
      <c r="O41" s="51">
        <f>'[9]Daily Roster'!$O41</f>
        <v>0</v>
      </c>
      <c r="P41" s="51">
        <f>'[9]Daily Roster'!$P41</f>
        <v>0</v>
      </c>
      <c r="Q41" s="51">
        <f>'[9]Daily Roster'!$Q41</f>
        <v>0</v>
      </c>
      <c r="R41" s="51">
        <f>'[9]Daily Roster'!$R41</f>
        <v>0</v>
      </c>
    </row>
    <row r="42" spans="1:18" x14ac:dyDescent="0.3">
      <c r="A42" s="57">
        <f>'[9]Daily Roster'!$A42</f>
        <v>43500</v>
      </c>
      <c r="B42" s="58" t="str">
        <f>'[9]Daily Roster'!$B42</f>
        <v>Monday</v>
      </c>
      <c r="C42" s="56" t="str">
        <f>'[9]Daily Roster'!$C42</f>
        <v>April</v>
      </c>
      <c r="D42" s="56" t="str">
        <f>'[9]Daily Roster'!$D42</f>
        <v>Stuart</v>
      </c>
      <c r="E42" s="56" t="str">
        <f>'[9]Daily Roster'!$E42</f>
        <v>K.Noble</v>
      </c>
      <c r="F42" s="56" t="str">
        <f>'[9]Daily Roster'!$F42</f>
        <v>K.Fildes</v>
      </c>
      <c r="G42" s="56" t="str">
        <f>'[9]Daily Roster'!$G42</f>
        <v>A.Alex</v>
      </c>
      <c r="H42" s="56" t="str">
        <f>'[9]Daily Roster'!$H42</f>
        <v>Janki</v>
      </c>
      <c r="I42" s="56" t="str">
        <f>'[9]Daily Roster'!$I42</f>
        <v>J.Hughes</v>
      </c>
      <c r="J42" s="56" t="str">
        <f>'[9]Daily Roster'!$J42</f>
        <v>L.Jedwab</v>
      </c>
      <c r="K42" s="51">
        <f>'[9]Daily Roster'!$K42</f>
        <v>0</v>
      </c>
      <c r="L42" s="51">
        <f>'[9]Daily Roster'!$L42</f>
        <v>0</v>
      </c>
      <c r="M42" s="51">
        <f>'[9]Daily Roster'!$M42</f>
        <v>0</v>
      </c>
      <c r="N42" s="51" t="str">
        <f>'[9]Daily Roster'!$N42</f>
        <v>qq</v>
      </c>
      <c r="O42" s="51">
        <f>'[9]Daily Roster'!$O42</f>
        <v>0</v>
      </c>
      <c r="P42" s="51">
        <f>'[9]Daily Roster'!$P42</f>
        <v>0</v>
      </c>
      <c r="Q42" s="51">
        <f>'[9]Daily Roster'!$Q42</f>
        <v>0</v>
      </c>
      <c r="R42" s="51">
        <f>'[9]Daily Roster'!$R42</f>
        <v>0</v>
      </c>
    </row>
    <row r="43" spans="1:18" x14ac:dyDescent="0.3">
      <c r="A43" s="57">
        <f>'[9]Daily Roster'!$A43</f>
        <v>43501</v>
      </c>
      <c r="B43" s="58" t="str">
        <f>'[9]Daily Roster'!$B43</f>
        <v>Tuesday</v>
      </c>
      <c r="C43" s="56" t="str">
        <f>'[9]Daily Roster'!$C43</f>
        <v>John</v>
      </c>
      <c r="D43" s="56" t="str">
        <f>'[9]Daily Roster'!$D43</f>
        <v>Stuart</v>
      </c>
      <c r="E43" s="56" t="str">
        <f>'[9]Daily Roster'!$E43</f>
        <v>Sheridan</v>
      </c>
      <c r="F43" s="56" t="str">
        <f>'[9]Daily Roster'!$F43</f>
        <v>K.Fildes</v>
      </c>
      <c r="G43" s="56" t="str">
        <f>'[9]Daily Roster'!$G43</f>
        <v>A.Alex</v>
      </c>
      <c r="H43" s="56" t="str">
        <f>'[9]Daily Roster'!$H43</f>
        <v>Janki</v>
      </c>
      <c r="I43" s="56" t="str">
        <f>'[9]Daily Roster'!$I43</f>
        <v>J.Hughes</v>
      </c>
      <c r="J43" s="56" t="str">
        <f>'[9]Daily Roster'!$J43</f>
        <v>L.Jedwab</v>
      </c>
      <c r="K43" s="51">
        <f>'[9]Daily Roster'!$K43</f>
        <v>0</v>
      </c>
      <c r="L43" s="51">
        <f>'[9]Daily Roster'!$L43</f>
        <v>0</v>
      </c>
      <c r="M43" s="51">
        <f>'[9]Daily Roster'!$M43</f>
        <v>0</v>
      </c>
      <c r="N43" s="51" t="str">
        <f>'[9]Daily Roster'!$N43</f>
        <v>April</v>
      </c>
      <c r="O43" s="51">
        <f>'[9]Daily Roster'!$O43</f>
        <v>0</v>
      </c>
      <c r="P43" s="51">
        <f>'[9]Daily Roster'!$P43</f>
        <v>0</v>
      </c>
      <c r="Q43" s="51">
        <f>'[9]Daily Roster'!$Q43</f>
        <v>0</v>
      </c>
      <c r="R43" s="51">
        <f>'[9]Daily Roster'!$R43</f>
        <v>0</v>
      </c>
    </row>
    <row r="44" spans="1:18" x14ac:dyDescent="0.3">
      <c r="A44" s="57">
        <f>'[9]Daily Roster'!$A44</f>
        <v>43502</v>
      </c>
      <c r="B44" s="58" t="str">
        <f>'[9]Daily Roster'!$B44</f>
        <v>Wednesday</v>
      </c>
      <c r="C44" s="56" t="str">
        <f>'[9]Daily Roster'!$C44</f>
        <v>John</v>
      </c>
      <c r="D44" s="56" t="str">
        <f>'[9]Daily Roster'!$D44</f>
        <v>Stuart</v>
      </c>
      <c r="E44" s="56" t="str">
        <f>'[9]Daily Roster'!$E44</f>
        <v>Sheridan</v>
      </c>
      <c r="F44" s="56" t="str">
        <f>'[9]Daily Roster'!$F44</f>
        <v>K.Fildes</v>
      </c>
      <c r="G44" s="56" t="str">
        <f>'[9]Daily Roster'!$G44</f>
        <v>A.Alex</v>
      </c>
      <c r="H44" s="56" t="str">
        <f>'[9]Daily Roster'!$H44</f>
        <v>Janki</v>
      </c>
      <c r="I44" s="56" t="str">
        <f>'[9]Daily Roster'!$I44</f>
        <v>J.Hughes</v>
      </c>
      <c r="J44" s="56" t="str">
        <f>'[9]Daily Roster'!$J44</f>
        <v>L.Jedwab</v>
      </c>
      <c r="K44" s="51">
        <f>'[9]Daily Roster'!$K44</f>
        <v>0</v>
      </c>
      <c r="L44" s="51">
        <f>'[9]Daily Roster'!$L44</f>
        <v>0</v>
      </c>
      <c r="M44" s="51">
        <f>'[9]Daily Roster'!$M44</f>
        <v>0</v>
      </c>
      <c r="N44" s="51" t="str">
        <f>'[9]Daily Roster'!$N44</f>
        <v>April</v>
      </c>
      <c r="O44" s="51">
        <f>'[9]Daily Roster'!$O44</f>
        <v>0</v>
      </c>
      <c r="P44" s="51">
        <f>'[9]Daily Roster'!$P44</f>
        <v>0</v>
      </c>
      <c r="Q44" s="51">
        <f>'[9]Daily Roster'!$Q44</f>
        <v>0</v>
      </c>
      <c r="R44" s="51">
        <f>'[9]Daily Roster'!$R44</f>
        <v>0</v>
      </c>
    </row>
    <row r="45" spans="1:18" x14ac:dyDescent="0.3">
      <c r="A45" s="57">
        <f>'[9]Daily Roster'!$A45</f>
        <v>43503</v>
      </c>
      <c r="B45" s="58" t="str">
        <f>'[9]Daily Roster'!$B45</f>
        <v>Thursday</v>
      </c>
      <c r="C45" s="56" t="str">
        <f>'[9]Daily Roster'!$C45</f>
        <v>John</v>
      </c>
      <c r="D45" s="56" t="str">
        <f>'[9]Daily Roster'!$D45</f>
        <v>Stuart</v>
      </c>
      <c r="E45" s="56" t="str">
        <f>'[9]Daily Roster'!$E45</f>
        <v>K.Noble</v>
      </c>
      <c r="F45" s="56" t="str">
        <f>'[9]Daily Roster'!$F45</f>
        <v>April</v>
      </c>
      <c r="G45" s="56" t="str">
        <f>'[9]Daily Roster'!$G45</f>
        <v>A.Alex</v>
      </c>
      <c r="H45" s="56" t="str">
        <f>'[9]Daily Roster'!$H45</f>
        <v>Janki</v>
      </c>
      <c r="I45" s="56" t="str">
        <f>'[9]Daily Roster'!$I45</f>
        <v>J.Hughes</v>
      </c>
      <c r="J45" s="56" t="str">
        <f>'[9]Daily Roster'!$J45</f>
        <v>L.Jedwab</v>
      </c>
      <c r="K45" s="51">
        <f>'[9]Daily Roster'!$K45</f>
        <v>0</v>
      </c>
      <c r="L45" s="51">
        <f>'[9]Daily Roster'!$L45</f>
        <v>0</v>
      </c>
      <c r="M45" s="51">
        <f>'[9]Daily Roster'!$M45</f>
        <v>0</v>
      </c>
      <c r="N45" s="51" t="str">
        <f>'[9]Daily Roster'!$N45</f>
        <v>qq</v>
      </c>
      <c r="O45" s="51">
        <f>'[9]Daily Roster'!$O45</f>
        <v>0</v>
      </c>
      <c r="P45" s="51">
        <f>'[9]Daily Roster'!$P45</f>
        <v>0</v>
      </c>
      <c r="Q45" s="51">
        <f>'[9]Daily Roster'!$Q45</f>
        <v>0</v>
      </c>
      <c r="R45" s="51">
        <f>'[9]Daily Roster'!$R45</f>
        <v>0</v>
      </c>
    </row>
    <row r="46" spans="1:18" x14ac:dyDescent="0.3">
      <c r="A46" s="57">
        <f>'[9]Daily Roster'!$A46</f>
        <v>43504</v>
      </c>
      <c r="B46" s="58" t="str">
        <f>'[9]Daily Roster'!$B46</f>
        <v>Friday</v>
      </c>
      <c r="C46" s="56" t="str">
        <f>'[9]Daily Roster'!$C46</f>
        <v>John</v>
      </c>
      <c r="D46" s="56" t="str">
        <f>'[9]Daily Roster'!$D46</f>
        <v>Stuart</v>
      </c>
      <c r="E46" s="56" t="str">
        <f>'[9]Daily Roster'!$E46</f>
        <v>K.Noble</v>
      </c>
      <c r="F46" s="56" t="str">
        <f>'[9]Daily Roster'!$F46</f>
        <v>K.Fildes</v>
      </c>
      <c r="G46" s="56" t="str">
        <f>'[9]Daily Roster'!$G46</f>
        <v>A.Alex</v>
      </c>
      <c r="H46" s="56" t="str">
        <f>'[9]Daily Roster'!$H46</f>
        <v>qq</v>
      </c>
      <c r="I46" s="56" t="str">
        <f>'[9]Daily Roster'!$I46</f>
        <v>April</v>
      </c>
      <c r="J46" s="56" t="str">
        <f>'[9]Daily Roster'!$J46</f>
        <v>L.Jedwab</v>
      </c>
      <c r="K46" s="51">
        <f>'[9]Daily Roster'!$K46</f>
        <v>0</v>
      </c>
      <c r="L46" s="51">
        <f>'[9]Daily Roster'!$L46</f>
        <v>0</v>
      </c>
      <c r="M46" s="51">
        <f>'[9]Daily Roster'!$M46</f>
        <v>0</v>
      </c>
      <c r="N46" s="51" t="str">
        <f>'[9]Daily Roster'!$N46</f>
        <v>qq</v>
      </c>
      <c r="O46" s="51">
        <f>'[9]Daily Roster'!$O46</f>
        <v>0</v>
      </c>
      <c r="P46" s="51">
        <f>'[9]Daily Roster'!$P46</f>
        <v>0</v>
      </c>
      <c r="Q46" s="51">
        <f>'[9]Daily Roster'!$Q46</f>
        <v>0</v>
      </c>
      <c r="R46" s="51">
        <f>'[9]Daily Roster'!$R46</f>
        <v>0</v>
      </c>
    </row>
    <row r="47" spans="1:18" x14ac:dyDescent="0.3">
      <c r="A47" s="57">
        <f>'[9]Daily Roster'!$A47</f>
        <v>43507</v>
      </c>
      <c r="B47" s="58" t="str">
        <f>'[9]Daily Roster'!$B47</f>
        <v>Monday</v>
      </c>
      <c r="C47" s="56" t="str">
        <f>'[9]Daily Roster'!$C47</f>
        <v>John</v>
      </c>
      <c r="D47" s="56" t="str">
        <f>'[9]Daily Roster'!$D47</f>
        <v>Stuart</v>
      </c>
      <c r="E47" s="56" t="str">
        <f>'[9]Daily Roster'!$E47</f>
        <v>K.Noble</v>
      </c>
      <c r="F47" s="56" t="str">
        <f>'[9]Daily Roster'!$F47</f>
        <v>K.Fildes</v>
      </c>
      <c r="G47" s="56" t="str">
        <f>'[9]Daily Roster'!$G47</f>
        <v>A.Alex</v>
      </c>
      <c r="H47" s="56" t="str">
        <f>'[9]Daily Roster'!$H47</f>
        <v>D.Dunning</v>
      </c>
      <c r="I47" s="56" t="str">
        <f>'[9]Daily Roster'!$I47</f>
        <v>J.Hughes</v>
      </c>
      <c r="J47" s="56" t="str">
        <f>'[9]Daily Roster'!$J47</f>
        <v>L.Jedwab</v>
      </c>
      <c r="K47" s="51">
        <f>'[9]Daily Roster'!$K47</f>
        <v>0</v>
      </c>
      <c r="L47" s="51">
        <f>'[9]Daily Roster'!$L47</f>
        <v>0</v>
      </c>
      <c r="M47" s="51">
        <f>'[9]Daily Roster'!$M47</f>
        <v>0</v>
      </c>
      <c r="N47" s="51">
        <f>'[9]Daily Roster'!$N47</f>
        <v>0</v>
      </c>
      <c r="O47" s="51" t="str">
        <f>'[9]Daily Roster'!$O47</f>
        <v>QQ</v>
      </c>
      <c r="P47" s="51">
        <f>'[9]Daily Roster'!$P47</f>
        <v>0</v>
      </c>
      <c r="Q47" s="51">
        <f>'[9]Daily Roster'!$Q47</f>
        <v>0</v>
      </c>
      <c r="R47" s="51">
        <f>'[9]Daily Roster'!$R47</f>
        <v>0</v>
      </c>
    </row>
    <row r="48" spans="1:18" x14ac:dyDescent="0.3">
      <c r="A48" s="57">
        <f>'[9]Daily Roster'!$A48</f>
        <v>43508</v>
      </c>
      <c r="B48" s="58" t="str">
        <f>'[9]Daily Roster'!$B48</f>
        <v>Tuesday</v>
      </c>
      <c r="C48" s="56" t="str">
        <f>'[9]Daily Roster'!$C48</f>
        <v>John</v>
      </c>
      <c r="D48" s="56" t="str">
        <f>'[9]Daily Roster'!$D48</f>
        <v>Stuart</v>
      </c>
      <c r="E48" s="56" t="str">
        <f>'[9]Daily Roster'!$E48</f>
        <v>Sheridan</v>
      </c>
      <c r="F48" s="56" t="str">
        <f>'[9]Daily Roster'!$F48</f>
        <v>K.Fildes</v>
      </c>
      <c r="G48" s="56" t="str">
        <f>'[9]Daily Roster'!$G48</f>
        <v>A.Alex</v>
      </c>
      <c r="H48" s="56" t="str">
        <f>'[9]Daily Roster'!$H48</f>
        <v>D.Dunning</v>
      </c>
      <c r="I48" s="56" t="str">
        <f>'[9]Daily Roster'!$I48</f>
        <v>J.Hughes</v>
      </c>
      <c r="J48" s="56" t="str">
        <f>'[9]Daily Roster'!$J48</f>
        <v>L.Jedwab</v>
      </c>
      <c r="K48" s="51">
        <f>'[9]Daily Roster'!$K48</f>
        <v>0</v>
      </c>
      <c r="L48" s="51">
        <f>'[9]Daily Roster'!$L48</f>
        <v>0</v>
      </c>
      <c r="M48" s="51">
        <f>'[9]Daily Roster'!$M48</f>
        <v>0</v>
      </c>
      <c r="N48" s="51">
        <f>'[9]Daily Roster'!$N48</f>
        <v>0</v>
      </c>
      <c r="O48" s="51" t="str">
        <f>'[9]Daily Roster'!$O48</f>
        <v>qq</v>
      </c>
      <c r="P48" s="51">
        <f>'[9]Daily Roster'!$P48</f>
        <v>0</v>
      </c>
      <c r="Q48" s="51">
        <f>'[9]Daily Roster'!$Q48</f>
        <v>0</v>
      </c>
      <c r="R48" s="51">
        <f>'[9]Daily Roster'!$R48</f>
        <v>0</v>
      </c>
    </row>
    <row r="49" spans="1:18" x14ac:dyDescent="0.3">
      <c r="A49" s="57">
        <f>'[9]Daily Roster'!$A49</f>
        <v>43509</v>
      </c>
      <c r="B49" s="58" t="str">
        <f>'[9]Daily Roster'!$B49</f>
        <v>Wednesday</v>
      </c>
      <c r="C49" s="56" t="str">
        <f>'[9]Daily Roster'!$C49</f>
        <v>John</v>
      </c>
      <c r="D49" s="56" t="str">
        <f>'[9]Daily Roster'!$D49</f>
        <v>April</v>
      </c>
      <c r="E49" s="56" t="str">
        <f>'[9]Daily Roster'!$E49</f>
        <v>Sheridan</v>
      </c>
      <c r="F49" s="56" t="str">
        <f>'[9]Daily Roster'!$F49</f>
        <v>K.Fildes</v>
      </c>
      <c r="G49" s="56" t="str">
        <f>'[9]Daily Roster'!$G49</f>
        <v>A.Alex</v>
      </c>
      <c r="H49" s="56" t="str">
        <f>'[9]Daily Roster'!$H49</f>
        <v>D.Dunning</v>
      </c>
      <c r="I49" s="56" t="str">
        <f>'[9]Daily Roster'!$I49</f>
        <v>J.Hughes</v>
      </c>
      <c r="J49" s="56" t="str">
        <f>'[9]Daily Roster'!$J49</f>
        <v>L.Jedwab</v>
      </c>
      <c r="K49" s="51">
        <f>'[9]Daily Roster'!$K49</f>
        <v>0</v>
      </c>
      <c r="L49" s="51">
        <f>'[9]Daily Roster'!$L49</f>
        <v>0</v>
      </c>
      <c r="M49" s="51">
        <f>'[9]Daily Roster'!$M49</f>
        <v>0</v>
      </c>
      <c r="N49" s="51">
        <f>'[9]Daily Roster'!$N49</f>
        <v>0</v>
      </c>
      <c r="O49" s="51" t="str">
        <f>'[9]Daily Roster'!$O49</f>
        <v>Tinh (Neph) (LS)</v>
      </c>
      <c r="P49" s="51">
        <f>'[9]Daily Roster'!$P49</f>
        <v>0</v>
      </c>
      <c r="Q49" s="51">
        <f>'[9]Daily Roster'!$Q49</f>
        <v>0</v>
      </c>
      <c r="R49" s="51">
        <f>'[9]Daily Roster'!$R49</f>
        <v>0</v>
      </c>
    </row>
    <row r="50" spans="1:18" x14ac:dyDescent="0.3">
      <c r="A50" s="57">
        <f>'[9]Daily Roster'!$A50</f>
        <v>43510</v>
      </c>
      <c r="B50" s="58" t="str">
        <f>'[9]Daily Roster'!$B50</f>
        <v>Thursday</v>
      </c>
      <c r="C50" s="56" t="str">
        <f>'[9]Daily Roster'!$C50</f>
        <v>John</v>
      </c>
      <c r="D50" s="56" t="str">
        <f>'[9]Daily Roster'!$D50</f>
        <v>Stuart</v>
      </c>
      <c r="E50" s="56" t="str">
        <f>'[9]Daily Roster'!$E50</f>
        <v>K.Noble</v>
      </c>
      <c r="F50" s="56" t="str">
        <f>'[9]Daily Roster'!$F50</f>
        <v>K.Fildes</v>
      </c>
      <c r="G50" s="56" t="str">
        <f>'[9]Daily Roster'!$G50</f>
        <v>A.Alex</v>
      </c>
      <c r="H50" s="56" t="str">
        <f>'[9]Daily Roster'!$H50</f>
        <v>D.Dunning</v>
      </c>
      <c r="I50" s="56" t="str">
        <f>'[9]Daily Roster'!$I50</f>
        <v>J.Hughes</v>
      </c>
      <c r="J50" s="56" t="str">
        <f>'[9]Daily Roster'!$J50</f>
        <v>L.Jedwab</v>
      </c>
      <c r="K50" s="51">
        <f>'[9]Daily Roster'!$K50</f>
        <v>0</v>
      </c>
      <c r="L50" s="51">
        <f>'[9]Daily Roster'!$L50</f>
        <v>0</v>
      </c>
      <c r="M50" s="51">
        <f>'[9]Daily Roster'!$M50</f>
        <v>0</v>
      </c>
      <c r="N50" s="51">
        <f>'[9]Daily Roster'!$N50</f>
        <v>0</v>
      </c>
      <c r="O50" s="51" t="str">
        <f>'[9]Daily Roster'!$O50</f>
        <v>Tinh (Neph) (LS)</v>
      </c>
      <c r="P50" s="51">
        <f>'[9]Daily Roster'!$P50</f>
        <v>0</v>
      </c>
      <c r="Q50" s="51">
        <f>'[9]Daily Roster'!$Q50</f>
        <v>0</v>
      </c>
      <c r="R50" s="51">
        <f>'[9]Daily Roster'!$R50</f>
        <v>0</v>
      </c>
    </row>
    <row r="51" spans="1:18" x14ac:dyDescent="0.3">
      <c r="A51" s="57">
        <f>'[9]Daily Roster'!$A51</f>
        <v>43511</v>
      </c>
      <c r="B51" s="58" t="str">
        <f>'[9]Daily Roster'!$B51</f>
        <v>Friday</v>
      </c>
      <c r="C51" s="56" t="str">
        <f>'[9]Daily Roster'!$C51</f>
        <v>John</v>
      </c>
      <c r="D51" s="56" t="str">
        <f>'[9]Daily Roster'!$D51</f>
        <v>Stuart</v>
      </c>
      <c r="E51" s="56" t="str">
        <f>'[9]Daily Roster'!$E51</f>
        <v>K.Noble</v>
      </c>
      <c r="F51" s="56" t="str">
        <f>'[9]Daily Roster'!$F51</f>
        <v>K.Fildes</v>
      </c>
      <c r="G51" s="56" t="str">
        <f>'[9]Daily Roster'!$G51</f>
        <v>A.Alex</v>
      </c>
      <c r="H51" s="56" t="str">
        <f>'[9]Daily Roster'!$H51</f>
        <v>qq</v>
      </c>
      <c r="I51" s="56" t="str">
        <f>'[9]Daily Roster'!$I51</f>
        <v>J.Hughes</v>
      </c>
      <c r="J51" s="56" t="str">
        <f>'[9]Daily Roster'!$J51</f>
        <v>April</v>
      </c>
      <c r="K51" s="51">
        <f>'[9]Daily Roster'!$K51</f>
        <v>0</v>
      </c>
      <c r="L51" s="51">
        <f>'[9]Daily Roster'!$L51</f>
        <v>0</v>
      </c>
      <c r="M51" s="51">
        <f>'[9]Daily Roster'!$M51</f>
        <v>0</v>
      </c>
      <c r="N51" s="51">
        <f>'[9]Daily Roster'!$N51</f>
        <v>0</v>
      </c>
      <c r="O51" s="51" t="str">
        <f>'[9]Daily Roster'!$O51</f>
        <v>Tinh (Neph) (LS)</v>
      </c>
      <c r="P51" s="51">
        <f>'[9]Daily Roster'!$P51</f>
        <v>0</v>
      </c>
      <c r="Q51" s="51">
        <f>'[9]Daily Roster'!$Q51</f>
        <v>0</v>
      </c>
      <c r="R51" s="51">
        <f>'[9]Daily Roster'!$R51</f>
        <v>0</v>
      </c>
    </row>
    <row r="52" spans="1:18" x14ac:dyDescent="0.3">
      <c r="A52" s="57">
        <f>'[9]Daily Roster'!$A52</f>
        <v>43514</v>
      </c>
      <c r="B52" s="58" t="str">
        <f>'[9]Daily Roster'!$B52</f>
        <v>Monday</v>
      </c>
      <c r="C52" s="56" t="str">
        <f>'[9]Daily Roster'!$C52</f>
        <v>John</v>
      </c>
      <c r="D52" s="56" t="str">
        <f>'[9]Daily Roster'!$D52</f>
        <v>Stuart</v>
      </c>
      <c r="E52" s="56" t="str">
        <f>'[9]Daily Roster'!$E52</f>
        <v>Eugene</v>
      </c>
      <c r="F52" s="56" t="str">
        <f>'[9]Daily Roster'!$F52</f>
        <v>K.Fildes</v>
      </c>
      <c r="G52" s="56" t="str">
        <f>'[9]Daily Roster'!$G52</f>
        <v>A.Alex</v>
      </c>
      <c r="H52" s="56" t="str">
        <f>'[9]Daily Roster'!$H52</f>
        <v>D.Dunning</v>
      </c>
      <c r="I52" s="56" t="str">
        <f>'[9]Daily Roster'!$I52</f>
        <v>J.Hughes (+ClinCAT)</v>
      </c>
      <c r="J52" s="56" t="str">
        <f>'[9]Daily Roster'!$J52</f>
        <v>Janki</v>
      </c>
      <c r="K52" s="51">
        <f>'[9]Daily Roster'!$K52</f>
        <v>0</v>
      </c>
      <c r="L52" s="51">
        <f>'[9]Daily Roster'!$L52</f>
        <v>0</v>
      </c>
      <c r="M52" s="51">
        <f>'[9]Daily Roster'!$M52</f>
        <v>0</v>
      </c>
      <c r="N52" s="51" t="str">
        <f>'[9]Daily Roster'!$N52</f>
        <v>K.Noble (ClinCAT)</v>
      </c>
      <c r="O52" s="51">
        <f>'[9]Daily Roster'!$O52</f>
        <v>0</v>
      </c>
      <c r="P52" s="51">
        <f>'[9]Daily Roster'!$P52</f>
        <v>0</v>
      </c>
      <c r="Q52" s="51">
        <f>'[9]Daily Roster'!$Q52</f>
        <v>0</v>
      </c>
      <c r="R52" s="51">
        <f>'[9]Daily Roster'!$R52</f>
        <v>0</v>
      </c>
    </row>
    <row r="53" spans="1:18" x14ac:dyDescent="0.3">
      <c r="A53" s="57">
        <f>'[9]Daily Roster'!$A53</f>
        <v>43515</v>
      </c>
      <c r="B53" s="58" t="str">
        <f>'[9]Daily Roster'!$B53</f>
        <v>Tuesday</v>
      </c>
      <c r="C53" s="56" t="str">
        <f>'[9]Daily Roster'!$C53</f>
        <v>John</v>
      </c>
      <c r="D53" s="56" t="str">
        <f>'[9]Daily Roster'!$D53</f>
        <v>Stuart</v>
      </c>
      <c r="E53" s="56" t="str">
        <f>'[9]Daily Roster'!$E53</f>
        <v>Sheridan</v>
      </c>
      <c r="F53" s="56" t="str">
        <f>'[9]Daily Roster'!$F53</f>
        <v>K.Fildes</v>
      </c>
      <c r="G53" s="56" t="str">
        <f>'[9]Daily Roster'!$G53</f>
        <v>A.Alex</v>
      </c>
      <c r="H53" s="56" t="str">
        <f>'[9]Daily Roster'!$H53</f>
        <v>D.Dunning</v>
      </c>
      <c r="I53" s="56" t="str">
        <f>'[9]Daily Roster'!$I53</f>
        <v>J.Hughes</v>
      </c>
      <c r="J53" s="56" t="str">
        <f>'[9]Daily Roster'!$J53</f>
        <v>L.Jedwab</v>
      </c>
      <c r="K53" s="51">
        <f>'[9]Daily Roster'!$K53</f>
        <v>0</v>
      </c>
      <c r="L53" s="51">
        <f>'[9]Daily Roster'!$L53</f>
        <v>0</v>
      </c>
      <c r="M53" s="51">
        <f>'[9]Daily Roster'!$M53</f>
        <v>0</v>
      </c>
      <c r="N53" s="51" t="str">
        <f>'[9]Daily Roster'!$N53</f>
        <v>qq</v>
      </c>
      <c r="O53" s="51">
        <f>'[9]Daily Roster'!$O53</f>
        <v>0</v>
      </c>
      <c r="P53" s="51">
        <f>'[9]Daily Roster'!$P53</f>
        <v>0</v>
      </c>
      <c r="Q53" s="51">
        <f>'[9]Daily Roster'!$Q53</f>
        <v>0</v>
      </c>
      <c r="R53" s="51">
        <f>'[9]Daily Roster'!$R53</f>
        <v>0</v>
      </c>
    </row>
    <row r="54" spans="1:18" x14ac:dyDescent="0.3">
      <c r="A54" s="57">
        <f>'[9]Daily Roster'!$A54</f>
        <v>43516</v>
      </c>
      <c r="B54" s="58" t="str">
        <f>'[9]Daily Roster'!$B54</f>
        <v>Wednesday</v>
      </c>
      <c r="C54" s="56" t="str">
        <f>'[9]Daily Roster'!$C54</f>
        <v>John</v>
      </c>
      <c r="D54" s="56" t="str">
        <f>'[9]Daily Roster'!$D54</f>
        <v>Stuart</v>
      </c>
      <c r="E54" s="56" t="str">
        <f>'[9]Daily Roster'!$E54</f>
        <v>Sheridan</v>
      </c>
      <c r="F54" s="56" t="str">
        <f>'[9]Daily Roster'!$F54</f>
        <v>K.Fildes</v>
      </c>
      <c r="G54" s="56" t="str">
        <f>'[9]Daily Roster'!$G54</f>
        <v>D.Dunning</v>
      </c>
      <c r="H54" s="56" t="str">
        <f>'[9]Daily Roster'!$H54</f>
        <v>Janki</v>
      </c>
      <c r="I54" s="56" t="str">
        <f>'[9]Daily Roster'!$I54</f>
        <v>J.Hughes</v>
      </c>
      <c r="J54" s="56" t="str">
        <f>'[9]Daily Roster'!$J54</f>
        <v>L.Jedwab</v>
      </c>
      <c r="K54" s="51">
        <f>'[9]Daily Roster'!$K54</f>
        <v>0</v>
      </c>
      <c r="L54" s="51">
        <f>'[9]Daily Roster'!$L54</f>
        <v>0</v>
      </c>
      <c r="M54" s="51">
        <f>'[9]Daily Roster'!$M54</f>
        <v>0</v>
      </c>
      <c r="N54" s="51" t="str">
        <f>'[9]Daily Roster'!$N54</f>
        <v>qq</v>
      </c>
      <c r="O54" s="51">
        <f>'[9]Daily Roster'!$O54</f>
        <v>0</v>
      </c>
      <c r="P54" s="51">
        <f>'[9]Daily Roster'!$P54</f>
        <v>0</v>
      </c>
      <c r="Q54" s="51">
        <f>'[9]Daily Roster'!$Q54</f>
        <v>0</v>
      </c>
      <c r="R54" s="51">
        <f>'[9]Daily Roster'!$R54</f>
        <v>0</v>
      </c>
    </row>
    <row r="55" spans="1:18" x14ac:dyDescent="0.3">
      <c r="A55" s="57">
        <f>'[9]Daily Roster'!$A55</f>
        <v>43517</v>
      </c>
      <c r="B55" s="58" t="str">
        <f>'[9]Daily Roster'!$B55</f>
        <v>Thursday</v>
      </c>
      <c r="C55" s="56" t="str">
        <f>'[9]Daily Roster'!$C55</f>
        <v>John</v>
      </c>
      <c r="D55" s="56" t="str">
        <f>'[9]Daily Roster'!$D55</f>
        <v>Stuart</v>
      </c>
      <c r="E55" s="56" t="str">
        <f>'[9]Daily Roster'!$E55</f>
        <v>Sam</v>
      </c>
      <c r="F55" s="56" t="str">
        <f>'[9]Daily Roster'!$F55</f>
        <v>K.Fildes</v>
      </c>
      <c r="G55" s="56" t="str">
        <f>'[9]Daily Roster'!$G55</f>
        <v>A.Alex</v>
      </c>
      <c r="H55" s="56" t="str">
        <f>'[9]Daily Roster'!$H55</f>
        <v>D.Dunning (+ClinCAT)</v>
      </c>
      <c r="I55" s="56" t="str">
        <f>'[9]Daily Roster'!$I55</f>
        <v>J.Hughes</v>
      </c>
      <c r="J55" s="56" t="str">
        <f>'[9]Daily Roster'!$J55</f>
        <v>L.Jedwab</v>
      </c>
      <c r="K55" s="51">
        <f>'[9]Daily Roster'!$K55</f>
        <v>0</v>
      </c>
      <c r="L55" s="51">
        <f>'[9]Daily Roster'!$L55</f>
        <v>0</v>
      </c>
      <c r="M55" s="51">
        <f>'[9]Daily Roster'!$M55</f>
        <v>0</v>
      </c>
      <c r="N55" s="51" t="str">
        <f>'[9]Daily Roster'!$N55</f>
        <v>K.Noble (ClinCAT)</v>
      </c>
      <c r="O55" s="51">
        <f>'[9]Daily Roster'!$O55</f>
        <v>0</v>
      </c>
      <c r="P55" s="51">
        <f>'[9]Daily Roster'!$P55</f>
        <v>0</v>
      </c>
      <c r="Q55" s="51">
        <f>'[9]Daily Roster'!$Q55</f>
        <v>0</v>
      </c>
      <c r="R55" s="51">
        <f>'[9]Daily Roster'!$R55</f>
        <v>0</v>
      </c>
    </row>
    <row r="56" spans="1:18" x14ac:dyDescent="0.3">
      <c r="A56" s="57">
        <f>'[9]Daily Roster'!$A56</f>
        <v>43518</v>
      </c>
      <c r="B56" s="58" t="str">
        <f>'[9]Daily Roster'!$B56</f>
        <v>Friday</v>
      </c>
      <c r="C56" s="56" t="str">
        <f>'[9]Daily Roster'!$C56</f>
        <v>John</v>
      </c>
      <c r="D56" s="56" t="str">
        <f>'[9]Daily Roster'!$D56</f>
        <v>Stuart</v>
      </c>
      <c r="E56" s="56" t="str">
        <f>'[9]Daily Roster'!$E56</f>
        <v>K.Noble</v>
      </c>
      <c r="F56" s="56" t="str">
        <f>'[9]Daily Roster'!$F56</f>
        <v>K.Fildes</v>
      </c>
      <c r="G56" s="56" t="str">
        <f>'[9]Daily Roster'!$G56</f>
        <v>A.Alex</v>
      </c>
      <c r="H56" s="56" t="str">
        <f>'[9]Daily Roster'!$H56</f>
        <v>qq</v>
      </c>
      <c r="I56" s="56" t="str">
        <f>'[9]Daily Roster'!$I56</f>
        <v>J.Hughes</v>
      </c>
      <c r="J56" s="56" t="str">
        <f>'[9]Daily Roster'!$J56</f>
        <v>L.Jedwab</v>
      </c>
      <c r="K56" s="51">
        <f>'[9]Daily Roster'!$K56</f>
        <v>0</v>
      </c>
      <c r="L56" s="51">
        <f>'[9]Daily Roster'!$L56</f>
        <v>0</v>
      </c>
      <c r="M56" s="51">
        <f>'[9]Daily Roster'!$M56</f>
        <v>0</v>
      </c>
      <c r="N56" s="51" t="str">
        <f>'[9]Daily Roster'!$N56</f>
        <v>qq</v>
      </c>
      <c r="O56" s="51">
        <f>'[9]Daily Roster'!$O56</f>
        <v>0</v>
      </c>
      <c r="P56" s="51">
        <f>'[9]Daily Roster'!$P56</f>
        <v>0</v>
      </c>
      <c r="Q56" s="51">
        <f>'[9]Daily Roster'!$Q56</f>
        <v>0</v>
      </c>
      <c r="R56" s="51">
        <f>'[9]Daily Roster'!$R56</f>
        <v>0</v>
      </c>
    </row>
    <row r="57" spans="1:18" x14ac:dyDescent="0.3">
      <c r="A57" s="57">
        <f>'[9]Daily Roster'!$A57</f>
        <v>43521</v>
      </c>
      <c r="B57" s="58" t="str">
        <f>'[9]Daily Roster'!$B57</f>
        <v>Monday</v>
      </c>
      <c r="C57" s="56" t="str">
        <f>'[9]Daily Roster'!$C57</f>
        <v>John</v>
      </c>
      <c r="D57" s="56" t="str">
        <f>'[9]Daily Roster'!$D57</f>
        <v>Stuart</v>
      </c>
      <c r="E57" s="56" t="str">
        <f>'[9]Daily Roster'!$E57</f>
        <v>K.Noble</v>
      </c>
      <c r="F57" s="56" t="str">
        <f>'[9]Daily Roster'!$F57</f>
        <v>K.Fildes</v>
      </c>
      <c r="G57" s="56" t="str">
        <f>'[9]Daily Roster'!$G57</f>
        <v>April</v>
      </c>
      <c r="H57" s="56" t="str">
        <f>'[9]Daily Roster'!$H57</f>
        <v>Janki</v>
      </c>
      <c r="I57" s="56" t="str">
        <f>'[9]Daily Roster'!$I57</f>
        <v>J.Hughes</v>
      </c>
      <c r="J57" s="56" t="str">
        <f>'[9]Daily Roster'!$J57</f>
        <v>L.Jedwab</v>
      </c>
      <c r="K57" s="51">
        <f>'[9]Daily Roster'!$K57</f>
        <v>0</v>
      </c>
      <c r="L57" s="51">
        <f>'[9]Daily Roster'!$L57</f>
        <v>0</v>
      </c>
      <c r="M57" s="51">
        <f>'[9]Daily Roster'!$M57</f>
        <v>0</v>
      </c>
      <c r="N57" s="51">
        <f>'[9]Daily Roster'!$N57</f>
        <v>0</v>
      </c>
      <c r="O57" s="51">
        <f>'[9]Daily Roster'!$O57</f>
        <v>0</v>
      </c>
      <c r="P57" s="51">
        <f>'[9]Daily Roster'!$P57</f>
        <v>0</v>
      </c>
      <c r="Q57" s="51">
        <f>'[9]Daily Roster'!$Q57</f>
        <v>0</v>
      </c>
      <c r="R57" s="51">
        <f>'[9]Daily Roster'!$R57</f>
        <v>0</v>
      </c>
    </row>
    <row r="58" spans="1:18" x14ac:dyDescent="0.3">
      <c r="A58" s="57">
        <f>'[9]Daily Roster'!$A58</f>
        <v>43522</v>
      </c>
      <c r="B58" s="58" t="str">
        <f>'[9]Daily Roster'!$B58</f>
        <v>Tuesday</v>
      </c>
      <c r="C58" s="56" t="str">
        <f>'[9]Daily Roster'!$C58</f>
        <v>John</v>
      </c>
      <c r="D58" s="56" t="str">
        <f>'[9]Daily Roster'!$D58</f>
        <v>Stuart</v>
      </c>
      <c r="E58" s="56" t="str">
        <f>'[9]Daily Roster'!$E58</f>
        <v>Sheridan</v>
      </c>
      <c r="F58" s="56" t="str">
        <f>'[9]Daily Roster'!$F58</f>
        <v>K.Fildes</v>
      </c>
      <c r="G58" s="56" t="str">
        <f>'[9]Daily Roster'!$G58</f>
        <v>April</v>
      </c>
      <c r="H58" s="56" t="str">
        <f>'[9]Daily Roster'!$H58</f>
        <v>D.Dunning</v>
      </c>
      <c r="I58" s="56" t="str">
        <f>'[9]Daily Roster'!$I58</f>
        <v>J.Hughes</v>
      </c>
      <c r="J58" s="56" t="str">
        <f>'[9]Daily Roster'!$J58</f>
        <v>L.Jedwab</v>
      </c>
      <c r="K58" s="51">
        <f>'[9]Daily Roster'!$K58</f>
        <v>0</v>
      </c>
      <c r="L58" s="51">
        <f>'[9]Daily Roster'!$L58</f>
        <v>0</v>
      </c>
      <c r="M58" s="51">
        <f>'[9]Daily Roster'!$M58</f>
        <v>0</v>
      </c>
      <c r="N58" s="51">
        <f>'[9]Daily Roster'!$N58</f>
        <v>0</v>
      </c>
      <c r="O58" s="51">
        <f>'[9]Daily Roster'!$O58</f>
        <v>0</v>
      </c>
      <c r="P58" s="51">
        <f>'[9]Daily Roster'!$P58</f>
        <v>0</v>
      </c>
      <c r="Q58" s="51">
        <f>'[9]Daily Roster'!$Q58</f>
        <v>0</v>
      </c>
      <c r="R58" s="51">
        <f>'[9]Daily Roster'!$R58</f>
        <v>0</v>
      </c>
    </row>
    <row r="59" spans="1:18" x14ac:dyDescent="0.3">
      <c r="A59" s="57">
        <f>'[9]Daily Roster'!$A59</f>
        <v>43523</v>
      </c>
      <c r="B59" s="58" t="str">
        <f>'[9]Daily Roster'!$B59</f>
        <v>Wednesday</v>
      </c>
      <c r="C59" s="56" t="str">
        <f>'[9]Daily Roster'!$C59</f>
        <v>John</v>
      </c>
      <c r="D59" s="56" t="str">
        <f>'[9]Daily Roster'!$D59</f>
        <v>Stuart</v>
      </c>
      <c r="E59" s="56" t="str">
        <f>'[9]Daily Roster'!$E59</f>
        <v>Sheridan</v>
      </c>
      <c r="F59" s="56" t="str">
        <f>'[9]Daily Roster'!$F59</f>
        <v>K.Fildes</v>
      </c>
      <c r="G59" s="56" t="str">
        <f>'[9]Daily Roster'!$G59</f>
        <v>April</v>
      </c>
      <c r="H59" s="56" t="str">
        <f>'[9]Daily Roster'!$H59</f>
        <v>D.Dunning</v>
      </c>
      <c r="I59" s="56" t="str">
        <f>'[9]Daily Roster'!$I59</f>
        <v>J.Hughes</v>
      </c>
      <c r="J59" s="56" t="str">
        <f>'[9]Daily Roster'!$J59</f>
        <v>L.Jedwab</v>
      </c>
      <c r="K59" s="51">
        <f>'[9]Daily Roster'!$K59</f>
        <v>0</v>
      </c>
      <c r="L59" s="51">
        <f>'[9]Daily Roster'!$L59</f>
        <v>0</v>
      </c>
      <c r="M59" s="51">
        <f>'[9]Daily Roster'!$M59</f>
        <v>0</v>
      </c>
      <c r="N59" s="51">
        <f>'[9]Daily Roster'!$N59</f>
        <v>0</v>
      </c>
      <c r="O59" s="51">
        <f>'[9]Daily Roster'!$O59</f>
        <v>0</v>
      </c>
      <c r="P59" s="51">
        <f>'[9]Daily Roster'!$P59</f>
        <v>0</v>
      </c>
      <c r="Q59" s="51">
        <f>'[9]Daily Roster'!$Q59</f>
        <v>0</v>
      </c>
      <c r="R59" s="51">
        <f>'[9]Daily Roster'!$R59</f>
        <v>0</v>
      </c>
    </row>
    <row r="60" spans="1:18" x14ac:dyDescent="0.3">
      <c r="A60" s="57">
        <f>'[9]Daily Roster'!$A60</f>
        <v>43524</v>
      </c>
      <c r="B60" s="58" t="str">
        <f>'[9]Daily Roster'!$B60</f>
        <v>Thursday</v>
      </c>
      <c r="C60" s="56" t="str">
        <f>'[9]Daily Roster'!$C60</f>
        <v>John</v>
      </c>
      <c r="D60" s="56" t="str">
        <f>'[9]Daily Roster'!$D60</f>
        <v>Stuart</v>
      </c>
      <c r="E60" s="56" t="str">
        <f>'[9]Daily Roster'!$E60</f>
        <v>K.Noble</v>
      </c>
      <c r="F60" s="56" t="str">
        <f>'[9]Daily Roster'!$F60</f>
        <v>K.Fildes</v>
      </c>
      <c r="G60" s="56" t="str">
        <f>'[9]Daily Roster'!$G60</f>
        <v>April</v>
      </c>
      <c r="H60" s="56" t="str">
        <f>'[9]Daily Roster'!$H60</f>
        <v>D.Dunning</v>
      </c>
      <c r="I60" s="56" t="str">
        <f>'[9]Daily Roster'!$I60</f>
        <v>J.Hughes</v>
      </c>
      <c r="J60" s="56" t="str">
        <f>'[9]Daily Roster'!$J60</f>
        <v>L.Jedwab</v>
      </c>
      <c r="K60" s="51">
        <f>'[9]Daily Roster'!$K60</f>
        <v>0</v>
      </c>
      <c r="L60" s="51">
        <f>'[9]Daily Roster'!$L60</f>
        <v>0</v>
      </c>
      <c r="M60" s="51">
        <f>'[9]Daily Roster'!$M60</f>
        <v>0</v>
      </c>
      <c r="N60" s="51">
        <f>'[9]Daily Roster'!$N60</f>
        <v>0</v>
      </c>
      <c r="O60" s="51">
        <f>'[9]Daily Roster'!$O60</f>
        <v>0</v>
      </c>
      <c r="P60" s="51">
        <f>'[9]Daily Roster'!$P60</f>
        <v>0</v>
      </c>
      <c r="Q60" s="51">
        <f>'[9]Daily Roster'!$Q60</f>
        <v>0</v>
      </c>
      <c r="R60" s="51">
        <f>'[9]Daily Roster'!$R60</f>
        <v>0</v>
      </c>
    </row>
    <row r="61" spans="1:18" x14ac:dyDescent="0.3">
      <c r="A61" s="57">
        <f>'[9]Daily Roster'!$A61</f>
        <v>43525</v>
      </c>
      <c r="B61" s="58" t="str">
        <f>'[9]Daily Roster'!$B61</f>
        <v>Friday</v>
      </c>
      <c r="C61" s="56" t="str">
        <f>'[9]Daily Roster'!$C61</f>
        <v>John</v>
      </c>
      <c r="D61" s="56" t="str">
        <f>'[9]Daily Roster'!$D61</f>
        <v>Stuart</v>
      </c>
      <c r="E61" s="56" t="str">
        <f>'[9]Daily Roster'!$E61</f>
        <v>K.Noble</v>
      </c>
      <c r="F61" s="56" t="str">
        <f>'[9]Daily Roster'!$F61</f>
        <v>K.Fildes</v>
      </c>
      <c r="G61" s="56" t="str">
        <f>'[9]Daily Roster'!$G61</f>
        <v>April</v>
      </c>
      <c r="H61" s="56" t="str">
        <f>'[9]Daily Roster'!$H61</f>
        <v>qq</v>
      </c>
      <c r="I61" s="56" t="str">
        <f>'[9]Daily Roster'!$I61</f>
        <v>J.Hughes</v>
      </c>
      <c r="J61" s="56" t="str">
        <f>'[9]Daily Roster'!$J61</f>
        <v>L.Jedwab</v>
      </c>
      <c r="K61" s="51">
        <f>'[9]Daily Roster'!$K61</f>
        <v>0</v>
      </c>
      <c r="L61" s="51">
        <f>'[9]Daily Roster'!$L61</f>
        <v>0</v>
      </c>
      <c r="M61" s="51">
        <f>'[9]Daily Roster'!$M61</f>
        <v>0</v>
      </c>
      <c r="N61" s="51">
        <f>'[9]Daily Roster'!$N61</f>
        <v>0</v>
      </c>
      <c r="O61" s="51">
        <f>'[9]Daily Roster'!$O61</f>
        <v>0</v>
      </c>
      <c r="P61" s="51">
        <f>'[9]Daily Roster'!$P61</f>
        <v>0</v>
      </c>
      <c r="Q61" s="51">
        <f>'[9]Daily Roster'!$Q61</f>
        <v>0</v>
      </c>
      <c r="R61" s="51">
        <f>'[9]Daily Roster'!$R61</f>
        <v>0</v>
      </c>
    </row>
    <row r="62" spans="1:18" x14ac:dyDescent="0.3">
      <c r="A62" s="57">
        <f>'[9]Daily Roster'!$A62</f>
        <v>43528</v>
      </c>
      <c r="B62" s="58" t="str">
        <f>'[9]Daily Roster'!$B62</f>
        <v>Monday</v>
      </c>
      <c r="C62" s="56" t="str">
        <f>'[9]Daily Roster'!$C62</f>
        <v>John</v>
      </c>
      <c r="D62" s="56" t="str">
        <f>'[9]Daily Roster'!$D62</f>
        <v>Stuart</v>
      </c>
      <c r="E62" s="56" t="str">
        <f>'[9]Daily Roster'!$E62</f>
        <v>K.Noble</v>
      </c>
      <c r="F62" s="56" t="str">
        <f>'[9]Daily Roster'!$F62</f>
        <v>K.Fildes</v>
      </c>
      <c r="G62" s="56" t="str">
        <f>'[9]Daily Roster'!$G62</f>
        <v>A.Alex</v>
      </c>
      <c r="H62" s="56" t="str">
        <f>'[9]Daily Roster'!$H62</f>
        <v>D.Dunning</v>
      </c>
      <c r="I62" s="56" t="str">
        <f>'[9]Daily Roster'!$I62</f>
        <v>J.Hughes</v>
      </c>
      <c r="J62" s="56" t="str">
        <f>'[9]Daily Roster'!$J62</f>
        <v>April</v>
      </c>
      <c r="K62" s="51">
        <f>'[9]Daily Roster'!$K62</f>
        <v>0</v>
      </c>
      <c r="L62" s="51">
        <f>'[9]Daily Roster'!$L62</f>
        <v>0</v>
      </c>
      <c r="M62" s="51">
        <f>'[9]Daily Roster'!$M62</f>
        <v>0</v>
      </c>
      <c r="N62" s="51">
        <f>'[9]Daily Roster'!$N62</f>
        <v>0</v>
      </c>
      <c r="O62" s="51" t="str">
        <f>'[9]Daily Roster'!$O62</f>
        <v>Alison (renal)</v>
      </c>
      <c r="P62" s="51" t="str">
        <f>'[9]Daily Roster'!$P62</f>
        <v>QQ</v>
      </c>
      <c r="Q62" s="51" t="str">
        <f>'[9]Daily Roster'!$Q62</f>
        <v>QQ</v>
      </c>
      <c r="R62" s="51">
        <f>'[9]Daily Roster'!$R62</f>
        <v>0</v>
      </c>
    </row>
    <row r="63" spans="1:18" x14ac:dyDescent="0.3">
      <c r="A63" s="57">
        <f>'[9]Daily Roster'!$A63</f>
        <v>43529</v>
      </c>
      <c r="B63" s="58" t="str">
        <f>'[9]Daily Roster'!$B63</f>
        <v>Tuesday</v>
      </c>
      <c r="C63" s="56" t="str">
        <f>'[9]Daily Roster'!$C63</f>
        <v>John</v>
      </c>
      <c r="D63" s="56" t="str">
        <f>'[9]Daily Roster'!$D63</f>
        <v>Stuart</v>
      </c>
      <c r="E63" s="56" t="str">
        <f>'[9]Daily Roster'!$E63</f>
        <v>Sheridan</v>
      </c>
      <c r="F63" s="56" t="str">
        <f>'[9]Daily Roster'!$F63</f>
        <v>K.Fildes</v>
      </c>
      <c r="G63" s="56" t="str">
        <f>'[9]Daily Roster'!$G63</f>
        <v>A.Alex</v>
      </c>
      <c r="H63" s="56" t="str">
        <f>'[9]Daily Roster'!$H63</f>
        <v>D.Dunning</v>
      </c>
      <c r="I63" s="56" t="str">
        <f>'[9]Daily Roster'!$I63</f>
        <v>J.Hughes</v>
      </c>
      <c r="J63" s="56" t="str">
        <f>'[9]Daily Roster'!$J63</f>
        <v>April</v>
      </c>
      <c r="K63" s="51">
        <f>'[9]Daily Roster'!$K63</f>
        <v>0</v>
      </c>
      <c r="L63" s="51">
        <f>'[9]Daily Roster'!$L63</f>
        <v>0</v>
      </c>
      <c r="M63" s="51">
        <f>'[9]Daily Roster'!$M63</f>
        <v>0</v>
      </c>
      <c r="N63" s="51">
        <f>'[9]Daily Roster'!$N63</f>
        <v>0</v>
      </c>
      <c r="O63" s="51" t="str">
        <f>'[9]Daily Roster'!$O63</f>
        <v>Alison LS (renal)</v>
      </c>
      <c r="P63" s="51" t="str">
        <f>'[9]Daily Roster'!$P63</f>
        <v>Shirley (UGI)</v>
      </c>
      <c r="Q63" s="51" t="str">
        <f>'[9]Daily Roster'!$Q63</f>
        <v>Danny (Gastro/surg/MBU)</v>
      </c>
      <c r="R63" s="51">
        <f>'[9]Daily Roster'!$R63</f>
        <v>0</v>
      </c>
    </row>
    <row r="64" spans="1:18" x14ac:dyDescent="0.3">
      <c r="A64" s="57">
        <f>'[9]Daily Roster'!$A64</f>
        <v>43530</v>
      </c>
      <c r="B64" s="58" t="str">
        <f>'[9]Daily Roster'!$B64</f>
        <v>Wednesday</v>
      </c>
      <c r="C64" s="56" t="str">
        <f>'[9]Daily Roster'!$C64</f>
        <v>John</v>
      </c>
      <c r="D64" s="56" t="str">
        <f>'[9]Daily Roster'!$D64</f>
        <v>Stuart</v>
      </c>
      <c r="E64" s="56" t="str">
        <f>'[9]Daily Roster'!$E64</f>
        <v>Sheridan</v>
      </c>
      <c r="F64" s="56" t="str">
        <f>'[9]Daily Roster'!$F64</f>
        <v>K.Fildes</v>
      </c>
      <c r="G64" s="56" t="str">
        <f>'[9]Daily Roster'!$G64</f>
        <v>A.Alex</v>
      </c>
      <c r="H64" s="56" t="str">
        <f>'[9]Daily Roster'!$H64</f>
        <v>D.Dunning</v>
      </c>
      <c r="I64" s="56" t="str">
        <f>'[9]Daily Roster'!$I64</f>
        <v>J.Hughes</v>
      </c>
      <c r="J64" s="56" t="str">
        <f>'[9]Daily Roster'!$J64</f>
        <v>April</v>
      </c>
      <c r="K64" s="51">
        <f>'[9]Daily Roster'!$K64</f>
        <v>0</v>
      </c>
      <c r="L64" s="51">
        <f>'[9]Daily Roster'!$L64</f>
        <v>0</v>
      </c>
      <c r="M64" s="51">
        <f>'[9]Daily Roster'!$M64</f>
        <v>0</v>
      </c>
      <c r="N64" s="51">
        <f>'[9]Daily Roster'!$N64</f>
        <v>0</v>
      </c>
      <c r="O64" s="51" t="str">
        <f>'[9]Daily Roster'!$O64</f>
        <v>qq</v>
      </c>
      <c r="P64" s="51" t="str">
        <f>'[9]Daily Roster'!$P64</f>
        <v>Shirley (UGI)</v>
      </c>
      <c r="Q64" s="51" t="str">
        <f>'[9]Daily Roster'!$Q64</f>
        <v>Danny (Gastro/surg/MBU)</v>
      </c>
      <c r="R64" s="51">
        <f>'[9]Daily Roster'!$R64</f>
        <v>0</v>
      </c>
    </row>
    <row r="65" spans="1:18" x14ac:dyDescent="0.3">
      <c r="A65" s="57">
        <f>'[9]Daily Roster'!$A65</f>
        <v>43531</v>
      </c>
      <c r="B65" s="58" t="str">
        <f>'[9]Daily Roster'!$B65</f>
        <v>Thursday</v>
      </c>
      <c r="C65" s="56" t="str">
        <f>'[9]Daily Roster'!$C65</f>
        <v>John</v>
      </c>
      <c r="D65" s="56" t="str">
        <f>'[9]Daily Roster'!$D65</f>
        <v>Stuart</v>
      </c>
      <c r="E65" s="56" t="str">
        <f>'[9]Daily Roster'!$E65</f>
        <v>K.Noble</v>
      </c>
      <c r="F65" s="56" t="str">
        <f>'[9]Daily Roster'!$F65</f>
        <v>K.Fildes</v>
      </c>
      <c r="G65" s="56" t="str">
        <f>'[9]Daily Roster'!$G65</f>
        <v>A.Alex</v>
      </c>
      <c r="H65" s="56" t="str">
        <f>'[9]Daily Roster'!$H65</f>
        <v>D.Dunning</v>
      </c>
      <c r="I65" s="56" t="str">
        <f>'[9]Daily Roster'!$I65</f>
        <v>J.Hughes</v>
      </c>
      <c r="J65" s="56" t="str">
        <f>'[9]Daily Roster'!$J65</f>
        <v>April</v>
      </c>
      <c r="K65" s="51">
        <f>'[9]Daily Roster'!$K65</f>
        <v>0</v>
      </c>
      <c r="L65" s="51">
        <f>'[9]Daily Roster'!$L65</f>
        <v>0</v>
      </c>
      <c r="M65" s="51">
        <f>'[9]Daily Roster'!$M65</f>
        <v>0</v>
      </c>
      <c r="N65" s="51">
        <f>'[9]Daily Roster'!$N65</f>
        <v>0</v>
      </c>
      <c r="O65" s="51" t="str">
        <f>'[9]Daily Roster'!$O65</f>
        <v>qq</v>
      </c>
      <c r="P65" s="51" t="str">
        <f>'[9]Daily Roster'!$P65</f>
        <v>Shirley (UGI)</v>
      </c>
      <c r="Q65" s="51" t="str">
        <f>'[9]Daily Roster'!$Q65</f>
        <v>Danny (Gastro/surg/MBU)</v>
      </c>
      <c r="R65" s="51">
        <f>'[9]Daily Roster'!$R65</f>
        <v>0</v>
      </c>
    </row>
    <row r="66" spans="1:18" x14ac:dyDescent="0.3">
      <c r="A66" s="57">
        <f>'[9]Daily Roster'!$A66</f>
        <v>43532</v>
      </c>
      <c r="B66" s="58" t="str">
        <f>'[9]Daily Roster'!$B66</f>
        <v>Friday</v>
      </c>
      <c r="C66" s="56" t="str">
        <f>'[9]Daily Roster'!$C66</f>
        <v>John</v>
      </c>
      <c r="D66" s="56" t="str">
        <f>'[9]Daily Roster'!$D66</f>
        <v>Stuart</v>
      </c>
      <c r="E66" s="56" t="str">
        <f>'[9]Daily Roster'!$E66</f>
        <v>K.Noble</v>
      </c>
      <c r="F66" s="56" t="str">
        <f>'[9]Daily Roster'!$F66</f>
        <v>K.Fildes</v>
      </c>
      <c r="G66" s="56" t="str">
        <f>'[9]Daily Roster'!$G66</f>
        <v>D.Dunning</v>
      </c>
      <c r="H66" s="56" t="str">
        <f>'[9]Daily Roster'!$H66</f>
        <v>qq</v>
      </c>
      <c r="I66" s="56" t="str">
        <f>'[9]Daily Roster'!$I66</f>
        <v>J.Hughes</v>
      </c>
      <c r="J66" s="56" t="str">
        <f>'[9]Daily Roster'!$J66</f>
        <v>April</v>
      </c>
      <c r="K66" s="51">
        <f>'[9]Daily Roster'!$K66</f>
        <v>0</v>
      </c>
      <c r="L66" s="51">
        <f>'[9]Daily Roster'!$L66</f>
        <v>0</v>
      </c>
      <c r="M66" s="51">
        <f>'[9]Daily Roster'!$M66</f>
        <v>0</v>
      </c>
      <c r="N66" s="51">
        <f>'[9]Daily Roster'!$N66</f>
        <v>0</v>
      </c>
      <c r="O66" s="51" t="str">
        <f>'[9]Daily Roster'!$O66</f>
        <v>qq</v>
      </c>
      <c r="P66" s="51" t="str">
        <f>'[9]Daily Roster'!$P66</f>
        <v>Shirley (UGI)</v>
      </c>
      <c r="Q66" s="51" t="str">
        <f>'[9]Daily Roster'!$Q66</f>
        <v>Danny (Gastro/surg/MBU)</v>
      </c>
      <c r="R66" s="51">
        <f>'[9]Daily Roster'!$R66</f>
        <v>0</v>
      </c>
    </row>
    <row r="67" spans="1:18" x14ac:dyDescent="0.3">
      <c r="A67" s="57">
        <f>'[9]Daily Roster'!$A67</f>
        <v>43535</v>
      </c>
      <c r="B67" s="58" t="str">
        <f>'[9]Daily Roster'!$B67</f>
        <v>Monday</v>
      </c>
      <c r="C67" s="56" t="str">
        <f>'[9]Daily Roster'!$C67</f>
        <v>public holiday</v>
      </c>
      <c r="D67" s="56" t="str">
        <f>'[9]Daily Roster'!$D67</f>
        <v>public holiday</v>
      </c>
      <c r="E67" s="56" t="str">
        <f>'[9]Daily Roster'!$E67</f>
        <v>public holiday</v>
      </c>
      <c r="F67" s="56" t="str">
        <f>'[9]Daily Roster'!$F67</f>
        <v>public holiday</v>
      </c>
      <c r="G67" s="56" t="str">
        <f>'[9]Daily Roster'!$G67</f>
        <v>public holiday</v>
      </c>
      <c r="H67" s="56" t="str">
        <f>'[9]Daily Roster'!$H67</f>
        <v>public holiday</v>
      </c>
      <c r="I67" s="56" t="str">
        <f>'[9]Daily Roster'!$I67</f>
        <v>public holiday</v>
      </c>
      <c r="J67" s="56" t="str">
        <f>'[9]Daily Roster'!$J67</f>
        <v>public holiday</v>
      </c>
      <c r="K67" s="51">
        <f>'[9]Daily Roster'!$K67</f>
        <v>0</v>
      </c>
      <c r="L67" s="51">
        <f>'[9]Daily Roster'!$L67</f>
        <v>0</v>
      </c>
      <c r="M67" s="51">
        <f>'[9]Daily Roster'!$M67</f>
        <v>0</v>
      </c>
      <c r="N67" s="51">
        <f>'[9]Daily Roster'!$N67</f>
        <v>0</v>
      </c>
      <c r="O67" s="51">
        <f>'[9]Daily Roster'!$O67</f>
        <v>0</v>
      </c>
      <c r="P67" s="51" t="str">
        <f>'[9]Daily Roster'!$P67</f>
        <v>qq</v>
      </c>
      <c r="Q67" s="51" t="str">
        <f>'[9]Daily Roster'!$Q67</f>
        <v>qq</v>
      </c>
      <c r="R67" s="51">
        <f>'[9]Daily Roster'!$R67</f>
        <v>0</v>
      </c>
    </row>
    <row r="68" spans="1:18" x14ac:dyDescent="0.3">
      <c r="A68" s="57">
        <f>'[9]Daily Roster'!$A68</f>
        <v>43536</v>
      </c>
      <c r="B68" s="58" t="str">
        <f>'[9]Daily Roster'!$B68</f>
        <v>Tuesday</v>
      </c>
      <c r="C68" s="56" t="str">
        <f>'[9]Daily Roster'!$C68</f>
        <v>John</v>
      </c>
      <c r="D68" s="56" t="str">
        <f>'[9]Daily Roster'!$D68</f>
        <v>Stuart</v>
      </c>
      <c r="E68" s="56" t="str">
        <f>'[9]Daily Roster'!$E68</f>
        <v>Sheridan</v>
      </c>
      <c r="F68" s="56" t="str">
        <f>'[9]Daily Roster'!$F68</f>
        <v>K.Fildes</v>
      </c>
      <c r="G68" s="56" t="str">
        <f>'[9]Daily Roster'!$G68</f>
        <v>A.Alex</v>
      </c>
      <c r="H68" s="56" t="str">
        <f>'[9]Daily Roster'!$H68</f>
        <v>D.Dunning</v>
      </c>
      <c r="I68" s="56" t="str">
        <f>'[9]Daily Roster'!$I68</f>
        <v>Janki</v>
      </c>
      <c r="J68" s="56" t="str">
        <f>'[9]Daily Roster'!$J68</f>
        <v>L.Jedwab</v>
      </c>
      <c r="K68" s="51">
        <f>'[9]Daily Roster'!$K68</f>
        <v>0</v>
      </c>
      <c r="L68" s="51">
        <f>'[9]Daily Roster'!$L68</f>
        <v>0</v>
      </c>
      <c r="M68" s="51">
        <f>'[9]Daily Roster'!$M68</f>
        <v>0</v>
      </c>
      <c r="N68" s="51">
        <f>'[9]Daily Roster'!$N68</f>
        <v>0</v>
      </c>
      <c r="O68" s="51">
        <f>'[9]Daily Roster'!$O68</f>
        <v>0</v>
      </c>
      <c r="P68" s="51" t="str">
        <f>'[9]Daily Roster'!$P68</f>
        <v>Carina (ADPS)</v>
      </c>
      <c r="Q68" s="51">
        <f>'[9]Daily Roster'!$Q68</f>
        <v>0</v>
      </c>
      <c r="R68" s="51">
        <f>'[9]Daily Roster'!$R68</f>
        <v>0</v>
      </c>
    </row>
    <row r="69" spans="1:18" x14ac:dyDescent="0.3">
      <c r="A69" s="57">
        <f>'[9]Daily Roster'!$A69</f>
        <v>43537</v>
      </c>
      <c r="B69" s="58" t="str">
        <f>'[9]Daily Roster'!$B69</f>
        <v>Wednesday</v>
      </c>
      <c r="C69" s="56" t="str">
        <f>'[9]Daily Roster'!$C69</f>
        <v>John</v>
      </c>
      <c r="D69" s="56" t="str">
        <f>'[9]Daily Roster'!$D69</f>
        <v>Stuart</v>
      </c>
      <c r="E69" s="56" t="str">
        <f>'[9]Daily Roster'!$E69</f>
        <v>Sheridan</v>
      </c>
      <c r="F69" s="56" t="str">
        <f>'[9]Daily Roster'!$F69</f>
        <v>K.Fildes</v>
      </c>
      <c r="G69" s="56" t="str">
        <f>'[9]Daily Roster'!$G69</f>
        <v>A.Alex</v>
      </c>
      <c r="H69" s="56" t="str">
        <f>'[9]Daily Roster'!$H69</f>
        <v>D.Dunning</v>
      </c>
      <c r="I69" s="56" t="str">
        <f>'[9]Daily Roster'!$I69</f>
        <v>Janki</v>
      </c>
      <c r="J69" s="56" t="str">
        <f>'[9]Daily Roster'!$J69</f>
        <v>L.Jedwab</v>
      </c>
      <c r="K69" s="51">
        <f>'[9]Daily Roster'!$K69</f>
        <v>0</v>
      </c>
      <c r="L69" s="51">
        <f>'[9]Daily Roster'!$L69</f>
        <v>0</v>
      </c>
      <c r="M69" s="51">
        <f>'[9]Daily Roster'!$M69</f>
        <v>0</v>
      </c>
      <c r="N69" s="51">
        <f>'[9]Daily Roster'!$N69</f>
        <v>0</v>
      </c>
      <c r="O69" s="51">
        <f>'[9]Daily Roster'!$O69</f>
        <v>0</v>
      </c>
      <c r="P69" s="51" t="str">
        <f>'[9]Daily Roster'!$P69</f>
        <v>Carina (ADPS)</v>
      </c>
      <c r="Q69" s="51">
        <f>'[9]Daily Roster'!$Q69</f>
        <v>0</v>
      </c>
      <c r="R69" s="51">
        <f>'[9]Daily Roster'!$R69</f>
        <v>0</v>
      </c>
    </row>
    <row r="70" spans="1:18" x14ac:dyDescent="0.3">
      <c r="A70" s="57">
        <f>'[9]Daily Roster'!$A70</f>
        <v>43538</v>
      </c>
      <c r="B70" s="58" t="str">
        <f>'[9]Daily Roster'!$B70</f>
        <v>Thursday</v>
      </c>
      <c r="C70" s="56" t="str">
        <f>'[9]Daily Roster'!$C70</f>
        <v>John</v>
      </c>
      <c r="D70" s="56" t="str">
        <f>'[9]Daily Roster'!$D70</f>
        <v>Stuart</v>
      </c>
      <c r="E70" s="56" t="str">
        <f>'[9]Daily Roster'!$E70</f>
        <v>K.Noble</v>
      </c>
      <c r="F70" s="56" t="str">
        <f>'[9]Daily Roster'!$F70</f>
        <v>K.Fildes</v>
      </c>
      <c r="G70" s="56" t="str">
        <f>'[9]Daily Roster'!$G70</f>
        <v>A.Alex</v>
      </c>
      <c r="H70" s="56" t="str">
        <f>'[9]Daily Roster'!$H70</f>
        <v>D.Dunning</v>
      </c>
      <c r="I70" s="56" t="str">
        <f>'[9]Daily Roster'!$I70</f>
        <v>J.Hughes</v>
      </c>
      <c r="J70" s="56" t="str">
        <f>'[9]Daily Roster'!$J70</f>
        <v>Janki</v>
      </c>
      <c r="K70" s="51">
        <f>'[9]Daily Roster'!$K70</f>
        <v>0</v>
      </c>
      <c r="L70" s="51">
        <f>'[9]Daily Roster'!$L70</f>
        <v>0</v>
      </c>
      <c r="M70" s="51">
        <f>'[9]Daily Roster'!$M70</f>
        <v>0</v>
      </c>
      <c r="N70" s="51">
        <f>'[9]Daily Roster'!$N70</f>
        <v>0</v>
      </c>
      <c r="O70" s="51">
        <f>'[9]Daily Roster'!$O70</f>
        <v>0</v>
      </c>
      <c r="P70" s="51" t="str">
        <f>'[9]Daily Roster'!$P70</f>
        <v>Carina (ADPS)</v>
      </c>
      <c r="Q70" s="51">
        <f>'[9]Daily Roster'!$Q70</f>
        <v>0</v>
      </c>
      <c r="R70" s="51">
        <f>'[9]Daily Roster'!$R70</f>
        <v>0</v>
      </c>
    </row>
    <row r="71" spans="1:18" x14ac:dyDescent="0.3">
      <c r="A71" s="57">
        <f>'[9]Daily Roster'!$A71</f>
        <v>43539</v>
      </c>
      <c r="B71" s="58" t="str">
        <f>'[9]Daily Roster'!$B71</f>
        <v>Friday</v>
      </c>
      <c r="C71" s="56" t="str">
        <f>'[9]Daily Roster'!$C71</f>
        <v>John</v>
      </c>
      <c r="D71" s="56" t="str">
        <f>'[9]Daily Roster'!$D71</f>
        <v>Stuart</v>
      </c>
      <c r="E71" s="56" t="str">
        <f>'[9]Daily Roster'!$E71</f>
        <v>K.Noble</v>
      </c>
      <c r="F71" s="56" t="str">
        <f>'[9]Daily Roster'!$F71</f>
        <v>K.Fildes</v>
      </c>
      <c r="G71" s="56" t="str">
        <f>'[9]Daily Roster'!$G71</f>
        <v>A.Alex</v>
      </c>
      <c r="H71" s="56" t="str">
        <f>'[9]Daily Roster'!$H71</f>
        <v>qq</v>
      </c>
      <c r="I71" s="56" t="str">
        <f>'[9]Daily Roster'!$I71</f>
        <v>J.Hughes</v>
      </c>
      <c r="J71" s="56" t="str">
        <f>'[9]Daily Roster'!$J71</f>
        <v>L.Jedwab</v>
      </c>
      <c r="K71" s="51">
        <f>'[9]Daily Roster'!$K71</f>
        <v>0</v>
      </c>
      <c r="L71" s="51">
        <f>'[9]Daily Roster'!$L71</f>
        <v>0</v>
      </c>
      <c r="M71" s="51">
        <f>'[9]Daily Roster'!$M71</f>
        <v>0</v>
      </c>
      <c r="N71" s="51">
        <f>'[9]Daily Roster'!$N71</f>
        <v>0</v>
      </c>
      <c r="O71" s="51">
        <f>'[9]Daily Roster'!$O71</f>
        <v>0</v>
      </c>
      <c r="P71" s="51" t="str">
        <f>'[9]Daily Roster'!$P71</f>
        <v>Carina (ADPS)</v>
      </c>
      <c r="Q71" s="51">
        <f>'[9]Daily Roster'!$Q71</f>
        <v>0</v>
      </c>
      <c r="R71" s="51">
        <f>'[9]Daily Roster'!$R71</f>
        <v>0</v>
      </c>
    </row>
    <row r="72" spans="1:18" x14ac:dyDescent="0.3">
      <c r="A72" s="57">
        <f>'[9]Daily Roster'!$A72</f>
        <v>43542</v>
      </c>
      <c r="B72" s="58" t="str">
        <f>'[9]Daily Roster'!$B72</f>
        <v>Monday</v>
      </c>
      <c r="C72" s="56" t="str">
        <f>'[9]Daily Roster'!$C72</f>
        <v>John</v>
      </c>
      <c r="D72" s="56" t="str">
        <f>'[9]Daily Roster'!$D72</f>
        <v>April</v>
      </c>
      <c r="E72" s="56" t="str">
        <f>'[9]Daily Roster'!$E72</f>
        <v>K.Noble</v>
      </c>
      <c r="F72" s="56" t="str">
        <f>'[9]Daily Roster'!$F72</f>
        <v>K.Fildes</v>
      </c>
      <c r="G72" s="56" t="str">
        <f>'[9]Daily Roster'!$G72</f>
        <v>A.Alex</v>
      </c>
      <c r="H72" s="56" t="str">
        <f>'[9]Daily Roster'!$H72</f>
        <v>D.Dunning</v>
      </c>
      <c r="I72" s="56" t="str">
        <f>'[9]Daily Roster'!$I72</f>
        <v>J.Hughes</v>
      </c>
      <c r="J72" s="56" t="str">
        <f>'[9]Daily Roster'!$J72</f>
        <v>L.Jedwab</v>
      </c>
      <c r="K72" s="51">
        <f>'[9]Daily Roster'!$K72</f>
        <v>0</v>
      </c>
      <c r="L72" s="51">
        <f>'[9]Daily Roster'!$L72</f>
        <v>0</v>
      </c>
      <c r="M72" s="51">
        <f>'[9]Daily Roster'!$M72</f>
        <v>0</v>
      </c>
      <c r="N72" s="51">
        <f>'[9]Daily Roster'!$N72</f>
        <v>0</v>
      </c>
      <c r="O72" s="51">
        <f>'[9]Daily Roster'!$O72</f>
        <v>0</v>
      </c>
      <c r="P72" s="51" t="str">
        <f>'[9]Daily Roster'!$P72</f>
        <v>Sam (Vasc/Surg)</v>
      </c>
      <c r="Q72" s="51">
        <f>'[9]Daily Roster'!$Q72</f>
        <v>0</v>
      </c>
      <c r="R72" s="51">
        <f>'[9]Daily Roster'!$R72</f>
        <v>0</v>
      </c>
    </row>
    <row r="73" spans="1:18" x14ac:dyDescent="0.3">
      <c r="A73" s="57">
        <f>'[9]Daily Roster'!$A73</f>
        <v>43543</v>
      </c>
      <c r="B73" s="58" t="str">
        <f>'[9]Daily Roster'!$B73</f>
        <v>Tuesday</v>
      </c>
      <c r="C73" s="56" t="str">
        <f>'[9]Daily Roster'!$C73</f>
        <v>Janki</v>
      </c>
      <c r="D73" s="56" t="str">
        <f>'[9]Daily Roster'!$D73</f>
        <v>April</v>
      </c>
      <c r="E73" s="56" t="str">
        <f>'[9]Daily Roster'!$E73</f>
        <v>Sheridan</v>
      </c>
      <c r="F73" s="56" t="str">
        <f>'[9]Daily Roster'!$F73</f>
        <v>K.Fildes</v>
      </c>
      <c r="G73" s="56" t="str">
        <f>'[9]Daily Roster'!$G73</f>
        <v>A.Alex</v>
      </c>
      <c r="H73" s="56" t="str">
        <f>'[9]Daily Roster'!$H73</f>
        <v>D.Dunning</v>
      </c>
      <c r="I73" s="56" t="str">
        <f>'[9]Daily Roster'!$I73</f>
        <v>J.Hughes</v>
      </c>
      <c r="J73" s="56" t="str">
        <f>'[9]Daily Roster'!$J73</f>
        <v>L.Jedwab</v>
      </c>
      <c r="K73" s="51">
        <f>'[9]Daily Roster'!$K73</f>
        <v>0</v>
      </c>
      <c r="L73" s="51">
        <f>'[9]Daily Roster'!$L73</f>
        <v>0</v>
      </c>
      <c r="M73" s="51">
        <f>'[9]Daily Roster'!$M73</f>
        <v>0</v>
      </c>
      <c r="N73" s="51">
        <f>'[9]Daily Roster'!$N73</f>
        <v>0</v>
      </c>
      <c r="O73" s="51">
        <f>'[9]Daily Roster'!$O73</f>
        <v>0</v>
      </c>
      <c r="P73" s="51" t="str">
        <f>'[9]Daily Roster'!$P73</f>
        <v>Sam (Vasc/Surg)</v>
      </c>
      <c r="Q73" s="51">
        <f>'[9]Daily Roster'!$Q73</f>
        <v>0</v>
      </c>
      <c r="R73" s="51">
        <f>'[9]Daily Roster'!$R73</f>
        <v>0</v>
      </c>
    </row>
    <row r="74" spans="1:18" x14ac:dyDescent="0.3">
      <c r="A74" s="57">
        <f>'[9]Daily Roster'!$A74</f>
        <v>43544</v>
      </c>
      <c r="B74" s="58" t="str">
        <f>'[9]Daily Roster'!$B74</f>
        <v>Wednesday</v>
      </c>
      <c r="C74" s="56" t="str">
        <f>'[9]Daily Roster'!$C74</f>
        <v>John</v>
      </c>
      <c r="D74" s="56" t="str">
        <f>'[9]Daily Roster'!$D74</f>
        <v>April</v>
      </c>
      <c r="E74" s="56" t="str">
        <f>'[9]Daily Roster'!$E74</f>
        <v>Sheridan</v>
      </c>
      <c r="F74" s="56" t="str">
        <f>'[9]Daily Roster'!$F74</f>
        <v>K.Fildes</v>
      </c>
      <c r="G74" s="56" t="str">
        <f>'[9]Daily Roster'!$G74</f>
        <v>A.Alex</v>
      </c>
      <c r="H74" s="56" t="str">
        <f>'[9]Daily Roster'!$H74</f>
        <v>D.Dunning</v>
      </c>
      <c r="I74" s="56" t="str">
        <f>'[9]Daily Roster'!$I74</f>
        <v>J.Hughes</v>
      </c>
      <c r="J74" s="56" t="str">
        <f>'[9]Daily Roster'!$J74</f>
        <v>L.Jedwab</v>
      </c>
      <c r="K74" s="51">
        <f>'[9]Daily Roster'!$K74</f>
        <v>0</v>
      </c>
      <c r="L74" s="51">
        <f>'[9]Daily Roster'!$L74</f>
        <v>0</v>
      </c>
      <c r="M74" s="51">
        <f>'[9]Daily Roster'!$M74</f>
        <v>0</v>
      </c>
      <c r="N74" s="51">
        <f>'[9]Daily Roster'!$N74</f>
        <v>0</v>
      </c>
      <c r="O74" s="51">
        <f>'[9]Daily Roster'!$O74</f>
        <v>0</v>
      </c>
      <c r="P74" s="51" t="str">
        <f>'[9]Daily Roster'!$P74</f>
        <v>Sam (Vasc/Surg)</v>
      </c>
      <c r="Q74" s="51">
        <f>'[9]Daily Roster'!$Q74</f>
        <v>0</v>
      </c>
      <c r="R74" s="51">
        <f>'[9]Daily Roster'!$R74</f>
        <v>0</v>
      </c>
    </row>
    <row r="75" spans="1:18" x14ac:dyDescent="0.3">
      <c r="A75" s="57">
        <f>'[9]Daily Roster'!$A75</f>
        <v>43545</v>
      </c>
      <c r="B75" s="58" t="str">
        <f>'[9]Daily Roster'!$B75</f>
        <v>Thursday</v>
      </c>
      <c r="C75" s="56" t="str">
        <f>'[9]Daily Roster'!$C75</f>
        <v>John</v>
      </c>
      <c r="D75" s="56" t="str">
        <f>'[9]Daily Roster'!$D75</f>
        <v>Janki</v>
      </c>
      <c r="E75" s="56" t="str">
        <f>'[9]Daily Roster'!$E75</f>
        <v>K.Noble</v>
      </c>
      <c r="F75" s="56" t="str">
        <f>'[9]Daily Roster'!$F75</f>
        <v>K.Fildes</v>
      </c>
      <c r="G75" s="56" t="str">
        <f>'[9]Daily Roster'!$G75</f>
        <v>A.Alex</v>
      </c>
      <c r="H75" s="56" t="str">
        <f>'[9]Daily Roster'!$H75</f>
        <v>D.Dunning</v>
      </c>
      <c r="I75" s="56" t="str">
        <f>'[9]Daily Roster'!$I75</f>
        <v>J.Hughes</v>
      </c>
      <c r="J75" s="56" t="str">
        <f>'[9]Daily Roster'!$J75</f>
        <v>L.Jedwab</v>
      </c>
      <c r="K75" s="51">
        <f>'[9]Daily Roster'!$K75</f>
        <v>0</v>
      </c>
      <c r="L75" s="51">
        <f>'[9]Daily Roster'!$L75</f>
        <v>0</v>
      </c>
      <c r="M75" s="51">
        <f>'[9]Daily Roster'!$M75</f>
        <v>0</v>
      </c>
      <c r="N75" s="51">
        <f>'[9]Daily Roster'!$N75</f>
        <v>0</v>
      </c>
      <c r="O75" s="51">
        <f>'[9]Daily Roster'!$O75</f>
        <v>0</v>
      </c>
      <c r="P75" s="51" t="str">
        <f>'[9]Daily Roster'!$P75</f>
        <v>Sam (Vasc/Surg)</v>
      </c>
      <c r="Q75" s="51">
        <f>'[9]Daily Roster'!$Q75</f>
        <v>0</v>
      </c>
      <c r="R75" s="51">
        <f>'[9]Daily Roster'!$R75</f>
        <v>0</v>
      </c>
    </row>
    <row r="76" spans="1:18" x14ac:dyDescent="0.3">
      <c r="A76" s="57">
        <f>'[9]Daily Roster'!$A76</f>
        <v>43546</v>
      </c>
      <c r="B76" s="58" t="str">
        <f>'[9]Daily Roster'!$B76</f>
        <v>Friday</v>
      </c>
      <c r="C76" s="56" t="str">
        <f>'[9]Daily Roster'!$C76</f>
        <v>John</v>
      </c>
      <c r="D76" s="56" t="str">
        <f>'[9]Daily Roster'!$D76</f>
        <v>April</v>
      </c>
      <c r="E76" s="56" t="str">
        <f>'[9]Daily Roster'!$E76</f>
        <v>K.Noble</v>
      </c>
      <c r="F76" s="56" t="str">
        <f>'[9]Daily Roster'!$F76</f>
        <v>Janki</v>
      </c>
      <c r="G76" s="56" t="str">
        <f>'[9]Daily Roster'!$G76</f>
        <v>A.Alex</v>
      </c>
      <c r="H76" s="56" t="str">
        <f>'[9]Daily Roster'!$H76</f>
        <v>qq</v>
      </c>
      <c r="I76" s="56" t="str">
        <f>'[9]Daily Roster'!$I76</f>
        <v>J.Hughes</v>
      </c>
      <c r="J76" s="56" t="str">
        <f>'[9]Daily Roster'!$J76</f>
        <v>L.Jedwab</v>
      </c>
      <c r="K76" s="51">
        <f>'[9]Daily Roster'!$K76</f>
        <v>0</v>
      </c>
      <c r="L76" s="51">
        <f>'[9]Daily Roster'!$L76</f>
        <v>0</v>
      </c>
      <c r="M76" s="51">
        <f>'[9]Daily Roster'!$M76</f>
        <v>0</v>
      </c>
      <c r="N76" s="51">
        <f>'[9]Daily Roster'!$N76</f>
        <v>0</v>
      </c>
      <c r="O76" s="51">
        <f>'[9]Daily Roster'!$O76</f>
        <v>0</v>
      </c>
      <c r="P76" s="51" t="str">
        <f>'[9]Daily Roster'!$P76</f>
        <v>Sam (Vasc/Surg)</v>
      </c>
      <c r="Q76" s="51">
        <f>'[9]Daily Roster'!$Q76</f>
        <v>0</v>
      </c>
      <c r="R76" s="51">
        <f>'[9]Daily Roster'!$R76</f>
        <v>0</v>
      </c>
    </row>
    <row r="77" spans="1:18" x14ac:dyDescent="0.3">
      <c r="A77" s="57">
        <f>'[9]Daily Roster'!$A77</f>
        <v>43549</v>
      </c>
      <c r="B77" s="58" t="str">
        <f>'[9]Daily Roster'!$B77</f>
        <v>Monday</v>
      </c>
      <c r="C77" s="56" t="str">
        <f>'[9]Daily Roster'!$C77</f>
        <v>John</v>
      </c>
      <c r="D77" s="56" t="str">
        <f>'[9]Daily Roster'!$D77</f>
        <v>Stuart</v>
      </c>
      <c r="E77" s="56" t="str">
        <f>'[9]Daily Roster'!$E77</f>
        <v>K.Noble</v>
      </c>
      <c r="F77" s="56" t="str">
        <f>'[9]Daily Roster'!$F77</f>
        <v>April</v>
      </c>
      <c r="G77" s="56" t="str">
        <f>'[9]Daily Roster'!$G77</f>
        <v>A.Alex</v>
      </c>
      <c r="H77" s="56" t="str">
        <f>'[9]Daily Roster'!$H77</f>
        <v>D.Dunning</v>
      </c>
      <c r="I77" s="56" t="str">
        <f>'[9]Daily Roster'!$I77</f>
        <v>J.Hughes</v>
      </c>
      <c r="J77" s="56" t="str">
        <f>'[9]Daily Roster'!$J77</f>
        <v>L.Jedwab</v>
      </c>
      <c r="K77" s="51">
        <f>'[9]Daily Roster'!$K77</f>
        <v>0</v>
      </c>
      <c r="L77" s="51">
        <f>'[9]Daily Roster'!$L77</f>
        <v>0</v>
      </c>
      <c r="M77" s="51">
        <f>'[9]Daily Roster'!$M77</f>
        <v>0</v>
      </c>
      <c r="N77" s="51">
        <f>'[9]Daily Roster'!$N77</f>
        <v>0</v>
      </c>
      <c r="O77" s="51">
        <f>'[9]Daily Roster'!$O77</f>
        <v>0</v>
      </c>
      <c r="P77" s="51">
        <f>'[9]Daily Roster'!$P77</f>
        <v>0</v>
      </c>
      <c r="Q77" s="51">
        <f>'[9]Daily Roster'!$Q77</f>
        <v>0</v>
      </c>
      <c r="R77" s="51">
        <f>'[9]Daily Roster'!$R77</f>
        <v>0</v>
      </c>
    </row>
    <row r="78" spans="1:18" x14ac:dyDescent="0.3">
      <c r="A78" s="57">
        <f>'[9]Daily Roster'!$A78</f>
        <v>43550</v>
      </c>
      <c r="B78" s="58" t="str">
        <f>'[9]Daily Roster'!$B78</f>
        <v>Tuesday</v>
      </c>
      <c r="C78" s="56" t="str">
        <f>'[9]Daily Roster'!$C78</f>
        <v>John</v>
      </c>
      <c r="D78" s="56" t="str">
        <f>'[9]Daily Roster'!$D78</f>
        <v>Stuart</v>
      </c>
      <c r="E78" s="56" t="str">
        <f>'[9]Daily Roster'!$E78</f>
        <v>Sheridan</v>
      </c>
      <c r="F78" s="56" t="str">
        <f>'[9]Daily Roster'!$F78</f>
        <v>April</v>
      </c>
      <c r="G78" s="56" t="str">
        <f>'[9]Daily Roster'!$G78</f>
        <v>A.Alex</v>
      </c>
      <c r="H78" s="56" t="str">
        <f>'[9]Daily Roster'!$H78</f>
        <v>D.Dunning</v>
      </c>
      <c r="I78" s="56" t="str">
        <f>'[9]Daily Roster'!$I78</f>
        <v>J.Hughes</v>
      </c>
      <c r="J78" s="56" t="str">
        <f>'[9]Daily Roster'!$J78</f>
        <v>L.Jedwab</v>
      </c>
      <c r="K78" s="51">
        <f>'[9]Daily Roster'!$K78</f>
        <v>0</v>
      </c>
      <c r="L78" s="51">
        <f>'[9]Daily Roster'!$L78</f>
        <v>0</v>
      </c>
      <c r="M78" s="51">
        <f>'[9]Daily Roster'!$M78</f>
        <v>0</v>
      </c>
      <c r="N78" s="51">
        <f>'[9]Daily Roster'!$N78</f>
        <v>0</v>
      </c>
      <c r="O78" s="51">
        <f>'[9]Daily Roster'!$O78</f>
        <v>0</v>
      </c>
      <c r="P78" s="51">
        <f>'[9]Daily Roster'!$P78</f>
        <v>0</v>
      </c>
      <c r="Q78" s="51">
        <f>'[9]Daily Roster'!$Q78</f>
        <v>0</v>
      </c>
      <c r="R78" s="51">
        <f>'[9]Daily Roster'!$R78</f>
        <v>0</v>
      </c>
    </row>
    <row r="79" spans="1:18" x14ac:dyDescent="0.3">
      <c r="A79" s="57">
        <f>'[9]Daily Roster'!$A79</f>
        <v>43551</v>
      </c>
      <c r="B79" s="58" t="str">
        <f>'[9]Daily Roster'!$B79</f>
        <v>Wednesday</v>
      </c>
      <c r="C79" s="56" t="str">
        <f>'[9]Daily Roster'!$C79</f>
        <v>John</v>
      </c>
      <c r="D79" s="56" t="str">
        <f>'[9]Daily Roster'!$D79</f>
        <v>Stuart</v>
      </c>
      <c r="E79" s="56" t="str">
        <f>'[9]Daily Roster'!$E79</f>
        <v>Sheridan</v>
      </c>
      <c r="F79" s="56" t="str">
        <f>'[9]Daily Roster'!$F79</f>
        <v>April</v>
      </c>
      <c r="G79" s="56" t="str">
        <f>'[9]Daily Roster'!$G79</f>
        <v>A.Alex</v>
      </c>
      <c r="H79" s="56" t="str">
        <f>'[9]Daily Roster'!$H79</f>
        <v>D.Dunning</v>
      </c>
      <c r="I79" s="56" t="str">
        <f>'[9]Daily Roster'!$I79</f>
        <v>J.Hughes</v>
      </c>
      <c r="J79" s="56" t="str">
        <f>'[9]Daily Roster'!$J79</f>
        <v>L.Jedwab</v>
      </c>
      <c r="K79" s="51">
        <f>'[9]Daily Roster'!$K79</f>
        <v>0</v>
      </c>
      <c r="L79" s="51">
        <f>'[9]Daily Roster'!$L79</f>
        <v>0</v>
      </c>
      <c r="M79" s="51">
        <f>'[9]Daily Roster'!$M79</f>
        <v>0</v>
      </c>
      <c r="N79" s="51">
        <f>'[9]Daily Roster'!$N79</f>
        <v>0</v>
      </c>
      <c r="O79" s="51">
        <f>'[9]Daily Roster'!$O79</f>
        <v>0</v>
      </c>
      <c r="P79" s="51">
        <f>'[9]Daily Roster'!$P79</f>
        <v>0</v>
      </c>
      <c r="Q79" s="51">
        <f>'[9]Daily Roster'!$Q79</f>
        <v>0</v>
      </c>
      <c r="R79" s="51">
        <f>'[9]Daily Roster'!$R79</f>
        <v>0</v>
      </c>
    </row>
    <row r="80" spans="1:18" x14ac:dyDescent="0.3">
      <c r="A80" s="57">
        <f>'[9]Daily Roster'!$A80</f>
        <v>43552</v>
      </c>
      <c r="B80" s="58" t="str">
        <f>'[9]Daily Roster'!$B80</f>
        <v>Thursday</v>
      </c>
      <c r="C80" s="56" t="str">
        <f>'[9]Daily Roster'!$C80</f>
        <v>John</v>
      </c>
      <c r="D80" s="56" t="str">
        <f>'[9]Daily Roster'!$D80</f>
        <v>Stuart</v>
      </c>
      <c r="E80" s="56" t="str">
        <f>'[9]Daily Roster'!$E80</f>
        <v>K.Noble</v>
      </c>
      <c r="F80" s="56" t="str">
        <f>'[9]Daily Roster'!$F80</f>
        <v>April</v>
      </c>
      <c r="G80" s="56" t="str">
        <f>'[9]Daily Roster'!$G80</f>
        <v>A.Alex</v>
      </c>
      <c r="H80" s="56" t="str">
        <f>'[9]Daily Roster'!$H80</f>
        <v>D.Dunning</v>
      </c>
      <c r="I80" s="56" t="str">
        <f>'[9]Daily Roster'!$I80</f>
        <v>J.Hughes</v>
      </c>
      <c r="J80" s="56" t="str">
        <f>'[9]Daily Roster'!$J80</f>
        <v>L.Jedwab</v>
      </c>
      <c r="K80" s="51">
        <f>'[9]Daily Roster'!$K80</f>
        <v>0</v>
      </c>
      <c r="L80" s="51">
        <f>'[9]Daily Roster'!$L80</f>
        <v>0</v>
      </c>
      <c r="M80" s="51">
        <f>'[9]Daily Roster'!$M80</f>
        <v>0</v>
      </c>
      <c r="N80" s="51">
        <f>'[9]Daily Roster'!$N80</f>
        <v>0</v>
      </c>
      <c r="O80" s="51">
        <f>'[9]Daily Roster'!$O80</f>
        <v>0</v>
      </c>
      <c r="P80" s="51">
        <f>'[9]Daily Roster'!$P80</f>
        <v>0</v>
      </c>
      <c r="Q80" s="51">
        <f>'[9]Daily Roster'!$Q80</f>
        <v>0</v>
      </c>
      <c r="R80" s="51">
        <f>'[9]Daily Roster'!$R80</f>
        <v>0</v>
      </c>
    </row>
    <row r="81" spans="1:18" x14ac:dyDescent="0.3">
      <c r="A81" s="57">
        <f>'[9]Daily Roster'!$A81</f>
        <v>43553</v>
      </c>
      <c r="B81" s="58" t="str">
        <f>'[9]Daily Roster'!$B81</f>
        <v>Friday</v>
      </c>
      <c r="C81" s="56" t="str">
        <f>'[9]Daily Roster'!$C81</f>
        <v>John</v>
      </c>
      <c r="D81" s="56" t="str">
        <f>'[9]Daily Roster'!$D81</f>
        <v>Stuart</v>
      </c>
      <c r="E81" s="56" t="str">
        <f>'[9]Daily Roster'!$E81</f>
        <v>K.Noble</v>
      </c>
      <c r="F81" s="56" t="str">
        <f>'[9]Daily Roster'!$F81</f>
        <v>April</v>
      </c>
      <c r="G81" s="56" t="str">
        <f>'[9]Daily Roster'!$G81</f>
        <v>A.Alex</v>
      </c>
      <c r="H81" s="56" t="str">
        <f>'[9]Daily Roster'!$H81</f>
        <v>qq</v>
      </c>
      <c r="I81" s="56" t="str">
        <f>'[9]Daily Roster'!$I81</f>
        <v>J.Hughes</v>
      </c>
      <c r="J81" s="56" t="str">
        <f>'[9]Daily Roster'!$J81</f>
        <v>L.Jedwab</v>
      </c>
      <c r="K81" s="51">
        <f>'[9]Daily Roster'!$K81</f>
        <v>0</v>
      </c>
      <c r="L81" s="51">
        <f>'[9]Daily Roster'!$L81</f>
        <v>0</v>
      </c>
      <c r="M81" s="51">
        <f>'[9]Daily Roster'!$M81</f>
        <v>0</v>
      </c>
      <c r="N81" s="51">
        <f>'[9]Daily Roster'!$N81</f>
        <v>0</v>
      </c>
      <c r="O81" s="51">
        <f>'[9]Daily Roster'!$O81</f>
        <v>0</v>
      </c>
      <c r="P81" s="51">
        <f>'[9]Daily Roster'!$P81</f>
        <v>0</v>
      </c>
      <c r="Q81" s="51">
        <f>'[9]Daily Roster'!$Q81</f>
        <v>0</v>
      </c>
      <c r="R81" s="51">
        <f>'[9]Daily Roster'!$R81</f>
        <v>0</v>
      </c>
    </row>
    <row r="82" spans="1:18" x14ac:dyDescent="0.3">
      <c r="A82" s="57">
        <f>'[9]Daily Roster'!$A82</f>
        <v>43556</v>
      </c>
      <c r="B82" s="58" t="str">
        <f>'[9]Daily Roster'!$B82</f>
        <v>Monday</v>
      </c>
      <c r="C82" s="56" t="str">
        <f>'[9]Daily Roster'!$C82</f>
        <v>John</v>
      </c>
      <c r="D82" s="56" t="str">
        <f>'[9]Daily Roster'!$D82</f>
        <v>Stuart</v>
      </c>
      <c r="E82" s="56" t="str">
        <f>'[9]Daily Roster'!$E82</f>
        <v>blank</v>
      </c>
      <c r="F82" s="56" t="str">
        <f>'[9]Daily Roster'!$F82</f>
        <v>April</v>
      </c>
      <c r="G82" s="56" t="str">
        <f>'[9]Daily Roster'!$G82</f>
        <v>A.Alex</v>
      </c>
      <c r="H82" s="56" t="str">
        <f>'[9]Daily Roster'!$H82</f>
        <v>D.Dunning</v>
      </c>
      <c r="I82" s="56" t="str">
        <f>'[9]Daily Roster'!$I82</f>
        <v>J.Hughes</v>
      </c>
      <c r="J82" s="56" t="str">
        <f>'[9]Daily Roster'!$J82</f>
        <v>L.Jedwab</v>
      </c>
      <c r="K82" s="51">
        <f>'[9]Daily Roster'!$K82</f>
        <v>0</v>
      </c>
      <c r="L82" s="51">
        <f>'[9]Daily Roster'!$L82</f>
        <v>0</v>
      </c>
      <c r="M82" s="51">
        <f>'[9]Daily Roster'!$M82</f>
        <v>0</v>
      </c>
      <c r="N82" s="51">
        <f>'[9]Daily Roster'!$N82</f>
        <v>0</v>
      </c>
      <c r="O82" s="51">
        <f>'[9]Daily Roster'!$O82</f>
        <v>0</v>
      </c>
      <c r="P82" s="51">
        <f>'[9]Daily Roster'!$P82</f>
        <v>0</v>
      </c>
      <c r="Q82" s="51">
        <f>'[9]Daily Roster'!$Q82</f>
        <v>0</v>
      </c>
      <c r="R82" s="51">
        <f>'[9]Daily Roster'!$R82</f>
        <v>0</v>
      </c>
    </row>
    <row r="83" spans="1:18" x14ac:dyDescent="0.3">
      <c r="A83" s="57">
        <f>'[9]Daily Roster'!$A83</f>
        <v>43557</v>
      </c>
      <c r="B83" s="58" t="str">
        <f>'[9]Daily Roster'!$B83</f>
        <v>Tuesday</v>
      </c>
      <c r="C83" s="56" t="str">
        <f>'[9]Daily Roster'!$C83</f>
        <v>John</v>
      </c>
      <c r="D83" s="56" t="str">
        <f>'[9]Daily Roster'!$D83</f>
        <v>Stuart</v>
      </c>
      <c r="E83" s="56" t="str">
        <f>'[9]Daily Roster'!$E83</f>
        <v>Sheridan</v>
      </c>
      <c r="F83" s="56" t="str">
        <f>'[9]Daily Roster'!$F83</f>
        <v>April</v>
      </c>
      <c r="G83" s="56" t="str">
        <f>'[9]Daily Roster'!$G83</f>
        <v>A.Alex</v>
      </c>
      <c r="H83" s="56" t="str">
        <f>'[9]Daily Roster'!$H83</f>
        <v>D.Dunning</v>
      </c>
      <c r="I83" s="56" t="str">
        <f>'[9]Daily Roster'!$I83</f>
        <v>J.Hughes</v>
      </c>
      <c r="J83" s="56" t="str">
        <f>'[9]Daily Roster'!$J83</f>
        <v>L.Jedwab</v>
      </c>
      <c r="K83" s="51">
        <f>'[9]Daily Roster'!$K83</f>
        <v>0</v>
      </c>
      <c r="L83" s="51">
        <f>'[9]Daily Roster'!$L83</f>
        <v>0</v>
      </c>
      <c r="M83" s="51">
        <f>'[9]Daily Roster'!$M83</f>
        <v>0</v>
      </c>
      <c r="N83" s="51">
        <f>'[9]Daily Roster'!$N83</f>
        <v>0</v>
      </c>
      <c r="O83" s="51">
        <f>'[9]Daily Roster'!$O83</f>
        <v>0</v>
      </c>
      <c r="P83" s="51">
        <f>'[9]Daily Roster'!$P83</f>
        <v>0</v>
      </c>
      <c r="Q83" s="51">
        <f>'[9]Daily Roster'!$Q83</f>
        <v>0</v>
      </c>
      <c r="R83" s="51">
        <f>'[9]Daily Roster'!$R83</f>
        <v>0</v>
      </c>
    </row>
    <row r="84" spans="1:18" x14ac:dyDescent="0.3">
      <c r="A84" s="57">
        <f>'[9]Daily Roster'!$A84</f>
        <v>43558</v>
      </c>
      <c r="B84" s="58" t="str">
        <f>'[9]Daily Roster'!$B84</f>
        <v>Wednesday</v>
      </c>
      <c r="C84" s="56" t="str">
        <f>'[9]Daily Roster'!$C84</f>
        <v>John</v>
      </c>
      <c r="D84" s="56" t="str">
        <f>'[9]Daily Roster'!$D84</f>
        <v>Stuart</v>
      </c>
      <c r="E84" s="56" t="str">
        <f>'[9]Daily Roster'!$E84</f>
        <v>Sheridan</v>
      </c>
      <c r="F84" s="56" t="str">
        <f>'[9]Daily Roster'!$F84</f>
        <v>April</v>
      </c>
      <c r="G84" s="56" t="str">
        <f>'[9]Daily Roster'!$G84</f>
        <v>A.Alex</v>
      </c>
      <c r="H84" s="56" t="str">
        <f>'[9]Daily Roster'!$H84</f>
        <v>D.Dunning</v>
      </c>
      <c r="I84" s="56" t="str">
        <f>'[9]Daily Roster'!$I84</f>
        <v>J.Hughes</v>
      </c>
      <c r="J84" s="56" t="str">
        <f>'[9]Daily Roster'!$J84</f>
        <v>L.Jedwab</v>
      </c>
      <c r="K84" s="51">
        <f>'[9]Daily Roster'!$K84</f>
        <v>0</v>
      </c>
      <c r="L84" s="51">
        <f>'[9]Daily Roster'!$L84</f>
        <v>0</v>
      </c>
      <c r="M84" s="51">
        <f>'[9]Daily Roster'!$M84</f>
        <v>0</v>
      </c>
      <c r="N84" s="51">
        <f>'[9]Daily Roster'!$N84</f>
        <v>0</v>
      </c>
      <c r="O84" s="51">
        <f>'[9]Daily Roster'!$O84</f>
        <v>0</v>
      </c>
      <c r="P84" s="51">
        <f>'[9]Daily Roster'!$P84</f>
        <v>0</v>
      </c>
      <c r="Q84" s="51">
        <f>'[9]Daily Roster'!$Q84</f>
        <v>0</v>
      </c>
      <c r="R84" s="51">
        <f>'[9]Daily Roster'!$R84</f>
        <v>0</v>
      </c>
    </row>
    <row r="85" spans="1:18" x14ac:dyDescent="0.3">
      <c r="A85" s="57">
        <f>'[9]Daily Roster'!$A85</f>
        <v>43559</v>
      </c>
      <c r="B85" s="58" t="str">
        <f>'[9]Daily Roster'!$B85</f>
        <v>Thursday</v>
      </c>
      <c r="C85" s="56" t="str">
        <f>'[9]Daily Roster'!$C85</f>
        <v>John</v>
      </c>
      <c r="D85" s="56" t="str">
        <f>'[9]Daily Roster'!$D85</f>
        <v>Stuart</v>
      </c>
      <c r="E85" s="56" t="str">
        <f>'[9]Daily Roster'!$E85</f>
        <v>blank</v>
      </c>
      <c r="F85" s="56" t="str">
        <f>'[9]Daily Roster'!$F85</f>
        <v>April</v>
      </c>
      <c r="G85" s="56" t="str">
        <f>'[9]Daily Roster'!$G85</f>
        <v>A.Alex</v>
      </c>
      <c r="H85" s="56" t="str">
        <f>'[9]Daily Roster'!$H85</f>
        <v>D.Dunning</v>
      </c>
      <c r="I85" s="56" t="str">
        <f>'[9]Daily Roster'!$I85</f>
        <v>J.Hughes</v>
      </c>
      <c r="J85" s="56" t="str">
        <f>'[9]Daily Roster'!$J85</f>
        <v>L.Jedwab</v>
      </c>
      <c r="K85" s="51">
        <f>'[9]Daily Roster'!$K85</f>
        <v>0</v>
      </c>
      <c r="L85" s="51">
        <f>'[9]Daily Roster'!$L85</f>
        <v>0</v>
      </c>
      <c r="M85" s="51">
        <f>'[9]Daily Roster'!$M85</f>
        <v>0</v>
      </c>
      <c r="N85" s="51">
        <f>'[9]Daily Roster'!$N85</f>
        <v>0</v>
      </c>
      <c r="O85" s="51">
        <f>'[9]Daily Roster'!$O85</f>
        <v>0</v>
      </c>
      <c r="P85" s="51">
        <f>'[9]Daily Roster'!$P85</f>
        <v>0</v>
      </c>
      <c r="Q85" s="51">
        <f>'[9]Daily Roster'!$Q85</f>
        <v>0</v>
      </c>
      <c r="R85" s="51">
        <f>'[9]Daily Roster'!$R85</f>
        <v>0</v>
      </c>
    </row>
    <row r="86" spans="1:18" x14ac:dyDescent="0.3">
      <c r="A86" s="57">
        <f>'[9]Daily Roster'!$A86</f>
        <v>43560</v>
      </c>
      <c r="B86" s="58" t="str">
        <f>'[9]Daily Roster'!$B86</f>
        <v>Friday</v>
      </c>
      <c r="C86" s="56" t="str">
        <f>'[9]Daily Roster'!$C86</f>
        <v>John</v>
      </c>
      <c r="D86" s="56" t="str">
        <f>'[9]Daily Roster'!$D86</f>
        <v>Stuart</v>
      </c>
      <c r="E86" s="56" t="str">
        <f>'[9]Daily Roster'!$E86</f>
        <v>blank</v>
      </c>
      <c r="F86" s="56" t="str">
        <f>'[9]Daily Roster'!$F86</f>
        <v>April</v>
      </c>
      <c r="G86" s="56" t="str">
        <f>'[9]Daily Roster'!$G86</f>
        <v>A.Alex</v>
      </c>
      <c r="H86" s="56" t="str">
        <f>'[9]Daily Roster'!$H86</f>
        <v>qq</v>
      </c>
      <c r="I86" s="56" t="str">
        <f>'[9]Daily Roster'!$I86</f>
        <v>J.Hughes</v>
      </c>
      <c r="J86" s="56" t="str">
        <f>'[9]Daily Roster'!$J86</f>
        <v>L.Jedwab</v>
      </c>
      <c r="K86" s="51">
        <f>'[9]Daily Roster'!$K86</f>
        <v>0</v>
      </c>
      <c r="L86" s="51">
        <f>'[9]Daily Roster'!$L86</f>
        <v>0</v>
      </c>
      <c r="M86" s="51">
        <f>'[9]Daily Roster'!$M86</f>
        <v>0</v>
      </c>
      <c r="N86" s="51">
        <f>'[9]Daily Roster'!$N86</f>
        <v>0</v>
      </c>
      <c r="O86" s="51">
        <f>'[9]Daily Roster'!$O86</f>
        <v>0</v>
      </c>
      <c r="P86" s="51">
        <f>'[9]Daily Roster'!$P86</f>
        <v>0</v>
      </c>
      <c r="Q86" s="51">
        <f>'[9]Daily Roster'!$Q86</f>
        <v>0</v>
      </c>
      <c r="R86" s="51">
        <f>'[9]Daily Roster'!$R86</f>
        <v>0</v>
      </c>
    </row>
    <row r="87" spans="1:18" x14ac:dyDescent="0.3">
      <c r="A87" s="57">
        <f>'[9]Daily Roster'!$A87</f>
        <v>43563</v>
      </c>
      <c r="B87" s="58" t="str">
        <f>'[9]Daily Roster'!$B87</f>
        <v>Monday</v>
      </c>
      <c r="C87" s="56" t="str">
        <f>'[9]Daily Roster'!$C87</f>
        <v>John</v>
      </c>
      <c r="D87" s="56" t="str">
        <f>'[9]Daily Roster'!$D87</f>
        <v>Stuart</v>
      </c>
      <c r="E87" s="56" t="str">
        <f>'[9]Daily Roster'!$E87</f>
        <v>blank</v>
      </c>
      <c r="F87" s="56" t="str">
        <f>'[9]Daily Roster'!$F87</f>
        <v>K.Fildes</v>
      </c>
      <c r="G87" s="56" t="str">
        <f>'[9]Daily Roster'!$G87</f>
        <v>A.Alex</v>
      </c>
      <c r="H87" s="56" t="str">
        <f>'[9]Daily Roster'!$H87</f>
        <v>D.Dunning</v>
      </c>
      <c r="I87" s="56" t="str">
        <f>'[9]Daily Roster'!$I87</f>
        <v>J.Hughes</v>
      </c>
      <c r="J87" s="56" t="str">
        <f>'[9]Daily Roster'!$J87</f>
        <v>L.Jedwab</v>
      </c>
      <c r="K87" s="51">
        <f>'[9]Daily Roster'!$K87</f>
        <v>0</v>
      </c>
      <c r="L87" s="51">
        <f>'[9]Daily Roster'!$L87</f>
        <v>0</v>
      </c>
      <c r="M87" s="51">
        <f>'[9]Daily Roster'!$M87</f>
        <v>0</v>
      </c>
      <c r="N87" s="51">
        <f>'[9]Daily Roster'!$N87</f>
        <v>0</v>
      </c>
      <c r="O87" s="51">
        <f>'[9]Daily Roster'!$O87</f>
        <v>0</v>
      </c>
      <c r="P87" s="51">
        <f>'[9]Daily Roster'!$P87</f>
        <v>0</v>
      </c>
      <c r="Q87" s="51">
        <f>'[9]Daily Roster'!$Q87</f>
        <v>0</v>
      </c>
      <c r="R87" s="51">
        <f>'[9]Daily Roster'!$R87</f>
        <v>0</v>
      </c>
    </row>
    <row r="88" spans="1:18" x14ac:dyDescent="0.3">
      <c r="A88" s="57">
        <f>'[9]Daily Roster'!$A88</f>
        <v>43564</v>
      </c>
      <c r="B88" s="58" t="str">
        <f>'[9]Daily Roster'!$B88</f>
        <v>Tuesday</v>
      </c>
      <c r="C88" s="56" t="str">
        <f>'[9]Daily Roster'!$C88</f>
        <v>John</v>
      </c>
      <c r="D88" s="56" t="str">
        <f>'[9]Daily Roster'!$D88</f>
        <v>Stuart</v>
      </c>
      <c r="E88" s="56" t="str">
        <f>'[9]Daily Roster'!$E88</f>
        <v>Sheridan</v>
      </c>
      <c r="F88" s="56" t="str">
        <f>'[9]Daily Roster'!$F88</f>
        <v>K.Fildes</v>
      </c>
      <c r="G88" s="56" t="str">
        <f>'[9]Daily Roster'!$G88</f>
        <v>A.Alex</v>
      </c>
      <c r="H88" s="56" t="str">
        <f>'[9]Daily Roster'!$H88</f>
        <v>D.Dunning</v>
      </c>
      <c r="I88" s="56" t="str">
        <f>'[9]Daily Roster'!$I88</f>
        <v>J.Hughes</v>
      </c>
      <c r="J88" s="56" t="str">
        <f>'[9]Daily Roster'!$J88</f>
        <v>L.Jedwab</v>
      </c>
      <c r="K88" s="51">
        <f>'[9]Daily Roster'!$K88</f>
        <v>0</v>
      </c>
      <c r="L88" s="51">
        <f>'[9]Daily Roster'!$L88</f>
        <v>0</v>
      </c>
      <c r="M88" s="51">
        <f>'[9]Daily Roster'!$M88</f>
        <v>0</v>
      </c>
      <c r="N88" s="51">
        <f>'[9]Daily Roster'!$N88</f>
        <v>0</v>
      </c>
      <c r="O88" s="51">
        <f>'[9]Daily Roster'!$O88</f>
        <v>0</v>
      </c>
      <c r="P88" s="51">
        <f>'[9]Daily Roster'!$P88</f>
        <v>0</v>
      </c>
      <c r="Q88" s="51">
        <f>'[9]Daily Roster'!$Q88</f>
        <v>0</v>
      </c>
      <c r="R88" s="51">
        <f>'[9]Daily Roster'!$R88</f>
        <v>0</v>
      </c>
    </row>
    <row r="89" spans="1:18" x14ac:dyDescent="0.3">
      <c r="A89" s="57">
        <f>'[9]Daily Roster'!$A89</f>
        <v>43565</v>
      </c>
      <c r="B89" s="58" t="str">
        <f>'[9]Daily Roster'!$B89</f>
        <v>Wednesday</v>
      </c>
      <c r="C89" s="56" t="str">
        <f>'[9]Daily Roster'!$C89</f>
        <v>John</v>
      </c>
      <c r="D89" s="56" t="str">
        <f>'[9]Daily Roster'!$D89</f>
        <v>Stuart</v>
      </c>
      <c r="E89" s="56" t="str">
        <f>'[9]Daily Roster'!$E89</f>
        <v>Sheridan</v>
      </c>
      <c r="F89" s="56" t="str">
        <f>'[9]Daily Roster'!$F89</f>
        <v>K.Fildes</v>
      </c>
      <c r="G89" s="56" t="str">
        <f>'[9]Daily Roster'!$G89</f>
        <v>A.Alex</v>
      </c>
      <c r="H89" s="56" t="str">
        <f>'[9]Daily Roster'!$H89</f>
        <v>D.Dunning</v>
      </c>
      <c r="I89" s="56" t="str">
        <f>'[9]Daily Roster'!$I89</f>
        <v>J.Hughes</v>
      </c>
      <c r="J89" s="56" t="str">
        <f>'[9]Daily Roster'!$J89</f>
        <v>L.Jedwab</v>
      </c>
      <c r="K89" s="51">
        <f>'[9]Daily Roster'!$K89</f>
        <v>0</v>
      </c>
      <c r="L89" s="51">
        <f>'[9]Daily Roster'!$L89</f>
        <v>0</v>
      </c>
      <c r="M89" s="51">
        <f>'[9]Daily Roster'!$M89</f>
        <v>0</v>
      </c>
      <c r="N89" s="51">
        <f>'[9]Daily Roster'!$N89</f>
        <v>0</v>
      </c>
      <c r="O89" s="51">
        <f>'[9]Daily Roster'!$O89</f>
        <v>0</v>
      </c>
      <c r="P89" s="51">
        <f>'[9]Daily Roster'!$P89</f>
        <v>0</v>
      </c>
      <c r="Q89" s="51">
        <f>'[9]Daily Roster'!$Q89</f>
        <v>0</v>
      </c>
      <c r="R89" s="51">
        <f>'[9]Daily Roster'!$R89</f>
        <v>0</v>
      </c>
    </row>
    <row r="90" spans="1:18" x14ac:dyDescent="0.3">
      <c r="A90" s="57">
        <f>'[9]Daily Roster'!$A90</f>
        <v>43566</v>
      </c>
      <c r="B90" s="58" t="str">
        <f>'[9]Daily Roster'!$B90</f>
        <v>Thursday</v>
      </c>
      <c r="C90" s="56" t="str">
        <f>'[9]Daily Roster'!$C90</f>
        <v>John</v>
      </c>
      <c r="D90" s="56" t="str">
        <f>'[9]Daily Roster'!$D90</f>
        <v>Stuart</v>
      </c>
      <c r="E90" s="56" t="str">
        <f>'[9]Daily Roster'!$E90</f>
        <v>blank</v>
      </c>
      <c r="F90" s="56" t="str">
        <f>'[9]Daily Roster'!$F90</f>
        <v>K.Fildes</v>
      </c>
      <c r="G90" s="56" t="str">
        <f>'[9]Daily Roster'!$G90</f>
        <v>A.Alex</v>
      </c>
      <c r="H90" s="56" t="str">
        <f>'[9]Daily Roster'!$H90</f>
        <v>D.Dunning</v>
      </c>
      <c r="I90" s="56" t="str">
        <f>'[9]Daily Roster'!$I90</f>
        <v>J.Hughes</v>
      </c>
      <c r="J90" s="56" t="str">
        <f>'[9]Daily Roster'!$J90</f>
        <v>L.Jedwab</v>
      </c>
      <c r="K90" s="51">
        <f>'[9]Daily Roster'!$K90</f>
        <v>0</v>
      </c>
      <c r="L90" s="51">
        <f>'[9]Daily Roster'!$L90</f>
        <v>0</v>
      </c>
      <c r="M90" s="51">
        <f>'[9]Daily Roster'!$M90</f>
        <v>0</v>
      </c>
      <c r="N90" s="51">
        <f>'[9]Daily Roster'!$N90</f>
        <v>0</v>
      </c>
      <c r="O90" s="51">
        <f>'[9]Daily Roster'!$O90</f>
        <v>0</v>
      </c>
      <c r="P90" s="51">
        <f>'[9]Daily Roster'!$P90</f>
        <v>0</v>
      </c>
      <c r="Q90" s="51">
        <f>'[9]Daily Roster'!$Q90</f>
        <v>0</v>
      </c>
      <c r="R90" s="51">
        <f>'[9]Daily Roster'!$R90</f>
        <v>0</v>
      </c>
    </row>
    <row r="91" spans="1:18" x14ac:dyDescent="0.3">
      <c r="A91" s="57">
        <f>'[9]Daily Roster'!$A91</f>
        <v>43567</v>
      </c>
      <c r="B91" s="58" t="str">
        <f>'[9]Daily Roster'!$B91</f>
        <v>Friday</v>
      </c>
      <c r="C91" s="56" t="str">
        <f>'[9]Daily Roster'!$C91</f>
        <v>John</v>
      </c>
      <c r="D91" s="56" t="str">
        <f>'[9]Daily Roster'!$D91</f>
        <v>Stuart</v>
      </c>
      <c r="E91" s="56" t="str">
        <f>'[9]Daily Roster'!$E91</f>
        <v>blank</v>
      </c>
      <c r="F91" s="56" t="str">
        <f>'[9]Daily Roster'!$F91</f>
        <v>K.Fildes</v>
      </c>
      <c r="G91" s="56" t="str">
        <f>'[9]Daily Roster'!$G91</f>
        <v>A.Alex</v>
      </c>
      <c r="H91" s="56" t="str">
        <f>'[9]Daily Roster'!$H91</f>
        <v>qq</v>
      </c>
      <c r="I91" s="56" t="str">
        <f>'[9]Daily Roster'!$I91</f>
        <v>J.Hughes</v>
      </c>
      <c r="J91" s="56" t="str">
        <f>'[9]Daily Roster'!$J91</f>
        <v>L.Jedwab</v>
      </c>
      <c r="K91" s="51">
        <f>'[9]Daily Roster'!$K91</f>
        <v>0</v>
      </c>
      <c r="L91" s="51">
        <f>'[9]Daily Roster'!$L91</f>
        <v>0</v>
      </c>
      <c r="M91" s="51">
        <f>'[9]Daily Roster'!$M91</f>
        <v>0</v>
      </c>
      <c r="N91" s="51">
        <f>'[9]Daily Roster'!$N91</f>
        <v>0</v>
      </c>
      <c r="O91" s="51">
        <f>'[9]Daily Roster'!$O91</f>
        <v>0</v>
      </c>
      <c r="P91" s="51">
        <f>'[9]Daily Roster'!$P91</f>
        <v>0</v>
      </c>
      <c r="Q91" s="51">
        <f>'[9]Daily Roster'!$Q91</f>
        <v>0</v>
      </c>
      <c r="R91" s="51">
        <f>'[9]Daily Roster'!$R91</f>
        <v>0</v>
      </c>
    </row>
    <row r="92" spans="1:18" x14ac:dyDescent="0.3">
      <c r="A92" s="57">
        <f>'[9]Daily Roster'!$A92</f>
        <v>43570</v>
      </c>
      <c r="B92" s="58" t="str">
        <f>'[9]Daily Roster'!$B92</f>
        <v>Monday</v>
      </c>
      <c r="C92" s="56" t="str">
        <f>'[9]Daily Roster'!$C92</f>
        <v>John</v>
      </c>
      <c r="D92" s="56" t="str">
        <f>'[9]Daily Roster'!$D92</f>
        <v>Stuart</v>
      </c>
      <c r="E92" s="56" t="str">
        <f>'[9]Daily Roster'!$E92</f>
        <v>blank</v>
      </c>
      <c r="F92" s="56" t="str">
        <f>'[9]Daily Roster'!$F92</f>
        <v>K.Fildes</v>
      </c>
      <c r="G92" s="56" t="str">
        <f>'[9]Daily Roster'!$G92</f>
        <v>A.Alex</v>
      </c>
      <c r="H92" s="56" t="str">
        <f>'[9]Daily Roster'!$H92</f>
        <v>D.Dunning</v>
      </c>
      <c r="I92" s="56" t="str">
        <f>'[9]Daily Roster'!$I92</f>
        <v>J.Hughes</v>
      </c>
      <c r="J92" s="56" t="str">
        <f>'[9]Daily Roster'!$J92</f>
        <v>L.Jedwab</v>
      </c>
      <c r="K92" s="51">
        <f>'[9]Daily Roster'!$K92</f>
        <v>0</v>
      </c>
      <c r="L92" s="51">
        <f>'[9]Daily Roster'!$L92</f>
        <v>0</v>
      </c>
      <c r="M92" s="51">
        <f>'[9]Daily Roster'!$M92</f>
        <v>0</v>
      </c>
      <c r="N92" s="51">
        <f>'[9]Daily Roster'!$N92</f>
        <v>0</v>
      </c>
      <c r="O92" s="51">
        <f>'[9]Daily Roster'!$O92</f>
        <v>0</v>
      </c>
      <c r="P92" s="51">
        <f>'[9]Daily Roster'!$P92</f>
        <v>0</v>
      </c>
      <c r="Q92" s="51">
        <f>'[9]Daily Roster'!$Q92</f>
        <v>0</v>
      </c>
      <c r="R92" s="51">
        <f>'[9]Daily Roster'!$R92</f>
        <v>0</v>
      </c>
    </row>
    <row r="93" spans="1:18" x14ac:dyDescent="0.3">
      <c r="A93" s="57">
        <f>'[9]Daily Roster'!$A93</f>
        <v>43571</v>
      </c>
      <c r="B93" s="58" t="str">
        <f>'[9]Daily Roster'!$B93</f>
        <v>Tuesday</v>
      </c>
      <c r="C93" s="56" t="str">
        <f>'[9]Daily Roster'!$C93</f>
        <v>John</v>
      </c>
      <c r="D93" s="56" t="str">
        <f>'[9]Daily Roster'!$D93</f>
        <v>Stuart</v>
      </c>
      <c r="E93" s="56" t="str">
        <f>'[9]Daily Roster'!$E93</f>
        <v>Sheridan</v>
      </c>
      <c r="F93" s="56" t="str">
        <f>'[9]Daily Roster'!$F93</f>
        <v>K.Fildes</v>
      </c>
      <c r="G93" s="56" t="str">
        <f>'[9]Daily Roster'!$G93</f>
        <v>A.Alex</v>
      </c>
      <c r="H93" s="56" t="str">
        <f>'[9]Daily Roster'!$H93</f>
        <v>D.Dunning</v>
      </c>
      <c r="I93" s="56" t="str">
        <f>'[9]Daily Roster'!$I93</f>
        <v>J.Hughes</v>
      </c>
      <c r="J93" s="56" t="str">
        <f>'[9]Daily Roster'!$J93</f>
        <v>L.Jedwab</v>
      </c>
      <c r="K93" s="51">
        <f>'[9]Daily Roster'!$K93</f>
        <v>0</v>
      </c>
      <c r="L93" s="51">
        <f>'[9]Daily Roster'!$L93</f>
        <v>0</v>
      </c>
      <c r="M93" s="51">
        <f>'[9]Daily Roster'!$M93</f>
        <v>0</v>
      </c>
      <c r="N93" s="51">
        <f>'[9]Daily Roster'!$N93</f>
        <v>0</v>
      </c>
      <c r="O93" s="51">
        <f>'[9]Daily Roster'!$O93</f>
        <v>0</v>
      </c>
      <c r="P93" s="51">
        <f>'[9]Daily Roster'!$P93</f>
        <v>0</v>
      </c>
      <c r="Q93" s="51">
        <f>'[9]Daily Roster'!$Q93</f>
        <v>0</v>
      </c>
      <c r="R93" s="51">
        <f>'[9]Daily Roster'!$R93</f>
        <v>0</v>
      </c>
    </row>
    <row r="94" spans="1:18" x14ac:dyDescent="0.3">
      <c r="A94" s="57">
        <f>'[9]Daily Roster'!$A94</f>
        <v>43572</v>
      </c>
      <c r="B94" s="58" t="str">
        <f>'[9]Daily Roster'!$B94</f>
        <v>Wednesday</v>
      </c>
      <c r="C94" s="56" t="str">
        <f>'[9]Daily Roster'!$C94</f>
        <v>John</v>
      </c>
      <c r="D94" s="56" t="str">
        <f>'[9]Daily Roster'!$D94</f>
        <v>Stuart</v>
      </c>
      <c r="E94" s="56" t="str">
        <f>'[9]Daily Roster'!$E94</f>
        <v>Sheridan</v>
      </c>
      <c r="F94" s="56" t="str">
        <f>'[9]Daily Roster'!$F94</f>
        <v>K.Fildes</v>
      </c>
      <c r="G94" s="56" t="str">
        <f>'[9]Daily Roster'!$G94</f>
        <v>A.Alex</v>
      </c>
      <c r="H94" s="56" t="str">
        <f>'[9]Daily Roster'!$H94</f>
        <v>D.Dunning</v>
      </c>
      <c r="I94" s="56" t="str">
        <f>'[9]Daily Roster'!$I94</f>
        <v>J.Hughes</v>
      </c>
      <c r="J94" s="56" t="str">
        <f>'[9]Daily Roster'!$J94</f>
        <v>L.Jedwab</v>
      </c>
      <c r="K94" s="51">
        <f>'[9]Daily Roster'!$K94</f>
        <v>0</v>
      </c>
      <c r="L94" s="51">
        <f>'[9]Daily Roster'!$L94</f>
        <v>0</v>
      </c>
      <c r="M94" s="51">
        <f>'[9]Daily Roster'!$M94</f>
        <v>0</v>
      </c>
      <c r="N94" s="51">
        <f>'[9]Daily Roster'!$N94</f>
        <v>0</v>
      </c>
      <c r="O94" s="51">
        <f>'[9]Daily Roster'!$O94</f>
        <v>0</v>
      </c>
      <c r="P94" s="51">
        <f>'[9]Daily Roster'!$P94</f>
        <v>0</v>
      </c>
      <c r="Q94" s="51">
        <f>'[9]Daily Roster'!$Q94</f>
        <v>0</v>
      </c>
      <c r="R94" s="51">
        <f>'[9]Daily Roster'!$R94</f>
        <v>0</v>
      </c>
    </row>
    <row r="95" spans="1:18" x14ac:dyDescent="0.3">
      <c r="A95" s="57">
        <f>'[9]Daily Roster'!$A95</f>
        <v>43573</v>
      </c>
      <c r="B95" s="58" t="str">
        <f>'[9]Daily Roster'!$B95</f>
        <v>Thursday</v>
      </c>
      <c r="C95" s="56" t="str">
        <f>'[9]Daily Roster'!$C95</f>
        <v>John</v>
      </c>
      <c r="D95" s="56" t="str">
        <f>'[9]Daily Roster'!$D95</f>
        <v>Stuart</v>
      </c>
      <c r="E95" s="56" t="str">
        <f>'[9]Daily Roster'!$E95</f>
        <v>blank</v>
      </c>
      <c r="F95" s="56" t="str">
        <f>'[9]Daily Roster'!$F95</f>
        <v>K.Fildes</v>
      </c>
      <c r="G95" s="56" t="str">
        <f>'[9]Daily Roster'!$G95</f>
        <v>A.Alex</v>
      </c>
      <c r="H95" s="56" t="str">
        <f>'[9]Daily Roster'!$H95</f>
        <v>D.Dunning</v>
      </c>
      <c r="I95" s="56" t="str">
        <f>'[9]Daily Roster'!$I95</f>
        <v>J.Hughes</v>
      </c>
      <c r="J95" s="56" t="str">
        <f>'[9]Daily Roster'!$J95</f>
        <v>L.Jedwab</v>
      </c>
      <c r="K95" s="51">
        <f>'[9]Daily Roster'!$K95</f>
        <v>0</v>
      </c>
      <c r="L95" s="51">
        <f>'[9]Daily Roster'!$L95</f>
        <v>0</v>
      </c>
      <c r="M95" s="51">
        <f>'[9]Daily Roster'!$M95</f>
        <v>0</v>
      </c>
      <c r="N95" s="51">
        <f>'[9]Daily Roster'!$N95</f>
        <v>0</v>
      </c>
      <c r="O95" s="51">
        <f>'[9]Daily Roster'!$O95</f>
        <v>0</v>
      </c>
      <c r="P95" s="51">
        <f>'[9]Daily Roster'!$P95</f>
        <v>0</v>
      </c>
      <c r="Q95" s="51">
        <f>'[9]Daily Roster'!$Q95</f>
        <v>0</v>
      </c>
      <c r="R95" s="51">
        <f>'[9]Daily Roster'!$R95</f>
        <v>0</v>
      </c>
    </row>
    <row r="96" spans="1:18" x14ac:dyDescent="0.3">
      <c r="A96" s="57">
        <f>'[9]Daily Roster'!$A96</f>
        <v>43574</v>
      </c>
      <c r="B96" s="58" t="str">
        <f>'[9]Daily Roster'!$B96</f>
        <v>Friday</v>
      </c>
      <c r="C96" s="56" t="str">
        <f>'[9]Daily Roster'!$C96</f>
        <v>public holiday</v>
      </c>
      <c r="D96" s="56" t="str">
        <f>'[9]Daily Roster'!$D96</f>
        <v>public holiday</v>
      </c>
      <c r="E96" s="56" t="str">
        <f>'[9]Daily Roster'!$E96</f>
        <v>public holiday</v>
      </c>
      <c r="F96" s="56" t="str">
        <f>'[9]Daily Roster'!$F96</f>
        <v>public holiday</v>
      </c>
      <c r="G96" s="56" t="str">
        <f>'[9]Daily Roster'!$G96</f>
        <v>public holiday</v>
      </c>
      <c r="H96" s="56" t="str">
        <f>'[9]Daily Roster'!$H96</f>
        <v>public holiday</v>
      </c>
      <c r="I96" s="56" t="str">
        <f>'[9]Daily Roster'!$I96</f>
        <v>public holiday</v>
      </c>
      <c r="J96" s="56" t="str">
        <f>'[9]Daily Roster'!$J96</f>
        <v>public holiday</v>
      </c>
      <c r="K96" s="51">
        <f>'[9]Daily Roster'!$K96</f>
        <v>0</v>
      </c>
      <c r="L96" s="51">
        <f>'[9]Daily Roster'!$L96</f>
        <v>0</v>
      </c>
      <c r="M96" s="51">
        <f>'[9]Daily Roster'!$M96</f>
        <v>0</v>
      </c>
      <c r="N96" s="51">
        <f>'[9]Daily Roster'!$N96</f>
        <v>0</v>
      </c>
      <c r="O96" s="51">
        <f>'[9]Daily Roster'!$O96</f>
        <v>0</v>
      </c>
      <c r="P96" s="51">
        <f>'[9]Daily Roster'!$P96</f>
        <v>0</v>
      </c>
      <c r="Q96" s="51">
        <f>'[9]Daily Roster'!$Q96</f>
        <v>0</v>
      </c>
      <c r="R96" s="51">
        <f>'[9]Daily Roster'!$R96</f>
        <v>0</v>
      </c>
    </row>
    <row r="97" spans="1:18" x14ac:dyDescent="0.3">
      <c r="A97" s="57">
        <f>'[9]Daily Roster'!$A97</f>
        <v>43577</v>
      </c>
      <c r="B97" s="58" t="str">
        <f>'[9]Daily Roster'!$B97</f>
        <v>Monday</v>
      </c>
      <c r="C97" s="56" t="str">
        <f>'[9]Daily Roster'!$C97</f>
        <v>public holiday</v>
      </c>
      <c r="D97" s="56" t="str">
        <f>'[9]Daily Roster'!$D97</f>
        <v>public holiday</v>
      </c>
      <c r="E97" s="56" t="str">
        <f>'[9]Daily Roster'!$E97</f>
        <v>public holiday</v>
      </c>
      <c r="F97" s="56" t="str">
        <f>'[9]Daily Roster'!$F97</f>
        <v>public holiday</v>
      </c>
      <c r="G97" s="56" t="str">
        <f>'[9]Daily Roster'!$G97</f>
        <v>public holiday</v>
      </c>
      <c r="H97" s="56" t="str">
        <f>'[9]Daily Roster'!$H97</f>
        <v>public holiday</v>
      </c>
      <c r="I97" s="56" t="str">
        <f>'[9]Daily Roster'!$I97</f>
        <v>public holiday</v>
      </c>
      <c r="J97" s="56" t="str">
        <f>'[9]Daily Roster'!$J97</f>
        <v>public holiday</v>
      </c>
      <c r="K97" s="51">
        <f>'[9]Daily Roster'!$K97</f>
        <v>0</v>
      </c>
      <c r="L97" s="51">
        <f>'[9]Daily Roster'!$L97</f>
        <v>0</v>
      </c>
      <c r="M97" s="51">
        <f>'[9]Daily Roster'!$M97</f>
        <v>0</v>
      </c>
      <c r="N97" s="51">
        <f>'[9]Daily Roster'!$N97</f>
        <v>0</v>
      </c>
      <c r="O97" s="51">
        <f>'[9]Daily Roster'!$O97</f>
        <v>0</v>
      </c>
      <c r="P97" s="51">
        <f>'[9]Daily Roster'!$P97</f>
        <v>0</v>
      </c>
      <c r="Q97" s="51">
        <f>'[9]Daily Roster'!$Q97</f>
        <v>0</v>
      </c>
      <c r="R97" s="51">
        <f>'[9]Daily Roster'!$R97</f>
        <v>0</v>
      </c>
    </row>
    <row r="98" spans="1:18" x14ac:dyDescent="0.3">
      <c r="A98" s="57">
        <f>'[9]Daily Roster'!$A98</f>
        <v>43578</v>
      </c>
      <c r="B98" s="58" t="str">
        <f>'[9]Daily Roster'!$B98</f>
        <v>Tuesday</v>
      </c>
      <c r="C98" s="56" t="str">
        <f>'[9]Daily Roster'!$C98</f>
        <v>John</v>
      </c>
      <c r="D98" s="56" t="str">
        <f>'[9]Daily Roster'!$D98</f>
        <v>Stuart</v>
      </c>
      <c r="E98" s="56" t="str">
        <f>'[9]Daily Roster'!$E98</f>
        <v>Sheridan</v>
      </c>
      <c r="F98" s="56" t="str">
        <f>'[9]Daily Roster'!$F98</f>
        <v>K.Fildes</v>
      </c>
      <c r="G98" s="56" t="str">
        <f>'[9]Daily Roster'!$G98</f>
        <v>A.Alex</v>
      </c>
      <c r="H98" s="56" t="str">
        <f>'[9]Daily Roster'!$H98</f>
        <v>D.Dunning</v>
      </c>
      <c r="I98" s="56" t="str">
        <f>'[9]Daily Roster'!$I98</f>
        <v>J.Hughes</v>
      </c>
      <c r="J98" s="56" t="str">
        <f>'[9]Daily Roster'!$J98</f>
        <v>April</v>
      </c>
      <c r="K98" s="51">
        <f>'[9]Daily Roster'!$K98</f>
        <v>0</v>
      </c>
      <c r="L98" s="51">
        <f>'[9]Daily Roster'!$L98</f>
        <v>0</v>
      </c>
      <c r="M98" s="51">
        <f>'[9]Daily Roster'!$M98</f>
        <v>0</v>
      </c>
      <c r="N98" s="51">
        <f>'[9]Daily Roster'!$N98</f>
        <v>0</v>
      </c>
      <c r="O98" s="51">
        <f>'[9]Daily Roster'!$O98</f>
        <v>0</v>
      </c>
      <c r="P98" s="51">
        <f>'[9]Daily Roster'!$P98</f>
        <v>0</v>
      </c>
      <c r="Q98" s="51">
        <f>'[9]Daily Roster'!$Q98</f>
        <v>0</v>
      </c>
      <c r="R98" s="51">
        <f>'[9]Daily Roster'!$R98</f>
        <v>0</v>
      </c>
    </row>
    <row r="99" spans="1:18" x14ac:dyDescent="0.3">
      <c r="A99" s="57">
        <f>'[9]Daily Roster'!$A99</f>
        <v>43579</v>
      </c>
      <c r="B99" s="58" t="str">
        <f>'[9]Daily Roster'!$B99</f>
        <v>Wednesday</v>
      </c>
      <c r="C99" s="56" t="str">
        <f>'[9]Daily Roster'!$C99</f>
        <v>John</v>
      </c>
      <c r="D99" s="56" t="str">
        <f>'[9]Daily Roster'!$D99</f>
        <v>Stuart</v>
      </c>
      <c r="E99" s="56" t="str">
        <f>'[9]Daily Roster'!$E99</f>
        <v>Sheridan</v>
      </c>
      <c r="F99" s="56" t="str">
        <f>'[9]Daily Roster'!$F99</f>
        <v>K.Fildes</v>
      </c>
      <c r="G99" s="56" t="str">
        <f>'[9]Daily Roster'!$G99</f>
        <v>A.Alex</v>
      </c>
      <c r="H99" s="56" t="str">
        <f>'[9]Daily Roster'!$H99</f>
        <v>D.Dunning</v>
      </c>
      <c r="I99" s="56" t="str">
        <f>'[9]Daily Roster'!$I99</f>
        <v>J.Hughes</v>
      </c>
      <c r="J99" s="56" t="str">
        <f>'[9]Daily Roster'!$J99</f>
        <v>April</v>
      </c>
      <c r="K99" s="51">
        <f>'[9]Daily Roster'!$K99</f>
        <v>0</v>
      </c>
      <c r="L99" s="51">
        <f>'[9]Daily Roster'!$L99</f>
        <v>0</v>
      </c>
      <c r="M99" s="51">
        <f>'[9]Daily Roster'!$M99</f>
        <v>0</v>
      </c>
      <c r="N99" s="51">
        <f>'[9]Daily Roster'!$N99</f>
        <v>0</v>
      </c>
      <c r="O99" s="51">
        <f>'[9]Daily Roster'!$O99</f>
        <v>0</v>
      </c>
      <c r="P99" s="51">
        <f>'[9]Daily Roster'!$P99</f>
        <v>0</v>
      </c>
      <c r="Q99" s="51">
        <f>'[9]Daily Roster'!$Q99</f>
        <v>0</v>
      </c>
      <c r="R99" s="51">
        <f>'[9]Daily Roster'!$R99</f>
        <v>0</v>
      </c>
    </row>
    <row r="100" spans="1:18" x14ac:dyDescent="0.3">
      <c r="A100" s="57">
        <f>'[9]Daily Roster'!$A100</f>
        <v>43580</v>
      </c>
      <c r="B100" s="58" t="str">
        <f>'[9]Daily Roster'!$B100</f>
        <v>Thursday</v>
      </c>
      <c r="C100" s="56" t="str">
        <f>'[9]Daily Roster'!$C100</f>
        <v>public holiday</v>
      </c>
      <c r="D100" s="56" t="str">
        <f>'[9]Daily Roster'!$D100</f>
        <v>public holiday</v>
      </c>
      <c r="E100" s="56" t="str">
        <f>'[9]Daily Roster'!$E100</f>
        <v>public holiday</v>
      </c>
      <c r="F100" s="56" t="str">
        <f>'[9]Daily Roster'!$F100</f>
        <v>public holiday</v>
      </c>
      <c r="G100" s="56" t="str">
        <f>'[9]Daily Roster'!$G100</f>
        <v>public holiday</v>
      </c>
      <c r="H100" s="56" t="str">
        <f>'[9]Daily Roster'!$H100</f>
        <v>public holiday</v>
      </c>
      <c r="I100" s="56" t="str">
        <f>'[9]Daily Roster'!$I100</f>
        <v>public holiday</v>
      </c>
      <c r="J100" s="56" t="str">
        <f>'[9]Daily Roster'!$J100</f>
        <v>public holiday</v>
      </c>
      <c r="K100" s="51" t="str">
        <f>'[9]Daily Roster'!$K100</f>
        <v>public holiday</v>
      </c>
      <c r="L100" s="51" t="str">
        <f>'[9]Daily Roster'!$L100</f>
        <v>public holiday</v>
      </c>
      <c r="M100" s="51" t="str">
        <f>'[9]Daily Roster'!$M100</f>
        <v>public holiday</v>
      </c>
      <c r="N100" s="51">
        <f>'[9]Daily Roster'!$N100</f>
        <v>0</v>
      </c>
      <c r="O100" s="51">
        <f>'[9]Daily Roster'!$O100</f>
        <v>0</v>
      </c>
      <c r="P100" s="51">
        <f>'[9]Daily Roster'!$P100</f>
        <v>0</v>
      </c>
      <c r="Q100" s="51">
        <f>'[9]Daily Roster'!$Q100</f>
        <v>0</v>
      </c>
      <c r="R100" s="51">
        <f>'[9]Daily Roster'!$R100</f>
        <v>0</v>
      </c>
    </row>
    <row r="101" spans="1:18" x14ac:dyDescent="0.3">
      <c r="A101" s="57">
        <f>'[9]Daily Roster'!$A101</f>
        <v>43581</v>
      </c>
      <c r="B101" s="58" t="str">
        <f>'[9]Daily Roster'!$B101</f>
        <v>Friday</v>
      </c>
      <c r="C101" s="56" t="str">
        <f>'[9]Daily Roster'!$C101</f>
        <v>John</v>
      </c>
      <c r="D101" s="56" t="str">
        <f>'[9]Daily Roster'!$D101</f>
        <v>Stuart</v>
      </c>
      <c r="E101" s="56" t="str">
        <f>'[9]Daily Roster'!$E101</f>
        <v>blank</v>
      </c>
      <c r="F101" s="56" t="str">
        <f>'[9]Daily Roster'!$F101</f>
        <v>K.Fildes</v>
      </c>
      <c r="G101" s="56" t="str">
        <f>'[9]Daily Roster'!$G101</f>
        <v>A.Alex</v>
      </c>
      <c r="H101" s="56" t="str">
        <f>'[9]Daily Roster'!$H101</f>
        <v>qq</v>
      </c>
      <c r="I101" s="56" t="str">
        <f>'[9]Daily Roster'!$I101</f>
        <v>J.Hughes</v>
      </c>
      <c r="J101" s="56" t="str">
        <f>'[9]Daily Roster'!$J101</f>
        <v>April</v>
      </c>
      <c r="K101" s="51">
        <f>'[9]Daily Roster'!$K101</f>
        <v>0</v>
      </c>
      <c r="L101" s="51">
        <f>'[9]Daily Roster'!$L101</f>
        <v>0</v>
      </c>
      <c r="M101" s="51">
        <f>'[9]Daily Roster'!$M101</f>
        <v>0</v>
      </c>
      <c r="N101" s="51">
        <f>'[9]Daily Roster'!$N101</f>
        <v>0</v>
      </c>
      <c r="O101" s="51">
        <f>'[9]Daily Roster'!$O101</f>
        <v>0</v>
      </c>
      <c r="P101" s="51">
        <f>'[9]Daily Roster'!$P101</f>
        <v>0</v>
      </c>
      <c r="Q101" s="51">
        <f>'[9]Daily Roster'!$Q101</f>
        <v>0</v>
      </c>
      <c r="R101" s="51">
        <f>'[9]Daily Roster'!$R101</f>
        <v>0</v>
      </c>
    </row>
    <row r="102" spans="1:18" x14ac:dyDescent="0.3">
      <c r="A102" s="57">
        <f>'[9]Daily Roster'!$A102</f>
        <v>43584</v>
      </c>
      <c r="B102" s="58" t="str">
        <f>'[9]Daily Roster'!$B102</f>
        <v>Monday</v>
      </c>
      <c r="C102" s="56" t="str">
        <f>'[9]Daily Roster'!$C102</f>
        <v>John</v>
      </c>
      <c r="D102" s="56" t="str">
        <f>'[9]Daily Roster'!$D102</f>
        <v>Stuart</v>
      </c>
      <c r="E102" s="56" t="str">
        <f>'[9]Daily Roster'!$E102</f>
        <v>blank</v>
      </c>
      <c r="F102" s="56" t="str">
        <f>'[9]Daily Roster'!$F102</f>
        <v>K.Fildes</v>
      </c>
      <c r="G102" s="56" t="str">
        <f>'[9]Daily Roster'!$G102</f>
        <v>A.Alex</v>
      </c>
      <c r="H102" s="56" t="str">
        <f>'[9]Daily Roster'!$H102</f>
        <v>D.Dunning</v>
      </c>
      <c r="I102" s="56" t="str">
        <f>'[9]Daily Roster'!$I102</f>
        <v>April</v>
      </c>
      <c r="J102" s="56" t="str">
        <f>'[9]Daily Roster'!$J102</f>
        <v>L.Jedwab</v>
      </c>
      <c r="K102" s="51">
        <f>'[9]Daily Roster'!$K102</f>
        <v>0</v>
      </c>
      <c r="L102" s="51">
        <f>'[9]Daily Roster'!$L102</f>
        <v>0</v>
      </c>
      <c r="M102" s="51">
        <f>'[9]Daily Roster'!$M102</f>
        <v>0</v>
      </c>
      <c r="N102" s="51">
        <f>'[9]Daily Roster'!$N102</f>
        <v>0</v>
      </c>
      <c r="O102" s="51">
        <f>'[9]Daily Roster'!$O102</f>
        <v>0</v>
      </c>
      <c r="P102" s="51">
        <f>'[9]Daily Roster'!$P102</f>
        <v>0</v>
      </c>
      <c r="Q102" s="51">
        <f>'[9]Daily Roster'!$Q102</f>
        <v>0</v>
      </c>
      <c r="R102" s="51">
        <f>'[9]Daily Roster'!$R102</f>
        <v>0</v>
      </c>
    </row>
    <row r="103" spans="1:18" x14ac:dyDescent="0.3">
      <c r="A103" s="57">
        <f>'[9]Daily Roster'!$A103</f>
        <v>43585</v>
      </c>
      <c r="B103" s="58" t="str">
        <f>'[9]Daily Roster'!$B103</f>
        <v>Tuesday</v>
      </c>
      <c r="C103" s="56" t="str">
        <f>'[9]Daily Roster'!$C103</f>
        <v>John</v>
      </c>
      <c r="D103" s="56" t="str">
        <f>'[9]Daily Roster'!$D103</f>
        <v>Stuart</v>
      </c>
      <c r="E103" s="56" t="str">
        <f>'[9]Daily Roster'!$E103</f>
        <v>Sheridan</v>
      </c>
      <c r="F103" s="56" t="str">
        <f>'[9]Daily Roster'!$F103</f>
        <v>K.Fildes</v>
      </c>
      <c r="G103" s="56" t="str">
        <f>'[9]Daily Roster'!$G103</f>
        <v>A.Alex</v>
      </c>
      <c r="H103" s="56" t="str">
        <f>'[9]Daily Roster'!$H103</f>
        <v>D.Dunning</v>
      </c>
      <c r="I103" s="56" t="str">
        <f>'[9]Daily Roster'!$I103</f>
        <v>April</v>
      </c>
      <c r="J103" s="56" t="str">
        <f>'[9]Daily Roster'!$J103</f>
        <v>L.Jedwab</v>
      </c>
      <c r="K103" s="51">
        <f>'[9]Daily Roster'!$K103</f>
        <v>0</v>
      </c>
      <c r="L103" s="51">
        <f>'[9]Daily Roster'!$L103</f>
        <v>0</v>
      </c>
      <c r="M103" s="51">
        <f>'[9]Daily Roster'!$M103</f>
        <v>0</v>
      </c>
      <c r="N103" s="51">
        <f>'[9]Daily Roster'!$N103</f>
        <v>0</v>
      </c>
      <c r="O103" s="51">
        <f>'[9]Daily Roster'!$O103</f>
        <v>0</v>
      </c>
      <c r="P103" s="51">
        <f>'[9]Daily Roster'!$P103</f>
        <v>0</v>
      </c>
      <c r="Q103" s="51">
        <f>'[9]Daily Roster'!$Q103</f>
        <v>0</v>
      </c>
      <c r="R103" s="51">
        <f>'[9]Daily Roster'!$R103</f>
        <v>0</v>
      </c>
    </row>
    <row r="104" spans="1:18" x14ac:dyDescent="0.3">
      <c r="A104" s="57">
        <f>'[9]Daily Roster'!$A104</f>
        <v>43586</v>
      </c>
      <c r="B104" s="58" t="str">
        <f>'[9]Daily Roster'!$B104</f>
        <v>Wednesday</v>
      </c>
      <c r="C104" s="56" t="str">
        <f>'[9]Daily Roster'!$C104</f>
        <v>John</v>
      </c>
      <c r="D104" s="56" t="str">
        <f>'[9]Daily Roster'!$D104</f>
        <v>Stuart</v>
      </c>
      <c r="E104" s="56" t="str">
        <f>'[9]Daily Roster'!$E104</f>
        <v>Sheridan</v>
      </c>
      <c r="F104" s="56" t="str">
        <f>'[9]Daily Roster'!$F104</f>
        <v>K.Fildes</v>
      </c>
      <c r="G104" s="56" t="str">
        <f>'[9]Daily Roster'!$G104</f>
        <v>A.Alex</v>
      </c>
      <c r="H104" s="56" t="str">
        <f>'[9]Daily Roster'!$H104</f>
        <v>D.Dunning</v>
      </c>
      <c r="I104" s="56" t="str">
        <f>'[9]Daily Roster'!$I104</f>
        <v>April</v>
      </c>
      <c r="J104" s="56" t="str">
        <f>'[9]Daily Roster'!$J104</f>
        <v>L.Jedwab</v>
      </c>
      <c r="K104" s="51">
        <f>'[9]Daily Roster'!$K104</f>
        <v>0</v>
      </c>
      <c r="L104" s="51">
        <f>'[9]Daily Roster'!$L104</f>
        <v>0</v>
      </c>
      <c r="M104" s="51">
        <f>'[9]Daily Roster'!$M104</f>
        <v>0</v>
      </c>
      <c r="N104" s="51">
        <f>'[9]Daily Roster'!$N104</f>
        <v>0</v>
      </c>
      <c r="O104" s="51">
        <f>'[9]Daily Roster'!$O104</f>
        <v>0</v>
      </c>
      <c r="P104" s="51">
        <f>'[9]Daily Roster'!$P104</f>
        <v>0</v>
      </c>
      <c r="Q104" s="51">
        <f>'[9]Daily Roster'!$Q104</f>
        <v>0</v>
      </c>
      <c r="R104" s="51">
        <f>'[9]Daily Roster'!$R104</f>
        <v>0</v>
      </c>
    </row>
    <row r="105" spans="1:18" x14ac:dyDescent="0.3">
      <c r="A105" s="57">
        <f>'[9]Daily Roster'!$A105</f>
        <v>43587</v>
      </c>
      <c r="B105" s="58" t="str">
        <f>'[9]Daily Roster'!$B105</f>
        <v>Thursday</v>
      </c>
      <c r="C105" s="56" t="str">
        <f>'[9]Daily Roster'!$C105</f>
        <v>John</v>
      </c>
      <c r="D105" s="56" t="str">
        <f>'[9]Daily Roster'!$D105</f>
        <v>Stuart</v>
      </c>
      <c r="E105" s="56" t="str">
        <f>'[9]Daily Roster'!$E105</f>
        <v>blank</v>
      </c>
      <c r="F105" s="56" t="str">
        <f>'[9]Daily Roster'!$F105</f>
        <v>K.Fildes</v>
      </c>
      <c r="G105" s="56" t="str">
        <f>'[9]Daily Roster'!$G105</f>
        <v>A.Alex</v>
      </c>
      <c r="H105" s="56" t="str">
        <f>'[9]Daily Roster'!$H105</f>
        <v>D.Dunning</v>
      </c>
      <c r="I105" s="56" t="str">
        <f>'[9]Daily Roster'!$I105</f>
        <v>Janki</v>
      </c>
      <c r="J105" s="56" t="str">
        <f>'[9]Daily Roster'!$J105</f>
        <v>L.Jedwab</v>
      </c>
      <c r="K105" s="51">
        <f>'[9]Daily Roster'!$K105</f>
        <v>0</v>
      </c>
      <c r="L105" s="51">
        <f>'[9]Daily Roster'!$L105</f>
        <v>0</v>
      </c>
      <c r="M105" s="51">
        <f>'[9]Daily Roster'!$M105</f>
        <v>0</v>
      </c>
      <c r="N105" s="51">
        <f>'[9]Daily Roster'!$N105</f>
        <v>0</v>
      </c>
      <c r="O105" s="51">
        <f>'[9]Daily Roster'!$O105</f>
        <v>0</v>
      </c>
      <c r="P105" s="51">
        <f>'[9]Daily Roster'!$P105</f>
        <v>0</v>
      </c>
      <c r="Q105" s="51">
        <f>'[9]Daily Roster'!$Q105</f>
        <v>0</v>
      </c>
      <c r="R105" s="51">
        <f>'[9]Daily Roster'!$R105</f>
        <v>0</v>
      </c>
    </row>
    <row r="106" spans="1:18" x14ac:dyDescent="0.3">
      <c r="A106" s="57">
        <f>'[9]Daily Roster'!$A106</f>
        <v>43588</v>
      </c>
      <c r="B106" s="58" t="str">
        <f>'[9]Daily Roster'!$B106</f>
        <v>Friday</v>
      </c>
      <c r="C106" s="56" t="str">
        <f>'[9]Daily Roster'!$C106</f>
        <v>John</v>
      </c>
      <c r="D106" s="56" t="str">
        <f>'[9]Daily Roster'!$D106</f>
        <v>Stuart</v>
      </c>
      <c r="E106" s="56" t="str">
        <f>'[9]Daily Roster'!$E106</f>
        <v>blank</v>
      </c>
      <c r="F106" s="56" t="str">
        <f>'[9]Daily Roster'!$F106</f>
        <v>K.Fildes</v>
      </c>
      <c r="G106" s="56" t="str">
        <f>'[9]Daily Roster'!$G106</f>
        <v>A.Alex</v>
      </c>
      <c r="H106" s="56" t="str">
        <f>'[9]Daily Roster'!$H106</f>
        <v>qq</v>
      </c>
      <c r="I106" s="56" t="str">
        <f>'[9]Daily Roster'!$I106</f>
        <v>April</v>
      </c>
      <c r="J106" s="56" t="str">
        <f>'[9]Daily Roster'!$J106</f>
        <v>L.Jedwab</v>
      </c>
      <c r="K106" s="51">
        <f>'[9]Daily Roster'!$K106</f>
        <v>0</v>
      </c>
      <c r="L106" s="51">
        <f>'[9]Daily Roster'!$L106</f>
        <v>0</v>
      </c>
      <c r="M106" s="51">
        <f>'[9]Daily Roster'!$M106</f>
        <v>0</v>
      </c>
      <c r="N106" s="51">
        <f>'[9]Daily Roster'!$N106</f>
        <v>0</v>
      </c>
      <c r="O106" s="51">
        <f>'[9]Daily Roster'!$O106</f>
        <v>0</v>
      </c>
      <c r="P106" s="51">
        <f>'[9]Daily Roster'!$P106</f>
        <v>0</v>
      </c>
      <c r="Q106" s="51">
        <f>'[9]Daily Roster'!$Q106</f>
        <v>0</v>
      </c>
      <c r="R106" s="51">
        <f>'[9]Daily Roster'!$R106</f>
        <v>0</v>
      </c>
    </row>
    <row r="107" spans="1:18" x14ac:dyDescent="0.3">
      <c r="A107" s="57">
        <f>'[9]Daily Roster'!$A107</f>
        <v>43591</v>
      </c>
      <c r="B107" s="58" t="str">
        <f>'[9]Daily Roster'!$B107</f>
        <v>Monday</v>
      </c>
      <c r="C107" s="56" t="str">
        <f>'[9]Daily Roster'!$C107</f>
        <v>John</v>
      </c>
      <c r="D107" s="56" t="str">
        <f>'[9]Daily Roster'!$D107</f>
        <v>Stuart</v>
      </c>
      <c r="E107" s="56" t="str">
        <f>'[9]Daily Roster'!$E107</f>
        <v>blank</v>
      </c>
      <c r="F107" s="56" t="str">
        <f>'[9]Daily Roster'!$F107</f>
        <v>K.Fildes</v>
      </c>
      <c r="G107" s="56" t="str">
        <f>'[9]Daily Roster'!$G107</f>
        <v>A.Alex</v>
      </c>
      <c r="H107" s="56" t="str">
        <f>'[9]Daily Roster'!$H107</f>
        <v>D.Dunning</v>
      </c>
      <c r="I107" s="56" t="str">
        <f>'[9]Daily Roster'!$I107</f>
        <v>J.Hughes</v>
      </c>
      <c r="J107" s="56" t="str">
        <f>'[9]Daily Roster'!$J107</f>
        <v>L.Jedwab</v>
      </c>
      <c r="K107" s="51">
        <f>'[9]Daily Roster'!$K107</f>
        <v>0</v>
      </c>
      <c r="L107" s="51">
        <f>'[9]Daily Roster'!$L107</f>
        <v>0</v>
      </c>
      <c r="M107" s="51">
        <f>'[9]Daily Roster'!$M107</f>
        <v>0</v>
      </c>
      <c r="N107" s="51">
        <f>'[9]Daily Roster'!$N107</f>
        <v>0</v>
      </c>
      <c r="O107" s="51">
        <f>'[9]Daily Roster'!$O107</f>
        <v>0</v>
      </c>
      <c r="P107" s="51">
        <f>'[9]Daily Roster'!$P107</f>
        <v>0</v>
      </c>
      <c r="Q107" s="51">
        <f>'[9]Daily Roster'!$Q107</f>
        <v>0</v>
      </c>
      <c r="R107" s="51">
        <f>'[9]Daily Roster'!$R107</f>
        <v>0</v>
      </c>
    </row>
    <row r="108" spans="1:18" x14ac:dyDescent="0.3">
      <c r="A108" s="57">
        <f>'[9]Daily Roster'!$A108</f>
        <v>43592</v>
      </c>
      <c r="B108" s="58" t="str">
        <f>'[9]Daily Roster'!$B108</f>
        <v>Tuesday</v>
      </c>
      <c r="C108" s="56" t="str">
        <f>'[9]Daily Roster'!$C108</f>
        <v>John</v>
      </c>
      <c r="D108" s="56" t="str">
        <f>'[9]Daily Roster'!$D108</f>
        <v>Stuart</v>
      </c>
      <c r="E108" s="56" t="str">
        <f>'[9]Daily Roster'!$E108</f>
        <v>blank</v>
      </c>
      <c r="F108" s="56" t="str">
        <f>'[9]Daily Roster'!$F108</f>
        <v>K.Fildes</v>
      </c>
      <c r="G108" s="56" t="str">
        <f>'[9]Daily Roster'!$G108</f>
        <v>A.Alex</v>
      </c>
      <c r="H108" s="56" t="str">
        <f>'[9]Daily Roster'!$H108</f>
        <v>D.Dunning</v>
      </c>
      <c r="I108" s="56" t="str">
        <f>'[9]Daily Roster'!$I108</f>
        <v>J.Hughes</v>
      </c>
      <c r="J108" s="56" t="str">
        <f>'[9]Daily Roster'!$J108</f>
        <v>L.Jedwab</v>
      </c>
      <c r="K108" s="51">
        <f>'[9]Daily Roster'!$K108</f>
        <v>0</v>
      </c>
      <c r="L108" s="51">
        <f>'[9]Daily Roster'!$L108</f>
        <v>0</v>
      </c>
      <c r="M108" s="51">
        <f>'[9]Daily Roster'!$M108</f>
        <v>0</v>
      </c>
      <c r="N108" s="51">
        <f>'[9]Daily Roster'!$N108</f>
        <v>0</v>
      </c>
      <c r="O108" s="51">
        <f>'[9]Daily Roster'!$O108</f>
        <v>0</v>
      </c>
      <c r="P108" s="51">
        <f>'[9]Daily Roster'!$P108</f>
        <v>0</v>
      </c>
      <c r="Q108" s="51">
        <f>'[9]Daily Roster'!$Q108</f>
        <v>0</v>
      </c>
      <c r="R108" s="51">
        <f>'[9]Daily Roster'!$R108</f>
        <v>0</v>
      </c>
    </row>
    <row r="109" spans="1:18" x14ac:dyDescent="0.3">
      <c r="A109" s="57">
        <f>'[9]Daily Roster'!$A109</f>
        <v>43593</v>
      </c>
      <c r="B109" s="58" t="str">
        <f>'[9]Daily Roster'!$B109</f>
        <v>Wednesday</v>
      </c>
      <c r="C109" s="56" t="str">
        <f>'[9]Daily Roster'!$C109</f>
        <v>John</v>
      </c>
      <c r="D109" s="56" t="str">
        <f>'[9]Daily Roster'!$D109</f>
        <v>Stuart</v>
      </c>
      <c r="E109" s="56" t="str">
        <f>'[9]Daily Roster'!$E109</f>
        <v>Sheridan</v>
      </c>
      <c r="F109" s="56" t="str">
        <f>'[9]Daily Roster'!$F109</f>
        <v>K.Fildes</v>
      </c>
      <c r="G109" s="56" t="str">
        <f>'[9]Daily Roster'!$G109</f>
        <v>A.Alex</v>
      </c>
      <c r="H109" s="56" t="str">
        <f>'[9]Daily Roster'!$H109</f>
        <v>D.Dunning</v>
      </c>
      <c r="I109" s="56" t="str">
        <f>'[9]Daily Roster'!$I109</f>
        <v>J.Hughes</v>
      </c>
      <c r="J109" s="56" t="str">
        <f>'[9]Daily Roster'!$J109</f>
        <v>L.Jedwab</v>
      </c>
      <c r="K109" s="51">
        <f>'[9]Daily Roster'!$K109</f>
        <v>0</v>
      </c>
      <c r="L109" s="51">
        <f>'[9]Daily Roster'!$L109</f>
        <v>0</v>
      </c>
      <c r="M109" s="51">
        <f>'[9]Daily Roster'!$M109</f>
        <v>0</v>
      </c>
      <c r="N109" s="51">
        <f>'[9]Daily Roster'!$N109</f>
        <v>0</v>
      </c>
      <c r="O109" s="51">
        <f>'[9]Daily Roster'!$O109</f>
        <v>0</v>
      </c>
      <c r="P109" s="51">
        <f>'[9]Daily Roster'!$P109</f>
        <v>0</v>
      </c>
      <c r="Q109" s="51">
        <f>'[9]Daily Roster'!$Q109</f>
        <v>0</v>
      </c>
      <c r="R109" s="51">
        <f>'[9]Daily Roster'!$R109</f>
        <v>0</v>
      </c>
    </row>
    <row r="110" spans="1:18" x14ac:dyDescent="0.3">
      <c r="A110" s="57">
        <f>'[9]Daily Roster'!$A110</f>
        <v>43594</v>
      </c>
      <c r="B110" s="58" t="str">
        <f>'[9]Daily Roster'!$B110</f>
        <v>Thursday</v>
      </c>
      <c r="C110" s="56" t="str">
        <f>'[9]Daily Roster'!$C110</f>
        <v>John</v>
      </c>
      <c r="D110" s="56" t="str">
        <f>'[9]Daily Roster'!$D110</f>
        <v>Stuart</v>
      </c>
      <c r="E110" s="56" t="str">
        <f>'[9]Daily Roster'!$E110</f>
        <v>Sheridan</v>
      </c>
      <c r="F110" s="56" t="str">
        <f>'[9]Daily Roster'!$F110</f>
        <v>K.Fildes</v>
      </c>
      <c r="G110" s="56" t="str">
        <f>'[9]Daily Roster'!$G110</f>
        <v>A.Alex</v>
      </c>
      <c r="H110" s="56" t="str">
        <f>'[9]Daily Roster'!$H110</f>
        <v>D.Dunning</v>
      </c>
      <c r="I110" s="56" t="str">
        <f>'[9]Daily Roster'!$I110</f>
        <v>J.Hughes</v>
      </c>
      <c r="J110" s="56" t="str">
        <f>'[9]Daily Roster'!$J110</f>
        <v>L.Jedwab</v>
      </c>
      <c r="K110" s="51">
        <f>'[9]Daily Roster'!$K110</f>
        <v>0</v>
      </c>
      <c r="L110" s="51">
        <f>'[9]Daily Roster'!$L110</f>
        <v>0</v>
      </c>
      <c r="M110" s="51">
        <f>'[9]Daily Roster'!$M110</f>
        <v>0</v>
      </c>
      <c r="N110" s="51">
        <f>'[9]Daily Roster'!$N110</f>
        <v>0</v>
      </c>
      <c r="O110" s="51">
        <f>'[9]Daily Roster'!$O110</f>
        <v>0</v>
      </c>
      <c r="P110" s="51">
        <f>'[9]Daily Roster'!$P110</f>
        <v>0</v>
      </c>
      <c r="Q110" s="51">
        <f>'[9]Daily Roster'!$Q110</f>
        <v>0</v>
      </c>
      <c r="R110" s="51">
        <f>'[9]Daily Roster'!$R110</f>
        <v>0</v>
      </c>
    </row>
    <row r="111" spans="1:18" x14ac:dyDescent="0.3">
      <c r="A111" s="57">
        <f>'[9]Daily Roster'!$A111</f>
        <v>43595</v>
      </c>
      <c r="B111" s="58" t="str">
        <f>'[9]Daily Roster'!$B111</f>
        <v>Friday</v>
      </c>
      <c r="C111" s="56" t="str">
        <f>'[9]Daily Roster'!$C111</f>
        <v>John</v>
      </c>
      <c r="D111" s="56" t="str">
        <f>'[9]Daily Roster'!$D111</f>
        <v>Stuart</v>
      </c>
      <c r="E111" s="56" t="str">
        <f>'[9]Daily Roster'!$E111</f>
        <v>blank</v>
      </c>
      <c r="F111" s="56" t="str">
        <f>'[9]Daily Roster'!$F111</f>
        <v>K.Fildes</v>
      </c>
      <c r="G111" s="56" t="str">
        <f>'[9]Daily Roster'!$G111</f>
        <v>A.Alex</v>
      </c>
      <c r="H111" s="56" t="str">
        <f>'[9]Daily Roster'!$H111</f>
        <v>qq</v>
      </c>
      <c r="I111" s="56" t="str">
        <f>'[9]Daily Roster'!$I111</f>
        <v>J.Hughes</v>
      </c>
      <c r="J111" s="56" t="str">
        <f>'[9]Daily Roster'!$J111</f>
        <v>L.Jedwab</v>
      </c>
      <c r="K111" s="51">
        <f>'[9]Daily Roster'!$K111</f>
        <v>0</v>
      </c>
      <c r="L111" s="51">
        <f>'[9]Daily Roster'!$L111</f>
        <v>0</v>
      </c>
      <c r="M111" s="51">
        <f>'[9]Daily Roster'!$M111</f>
        <v>0</v>
      </c>
      <c r="N111" s="51">
        <f>'[9]Daily Roster'!$N111</f>
        <v>0</v>
      </c>
      <c r="O111" s="51">
        <f>'[9]Daily Roster'!$O111</f>
        <v>0</v>
      </c>
      <c r="P111" s="51">
        <f>'[9]Daily Roster'!$P111</f>
        <v>0</v>
      </c>
      <c r="Q111" s="51">
        <f>'[9]Daily Roster'!$Q111</f>
        <v>0</v>
      </c>
      <c r="R111" s="51">
        <f>'[9]Daily Roster'!$R111</f>
        <v>0</v>
      </c>
    </row>
    <row r="112" spans="1:18" x14ac:dyDescent="0.3">
      <c r="A112" s="57">
        <f>'[9]Daily Roster'!$A112</f>
        <v>43598</v>
      </c>
      <c r="B112" s="58" t="str">
        <f>'[9]Daily Roster'!$B112</f>
        <v>Monday</v>
      </c>
      <c r="C112" s="56" t="str">
        <f>'[9]Daily Roster'!$C112</f>
        <v>John</v>
      </c>
      <c r="D112" s="56" t="str">
        <f>'[9]Daily Roster'!$D112</f>
        <v>Stuart</v>
      </c>
      <c r="E112" s="56" t="str">
        <f>'[9]Daily Roster'!$E112</f>
        <v>blank</v>
      </c>
      <c r="F112" s="56" t="str">
        <f>'[9]Daily Roster'!$F112</f>
        <v>K.Fildes</v>
      </c>
      <c r="G112" s="56" t="str">
        <f>'[9]Daily Roster'!$G112</f>
        <v>A.Alex</v>
      </c>
      <c r="H112" s="56" t="str">
        <f>'[9]Daily Roster'!$H112</f>
        <v>D.Dunning</v>
      </c>
      <c r="I112" s="56" t="str">
        <f>'[9]Daily Roster'!$I112</f>
        <v>J.Hughes</v>
      </c>
      <c r="J112" s="56" t="str">
        <f>'[9]Daily Roster'!$J112</f>
        <v>L.Jedwab</v>
      </c>
      <c r="K112" s="51">
        <f>'[9]Daily Roster'!$K112</f>
        <v>0</v>
      </c>
      <c r="L112" s="51">
        <f>'[9]Daily Roster'!$L112</f>
        <v>0</v>
      </c>
      <c r="M112" s="51">
        <f>'[9]Daily Roster'!$M112</f>
        <v>0</v>
      </c>
      <c r="N112" s="51">
        <f>'[9]Daily Roster'!$N112</f>
        <v>0</v>
      </c>
      <c r="O112" s="51">
        <f>'[9]Daily Roster'!$O112</f>
        <v>0</v>
      </c>
      <c r="P112" s="51">
        <f>'[9]Daily Roster'!$P112</f>
        <v>0</v>
      </c>
      <c r="Q112" s="51">
        <f>'[9]Daily Roster'!$Q112</f>
        <v>0</v>
      </c>
      <c r="R112" s="51">
        <f>'[9]Daily Roster'!$R112</f>
        <v>0</v>
      </c>
    </row>
    <row r="113" spans="1:18" x14ac:dyDescent="0.3">
      <c r="A113" s="57">
        <f>'[9]Daily Roster'!$A113</f>
        <v>43599</v>
      </c>
      <c r="B113" s="58" t="str">
        <f>'[9]Daily Roster'!$B113</f>
        <v>Tuesday</v>
      </c>
      <c r="C113" s="56" t="str">
        <f>'[9]Daily Roster'!$C113</f>
        <v>John</v>
      </c>
      <c r="D113" s="56" t="str">
        <f>'[9]Daily Roster'!$D113</f>
        <v>Stuart</v>
      </c>
      <c r="E113" s="56" t="str">
        <f>'[9]Daily Roster'!$E113</f>
        <v>blank</v>
      </c>
      <c r="F113" s="56" t="str">
        <f>'[9]Daily Roster'!$F113</f>
        <v>K.Fildes</v>
      </c>
      <c r="G113" s="56" t="str">
        <f>'[9]Daily Roster'!$G113</f>
        <v>A.Alex</v>
      </c>
      <c r="H113" s="56" t="str">
        <f>'[9]Daily Roster'!$H113</f>
        <v>D.Dunning</v>
      </c>
      <c r="I113" s="56" t="str">
        <f>'[9]Daily Roster'!$I113</f>
        <v>J.Hughes</v>
      </c>
      <c r="J113" s="56" t="str">
        <f>'[9]Daily Roster'!$J113</f>
        <v>L.Jedwab</v>
      </c>
      <c r="K113" s="51">
        <f>'[9]Daily Roster'!$K113</f>
        <v>0</v>
      </c>
      <c r="L113" s="51">
        <f>'[9]Daily Roster'!$L113</f>
        <v>0</v>
      </c>
      <c r="M113" s="51">
        <f>'[9]Daily Roster'!$M113</f>
        <v>0</v>
      </c>
      <c r="N113" s="51">
        <f>'[9]Daily Roster'!$N113</f>
        <v>0</v>
      </c>
      <c r="O113" s="51">
        <f>'[9]Daily Roster'!$O113</f>
        <v>0</v>
      </c>
      <c r="P113" s="51">
        <f>'[9]Daily Roster'!$P113</f>
        <v>0</v>
      </c>
      <c r="Q113" s="51">
        <f>'[9]Daily Roster'!$Q113</f>
        <v>0</v>
      </c>
      <c r="R113" s="51">
        <f>'[9]Daily Roster'!$R113</f>
        <v>0</v>
      </c>
    </row>
    <row r="114" spans="1:18" x14ac:dyDescent="0.3">
      <c r="A114" s="57">
        <f>'[9]Daily Roster'!$A114</f>
        <v>43600</v>
      </c>
      <c r="B114" s="58" t="str">
        <f>'[9]Daily Roster'!$B114</f>
        <v>Wednesday</v>
      </c>
      <c r="C114" s="56" t="str">
        <f>'[9]Daily Roster'!$C114</f>
        <v>John</v>
      </c>
      <c r="D114" s="56" t="str">
        <f>'[9]Daily Roster'!$D114</f>
        <v>Stuart</v>
      </c>
      <c r="E114" s="56" t="str">
        <f>'[9]Daily Roster'!$E114</f>
        <v>blank</v>
      </c>
      <c r="F114" s="56" t="str">
        <f>'[9]Daily Roster'!$F114</f>
        <v>K.Fildes</v>
      </c>
      <c r="G114" s="56" t="str">
        <f>'[9]Daily Roster'!$G114</f>
        <v>A.Alex</v>
      </c>
      <c r="H114" s="56" t="str">
        <f>'[9]Daily Roster'!$H114</f>
        <v>D.Dunning</v>
      </c>
      <c r="I114" s="56" t="str">
        <f>'[9]Daily Roster'!$I114</f>
        <v>J.Hughes</v>
      </c>
      <c r="J114" s="56" t="str">
        <f>'[9]Daily Roster'!$J114</f>
        <v>L.Jedwab</v>
      </c>
      <c r="K114" s="51">
        <f>'[9]Daily Roster'!$K114</f>
        <v>0</v>
      </c>
      <c r="L114" s="51">
        <f>'[9]Daily Roster'!$L114</f>
        <v>0</v>
      </c>
      <c r="M114" s="51">
        <f>'[9]Daily Roster'!$M114</f>
        <v>0</v>
      </c>
      <c r="N114" s="51">
        <f>'[9]Daily Roster'!$N114</f>
        <v>0</v>
      </c>
      <c r="O114" s="51">
        <f>'[9]Daily Roster'!$O114</f>
        <v>0</v>
      </c>
      <c r="P114" s="51">
        <f>'[9]Daily Roster'!$P114</f>
        <v>0</v>
      </c>
      <c r="Q114" s="51">
        <f>'[9]Daily Roster'!$Q114</f>
        <v>0</v>
      </c>
      <c r="R114" s="51">
        <f>'[9]Daily Roster'!$R114</f>
        <v>0</v>
      </c>
    </row>
    <row r="115" spans="1:18" x14ac:dyDescent="0.3">
      <c r="A115" s="57">
        <f>'[9]Daily Roster'!$A115</f>
        <v>43601</v>
      </c>
      <c r="B115" s="58" t="str">
        <f>'[9]Daily Roster'!$B115</f>
        <v>Thursday</v>
      </c>
      <c r="C115" s="56" t="str">
        <f>'[9]Daily Roster'!$C115</f>
        <v>John</v>
      </c>
      <c r="D115" s="56" t="str">
        <f>'[9]Daily Roster'!$D115</f>
        <v>Stuart</v>
      </c>
      <c r="E115" s="56" t="str">
        <f>'[9]Daily Roster'!$E115</f>
        <v>Sheridan</v>
      </c>
      <c r="F115" s="56" t="str">
        <f>'[9]Daily Roster'!$F115</f>
        <v>K.Fildes</v>
      </c>
      <c r="G115" s="56" t="str">
        <f>'[9]Daily Roster'!$G115</f>
        <v>A.Alex</v>
      </c>
      <c r="H115" s="56" t="str">
        <f>'[9]Daily Roster'!$H115</f>
        <v>D.Dunning</v>
      </c>
      <c r="I115" s="56" t="str">
        <f>'[9]Daily Roster'!$I115</f>
        <v>J.Hughes</v>
      </c>
      <c r="J115" s="56" t="str">
        <f>'[9]Daily Roster'!$J115</f>
        <v>L.Jedwab</v>
      </c>
      <c r="K115" s="51">
        <f>'[9]Daily Roster'!$K115</f>
        <v>0</v>
      </c>
      <c r="L115" s="51">
        <f>'[9]Daily Roster'!$L115</f>
        <v>0</v>
      </c>
      <c r="M115" s="51">
        <f>'[9]Daily Roster'!$M115</f>
        <v>0</v>
      </c>
      <c r="N115" s="51">
        <f>'[9]Daily Roster'!$N115</f>
        <v>0</v>
      </c>
      <c r="O115" s="51">
        <f>'[9]Daily Roster'!$O115</f>
        <v>0</v>
      </c>
      <c r="P115" s="51">
        <f>'[9]Daily Roster'!$P115</f>
        <v>0</v>
      </c>
      <c r="Q115" s="51">
        <f>'[9]Daily Roster'!$Q115</f>
        <v>0</v>
      </c>
      <c r="R115" s="51">
        <f>'[9]Daily Roster'!$R115</f>
        <v>0</v>
      </c>
    </row>
    <row r="116" spans="1:18" x14ac:dyDescent="0.3">
      <c r="A116" s="57">
        <f>'[9]Daily Roster'!$A116</f>
        <v>43602</v>
      </c>
      <c r="B116" s="58" t="str">
        <f>'[9]Daily Roster'!$B116</f>
        <v>Friday</v>
      </c>
      <c r="C116" s="56" t="str">
        <f>'[9]Daily Roster'!$C116</f>
        <v>John</v>
      </c>
      <c r="D116" s="56" t="str">
        <f>'[9]Daily Roster'!$D116</f>
        <v>Stuart</v>
      </c>
      <c r="E116" s="56" t="str">
        <f>'[9]Daily Roster'!$E116</f>
        <v>Sheridan</v>
      </c>
      <c r="F116" s="56" t="str">
        <f>'[9]Daily Roster'!$F116</f>
        <v>K.Fildes</v>
      </c>
      <c r="G116" s="56" t="str">
        <f>'[9]Daily Roster'!$G116</f>
        <v>A.Alex</v>
      </c>
      <c r="H116" s="56" t="str">
        <f>'[9]Daily Roster'!$H116</f>
        <v>qq</v>
      </c>
      <c r="I116" s="56" t="str">
        <f>'[9]Daily Roster'!$I116</f>
        <v>J.Hughes</v>
      </c>
      <c r="J116" s="56" t="str">
        <f>'[9]Daily Roster'!$J116</f>
        <v>L.Jedwab</v>
      </c>
      <c r="K116" s="51">
        <f>'[9]Daily Roster'!$K116</f>
        <v>0</v>
      </c>
      <c r="L116" s="51">
        <f>'[9]Daily Roster'!$L116</f>
        <v>0</v>
      </c>
      <c r="M116" s="51">
        <f>'[9]Daily Roster'!$M116</f>
        <v>0</v>
      </c>
      <c r="N116" s="51">
        <f>'[9]Daily Roster'!$N116</f>
        <v>0</v>
      </c>
      <c r="O116" s="51">
        <f>'[9]Daily Roster'!$O116</f>
        <v>0</v>
      </c>
      <c r="P116" s="51">
        <f>'[9]Daily Roster'!$P116</f>
        <v>0</v>
      </c>
      <c r="Q116" s="51">
        <f>'[9]Daily Roster'!$Q116</f>
        <v>0</v>
      </c>
      <c r="R116" s="51">
        <f>'[9]Daily Roster'!$R116</f>
        <v>0</v>
      </c>
    </row>
    <row r="117" spans="1:18" x14ac:dyDescent="0.3">
      <c r="A117" s="57">
        <f>'[9]Daily Roster'!$A117</f>
        <v>43605</v>
      </c>
      <c r="B117" s="58" t="str">
        <f>'[9]Daily Roster'!$B117</f>
        <v>Monday</v>
      </c>
      <c r="C117" s="56" t="str">
        <f>'[9]Daily Roster'!$C117</f>
        <v>John</v>
      </c>
      <c r="D117" s="56" t="str">
        <f>'[9]Daily Roster'!$D117</f>
        <v>Stuart</v>
      </c>
      <c r="E117" s="56" t="str">
        <f>'[9]Daily Roster'!$E117</f>
        <v>blank</v>
      </c>
      <c r="F117" s="56" t="str">
        <f>'[9]Daily Roster'!$F117</f>
        <v>K.Fildes</v>
      </c>
      <c r="G117" s="56" t="str">
        <f>'[9]Daily Roster'!$G117</f>
        <v>A.Alex</v>
      </c>
      <c r="H117" s="56" t="str">
        <f>'[9]Daily Roster'!$H117</f>
        <v>D.Dunning</v>
      </c>
      <c r="I117" s="56" t="str">
        <f>'[9]Daily Roster'!$I117</f>
        <v>J.Hughes</v>
      </c>
      <c r="J117" s="56" t="str">
        <f>'[9]Daily Roster'!$J117</f>
        <v>L.Jedwab</v>
      </c>
      <c r="K117" s="51">
        <f>'[9]Daily Roster'!$K117</f>
        <v>0</v>
      </c>
      <c r="L117" s="51">
        <f>'[9]Daily Roster'!$L117</f>
        <v>0</v>
      </c>
      <c r="M117" s="51">
        <f>'[9]Daily Roster'!$M117</f>
        <v>0</v>
      </c>
      <c r="N117" s="51">
        <f>'[9]Daily Roster'!$N117</f>
        <v>0</v>
      </c>
      <c r="O117" s="51">
        <f>'[9]Daily Roster'!$O117</f>
        <v>0</v>
      </c>
      <c r="P117" s="51">
        <f>'[9]Daily Roster'!$P117</f>
        <v>0</v>
      </c>
      <c r="Q117" s="51">
        <f>'[9]Daily Roster'!$Q117</f>
        <v>0</v>
      </c>
      <c r="R117" s="51">
        <f>'[9]Daily Roster'!$R117</f>
        <v>0</v>
      </c>
    </row>
    <row r="118" spans="1:18" x14ac:dyDescent="0.3">
      <c r="A118" s="57">
        <f>'[9]Daily Roster'!$A118</f>
        <v>43606</v>
      </c>
      <c r="B118" s="58" t="str">
        <f>'[9]Daily Roster'!$B118</f>
        <v>Tuesday</v>
      </c>
      <c r="C118" s="56" t="str">
        <f>'[9]Daily Roster'!$C118</f>
        <v>John</v>
      </c>
      <c r="D118" s="56" t="str">
        <f>'[9]Daily Roster'!$D118</f>
        <v>Stuart</v>
      </c>
      <c r="E118" s="56" t="str">
        <f>'[9]Daily Roster'!$E118</f>
        <v>blank</v>
      </c>
      <c r="F118" s="56" t="str">
        <f>'[9]Daily Roster'!$F118</f>
        <v>K.Fildes</v>
      </c>
      <c r="G118" s="56" t="str">
        <f>'[9]Daily Roster'!$G118</f>
        <v>A.Alex</v>
      </c>
      <c r="H118" s="56" t="str">
        <f>'[9]Daily Roster'!$H118</f>
        <v>D.Dunning</v>
      </c>
      <c r="I118" s="56" t="str">
        <f>'[9]Daily Roster'!$I118</f>
        <v>J.Hughes</v>
      </c>
      <c r="J118" s="56" t="str">
        <f>'[9]Daily Roster'!$J118</f>
        <v>L.Jedwab</v>
      </c>
      <c r="K118" s="51">
        <f>'[9]Daily Roster'!$K118</f>
        <v>0</v>
      </c>
      <c r="L118" s="51">
        <f>'[9]Daily Roster'!$L118</f>
        <v>0</v>
      </c>
      <c r="M118" s="51">
        <f>'[9]Daily Roster'!$M118</f>
        <v>0</v>
      </c>
      <c r="N118" s="51">
        <f>'[9]Daily Roster'!$N118</f>
        <v>0</v>
      </c>
      <c r="O118" s="51">
        <f>'[9]Daily Roster'!$O118</f>
        <v>0</v>
      </c>
      <c r="P118" s="51">
        <f>'[9]Daily Roster'!$P118</f>
        <v>0</v>
      </c>
      <c r="Q118" s="51">
        <f>'[9]Daily Roster'!$Q118</f>
        <v>0</v>
      </c>
      <c r="R118" s="51">
        <f>'[9]Daily Roster'!$R118</f>
        <v>0</v>
      </c>
    </row>
    <row r="119" spans="1:18" x14ac:dyDescent="0.3">
      <c r="A119" s="57">
        <f>'[9]Daily Roster'!$A119</f>
        <v>43607</v>
      </c>
      <c r="B119" s="58" t="str">
        <f>'[9]Daily Roster'!$B119</f>
        <v>Wednesday</v>
      </c>
      <c r="C119" s="56" t="str">
        <f>'[9]Daily Roster'!$C119</f>
        <v>John</v>
      </c>
      <c r="D119" s="56" t="str">
        <f>'[9]Daily Roster'!$D119</f>
        <v>Stuart</v>
      </c>
      <c r="E119" s="56" t="str">
        <f>'[9]Daily Roster'!$E119</f>
        <v>blank</v>
      </c>
      <c r="F119" s="56" t="str">
        <f>'[9]Daily Roster'!$F119</f>
        <v>K.Fildes</v>
      </c>
      <c r="G119" s="56" t="str">
        <f>'[9]Daily Roster'!$G119</f>
        <v>A.Alex</v>
      </c>
      <c r="H119" s="56" t="str">
        <f>'[9]Daily Roster'!$H119</f>
        <v>D.Dunning</v>
      </c>
      <c r="I119" s="56" t="str">
        <f>'[9]Daily Roster'!$I119</f>
        <v>J.Hughes</v>
      </c>
      <c r="J119" s="56" t="str">
        <f>'[9]Daily Roster'!$J119</f>
        <v>L.Jedwab</v>
      </c>
      <c r="K119" s="51">
        <f>'[9]Daily Roster'!$K119</f>
        <v>0</v>
      </c>
      <c r="L119" s="51">
        <f>'[9]Daily Roster'!$L119</f>
        <v>0</v>
      </c>
      <c r="M119" s="51">
        <f>'[9]Daily Roster'!$M119</f>
        <v>0</v>
      </c>
      <c r="N119" s="51">
        <f>'[9]Daily Roster'!$N119</f>
        <v>0</v>
      </c>
      <c r="O119" s="51">
        <f>'[9]Daily Roster'!$O119</f>
        <v>0</v>
      </c>
      <c r="P119" s="51">
        <f>'[9]Daily Roster'!$P119</f>
        <v>0</v>
      </c>
      <c r="Q119" s="51">
        <f>'[9]Daily Roster'!$Q119</f>
        <v>0</v>
      </c>
      <c r="R119" s="51">
        <f>'[9]Daily Roster'!$R119</f>
        <v>0</v>
      </c>
    </row>
    <row r="120" spans="1:18" x14ac:dyDescent="0.3">
      <c r="A120" s="57">
        <f>'[9]Daily Roster'!$A120</f>
        <v>43608</v>
      </c>
      <c r="B120" s="58" t="str">
        <f>'[9]Daily Roster'!$B120</f>
        <v>Thursday</v>
      </c>
      <c r="C120" s="56" t="str">
        <f>'[9]Daily Roster'!$C120</f>
        <v>John</v>
      </c>
      <c r="D120" s="56" t="str">
        <f>'[9]Daily Roster'!$D120</f>
        <v>Stuart</v>
      </c>
      <c r="E120" s="56" t="str">
        <f>'[9]Daily Roster'!$E120</f>
        <v>blank</v>
      </c>
      <c r="F120" s="56" t="str">
        <f>'[9]Daily Roster'!$F120</f>
        <v>K.Fildes</v>
      </c>
      <c r="G120" s="56" t="str">
        <f>'[9]Daily Roster'!$G120</f>
        <v>A.Alex</v>
      </c>
      <c r="H120" s="56" t="str">
        <f>'[9]Daily Roster'!$H120</f>
        <v>D.Dunning</v>
      </c>
      <c r="I120" s="56" t="str">
        <f>'[9]Daily Roster'!$I120</f>
        <v>J.Hughes</v>
      </c>
      <c r="J120" s="56" t="str">
        <f>'[9]Daily Roster'!$J120</f>
        <v>L.Jedwab</v>
      </c>
      <c r="K120" s="51">
        <f>'[9]Daily Roster'!$K120</f>
        <v>0</v>
      </c>
      <c r="L120" s="51">
        <f>'[9]Daily Roster'!$L120</f>
        <v>0</v>
      </c>
      <c r="M120" s="51">
        <f>'[9]Daily Roster'!$M120</f>
        <v>0</v>
      </c>
      <c r="N120" s="51">
        <f>'[9]Daily Roster'!$N120</f>
        <v>0</v>
      </c>
      <c r="O120" s="51">
        <f>'[9]Daily Roster'!$O120</f>
        <v>0</v>
      </c>
      <c r="P120" s="51">
        <f>'[9]Daily Roster'!$P120</f>
        <v>0</v>
      </c>
      <c r="Q120" s="51">
        <f>'[9]Daily Roster'!$Q120</f>
        <v>0</v>
      </c>
      <c r="R120" s="51">
        <f>'[9]Daily Roster'!$R120</f>
        <v>0</v>
      </c>
    </row>
    <row r="121" spans="1:18" x14ac:dyDescent="0.3">
      <c r="A121" s="57">
        <f>'[9]Daily Roster'!$A121</f>
        <v>43609</v>
      </c>
      <c r="B121" s="58" t="str">
        <f>'[9]Daily Roster'!$B121</f>
        <v>Friday</v>
      </c>
      <c r="C121" s="56" t="str">
        <f>'[9]Daily Roster'!$C121</f>
        <v>John</v>
      </c>
      <c r="D121" s="56" t="str">
        <f>'[9]Daily Roster'!$D121</f>
        <v>Stuart</v>
      </c>
      <c r="E121" s="56" t="str">
        <f>'[9]Daily Roster'!$E121</f>
        <v>Sheridan</v>
      </c>
      <c r="F121" s="56" t="str">
        <f>'[9]Daily Roster'!$F121</f>
        <v>K.Fildes</v>
      </c>
      <c r="G121" s="56" t="str">
        <f>'[9]Daily Roster'!$G121</f>
        <v>A.Alex</v>
      </c>
      <c r="H121" s="56" t="str">
        <f>'[9]Daily Roster'!$H121</f>
        <v>qq</v>
      </c>
      <c r="I121" s="56" t="str">
        <f>'[9]Daily Roster'!$I121</f>
        <v>J.Hughes</v>
      </c>
      <c r="J121" s="56" t="str">
        <f>'[9]Daily Roster'!$J121</f>
        <v>L.Jedwab</v>
      </c>
      <c r="K121" s="51">
        <f>'[9]Daily Roster'!$K121</f>
        <v>0</v>
      </c>
      <c r="L121" s="51">
        <f>'[9]Daily Roster'!$L121</f>
        <v>0</v>
      </c>
      <c r="M121" s="51">
        <f>'[9]Daily Roster'!$M121</f>
        <v>0</v>
      </c>
      <c r="N121" s="51">
        <f>'[9]Daily Roster'!$N121</f>
        <v>0</v>
      </c>
      <c r="O121" s="51">
        <f>'[9]Daily Roster'!$O121</f>
        <v>0</v>
      </c>
      <c r="P121" s="51">
        <f>'[9]Daily Roster'!$P121</f>
        <v>0</v>
      </c>
      <c r="Q121" s="51">
        <f>'[9]Daily Roster'!$Q121</f>
        <v>0</v>
      </c>
      <c r="R121" s="51">
        <f>'[9]Daily Roster'!$R121</f>
        <v>0</v>
      </c>
    </row>
    <row r="122" spans="1:18" x14ac:dyDescent="0.3">
      <c r="A122" s="57">
        <f>'[9]Daily Roster'!$A122</f>
        <v>43612</v>
      </c>
      <c r="B122" s="58" t="str">
        <f>'[9]Daily Roster'!$B122</f>
        <v>Monday</v>
      </c>
      <c r="C122" s="56" t="str">
        <f>'[9]Daily Roster'!$C122</f>
        <v>John</v>
      </c>
      <c r="D122" s="56" t="str">
        <f>'[9]Daily Roster'!$D122</f>
        <v>Stuart</v>
      </c>
      <c r="E122" s="56" t="str">
        <f>'[9]Daily Roster'!$E122</f>
        <v>Sheridan</v>
      </c>
      <c r="F122" s="56" t="str">
        <f>'[9]Daily Roster'!$F122</f>
        <v>K.Fildes</v>
      </c>
      <c r="G122" s="56" t="str">
        <f>'[9]Daily Roster'!$G122</f>
        <v>A.Alex</v>
      </c>
      <c r="H122" s="56" t="str">
        <f>'[9]Daily Roster'!$H122</f>
        <v>D.Dunning</v>
      </c>
      <c r="I122" s="56" t="str">
        <f>'[9]Daily Roster'!$I122</f>
        <v>J.Hughes</v>
      </c>
      <c r="J122" s="56" t="str">
        <f>'[9]Daily Roster'!$J122</f>
        <v>L.Jedwab</v>
      </c>
      <c r="K122" s="51">
        <f>'[9]Daily Roster'!$K122</f>
        <v>0</v>
      </c>
      <c r="L122" s="51">
        <f>'[9]Daily Roster'!$L122</f>
        <v>0</v>
      </c>
      <c r="M122" s="51">
        <f>'[9]Daily Roster'!$M122</f>
        <v>0</v>
      </c>
      <c r="N122" s="51">
        <f>'[9]Daily Roster'!$N122</f>
        <v>0</v>
      </c>
      <c r="O122" s="51">
        <f>'[9]Daily Roster'!$O122</f>
        <v>0</v>
      </c>
      <c r="P122" s="51">
        <f>'[9]Daily Roster'!$P122</f>
        <v>0</v>
      </c>
      <c r="Q122" s="51">
        <f>'[9]Daily Roster'!$Q122</f>
        <v>0</v>
      </c>
      <c r="R122" s="51">
        <f>'[9]Daily Roster'!$R122</f>
        <v>0</v>
      </c>
    </row>
    <row r="123" spans="1:18" x14ac:dyDescent="0.3">
      <c r="A123" s="57">
        <f>'[9]Daily Roster'!$A123</f>
        <v>43613</v>
      </c>
      <c r="B123" s="58" t="str">
        <f>'[9]Daily Roster'!$B123</f>
        <v>Tuesday</v>
      </c>
      <c r="C123" s="56" t="str">
        <f>'[9]Daily Roster'!$C123</f>
        <v>John</v>
      </c>
      <c r="D123" s="56" t="str">
        <f>'[9]Daily Roster'!$D123</f>
        <v>Stuart</v>
      </c>
      <c r="E123" s="56" t="str">
        <f>'[9]Daily Roster'!$E123</f>
        <v>blank</v>
      </c>
      <c r="F123" s="56" t="str">
        <f>'[9]Daily Roster'!$F123</f>
        <v>K.Fildes</v>
      </c>
      <c r="G123" s="56" t="str">
        <f>'[9]Daily Roster'!$G123</f>
        <v>A.Alex</v>
      </c>
      <c r="H123" s="56" t="str">
        <f>'[9]Daily Roster'!$H123</f>
        <v>D.Dunning</v>
      </c>
      <c r="I123" s="56" t="str">
        <f>'[9]Daily Roster'!$I123</f>
        <v>J.Hughes</v>
      </c>
      <c r="J123" s="56" t="str">
        <f>'[9]Daily Roster'!$J123</f>
        <v>L.Jedwab</v>
      </c>
      <c r="K123" s="51">
        <f>'[9]Daily Roster'!$K123</f>
        <v>0</v>
      </c>
      <c r="L123" s="51">
        <f>'[9]Daily Roster'!$L123</f>
        <v>0</v>
      </c>
      <c r="M123" s="51">
        <f>'[9]Daily Roster'!$M123</f>
        <v>0</v>
      </c>
      <c r="N123" s="51">
        <f>'[9]Daily Roster'!$N123</f>
        <v>0</v>
      </c>
      <c r="O123" s="51">
        <f>'[9]Daily Roster'!$O123</f>
        <v>0</v>
      </c>
      <c r="P123" s="51">
        <f>'[9]Daily Roster'!$P123</f>
        <v>0</v>
      </c>
      <c r="Q123" s="51">
        <f>'[9]Daily Roster'!$Q123</f>
        <v>0</v>
      </c>
      <c r="R123" s="51">
        <f>'[9]Daily Roster'!$R123</f>
        <v>0</v>
      </c>
    </row>
    <row r="124" spans="1:18" x14ac:dyDescent="0.3">
      <c r="A124" s="57">
        <f>'[9]Daily Roster'!$A124</f>
        <v>43614</v>
      </c>
      <c r="B124" s="58" t="str">
        <f>'[9]Daily Roster'!$B124</f>
        <v>Wednesday</v>
      </c>
      <c r="C124" s="56" t="str">
        <f>'[9]Daily Roster'!$C124</f>
        <v>John</v>
      </c>
      <c r="D124" s="56" t="str">
        <f>'[9]Daily Roster'!$D124</f>
        <v>Stuart</v>
      </c>
      <c r="E124" s="56" t="str">
        <f>'[9]Daily Roster'!$E124</f>
        <v>blank</v>
      </c>
      <c r="F124" s="56" t="str">
        <f>'[9]Daily Roster'!$F124</f>
        <v>K.Fildes</v>
      </c>
      <c r="G124" s="56" t="str">
        <f>'[9]Daily Roster'!$G124</f>
        <v>A.Alex</v>
      </c>
      <c r="H124" s="56" t="str">
        <f>'[9]Daily Roster'!$H124</f>
        <v>D.Dunning</v>
      </c>
      <c r="I124" s="56" t="str">
        <f>'[9]Daily Roster'!$I124</f>
        <v>J.Hughes</v>
      </c>
      <c r="J124" s="56" t="str">
        <f>'[9]Daily Roster'!$J124</f>
        <v>L.Jedwab</v>
      </c>
      <c r="K124" s="51">
        <f>'[9]Daily Roster'!$K124</f>
        <v>0</v>
      </c>
      <c r="L124" s="51">
        <f>'[9]Daily Roster'!$L124</f>
        <v>0</v>
      </c>
      <c r="M124" s="51">
        <f>'[9]Daily Roster'!$M124</f>
        <v>0</v>
      </c>
      <c r="N124" s="51">
        <f>'[9]Daily Roster'!$N124</f>
        <v>0</v>
      </c>
      <c r="O124" s="51">
        <f>'[9]Daily Roster'!$O124</f>
        <v>0</v>
      </c>
      <c r="P124" s="51">
        <f>'[9]Daily Roster'!$P124</f>
        <v>0</v>
      </c>
      <c r="Q124" s="51">
        <f>'[9]Daily Roster'!$Q124</f>
        <v>0</v>
      </c>
      <c r="R124" s="51">
        <f>'[9]Daily Roster'!$R124</f>
        <v>0</v>
      </c>
    </row>
    <row r="125" spans="1:18" x14ac:dyDescent="0.3">
      <c r="A125" s="57">
        <f>'[9]Daily Roster'!$A125</f>
        <v>43615</v>
      </c>
      <c r="B125" s="58" t="str">
        <f>'[9]Daily Roster'!$B125</f>
        <v>Thursday</v>
      </c>
      <c r="C125" s="56" t="str">
        <f>'[9]Daily Roster'!$C125</f>
        <v>John</v>
      </c>
      <c r="D125" s="56" t="str">
        <f>'[9]Daily Roster'!$D125</f>
        <v>Stuart</v>
      </c>
      <c r="E125" s="56" t="str">
        <f>'[9]Daily Roster'!$E125</f>
        <v>blank</v>
      </c>
      <c r="F125" s="56" t="str">
        <f>'[9]Daily Roster'!$F125</f>
        <v>K.Fildes</v>
      </c>
      <c r="G125" s="56" t="str">
        <f>'[9]Daily Roster'!$G125</f>
        <v>A.Alex</v>
      </c>
      <c r="H125" s="56" t="str">
        <f>'[9]Daily Roster'!$H125</f>
        <v>D.Dunning</v>
      </c>
      <c r="I125" s="56" t="str">
        <f>'[9]Daily Roster'!$I125</f>
        <v>J.Hughes</v>
      </c>
      <c r="J125" s="56" t="str">
        <f>'[9]Daily Roster'!$J125</f>
        <v>L.Jedwab</v>
      </c>
      <c r="K125" s="51">
        <f>'[9]Daily Roster'!$K125</f>
        <v>0</v>
      </c>
      <c r="L125" s="51">
        <f>'[9]Daily Roster'!$L125</f>
        <v>0</v>
      </c>
      <c r="M125" s="51">
        <f>'[9]Daily Roster'!$M125</f>
        <v>0</v>
      </c>
      <c r="N125" s="51">
        <f>'[9]Daily Roster'!$N125</f>
        <v>0</v>
      </c>
      <c r="O125" s="51">
        <f>'[9]Daily Roster'!$O125</f>
        <v>0</v>
      </c>
      <c r="P125" s="51">
        <f>'[9]Daily Roster'!$P125</f>
        <v>0</v>
      </c>
      <c r="Q125" s="51">
        <f>'[9]Daily Roster'!$Q125</f>
        <v>0</v>
      </c>
      <c r="R125" s="51">
        <f>'[9]Daily Roster'!$R125</f>
        <v>0</v>
      </c>
    </row>
    <row r="126" spans="1:18" x14ac:dyDescent="0.3">
      <c r="A126" s="57">
        <f>'[9]Daily Roster'!$A126</f>
        <v>43616</v>
      </c>
      <c r="B126" s="58" t="str">
        <f>'[9]Daily Roster'!$B126</f>
        <v>Friday</v>
      </c>
      <c r="C126" s="56" t="str">
        <f>'[9]Daily Roster'!$C126</f>
        <v>John</v>
      </c>
      <c r="D126" s="56" t="str">
        <f>'[9]Daily Roster'!$D126</f>
        <v>Stuart</v>
      </c>
      <c r="E126" s="56" t="str">
        <f>'[9]Daily Roster'!$E126</f>
        <v>blank</v>
      </c>
      <c r="F126" s="56" t="str">
        <f>'[9]Daily Roster'!$F126</f>
        <v>K.Fildes</v>
      </c>
      <c r="G126" s="56" t="str">
        <f>'[9]Daily Roster'!$G126</f>
        <v>A.Alex</v>
      </c>
      <c r="H126" s="56" t="str">
        <f>'[9]Daily Roster'!$H126</f>
        <v>qq</v>
      </c>
      <c r="I126" s="56" t="str">
        <f>'[9]Daily Roster'!$I126</f>
        <v>J.Hughes</v>
      </c>
      <c r="J126" s="56" t="str">
        <f>'[9]Daily Roster'!$J126</f>
        <v>L.Jedwab</v>
      </c>
      <c r="K126" s="51">
        <f>'[9]Daily Roster'!$K126</f>
        <v>0</v>
      </c>
      <c r="L126" s="51">
        <f>'[9]Daily Roster'!$L126</f>
        <v>0</v>
      </c>
      <c r="M126" s="51">
        <f>'[9]Daily Roster'!$M126</f>
        <v>0</v>
      </c>
      <c r="N126" s="51">
        <f>'[9]Daily Roster'!$N126</f>
        <v>0</v>
      </c>
      <c r="O126" s="51">
        <f>'[9]Daily Roster'!$O126</f>
        <v>0</v>
      </c>
      <c r="P126" s="51">
        <f>'[9]Daily Roster'!$P126</f>
        <v>0</v>
      </c>
      <c r="Q126" s="51">
        <f>'[9]Daily Roster'!$Q126</f>
        <v>0</v>
      </c>
      <c r="R126" s="51">
        <f>'[9]Daily Roster'!$R126</f>
        <v>0</v>
      </c>
    </row>
    <row r="127" spans="1:18" x14ac:dyDescent="0.3">
      <c r="A127" s="57">
        <f>'[9]Daily Roster'!$A127</f>
        <v>43619</v>
      </c>
      <c r="B127" s="58" t="str">
        <f>'[9]Daily Roster'!$B127</f>
        <v>Monday</v>
      </c>
      <c r="C127" s="56" t="str">
        <f>'[9]Daily Roster'!$C127</f>
        <v>John</v>
      </c>
      <c r="D127" s="56" t="str">
        <f>'[9]Daily Roster'!$D127</f>
        <v>Stuart</v>
      </c>
      <c r="E127" s="56" t="str">
        <f>'[9]Daily Roster'!$E127</f>
        <v>Sheridan</v>
      </c>
      <c r="F127" s="56" t="str">
        <f>'[9]Daily Roster'!$F127</f>
        <v>K.Fildes</v>
      </c>
      <c r="G127" s="56" t="str">
        <f>'[9]Daily Roster'!$G127</f>
        <v>A.Alex</v>
      </c>
      <c r="H127" s="56" t="str">
        <f>'[9]Daily Roster'!$H127</f>
        <v>D.Dunning</v>
      </c>
      <c r="I127" s="56" t="str">
        <f>'[9]Daily Roster'!$I127</f>
        <v>J.Hughes</v>
      </c>
      <c r="J127" s="56" t="str">
        <f>'[9]Daily Roster'!$J127</f>
        <v>L.Jedwab</v>
      </c>
      <c r="K127" s="51">
        <f>'[9]Daily Roster'!$K127</f>
        <v>0</v>
      </c>
      <c r="L127" s="51">
        <f>'[9]Daily Roster'!$L127</f>
        <v>0</v>
      </c>
      <c r="M127" s="51">
        <f>'[9]Daily Roster'!$M127</f>
        <v>0</v>
      </c>
      <c r="N127" s="51">
        <f>'[9]Daily Roster'!$N127</f>
        <v>0</v>
      </c>
      <c r="O127" s="51">
        <f>'[9]Daily Roster'!$O127</f>
        <v>0</v>
      </c>
      <c r="P127" s="51">
        <f>'[9]Daily Roster'!$P127</f>
        <v>0</v>
      </c>
      <c r="Q127" s="51">
        <f>'[9]Daily Roster'!$Q127</f>
        <v>0</v>
      </c>
      <c r="R127" s="51">
        <f>'[9]Daily Roster'!$R127</f>
        <v>0</v>
      </c>
    </row>
    <row r="128" spans="1:18" x14ac:dyDescent="0.3">
      <c r="A128" s="57">
        <f>'[9]Daily Roster'!$A128</f>
        <v>43620</v>
      </c>
      <c r="B128" s="58" t="str">
        <f>'[9]Daily Roster'!$B128</f>
        <v>Tuesday</v>
      </c>
      <c r="C128" s="56" t="str">
        <f>'[9]Daily Roster'!$C128</f>
        <v>John</v>
      </c>
      <c r="D128" s="56" t="str">
        <f>'[9]Daily Roster'!$D128</f>
        <v>Stuart</v>
      </c>
      <c r="E128" s="56" t="str">
        <f>'[9]Daily Roster'!$E128</f>
        <v>Sheridan</v>
      </c>
      <c r="F128" s="56" t="str">
        <f>'[9]Daily Roster'!$F128</f>
        <v>K.Fildes</v>
      </c>
      <c r="G128" s="56" t="str">
        <f>'[9]Daily Roster'!$G128</f>
        <v>A.Alex</v>
      </c>
      <c r="H128" s="56" t="str">
        <f>'[9]Daily Roster'!$H128</f>
        <v>D.Dunning</v>
      </c>
      <c r="I128" s="56" t="str">
        <f>'[9]Daily Roster'!$I128</f>
        <v>J.Hughes</v>
      </c>
      <c r="J128" s="56" t="str">
        <f>'[9]Daily Roster'!$J128</f>
        <v>L.Jedwab</v>
      </c>
      <c r="K128" s="51">
        <f>'[9]Daily Roster'!$K128</f>
        <v>0</v>
      </c>
      <c r="L128" s="51">
        <f>'[9]Daily Roster'!$L128</f>
        <v>0</v>
      </c>
      <c r="M128" s="51">
        <f>'[9]Daily Roster'!$M128</f>
        <v>0</v>
      </c>
      <c r="N128" s="51">
        <f>'[9]Daily Roster'!$N128</f>
        <v>0</v>
      </c>
      <c r="O128" s="51">
        <f>'[9]Daily Roster'!$O128</f>
        <v>0</v>
      </c>
      <c r="P128" s="51">
        <f>'[9]Daily Roster'!$P128</f>
        <v>0</v>
      </c>
      <c r="Q128" s="51">
        <f>'[9]Daily Roster'!$Q128</f>
        <v>0</v>
      </c>
      <c r="R128" s="51">
        <f>'[9]Daily Roster'!$R128</f>
        <v>0</v>
      </c>
    </row>
    <row r="129" spans="1:18" x14ac:dyDescent="0.3">
      <c r="A129" s="57">
        <f>'[9]Daily Roster'!$A129</f>
        <v>43621</v>
      </c>
      <c r="B129" s="58" t="str">
        <f>'[9]Daily Roster'!$B129</f>
        <v>Wednesday</v>
      </c>
      <c r="C129" s="56" t="str">
        <f>'[9]Daily Roster'!$C129</f>
        <v>John</v>
      </c>
      <c r="D129" s="56" t="str">
        <f>'[9]Daily Roster'!$D129</f>
        <v>Stuart</v>
      </c>
      <c r="E129" s="56" t="str">
        <f>'[9]Daily Roster'!$E129</f>
        <v>blank</v>
      </c>
      <c r="F129" s="56" t="str">
        <f>'[9]Daily Roster'!$F129</f>
        <v>K.Fildes</v>
      </c>
      <c r="G129" s="56" t="str">
        <f>'[9]Daily Roster'!$G129</f>
        <v>A.Alex</v>
      </c>
      <c r="H129" s="56" t="str">
        <f>'[9]Daily Roster'!$H129</f>
        <v>D.Dunning</v>
      </c>
      <c r="I129" s="56" t="str">
        <f>'[9]Daily Roster'!$I129</f>
        <v>J.Hughes</v>
      </c>
      <c r="J129" s="56" t="str">
        <f>'[9]Daily Roster'!$J129</f>
        <v>L.Jedwab</v>
      </c>
      <c r="K129" s="51">
        <f>'[9]Daily Roster'!$K129</f>
        <v>0</v>
      </c>
      <c r="L129" s="51">
        <f>'[9]Daily Roster'!$L129</f>
        <v>0</v>
      </c>
      <c r="M129" s="51">
        <f>'[9]Daily Roster'!$M129</f>
        <v>0</v>
      </c>
      <c r="N129" s="51">
        <f>'[9]Daily Roster'!$N129</f>
        <v>0</v>
      </c>
      <c r="O129" s="51">
        <f>'[9]Daily Roster'!$O129</f>
        <v>0</v>
      </c>
      <c r="P129" s="51">
        <f>'[9]Daily Roster'!$P129</f>
        <v>0</v>
      </c>
      <c r="Q129" s="51">
        <f>'[9]Daily Roster'!$Q129</f>
        <v>0</v>
      </c>
      <c r="R129" s="51">
        <f>'[9]Daily Roster'!$R129</f>
        <v>0</v>
      </c>
    </row>
    <row r="130" spans="1:18" x14ac:dyDescent="0.3">
      <c r="A130" s="57">
        <f>'[9]Daily Roster'!$A130</f>
        <v>43622</v>
      </c>
      <c r="B130" s="58" t="str">
        <f>'[9]Daily Roster'!$B130</f>
        <v>Thursday</v>
      </c>
      <c r="C130" s="56" t="str">
        <f>'[9]Daily Roster'!$C130</f>
        <v>John</v>
      </c>
      <c r="D130" s="56" t="str">
        <f>'[9]Daily Roster'!$D130</f>
        <v>Stuart</v>
      </c>
      <c r="E130" s="56" t="str">
        <f>'[9]Daily Roster'!$E130</f>
        <v>blank</v>
      </c>
      <c r="F130" s="56" t="str">
        <f>'[9]Daily Roster'!$F130</f>
        <v>K.Fildes</v>
      </c>
      <c r="G130" s="56" t="str">
        <f>'[9]Daily Roster'!$G130</f>
        <v>A.Alex</v>
      </c>
      <c r="H130" s="56" t="str">
        <f>'[9]Daily Roster'!$H130</f>
        <v>D.Dunning</v>
      </c>
      <c r="I130" s="56" t="str">
        <f>'[9]Daily Roster'!$I130</f>
        <v>J.Hughes</v>
      </c>
      <c r="J130" s="56" t="str">
        <f>'[9]Daily Roster'!$J130</f>
        <v>L.Jedwab</v>
      </c>
      <c r="K130" s="51">
        <f>'[9]Daily Roster'!$K130</f>
        <v>0</v>
      </c>
      <c r="L130" s="51">
        <f>'[9]Daily Roster'!$L130</f>
        <v>0</v>
      </c>
      <c r="M130" s="51">
        <f>'[9]Daily Roster'!$M130</f>
        <v>0</v>
      </c>
      <c r="N130" s="51">
        <f>'[9]Daily Roster'!$N130</f>
        <v>0</v>
      </c>
      <c r="O130" s="51">
        <f>'[9]Daily Roster'!$O130</f>
        <v>0</v>
      </c>
      <c r="P130" s="51">
        <f>'[9]Daily Roster'!$P130</f>
        <v>0</v>
      </c>
      <c r="Q130" s="51">
        <f>'[9]Daily Roster'!$Q130</f>
        <v>0</v>
      </c>
      <c r="R130" s="51">
        <f>'[9]Daily Roster'!$R130</f>
        <v>0</v>
      </c>
    </row>
    <row r="131" spans="1:18" x14ac:dyDescent="0.3">
      <c r="A131" s="57">
        <f>'[9]Daily Roster'!$A131</f>
        <v>43623</v>
      </c>
      <c r="B131" s="58" t="str">
        <f>'[9]Daily Roster'!$B131</f>
        <v>Friday</v>
      </c>
      <c r="C131" s="56" t="str">
        <f>'[9]Daily Roster'!$C131</f>
        <v>John</v>
      </c>
      <c r="D131" s="56" t="str">
        <f>'[9]Daily Roster'!$D131</f>
        <v>Stuart</v>
      </c>
      <c r="E131" s="56" t="str">
        <f>'[9]Daily Roster'!$E131</f>
        <v>blank</v>
      </c>
      <c r="F131" s="56" t="str">
        <f>'[9]Daily Roster'!$F131</f>
        <v>K.Fildes</v>
      </c>
      <c r="G131" s="56" t="str">
        <f>'[9]Daily Roster'!$G131</f>
        <v>A.Alex</v>
      </c>
      <c r="H131" s="56" t="str">
        <f>'[9]Daily Roster'!$H131</f>
        <v>qq</v>
      </c>
      <c r="I131" s="56" t="str">
        <f>'[9]Daily Roster'!$I131</f>
        <v>J.Hughes</v>
      </c>
      <c r="J131" s="56" t="str">
        <f>'[9]Daily Roster'!$J131</f>
        <v>L.Jedwab</v>
      </c>
      <c r="K131" s="51">
        <f>'[9]Daily Roster'!$K131</f>
        <v>0</v>
      </c>
      <c r="L131" s="51">
        <f>'[9]Daily Roster'!$L131</f>
        <v>0</v>
      </c>
      <c r="M131" s="51">
        <f>'[9]Daily Roster'!$M131</f>
        <v>0</v>
      </c>
      <c r="N131" s="51">
        <f>'[9]Daily Roster'!$N131</f>
        <v>0</v>
      </c>
      <c r="O131" s="51">
        <f>'[9]Daily Roster'!$O131</f>
        <v>0</v>
      </c>
      <c r="P131" s="51">
        <f>'[9]Daily Roster'!$P131</f>
        <v>0</v>
      </c>
      <c r="Q131" s="51">
        <f>'[9]Daily Roster'!$Q131</f>
        <v>0</v>
      </c>
      <c r="R131" s="51">
        <f>'[9]Daily Roster'!$R131</f>
        <v>0</v>
      </c>
    </row>
    <row r="132" spans="1:18" x14ac:dyDescent="0.3">
      <c r="A132" s="57">
        <f>'[9]Daily Roster'!$A132</f>
        <v>43626</v>
      </c>
      <c r="B132" s="58" t="str">
        <f>'[9]Daily Roster'!$B132</f>
        <v>Monday</v>
      </c>
      <c r="C132" s="56" t="str">
        <f>'[9]Daily Roster'!$C132</f>
        <v>John</v>
      </c>
      <c r="D132" s="56" t="str">
        <f>'[9]Daily Roster'!$D132</f>
        <v>Stuart</v>
      </c>
      <c r="E132" s="56" t="str">
        <f>'[9]Daily Roster'!$E132</f>
        <v>blank</v>
      </c>
      <c r="F132" s="56" t="str">
        <f>'[9]Daily Roster'!$F132</f>
        <v>K.Fildes</v>
      </c>
      <c r="G132" s="56" t="str">
        <f>'[9]Daily Roster'!$G132</f>
        <v>A.Alex</v>
      </c>
      <c r="H132" s="56" t="str">
        <f>'[9]Daily Roster'!$H132</f>
        <v>D.Dunning</v>
      </c>
      <c r="I132" s="56" t="str">
        <f>'[9]Daily Roster'!$I132</f>
        <v>J.Hughes</v>
      </c>
      <c r="J132" s="56" t="str">
        <f>'[9]Daily Roster'!$J132</f>
        <v>L.Jedwab</v>
      </c>
      <c r="K132" s="51">
        <f>'[9]Daily Roster'!$K132</f>
        <v>0</v>
      </c>
      <c r="L132" s="51">
        <f>'[9]Daily Roster'!$L132</f>
        <v>0</v>
      </c>
      <c r="M132" s="51">
        <f>'[9]Daily Roster'!$M132</f>
        <v>0</v>
      </c>
      <c r="N132" s="51">
        <f>'[9]Daily Roster'!$N132</f>
        <v>0</v>
      </c>
      <c r="O132" s="51">
        <f>'[9]Daily Roster'!$O132</f>
        <v>0</v>
      </c>
      <c r="P132" s="51">
        <f>'[9]Daily Roster'!$P132</f>
        <v>0</v>
      </c>
      <c r="Q132" s="51">
        <f>'[9]Daily Roster'!$Q132</f>
        <v>0</v>
      </c>
      <c r="R132" s="51">
        <f>'[9]Daily Roster'!$R132</f>
        <v>0</v>
      </c>
    </row>
    <row r="133" spans="1:18" x14ac:dyDescent="0.3">
      <c r="A133" s="57">
        <f>'[9]Daily Roster'!$A133</f>
        <v>43627</v>
      </c>
      <c r="B133" s="58" t="str">
        <f>'[9]Daily Roster'!$B133</f>
        <v>Tuesday</v>
      </c>
      <c r="C133" s="56" t="str">
        <f>'[9]Daily Roster'!$C133</f>
        <v>John</v>
      </c>
      <c r="D133" s="56" t="str">
        <f>'[9]Daily Roster'!$D133</f>
        <v>Stuart</v>
      </c>
      <c r="E133" s="56" t="str">
        <f>'[9]Daily Roster'!$E133</f>
        <v>Sheridan</v>
      </c>
      <c r="F133" s="56" t="str">
        <f>'[9]Daily Roster'!$F133</f>
        <v>K.Fildes</v>
      </c>
      <c r="G133" s="56" t="str">
        <f>'[9]Daily Roster'!$G133</f>
        <v>A.Alex</v>
      </c>
      <c r="H133" s="56" t="str">
        <f>'[9]Daily Roster'!$H133</f>
        <v>D.Dunning</v>
      </c>
      <c r="I133" s="56" t="str">
        <f>'[9]Daily Roster'!$I133</f>
        <v>J.Hughes</v>
      </c>
      <c r="J133" s="56" t="str">
        <f>'[9]Daily Roster'!$J133</f>
        <v>L.Jedwab</v>
      </c>
      <c r="K133" s="51">
        <f>'[9]Daily Roster'!$K133</f>
        <v>0</v>
      </c>
      <c r="L133" s="51">
        <f>'[9]Daily Roster'!$L133</f>
        <v>0</v>
      </c>
      <c r="M133" s="51">
        <f>'[9]Daily Roster'!$M133</f>
        <v>0</v>
      </c>
      <c r="N133" s="51">
        <f>'[9]Daily Roster'!$N133</f>
        <v>0</v>
      </c>
      <c r="O133" s="51">
        <f>'[9]Daily Roster'!$O133</f>
        <v>0</v>
      </c>
      <c r="P133" s="51">
        <f>'[9]Daily Roster'!$P133</f>
        <v>0</v>
      </c>
      <c r="Q133" s="51">
        <f>'[9]Daily Roster'!$Q133</f>
        <v>0</v>
      </c>
      <c r="R133" s="51">
        <f>'[9]Daily Roster'!$R133</f>
        <v>0</v>
      </c>
    </row>
    <row r="134" spans="1:18" x14ac:dyDescent="0.3">
      <c r="A134" s="57">
        <f>'[9]Daily Roster'!$A134</f>
        <v>43628</v>
      </c>
      <c r="B134" s="58" t="str">
        <f>'[9]Daily Roster'!$B134</f>
        <v>Wednesday</v>
      </c>
      <c r="C134" s="56" t="str">
        <f>'[9]Daily Roster'!$C134</f>
        <v>John</v>
      </c>
      <c r="D134" s="56" t="str">
        <f>'[9]Daily Roster'!$D134</f>
        <v>Stuart</v>
      </c>
      <c r="E134" s="56" t="str">
        <f>'[9]Daily Roster'!$E134</f>
        <v>Sheridan</v>
      </c>
      <c r="F134" s="56" t="str">
        <f>'[9]Daily Roster'!$F134</f>
        <v>K.Fildes</v>
      </c>
      <c r="G134" s="56" t="str">
        <f>'[9]Daily Roster'!$G134</f>
        <v>A.Alex</v>
      </c>
      <c r="H134" s="56" t="str">
        <f>'[9]Daily Roster'!$H134</f>
        <v>D.Dunning</v>
      </c>
      <c r="I134" s="56" t="str">
        <f>'[9]Daily Roster'!$I134</f>
        <v>J.Hughes</v>
      </c>
      <c r="J134" s="56" t="str">
        <f>'[9]Daily Roster'!$J134</f>
        <v>L.Jedwab</v>
      </c>
      <c r="K134" s="51">
        <f>'[9]Daily Roster'!$K134</f>
        <v>0</v>
      </c>
      <c r="L134" s="51">
        <f>'[9]Daily Roster'!$L134</f>
        <v>0</v>
      </c>
      <c r="M134" s="51">
        <f>'[9]Daily Roster'!$M134</f>
        <v>0</v>
      </c>
      <c r="N134" s="51">
        <f>'[9]Daily Roster'!$N134</f>
        <v>0</v>
      </c>
      <c r="O134" s="51">
        <f>'[9]Daily Roster'!$O134</f>
        <v>0</v>
      </c>
      <c r="P134" s="51">
        <f>'[9]Daily Roster'!$P134</f>
        <v>0</v>
      </c>
      <c r="Q134" s="51">
        <f>'[9]Daily Roster'!$Q134</f>
        <v>0</v>
      </c>
      <c r="R134" s="51">
        <f>'[9]Daily Roster'!$R134</f>
        <v>0</v>
      </c>
    </row>
    <row r="135" spans="1:18" x14ac:dyDescent="0.3">
      <c r="A135" s="57">
        <f>'[9]Daily Roster'!$A135</f>
        <v>43629</v>
      </c>
      <c r="B135" s="58" t="str">
        <f>'[9]Daily Roster'!$B135</f>
        <v>Thursday</v>
      </c>
      <c r="C135" s="56" t="str">
        <f>'[9]Daily Roster'!$C135</f>
        <v>John</v>
      </c>
      <c r="D135" s="56" t="str">
        <f>'[9]Daily Roster'!$D135</f>
        <v>Stuart</v>
      </c>
      <c r="E135" s="56" t="str">
        <f>'[9]Daily Roster'!$E135</f>
        <v>blank</v>
      </c>
      <c r="F135" s="56" t="str">
        <f>'[9]Daily Roster'!$F135</f>
        <v>K.Fildes</v>
      </c>
      <c r="G135" s="56" t="str">
        <f>'[9]Daily Roster'!$G135</f>
        <v>A.Alex</v>
      </c>
      <c r="H135" s="56" t="str">
        <f>'[9]Daily Roster'!$H135</f>
        <v>D.Dunning</v>
      </c>
      <c r="I135" s="56" t="str">
        <f>'[9]Daily Roster'!$I135</f>
        <v>J.Hughes</v>
      </c>
      <c r="J135" s="56" t="str">
        <f>'[9]Daily Roster'!$J135</f>
        <v>L.Jedwab</v>
      </c>
      <c r="K135" s="51">
        <f>'[9]Daily Roster'!$K135</f>
        <v>0</v>
      </c>
      <c r="L135" s="51">
        <f>'[9]Daily Roster'!$L135</f>
        <v>0</v>
      </c>
      <c r="M135" s="51">
        <f>'[9]Daily Roster'!$M135</f>
        <v>0</v>
      </c>
      <c r="N135" s="51">
        <f>'[9]Daily Roster'!$N135</f>
        <v>0</v>
      </c>
      <c r="O135" s="51">
        <f>'[9]Daily Roster'!$O135</f>
        <v>0</v>
      </c>
      <c r="P135" s="51">
        <f>'[9]Daily Roster'!$P135</f>
        <v>0</v>
      </c>
      <c r="Q135" s="51">
        <f>'[9]Daily Roster'!$Q135</f>
        <v>0</v>
      </c>
      <c r="R135" s="51">
        <f>'[9]Daily Roster'!$R135</f>
        <v>0</v>
      </c>
    </row>
    <row r="136" spans="1:18" x14ac:dyDescent="0.3">
      <c r="A136" s="57">
        <f>'[9]Daily Roster'!$A136</f>
        <v>43630</v>
      </c>
      <c r="B136" s="58" t="str">
        <f>'[9]Daily Roster'!$B136</f>
        <v>Friday</v>
      </c>
      <c r="C136" s="56" t="str">
        <f>'[9]Daily Roster'!$C136</f>
        <v>John</v>
      </c>
      <c r="D136" s="56" t="str">
        <f>'[9]Daily Roster'!$D136</f>
        <v>Stuart</v>
      </c>
      <c r="E136" s="56" t="str">
        <f>'[9]Daily Roster'!$E136</f>
        <v>blank</v>
      </c>
      <c r="F136" s="56" t="str">
        <f>'[9]Daily Roster'!$F136</f>
        <v>K.Fildes</v>
      </c>
      <c r="G136" s="56" t="str">
        <f>'[9]Daily Roster'!$G136</f>
        <v>A.Alex</v>
      </c>
      <c r="H136" s="56" t="str">
        <f>'[9]Daily Roster'!$H136</f>
        <v>qq</v>
      </c>
      <c r="I136" s="56" t="str">
        <f>'[9]Daily Roster'!$I136</f>
        <v>J.Hughes</v>
      </c>
      <c r="J136" s="56" t="str">
        <f>'[9]Daily Roster'!$J136</f>
        <v>L.Jedwab</v>
      </c>
      <c r="K136" s="51">
        <f>'[9]Daily Roster'!$K136</f>
        <v>0</v>
      </c>
      <c r="L136" s="51">
        <f>'[9]Daily Roster'!$L136</f>
        <v>0</v>
      </c>
      <c r="M136" s="51">
        <f>'[9]Daily Roster'!$M136</f>
        <v>0</v>
      </c>
      <c r="N136" s="51">
        <f>'[9]Daily Roster'!$N136</f>
        <v>0</v>
      </c>
      <c r="O136" s="51">
        <f>'[9]Daily Roster'!$O136</f>
        <v>0</v>
      </c>
      <c r="P136" s="51">
        <f>'[9]Daily Roster'!$P136</f>
        <v>0</v>
      </c>
      <c r="Q136" s="51">
        <f>'[9]Daily Roster'!$Q136</f>
        <v>0</v>
      </c>
      <c r="R136" s="51">
        <f>'[9]Daily Roster'!$R136</f>
        <v>0</v>
      </c>
    </row>
    <row r="137" spans="1:18" x14ac:dyDescent="0.3">
      <c r="A137" s="57">
        <f>'[9]Daily Roster'!$A137</f>
        <v>43633</v>
      </c>
      <c r="B137" s="58" t="str">
        <f>'[9]Daily Roster'!$B137</f>
        <v>Monday</v>
      </c>
      <c r="C137" s="56" t="str">
        <f>'[9]Daily Roster'!$C137</f>
        <v>John</v>
      </c>
      <c r="D137" s="56" t="str">
        <f>'[9]Daily Roster'!$D137</f>
        <v>Stuart</v>
      </c>
      <c r="E137" s="56" t="str">
        <f>'[9]Daily Roster'!$E137</f>
        <v>blank</v>
      </c>
      <c r="F137" s="56" t="str">
        <f>'[9]Daily Roster'!$F137</f>
        <v>K.Fildes</v>
      </c>
      <c r="G137" s="56" t="str">
        <f>'[9]Daily Roster'!$G137</f>
        <v>A.Alex</v>
      </c>
      <c r="H137" s="56" t="str">
        <f>'[9]Daily Roster'!$H137</f>
        <v>D.Dunning</v>
      </c>
      <c r="I137" s="56" t="str">
        <f>'[9]Daily Roster'!$I137</f>
        <v>J.Hughes</v>
      </c>
      <c r="J137" s="56" t="str">
        <f>'[9]Daily Roster'!$J137</f>
        <v>L.Jedwab</v>
      </c>
      <c r="K137" s="51">
        <f>'[9]Daily Roster'!$K137</f>
        <v>0</v>
      </c>
      <c r="L137" s="51">
        <f>'[9]Daily Roster'!$L137</f>
        <v>0</v>
      </c>
      <c r="M137" s="51">
        <f>'[9]Daily Roster'!$M137</f>
        <v>0</v>
      </c>
      <c r="N137" s="51">
        <f>'[9]Daily Roster'!$N137</f>
        <v>0</v>
      </c>
      <c r="O137" s="51">
        <f>'[9]Daily Roster'!$O137</f>
        <v>0</v>
      </c>
      <c r="P137" s="51">
        <f>'[9]Daily Roster'!$P137</f>
        <v>0</v>
      </c>
      <c r="Q137" s="51">
        <f>'[9]Daily Roster'!$Q137</f>
        <v>0</v>
      </c>
      <c r="R137" s="51">
        <f>'[9]Daily Roster'!$R137</f>
        <v>0</v>
      </c>
    </row>
    <row r="138" spans="1:18" x14ac:dyDescent="0.3">
      <c r="A138" s="57">
        <f>'[9]Daily Roster'!$A138</f>
        <v>43634</v>
      </c>
      <c r="B138" s="58" t="str">
        <f>'[9]Daily Roster'!$B138</f>
        <v>Tuesday</v>
      </c>
      <c r="C138" s="56" t="str">
        <f>'[9]Daily Roster'!$C138</f>
        <v>John</v>
      </c>
      <c r="D138" s="56" t="str">
        <f>'[9]Daily Roster'!$D138</f>
        <v>Stuart</v>
      </c>
      <c r="E138" s="56" t="str">
        <f>'[9]Daily Roster'!$E138</f>
        <v>blank</v>
      </c>
      <c r="F138" s="56" t="str">
        <f>'[9]Daily Roster'!$F138</f>
        <v>K.Fildes</v>
      </c>
      <c r="G138" s="56" t="str">
        <f>'[9]Daily Roster'!$G138</f>
        <v>A.Alex</v>
      </c>
      <c r="H138" s="56" t="str">
        <f>'[9]Daily Roster'!$H138</f>
        <v>D.Dunning</v>
      </c>
      <c r="I138" s="56" t="str">
        <f>'[9]Daily Roster'!$I138</f>
        <v>J.Hughes</v>
      </c>
      <c r="J138" s="56" t="str">
        <f>'[9]Daily Roster'!$J138</f>
        <v>L.Jedwab</v>
      </c>
      <c r="K138" s="51">
        <f>'[9]Daily Roster'!$K138</f>
        <v>0</v>
      </c>
      <c r="L138" s="51">
        <f>'[9]Daily Roster'!$L138</f>
        <v>0</v>
      </c>
      <c r="M138" s="51">
        <f>'[9]Daily Roster'!$M138</f>
        <v>0</v>
      </c>
      <c r="N138" s="51">
        <f>'[9]Daily Roster'!$N138</f>
        <v>0</v>
      </c>
      <c r="O138" s="51">
        <f>'[9]Daily Roster'!$O138</f>
        <v>0</v>
      </c>
      <c r="P138" s="51">
        <f>'[9]Daily Roster'!$P138</f>
        <v>0</v>
      </c>
      <c r="Q138" s="51">
        <f>'[9]Daily Roster'!$Q138</f>
        <v>0</v>
      </c>
      <c r="R138" s="51">
        <f>'[9]Daily Roster'!$R138</f>
        <v>0</v>
      </c>
    </row>
    <row r="139" spans="1:18" x14ac:dyDescent="0.3">
      <c r="A139" s="57">
        <f>'[9]Daily Roster'!$A139</f>
        <v>43635</v>
      </c>
      <c r="B139" s="58" t="str">
        <f>'[9]Daily Roster'!$B139</f>
        <v>Wednesday</v>
      </c>
      <c r="C139" s="56" t="str">
        <f>'[9]Daily Roster'!$C139</f>
        <v>John</v>
      </c>
      <c r="D139" s="56" t="str">
        <f>'[9]Daily Roster'!$D139</f>
        <v>Stuart</v>
      </c>
      <c r="E139" s="56" t="str">
        <f>'[9]Daily Roster'!$E139</f>
        <v>Sheridan</v>
      </c>
      <c r="F139" s="56" t="str">
        <f>'[9]Daily Roster'!$F139</f>
        <v>K.Fildes</v>
      </c>
      <c r="G139" s="56" t="str">
        <f>'[9]Daily Roster'!$G139</f>
        <v>A.Alex</v>
      </c>
      <c r="H139" s="56" t="str">
        <f>'[9]Daily Roster'!$H139</f>
        <v>D.Dunning</v>
      </c>
      <c r="I139" s="56" t="str">
        <f>'[9]Daily Roster'!$I139</f>
        <v>J.Hughes</v>
      </c>
      <c r="J139" s="56" t="str">
        <f>'[9]Daily Roster'!$J139</f>
        <v>L.Jedwab</v>
      </c>
      <c r="K139" s="51">
        <f>'[9]Daily Roster'!$K139</f>
        <v>0</v>
      </c>
      <c r="L139" s="51">
        <f>'[9]Daily Roster'!$L139</f>
        <v>0</v>
      </c>
      <c r="M139" s="51">
        <f>'[9]Daily Roster'!$M139</f>
        <v>0</v>
      </c>
      <c r="N139" s="51">
        <f>'[9]Daily Roster'!$N139</f>
        <v>0</v>
      </c>
      <c r="O139" s="51">
        <f>'[9]Daily Roster'!$O139</f>
        <v>0</v>
      </c>
      <c r="P139" s="51">
        <f>'[9]Daily Roster'!$P139</f>
        <v>0</v>
      </c>
      <c r="Q139" s="51">
        <f>'[9]Daily Roster'!$Q139</f>
        <v>0</v>
      </c>
      <c r="R139" s="51">
        <f>'[9]Daily Roster'!$R139</f>
        <v>0</v>
      </c>
    </row>
    <row r="140" spans="1:18" x14ac:dyDescent="0.3">
      <c r="A140" s="57">
        <f>'[9]Daily Roster'!$A140</f>
        <v>43636</v>
      </c>
      <c r="B140" s="58" t="str">
        <f>'[9]Daily Roster'!$B140</f>
        <v>Thursday</v>
      </c>
      <c r="C140" s="56" t="str">
        <f>'[9]Daily Roster'!$C140</f>
        <v>John</v>
      </c>
      <c r="D140" s="56" t="str">
        <f>'[9]Daily Roster'!$D140</f>
        <v>Stuart</v>
      </c>
      <c r="E140" s="56" t="str">
        <f>'[9]Daily Roster'!$E140</f>
        <v>Sheridan</v>
      </c>
      <c r="F140" s="56" t="str">
        <f>'[9]Daily Roster'!$F140</f>
        <v>K.Fildes</v>
      </c>
      <c r="G140" s="56" t="str">
        <f>'[9]Daily Roster'!$G140</f>
        <v>A.Alex</v>
      </c>
      <c r="H140" s="56" t="str">
        <f>'[9]Daily Roster'!$H140</f>
        <v>D.Dunning</v>
      </c>
      <c r="I140" s="56" t="str">
        <f>'[9]Daily Roster'!$I140</f>
        <v>J.Hughes</v>
      </c>
      <c r="J140" s="56" t="str">
        <f>'[9]Daily Roster'!$J140</f>
        <v>L.Jedwab</v>
      </c>
      <c r="K140" s="51">
        <f>'[9]Daily Roster'!$K140</f>
        <v>0</v>
      </c>
      <c r="L140" s="51">
        <f>'[9]Daily Roster'!$L140</f>
        <v>0</v>
      </c>
      <c r="M140" s="51">
        <f>'[9]Daily Roster'!$M140</f>
        <v>0</v>
      </c>
      <c r="N140" s="51">
        <f>'[9]Daily Roster'!$N140</f>
        <v>0</v>
      </c>
      <c r="O140" s="51">
        <f>'[9]Daily Roster'!$O140</f>
        <v>0</v>
      </c>
      <c r="P140" s="51">
        <f>'[9]Daily Roster'!$P140</f>
        <v>0</v>
      </c>
      <c r="Q140" s="51">
        <f>'[9]Daily Roster'!$Q140</f>
        <v>0</v>
      </c>
      <c r="R140" s="51">
        <f>'[9]Daily Roster'!$R140</f>
        <v>0</v>
      </c>
    </row>
    <row r="141" spans="1:18" x14ac:dyDescent="0.3">
      <c r="A141" s="57">
        <f>'[9]Daily Roster'!$A141</f>
        <v>43637</v>
      </c>
      <c r="B141" s="58" t="str">
        <f>'[9]Daily Roster'!$B141</f>
        <v>Friday</v>
      </c>
      <c r="C141" s="56" t="str">
        <f>'[9]Daily Roster'!$C141</f>
        <v>John</v>
      </c>
      <c r="D141" s="56" t="str">
        <f>'[9]Daily Roster'!$D141</f>
        <v>Stuart</v>
      </c>
      <c r="E141" s="56" t="str">
        <f>'[9]Daily Roster'!$E141</f>
        <v>blank</v>
      </c>
      <c r="F141" s="56" t="str">
        <f>'[9]Daily Roster'!$F141</f>
        <v>K.Fildes</v>
      </c>
      <c r="G141" s="56" t="str">
        <f>'[9]Daily Roster'!$G141</f>
        <v>A.Alex</v>
      </c>
      <c r="H141" s="56" t="str">
        <f>'[9]Daily Roster'!$H141</f>
        <v>qq</v>
      </c>
      <c r="I141" s="56" t="str">
        <f>'[9]Daily Roster'!$I141</f>
        <v>J.Hughes</v>
      </c>
      <c r="J141" s="56" t="str">
        <f>'[9]Daily Roster'!$J141</f>
        <v>L.Jedwab</v>
      </c>
      <c r="K141" s="51">
        <f>'[9]Daily Roster'!$K141</f>
        <v>0</v>
      </c>
      <c r="L141" s="51">
        <f>'[9]Daily Roster'!$L141</f>
        <v>0</v>
      </c>
      <c r="M141" s="51">
        <f>'[9]Daily Roster'!$M141</f>
        <v>0</v>
      </c>
      <c r="N141" s="51">
        <f>'[9]Daily Roster'!$N141</f>
        <v>0</v>
      </c>
      <c r="O141" s="51">
        <f>'[9]Daily Roster'!$O141</f>
        <v>0</v>
      </c>
      <c r="P141" s="51">
        <f>'[9]Daily Roster'!$P141</f>
        <v>0</v>
      </c>
      <c r="Q141" s="51">
        <f>'[9]Daily Roster'!$Q141</f>
        <v>0</v>
      </c>
      <c r="R141" s="51">
        <f>'[9]Daily Roster'!$R141</f>
        <v>0</v>
      </c>
    </row>
    <row r="142" spans="1:18" x14ac:dyDescent="0.3">
      <c r="A142" s="57">
        <f>'[9]Daily Roster'!$A142</f>
        <v>43640</v>
      </c>
      <c r="B142" s="58" t="str">
        <f>'[9]Daily Roster'!$B142</f>
        <v>Monday</v>
      </c>
      <c r="C142" s="56" t="str">
        <f>'[9]Daily Roster'!$C142</f>
        <v>John</v>
      </c>
      <c r="D142" s="56" t="str">
        <f>'[9]Daily Roster'!$D142</f>
        <v>Stuart</v>
      </c>
      <c r="E142" s="56" t="str">
        <f>'[9]Daily Roster'!$E142</f>
        <v>blank</v>
      </c>
      <c r="F142" s="56" t="str">
        <f>'[9]Daily Roster'!$F142</f>
        <v>K.Fildes</v>
      </c>
      <c r="G142" s="56" t="str">
        <f>'[9]Daily Roster'!$G142</f>
        <v>A.Alex</v>
      </c>
      <c r="H142" s="56" t="str">
        <f>'[9]Daily Roster'!$H142</f>
        <v>D.Dunning</v>
      </c>
      <c r="I142" s="56" t="str">
        <f>'[9]Daily Roster'!$I142</f>
        <v>J.Hughes</v>
      </c>
      <c r="J142" s="56" t="str">
        <f>'[9]Daily Roster'!$J142</f>
        <v>L.Jedwab</v>
      </c>
      <c r="K142" s="51">
        <f>'[9]Daily Roster'!$K142</f>
        <v>0</v>
      </c>
      <c r="L142" s="51">
        <f>'[9]Daily Roster'!$L142</f>
        <v>0</v>
      </c>
      <c r="M142" s="51">
        <f>'[9]Daily Roster'!$M142</f>
        <v>0</v>
      </c>
      <c r="N142" s="51">
        <f>'[9]Daily Roster'!$N142</f>
        <v>0</v>
      </c>
      <c r="O142" s="51">
        <f>'[9]Daily Roster'!$O142</f>
        <v>0</v>
      </c>
      <c r="P142" s="51">
        <f>'[9]Daily Roster'!$P142</f>
        <v>0</v>
      </c>
      <c r="Q142" s="51">
        <f>'[9]Daily Roster'!$Q142</f>
        <v>0</v>
      </c>
      <c r="R142" s="51">
        <f>'[9]Daily Roster'!$R142</f>
        <v>0</v>
      </c>
    </row>
    <row r="143" spans="1:18" x14ac:dyDescent="0.3">
      <c r="A143" s="57">
        <f>'[9]Daily Roster'!$A143</f>
        <v>43641</v>
      </c>
      <c r="B143" s="58" t="str">
        <f>'[9]Daily Roster'!$B143</f>
        <v>Tuesday</v>
      </c>
      <c r="C143" s="56" t="str">
        <f>'[9]Daily Roster'!$C143</f>
        <v>John</v>
      </c>
      <c r="D143" s="56" t="str">
        <f>'[9]Daily Roster'!$D143</f>
        <v>Stuart</v>
      </c>
      <c r="E143" s="56" t="str">
        <f>'[9]Daily Roster'!$E143</f>
        <v>blank</v>
      </c>
      <c r="F143" s="56" t="str">
        <f>'[9]Daily Roster'!$F143</f>
        <v>K.Fildes</v>
      </c>
      <c r="G143" s="56" t="str">
        <f>'[9]Daily Roster'!$G143</f>
        <v>A.Alex</v>
      </c>
      <c r="H143" s="56" t="str">
        <f>'[9]Daily Roster'!$H143</f>
        <v>D.Dunning</v>
      </c>
      <c r="I143" s="56" t="str">
        <f>'[9]Daily Roster'!$I143</f>
        <v>J.Hughes</v>
      </c>
      <c r="J143" s="56" t="str">
        <f>'[9]Daily Roster'!$J143</f>
        <v>L.Jedwab</v>
      </c>
      <c r="K143" s="51">
        <f>'[9]Daily Roster'!$K143</f>
        <v>0</v>
      </c>
      <c r="L143" s="51">
        <f>'[9]Daily Roster'!$L143</f>
        <v>0</v>
      </c>
      <c r="M143" s="51">
        <f>'[9]Daily Roster'!$M143</f>
        <v>0</v>
      </c>
      <c r="N143" s="51">
        <f>'[9]Daily Roster'!$N143</f>
        <v>0</v>
      </c>
      <c r="O143" s="51">
        <f>'[9]Daily Roster'!$O143</f>
        <v>0</v>
      </c>
      <c r="P143" s="51">
        <f>'[9]Daily Roster'!$P143</f>
        <v>0</v>
      </c>
      <c r="Q143" s="51">
        <f>'[9]Daily Roster'!$Q143</f>
        <v>0</v>
      </c>
      <c r="R143" s="51">
        <f>'[9]Daily Roster'!$R143</f>
        <v>0</v>
      </c>
    </row>
    <row r="144" spans="1:18" x14ac:dyDescent="0.3">
      <c r="A144" s="57">
        <f>'[9]Daily Roster'!$A144</f>
        <v>43642</v>
      </c>
      <c r="B144" s="58" t="str">
        <f>'[9]Daily Roster'!$B144</f>
        <v>Wednesday</v>
      </c>
      <c r="C144" s="56" t="str">
        <f>'[9]Daily Roster'!$C144</f>
        <v>John</v>
      </c>
      <c r="D144" s="56" t="str">
        <f>'[9]Daily Roster'!$D144</f>
        <v>Stuart</v>
      </c>
      <c r="E144" s="56" t="str">
        <f>'[9]Daily Roster'!$E144</f>
        <v>blank</v>
      </c>
      <c r="F144" s="56" t="str">
        <f>'[9]Daily Roster'!$F144</f>
        <v>K.Fildes</v>
      </c>
      <c r="G144" s="56" t="str">
        <f>'[9]Daily Roster'!$G144</f>
        <v>A.Alex</v>
      </c>
      <c r="H144" s="56" t="str">
        <f>'[9]Daily Roster'!$H144</f>
        <v>D.Dunning</v>
      </c>
      <c r="I144" s="56" t="str">
        <f>'[9]Daily Roster'!$I144</f>
        <v>J.Hughes</v>
      </c>
      <c r="J144" s="56" t="str">
        <f>'[9]Daily Roster'!$J144</f>
        <v>L.Jedwab</v>
      </c>
      <c r="K144" s="51">
        <f>'[9]Daily Roster'!$K144</f>
        <v>0</v>
      </c>
      <c r="L144" s="51">
        <f>'[9]Daily Roster'!$L144</f>
        <v>0</v>
      </c>
      <c r="M144" s="51">
        <f>'[9]Daily Roster'!$M144</f>
        <v>0</v>
      </c>
      <c r="N144" s="51">
        <f>'[9]Daily Roster'!$N144</f>
        <v>0</v>
      </c>
      <c r="O144" s="51">
        <f>'[9]Daily Roster'!$O144</f>
        <v>0</v>
      </c>
      <c r="P144" s="51">
        <f>'[9]Daily Roster'!$P144</f>
        <v>0</v>
      </c>
      <c r="Q144" s="51">
        <f>'[9]Daily Roster'!$Q144</f>
        <v>0</v>
      </c>
      <c r="R144" s="51">
        <f>'[9]Daily Roster'!$R144</f>
        <v>0</v>
      </c>
    </row>
    <row r="145" spans="1:18" x14ac:dyDescent="0.3">
      <c r="A145" s="57">
        <f>'[9]Daily Roster'!$A145</f>
        <v>43643</v>
      </c>
      <c r="B145" s="58" t="str">
        <f>'[9]Daily Roster'!$B145</f>
        <v>Thursday</v>
      </c>
      <c r="C145" s="56" t="str">
        <f>'[9]Daily Roster'!$C145</f>
        <v>John</v>
      </c>
      <c r="D145" s="56" t="str">
        <f>'[9]Daily Roster'!$D145</f>
        <v>Stuart</v>
      </c>
      <c r="E145" s="56" t="str">
        <f>'[9]Daily Roster'!$E145</f>
        <v>Sheridan</v>
      </c>
      <c r="F145" s="56" t="str">
        <f>'[9]Daily Roster'!$F145</f>
        <v>K.Fildes</v>
      </c>
      <c r="G145" s="56" t="str">
        <f>'[9]Daily Roster'!$G145</f>
        <v>A.Alex</v>
      </c>
      <c r="H145" s="56" t="str">
        <f>'[9]Daily Roster'!$H145</f>
        <v>D.Dunning</v>
      </c>
      <c r="I145" s="56" t="str">
        <f>'[9]Daily Roster'!$I145</f>
        <v>J.Hughes</v>
      </c>
      <c r="J145" s="56" t="str">
        <f>'[9]Daily Roster'!$J145</f>
        <v>L.Jedwab</v>
      </c>
      <c r="K145" s="51">
        <f>'[9]Daily Roster'!$K145</f>
        <v>0</v>
      </c>
      <c r="L145" s="51">
        <f>'[9]Daily Roster'!$L145</f>
        <v>0</v>
      </c>
      <c r="M145" s="51">
        <f>'[9]Daily Roster'!$M145</f>
        <v>0</v>
      </c>
      <c r="N145" s="51">
        <f>'[9]Daily Roster'!$N145</f>
        <v>0</v>
      </c>
      <c r="O145" s="51">
        <f>'[9]Daily Roster'!$O145</f>
        <v>0</v>
      </c>
      <c r="P145" s="51">
        <f>'[9]Daily Roster'!$P145</f>
        <v>0</v>
      </c>
      <c r="Q145" s="51">
        <f>'[9]Daily Roster'!$Q145</f>
        <v>0</v>
      </c>
      <c r="R145" s="51">
        <f>'[9]Daily Roster'!$R145</f>
        <v>0</v>
      </c>
    </row>
    <row r="146" spans="1:18" x14ac:dyDescent="0.3">
      <c r="A146" s="57">
        <f>'[9]Daily Roster'!$A146</f>
        <v>43644</v>
      </c>
      <c r="B146" s="58" t="str">
        <f>'[9]Daily Roster'!$B146</f>
        <v>Friday</v>
      </c>
      <c r="C146" s="56" t="str">
        <f>'[9]Daily Roster'!$C146</f>
        <v>John</v>
      </c>
      <c r="D146" s="56" t="str">
        <f>'[9]Daily Roster'!$D146</f>
        <v>Stuart</v>
      </c>
      <c r="E146" s="56" t="str">
        <f>'[9]Daily Roster'!$E146</f>
        <v>Sheridan</v>
      </c>
      <c r="F146" s="56" t="str">
        <f>'[9]Daily Roster'!$F146</f>
        <v>K.Fildes</v>
      </c>
      <c r="G146" s="56" t="str">
        <f>'[9]Daily Roster'!$G146</f>
        <v>A.Alex</v>
      </c>
      <c r="H146" s="56" t="str">
        <f>'[9]Daily Roster'!$H146</f>
        <v>qq</v>
      </c>
      <c r="I146" s="56" t="str">
        <f>'[9]Daily Roster'!$I146</f>
        <v>J.Hughes</v>
      </c>
      <c r="J146" s="56" t="str">
        <f>'[9]Daily Roster'!$J146</f>
        <v>L.Jedwab</v>
      </c>
      <c r="K146" s="51">
        <f>'[9]Daily Roster'!$K146</f>
        <v>0</v>
      </c>
      <c r="L146" s="51">
        <f>'[9]Daily Roster'!$L146</f>
        <v>0</v>
      </c>
      <c r="M146" s="51">
        <f>'[9]Daily Roster'!$M146</f>
        <v>0</v>
      </c>
      <c r="N146" s="51">
        <f>'[9]Daily Roster'!$N146</f>
        <v>0</v>
      </c>
      <c r="O146" s="51">
        <f>'[9]Daily Roster'!$O146</f>
        <v>0</v>
      </c>
      <c r="P146" s="51">
        <f>'[9]Daily Roster'!$P146</f>
        <v>0</v>
      </c>
      <c r="Q146" s="51">
        <f>'[9]Daily Roster'!$Q146</f>
        <v>0</v>
      </c>
      <c r="R146" s="51">
        <f>'[9]Daily Roster'!$R146</f>
        <v>0</v>
      </c>
    </row>
    <row r="147" spans="1:18" x14ac:dyDescent="0.3">
      <c r="A147" s="57">
        <f>'[9]Daily Roster'!$A147</f>
        <v>43647</v>
      </c>
      <c r="B147" s="58" t="str">
        <f>'[9]Daily Roster'!$B147</f>
        <v>Monday</v>
      </c>
      <c r="C147" s="56">
        <f>'[9]Daily Roster'!$C147</f>
        <v>0</v>
      </c>
      <c r="D147" s="56">
        <f>'[9]Daily Roster'!$D147</f>
        <v>0</v>
      </c>
      <c r="E147" s="56">
        <f>'[9]Daily Roster'!$E147</f>
        <v>0</v>
      </c>
      <c r="F147" s="56">
        <f>'[9]Daily Roster'!$F147</f>
        <v>0</v>
      </c>
      <c r="G147" s="56">
        <f>'[9]Daily Roster'!$G147</f>
        <v>0</v>
      </c>
      <c r="H147" s="56">
        <f>'[9]Daily Roster'!$H147</f>
        <v>0</v>
      </c>
      <c r="I147" s="56">
        <f>'[9]Daily Roster'!$I147</f>
        <v>0</v>
      </c>
      <c r="J147" s="56">
        <f>'[9]Daily Roster'!$J147</f>
        <v>0</v>
      </c>
      <c r="K147" s="51">
        <f>'[9]Daily Roster'!$K147</f>
        <v>0</v>
      </c>
      <c r="L147" s="51">
        <f>'[9]Daily Roster'!$L147</f>
        <v>0</v>
      </c>
      <c r="M147" s="51">
        <f>'[9]Daily Roster'!$M147</f>
        <v>0</v>
      </c>
      <c r="N147" s="51">
        <f>'[9]Daily Roster'!$N147</f>
        <v>0</v>
      </c>
      <c r="O147" s="51">
        <f>'[9]Daily Roster'!$O147</f>
        <v>0</v>
      </c>
      <c r="P147" s="51">
        <f>'[9]Daily Roster'!$P147</f>
        <v>0</v>
      </c>
      <c r="Q147" s="51">
        <f>'[9]Daily Roster'!$Q147</f>
        <v>0</v>
      </c>
      <c r="R147" s="51">
        <f>'[9]Daily Roster'!$R147</f>
        <v>0</v>
      </c>
    </row>
    <row r="148" spans="1:18" x14ac:dyDescent="0.3">
      <c r="A148" s="57">
        <f>'[9]Daily Roster'!$A148</f>
        <v>43648</v>
      </c>
      <c r="B148" s="58" t="str">
        <f>'[9]Daily Roster'!$B148</f>
        <v>Tuesday</v>
      </c>
      <c r="C148" s="56">
        <f>'[9]Daily Roster'!$C148</f>
        <v>0</v>
      </c>
      <c r="D148" s="56">
        <f>'[9]Daily Roster'!$D148</f>
        <v>0</v>
      </c>
      <c r="E148" s="56">
        <f>'[9]Daily Roster'!$E148</f>
        <v>0</v>
      </c>
      <c r="F148" s="56">
        <f>'[9]Daily Roster'!$F148</f>
        <v>0</v>
      </c>
      <c r="G148" s="56">
        <f>'[9]Daily Roster'!$G148</f>
        <v>0</v>
      </c>
      <c r="H148" s="56">
        <f>'[9]Daily Roster'!$H148</f>
        <v>0</v>
      </c>
      <c r="I148" s="56">
        <f>'[9]Daily Roster'!$I148</f>
        <v>0</v>
      </c>
      <c r="J148" s="56">
        <f>'[9]Daily Roster'!$J148</f>
        <v>0</v>
      </c>
      <c r="K148" s="51">
        <f>'[9]Daily Roster'!$K148</f>
        <v>0</v>
      </c>
      <c r="L148" s="51">
        <f>'[9]Daily Roster'!$L148</f>
        <v>0</v>
      </c>
      <c r="M148" s="51">
        <f>'[9]Daily Roster'!$M148</f>
        <v>0</v>
      </c>
      <c r="N148" s="51">
        <f>'[9]Daily Roster'!$N148</f>
        <v>0</v>
      </c>
      <c r="O148" s="51">
        <f>'[9]Daily Roster'!$O148</f>
        <v>0</v>
      </c>
      <c r="P148" s="51">
        <f>'[9]Daily Roster'!$P148</f>
        <v>0</v>
      </c>
      <c r="Q148" s="51">
        <f>'[9]Daily Roster'!$Q148</f>
        <v>0</v>
      </c>
      <c r="R148" s="51">
        <f>'[9]Daily Roster'!$R148</f>
        <v>0</v>
      </c>
    </row>
    <row r="149" spans="1:18" x14ac:dyDescent="0.3">
      <c r="A149" s="57">
        <f>'[9]Daily Roster'!$A149</f>
        <v>43649</v>
      </c>
      <c r="B149" s="58" t="str">
        <f>'[9]Daily Roster'!$B149</f>
        <v>Wednesday</v>
      </c>
      <c r="C149" s="56">
        <f>'[9]Daily Roster'!$C149</f>
        <v>0</v>
      </c>
      <c r="D149" s="56">
        <f>'[9]Daily Roster'!$D149</f>
        <v>0</v>
      </c>
      <c r="E149" s="56">
        <f>'[9]Daily Roster'!$E149</f>
        <v>0</v>
      </c>
      <c r="F149" s="56">
        <f>'[9]Daily Roster'!$F149</f>
        <v>0</v>
      </c>
      <c r="G149" s="56">
        <f>'[9]Daily Roster'!$G149</f>
        <v>0</v>
      </c>
      <c r="H149" s="56">
        <f>'[9]Daily Roster'!$H149</f>
        <v>0</v>
      </c>
      <c r="I149" s="56">
        <f>'[9]Daily Roster'!$I149</f>
        <v>0</v>
      </c>
      <c r="J149" s="56">
        <f>'[9]Daily Roster'!$J149</f>
        <v>0</v>
      </c>
      <c r="K149" s="51">
        <f>'[9]Daily Roster'!$K149</f>
        <v>0</v>
      </c>
      <c r="L149" s="51">
        <f>'[9]Daily Roster'!$L149</f>
        <v>0</v>
      </c>
      <c r="M149" s="51">
        <f>'[9]Daily Roster'!$M149</f>
        <v>0</v>
      </c>
      <c r="N149" s="51">
        <f>'[9]Daily Roster'!$N149</f>
        <v>0</v>
      </c>
      <c r="O149" s="51">
        <f>'[9]Daily Roster'!$O149</f>
        <v>0</v>
      </c>
      <c r="P149" s="51">
        <f>'[9]Daily Roster'!$P149</f>
        <v>0</v>
      </c>
      <c r="Q149" s="51">
        <f>'[9]Daily Roster'!$Q149</f>
        <v>0</v>
      </c>
      <c r="R149" s="51">
        <f>'[9]Daily Roster'!$R149</f>
        <v>0</v>
      </c>
    </row>
    <row r="150" spans="1:18" x14ac:dyDescent="0.3">
      <c r="A150" s="57">
        <f>'[9]Daily Roster'!$A150</f>
        <v>43650</v>
      </c>
      <c r="B150" s="58" t="str">
        <f>'[9]Daily Roster'!$B150</f>
        <v>Thursday</v>
      </c>
      <c r="C150" s="56">
        <f>'[9]Daily Roster'!$C150</f>
        <v>0</v>
      </c>
      <c r="D150" s="56">
        <f>'[9]Daily Roster'!$D150</f>
        <v>0</v>
      </c>
      <c r="E150" s="56">
        <f>'[9]Daily Roster'!$E150</f>
        <v>0</v>
      </c>
      <c r="F150" s="56">
        <f>'[9]Daily Roster'!$F150</f>
        <v>0</v>
      </c>
      <c r="G150" s="56">
        <f>'[9]Daily Roster'!$G150</f>
        <v>0</v>
      </c>
      <c r="H150" s="56">
        <f>'[9]Daily Roster'!$H150</f>
        <v>0</v>
      </c>
      <c r="I150" s="56">
        <f>'[9]Daily Roster'!$I150</f>
        <v>0</v>
      </c>
      <c r="J150" s="56">
        <f>'[9]Daily Roster'!$J150</f>
        <v>0</v>
      </c>
      <c r="K150" s="51">
        <f>'[9]Daily Roster'!$K150</f>
        <v>0</v>
      </c>
      <c r="L150" s="51">
        <f>'[9]Daily Roster'!$L150</f>
        <v>0</v>
      </c>
      <c r="M150" s="51">
        <f>'[9]Daily Roster'!$M150</f>
        <v>0</v>
      </c>
      <c r="N150" s="51">
        <f>'[9]Daily Roster'!$N150</f>
        <v>0</v>
      </c>
      <c r="O150" s="51">
        <f>'[9]Daily Roster'!$O150</f>
        <v>0</v>
      </c>
      <c r="P150" s="51">
        <f>'[9]Daily Roster'!$P150</f>
        <v>0</v>
      </c>
      <c r="Q150" s="51">
        <f>'[9]Daily Roster'!$Q150</f>
        <v>0</v>
      </c>
      <c r="R150" s="51">
        <f>'[9]Daily Roster'!$R150</f>
        <v>0</v>
      </c>
    </row>
    <row r="151" spans="1:18" x14ac:dyDescent="0.3">
      <c r="A151" s="57">
        <f>'[9]Daily Roster'!$A151</f>
        <v>43651</v>
      </c>
      <c r="B151" s="58" t="str">
        <f>'[9]Daily Roster'!$B151</f>
        <v>Friday</v>
      </c>
      <c r="C151" s="56">
        <f>'[9]Daily Roster'!$C151</f>
        <v>0</v>
      </c>
      <c r="D151" s="56">
        <f>'[9]Daily Roster'!$D151</f>
        <v>0</v>
      </c>
      <c r="E151" s="56">
        <f>'[9]Daily Roster'!$E151</f>
        <v>0</v>
      </c>
      <c r="F151" s="56">
        <f>'[9]Daily Roster'!$F151</f>
        <v>0</v>
      </c>
      <c r="G151" s="56">
        <f>'[9]Daily Roster'!$G151</f>
        <v>0</v>
      </c>
      <c r="H151" s="56">
        <f>'[9]Daily Roster'!$H151</f>
        <v>0</v>
      </c>
      <c r="I151" s="56">
        <f>'[9]Daily Roster'!$I151</f>
        <v>0</v>
      </c>
      <c r="J151" s="56">
        <f>'[9]Daily Roster'!$J151</f>
        <v>0</v>
      </c>
      <c r="K151" s="51">
        <f>'[9]Daily Roster'!$K151</f>
        <v>0</v>
      </c>
      <c r="L151" s="51">
        <f>'[9]Daily Roster'!$L151</f>
        <v>0</v>
      </c>
      <c r="M151" s="51">
        <f>'[9]Daily Roster'!$M151</f>
        <v>0</v>
      </c>
      <c r="N151" s="51">
        <f>'[9]Daily Roster'!$N151</f>
        <v>0</v>
      </c>
      <c r="O151" s="51">
        <f>'[9]Daily Roster'!$O151</f>
        <v>0</v>
      </c>
      <c r="P151" s="51">
        <f>'[9]Daily Roster'!$P151</f>
        <v>0</v>
      </c>
      <c r="Q151" s="51">
        <f>'[9]Daily Roster'!$Q151</f>
        <v>0</v>
      </c>
      <c r="R151" s="51">
        <f>'[9]Daily Roster'!$R151</f>
        <v>0</v>
      </c>
    </row>
    <row r="152" spans="1:18" x14ac:dyDescent="0.3">
      <c r="A152" s="57">
        <f>'[9]Daily Roster'!$A152</f>
        <v>43654</v>
      </c>
      <c r="B152" s="58" t="str">
        <f>'[9]Daily Roster'!$B152</f>
        <v>Monday</v>
      </c>
      <c r="C152" s="56">
        <f>'[9]Daily Roster'!$C152</f>
        <v>0</v>
      </c>
      <c r="D152" s="56">
        <f>'[9]Daily Roster'!$D152</f>
        <v>0</v>
      </c>
      <c r="E152" s="56">
        <f>'[9]Daily Roster'!$E152</f>
        <v>0</v>
      </c>
      <c r="F152" s="56">
        <f>'[9]Daily Roster'!$F152</f>
        <v>0</v>
      </c>
      <c r="G152" s="56">
        <f>'[9]Daily Roster'!$G152</f>
        <v>0</v>
      </c>
      <c r="H152" s="56">
        <f>'[9]Daily Roster'!$H152</f>
        <v>0</v>
      </c>
      <c r="I152" s="56">
        <f>'[9]Daily Roster'!$I152</f>
        <v>0</v>
      </c>
      <c r="J152" s="56">
        <f>'[9]Daily Roster'!$J152</f>
        <v>0</v>
      </c>
      <c r="K152" s="51">
        <f>'[9]Daily Roster'!$K152</f>
        <v>0</v>
      </c>
      <c r="L152" s="51">
        <f>'[9]Daily Roster'!$L152</f>
        <v>0</v>
      </c>
      <c r="M152" s="51">
        <f>'[9]Daily Roster'!$M152</f>
        <v>0</v>
      </c>
      <c r="N152" s="51">
        <f>'[9]Daily Roster'!$N152</f>
        <v>0</v>
      </c>
      <c r="O152" s="51">
        <f>'[9]Daily Roster'!$O152</f>
        <v>0</v>
      </c>
      <c r="P152" s="51">
        <f>'[9]Daily Roster'!$P152</f>
        <v>0</v>
      </c>
      <c r="Q152" s="51">
        <f>'[9]Daily Roster'!$Q152</f>
        <v>0</v>
      </c>
      <c r="R152" s="51">
        <f>'[9]Daily Roster'!$R152</f>
        <v>0</v>
      </c>
    </row>
    <row r="153" spans="1:18" x14ac:dyDescent="0.3">
      <c r="A153" s="57">
        <f>'[9]Daily Roster'!$A153</f>
        <v>43655</v>
      </c>
      <c r="B153" s="58" t="str">
        <f>'[9]Daily Roster'!$B153</f>
        <v>Tuesday</v>
      </c>
      <c r="C153" s="56">
        <f>'[9]Daily Roster'!$C153</f>
        <v>0</v>
      </c>
      <c r="D153" s="56">
        <f>'[9]Daily Roster'!$D153</f>
        <v>0</v>
      </c>
      <c r="E153" s="56">
        <f>'[9]Daily Roster'!$E153</f>
        <v>0</v>
      </c>
      <c r="F153" s="56">
        <f>'[9]Daily Roster'!$F153</f>
        <v>0</v>
      </c>
      <c r="G153" s="56">
        <f>'[9]Daily Roster'!$G153</f>
        <v>0</v>
      </c>
      <c r="H153" s="56">
        <f>'[9]Daily Roster'!$H153</f>
        <v>0</v>
      </c>
      <c r="I153" s="56">
        <f>'[9]Daily Roster'!$I153</f>
        <v>0</v>
      </c>
      <c r="J153" s="56">
        <f>'[9]Daily Roster'!$J153</f>
        <v>0</v>
      </c>
      <c r="K153" s="51">
        <f>'[9]Daily Roster'!$K153</f>
        <v>0</v>
      </c>
      <c r="L153" s="51">
        <f>'[9]Daily Roster'!$L153</f>
        <v>0</v>
      </c>
      <c r="M153" s="51">
        <f>'[9]Daily Roster'!$M153</f>
        <v>0</v>
      </c>
      <c r="N153" s="51">
        <f>'[9]Daily Roster'!$N153</f>
        <v>0</v>
      </c>
      <c r="O153" s="51">
        <f>'[9]Daily Roster'!$O153</f>
        <v>0</v>
      </c>
      <c r="P153" s="51">
        <f>'[9]Daily Roster'!$P153</f>
        <v>0</v>
      </c>
      <c r="Q153" s="51">
        <f>'[9]Daily Roster'!$Q153</f>
        <v>0</v>
      </c>
      <c r="R153" s="51">
        <f>'[9]Daily Roster'!$R153</f>
        <v>0</v>
      </c>
    </row>
    <row r="154" spans="1:18" x14ac:dyDescent="0.3">
      <c r="A154" s="57">
        <f>'[9]Daily Roster'!$A154</f>
        <v>43656</v>
      </c>
      <c r="B154" s="58" t="str">
        <f>'[9]Daily Roster'!$B154</f>
        <v>Wednesday</v>
      </c>
      <c r="C154" s="56">
        <f>'[9]Daily Roster'!$C154</f>
        <v>0</v>
      </c>
      <c r="D154" s="56">
        <f>'[9]Daily Roster'!$D154</f>
        <v>0</v>
      </c>
      <c r="E154" s="56">
        <f>'[9]Daily Roster'!$E154</f>
        <v>0</v>
      </c>
      <c r="F154" s="56">
        <f>'[9]Daily Roster'!$F154</f>
        <v>0</v>
      </c>
      <c r="G154" s="56">
        <f>'[9]Daily Roster'!$G154</f>
        <v>0</v>
      </c>
      <c r="H154" s="56">
        <f>'[9]Daily Roster'!$H154</f>
        <v>0</v>
      </c>
      <c r="I154" s="56">
        <f>'[9]Daily Roster'!$I154</f>
        <v>0</v>
      </c>
      <c r="J154" s="56">
        <f>'[9]Daily Roster'!$J154</f>
        <v>0</v>
      </c>
      <c r="K154" s="51">
        <f>'[9]Daily Roster'!$K154</f>
        <v>0</v>
      </c>
      <c r="L154" s="51">
        <f>'[9]Daily Roster'!$L154</f>
        <v>0</v>
      </c>
      <c r="M154" s="51">
        <f>'[9]Daily Roster'!$M154</f>
        <v>0</v>
      </c>
      <c r="N154" s="51">
        <f>'[9]Daily Roster'!$N154</f>
        <v>0</v>
      </c>
      <c r="O154" s="51">
        <f>'[9]Daily Roster'!$O154</f>
        <v>0</v>
      </c>
      <c r="P154" s="51">
        <f>'[9]Daily Roster'!$P154</f>
        <v>0</v>
      </c>
      <c r="Q154" s="51">
        <f>'[9]Daily Roster'!$Q154</f>
        <v>0</v>
      </c>
      <c r="R154" s="51">
        <f>'[9]Daily Roster'!$R154</f>
        <v>0</v>
      </c>
    </row>
    <row r="155" spans="1:18" x14ac:dyDescent="0.3">
      <c r="A155" s="57">
        <f>'[9]Daily Roster'!$A155</f>
        <v>43657</v>
      </c>
      <c r="B155" s="58" t="str">
        <f>'[9]Daily Roster'!$B155</f>
        <v>Thursday</v>
      </c>
      <c r="C155" s="56">
        <f>'[9]Daily Roster'!$C155</f>
        <v>0</v>
      </c>
      <c r="D155" s="56">
        <f>'[9]Daily Roster'!$D155</f>
        <v>0</v>
      </c>
      <c r="E155" s="56">
        <f>'[9]Daily Roster'!$E155</f>
        <v>0</v>
      </c>
      <c r="F155" s="56">
        <f>'[9]Daily Roster'!$F155</f>
        <v>0</v>
      </c>
      <c r="G155" s="56">
        <f>'[9]Daily Roster'!$G155</f>
        <v>0</v>
      </c>
      <c r="H155" s="56">
        <f>'[9]Daily Roster'!$H155</f>
        <v>0</v>
      </c>
      <c r="I155" s="56">
        <f>'[9]Daily Roster'!$I155</f>
        <v>0</v>
      </c>
      <c r="J155" s="56">
        <f>'[9]Daily Roster'!$J155</f>
        <v>0</v>
      </c>
      <c r="K155" s="51">
        <f>'[9]Daily Roster'!$K155</f>
        <v>0</v>
      </c>
      <c r="L155" s="51">
        <f>'[9]Daily Roster'!$L155</f>
        <v>0</v>
      </c>
      <c r="M155" s="51">
        <f>'[9]Daily Roster'!$M155</f>
        <v>0</v>
      </c>
      <c r="N155" s="51">
        <f>'[9]Daily Roster'!$N155</f>
        <v>0</v>
      </c>
      <c r="O155" s="51">
        <f>'[9]Daily Roster'!$O155</f>
        <v>0</v>
      </c>
      <c r="P155" s="51">
        <f>'[9]Daily Roster'!$P155</f>
        <v>0</v>
      </c>
      <c r="Q155" s="51">
        <f>'[9]Daily Roster'!$Q155</f>
        <v>0</v>
      </c>
      <c r="R155" s="51">
        <f>'[9]Daily Roster'!$R155</f>
        <v>0</v>
      </c>
    </row>
    <row r="156" spans="1:18" x14ac:dyDescent="0.3">
      <c r="A156" s="57">
        <f>'[9]Daily Roster'!$A156</f>
        <v>43658</v>
      </c>
      <c r="B156" s="58" t="str">
        <f>'[9]Daily Roster'!$B156</f>
        <v>Friday</v>
      </c>
      <c r="C156" s="56">
        <f>'[9]Daily Roster'!$C156</f>
        <v>0</v>
      </c>
      <c r="D156" s="56">
        <f>'[9]Daily Roster'!$D156</f>
        <v>0</v>
      </c>
      <c r="E156" s="56">
        <f>'[9]Daily Roster'!$E156</f>
        <v>0</v>
      </c>
      <c r="F156" s="56">
        <f>'[9]Daily Roster'!$F156</f>
        <v>0</v>
      </c>
      <c r="G156" s="56">
        <f>'[9]Daily Roster'!$G156</f>
        <v>0</v>
      </c>
      <c r="H156" s="56">
        <f>'[9]Daily Roster'!$H156</f>
        <v>0</v>
      </c>
      <c r="I156" s="56">
        <f>'[9]Daily Roster'!$I156</f>
        <v>0</v>
      </c>
      <c r="J156" s="56">
        <f>'[9]Daily Roster'!$J156</f>
        <v>0</v>
      </c>
      <c r="K156" s="51">
        <f>'[9]Daily Roster'!$K156</f>
        <v>0</v>
      </c>
      <c r="L156" s="51">
        <f>'[9]Daily Roster'!$L156</f>
        <v>0</v>
      </c>
      <c r="M156" s="51">
        <f>'[9]Daily Roster'!$M156</f>
        <v>0</v>
      </c>
      <c r="N156" s="51">
        <f>'[9]Daily Roster'!$N156</f>
        <v>0</v>
      </c>
      <c r="O156" s="51">
        <f>'[9]Daily Roster'!$O156</f>
        <v>0</v>
      </c>
      <c r="P156" s="51">
        <f>'[9]Daily Roster'!$P156</f>
        <v>0</v>
      </c>
      <c r="Q156" s="51">
        <f>'[9]Daily Roster'!$Q156</f>
        <v>0</v>
      </c>
      <c r="R156" s="51">
        <f>'[9]Daily Roster'!$R156</f>
        <v>0</v>
      </c>
    </row>
    <row r="157" spans="1:18" x14ac:dyDescent="0.3">
      <c r="A157" s="57">
        <f>'[9]Daily Roster'!$A157</f>
        <v>43661</v>
      </c>
      <c r="B157" s="58" t="str">
        <f>'[9]Daily Roster'!$B157</f>
        <v>Monday</v>
      </c>
      <c r="C157" s="56">
        <f>'[9]Daily Roster'!$C157</f>
        <v>0</v>
      </c>
      <c r="D157" s="56">
        <f>'[9]Daily Roster'!$D157</f>
        <v>0</v>
      </c>
      <c r="E157" s="56">
        <f>'[9]Daily Roster'!$E157</f>
        <v>0</v>
      </c>
      <c r="F157" s="56">
        <f>'[9]Daily Roster'!$F157</f>
        <v>0</v>
      </c>
      <c r="G157" s="56">
        <f>'[9]Daily Roster'!$G157</f>
        <v>0</v>
      </c>
      <c r="H157" s="56">
        <f>'[9]Daily Roster'!$H157</f>
        <v>0</v>
      </c>
      <c r="I157" s="56">
        <f>'[9]Daily Roster'!$I157</f>
        <v>0</v>
      </c>
      <c r="J157" s="56">
        <f>'[9]Daily Roster'!$J157</f>
        <v>0</v>
      </c>
      <c r="K157" s="51">
        <f>'[9]Daily Roster'!$K157</f>
        <v>0</v>
      </c>
      <c r="L157" s="51">
        <f>'[9]Daily Roster'!$L157</f>
        <v>0</v>
      </c>
      <c r="M157" s="51">
        <f>'[9]Daily Roster'!$M157</f>
        <v>0</v>
      </c>
      <c r="N157" s="51">
        <f>'[9]Daily Roster'!$N157</f>
        <v>0</v>
      </c>
      <c r="O157" s="51">
        <f>'[9]Daily Roster'!$O157</f>
        <v>0</v>
      </c>
      <c r="P157" s="51">
        <f>'[9]Daily Roster'!$P157</f>
        <v>0</v>
      </c>
      <c r="Q157" s="51">
        <f>'[9]Daily Roster'!$Q157</f>
        <v>0</v>
      </c>
      <c r="R157" s="51">
        <f>'[9]Daily Roster'!$R157</f>
        <v>0</v>
      </c>
    </row>
    <row r="158" spans="1:18" x14ac:dyDescent="0.3">
      <c r="A158" s="57">
        <f>'[9]Daily Roster'!$A158</f>
        <v>43662</v>
      </c>
      <c r="B158" s="58" t="str">
        <f>'[9]Daily Roster'!$B158</f>
        <v>Tuesday</v>
      </c>
      <c r="C158" s="56">
        <f>'[9]Daily Roster'!$C158</f>
        <v>0</v>
      </c>
      <c r="D158" s="56">
        <f>'[9]Daily Roster'!$D158</f>
        <v>0</v>
      </c>
      <c r="E158" s="56">
        <f>'[9]Daily Roster'!$E158</f>
        <v>0</v>
      </c>
      <c r="F158" s="56">
        <f>'[9]Daily Roster'!$F158</f>
        <v>0</v>
      </c>
      <c r="G158" s="56">
        <f>'[9]Daily Roster'!$G158</f>
        <v>0</v>
      </c>
      <c r="H158" s="56">
        <f>'[9]Daily Roster'!$H158</f>
        <v>0</v>
      </c>
      <c r="I158" s="56">
        <f>'[9]Daily Roster'!$I158</f>
        <v>0</v>
      </c>
      <c r="J158" s="56">
        <f>'[9]Daily Roster'!$J158</f>
        <v>0</v>
      </c>
      <c r="K158" s="51">
        <f>'[9]Daily Roster'!$K158</f>
        <v>0</v>
      </c>
      <c r="L158" s="51">
        <f>'[9]Daily Roster'!$L158</f>
        <v>0</v>
      </c>
      <c r="M158" s="51">
        <f>'[9]Daily Roster'!$M158</f>
        <v>0</v>
      </c>
      <c r="N158" s="51">
        <f>'[9]Daily Roster'!$N158</f>
        <v>0</v>
      </c>
      <c r="O158" s="51">
        <f>'[9]Daily Roster'!$O158</f>
        <v>0</v>
      </c>
      <c r="P158" s="51">
        <f>'[9]Daily Roster'!$P158</f>
        <v>0</v>
      </c>
      <c r="Q158" s="51">
        <f>'[9]Daily Roster'!$Q158</f>
        <v>0</v>
      </c>
      <c r="R158" s="51">
        <f>'[9]Daily Roster'!$R158</f>
        <v>0</v>
      </c>
    </row>
    <row r="159" spans="1:18" x14ac:dyDescent="0.3">
      <c r="A159" s="57">
        <f>'[9]Daily Roster'!$A159</f>
        <v>43663</v>
      </c>
      <c r="B159" s="58" t="str">
        <f>'[9]Daily Roster'!$B159</f>
        <v>Wednesday</v>
      </c>
      <c r="C159" s="56">
        <f>'[9]Daily Roster'!$C159</f>
        <v>0</v>
      </c>
      <c r="D159" s="56">
        <f>'[9]Daily Roster'!$D159</f>
        <v>0</v>
      </c>
      <c r="E159" s="56">
        <f>'[9]Daily Roster'!$E159</f>
        <v>0</v>
      </c>
      <c r="F159" s="56">
        <f>'[9]Daily Roster'!$F159</f>
        <v>0</v>
      </c>
      <c r="G159" s="56">
        <f>'[9]Daily Roster'!$G159</f>
        <v>0</v>
      </c>
      <c r="H159" s="56">
        <f>'[9]Daily Roster'!$H159</f>
        <v>0</v>
      </c>
      <c r="I159" s="56">
        <f>'[9]Daily Roster'!$I159</f>
        <v>0</v>
      </c>
      <c r="J159" s="56">
        <f>'[9]Daily Roster'!$J159</f>
        <v>0</v>
      </c>
      <c r="K159" s="51">
        <f>'[9]Daily Roster'!$K159</f>
        <v>0</v>
      </c>
      <c r="L159" s="51">
        <f>'[9]Daily Roster'!$L159</f>
        <v>0</v>
      </c>
      <c r="M159" s="51">
        <f>'[9]Daily Roster'!$M159</f>
        <v>0</v>
      </c>
      <c r="N159" s="51">
        <f>'[9]Daily Roster'!$N159</f>
        <v>0</v>
      </c>
      <c r="O159" s="51">
        <f>'[9]Daily Roster'!$O159</f>
        <v>0</v>
      </c>
      <c r="P159" s="51">
        <f>'[9]Daily Roster'!$P159</f>
        <v>0</v>
      </c>
      <c r="Q159" s="51">
        <f>'[9]Daily Roster'!$Q159</f>
        <v>0</v>
      </c>
      <c r="R159" s="51">
        <f>'[9]Daily Roster'!$R159</f>
        <v>0</v>
      </c>
    </row>
    <row r="160" spans="1:18" x14ac:dyDescent="0.3">
      <c r="A160" s="57">
        <f>'[9]Daily Roster'!$A160</f>
        <v>43664</v>
      </c>
      <c r="B160" s="58" t="str">
        <f>'[9]Daily Roster'!$B160</f>
        <v>Thursday</v>
      </c>
      <c r="C160" s="56">
        <f>'[9]Daily Roster'!$C160</f>
        <v>0</v>
      </c>
      <c r="D160" s="56">
        <f>'[9]Daily Roster'!$D160</f>
        <v>0</v>
      </c>
      <c r="E160" s="56">
        <f>'[9]Daily Roster'!$E160</f>
        <v>0</v>
      </c>
      <c r="F160" s="56">
        <f>'[9]Daily Roster'!$F160</f>
        <v>0</v>
      </c>
      <c r="G160" s="56">
        <f>'[9]Daily Roster'!$G160</f>
        <v>0</v>
      </c>
      <c r="H160" s="56">
        <f>'[9]Daily Roster'!$H160</f>
        <v>0</v>
      </c>
      <c r="I160" s="56">
        <f>'[9]Daily Roster'!$I160</f>
        <v>0</v>
      </c>
      <c r="J160" s="56">
        <f>'[9]Daily Roster'!$J160</f>
        <v>0</v>
      </c>
      <c r="K160" s="51">
        <f>'[9]Daily Roster'!$K160</f>
        <v>0</v>
      </c>
      <c r="L160" s="51">
        <f>'[9]Daily Roster'!$L160</f>
        <v>0</v>
      </c>
      <c r="M160" s="51">
        <f>'[9]Daily Roster'!$M160</f>
        <v>0</v>
      </c>
      <c r="N160" s="51">
        <f>'[9]Daily Roster'!$N160</f>
        <v>0</v>
      </c>
      <c r="O160" s="51">
        <f>'[9]Daily Roster'!$O160</f>
        <v>0</v>
      </c>
      <c r="P160" s="51">
        <f>'[9]Daily Roster'!$P160</f>
        <v>0</v>
      </c>
      <c r="Q160" s="51">
        <f>'[9]Daily Roster'!$Q160</f>
        <v>0</v>
      </c>
      <c r="R160" s="51">
        <f>'[9]Daily Roster'!$R160</f>
        <v>0</v>
      </c>
    </row>
    <row r="161" spans="1:18" x14ac:dyDescent="0.3">
      <c r="A161" s="57">
        <f>'[9]Daily Roster'!$A161</f>
        <v>43665</v>
      </c>
      <c r="B161" s="58" t="str">
        <f>'[9]Daily Roster'!$B161</f>
        <v>Friday</v>
      </c>
      <c r="C161" s="56">
        <f>'[9]Daily Roster'!$C161</f>
        <v>0</v>
      </c>
      <c r="D161" s="56">
        <f>'[9]Daily Roster'!$D161</f>
        <v>0</v>
      </c>
      <c r="E161" s="56">
        <f>'[9]Daily Roster'!$E161</f>
        <v>0</v>
      </c>
      <c r="F161" s="56">
        <f>'[9]Daily Roster'!$F161</f>
        <v>0</v>
      </c>
      <c r="G161" s="56">
        <f>'[9]Daily Roster'!$G161</f>
        <v>0</v>
      </c>
      <c r="H161" s="56">
        <f>'[9]Daily Roster'!$H161</f>
        <v>0</v>
      </c>
      <c r="I161" s="56">
        <f>'[9]Daily Roster'!$I161</f>
        <v>0</v>
      </c>
      <c r="J161" s="56">
        <f>'[9]Daily Roster'!$J161</f>
        <v>0</v>
      </c>
      <c r="K161" s="51">
        <f>'[9]Daily Roster'!$K161</f>
        <v>0</v>
      </c>
      <c r="L161" s="51">
        <f>'[9]Daily Roster'!$L161</f>
        <v>0</v>
      </c>
      <c r="M161" s="51">
        <f>'[9]Daily Roster'!$M161</f>
        <v>0</v>
      </c>
      <c r="N161" s="51">
        <f>'[9]Daily Roster'!$N161</f>
        <v>0</v>
      </c>
      <c r="O161" s="51">
        <f>'[9]Daily Roster'!$O161</f>
        <v>0</v>
      </c>
      <c r="P161" s="51">
        <f>'[9]Daily Roster'!$P161</f>
        <v>0</v>
      </c>
      <c r="Q161" s="51">
        <f>'[9]Daily Roster'!$Q161</f>
        <v>0</v>
      </c>
      <c r="R161" s="51">
        <f>'[9]Daily Roster'!$R161</f>
        <v>0</v>
      </c>
    </row>
    <row r="162" spans="1:18" x14ac:dyDescent="0.3">
      <c r="A162" s="57">
        <f>'[9]Daily Roster'!$A162</f>
        <v>43668</v>
      </c>
      <c r="B162" s="58" t="str">
        <f>'[9]Daily Roster'!$B162</f>
        <v>Monday</v>
      </c>
      <c r="C162" s="56">
        <f>'[9]Daily Roster'!$C162</f>
        <v>0</v>
      </c>
      <c r="D162" s="56">
        <f>'[9]Daily Roster'!$D162</f>
        <v>0</v>
      </c>
      <c r="E162" s="56">
        <f>'[9]Daily Roster'!$E162</f>
        <v>0</v>
      </c>
      <c r="F162" s="56">
        <f>'[9]Daily Roster'!$F162</f>
        <v>0</v>
      </c>
      <c r="G162" s="56">
        <f>'[9]Daily Roster'!$G162</f>
        <v>0</v>
      </c>
      <c r="H162" s="56">
        <f>'[9]Daily Roster'!$H162</f>
        <v>0</v>
      </c>
      <c r="I162" s="56">
        <f>'[9]Daily Roster'!$I162</f>
        <v>0</v>
      </c>
      <c r="J162" s="56">
        <f>'[9]Daily Roster'!$J162</f>
        <v>0</v>
      </c>
      <c r="K162" s="51">
        <f>'[9]Daily Roster'!$K162</f>
        <v>0</v>
      </c>
      <c r="L162" s="51">
        <f>'[9]Daily Roster'!$L162</f>
        <v>0</v>
      </c>
      <c r="M162" s="51">
        <f>'[9]Daily Roster'!$M162</f>
        <v>0</v>
      </c>
      <c r="N162" s="51">
        <f>'[9]Daily Roster'!$N162</f>
        <v>0</v>
      </c>
      <c r="O162" s="51">
        <f>'[9]Daily Roster'!$O162</f>
        <v>0</v>
      </c>
      <c r="P162" s="51">
        <f>'[9]Daily Roster'!$P162</f>
        <v>0</v>
      </c>
      <c r="Q162" s="51">
        <f>'[9]Daily Roster'!$Q162</f>
        <v>0</v>
      </c>
      <c r="R162" s="51">
        <f>'[9]Daily Roster'!$R162</f>
        <v>0</v>
      </c>
    </row>
    <row r="163" spans="1:18" x14ac:dyDescent="0.3">
      <c r="A163" s="57">
        <f>'[9]Daily Roster'!$A163</f>
        <v>43669</v>
      </c>
      <c r="B163" s="58" t="str">
        <f>'[9]Daily Roster'!$B163</f>
        <v>Tuesday</v>
      </c>
      <c r="C163" s="56">
        <f>'[9]Daily Roster'!$C163</f>
        <v>0</v>
      </c>
      <c r="D163" s="56">
        <f>'[9]Daily Roster'!$D163</f>
        <v>0</v>
      </c>
      <c r="E163" s="56">
        <f>'[9]Daily Roster'!$E163</f>
        <v>0</v>
      </c>
      <c r="F163" s="56">
        <f>'[9]Daily Roster'!$F163</f>
        <v>0</v>
      </c>
      <c r="G163" s="56">
        <f>'[9]Daily Roster'!$G163</f>
        <v>0</v>
      </c>
      <c r="H163" s="56">
        <f>'[9]Daily Roster'!$H163</f>
        <v>0</v>
      </c>
      <c r="I163" s="56">
        <f>'[9]Daily Roster'!$I163</f>
        <v>0</v>
      </c>
      <c r="J163" s="56">
        <f>'[9]Daily Roster'!$J163</f>
        <v>0</v>
      </c>
      <c r="K163" s="51">
        <f>'[9]Daily Roster'!$K163</f>
        <v>0</v>
      </c>
      <c r="L163" s="51">
        <f>'[9]Daily Roster'!$L163</f>
        <v>0</v>
      </c>
      <c r="M163" s="51">
        <f>'[9]Daily Roster'!$M163</f>
        <v>0</v>
      </c>
      <c r="N163" s="51">
        <f>'[9]Daily Roster'!$N163</f>
        <v>0</v>
      </c>
      <c r="O163" s="51">
        <f>'[9]Daily Roster'!$O163</f>
        <v>0</v>
      </c>
      <c r="P163" s="51">
        <f>'[9]Daily Roster'!$P163</f>
        <v>0</v>
      </c>
      <c r="Q163" s="51">
        <f>'[9]Daily Roster'!$Q163</f>
        <v>0</v>
      </c>
      <c r="R163" s="51">
        <f>'[9]Daily Roster'!$R163</f>
        <v>0</v>
      </c>
    </row>
    <row r="164" spans="1:18" x14ac:dyDescent="0.3">
      <c r="A164" s="57">
        <f>'[9]Daily Roster'!$A164</f>
        <v>43670</v>
      </c>
      <c r="B164" s="58" t="str">
        <f>'[9]Daily Roster'!$B164</f>
        <v>Wednesday</v>
      </c>
      <c r="C164" s="56">
        <f>'[9]Daily Roster'!$C164</f>
        <v>0</v>
      </c>
      <c r="D164" s="56">
        <f>'[9]Daily Roster'!$D164</f>
        <v>0</v>
      </c>
      <c r="E164" s="56">
        <f>'[9]Daily Roster'!$E164</f>
        <v>0</v>
      </c>
      <c r="F164" s="56">
        <f>'[9]Daily Roster'!$F164</f>
        <v>0</v>
      </c>
      <c r="G164" s="56">
        <f>'[9]Daily Roster'!$G164</f>
        <v>0</v>
      </c>
      <c r="H164" s="56">
        <f>'[9]Daily Roster'!$H164</f>
        <v>0</v>
      </c>
      <c r="I164" s="56">
        <f>'[9]Daily Roster'!$I164</f>
        <v>0</v>
      </c>
      <c r="J164" s="56">
        <f>'[9]Daily Roster'!$J164</f>
        <v>0</v>
      </c>
      <c r="K164" s="51">
        <f>'[9]Daily Roster'!$K164</f>
        <v>0</v>
      </c>
      <c r="L164" s="51">
        <f>'[9]Daily Roster'!$L164</f>
        <v>0</v>
      </c>
      <c r="M164" s="51">
        <f>'[9]Daily Roster'!$M164</f>
        <v>0</v>
      </c>
      <c r="N164" s="51">
        <f>'[9]Daily Roster'!$N164</f>
        <v>0</v>
      </c>
      <c r="O164" s="51">
        <f>'[9]Daily Roster'!$O164</f>
        <v>0</v>
      </c>
      <c r="P164" s="51">
        <f>'[9]Daily Roster'!$P164</f>
        <v>0</v>
      </c>
      <c r="Q164" s="51">
        <f>'[9]Daily Roster'!$Q164</f>
        <v>0</v>
      </c>
      <c r="R164" s="51">
        <f>'[9]Daily Roster'!$R164</f>
        <v>0</v>
      </c>
    </row>
    <row r="165" spans="1:18" x14ac:dyDescent="0.3">
      <c r="A165" s="57">
        <f>'[9]Daily Roster'!$A165</f>
        <v>43671</v>
      </c>
      <c r="B165" s="58" t="str">
        <f>'[9]Daily Roster'!$B165</f>
        <v>Thursday</v>
      </c>
      <c r="C165" s="56">
        <f>'[9]Daily Roster'!$C165</f>
        <v>0</v>
      </c>
      <c r="D165" s="56">
        <f>'[9]Daily Roster'!$D165</f>
        <v>0</v>
      </c>
      <c r="E165" s="56">
        <f>'[9]Daily Roster'!$E165</f>
        <v>0</v>
      </c>
      <c r="F165" s="56">
        <f>'[9]Daily Roster'!$F165</f>
        <v>0</v>
      </c>
      <c r="G165" s="56">
        <f>'[9]Daily Roster'!$G165</f>
        <v>0</v>
      </c>
      <c r="H165" s="56">
        <f>'[9]Daily Roster'!$H165</f>
        <v>0</v>
      </c>
      <c r="I165" s="56">
        <f>'[9]Daily Roster'!$I165</f>
        <v>0</v>
      </c>
      <c r="J165" s="56">
        <f>'[9]Daily Roster'!$J165</f>
        <v>0</v>
      </c>
      <c r="K165" s="51">
        <f>'[9]Daily Roster'!$K165</f>
        <v>0</v>
      </c>
      <c r="L165" s="51">
        <f>'[9]Daily Roster'!$L165</f>
        <v>0</v>
      </c>
      <c r="M165" s="51">
        <f>'[9]Daily Roster'!$M165</f>
        <v>0</v>
      </c>
      <c r="N165" s="51">
        <f>'[9]Daily Roster'!$N165</f>
        <v>0</v>
      </c>
      <c r="O165" s="51">
        <f>'[9]Daily Roster'!$O165</f>
        <v>0</v>
      </c>
      <c r="P165" s="51">
        <f>'[9]Daily Roster'!$P165</f>
        <v>0</v>
      </c>
      <c r="Q165" s="51">
        <f>'[9]Daily Roster'!$Q165</f>
        <v>0</v>
      </c>
      <c r="R165" s="51">
        <f>'[9]Daily Roster'!$R165</f>
        <v>0</v>
      </c>
    </row>
    <row r="166" spans="1:18" x14ac:dyDescent="0.3">
      <c r="A166" s="57">
        <f>'[9]Daily Roster'!$A166</f>
        <v>43672</v>
      </c>
      <c r="B166" s="58" t="str">
        <f>'[9]Daily Roster'!$B166</f>
        <v>Friday</v>
      </c>
      <c r="C166" s="56">
        <f>'[9]Daily Roster'!$C166</f>
        <v>0</v>
      </c>
      <c r="D166" s="56">
        <f>'[9]Daily Roster'!$D166</f>
        <v>0</v>
      </c>
      <c r="E166" s="56">
        <f>'[9]Daily Roster'!$E166</f>
        <v>0</v>
      </c>
      <c r="F166" s="56">
        <f>'[9]Daily Roster'!$F166</f>
        <v>0</v>
      </c>
      <c r="G166" s="56">
        <f>'[9]Daily Roster'!$G166</f>
        <v>0</v>
      </c>
      <c r="H166" s="56">
        <f>'[9]Daily Roster'!$H166</f>
        <v>0</v>
      </c>
      <c r="I166" s="56">
        <f>'[9]Daily Roster'!$I166</f>
        <v>0</v>
      </c>
      <c r="J166" s="56">
        <f>'[9]Daily Roster'!$J166</f>
        <v>0</v>
      </c>
      <c r="K166" s="51">
        <f>'[9]Daily Roster'!$K166</f>
        <v>0</v>
      </c>
      <c r="L166" s="51">
        <f>'[9]Daily Roster'!$L166</f>
        <v>0</v>
      </c>
      <c r="M166" s="51">
        <f>'[9]Daily Roster'!$M166</f>
        <v>0</v>
      </c>
      <c r="N166" s="51">
        <f>'[9]Daily Roster'!$N166</f>
        <v>0</v>
      </c>
      <c r="O166" s="51">
        <f>'[9]Daily Roster'!$O166</f>
        <v>0</v>
      </c>
      <c r="P166" s="51">
        <f>'[9]Daily Roster'!$P166</f>
        <v>0</v>
      </c>
      <c r="Q166" s="51">
        <f>'[9]Daily Roster'!$Q166</f>
        <v>0</v>
      </c>
      <c r="R166" s="51">
        <f>'[9]Daily Roster'!$R166</f>
        <v>0</v>
      </c>
    </row>
    <row r="167" spans="1:18" x14ac:dyDescent="0.3">
      <c r="A167" s="57">
        <f>'[9]Daily Roster'!$A167</f>
        <v>43675</v>
      </c>
      <c r="B167" s="58" t="str">
        <f>'[9]Daily Roster'!$B167</f>
        <v>Monday</v>
      </c>
      <c r="C167" s="56">
        <f>'[9]Daily Roster'!$C167</f>
        <v>0</v>
      </c>
      <c r="D167" s="56">
        <f>'[9]Daily Roster'!$D167</f>
        <v>0</v>
      </c>
      <c r="E167" s="56">
        <f>'[9]Daily Roster'!$E167</f>
        <v>0</v>
      </c>
      <c r="F167" s="56">
        <f>'[9]Daily Roster'!$F167</f>
        <v>0</v>
      </c>
      <c r="G167" s="56">
        <f>'[9]Daily Roster'!$G167</f>
        <v>0</v>
      </c>
      <c r="H167" s="56">
        <f>'[9]Daily Roster'!$H167</f>
        <v>0</v>
      </c>
      <c r="I167" s="56">
        <f>'[9]Daily Roster'!$I167</f>
        <v>0</v>
      </c>
      <c r="J167" s="56">
        <f>'[9]Daily Roster'!$J167</f>
        <v>0</v>
      </c>
      <c r="K167" s="51">
        <f>'[9]Daily Roster'!$K167</f>
        <v>0</v>
      </c>
      <c r="L167" s="51">
        <f>'[9]Daily Roster'!$L167</f>
        <v>0</v>
      </c>
      <c r="M167" s="51">
        <f>'[9]Daily Roster'!$M167</f>
        <v>0</v>
      </c>
      <c r="N167" s="51">
        <f>'[9]Daily Roster'!$N167</f>
        <v>0</v>
      </c>
      <c r="O167" s="51">
        <f>'[9]Daily Roster'!$O167</f>
        <v>0</v>
      </c>
      <c r="P167" s="51">
        <f>'[9]Daily Roster'!$P167</f>
        <v>0</v>
      </c>
      <c r="Q167" s="51">
        <f>'[9]Daily Roster'!$Q167</f>
        <v>0</v>
      </c>
      <c r="R167" s="51">
        <f>'[9]Daily Roster'!$R167</f>
        <v>0</v>
      </c>
    </row>
    <row r="168" spans="1:18" x14ac:dyDescent="0.3">
      <c r="A168" s="57">
        <f>'[9]Daily Roster'!$A168</f>
        <v>43676</v>
      </c>
      <c r="B168" s="58" t="str">
        <f>'[9]Daily Roster'!$B168</f>
        <v>Tuesday</v>
      </c>
      <c r="C168" s="56">
        <f>'[9]Daily Roster'!$C168</f>
        <v>0</v>
      </c>
      <c r="D168" s="56">
        <f>'[9]Daily Roster'!$D168</f>
        <v>0</v>
      </c>
      <c r="E168" s="56">
        <f>'[9]Daily Roster'!$E168</f>
        <v>0</v>
      </c>
      <c r="F168" s="56">
        <f>'[9]Daily Roster'!$F168</f>
        <v>0</v>
      </c>
      <c r="G168" s="56">
        <f>'[9]Daily Roster'!$G168</f>
        <v>0</v>
      </c>
      <c r="H168" s="56">
        <f>'[9]Daily Roster'!$H168</f>
        <v>0</v>
      </c>
      <c r="I168" s="56">
        <f>'[9]Daily Roster'!$I168</f>
        <v>0</v>
      </c>
      <c r="J168" s="56">
        <f>'[9]Daily Roster'!$J168</f>
        <v>0</v>
      </c>
      <c r="K168" s="51">
        <f>'[9]Daily Roster'!$K168</f>
        <v>0</v>
      </c>
      <c r="L168" s="51">
        <f>'[9]Daily Roster'!$L168</f>
        <v>0</v>
      </c>
      <c r="M168" s="51">
        <f>'[9]Daily Roster'!$M168</f>
        <v>0</v>
      </c>
      <c r="N168" s="51">
        <f>'[9]Daily Roster'!$N168</f>
        <v>0</v>
      </c>
      <c r="O168" s="51">
        <f>'[9]Daily Roster'!$O168</f>
        <v>0</v>
      </c>
      <c r="P168" s="51">
        <f>'[9]Daily Roster'!$P168</f>
        <v>0</v>
      </c>
      <c r="Q168" s="51">
        <f>'[9]Daily Roster'!$Q168</f>
        <v>0</v>
      </c>
      <c r="R168" s="51">
        <f>'[9]Daily Roster'!$R168</f>
        <v>0</v>
      </c>
    </row>
    <row r="169" spans="1:18" x14ac:dyDescent="0.3">
      <c r="A169" s="57">
        <f>'[9]Daily Roster'!$A169</f>
        <v>43677</v>
      </c>
      <c r="B169" s="58" t="str">
        <f>'[9]Daily Roster'!$B169</f>
        <v>Wednesday</v>
      </c>
      <c r="C169" s="56">
        <f>'[9]Daily Roster'!$C169</f>
        <v>0</v>
      </c>
      <c r="D169" s="56">
        <f>'[9]Daily Roster'!$D169</f>
        <v>0</v>
      </c>
      <c r="E169" s="56">
        <f>'[9]Daily Roster'!$E169</f>
        <v>0</v>
      </c>
      <c r="F169" s="56">
        <f>'[9]Daily Roster'!$F169</f>
        <v>0</v>
      </c>
      <c r="G169" s="56">
        <f>'[9]Daily Roster'!$G169</f>
        <v>0</v>
      </c>
      <c r="H169" s="56">
        <f>'[9]Daily Roster'!$H169</f>
        <v>0</v>
      </c>
      <c r="I169" s="56">
        <f>'[9]Daily Roster'!$I169</f>
        <v>0</v>
      </c>
      <c r="J169" s="56">
        <f>'[9]Daily Roster'!$J169</f>
        <v>0</v>
      </c>
      <c r="K169" s="51">
        <f>'[9]Daily Roster'!$K169</f>
        <v>0</v>
      </c>
      <c r="L169" s="51">
        <f>'[9]Daily Roster'!$L169</f>
        <v>0</v>
      </c>
      <c r="M169" s="51">
        <f>'[9]Daily Roster'!$M169</f>
        <v>0</v>
      </c>
      <c r="N169" s="51">
        <f>'[9]Daily Roster'!$N169</f>
        <v>0</v>
      </c>
      <c r="O169" s="51">
        <f>'[9]Daily Roster'!$O169</f>
        <v>0</v>
      </c>
      <c r="P169" s="51">
        <f>'[9]Daily Roster'!$P169</f>
        <v>0</v>
      </c>
      <c r="Q169" s="51">
        <f>'[9]Daily Roster'!$Q169</f>
        <v>0</v>
      </c>
      <c r="R169" s="51">
        <f>'[9]Daily Roster'!$R169</f>
        <v>0</v>
      </c>
    </row>
    <row r="170" spans="1:18" x14ac:dyDescent="0.3">
      <c r="A170" s="57">
        <f>'[9]Daily Roster'!$A170</f>
        <v>43678</v>
      </c>
      <c r="B170" s="58" t="str">
        <f>'[9]Daily Roster'!$B170</f>
        <v>Thursday</v>
      </c>
      <c r="C170" s="56">
        <f>'[9]Daily Roster'!$C170</f>
        <v>0</v>
      </c>
      <c r="D170" s="56">
        <f>'[9]Daily Roster'!$D170</f>
        <v>0</v>
      </c>
      <c r="E170" s="56">
        <f>'[9]Daily Roster'!$E170</f>
        <v>0</v>
      </c>
      <c r="F170" s="56">
        <f>'[9]Daily Roster'!$F170</f>
        <v>0</v>
      </c>
      <c r="G170" s="56">
        <f>'[9]Daily Roster'!$G170</f>
        <v>0</v>
      </c>
      <c r="H170" s="56">
        <f>'[9]Daily Roster'!$H170</f>
        <v>0</v>
      </c>
      <c r="I170" s="56">
        <f>'[9]Daily Roster'!$I170</f>
        <v>0</v>
      </c>
      <c r="J170" s="56">
        <f>'[9]Daily Roster'!$J170</f>
        <v>0</v>
      </c>
      <c r="K170" s="51">
        <f>'[9]Daily Roster'!$K170</f>
        <v>0</v>
      </c>
      <c r="L170" s="51">
        <f>'[9]Daily Roster'!$L170</f>
        <v>0</v>
      </c>
      <c r="M170" s="51">
        <f>'[9]Daily Roster'!$M170</f>
        <v>0</v>
      </c>
      <c r="N170" s="51">
        <f>'[9]Daily Roster'!$N170</f>
        <v>0</v>
      </c>
      <c r="O170" s="51">
        <f>'[9]Daily Roster'!$O170</f>
        <v>0</v>
      </c>
      <c r="P170" s="51">
        <f>'[9]Daily Roster'!$P170</f>
        <v>0</v>
      </c>
      <c r="Q170" s="51">
        <f>'[9]Daily Roster'!$Q170</f>
        <v>0</v>
      </c>
      <c r="R170" s="51">
        <f>'[9]Daily Roster'!$R170</f>
        <v>0</v>
      </c>
    </row>
    <row r="171" spans="1:18" x14ac:dyDescent="0.3">
      <c r="A171" s="57">
        <f>'[9]Daily Roster'!$A171</f>
        <v>43679</v>
      </c>
      <c r="B171" s="58" t="str">
        <f>'[9]Daily Roster'!$B171</f>
        <v>Friday</v>
      </c>
      <c r="C171" s="56">
        <f>'[9]Daily Roster'!$C171</f>
        <v>0</v>
      </c>
      <c r="D171" s="56">
        <f>'[9]Daily Roster'!$D171</f>
        <v>0</v>
      </c>
      <c r="E171" s="56">
        <f>'[9]Daily Roster'!$E171</f>
        <v>0</v>
      </c>
      <c r="F171" s="56">
        <f>'[9]Daily Roster'!$F171</f>
        <v>0</v>
      </c>
      <c r="G171" s="56">
        <f>'[9]Daily Roster'!$G171</f>
        <v>0</v>
      </c>
      <c r="H171" s="56">
        <f>'[9]Daily Roster'!$H171</f>
        <v>0</v>
      </c>
      <c r="I171" s="56">
        <f>'[9]Daily Roster'!$I171</f>
        <v>0</v>
      </c>
      <c r="J171" s="56">
        <f>'[9]Daily Roster'!$J171</f>
        <v>0</v>
      </c>
      <c r="K171" s="51">
        <f>'[9]Daily Roster'!$K171</f>
        <v>0</v>
      </c>
      <c r="L171" s="51">
        <f>'[9]Daily Roster'!$L171</f>
        <v>0</v>
      </c>
      <c r="M171" s="51">
        <f>'[9]Daily Roster'!$M171</f>
        <v>0</v>
      </c>
      <c r="N171" s="51">
        <f>'[9]Daily Roster'!$N171</f>
        <v>0</v>
      </c>
      <c r="O171" s="51">
        <f>'[9]Daily Roster'!$O171</f>
        <v>0</v>
      </c>
      <c r="P171" s="51">
        <f>'[9]Daily Roster'!$P171</f>
        <v>0</v>
      </c>
      <c r="Q171" s="51">
        <f>'[9]Daily Roster'!$Q171</f>
        <v>0</v>
      </c>
      <c r="R171" s="51">
        <f>'[9]Daily Roster'!$R171</f>
        <v>0</v>
      </c>
    </row>
    <row r="172" spans="1:18" x14ac:dyDescent="0.3">
      <c r="A172" s="57">
        <f>'[9]Daily Roster'!$A172</f>
        <v>43682</v>
      </c>
      <c r="B172" s="58" t="str">
        <f>'[9]Daily Roster'!$B172</f>
        <v>Monday</v>
      </c>
      <c r="C172" s="56">
        <f>'[9]Daily Roster'!$C172</f>
        <v>0</v>
      </c>
      <c r="D172" s="56">
        <f>'[9]Daily Roster'!$D172</f>
        <v>0</v>
      </c>
      <c r="E172" s="56">
        <f>'[9]Daily Roster'!$E172</f>
        <v>0</v>
      </c>
      <c r="F172" s="56">
        <f>'[9]Daily Roster'!$F172</f>
        <v>0</v>
      </c>
      <c r="G172" s="56">
        <f>'[9]Daily Roster'!$G172</f>
        <v>0</v>
      </c>
      <c r="H172" s="56">
        <f>'[9]Daily Roster'!$H172</f>
        <v>0</v>
      </c>
      <c r="I172" s="56">
        <f>'[9]Daily Roster'!$I172</f>
        <v>0</v>
      </c>
      <c r="J172" s="56">
        <f>'[9]Daily Roster'!$J172</f>
        <v>0</v>
      </c>
      <c r="K172" s="51">
        <f>'[9]Daily Roster'!$K172</f>
        <v>0</v>
      </c>
      <c r="L172" s="51">
        <f>'[9]Daily Roster'!$L172</f>
        <v>0</v>
      </c>
      <c r="M172" s="51">
        <f>'[9]Daily Roster'!$M172</f>
        <v>0</v>
      </c>
      <c r="N172" s="51">
        <f>'[9]Daily Roster'!$N172</f>
        <v>0</v>
      </c>
      <c r="O172" s="51">
        <f>'[9]Daily Roster'!$O172</f>
        <v>0</v>
      </c>
      <c r="P172" s="51">
        <f>'[9]Daily Roster'!$P172</f>
        <v>0</v>
      </c>
      <c r="Q172" s="51">
        <f>'[9]Daily Roster'!$Q172</f>
        <v>0</v>
      </c>
      <c r="R172" s="51">
        <f>'[9]Daily Roster'!$R172</f>
        <v>0</v>
      </c>
    </row>
    <row r="173" spans="1:18" x14ac:dyDescent="0.3">
      <c r="A173" s="57">
        <f>'[9]Daily Roster'!$A173</f>
        <v>43683</v>
      </c>
      <c r="B173" s="58" t="str">
        <f>'[9]Daily Roster'!$B173</f>
        <v>Tuesday</v>
      </c>
      <c r="C173" s="56">
        <f>'[9]Daily Roster'!$C173</f>
        <v>0</v>
      </c>
      <c r="D173" s="56">
        <f>'[9]Daily Roster'!$D173</f>
        <v>0</v>
      </c>
      <c r="E173" s="56">
        <f>'[9]Daily Roster'!$E173</f>
        <v>0</v>
      </c>
      <c r="F173" s="56">
        <f>'[9]Daily Roster'!$F173</f>
        <v>0</v>
      </c>
      <c r="G173" s="56">
        <f>'[9]Daily Roster'!$G173</f>
        <v>0</v>
      </c>
      <c r="H173" s="56">
        <f>'[9]Daily Roster'!$H173</f>
        <v>0</v>
      </c>
      <c r="I173" s="56">
        <f>'[9]Daily Roster'!$I173</f>
        <v>0</v>
      </c>
      <c r="J173" s="56">
        <f>'[9]Daily Roster'!$J173</f>
        <v>0</v>
      </c>
      <c r="K173" s="51">
        <f>'[9]Daily Roster'!$K173</f>
        <v>0</v>
      </c>
      <c r="L173" s="51">
        <f>'[9]Daily Roster'!$L173</f>
        <v>0</v>
      </c>
      <c r="M173" s="51">
        <f>'[9]Daily Roster'!$M173</f>
        <v>0</v>
      </c>
      <c r="N173" s="51">
        <f>'[9]Daily Roster'!$N173</f>
        <v>0</v>
      </c>
      <c r="O173" s="51">
        <f>'[9]Daily Roster'!$O173</f>
        <v>0</v>
      </c>
      <c r="P173" s="51">
        <f>'[9]Daily Roster'!$P173</f>
        <v>0</v>
      </c>
      <c r="Q173" s="51">
        <f>'[9]Daily Roster'!$Q173</f>
        <v>0</v>
      </c>
      <c r="R173" s="51">
        <f>'[9]Daily Roster'!$R173</f>
        <v>0</v>
      </c>
    </row>
    <row r="174" spans="1:18" x14ac:dyDescent="0.3">
      <c r="A174" s="57">
        <f>'[9]Daily Roster'!$A174</f>
        <v>43684</v>
      </c>
      <c r="B174" s="58" t="str">
        <f>'[9]Daily Roster'!$B174</f>
        <v>Wednesday</v>
      </c>
      <c r="C174" s="56">
        <f>'[9]Daily Roster'!$C174</f>
        <v>0</v>
      </c>
      <c r="D174" s="56">
        <f>'[9]Daily Roster'!$D174</f>
        <v>0</v>
      </c>
      <c r="E174" s="56">
        <f>'[9]Daily Roster'!$E174</f>
        <v>0</v>
      </c>
      <c r="F174" s="56">
        <f>'[9]Daily Roster'!$F174</f>
        <v>0</v>
      </c>
      <c r="G174" s="56">
        <f>'[9]Daily Roster'!$G174</f>
        <v>0</v>
      </c>
      <c r="H174" s="56">
        <f>'[9]Daily Roster'!$H174</f>
        <v>0</v>
      </c>
      <c r="I174" s="56">
        <f>'[9]Daily Roster'!$I174</f>
        <v>0</v>
      </c>
      <c r="J174" s="56">
        <f>'[9]Daily Roster'!$J174</f>
        <v>0</v>
      </c>
      <c r="K174" s="51">
        <f>'[9]Daily Roster'!$K174</f>
        <v>0</v>
      </c>
      <c r="L174" s="51">
        <f>'[9]Daily Roster'!$L174</f>
        <v>0</v>
      </c>
      <c r="M174" s="51">
        <f>'[9]Daily Roster'!$M174</f>
        <v>0</v>
      </c>
      <c r="N174" s="51">
        <f>'[9]Daily Roster'!$N174</f>
        <v>0</v>
      </c>
      <c r="O174" s="51">
        <f>'[9]Daily Roster'!$O174</f>
        <v>0</v>
      </c>
      <c r="P174" s="51">
        <f>'[9]Daily Roster'!$P174</f>
        <v>0</v>
      </c>
      <c r="Q174" s="51">
        <f>'[9]Daily Roster'!$Q174</f>
        <v>0</v>
      </c>
      <c r="R174" s="51">
        <f>'[9]Daily Roster'!$R174</f>
        <v>0</v>
      </c>
    </row>
    <row r="175" spans="1:18" x14ac:dyDescent="0.3">
      <c r="A175" s="57">
        <f>'[9]Daily Roster'!$A175</f>
        <v>43685</v>
      </c>
      <c r="B175" s="58" t="str">
        <f>'[9]Daily Roster'!$B175</f>
        <v>Thursday</v>
      </c>
      <c r="C175" s="56">
        <f>'[9]Daily Roster'!$C175</f>
        <v>0</v>
      </c>
      <c r="D175" s="56">
        <f>'[9]Daily Roster'!$D175</f>
        <v>0</v>
      </c>
      <c r="E175" s="56">
        <f>'[9]Daily Roster'!$E175</f>
        <v>0</v>
      </c>
      <c r="F175" s="56">
        <f>'[9]Daily Roster'!$F175</f>
        <v>0</v>
      </c>
      <c r="G175" s="56">
        <f>'[9]Daily Roster'!$G175</f>
        <v>0</v>
      </c>
      <c r="H175" s="56">
        <f>'[9]Daily Roster'!$H175</f>
        <v>0</v>
      </c>
      <c r="I175" s="56">
        <f>'[9]Daily Roster'!$I175</f>
        <v>0</v>
      </c>
      <c r="J175" s="56">
        <f>'[9]Daily Roster'!$J175</f>
        <v>0</v>
      </c>
      <c r="K175" s="51">
        <f>'[9]Daily Roster'!$K175</f>
        <v>0</v>
      </c>
      <c r="L175" s="51">
        <f>'[9]Daily Roster'!$L175</f>
        <v>0</v>
      </c>
      <c r="M175" s="51">
        <f>'[9]Daily Roster'!$M175</f>
        <v>0</v>
      </c>
      <c r="N175" s="51">
        <f>'[9]Daily Roster'!$N175</f>
        <v>0</v>
      </c>
      <c r="O175" s="51">
        <f>'[9]Daily Roster'!$O175</f>
        <v>0</v>
      </c>
      <c r="P175" s="51">
        <f>'[9]Daily Roster'!$P175</f>
        <v>0</v>
      </c>
      <c r="Q175" s="51">
        <f>'[9]Daily Roster'!$Q175</f>
        <v>0</v>
      </c>
      <c r="R175" s="51">
        <f>'[9]Daily Roster'!$R175</f>
        <v>0</v>
      </c>
    </row>
    <row r="176" spans="1:18" x14ac:dyDescent="0.3">
      <c r="A176" s="57">
        <f>'[9]Daily Roster'!$A176</f>
        <v>43686</v>
      </c>
      <c r="B176" s="58" t="str">
        <f>'[9]Daily Roster'!$B176</f>
        <v>Friday</v>
      </c>
      <c r="C176" s="56">
        <f>'[9]Daily Roster'!$C176</f>
        <v>0</v>
      </c>
      <c r="D176" s="56">
        <f>'[9]Daily Roster'!$D176</f>
        <v>0</v>
      </c>
      <c r="E176" s="56">
        <f>'[9]Daily Roster'!$E176</f>
        <v>0</v>
      </c>
      <c r="F176" s="56">
        <f>'[9]Daily Roster'!$F176</f>
        <v>0</v>
      </c>
      <c r="G176" s="56">
        <f>'[9]Daily Roster'!$G176</f>
        <v>0</v>
      </c>
      <c r="H176" s="56">
        <f>'[9]Daily Roster'!$H176</f>
        <v>0</v>
      </c>
      <c r="I176" s="56">
        <f>'[9]Daily Roster'!$I176</f>
        <v>0</v>
      </c>
      <c r="J176" s="56">
        <f>'[9]Daily Roster'!$J176</f>
        <v>0</v>
      </c>
      <c r="K176" s="51">
        <f>'[9]Daily Roster'!$K176</f>
        <v>0</v>
      </c>
      <c r="L176" s="51">
        <f>'[9]Daily Roster'!$L176</f>
        <v>0</v>
      </c>
      <c r="M176" s="51">
        <f>'[9]Daily Roster'!$M176</f>
        <v>0</v>
      </c>
      <c r="N176" s="51">
        <f>'[9]Daily Roster'!$N176</f>
        <v>0</v>
      </c>
      <c r="O176" s="51">
        <f>'[9]Daily Roster'!$O176</f>
        <v>0</v>
      </c>
      <c r="P176" s="51">
        <f>'[9]Daily Roster'!$P176</f>
        <v>0</v>
      </c>
      <c r="Q176" s="51">
        <f>'[9]Daily Roster'!$Q176</f>
        <v>0</v>
      </c>
      <c r="R176" s="51">
        <f>'[9]Daily Roster'!$R176</f>
        <v>0</v>
      </c>
    </row>
    <row r="177" spans="1:18" x14ac:dyDescent="0.3">
      <c r="A177" s="57">
        <f>'[9]Daily Roster'!$A177</f>
        <v>43689</v>
      </c>
      <c r="B177" s="58" t="str">
        <f>'[9]Daily Roster'!$B177</f>
        <v>Monday</v>
      </c>
      <c r="C177" s="56">
        <f>'[9]Daily Roster'!$C177</f>
        <v>0</v>
      </c>
      <c r="D177" s="56">
        <f>'[9]Daily Roster'!$D177</f>
        <v>0</v>
      </c>
      <c r="E177" s="56">
        <f>'[9]Daily Roster'!$E177</f>
        <v>0</v>
      </c>
      <c r="F177" s="56">
        <f>'[9]Daily Roster'!$F177</f>
        <v>0</v>
      </c>
      <c r="G177" s="56">
        <f>'[9]Daily Roster'!$G177</f>
        <v>0</v>
      </c>
      <c r="H177" s="56">
        <f>'[9]Daily Roster'!$H177</f>
        <v>0</v>
      </c>
      <c r="I177" s="56">
        <f>'[9]Daily Roster'!$I177</f>
        <v>0</v>
      </c>
      <c r="J177" s="56">
        <f>'[9]Daily Roster'!$J177</f>
        <v>0</v>
      </c>
      <c r="K177" s="51">
        <f>'[9]Daily Roster'!$K177</f>
        <v>0</v>
      </c>
      <c r="L177" s="51">
        <f>'[9]Daily Roster'!$L177</f>
        <v>0</v>
      </c>
      <c r="M177" s="51">
        <f>'[9]Daily Roster'!$M177</f>
        <v>0</v>
      </c>
      <c r="N177" s="51">
        <f>'[9]Daily Roster'!$N177</f>
        <v>0</v>
      </c>
      <c r="O177" s="51">
        <f>'[9]Daily Roster'!$O177</f>
        <v>0</v>
      </c>
      <c r="P177" s="51">
        <f>'[9]Daily Roster'!$P177</f>
        <v>0</v>
      </c>
      <c r="Q177" s="51">
        <f>'[9]Daily Roster'!$Q177</f>
        <v>0</v>
      </c>
      <c r="R177" s="51">
        <f>'[9]Daily Roster'!$R177</f>
        <v>0</v>
      </c>
    </row>
    <row r="178" spans="1:18" x14ac:dyDescent="0.3">
      <c r="A178" s="57">
        <f>'[9]Daily Roster'!$A178</f>
        <v>43690</v>
      </c>
      <c r="B178" s="58" t="str">
        <f>'[9]Daily Roster'!$B178</f>
        <v>Tuesday</v>
      </c>
      <c r="C178" s="56">
        <f>'[9]Daily Roster'!$C178</f>
        <v>0</v>
      </c>
      <c r="D178" s="56">
        <f>'[9]Daily Roster'!$D178</f>
        <v>0</v>
      </c>
      <c r="E178" s="56">
        <f>'[9]Daily Roster'!$E178</f>
        <v>0</v>
      </c>
      <c r="F178" s="56">
        <f>'[9]Daily Roster'!$F178</f>
        <v>0</v>
      </c>
      <c r="G178" s="56">
        <f>'[9]Daily Roster'!$G178</f>
        <v>0</v>
      </c>
      <c r="H178" s="56">
        <f>'[9]Daily Roster'!$H178</f>
        <v>0</v>
      </c>
      <c r="I178" s="56">
        <f>'[9]Daily Roster'!$I178</f>
        <v>0</v>
      </c>
      <c r="J178" s="56">
        <f>'[9]Daily Roster'!$J178</f>
        <v>0</v>
      </c>
      <c r="K178" s="51">
        <f>'[9]Daily Roster'!$K178</f>
        <v>0</v>
      </c>
      <c r="L178" s="51">
        <f>'[9]Daily Roster'!$L178</f>
        <v>0</v>
      </c>
      <c r="M178" s="51">
        <f>'[9]Daily Roster'!$M178</f>
        <v>0</v>
      </c>
      <c r="N178" s="51">
        <f>'[9]Daily Roster'!$N178</f>
        <v>0</v>
      </c>
      <c r="O178" s="51">
        <f>'[9]Daily Roster'!$O178</f>
        <v>0</v>
      </c>
      <c r="P178" s="51">
        <f>'[9]Daily Roster'!$P178</f>
        <v>0</v>
      </c>
      <c r="Q178" s="51">
        <f>'[9]Daily Roster'!$Q178</f>
        <v>0</v>
      </c>
      <c r="R178" s="51">
        <f>'[9]Daily Roster'!$R178</f>
        <v>0</v>
      </c>
    </row>
    <row r="179" spans="1:18" x14ac:dyDescent="0.3">
      <c r="A179" s="57">
        <f>'[9]Daily Roster'!$A179</f>
        <v>43691</v>
      </c>
      <c r="B179" s="58" t="str">
        <f>'[9]Daily Roster'!$B179</f>
        <v>Wednesday</v>
      </c>
      <c r="C179" s="56">
        <f>'[9]Daily Roster'!$C179</f>
        <v>0</v>
      </c>
      <c r="D179" s="56">
        <f>'[9]Daily Roster'!$D179</f>
        <v>0</v>
      </c>
      <c r="E179" s="56">
        <f>'[9]Daily Roster'!$E179</f>
        <v>0</v>
      </c>
      <c r="F179" s="56">
        <f>'[9]Daily Roster'!$F179</f>
        <v>0</v>
      </c>
      <c r="G179" s="56">
        <f>'[9]Daily Roster'!$G179</f>
        <v>0</v>
      </c>
      <c r="H179" s="56">
        <f>'[9]Daily Roster'!$H179</f>
        <v>0</v>
      </c>
      <c r="I179" s="56">
        <f>'[9]Daily Roster'!$I179</f>
        <v>0</v>
      </c>
      <c r="J179" s="56">
        <f>'[9]Daily Roster'!$J179</f>
        <v>0</v>
      </c>
      <c r="K179" s="51">
        <f>'[9]Daily Roster'!$K179</f>
        <v>0</v>
      </c>
      <c r="L179" s="51">
        <f>'[9]Daily Roster'!$L179</f>
        <v>0</v>
      </c>
      <c r="M179" s="51">
        <f>'[9]Daily Roster'!$M179</f>
        <v>0</v>
      </c>
      <c r="N179" s="51">
        <f>'[9]Daily Roster'!$N179</f>
        <v>0</v>
      </c>
      <c r="O179" s="51">
        <f>'[9]Daily Roster'!$O179</f>
        <v>0</v>
      </c>
      <c r="P179" s="51">
        <f>'[9]Daily Roster'!$P179</f>
        <v>0</v>
      </c>
      <c r="Q179" s="51">
        <f>'[9]Daily Roster'!$Q179</f>
        <v>0</v>
      </c>
      <c r="R179" s="51">
        <f>'[9]Daily Roster'!$R179</f>
        <v>0</v>
      </c>
    </row>
    <row r="180" spans="1:18" x14ac:dyDescent="0.3">
      <c r="A180" s="57">
        <f>'[9]Daily Roster'!$A180</f>
        <v>43692</v>
      </c>
      <c r="B180" s="58" t="str">
        <f>'[9]Daily Roster'!$B180</f>
        <v>Thursday</v>
      </c>
      <c r="C180" s="56">
        <f>'[9]Daily Roster'!$C180</f>
        <v>0</v>
      </c>
      <c r="D180" s="56">
        <f>'[9]Daily Roster'!$D180</f>
        <v>0</v>
      </c>
      <c r="E180" s="56">
        <f>'[9]Daily Roster'!$E180</f>
        <v>0</v>
      </c>
      <c r="F180" s="56">
        <f>'[9]Daily Roster'!$F180</f>
        <v>0</v>
      </c>
      <c r="G180" s="56">
        <f>'[9]Daily Roster'!$G180</f>
        <v>0</v>
      </c>
      <c r="H180" s="56">
        <f>'[9]Daily Roster'!$H180</f>
        <v>0</v>
      </c>
      <c r="I180" s="56">
        <f>'[9]Daily Roster'!$I180</f>
        <v>0</v>
      </c>
      <c r="J180" s="56">
        <f>'[9]Daily Roster'!$J180</f>
        <v>0</v>
      </c>
      <c r="K180" s="51">
        <f>'[9]Daily Roster'!$K180</f>
        <v>0</v>
      </c>
      <c r="L180" s="51">
        <f>'[9]Daily Roster'!$L180</f>
        <v>0</v>
      </c>
      <c r="M180" s="51">
        <f>'[9]Daily Roster'!$M180</f>
        <v>0</v>
      </c>
      <c r="N180" s="51">
        <f>'[9]Daily Roster'!$N180</f>
        <v>0</v>
      </c>
      <c r="O180" s="51">
        <f>'[9]Daily Roster'!$O180</f>
        <v>0</v>
      </c>
      <c r="P180" s="51">
        <f>'[9]Daily Roster'!$P180</f>
        <v>0</v>
      </c>
      <c r="Q180" s="51">
        <f>'[9]Daily Roster'!$Q180</f>
        <v>0</v>
      </c>
      <c r="R180" s="51">
        <f>'[9]Daily Roster'!$R180</f>
        <v>0</v>
      </c>
    </row>
    <row r="181" spans="1:18" x14ac:dyDescent="0.3">
      <c r="A181" s="57">
        <f>'[9]Daily Roster'!$A181</f>
        <v>43693</v>
      </c>
      <c r="B181" s="58" t="str">
        <f>'[9]Daily Roster'!$B181</f>
        <v>Friday</v>
      </c>
      <c r="C181" s="56">
        <f>'[9]Daily Roster'!$C181</f>
        <v>0</v>
      </c>
      <c r="D181" s="56">
        <f>'[9]Daily Roster'!$D181</f>
        <v>0</v>
      </c>
      <c r="E181" s="56">
        <f>'[9]Daily Roster'!$E181</f>
        <v>0</v>
      </c>
      <c r="F181" s="56">
        <f>'[9]Daily Roster'!$F181</f>
        <v>0</v>
      </c>
      <c r="G181" s="56">
        <f>'[9]Daily Roster'!$G181</f>
        <v>0</v>
      </c>
      <c r="H181" s="56">
        <f>'[9]Daily Roster'!$H181</f>
        <v>0</v>
      </c>
      <c r="I181" s="56">
        <f>'[9]Daily Roster'!$I181</f>
        <v>0</v>
      </c>
      <c r="J181" s="56">
        <f>'[9]Daily Roster'!$J181</f>
        <v>0</v>
      </c>
      <c r="K181" s="51">
        <f>'[9]Daily Roster'!$K181</f>
        <v>0</v>
      </c>
      <c r="L181" s="51">
        <f>'[9]Daily Roster'!$L181</f>
        <v>0</v>
      </c>
      <c r="M181" s="51">
        <f>'[9]Daily Roster'!$M181</f>
        <v>0</v>
      </c>
      <c r="N181" s="51">
        <f>'[9]Daily Roster'!$N181</f>
        <v>0</v>
      </c>
      <c r="O181" s="51">
        <f>'[9]Daily Roster'!$O181</f>
        <v>0</v>
      </c>
      <c r="P181" s="51">
        <f>'[9]Daily Roster'!$P181</f>
        <v>0</v>
      </c>
      <c r="Q181" s="51">
        <f>'[9]Daily Roster'!$Q181</f>
        <v>0</v>
      </c>
      <c r="R181" s="51">
        <f>'[9]Daily Roster'!$R181</f>
        <v>0</v>
      </c>
    </row>
    <row r="182" spans="1:18" x14ac:dyDescent="0.3">
      <c r="A182" s="57">
        <f>'[9]Daily Roster'!$A182</f>
        <v>43696</v>
      </c>
      <c r="B182" s="58" t="str">
        <f>'[9]Daily Roster'!$B182</f>
        <v>Monday</v>
      </c>
      <c r="C182" s="56">
        <f>'[9]Daily Roster'!$C182</f>
        <v>0</v>
      </c>
      <c r="D182" s="56">
        <f>'[9]Daily Roster'!$D182</f>
        <v>0</v>
      </c>
      <c r="E182" s="56">
        <f>'[9]Daily Roster'!$E182</f>
        <v>0</v>
      </c>
      <c r="F182" s="56">
        <f>'[9]Daily Roster'!$F182</f>
        <v>0</v>
      </c>
      <c r="G182" s="56">
        <f>'[9]Daily Roster'!$G182</f>
        <v>0</v>
      </c>
      <c r="H182" s="56">
        <f>'[9]Daily Roster'!$H182</f>
        <v>0</v>
      </c>
      <c r="I182" s="56">
        <f>'[9]Daily Roster'!$I182</f>
        <v>0</v>
      </c>
      <c r="J182" s="56">
        <f>'[9]Daily Roster'!$J182</f>
        <v>0</v>
      </c>
      <c r="K182" s="51">
        <f>'[9]Daily Roster'!$K182</f>
        <v>0</v>
      </c>
      <c r="L182" s="51">
        <f>'[9]Daily Roster'!$L182</f>
        <v>0</v>
      </c>
      <c r="M182" s="51">
        <f>'[9]Daily Roster'!$M182</f>
        <v>0</v>
      </c>
      <c r="N182" s="51">
        <f>'[9]Daily Roster'!$N182</f>
        <v>0</v>
      </c>
      <c r="O182" s="51">
        <f>'[9]Daily Roster'!$O182</f>
        <v>0</v>
      </c>
      <c r="P182" s="51">
        <f>'[9]Daily Roster'!$P182</f>
        <v>0</v>
      </c>
      <c r="Q182" s="51">
        <f>'[9]Daily Roster'!$Q182</f>
        <v>0</v>
      </c>
      <c r="R182" s="51">
        <f>'[9]Daily Roster'!$R182</f>
        <v>0</v>
      </c>
    </row>
    <row r="183" spans="1:18" x14ac:dyDescent="0.3">
      <c r="A183" s="57">
        <f>'[9]Daily Roster'!$A183</f>
        <v>43697</v>
      </c>
      <c r="B183" s="58" t="str">
        <f>'[9]Daily Roster'!$B183</f>
        <v>Tuesday</v>
      </c>
      <c r="C183" s="56">
        <f>'[9]Daily Roster'!$C183</f>
        <v>0</v>
      </c>
      <c r="D183" s="56">
        <f>'[9]Daily Roster'!$D183</f>
        <v>0</v>
      </c>
      <c r="E183" s="56">
        <f>'[9]Daily Roster'!$E183</f>
        <v>0</v>
      </c>
      <c r="F183" s="56">
        <f>'[9]Daily Roster'!$F183</f>
        <v>0</v>
      </c>
      <c r="G183" s="56">
        <f>'[9]Daily Roster'!$G183</f>
        <v>0</v>
      </c>
      <c r="H183" s="56">
        <f>'[9]Daily Roster'!$H183</f>
        <v>0</v>
      </c>
      <c r="I183" s="56">
        <f>'[9]Daily Roster'!$I183</f>
        <v>0</v>
      </c>
      <c r="J183" s="56">
        <f>'[9]Daily Roster'!$J183</f>
        <v>0</v>
      </c>
      <c r="K183" s="51">
        <f>'[9]Daily Roster'!$K183</f>
        <v>0</v>
      </c>
      <c r="L183" s="51">
        <f>'[9]Daily Roster'!$L183</f>
        <v>0</v>
      </c>
      <c r="M183" s="51">
        <f>'[9]Daily Roster'!$M183</f>
        <v>0</v>
      </c>
      <c r="N183" s="51">
        <f>'[9]Daily Roster'!$N183</f>
        <v>0</v>
      </c>
      <c r="O183" s="51">
        <f>'[9]Daily Roster'!$O183</f>
        <v>0</v>
      </c>
      <c r="P183" s="51">
        <f>'[9]Daily Roster'!$P183</f>
        <v>0</v>
      </c>
      <c r="Q183" s="51">
        <f>'[9]Daily Roster'!$Q183</f>
        <v>0</v>
      </c>
      <c r="R183" s="51">
        <f>'[9]Daily Roster'!$R183</f>
        <v>0</v>
      </c>
    </row>
    <row r="184" spans="1:18" x14ac:dyDescent="0.3">
      <c r="A184" s="57">
        <f>'[9]Daily Roster'!$A184</f>
        <v>43698</v>
      </c>
      <c r="B184" s="58" t="str">
        <f>'[9]Daily Roster'!$B184</f>
        <v>Wednesday</v>
      </c>
      <c r="C184" s="56">
        <f>'[9]Daily Roster'!$C184</f>
        <v>0</v>
      </c>
      <c r="D184" s="56">
        <f>'[9]Daily Roster'!$D184</f>
        <v>0</v>
      </c>
      <c r="E184" s="56">
        <f>'[9]Daily Roster'!$E184</f>
        <v>0</v>
      </c>
      <c r="F184" s="56">
        <f>'[9]Daily Roster'!$F184</f>
        <v>0</v>
      </c>
      <c r="G184" s="56">
        <f>'[9]Daily Roster'!$G184</f>
        <v>0</v>
      </c>
      <c r="H184" s="56">
        <f>'[9]Daily Roster'!$H184</f>
        <v>0</v>
      </c>
      <c r="I184" s="56">
        <f>'[9]Daily Roster'!$I184</f>
        <v>0</v>
      </c>
      <c r="J184" s="56">
        <f>'[9]Daily Roster'!$J184</f>
        <v>0</v>
      </c>
      <c r="K184" s="51">
        <f>'[9]Daily Roster'!$K184</f>
        <v>0</v>
      </c>
      <c r="L184" s="51">
        <f>'[9]Daily Roster'!$L184</f>
        <v>0</v>
      </c>
      <c r="M184" s="51">
        <f>'[9]Daily Roster'!$M184</f>
        <v>0</v>
      </c>
      <c r="N184" s="51">
        <f>'[9]Daily Roster'!$N184</f>
        <v>0</v>
      </c>
      <c r="O184" s="51">
        <f>'[9]Daily Roster'!$O184</f>
        <v>0</v>
      </c>
      <c r="P184" s="51">
        <f>'[9]Daily Roster'!$P184</f>
        <v>0</v>
      </c>
      <c r="Q184" s="51">
        <f>'[9]Daily Roster'!$Q184</f>
        <v>0</v>
      </c>
      <c r="R184" s="51">
        <f>'[9]Daily Roster'!$R184</f>
        <v>0</v>
      </c>
    </row>
    <row r="185" spans="1:18" x14ac:dyDescent="0.3">
      <c r="A185" s="57">
        <f>'[9]Daily Roster'!$A185</f>
        <v>43699</v>
      </c>
      <c r="B185" s="58" t="str">
        <f>'[9]Daily Roster'!$B185</f>
        <v>Thursday</v>
      </c>
      <c r="C185" s="56">
        <f>'[9]Daily Roster'!$C185</f>
        <v>0</v>
      </c>
      <c r="D185" s="56">
        <f>'[9]Daily Roster'!$D185</f>
        <v>0</v>
      </c>
      <c r="E185" s="56">
        <f>'[9]Daily Roster'!$E185</f>
        <v>0</v>
      </c>
      <c r="F185" s="56">
        <f>'[9]Daily Roster'!$F185</f>
        <v>0</v>
      </c>
      <c r="G185" s="56">
        <f>'[9]Daily Roster'!$G185</f>
        <v>0</v>
      </c>
      <c r="H185" s="56">
        <f>'[9]Daily Roster'!$H185</f>
        <v>0</v>
      </c>
      <c r="I185" s="56">
        <f>'[9]Daily Roster'!$I185</f>
        <v>0</v>
      </c>
      <c r="J185" s="56">
        <f>'[9]Daily Roster'!$J185</f>
        <v>0</v>
      </c>
      <c r="K185" s="51">
        <f>'[9]Daily Roster'!$K185</f>
        <v>0</v>
      </c>
      <c r="L185" s="51">
        <f>'[9]Daily Roster'!$L185</f>
        <v>0</v>
      </c>
      <c r="M185" s="51">
        <f>'[9]Daily Roster'!$M185</f>
        <v>0</v>
      </c>
      <c r="N185" s="51">
        <f>'[9]Daily Roster'!$N185</f>
        <v>0</v>
      </c>
      <c r="O185" s="51">
        <f>'[9]Daily Roster'!$O185</f>
        <v>0</v>
      </c>
      <c r="P185" s="51">
        <f>'[9]Daily Roster'!$P185</f>
        <v>0</v>
      </c>
      <c r="Q185" s="51">
        <f>'[9]Daily Roster'!$Q185</f>
        <v>0</v>
      </c>
      <c r="R185" s="51">
        <f>'[9]Daily Roster'!$R185</f>
        <v>0</v>
      </c>
    </row>
    <row r="186" spans="1:18" x14ac:dyDescent="0.3">
      <c r="A186" s="57">
        <f>'[9]Daily Roster'!$A186</f>
        <v>43700</v>
      </c>
      <c r="B186" s="58" t="str">
        <f>'[9]Daily Roster'!$B186</f>
        <v>Friday</v>
      </c>
      <c r="C186" s="56">
        <f>'[9]Daily Roster'!$C186</f>
        <v>0</v>
      </c>
      <c r="D186" s="56">
        <f>'[9]Daily Roster'!$D186</f>
        <v>0</v>
      </c>
      <c r="E186" s="56">
        <f>'[9]Daily Roster'!$E186</f>
        <v>0</v>
      </c>
      <c r="F186" s="56">
        <f>'[9]Daily Roster'!$F186</f>
        <v>0</v>
      </c>
      <c r="G186" s="56">
        <f>'[9]Daily Roster'!$G186</f>
        <v>0</v>
      </c>
      <c r="H186" s="56">
        <f>'[9]Daily Roster'!$H186</f>
        <v>0</v>
      </c>
      <c r="I186" s="56">
        <f>'[9]Daily Roster'!$I186</f>
        <v>0</v>
      </c>
      <c r="J186" s="56">
        <f>'[9]Daily Roster'!$J186</f>
        <v>0</v>
      </c>
      <c r="K186" s="51">
        <f>'[9]Daily Roster'!$K186</f>
        <v>0</v>
      </c>
      <c r="L186" s="51">
        <f>'[9]Daily Roster'!$L186</f>
        <v>0</v>
      </c>
      <c r="M186" s="51">
        <f>'[9]Daily Roster'!$M186</f>
        <v>0</v>
      </c>
      <c r="N186" s="51">
        <f>'[9]Daily Roster'!$N186</f>
        <v>0</v>
      </c>
      <c r="O186" s="51">
        <f>'[9]Daily Roster'!$O186</f>
        <v>0</v>
      </c>
      <c r="P186" s="51">
        <f>'[9]Daily Roster'!$P186</f>
        <v>0</v>
      </c>
      <c r="Q186" s="51">
        <f>'[9]Daily Roster'!$Q186</f>
        <v>0</v>
      </c>
      <c r="R186" s="51">
        <f>'[9]Daily Roster'!$R186</f>
        <v>0</v>
      </c>
    </row>
    <row r="187" spans="1:18" x14ac:dyDescent="0.3">
      <c r="A187" s="57">
        <f>'[9]Daily Roster'!$A187</f>
        <v>43703</v>
      </c>
      <c r="B187" s="58" t="str">
        <f>'[9]Daily Roster'!$B187</f>
        <v>Monday</v>
      </c>
      <c r="C187" s="56">
        <f>'[9]Daily Roster'!$C187</f>
        <v>0</v>
      </c>
      <c r="D187" s="56">
        <f>'[9]Daily Roster'!$D187</f>
        <v>0</v>
      </c>
      <c r="E187" s="56">
        <f>'[9]Daily Roster'!$E187</f>
        <v>0</v>
      </c>
      <c r="F187" s="56">
        <f>'[9]Daily Roster'!$F187</f>
        <v>0</v>
      </c>
      <c r="G187" s="56">
        <f>'[9]Daily Roster'!$G187</f>
        <v>0</v>
      </c>
      <c r="H187" s="56">
        <f>'[9]Daily Roster'!$H187</f>
        <v>0</v>
      </c>
      <c r="I187" s="56">
        <f>'[9]Daily Roster'!$I187</f>
        <v>0</v>
      </c>
      <c r="J187" s="56">
        <f>'[9]Daily Roster'!$J187</f>
        <v>0</v>
      </c>
      <c r="K187" s="51">
        <f>'[9]Daily Roster'!$K187</f>
        <v>0</v>
      </c>
      <c r="L187" s="51">
        <f>'[9]Daily Roster'!$L187</f>
        <v>0</v>
      </c>
      <c r="M187" s="51">
        <f>'[9]Daily Roster'!$M187</f>
        <v>0</v>
      </c>
      <c r="N187" s="51">
        <f>'[9]Daily Roster'!$N187</f>
        <v>0</v>
      </c>
      <c r="O187" s="51">
        <f>'[9]Daily Roster'!$O187</f>
        <v>0</v>
      </c>
      <c r="P187" s="51">
        <f>'[9]Daily Roster'!$P187</f>
        <v>0</v>
      </c>
      <c r="Q187" s="51">
        <f>'[9]Daily Roster'!$Q187</f>
        <v>0</v>
      </c>
      <c r="R187" s="51">
        <f>'[9]Daily Roster'!$R187</f>
        <v>0</v>
      </c>
    </row>
    <row r="188" spans="1:18" x14ac:dyDescent="0.3">
      <c r="A188" s="57">
        <f>'[9]Daily Roster'!$A188</f>
        <v>43704</v>
      </c>
      <c r="B188" s="58" t="str">
        <f>'[9]Daily Roster'!$B188</f>
        <v>Tuesday</v>
      </c>
      <c r="C188" s="56">
        <f>'[9]Daily Roster'!$C188</f>
        <v>0</v>
      </c>
      <c r="D188" s="56">
        <f>'[9]Daily Roster'!$D188</f>
        <v>0</v>
      </c>
      <c r="E188" s="56">
        <f>'[9]Daily Roster'!$E188</f>
        <v>0</v>
      </c>
      <c r="F188" s="56">
        <f>'[9]Daily Roster'!$F188</f>
        <v>0</v>
      </c>
      <c r="G188" s="56">
        <f>'[9]Daily Roster'!$G188</f>
        <v>0</v>
      </c>
      <c r="H188" s="56">
        <f>'[9]Daily Roster'!$H188</f>
        <v>0</v>
      </c>
      <c r="I188" s="56">
        <f>'[9]Daily Roster'!$I188</f>
        <v>0</v>
      </c>
      <c r="J188" s="56">
        <f>'[9]Daily Roster'!$J188</f>
        <v>0</v>
      </c>
      <c r="K188" s="51">
        <f>'[9]Daily Roster'!$K188</f>
        <v>0</v>
      </c>
      <c r="L188" s="51">
        <f>'[9]Daily Roster'!$L188</f>
        <v>0</v>
      </c>
      <c r="M188" s="51">
        <f>'[9]Daily Roster'!$M188</f>
        <v>0</v>
      </c>
      <c r="N188" s="51">
        <f>'[9]Daily Roster'!$N188</f>
        <v>0</v>
      </c>
      <c r="O188" s="51">
        <f>'[9]Daily Roster'!$O188</f>
        <v>0</v>
      </c>
      <c r="P188" s="51">
        <f>'[9]Daily Roster'!$P188</f>
        <v>0</v>
      </c>
      <c r="Q188" s="51">
        <f>'[9]Daily Roster'!$Q188</f>
        <v>0</v>
      </c>
      <c r="R188" s="51">
        <f>'[9]Daily Roster'!$R188</f>
        <v>0</v>
      </c>
    </row>
    <row r="189" spans="1:18" x14ac:dyDescent="0.3">
      <c r="A189" s="57">
        <f>'[9]Daily Roster'!$A189</f>
        <v>43705</v>
      </c>
      <c r="B189" s="58" t="str">
        <f>'[9]Daily Roster'!$B189</f>
        <v>Wednesday</v>
      </c>
      <c r="C189" s="56">
        <f>'[9]Daily Roster'!$C189</f>
        <v>0</v>
      </c>
      <c r="D189" s="56">
        <f>'[9]Daily Roster'!$D189</f>
        <v>0</v>
      </c>
      <c r="E189" s="56">
        <f>'[9]Daily Roster'!$E189</f>
        <v>0</v>
      </c>
      <c r="F189" s="56">
        <f>'[9]Daily Roster'!$F189</f>
        <v>0</v>
      </c>
      <c r="G189" s="56">
        <f>'[9]Daily Roster'!$G189</f>
        <v>0</v>
      </c>
      <c r="H189" s="56">
        <f>'[9]Daily Roster'!$H189</f>
        <v>0</v>
      </c>
      <c r="I189" s="56">
        <f>'[9]Daily Roster'!$I189</f>
        <v>0</v>
      </c>
      <c r="J189" s="56">
        <f>'[9]Daily Roster'!$J189</f>
        <v>0</v>
      </c>
      <c r="K189" s="51">
        <f>'[9]Daily Roster'!$K189</f>
        <v>0</v>
      </c>
      <c r="L189" s="51">
        <f>'[9]Daily Roster'!$L189</f>
        <v>0</v>
      </c>
      <c r="M189" s="51">
        <f>'[9]Daily Roster'!$M189</f>
        <v>0</v>
      </c>
      <c r="N189" s="51">
        <f>'[9]Daily Roster'!$N189</f>
        <v>0</v>
      </c>
      <c r="O189" s="51">
        <f>'[9]Daily Roster'!$O189</f>
        <v>0</v>
      </c>
      <c r="P189" s="51">
        <f>'[9]Daily Roster'!$P189</f>
        <v>0</v>
      </c>
      <c r="Q189" s="51">
        <f>'[9]Daily Roster'!$Q189</f>
        <v>0</v>
      </c>
      <c r="R189" s="51">
        <f>'[9]Daily Roster'!$R189</f>
        <v>0</v>
      </c>
    </row>
    <row r="190" spans="1:18" x14ac:dyDescent="0.3">
      <c r="A190" s="57">
        <f>'[9]Daily Roster'!$A190</f>
        <v>43706</v>
      </c>
      <c r="B190" s="58" t="str">
        <f>'[9]Daily Roster'!$B190</f>
        <v>Thursday</v>
      </c>
      <c r="C190" s="56">
        <f>'[9]Daily Roster'!$C190</f>
        <v>0</v>
      </c>
      <c r="D190" s="56">
        <f>'[9]Daily Roster'!$D190</f>
        <v>0</v>
      </c>
      <c r="E190" s="56">
        <f>'[9]Daily Roster'!$E190</f>
        <v>0</v>
      </c>
      <c r="F190" s="56">
        <f>'[9]Daily Roster'!$F190</f>
        <v>0</v>
      </c>
      <c r="G190" s="56">
        <f>'[9]Daily Roster'!$G190</f>
        <v>0</v>
      </c>
      <c r="H190" s="56">
        <f>'[9]Daily Roster'!$H190</f>
        <v>0</v>
      </c>
      <c r="I190" s="56">
        <f>'[9]Daily Roster'!$I190</f>
        <v>0</v>
      </c>
      <c r="J190" s="56">
        <f>'[9]Daily Roster'!$J190</f>
        <v>0</v>
      </c>
      <c r="K190" s="51">
        <f>'[9]Daily Roster'!$K190</f>
        <v>0</v>
      </c>
      <c r="L190" s="51">
        <f>'[9]Daily Roster'!$L190</f>
        <v>0</v>
      </c>
      <c r="M190" s="51">
        <f>'[9]Daily Roster'!$M190</f>
        <v>0</v>
      </c>
      <c r="N190" s="51">
        <f>'[9]Daily Roster'!$N190</f>
        <v>0</v>
      </c>
      <c r="O190" s="51">
        <f>'[9]Daily Roster'!$O190</f>
        <v>0</v>
      </c>
      <c r="P190" s="51">
        <f>'[9]Daily Roster'!$P190</f>
        <v>0</v>
      </c>
      <c r="Q190" s="51">
        <f>'[9]Daily Roster'!$Q190</f>
        <v>0</v>
      </c>
      <c r="R190" s="51">
        <f>'[9]Daily Roster'!$R190</f>
        <v>0</v>
      </c>
    </row>
    <row r="191" spans="1:18" x14ac:dyDescent="0.3">
      <c r="A191" s="57">
        <f>'[9]Daily Roster'!$A191</f>
        <v>43707</v>
      </c>
      <c r="B191" s="58" t="str">
        <f>'[9]Daily Roster'!$B191</f>
        <v>Friday</v>
      </c>
      <c r="C191" s="56">
        <f>'[9]Daily Roster'!$C191</f>
        <v>0</v>
      </c>
      <c r="D191" s="56">
        <f>'[9]Daily Roster'!$D191</f>
        <v>0</v>
      </c>
      <c r="E191" s="56">
        <f>'[9]Daily Roster'!$E191</f>
        <v>0</v>
      </c>
      <c r="F191" s="56">
        <f>'[9]Daily Roster'!$F191</f>
        <v>0</v>
      </c>
      <c r="G191" s="56">
        <f>'[9]Daily Roster'!$G191</f>
        <v>0</v>
      </c>
      <c r="H191" s="56">
        <f>'[9]Daily Roster'!$H191</f>
        <v>0</v>
      </c>
      <c r="I191" s="56">
        <f>'[9]Daily Roster'!$I191</f>
        <v>0</v>
      </c>
      <c r="J191" s="56">
        <f>'[9]Daily Roster'!$J191</f>
        <v>0</v>
      </c>
      <c r="K191" s="51">
        <f>'[9]Daily Roster'!$K191</f>
        <v>0</v>
      </c>
      <c r="L191" s="51">
        <f>'[9]Daily Roster'!$L191</f>
        <v>0</v>
      </c>
      <c r="M191" s="51">
        <f>'[9]Daily Roster'!$M191</f>
        <v>0</v>
      </c>
      <c r="N191" s="51">
        <f>'[9]Daily Roster'!$N191</f>
        <v>0</v>
      </c>
      <c r="O191" s="51">
        <f>'[9]Daily Roster'!$O191</f>
        <v>0</v>
      </c>
      <c r="P191" s="51">
        <f>'[9]Daily Roster'!$P191</f>
        <v>0</v>
      </c>
      <c r="Q191" s="51">
        <f>'[9]Daily Roster'!$Q191</f>
        <v>0</v>
      </c>
      <c r="R191" s="51">
        <f>'[9]Daily Roster'!$R191</f>
        <v>0</v>
      </c>
    </row>
    <row r="192" spans="1:18" x14ac:dyDescent="0.3">
      <c r="A192" s="57">
        <f>'[9]Daily Roster'!$A192</f>
        <v>43710</v>
      </c>
      <c r="B192" s="58" t="str">
        <f>'[9]Daily Roster'!$B192</f>
        <v>Monday</v>
      </c>
      <c r="C192" s="56">
        <f>'[9]Daily Roster'!$C192</f>
        <v>0</v>
      </c>
      <c r="D192" s="56">
        <f>'[9]Daily Roster'!$D192</f>
        <v>0</v>
      </c>
      <c r="E192" s="56">
        <f>'[9]Daily Roster'!$E192</f>
        <v>0</v>
      </c>
      <c r="F192" s="56">
        <f>'[9]Daily Roster'!$F192</f>
        <v>0</v>
      </c>
      <c r="G192" s="56">
        <f>'[9]Daily Roster'!$G192</f>
        <v>0</v>
      </c>
      <c r="H192" s="56">
        <f>'[9]Daily Roster'!$H192</f>
        <v>0</v>
      </c>
      <c r="I192" s="56">
        <f>'[9]Daily Roster'!$I192</f>
        <v>0</v>
      </c>
      <c r="J192" s="56">
        <f>'[9]Daily Roster'!$J192</f>
        <v>0</v>
      </c>
      <c r="K192" s="51">
        <f>'[9]Daily Roster'!$K192</f>
        <v>0</v>
      </c>
      <c r="L192" s="51">
        <f>'[9]Daily Roster'!$L192</f>
        <v>0</v>
      </c>
      <c r="M192" s="51">
        <f>'[9]Daily Roster'!$M192</f>
        <v>0</v>
      </c>
      <c r="N192" s="51">
        <f>'[9]Daily Roster'!$N192</f>
        <v>0</v>
      </c>
      <c r="O192" s="51">
        <f>'[9]Daily Roster'!$O192</f>
        <v>0</v>
      </c>
      <c r="P192" s="51">
        <f>'[9]Daily Roster'!$P192</f>
        <v>0</v>
      </c>
      <c r="Q192" s="51">
        <f>'[9]Daily Roster'!$Q192</f>
        <v>0</v>
      </c>
      <c r="R192" s="51">
        <f>'[9]Daily Roster'!$R192</f>
        <v>0</v>
      </c>
    </row>
    <row r="193" spans="1:18" x14ac:dyDescent="0.3">
      <c r="A193" s="57">
        <f>'[9]Daily Roster'!$A193</f>
        <v>43711</v>
      </c>
      <c r="B193" s="58" t="str">
        <f>'[9]Daily Roster'!$B193</f>
        <v>Tuesday</v>
      </c>
      <c r="C193" s="56">
        <f>'[9]Daily Roster'!$C193</f>
        <v>0</v>
      </c>
      <c r="D193" s="56">
        <f>'[9]Daily Roster'!$D193</f>
        <v>0</v>
      </c>
      <c r="E193" s="56">
        <f>'[9]Daily Roster'!$E193</f>
        <v>0</v>
      </c>
      <c r="F193" s="56">
        <f>'[9]Daily Roster'!$F193</f>
        <v>0</v>
      </c>
      <c r="G193" s="56">
        <f>'[9]Daily Roster'!$G193</f>
        <v>0</v>
      </c>
      <c r="H193" s="56">
        <f>'[9]Daily Roster'!$H193</f>
        <v>0</v>
      </c>
      <c r="I193" s="56">
        <f>'[9]Daily Roster'!$I193</f>
        <v>0</v>
      </c>
      <c r="J193" s="56">
        <f>'[9]Daily Roster'!$J193</f>
        <v>0</v>
      </c>
      <c r="K193" s="51">
        <f>'[9]Daily Roster'!$K193</f>
        <v>0</v>
      </c>
      <c r="L193" s="51">
        <f>'[9]Daily Roster'!$L193</f>
        <v>0</v>
      </c>
      <c r="M193" s="51">
        <f>'[9]Daily Roster'!$M193</f>
        <v>0</v>
      </c>
      <c r="N193" s="51">
        <f>'[9]Daily Roster'!$N193</f>
        <v>0</v>
      </c>
      <c r="O193" s="51">
        <f>'[9]Daily Roster'!$O193</f>
        <v>0</v>
      </c>
      <c r="P193" s="51">
        <f>'[9]Daily Roster'!$P193</f>
        <v>0</v>
      </c>
      <c r="Q193" s="51">
        <f>'[9]Daily Roster'!$Q193</f>
        <v>0</v>
      </c>
      <c r="R193" s="51">
        <f>'[9]Daily Roster'!$R193</f>
        <v>0</v>
      </c>
    </row>
    <row r="194" spans="1:18" x14ac:dyDescent="0.3">
      <c r="A194" s="57">
        <f>'[9]Daily Roster'!$A194</f>
        <v>43712</v>
      </c>
      <c r="B194" s="58" t="str">
        <f>'[9]Daily Roster'!$B194</f>
        <v>Wednesday</v>
      </c>
      <c r="C194" s="56">
        <f>'[9]Daily Roster'!$C194</f>
        <v>0</v>
      </c>
      <c r="D194" s="56">
        <f>'[9]Daily Roster'!$D194</f>
        <v>0</v>
      </c>
      <c r="E194" s="56">
        <f>'[9]Daily Roster'!$E194</f>
        <v>0</v>
      </c>
      <c r="F194" s="56">
        <f>'[9]Daily Roster'!$F194</f>
        <v>0</v>
      </c>
      <c r="G194" s="56">
        <f>'[9]Daily Roster'!$G194</f>
        <v>0</v>
      </c>
      <c r="H194" s="56">
        <f>'[9]Daily Roster'!$H194</f>
        <v>0</v>
      </c>
      <c r="I194" s="56">
        <f>'[9]Daily Roster'!$I194</f>
        <v>0</v>
      </c>
      <c r="J194" s="56">
        <f>'[9]Daily Roster'!$J194</f>
        <v>0</v>
      </c>
      <c r="K194" s="51">
        <f>'[9]Daily Roster'!$K194</f>
        <v>0</v>
      </c>
      <c r="L194" s="51">
        <f>'[9]Daily Roster'!$L194</f>
        <v>0</v>
      </c>
      <c r="M194" s="51">
        <f>'[9]Daily Roster'!$M194</f>
        <v>0</v>
      </c>
      <c r="N194" s="51">
        <f>'[9]Daily Roster'!$N194</f>
        <v>0</v>
      </c>
      <c r="O194" s="51">
        <f>'[9]Daily Roster'!$O194</f>
        <v>0</v>
      </c>
      <c r="P194" s="51">
        <f>'[9]Daily Roster'!$P194</f>
        <v>0</v>
      </c>
      <c r="Q194" s="51">
        <f>'[9]Daily Roster'!$Q194</f>
        <v>0</v>
      </c>
      <c r="R194" s="51">
        <f>'[9]Daily Roster'!$R194</f>
        <v>0</v>
      </c>
    </row>
    <row r="195" spans="1:18" x14ac:dyDescent="0.3">
      <c r="A195" s="57">
        <f>'[9]Daily Roster'!$A195</f>
        <v>43713</v>
      </c>
      <c r="B195" s="58" t="str">
        <f>'[9]Daily Roster'!$B195</f>
        <v>Thursday</v>
      </c>
      <c r="C195" s="56">
        <f>'[9]Daily Roster'!$C195</f>
        <v>0</v>
      </c>
      <c r="D195" s="56">
        <f>'[9]Daily Roster'!$D195</f>
        <v>0</v>
      </c>
      <c r="E195" s="56">
        <f>'[9]Daily Roster'!$E195</f>
        <v>0</v>
      </c>
      <c r="F195" s="56">
        <f>'[9]Daily Roster'!$F195</f>
        <v>0</v>
      </c>
      <c r="G195" s="56">
        <f>'[9]Daily Roster'!$G195</f>
        <v>0</v>
      </c>
      <c r="H195" s="56">
        <f>'[9]Daily Roster'!$H195</f>
        <v>0</v>
      </c>
      <c r="I195" s="56">
        <f>'[9]Daily Roster'!$I195</f>
        <v>0</v>
      </c>
      <c r="J195" s="56">
        <f>'[9]Daily Roster'!$J195</f>
        <v>0</v>
      </c>
      <c r="K195" s="51">
        <f>'[9]Daily Roster'!$K195</f>
        <v>0</v>
      </c>
      <c r="L195" s="51">
        <f>'[9]Daily Roster'!$L195</f>
        <v>0</v>
      </c>
      <c r="M195" s="51">
        <f>'[9]Daily Roster'!$M195</f>
        <v>0</v>
      </c>
      <c r="N195" s="51">
        <f>'[9]Daily Roster'!$N195</f>
        <v>0</v>
      </c>
      <c r="O195" s="51">
        <f>'[9]Daily Roster'!$O195</f>
        <v>0</v>
      </c>
      <c r="P195" s="51">
        <f>'[9]Daily Roster'!$P195</f>
        <v>0</v>
      </c>
      <c r="Q195" s="51">
        <f>'[9]Daily Roster'!$Q195</f>
        <v>0</v>
      </c>
      <c r="R195" s="51">
        <f>'[9]Daily Roster'!$R195</f>
        <v>0</v>
      </c>
    </row>
    <row r="196" spans="1:18" x14ac:dyDescent="0.3">
      <c r="A196" s="57">
        <f>'[9]Daily Roster'!$A196</f>
        <v>43714</v>
      </c>
      <c r="B196" s="58" t="str">
        <f>'[9]Daily Roster'!$B196</f>
        <v>Friday</v>
      </c>
      <c r="C196" s="56">
        <f>'[9]Daily Roster'!$C196</f>
        <v>0</v>
      </c>
      <c r="D196" s="56">
        <f>'[9]Daily Roster'!$D196</f>
        <v>0</v>
      </c>
      <c r="E196" s="56">
        <f>'[9]Daily Roster'!$E196</f>
        <v>0</v>
      </c>
      <c r="F196" s="56">
        <f>'[9]Daily Roster'!$F196</f>
        <v>0</v>
      </c>
      <c r="G196" s="56">
        <f>'[9]Daily Roster'!$G196</f>
        <v>0</v>
      </c>
      <c r="H196" s="56">
        <f>'[9]Daily Roster'!$H196</f>
        <v>0</v>
      </c>
      <c r="I196" s="56">
        <f>'[9]Daily Roster'!$I196</f>
        <v>0</v>
      </c>
      <c r="J196" s="56">
        <f>'[9]Daily Roster'!$J196</f>
        <v>0</v>
      </c>
      <c r="K196" s="51">
        <f>'[9]Daily Roster'!$K196</f>
        <v>0</v>
      </c>
      <c r="L196" s="51">
        <f>'[9]Daily Roster'!$L196</f>
        <v>0</v>
      </c>
      <c r="M196" s="51">
        <f>'[9]Daily Roster'!$M196</f>
        <v>0</v>
      </c>
      <c r="N196" s="51">
        <f>'[9]Daily Roster'!$N196</f>
        <v>0</v>
      </c>
      <c r="O196" s="51">
        <f>'[9]Daily Roster'!$O196</f>
        <v>0</v>
      </c>
      <c r="P196" s="51">
        <f>'[9]Daily Roster'!$P196</f>
        <v>0</v>
      </c>
      <c r="Q196" s="51">
        <f>'[9]Daily Roster'!$Q196</f>
        <v>0</v>
      </c>
      <c r="R196" s="51">
        <f>'[9]Daily Roster'!$R196</f>
        <v>0</v>
      </c>
    </row>
    <row r="197" spans="1:18" x14ac:dyDescent="0.3">
      <c r="A197" s="57">
        <f>'[9]Daily Roster'!$A197</f>
        <v>43717</v>
      </c>
      <c r="B197" s="58" t="str">
        <f>'[9]Daily Roster'!$B197</f>
        <v>Monday</v>
      </c>
      <c r="C197" s="56">
        <f>'[9]Daily Roster'!$C197</f>
        <v>0</v>
      </c>
      <c r="D197" s="56">
        <f>'[9]Daily Roster'!$D197</f>
        <v>0</v>
      </c>
      <c r="E197" s="56">
        <f>'[9]Daily Roster'!$E197</f>
        <v>0</v>
      </c>
      <c r="F197" s="56">
        <f>'[9]Daily Roster'!$F197</f>
        <v>0</v>
      </c>
      <c r="G197" s="56">
        <f>'[9]Daily Roster'!$G197</f>
        <v>0</v>
      </c>
      <c r="H197" s="56">
        <f>'[9]Daily Roster'!$H197</f>
        <v>0</v>
      </c>
      <c r="I197" s="56">
        <f>'[9]Daily Roster'!$I197</f>
        <v>0</v>
      </c>
      <c r="J197" s="56">
        <f>'[9]Daily Roster'!$J197</f>
        <v>0</v>
      </c>
      <c r="K197" s="51">
        <f>'[9]Daily Roster'!$K197</f>
        <v>0</v>
      </c>
      <c r="L197" s="51">
        <f>'[9]Daily Roster'!$L197</f>
        <v>0</v>
      </c>
      <c r="M197" s="51">
        <f>'[9]Daily Roster'!$M197</f>
        <v>0</v>
      </c>
      <c r="N197" s="51">
        <f>'[9]Daily Roster'!$N197</f>
        <v>0</v>
      </c>
      <c r="O197" s="51">
        <f>'[9]Daily Roster'!$O197</f>
        <v>0</v>
      </c>
      <c r="P197" s="51">
        <f>'[9]Daily Roster'!$P197</f>
        <v>0</v>
      </c>
      <c r="Q197" s="51">
        <f>'[9]Daily Roster'!$Q197</f>
        <v>0</v>
      </c>
      <c r="R197" s="51">
        <f>'[9]Daily Roster'!$R197</f>
        <v>0</v>
      </c>
    </row>
    <row r="198" spans="1:18" x14ac:dyDescent="0.3">
      <c r="A198" s="57">
        <f>'[9]Daily Roster'!$A198</f>
        <v>43718</v>
      </c>
      <c r="B198" s="58" t="str">
        <f>'[9]Daily Roster'!$B198</f>
        <v>Tuesday</v>
      </c>
      <c r="C198" s="56">
        <f>'[9]Daily Roster'!$C198</f>
        <v>0</v>
      </c>
      <c r="D198" s="56">
        <f>'[9]Daily Roster'!$D198</f>
        <v>0</v>
      </c>
      <c r="E198" s="56">
        <f>'[9]Daily Roster'!$E198</f>
        <v>0</v>
      </c>
      <c r="F198" s="56">
        <f>'[9]Daily Roster'!$F198</f>
        <v>0</v>
      </c>
      <c r="G198" s="56">
        <f>'[9]Daily Roster'!$G198</f>
        <v>0</v>
      </c>
      <c r="H198" s="56">
        <f>'[9]Daily Roster'!$H198</f>
        <v>0</v>
      </c>
      <c r="I198" s="56">
        <f>'[9]Daily Roster'!$I198</f>
        <v>0</v>
      </c>
      <c r="J198" s="56">
        <f>'[9]Daily Roster'!$J198</f>
        <v>0</v>
      </c>
      <c r="K198" s="51">
        <f>'[9]Daily Roster'!$K198</f>
        <v>0</v>
      </c>
      <c r="L198" s="51">
        <f>'[9]Daily Roster'!$L198</f>
        <v>0</v>
      </c>
      <c r="M198" s="51">
        <f>'[9]Daily Roster'!$M198</f>
        <v>0</v>
      </c>
      <c r="N198" s="51">
        <f>'[9]Daily Roster'!$N198</f>
        <v>0</v>
      </c>
      <c r="O198" s="51">
        <f>'[9]Daily Roster'!$O198</f>
        <v>0</v>
      </c>
      <c r="P198" s="51">
        <f>'[9]Daily Roster'!$P198</f>
        <v>0</v>
      </c>
      <c r="Q198" s="51">
        <f>'[9]Daily Roster'!$Q198</f>
        <v>0</v>
      </c>
      <c r="R198" s="51">
        <f>'[9]Daily Roster'!$R198</f>
        <v>0</v>
      </c>
    </row>
    <row r="199" spans="1:18" x14ac:dyDescent="0.3">
      <c r="A199" s="57">
        <f>'[9]Daily Roster'!$A199</f>
        <v>43719</v>
      </c>
      <c r="B199" s="58" t="str">
        <f>'[9]Daily Roster'!$B199</f>
        <v>Wednesday</v>
      </c>
      <c r="C199" s="56">
        <f>'[9]Daily Roster'!$C199</f>
        <v>0</v>
      </c>
      <c r="D199" s="56">
        <f>'[9]Daily Roster'!$D199</f>
        <v>0</v>
      </c>
      <c r="E199" s="56">
        <f>'[9]Daily Roster'!$E199</f>
        <v>0</v>
      </c>
      <c r="F199" s="56">
        <f>'[9]Daily Roster'!$F199</f>
        <v>0</v>
      </c>
      <c r="G199" s="56">
        <f>'[9]Daily Roster'!$G199</f>
        <v>0</v>
      </c>
      <c r="H199" s="56">
        <f>'[9]Daily Roster'!$H199</f>
        <v>0</v>
      </c>
      <c r="I199" s="56">
        <f>'[9]Daily Roster'!$I199</f>
        <v>0</v>
      </c>
      <c r="J199" s="56">
        <f>'[9]Daily Roster'!$J199</f>
        <v>0</v>
      </c>
      <c r="K199" s="51">
        <f>'[9]Daily Roster'!$K199</f>
        <v>0</v>
      </c>
      <c r="L199" s="51">
        <f>'[9]Daily Roster'!$L199</f>
        <v>0</v>
      </c>
      <c r="M199" s="51">
        <f>'[9]Daily Roster'!$M199</f>
        <v>0</v>
      </c>
      <c r="N199" s="51">
        <f>'[9]Daily Roster'!$N199</f>
        <v>0</v>
      </c>
      <c r="O199" s="51">
        <f>'[9]Daily Roster'!$O199</f>
        <v>0</v>
      </c>
      <c r="P199" s="51">
        <f>'[9]Daily Roster'!$P199</f>
        <v>0</v>
      </c>
      <c r="Q199" s="51">
        <f>'[9]Daily Roster'!$Q199</f>
        <v>0</v>
      </c>
      <c r="R199" s="51">
        <f>'[9]Daily Roster'!$R199</f>
        <v>0</v>
      </c>
    </row>
    <row r="200" spans="1:18" x14ac:dyDescent="0.3">
      <c r="A200" s="57">
        <f>'[9]Daily Roster'!$A200</f>
        <v>43720</v>
      </c>
      <c r="B200" s="58" t="str">
        <f>'[9]Daily Roster'!$B200</f>
        <v>Thursday</v>
      </c>
      <c r="C200" s="56">
        <f>'[9]Daily Roster'!$C200</f>
        <v>0</v>
      </c>
      <c r="D200" s="56">
        <f>'[9]Daily Roster'!$D200</f>
        <v>0</v>
      </c>
      <c r="E200" s="56">
        <f>'[9]Daily Roster'!$E200</f>
        <v>0</v>
      </c>
      <c r="F200" s="56">
        <f>'[9]Daily Roster'!$F200</f>
        <v>0</v>
      </c>
      <c r="G200" s="56">
        <f>'[9]Daily Roster'!$G200</f>
        <v>0</v>
      </c>
      <c r="H200" s="56">
        <f>'[9]Daily Roster'!$H200</f>
        <v>0</v>
      </c>
      <c r="I200" s="56">
        <f>'[9]Daily Roster'!$I200</f>
        <v>0</v>
      </c>
      <c r="J200" s="56">
        <f>'[9]Daily Roster'!$J200</f>
        <v>0</v>
      </c>
      <c r="K200" s="51">
        <f>'[9]Daily Roster'!$K200</f>
        <v>0</v>
      </c>
      <c r="L200" s="51">
        <f>'[9]Daily Roster'!$L200</f>
        <v>0</v>
      </c>
      <c r="M200" s="51">
        <f>'[9]Daily Roster'!$M200</f>
        <v>0</v>
      </c>
      <c r="N200" s="51">
        <f>'[9]Daily Roster'!$N200</f>
        <v>0</v>
      </c>
      <c r="O200" s="51">
        <f>'[9]Daily Roster'!$O200</f>
        <v>0</v>
      </c>
      <c r="P200" s="51">
        <f>'[9]Daily Roster'!$P200</f>
        <v>0</v>
      </c>
      <c r="Q200" s="51">
        <f>'[9]Daily Roster'!$Q200</f>
        <v>0</v>
      </c>
      <c r="R200" s="51">
        <f>'[9]Daily Roster'!$R200</f>
        <v>0</v>
      </c>
    </row>
    <row r="201" spans="1:18" x14ac:dyDescent="0.3">
      <c r="A201" s="57">
        <f>'[9]Daily Roster'!$A201</f>
        <v>43721</v>
      </c>
      <c r="B201" s="58" t="str">
        <f>'[9]Daily Roster'!$B201</f>
        <v>Friday</v>
      </c>
      <c r="C201" s="56">
        <f>'[9]Daily Roster'!$C201</f>
        <v>0</v>
      </c>
      <c r="D201" s="56">
        <f>'[9]Daily Roster'!$D201</f>
        <v>0</v>
      </c>
      <c r="E201" s="56">
        <f>'[9]Daily Roster'!$E201</f>
        <v>0</v>
      </c>
      <c r="F201" s="56">
        <f>'[9]Daily Roster'!$F201</f>
        <v>0</v>
      </c>
      <c r="G201" s="56">
        <f>'[9]Daily Roster'!$G201</f>
        <v>0</v>
      </c>
      <c r="H201" s="56">
        <f>'[9]Daily Roster'!$H201</f>
        <v>0</v>
      </c>
      <c r="I201" s="56">
        <f>'[9]Daily Roster'!$I201</f>
        <v>0</v>
      </c>
      <c r="J201" s="56">
        <f>'[9]Daily Roster'!$J201</f>
        <v>0</v>
      </c>
      <c r="K201" s="51">
        <f>'[9]Daily Roster'!$K201</f>
        <v>0</v>
      </c>
      <c r="L201" s="51">
        <f>'[9]Daily Roster'!$L201</f>
        <v>0</v>
      </c>
      <c r="M201" s="51">
        <f>'[9]Daily Roster'!$M201</f>
        <v>0</v>
      </c>
      <c r="N201" s="51">
        <f>'[9]Daily Roster'!$N201</f>
        <v>0</v>
      </c>
      <c r="O201" s="51">
        <f>'[9]Daily Roster'!$O201</f>
        <v>0</v>
      </c>
      <c r="P201" s="51">
        <f>'[9]Daily Roster'!$P201</f>
        <v>0</v>
      </c>
      <c r="Q201" s="51">
        <f>'[9]Daily Roster'!$Q201</f>
        <v>0</v>
      </c>
      <c r="R201" s="51">
        <f>'[9]Daily Roster'!$R201</f>
        <v>0</v>
      </c>
    </row>
    <row r="202" spans="1:18" x14ac:dyDescent="0.3">
      <c r="A202" s="57">
        <f>'[9]Daily Roster'!$A202</f>
        <v>43724</v>
      </c>
      <c r="B202" s="58" t="str">
        <f>'[9]Daily Roster'!$B202</f>
        <v>Monday</v>
      </c>
      <c r="C202" s="56">
        <f>'[9]Daily Roster'!$C202</f>
        <v>0</v>
      </c>
      <c r="D202" s="56">
        <f>'[9]Daily Roster'!$D202</f>
        <v>0</v>
      </c>
      <c r="E202" s="56">
        <f>'[9]Daily Roster'!$E202</f>
        <v>0</v>
      </c>
      <c r="F202" s="56">
        <f>'[9]Daily Roster'!$F202</f>
        <v>0</v>
      </c>
      <c r="G202" s="56">
        <f>'[9]Daily Roster'!$G202</f>
        <v>0</v>
      </c>
      <c r="H202" s="56">
        <f>'[9]Daily Roster'!$H202</f>
        <v>0</v>
      </c>
      <c r="I202" s="56">
        <f>'[9]Daily Roster'!$I202</f>
        <v>0</v>
      </c>
      <c r="J202" s="56">
        <f>'[9]Daily Roster'!$J202</f>
        <v>0</v>
      </c>
      <c r="K202" s="51">
        <f>'[9]Daily Roster'!$K202</f>
        <v>0</v>
      </c>
      <c r="L202" s="51">
        <f>'[9]Daily Roster'!$L202</f>
        <v>0</v>
      </c>
      <c r="M202" s="51">
        <f>'[9]Daily Roster'!$M202</f>
        <v>0</v>
      </c>
      <c r="N202" s="51">
        <f>'[9]Daily Roster'!$N202</f>
        <v>0</v>
      </c>
      <c r="O202" s="51">
        <f>'[9]Daily Roster'!$O202</f>
        <v>0</v>
      </c>
      <c r="P202" s="51">
        <f>'[9]Daily Roster'!$P202</f>
        <v>0</v>
      </c>
      <c r="Q202" s="51">
        <f>'[9]Daily Roster'!$Q202</f>
        <v>0</v>
      </c>
      <c r="R202" s="51">
        <f>'[9]Daily Roster'!$R202</f>
        <v>0</v>
      </c>
    </row>
    <row r="203" spans="1:18" x14ac:dyDescent="0.3">
      <c r="A203" s="57">
        <f>'[9]Daily Roster'!$A203</f>
        <v>43725</v>
      </c>
      <c r="B203" s="58" t="str">
        <f>'[9]Daily Roster'!$B203</f>
        <v>Tuesday</v>
      </c>
      <c r="C203" s="56">
        <f>'[9]Daily Roster'!$C203</f>
        <v>0</v>
      </c>
      <c r="D203" s="56">
        <f>'[9]Daily Roster'!$D203</f>
        <v>0</v>
      </c>
      <c r="E203" s="56">
        <f>'[9]Daily Roster'!$E203</f>
        <v>0</v>
      </c>
      <c r="F203" s="56">
        <f>'[9]Daily Roster'!$F203</f>
        <v>0</v>
      </c>
      <c r="G203" s="56">
        <f>'[9]Daily Roster'!$G203</f>
        <v>0</v>
      </c>
      <c r="H203" s="56">
        <f>'[9]Daily Roster'!$H203</f>
        <v>0</v>
      </c>
      <c r="I203" s="56">
        <f>'[9]Daily Roster'!$I203</f>
        <v>0</v>
      </c>
      <c r="J203" s="56">
        <f>'[9]Daily Roster'!$J203</f>
        <v>0</v>
      </c>
      <c r="K203" s="51">
        <f>'[9]Daily Roster'!$K203</f>
        <v>0</v>
      </c>
      <c r="L203" s="51">
        <f>'[9]Daily Roster'!$L203</f>
        <v>0</v>
      </c>
      <c r="M203" s="51">
        <f>'[9]Daily Roster'!$M203</f>
        <v>0</v>
      </c>
      <c r="N203" s="51">
        <f>'[9]Daily Roster'!$N203</f>
        <v>0</v>
      </c>
      <c r="O203" s="51">
        <f>'[9]Daily Roster'!$O203</f>
        <v>0</v>
      </c>
      <c r="P203" s="51">
        <f>'[9]Daily Roster'!$P203</f>
        <v>0</v>
      </c>
      <c r="Q203" s="51">
        <f>'[9]Daily Roster'!$Q203</f>
        <v>0</v>
      </c>
      <c r="R203" s="51">
        <f>'[9]Daily Roster'!$R203</f>
        <v>0</v>
      </c>
    </row>
    <row r="204" spans="1:18" x14ac:dyDescent="0.3">
      <c r="A204" s="57">
        <f>'[9]Daily Roster'!$A204</f>
        <v>43726</v>
      </c>
      <c r="B204" s="58" t="str">
        <f>'[9]Daily Roster'!$B204</f>
        <v>Wednesday</v>
      </c>
      <c r="C204" s="56">
        <f>'[9]Daily Roster'!$C204</f>
        <v>0</v>
      </c>
      <c r="D204" s="56">
        <f>'[9]Daily Roster'!$D204</f>
        <v>0</v>
      </c>
      <c r="E204" s="56">
        <f>'[9]Daily Roster'!$E204</f>
        <v>0</v>
      </c>
      <c r="F204" s="56">
        <f>'[9]Daily Roster'!$F204</f>
        <v>0</v>
      </c>
      <c r="G204" s="56">
        <f>'[9]Daily Roster'!$G204</f>
        <v>0</v>
      </c>
      <c r="H204" s="56">
        <f>'[9]Daily Roster'!$H204</f>
        <v>0</v>
      </c>
      <c r="I204" s="56">
        <f>'[9]Daily Roster'!$I204</f>
        <v>0</v>
      </c>
      <c r="J204" s="56">
        <f>'[9]Daily Roster'!$J204</f>
        <v>0</v>
      </c>
      <c r="K204" s="51">
        <f>'[9]Daily Roster'!$K204</f>
        <v>0</v>
      </c>
      <c r="L204" s="51">
        <f>'[9]Daily Roster'!$L204</f>
        <v>0</v>
      </c>
      <c r="M204" s="51">
        <f>'[9]Daily Roster'!$M204</f>
        <v>0</v>
      </c>
      <c r="N204" s="51">
        <f>'[9]Daily Roster'!$N204</f>
        <v>0</v>
      </c>
      <c r="O204" s="51">
        <f>'[9]Daily Roster'!$O204</f>
        <v>0</v>
      </c>
      <c r="P204" s="51">
        <f>'[9]Daily Roster'!$P204</f>
        <v>0</v>
      </c>
      <c r="Q204" s="51">
        <f>'[9]Daily Roster'!$Q204</f>
        <v>0</v>
      </c>
      <c r="R204" s="51">
        <f>'[9]Daily Roster'!$R204</f>
        <v>0</v>
      </c>
    </row>
    <row r="205" spans="1:18" x14ac:dyDescent="0.3">
      <c r="A205" s="57">
        <f>'[9]Daily Roster'!$A205</f>
        <v>43727</v>
      </c>
      <c r="B205" s="58" t="str">
        <f>'[9]Daily Roster'!$B205</f>
        <v>Thursday</v>
      </c>
      <c r="C205" s="56">
        <f>'[9]Daily Roster'!$C205</f>
        <v>0</v>
      </c>
      <c r="D205" s="56">
        <f>'[9]Daily Roster'!$D205</f>
        <v>0</v>
      </c>
      <c r="E205" s="56">
        <f>'[9]Daily Roster'!$E205</f>
        <v>0</v>
      </c>
      <c r="F205" s="56">
        <f>'[9]Daily Roster'!$F205</f>
        <v>0</v>
      </c>
      <c r="G205" s="56">
        <f>'[9]Daily Roster'!$G205</f>
        <v>0</v>
      </c>
      <c r="H205" s="56">
        <f>'[9]Daily Roster'!$H205</f>
        <v>0</v>
      </c>
      <c r="I205" s="56">
        <f>'[9]Daily Roster'!$I205</f>
        <v>0</v>
      </c>
      <c r="J205" s="56">
        <f>'[9]Daily Roster'!$J205</f>
        <v>0</v>
      </c>
      <c r="K205" s="51">
        <f>'[9]Daily Roster'!$K205</f>
        <v>0</v>
      </c>
      <c r="L205" s="51">
        <f>'[9]Daily Roster'!$L205</f>
        <v>0</v>
      </c>
      <c r="M205" s="51">
        <f>'[9]Daily Roster'!$M205</f>
        <v>0</v>
      </c>
      <c r="N205" s="51">
        <f>'[9]Daily Roster'!$N205</f>
        <v>0</v>
      </c>
      <c r="O205" s="51">
        <f>'[9]Daily Roster'!$O205</f>
        <v>0</v>
      </c>
      <c r="P205" s="51">
        <f>'[9]Daily Roster'!$P205</f>
        <v>0</v>
      </c>
      <c r="Q205" s="51">
        <f>'[9]Daily Roster'!$Q205</f>
        <v>0</v>
      </c>
      <c r="R205" s="51">
        <f>'[9]Daily Roster'!$R205</f>
        <v>0</v>
      </c>
    </row>
    <row r="206" spans="1:18" x14ac:dyDescent="0.3">
      <c r="A206" s="57">
        <f>'[9]Daily Roster'!$A206</f>
        <v>43728</v>
      </c>
      <c r="B206" s="58" t="str">
        <f>'[9]Daily Roster'!$B206</f>
        <v>Friday</v>
      </c>
      <c r="C206" s="56">
        <f>'[9]Daily Roster'!$C206</f>
        <v>0</v>
      </c>
      <c r="D206" s="56">
        <f>'[9]Daily Roster'!$D206</f>
        <v>0</v>
      </c>
      <c r="E206" s="56">
        <f>'[9]Daily Roster'!$E206</f>
        <v>0</v>
      </c>
      <c r="F206" s="56">
        <f>'[9]Daily Roster'!$F206</f>
        <v>0</v>
      </c>
      <c r="G206" s="56">
        <f>'[9]Daily Roster'!$G206</f>
        <v>0</v>
      </c>
      <c r="H206" s="56">
        <f>'[9]Daily Roster'!$H206</f>
        <v>0</v>
      </c>
      <c r="I206" s="56">
        <f>'[9]Daily Roster'!$I206</f>
        <v>0</v>
      </c>
      <c r="J206" s="56">
        <f>'[9]Daily Roster'!$J206</f>
        <v>0</v>
      </c>
      <c r="K206" s="51">
        <f>'[9]Daily Roster'!$K206</f>
        <v>0</v>
      </c>
      <c r="L206" s="51">
        <f>'[9]Daily Roster'!$L206</f>
        <v>0</v>
      </c>
      <c r="M206" s="51">
        <f>'[9]Daily Roster'!$M206</f>
        <v>0</v>
      </c>
      <c r="N206" s="51">
        <f>'[9]Daily Roster'!$N206</f>
        <v>0</v>
      </c>
      <c r="O206" s="51">
        <f>'[9]Daily Roster'!$O206</f>
        <v>0</v>
      </c>
      <c r="P206" s="51">
        <f>'[9]Daily Roster'!$P206</f>
        <v>0</v>
      </c>
      <c r="Q206" s="51">
        <f>'[9]Daily Roster'!$Q206</f>
        <v>0</v>
      </c>
      <c r="R206" s="51">
        <f>'[9]Daily Roster'!$R206</f>
        <v>0</v>
      </c>
    </row>
    <row r="207" spans="1:18" x14ac:dyDescent="0.3">
      <c r="A207" s="57">
        <f>'[9]Daily Roster'!$A207</f>
        <v>43731</v>
      </c>
      <c r="B207" s="58" t="str">
        <f>'[9]Daily Roster'!$B207</f>
        <v>Monday</v>
      </c>
      <c r="C207" s="56">
        <f>'[9]Daily Roster'!$C207</f>
        <v>0</v>
      </c>
      <c r="D207" s="56">
        <f>'[9]Daily Roster'!$D207</f>
        <v>0</v>
      </c>
      <c r="E207" s="56">
        <f>'[9]Daily Roster'!$E207</f>
        <v>0</v>
      </c>
      <c r="F207" s="56">
        <f>'[9]Daily Roster'!$F207</f>
        <v>0</v>
      </c>
      <c r="G207" s="56">
        <f>'[9]Daily Roster'!$G207</f>
        <v>0</v>
      </c>
      <c r="H207" s="56">
        <f>'[9]Daily Roster'!$H207</f>
        <v>0</v>
      </c>
      <c r="I207" s="56">
        <f>'[9]Daily Roster'!$I207</f>
        <v>0</v>
      </c>
      <c r="J207" s="56">
        <f>'[9]Daily Roster'!$J207</f>
        <v>0</v>
      </c>
      <c r="K207" s="51">
        <f>'[9]Daily Roster'!$K207</f>
        <v>0</v>
      </c>
      <c r="L207" s="51">
        <f>'[9]Daily Roster'!$L207</f>
        <v>0</v>
      </c>
      <c r="M207" s="51">
        <f>'[9]Daily Roster'!$M207</f>
        <v>0</v>
      </c>
      <c r="N207" s="51">
        <f>'[9]Daily Roster'!$N207</f>
        <v>0</v>
      </c>
      <c r="O207" s="51">
        <f>'[9]Daily Roster'!$O207</f>
        <v>0</v>
      </c>
      <c r="P207" s="51">
        <f>'[9]Daily Roster'!$P207</f>
        <v>0</v>
      </c>
      <c r="Q207" s="51">
        <f>'[9]Daily Roster'!$Q207</f>
        <v>0</v>
      </c>
      <c r="R207" s="51">
        <f>'[9]Daily Roster'!$R207</f>
        <v>0</v>
      </c>
    </row>
    <row r="208" spans="1:18" x14ac:dyDescent="0.3">
      <c r="A208" s="57">
        <f>'[9]Daily Roster'!$A208</f>
        <v>43732</v>
      </c>
      <c r="B208" s="58" t="str">
        <f>'[9]Daily Roster'!$B208</f>
        <v>Tuesday</v>
      </c>
      <c r="C208" s="56">
        <f>'[9]Daily Roster'!$C208</f>
        <v>0</v>
      </c>
      <c r="D208" s="56">
        <f>'[9]Daily Roster'!$D208</f>
        <v>0</v>
      </c>
      <c r="E208" s="56">
        <f>'[9]Daily Roster'!$E208</f>
        <v>0</v>
      </c>
      <c r="F208" s="56">
        <f>'[9]Daily Roster'!$F208</f>
        <v>0</v>
      </c>
      <c r="G208" s="56">
        <f>'[9]Daily Roster'!$G208</f>
        <v>0</v>
      </c>
      <c r="H208" s="56">
        <f>'[9]Daily Roster'!$H208</f>
        <v>0</v>
      </c>
      <c r="I208" s="56">
        <f>'[9]Daily Roster'!$I208</f>
        <v>0</v>
      </c>
      <c r="J208" s="56">
        <f>'[9]Daily Roster'!$J208</f>
        <v>0</v>
      </c>
      <c r="K208" s="51">
        <f>'[9]Daily Roster'!$K208</f>
        <v>0</v>
      </c>
      <c r="L208" s="51">
        <f>'[9]Daily Roster'!$L208</f>
        <v>0</v>
      </c>
      <c r="M208" s="51">
        <f>'[9]Daily Roster'!$M208</f>
        <v>0</v>
      </c>
      <c r="N208" s="51">
        <f>'[9]Daily Roster'!$N208</f>
        <v>0</v>
      </c>
      <c r="O208" s="51">
        <f>'[9]Daily Roster'!$O208</f>
        <v>0</v>
      </c>
      <c r="P208" s="51">
        <f>'[9]Daily Roster'!$P208</f>
        <v>0</v>
      </c>
      <c r="Q208" s="51">
        <f>'[9]Daily Roster'!$Q208</f>
        <v>0</v>
      </c>
      <c r="R208" s="51">
        <f>'[9]Daily Roster'!$R208</f>
        <v>0</v>
      </c>
    </row>
    <row r="209" spans="1:18" x14ac:dyDescent="0.3">
      <c r="A209" s="57">
        <f>'[9]Daily Roster'!$A209</f>
        <v>43733</v>
      </c>
      <c r="B209" s="58" t="str">
        <f>'[9]Daily Roster'!$B209</f>
        <v>Wednesday</v>
      </c>
      <c r="C209" s="56">
        <f>'[9]Daily Roster'!$C209</f>
        <v>0</v>
      </c>
      <c r="D209" s="56">
        <f>'[9]Daily Roster'!$D209</f>
        <v>0</v>
      </c>
      <c r="E209" s="56">
        <f>'[9]Daily Roster'!$E209</f>
        <v>0</v>
      </c>
      <c r="F209" s="56">
        <f>'[9]Daily Roster'!$F209</f>
        <v>0</v>
      </c>
      <c r="G209" s="56">
        <f>'[9]Daily Roster'!$G209</f>
        <v>0</v>
      </c>
      <c r="H209" s="56">
        <f>'[9]Daily Roster'!$H209</f>
        <v>0</v>
      </c>
      <c r="I209" s="56">
        <f>'[9]Daily Roster'!$I209</f>
        <v>0</v>
      </c>
      <c r="J209" s="56">
        <f>'[9]Daily Roster'!$J209</f>
        <v>0</v>
      </c>
      <c r="K209" s="51">
        <f>'[9]Daily Roster'!$K209</f>
        <v>0</v>
      </c>
      <c r="L209" s="51">
        <f>'[9]Daily Roster'!$L209</f>
        <v>0</v>
      </c>
      <c r="M209" s="51">
        <f>'[9]Daily Roster'!$M209</f>
        <v>0</v>
      </c>
      <c r="N209" s="51">
        <f>'[9]Daily Roster'!$N209</f>
        <v>0</v>
      </c>
      <c r="O209" s="51">
        <f>'[9]Daily Roster'!$O209</f>
        <v>0</v>
      </c>
      <c r="P209" s="51">
        <f>'[9]Daily Roster'!$P209</f>
        <v>0</v>
      </c>
      <c r="Q209" s="51">
        <f>'[9]Daily Roster'!$Q209</f>
        <v>0</v>
      </c>
      <c r="R209" s="51">
        <f>'[9]Daily Roster'!$R209</f>
        <v>0</v>
      </c>
    </row>
    <row r="210" spans="1:18" x14ac:dyDescent="0.3">
      <c r="A210" s="57">
        <f>'[9]Daily Roster'!$A210</f>
        <v>43734</v>
      </c>
      <c r="B210" s="58" t="str">
        <f>'[9]Daily Roster'!$B210</f>
        <v>Thursday</v>
      </c>
      <c r="C210" s="56">
        <f>'[9]Daily Roster'!$C210</f>
        <v>0</v>
      </c>
      <c r="D210" s="56">
        <f>'[9]Daily Roster'!$D210</f>
        <v>0</v>
      </c>
      <c r="E210" s="56">
        <f>'[9]Daily Roster'!$E210</f>
        <v>0</v>
      </c>
      <c r="F210" s="56">
        <f>'[9]Daily Roster'!$F210</f>
        <v>0</v>
      </c>
      <c r="G210" s="56">
        <f>'[9]Daily Roster'!$G210</f>
        <v>0</v>
      </c>
      <c r="H210" s="56">
        <f>'[9]Daily Roster'!$H210</f>
        <v>0</v>
      </c>
      <c r="I210" s="56">
        <f>'[9]Daily Roster'!$I210</f>
        <v>0</v>
      </c>
      <c r="J210" s="56">
        <f>'[9]Daily Roster'!$J210</f>
        <v>0</v>
      </c>
      <c r="K210" s="51">
        <f>'[9]Daily Roster'!$K210</f>
        <v>0</v>
      </c>
      <c r="L210" s="51">
        <f>'[9]Daily Roster'!$L210</f>
        <v>0</v>
      </c>
      <c r="M210" s="51">
        <f>'[9]Daily Roster'!$M210</f>
        <v>0</v>
      </c>
      <c r="N210" s="51">
        <f>'[9]Daily Roster'!$N210</f>
        <v>0</v>
      </c>
      <c r="O210" s="51">
        <f>'[9]Daily Roster'!$O210</f>
        <v>0</v>
      </c>
      <c r="P210" s="51">
        <f>'[9]Daily Roster'!$P210</f>
        <v>0</v>
      </c>
      <c r="Q210" s="51">
        <f>'[9]Daily Roster'!$Q210</f>
        <v>0</v>
      </c>
      <c r="R210" s="51">
        <f>'[9]Daily Roster'!$R210</f>
        <v>0</v>
      </c>
    </row>
    <row r="211" spans="1:18" x14ac:dyDescent="0.3">
      <c r="A211" s="57">
        <f>'[9]Daily Roster'!$A211</f>
        <v>43735</v>
      </c>
      <c r="B211" s="58" t="str">
        <f>'[9]Daily Roster'!$B211</f>
        <v>Friday</v>
      </c>
      <c r="C211" s="56">
        <f>'[9]Daily Roster'!$C211</f>
        <v>0</v>
      </c>
      <c r="D211" s="56">
        <f>'[9]Daily Roster'!$D211</f>
        <v>0</v>
      </c>
      <c r="E211" s="56">
        <f>'[9]Daily Roster'!$E211</f>
        <v>0</v>
      </c>
      <c r="F211" s="56">
        <f>'[9]Daily Roster'!$F211</f>
        <v>0</v>
      </c>
      <c r="G211" s="56">
        <f>'[9]Daily Roster'!$G211</f>
        <v>0</v>
      </c>
      <c r="H211" s="56">
        <f>'[9]Daily Roster'!$H211</f>
        <v>0</v>
      </c>
      <c r="I211" s="56">
        <f>'[9]Daily Roster'!$I211</f>
        <v>0</v>
      </c>
      <c r="J211" s="56">
        <f>'[9]Daily Roster'!$J211</f>
        <v>0</v>
      </c>
      <c r="K211" s="51">
        <f>'[9]Daily Roster'!$K211</f>
        <v>0</v>
      </c>
      <c r="L211" s="51">
        <f>'[9]Daily Roster'!$L211</f>
        <v>0</v>
      </c>
      <c r="M211" s="51">
        <f>'[9]Daily Roster'!$M211</f>
        <v>0</v>
      </c>
      <c r="N211" s="51">
        <f>'[9]Daily Roster'!$N211</f>
        <v>0</v>
      </c>
      <c r="O211" s="51">
        <f>'[9]Daily Roster'!$O211</f>
        <v>0</v>
      </c>
      <c r="P211" s="51">
        <f>'[9]Daily Roster'!$P211</f>
        <v>0</v>
      </c>
      <c r="Q211" s="51">
        <f>'[9]Daily Roster'!$Q211</f>
        <v>0</v>
      </c>
      <c r="R211" s="51">
        <f>'[9]Daily Roster'!$R211</f>
        <v>0</v>
      </c>
    </row>
    <row r="212" spans="1:18" x14ac:dyDescent="0.3">
      <c r="A212" s="57">
        <f>'[9]Daily Roster'!$A212</f>
        <v>43738</v>
      </c>
      <c r="B212" s="58" t="str">
        <f>'[9]Daily Roster'!$B212</f>
        <v>Monday</v>
      </c>
      <c r="C212" s="56">
        <f>'[9]Daily Roster'!$C212</f>
        <v>0</v>
      </c>
      <c r="D212" s="56">
        <f>'[9]Daily Roster'!$D212</f>
        <v>0</v>
      </c>
      <c r="E212" s="56">
        <f>'[9]Daily Roster'!$E212</f>
        <v>0</v>
      </c>
      <c r="F212" s="56">
        <f>'[9]Daily Roster'!$F212</f>
        <v>0</v>
      </c>
      <c r="G212" s="56">
        <f>'[9]Daily Roster'!$G212</f>
        <v>0</v>
      </c>
      <c r="H212" s="56">
        <f>'[9]Daily Roster'!$H212</f>
        <v>0</v>
      </c>
      <c r="I212" s="56">
        <f>'[9]Daily Roster'!$I212</f>
        <v>0</v>
      </c>
      <c r="J212" s="56">
        <f>'[9]Daily Roster'!$J212</f>
        <v>0</v>
      </c>
      <c r="K212" s="51">
        <f>'[9]Daily Roster'!$K212</f>
        <v>0</v>
      </c>
      <c r="L212" s="51">
        <f>'[9]Daily Roster'!$L212</f>
        <v>0</v>
      </c>
      <c r="M212" s="51">
        <f>'[9]Daily Roster'!$M212</f>
        <v>0</v>
      </c>
      <c r="N212" s="51">
        <f>'[9]Daily Roster'!$N212</f>
        <v>0</v>
      </c>
      <c r="O212" s="51">
        <f>'[9]Daily Roster'!$O212</f>
        <v>0</v>
      </c>
      <c r="P212" s="51">
        <f>'[9]Daily Roster'!$P212</f>
        <v>0</v>
      </c>
      <c r="Q212" s="51">
        <f>'[9]Daily Roster'!$Q212</f>
        <v>0</v>
      </c>
      <c r="R212" s="51">
        <f>'[9]Daily Roster'!$R212</f>
        <v>0</v>
      </c>
    </row>
    <row r="213" spans="1:18" x14ac:dyDescent="0.3">
      <c r="A213" s="57">
        <f>'[9]Daily Roster'!$A213</f>
        <v>43739</v>
      </c>
      <c r="B213" s="58" t="str">
        <f>'[9]Daily Roster'!$B213</f>
        <v>Tuesday</v>
      </c>
      <c r="C213" s="56">
        <f>'[9]Daily Roster'!$C213</f>
        <v>0</v>
      </c>
      <c r="D213" s="56">
        <f>'[9]Daily Roster'!$D213</f>
        <v>0</v>
      </c>
      <c r="E213" s="56">
        <f>'[9]Daily Roster'!$E213</f>
        <v>0</v>
      </c>
      <c r="F213" s="56">
        <f>'[9]Daily Roster'!$F213</f>
        <v>0</v>
      </c>
      <c r="G213" s="56">
        <f>'[9]Daily Roster'!$G213</f>
        <v>0</v>
      </c>
      <c r="H213" s="56">
        <f>'[9]Daily Roster'!$H213</f>
        <v>0</v>
      </c>
      <c r="I213" s="56">
        <f>'[9]Daily Roster'!$I213</f>
        <v>0</v>
      </c>
      <c r="J213" s="56">
        <f>'[9]Daily Roster'!$J213</f>
        <v>0</v>
      </c>
      <c r="K213" s="51">
        <f>'[9]Daily Roster'!$K213</f>
        <v>0</v>
      </c>
      <c r="L213" s="51">
        <f>'[9]Daily Roster'!$L213</f>
        <v>0</v>
      </c>
      <c r="M213" s="51">
        <f>'[9]Daily Roster'!$M213</f>
        <v>0</v>
      </c>
      <c r="N213" s="51">
        <f>'[9]Daily Roster'!$N213</f>
        <v>0</v>
      </c>
      <c r="O213" s="51">
        <f>'[9]Daily Roster'!$O213</f>
        <v>0</v>
      </c>
      <c r="P213" s="51">
        <f>'[9]Daily Roster'!$P213</f>
        <v>0</v>
      </c>
      <c r="Q213" s="51">
        <f>'[9]Daily Roster'!$Q213</f>
        <v>0</v>
      </c>
      <c r="R213" s="51">
        <f>'[9]Daily Roster'!$R213</f>
        <v>0</v>
      </c>
    </row>
    <row r="214" spans="1:18" x14ac:dyDescent="0.3">
      <c r="A214" s="57">
        <f>'[9]Daily Roster'!$A214</f>
        <v>43740</v>
      </c>
      <c r="B214" s="58" t="str">
        <f>'[9]Daily Roster'!$B214</f>
        <v>Wednesday</v>
      </c>
      <c r="C214" s="56">
        <f>'[9]Daily Roster'!$C214</f>
        <v>0</v>
      </c>
      <c r="D214" s="56">
        <f>'[9]Daily Roster'!$D214</f>
        <v>0</v>
      </c>
      <c r="E214" s="56">
        <f>'[9]Daily Roster'!$E214</f>
        <v>0</v>
      </c>
      <c r="F214" s="56">
        <f>'[9]Daily Roster'!$F214</f>
        <v>0</v>
      </c>
      <c r="G214" s="56">
        <f>'[9]Daily Roster'!$G214</f>
        <v>0</v>
      </c>
      <c r="H214" s="56">
        <f>'[9]Daily Roster'!$H214</f>
        <v>0</v>
      </c>
      <c r="I214" s="56">
        <f>'[9]Daily Roster'!$I214</f>
        <v>0</v>
      </c>
      <c r="J214" s="56">
        <f>'[9]Daily Roster'!$J214</f>
        <v>0</v>
      </c>
      <c r="K214" s="51">
        <f>'[9]Daily Roster'!$K214</f>
        <v>0</v>
      </c>
      <c r="L214" s="51">
        <f>'[9]Daily Roster'!$L214</f>
        <v>0</v>
      </c>
      <c r="M214" s="51">
        <f>'[9]Daily Roster'!$M214</f>
        <v>0</v>
      </c>
      <c r="N214" s="51">
        <f>'[9]Daily Roster'!$N214</f>
        <v>0</v>
      </c>
      <c r="O214" s="51">
        <f>'[9]Daily Roster'!$O214</f>
        <v>0</v>
      </c>
      <c r="P214" s="51">
        <f>'[9]Daily Roster'!$P214</f>
        <v>0</v>
      </c>
      <c r="Q214" s="51">
        <f>'[9]Daily Roster'!$Q214</f>
        <v>0</v>
      </c>
      <c r="R214" s="51">
        <f>'[9]Daily Roster'!$R214</f>
        <v>0</v>
      </c>
    </row>
    <row r="215" spans="1:18" x14ac:dyDescent="0.3">
      <c r="A215" s="57">
        <f>'[9]Daily Roster'!$A215</f>
        <v>43741</v>
      </c>
      <c r="B215" s="58" t="str">
        <f>'[9]Daily Roster'!$B215</f>
        <v>Thursday</v>
      </c>
      <c r="C215" s="56">
        <f>'[9]Daily Roster'!$C215</f>
        <v>0</v>
      </c>
      <c r="D215" s="56">
        <f>'[9]Daily Roster'!$D215</f>
        <v>0</v>
      </c>
      <c r="E215" s="56">
        <f>'[9]Daily Roster'!$E215</f>
        <v>0</v>
      </c>
      <c r="F215" s="56">
        <f>'[9]Daily Roster'!$F215</f>
        <v>0</v>
      </c>
      <c r="G215" s="56">
        <f>'[9]Daily Roster'!$G215</f>
        <v>0</v>
      </c>
      <c r="H215" s="56">
        <f>'[9]Daily Roster'!$H215</f>
        <v>0</v>
      </c>
      <c r="I215" s="56">
        <f>'[9]Daily Roster'!$I215</f>
        <v>0</v>
      </c>
      <c r="J215" s="56">
        <f>'[9]Daily Roster'!$J215</f>
        <v>0</v>
      </c>
      <c r="K215" s="51">
        <f>'[9]Daily Roster'!$K215</f>
        <v>0</v>
      </c>
      <c r="L215" s="51">
        <f>'[9]Daily Roster'!$L215</f>
        <v>0</v>
      </c>
      <c r="M215" s="51">
        <f>'[9]Daily Roster'!$M215</f>
        <v>0</v>
      </c>
      <c r="N215" s="51">
        <f>'[9]Daily Roster'!$N215</f>
        <v>0</v>
      </c>
      <c r="O215" s="51">
        <f>'[9]Daily Roster'!$O215</f>
        <v>0</v>
      </c>
      <c r="P215" s="51">
        <f>'[9]Daily Roster'!$P215</f>
        <v>0</v>
      </c>
      <c r="Q215" s="51">
        <f>'[9]Daily Roster'!$Q215</f>
        <v>0</v>
      </c>
      <c r="R215" s="51">
        <f>'[9]Daily Roster'!$R215</f>
        <v>0</v>
      </c>
    </row>
    <row r="216" spans="1:18" x14ac:dyDescent="0.3">
      <c r="A216" s="57">
        <f>'[9]Daily Roster'!$A216</f>
        <v>43742</v>
      </c>
      <c r="B216" s="58" t="str">
        <f>'[9]Daily Roster'!$B216</f>
        <v>Friday</v>
      </c>
      <c r="C216" s="56">
        <f>'[9]Daily Roster'!$C216</f>
        <v>0</v>
      </c>
      <c r="D216" s="56">
        <f>'[9]Daily Roster'!$D216</f>
        <v>0</v>
      </c>
      <c r="E216" s="56">
        <f>'[9]Daily Roster'!$E216</f>
        <v>0</v>
      </c>
      <c r="F216" s="56">
        <f>'[9]Daily Roster'!$F216</f>
        <v>0</v>
      </c>
      <c r="G216" s="56">
        <f>'[9]Daily Roster'!$G216</f>
        <v>0</v>
      </c>
      <c r="H216" s="56">
        <f>'[9]Daily Roster'!$H216</f>
        <v>0</v>
      </c>
      <c r="I216" s="56">
        <f>'[9]Daily Roster'!$I216</f>
        <v>0</v>
      </c>
      <c r="J216" s="56">
        <f>'[9]Daily Roster'!$J216</f>
        <v>0</v>
      </c>
      <c r="K216" s="51">
        <f>'[9]Daily Roster'!$K216</f>
        <v>0</v>
      </c>
      <c r="L216" s="51">
        <f>'[9]Daily Roster'!$L216</f>
        <v>0</v>
      </c>
      <c r="M216" s="51">
        <f>'[9]Daily Roster'!$M216</f>
        <v>0</v>
      </c>
      <c r="N216" s="51">
        <f>'[9]Daily Roster'!$N216</f>
        <v>0</v>
      </c>
      <c r="O216" s="51">
        <f>'[9]Daily Roster'!$O216</f>
        <v>0</v>
      </c>
      <c r="P216" s="51">
        <f>'[9]Daily Roster'!$P216</f>
        <v>0</v>
      </c>
      <c r="Q216" s="51">
        <f>'[9]Daily Roster'!$Q216</f>
        <v>0</v>
      </c>
      <c r="R216" s="51">
        <f>'[9]Daily Roster'!$R216</f>
        <v>0</v>
      </c>
    </row>
    <row r="217" spans="1:18" x14ac:dyDescent="0.3">
      <c r="A217" s="57">
        <f>'[9]Daily Roster'!$A217</f>
        <v>43745</v>
      </c>
      <c r="B217" s="58" t="str">
        <f>'[9]Daily Roster'!$B217</f>
        <v>Monday</v>
      </c>
      <c r="C217" s="56">
        <f>'[9]Daily Roster'!$C217</f>
        <v>0</v>
      </c>
      <c r="D217" s="56">
        <f>'[9]Daily Roster'!$D217</f>
        <v>0</v>
      </c>
      <c r="E217" s="56">
        <f>'[9]Daily Roster'!$E217</f>
        <v>0</v>
      </c>
      <c r="F217" s="56">
        <f>'[9]Daily Roster'!$F217</f>
        <v>0</v>
      </c>
      <c r="G217" s="56">
        <f>'[9]Daily Roster'!$G217</f>
        <v>0</v>
      </c>
      <c r="H217" s="56">
        <f>'[9]Daily Roster'!$H217</f>
        <v>0</v>
      </c>
      <c r="I217" s="56">
        <f>'[9]Daily Roster'!$I217</f>
        <v>0</v>
      </c>
      <c r="J217" s="56">
        <f>'[9]Daily Roster'!$J217</f>
        <v>0</v>
      </c>
      <c r="K217" s="51">
        <f>'[9]Daily Roster'!$K217</f>
        <v>0</v>
      </c>
      <c r="L217" s="51">
        <f>'[9]Daily Roster'!$L217</f>
        <v>0</v>
      </c>
      <c r="M217" s="51">
        <f>'[9]Daily Roster'!$M217</f>
        <v>0</v>
      </c>
      <c r="N217" s="51">
        <f>'[9]Daily Roster'!$N217</f>
        <v>0</v>
      </c>
      <c r="O217" s="51">
        <f>'[9]Daily Roster'!$O217</f>
        <v>0</v>
      </c>
      <c r="P217" s="51">
        <f>'[9]Daily Roster'!$P217</f>
        <v>0</v>
      </c>
      <c r="Q217" s="51">
        <f>'[9]Daily Roster'!$Q217</f>
        <v>0</v>
      </c>
      <c r="R217" s="51">
        <f>'[9]Daily Roster'!$R217</f>
        <v>0</v>
      </c>
    </row>
    <row r="218" spans="1:18" x14ac:dyDescent="0.3">
      <c r="A218" s="57">
        <f>'[9]Daily Roster'!$A218</f>
        <v>43746</v>
      </c>
      <c r="B218" s="58" t="str">
        <f>'[9]Daily Roster'!$B218</f>
        <v>Tuesday</v>
      </c>
      <c r="C218" s="56">
        <f>'[9]Daily Roster'!$C218</f>
        <v>0</v>
      </c>
      <c r="D218" s="56">
        <f>'[9]Daily Roster'!$D218</f>
        <v>0</v>
      </c>
      <c r="E218" s="56">
        <f>'[9]Daily Roster'!$E218</f>
        <v>0</v>
      </c>
      <c r="F218" s="56">
        <f>'[9]Daily Roster'!$F218</f>
        <v>0</v>
      </c>
      <c r="G218" s="56">
        <f>'[9]Daily Roster'!$G218</f>
        <v>0</v>
      </c>
      <c r="H218" s="56">
        <f>'[9]Daily Roster'!$H218</f>
        <v>0</v>
      </c>
      <c r="I218" s="56">
        <f>'[9]Daily Roster'!$I218</f>
        <v>0</v>
      </c>
      <c r="J218" s="56">
        <f>'[9]Daily Roster'!$J218</f>
        <v>0</v>
      </c>
      <c r="K218" s="51">
        <f>'[9]Daily Roster'!$K218</f>
        <v>0</v>
      </c>
      <c r="L218" s="51">
        <f>'[9]Daily Roster'!$L218</f>
        <v>0</v>
      </c>
      <c r="M218" s="51">
        <f>'[9]Daily Roster'!$M218</f>
        <v>0</v>
      </c>
      <c r="N218" s="51">
        <f>'[9]Daily Roster'!$N218</f>
        <v>0</v>
      </c>
      <c r="O218" s="51">
        <f>'[9]Daily Roster'!$O218</f>
        <v>0</v>
      </c>
      <c r="P218" s="51">
        <f>'[9]Daily Roster'!$P218</f>
        <v>0</v>
      </c>
      <c r="Q218" s="51">
        <f>'[9]Daily Roster'!$Q218</f>
        <v>0</v>
      </c>
      <c r="R218" s="51">
        <f>'[9]Daily Roster'!$R218</f>
        <v>0</v>
      </c>
    </row>
    <row r="219" spans="1:18" x14ac:dyDescent="0.3">
      <c r="A219" s="57">
        <f>'[9]Daily Roster'!$A219</f>
        <v>43747</v>
      </c>
      <c r="B219" s="58" t="str">
        <f>'[9]Daily Roster'!$B219</f>
        <v>Wednesday</v>
      </c>
      <c r="C219" s="56">
        <f>'[9]Daily Roster'!$C219</f>
        <v>0</v>
      </c>
      <c r="D219" s="56">
        <f>'[9]Daily Roster'!$D219</f>
        <v>0</v>
      </c>
      <c r="E219" s="56">
        <f>'[9]Daily Roster'!$E219</f>
        <v>0</v>
      </c>
      <c r="F219" s="56">
        <f>'[9]Daily Roster'!$F219</f>
        <v>0</v>
      </c>
      <c r="G219" s="56">
        <f>'[9]Daily Roster'!$G219</f>
        <v>0</v>
      </c>
      <c r="H219" s="56">
        <f>'[9]Daily Roster'!$H219</f>
        <v>0</v>
      </c>
      <c r="I219" s="56">
        <f>'[9]Daily Roster'!$I219</f>
        <v>0</v>
      </c>
      <c r="J219" s="56">
        <f>'[9]Daily Roster'!$J219</f>
        <v>0</v>
      </c>
      <c r="K219" s="51">
        <f>'[9]Daily Roster'!$K219</f>
        <v>0</v>
      </c>
      <c r="L219" s="51">
        <f>'[9]Daily Roster'!$L219</f>
        <v>0</v>
      </c>
      <c r="M219" s="51">
        <f>'[9]Daily Roster'!$M219</f>
        <v>0</v>
      </c>
      <c r="N219" s="51">
        <f>'[9]Daily Roster'!$N219</f>
        <v>0</v>
      </c>
      <c r="O219" s="51">
        <f>'[9]Daily Roster'!$O219</f>
        <v>0</v>
      </c>
      <c r="P219" s="51">
        <f>'[9]Daily Roster'!$P219</f>
        <v>0</v>
      </c>
      <c r="Q219" s="51">
        <f>'[9]Daily Roster'!$Q219</f>
        <v>0</v>
      </c>
      <c r="R219" s="51">
        <f>'[9]Daily Roster'!$R219</f>
        <v>0</v>
      </c>
    </row>
    <row r="220" spans="1:18" x14ac:dyDescent="0.3">
      <c r="A220" s="57">
        <f>'[9]Daily Roster'!$A220</f>
        <v>43748</v>
      </c>
      <c r="B220" s="58" t="str">
        <f>'[9]Daily Roster'!$B220</f>
        <v>Thursday</v>
      </c>
      <c r="C220" s="56">
        <f>'[9]Daily Roster'!$C220</f>
        <v>0</v>
      </c>
      <c r="D220" s="56">
        <f>'[9]Daily Roster'!$D220</f>
        <v>0</v>
      </c>
      <c r="E220" s="56">
        <f>'[9]Daily Roster'!$E220</f>
        <v>0</v>
      </c>
      <c r="F220" s="56">
        <f>'[9]Daily Roster'!$F220</f>
        <v>0</v>
      </c>
      <c r="G220" s="56">
        <f>'[9]Daily Roster'!$G220</f>
        <v>0</v>
      </c>
      <c r="H220" s="56">
        <f>'[9]Daily Roster'!$H220</f>
        <v>0</v>
      </c>
      <c r="I220" s="56">
        <f>'[9]Daily Roster'!$I220</f>
        <v>0</v>
      </c>
      <c r="J220" s="56">
        <f>'[9]Daily Roster'!$J220</f>
        <v>0</v>
      </c>
      <c r="K220" s="51">
        <f>'[9]Daily Roster'!$K220</f>
        <v>0</v>
      </c>
      <c r="L220" s="51">
        <f>'[9]Daily Roster'!$L220</f>
        <v>0</v>
      </c>
      <c r="M220" s="51">
        <f>'[9]Daily Roster'!$M220</f>
        <v>0</v>
      </c>
      <c r="N220" s="51">
        <f>'[9]Daily Roster'!$N220</f>
        <v>0</v>
      </c>
      <c r="O220" s="51">
        <f>'[9]Daily Roster'!$O220</f>
        <v>0</v>
      </c>
      <c r="P220" s="51">
        <f>'[9]Daily Roster'!$P220</f>
        <v>0</v>
      </c>
      <c r="Q220" s="51">
        <f>'[9]Daily Roster'!$Q220</f>
        <v>0</v>
      </c>
      <c r="R220" s="51">
        <f>'[9]Daily Roster'!$R220</f>
        <v>0</v>
      </c>
    </row>
    <row r="221" spans="1:18" x14ac:dyDescent="0.3">
      <c r="A221" s="57">
        <f>'[9]Daily Roster'!$A221</f>
        <v>43749</v>
      </c>
      <c r="B221" s="58" t="str">
        <f>'[9]Daily Roster'!$B221</f>
        <v>Friday</v>
      </c>
      <c r="C221" s="56">
        <f>'[9]Daily Roster'!$C221</f>
        <v>0</v>
      </c>
      <c r="D221" s="56">
        <f>'[9]Daily Roster'!$D221</f>
        <v>0</v>
      </c>
      <c r="E221" s="56">
        <f>'[9]Daily Roster'!$E221</f>
        <v>0</v>
      </c>
      <c r="F221" s="56">
        <f>'[9]Daily Roster'!$F221</f>
        <v>0</v>
      </c>
      <c r="G221" s="56">
        <f>'[9]Daily Roster'!$G221</f>
        <v>0</v>
      </c>
      <c r="H221" s="56">
        <f>'[9]Daily Roster'!$H221</f>
        <v>0</v>
      </c>
      <c r="I221" s="56">
        <f>'[9]Daily Roster'!$I221</f>
        <v>0</v>
      </c>
      <c r="J221" s="56">
        <f>'[9]Daily Roster'!$J221</f>
        <v>0</v>
      </c>
      <c r="K221" s="51">
        <f>'[9]Daily Roster'!$K221</f>
        <v>0</v>
      </c>
      <c r="L221" s="51">
        <f>'[9]Daily Roster'!$L221</f>
        <v>0</v>
      </c>
      <c r="M221" s="51">
        <f>'[9]Daily Roster'!$M221</f>
        <v>0</v>
      </c>
      <c r="N221" s="51">
        <f>'[9]Daily Roster'!$N221</f>
        <v>0</v>
      </c>
      <c r="O221" s="51">
        <f>'[9]Daily Roster'!$O221</f>
        <v>0</v>
      </c>
      <c r="P221" s="51">
        <f>'[9]Daily Roster'!$P221</f>
        <v>0</v>
      </c>
      <c r="Q221" s="51">
        <f>'[9]Daily Roster'!$Q221</f>
        <v>0</v>
      </c>
      <c r="R221" s="51">
        <f>'[9]Daily Roster'!$R221</f>
        <v>0</v>
      </c>
    </row>
    <row r="222" spans="1:18" x14ac:dyDescent="0.3">
      <c r="A222" s="57">
        <f>'[9]Daily Roster'!$A222</f>
        <v>43752</v>
      </c>
      <c r="B222" s="58" t="str">
        <f>'[9]Daily Roster'!$B222</f>
        <v>Monday</v>
      </c>
      <c r="C222" s="56">
        <f>'[9]Daily Roster'!$C222</f>
        <v>0</v>
      </c>
      <c r="D222" s="56">
        <f>'[9]Daily Roster'!$D222</f>
        <v>0</v>
      </c>
      <c r="E222" s="56">
        <f>'[9]Daily Roster'!$E222</f>
        <v>0</v>
      </c>
      <c r="F222" s="56">
        <f>'[9]Daily Roster'!$F222</f>
        <v>0</v>
      </c>
      <c r="G222" s="56">
        <f>'[9]Daily Roster'!$G222</f>
        <v>0</v>
      </c>
      <c r="H222" s="56">
        <f>'[9]Daily Roster'!$H222</f>
        <v>0</v>
      </c>
      <c r="I222" s="56">
        <f>'[9]Daily Roster'!$I222</f>
        <v>0</v>
      </c>
      <c r="J222" s="56">
        <f>'[9]Daily Roster'!$J222</f>
        <v>0</v>
      </c>
      <c r="K222" s="51">
        <f>'[9]Daily Roster'!$K222</f>
        <v>0</v>
      </c>
      <c r="L222" s="51">
        <f>'[9]Daily Roster'!$L222</f>
        <v>0</v>
      </c>
      <c r="M222" s="51">
        <f>'[9]Daily Roster'!$M222</f>
        <v>0</v>
      </c>
      <c r="N222" s="51">
        <f>'[9]Daily Roster'!$N222</f>
        <v>0</v>
      </c>
      <c r="O222" s="51">
        <f>'[9]Daily Roster'!$O222</f>
        <v>0</v>
      </c>
      <c r="P222" s="51">
        <f>'[9]Daily Roster'!$P222</f>
        <v>0</v>
      </c>
      <c r="Q222" s="51">
        <f>'[9]Daily Roster'!$Q222</f>
        <v>0</v>
      </c>
      <c r="R222" s="51">
        <f>'[9]Daily Roster'!$R222</f>
        <v>0</v>
      </c>
    </row>
    <row r="223" spans="1:18" x14ac:dyDescent="0.3">
      <c r="A223" s="57">
        <f>'[9]Daily Roster'!$A223</f>
        <v>43753</v>
      </c>
      <c r="B223" s="58" t="str">
        <f>'[9]Daily Roster'!$B223</f>
        <v>Tuesday</v>
      </c>
      <c r="C223" s="56">
        <f>'[9]Daily Roster'!$C223</f>
        <v>0</v>
      </c>
      <c r="D223" s="56">
        <f>'[9]Daily Roster'!$D223</f>
        <v>0</v>
      </c>
      <c r="E223" s="56">
        <f>'[9]Daily Roster'!$E223</f>
        <v>0</v>
      </c>
      <c r="F223" s="56">
        <f>'[9]Daily Roster'!$F223</f>
        <v>0</v>
      </c>
      <c r="G223" s="56">
        <f>'[9]Daily Roster'!$G223</f>
        <v>0</v>
      </c>
      <c r="H223" s="56">
        <f>'[9]Daily Roster'!$H223</f>
        <v>0</v>
      </c>
      <c r="I223" s="56">
        <f>'[9]Daily Roster'!$I223</f>
        <v>0</v>
      </c>
      <c r="J223" s="56">
        <f>'[9]Daily Roster'!$J223</f>
        <v>0</v>
      </c>
      <c r="K223" s="51">
        <f>'[9]Daily Roster'!$K223</f>
        <v>0</v>
      </c>
      <c r="L223" s="51">
        <f>'[9]Daily Roster'!$L223</f>
        <v>0</v>
      </c>
      <c r="M223" s="51">
        <f>'[9]Daily Roster'!$M223</f>
        <v>0</v>
      </c>
      <c r="N223" s="51">
        <f>'[9]Daily Roster'!$N223</f>
        <v>0</v>
      </c>
      <c r="O223" s="51">
        <f>'[9]Daily Roster'!$O223</f>
        <v>0</v>
      </c>
      <c r="P223" s="51">
        <f>'[9]Daily Roster'!$P223</f>
        <v>0</v>
      </c>
      <c r="Q223" s="51">
        <f>'[9]Daily Roster'!$Q223</f>
        <v>0</v>
      </c>
      <c r="R223" s="51">
        <f>'[9]Daily Roster'!$R223</f>
        <v>0</v>
      </c>
    </row>
    <row r="224" spans="1:18" x14ac:dyDescent="0.3">
      <c r="A224" s="57">
        <f>'[9]Daily Roster'!$A224</f>
        <v>43754</v>
      </c>
      <c r="B224" s="58" t="str">
        <f>'[9]Daily Roster'!$B224</f>
        <v>Wednesday</v>
      </c>
      <c r="C224" s="56">
        <f>'[9]Daily Roster'!$C224</f>
        <v>0</v>
      </c>
      <c r="D224" s="56">
        <f>'[9]Daily Roster'!$D224</f>
        <v>0</v>
      </c>
      <c r="E224" s="56">
        <f>'[9]Daily Roster'!$E224</f>
        <v>0</v>
      </c>
      <c r="F224" s="56">
        <f>'[9]Daily Roster'!$F224</f>
        <v>0</v>
      </c>
      <c r="G224" s="56">
        <f>'[9]Daily Roster'!$G224</f>
        <v>0</v>
      </c>
      <c r="H224" s="56">
        <f>'[9]Daily Roster'!$H224</f>
        <v>0</v>
      </c>
      <c r="I224" s="56">
        <f>'[9]Daily Roster'!$I224</f>
        <v>0</v>
      </c>
      <c r="J224" s="56">
        <f>'[9]Daily Roster'!$J224</f>
        <v>0</v>
      </c>
      <c r="K224" s="51">
        <f>'[9]Daily Roster'!$K224</f>
        <v>0</v>
      </c>
      <c r="L224" s="51">
        <f>'[9]Daily Roster'!$L224</f>
        <v>0</v>
      </c>
      <c r="M224" s="51">
        <f>'[9]Daily Roster'!$M224</f>
        <v>0</v>
      </c>
      <c r="N224" s="51">
        <f>'[9]Daily Roster'!$N224</f>
        <v>0</v>
      </c>
      <c r="O224" s="51">
        <f>'[9]Daily Roster'!$O224</f>
        <v>0</v>
      </c>
      <c r="P224" s="51">
        <f>'[9]Daily Roster'!$P224</f>
        <v>0</v>
      </c>
      <c r="Q224" s="51">
        <f>'[9]Daily Roster'!$Q224</f>
        <v>0</v>
      </c>
      <c r="R224" s="51">
        <f>'[9]Daily Roster'!$R224</f>
        <v>0</v>
      </c>
    </row>
    <row r="225" spans="1:18" x14ac:dyDescent="0.3">
      <c r="A225" s="57">
        <f>'[9]Daily Roster'!$A225</f>
        <v>43755</v>
      </c>
      <c r="B225" s="58" t="str">
        <f>'[9]Daily Roster'!$B225</f>
        <v>Thursday</v>
      </c>
      <c r="C225" s="56">
        <f>'[9]Daily Roster'!$C225</f>
        <v>0</v>
      </c>
      <c r="D225" s="56">
        <f>'[9]Daily Roster'!$D225</f>
        <v>0</v>
      </c>
      <c r="E225" s="56">
        <f>'[9]Daily Roster'!$E225</f>
        <v>0</v>
      </c>
      <c r="F225" s="56">
        <f>'[9]Daily Roster'!$F225</f>
        <v>0</v>
      </c>
      <c r="G225" s="56">
        <f>'[9]Daily Roster'!$G225</f>
        <v>0</v>
      </c>
      <c r="H225" s="56">
        <f>'[9]Daily Roster'!$H225</f>
        <v>0</v>
      </c>
      <c r="I225" s="56">
        <f>'[9]Daily Roster'!$I225</f>
        <v>0</v>
      </c>
      <c r="J225" s="56">
        <f>'[9]Daily Roster'!$J225</f>
        <v>0</v>
      </c>
      <c r="K225" s="51">
        <f>'[9]Daily Roster'!$K225</f>
        <v>0</v>
      </c>
      <c r="L225" s="51">
        <f>'[9]Daily Roster'!$L225</f>
        <v>0</v>
      </c>
      <c r="M225" s="51">
        <f>'[9]Daily Roster'!$M225</f>
        <v>0</v>
      </c>
      <c r="N225" s="51">
        <f>'[9]Daily Roster'!$N225</f>
        <v>0</v>
      </c>
      <c r="O225" s="51">
        <f>'[9]Daily Roster'!$O225</f>
        <v>0</v>
      </c>
      <c r="P225" s="51">
        <f>'[9]Daily Roster'!$P225</f>
        <v>0</v>
      </c>
      <c r="Q225" s="51">
        <f>'[9]Daily Roster'!$Q225</f>
        <v>0</v>
      </c>
      <c r="R225" s="51">
        <f>'[9]Daily Roster'!$R225</f>
        <v>0</v>
      </c>
    </row>
    <row r="226" spans="1:18" x14ac:dyDescent="0.3">
      <c r="A226" s="57">
        <f>'[9]Daily Roster'!$A226</f>
        <v>43756</v>
      </c>
      <c r="B226" s="58" t="str">
        <f>'[9]Daily Roster'!$B226</f>
        <v>Friday</v>
      </c>
      <c r="C226" s="56">
        <f>'[9]Daily Roster'!$C226</f>
        <v>0</v>
      </c>
      <c r="D226" s="56">
        <f>'[9]Daily Roster'!$D226</f>
        <v>0</v>
      </c>
      <c r="E226" s="56">
        <f>'[9]Daily Roster'!$E226</f>
        <v>0</v>
      </c>
      <c r="F226" s="56">
        <f>'[9]Daily Roster'!$F226</f>
        <v>0</v>
      </c>
      <c r="G226" s="56">
        <f>'[9]Daily Roster'!$G226</f>
        <v>0</v>
      </c>
      <c r="H226" s="56">
        <f>'[9]Daily Roster'!$H226</f>
        <v>0</v>
      </c>
      <c r="I226" s="56">
        <f>'[9]Daily Roster'!$I226</f>
        <v>0</v>
      </c>
      <c r="J226" s="56">
        <f>'[9]Daily Roster'!$J226</f>
        <v>0</v>
      </c>
      <c r="K226" s="51">
        <f>'[9]Daily Roster'!$K226</f>
        <v>0</v>
      </c>
      <c r="L226" s="51">
        <f>'[9]Daily Roster'!$L226</f>
        <v>0</v>
      </c>
      <c r="M226" s="51">
        <f>'[9]Daily Roster'!$M226</f>
        <v>0</v>
      </c>
      <c r="N226" s="51">
        <f>'[9]Daily Roster'!$N226</f>
        <v>0</v>
      </c>
      <c r="O226" s="51">
        <f>'[9]Daily Roster'!$O226</f>
        <v>0</v>
      </c>
      <c r="P226" s="51">
        <f>'[9]Daily Roster'!$P226</f>
        <v>0</v>
      </c>
      <c r="Q226" s="51">
        <f>'[9]Daily Roster'!$Q226</f>
        <v>0</v>
      </c>
      <c r="R226" s="51">
        <f>'[9]Daily Roster'!$R226</f>
        <v>0</v>
      </c>
    </row>
    <row r="227" spans="1:18" x14ac:dyDescent="0.3">
      <c r="A227" s="57">
        <f>'[9]Daily Roster'!$A227</f>
        <v>43759</v>
      </c>
      <c r="B227" s="58" t="str">
        <f>'[9]Daily Roster'!$B227</f>
        <v>Monday</v>
      </c>
      <c r="C227" s="56">
        <f>'[9]Daily Roster'!$C227</f>
        <v>0</v>
      </c>
      <c r="D227" s="56">
        <f>'[9]Daily Roster'!$D227</f>
        <v>0</v>
      </c>
      <c r="E227" s="56">
        <f>'[9]Daily Roster'!$E227</f>
        <v>0</v>
      </c>
      <c r="F227" s="56">
        <f>'[9]Daily Roster'!$F227</f>
        <v>0</v>
      </c>
      <c r="G227" s="56">
        <f>'[9]Daily Roster'!$G227</f>
        <v>0</v>
      </c>
      <c r="H227" s="56">
        <f>'[9]Daily Roster'!$H227</f>
        <v>0</v>
      </c>
      <c r="I227" s="56">
        <f>'[9]Daily Roster'!$I227</f>
        <v>0</v>
      </c>
      <c r="J227" s="56">
        <f>'[9]Daily Roster'!$J227</f>
        <v>0</v>
      </c>
      <c r="K227" s="51">
        <f>'[9]Daily Roster'!$K227</f>
        <v>0</v>
      </c>
      <c r="L227" s="51">
        <f>'[9]Daily Roster'!$L227</f>
        <v>0</v>
      </c>
      <c r="M227" s="51">
        <f>'[9]Daily Roster'!$M227</f>
        <v>0</v>
      </c>
      <c r="N227" s="51">
        <f>'[9]Daily Roster'!$N227</f>
        <v>0</v>
      </c>
      <c r="O227" s="51">
        <f>'[9]Daily Roster'!$O227</f>
        <v>0</v>
      </c>
      <c r="P227" s="51">
        <f>'[9]Daily Roster'!$P227</f>
        <v>0</v>
      </c>
      <c r="Q227" s="51">
        <f>'[9]Daily Roster'!$Q227</f>
        <v>0</v>
      </c>
      <c r="R227" s="51">
        <f>'[9]Daily Roster'!$R227</f>
        <v>0</v>
      </c>
    </row>
    <row r="228" spans="1:18" x14ac:dyDescent="0.3">
      <c r="A228" s="57">
        <f>'[9]Daily Roster'!$A228</f>
        <v>43760</v>
      </c>
      <c r="B228" s="58" t="str">
        <f>'[9]Daily Roster'!$B228</f>
        <v>Tuesday</v>
      </c>
      <c r="C228" s="56">
        <f>'[9]Daily Roster'!$C228</f>
        <v>0</v>
      </c>
      <c r="D228" s="56">
        <f>'[9]Daily Roster'!$D228</f>
        <v>0</v>
      </c>
      <c r="E228" s="56">
        <f>'[9]Daily Roster'!$E228</f>
        <v>0</v>
      </c>
      <c r="F228" s="56">
        <f>'[9]Daily Roster'!$F228</f>
        <v>0</v>
      </c>
      <c r="G228" s="56">
        <f>'[9]Daily Roster'!$G228</f>
        <v>0</v>
      </c>
      <c r="H228" s="56">
        <f>'[9]Daily Roster'!$H228</f>
        <v>0</v>
      </c>
      <c r="I228" s="56">
        <f>'[9]Daily Roster'!$I228</f>
        <v>0</v>
      </c>
      <c r="J228" s="56">
        <f>'[9]Daily Roster'!$J228</f>
        <v>0</v>
      </c>
      <c r="K228" s="51">
        <f>'[9]Daily Roster'!$K228</f>
        <v>0</v>
      </c>
      <c r="L228" s="51">
        <f>'[9]Daily Roster'!$L228</f>
        <v>0</v>
      </c>
      <c r="M228" s="51">
        <f>'[9]Daily Roster'!$M228</f>
        <v>0</v>
      </c>
      <c r="N228" s="51">
        <f>'[9]Daily Roster'!$N228</f>
        <v>0</v>
      </c>
      <c r="O228" s="51">
        <f>'[9]Daily Roster'!$O228</f>
        <v>0</v>
      </c>
      <c r="P228" s="51">
        <f>'[9]Daily Roster'!$P228</f>
        <v>0</v>
      </c>
      <c r="Q228" s="51">
        <f>'[9]Daily Roster'!$Q228</f>
        <v>0</v>
      </c>
      <c r="R228" s="51">
        <f>'[9]Daily Roster'!$R228</f>
        <v>0</v>
      </c>
    </row>
    <row r="229" spans="1:18" x14ac:dyDescent="0.3">
      <c r="A229" s="57">
        <f>'[9]Daily Roster'!$A229</f>
        <v>43761</v>
      </c>
      <c r="B229" s="58" t="str">
        <f>'[9]Daily Roster'!$B229</f>
        <v>Wednesday</v>
      </c>
      <c r="C229" s="56">
        <f>'[9]Daily Roster'!$C229</f>
        <v>0</v>
      </c>
      <c r="D229" s="56">
        <f>'[9]Daily Roster'!$D229</f>
        <v>0</v>
      </c>
      <c r="E229" s="56">
        <f>'[9]Daily Roster'!$E229</f>
        <v>0</v>
      </c>
      <c r="F229" s="56">
        <f>'[9]Daily Roster'!$F229</f>
        <v>0</v>
      </c>
      <c r="G229" s="56">
        <f>'[9]Daily Roster'!$G229</f>
        <v>0</v>
      </c>
      <c r="H229" s="56">
        <f>'[9]Daily Roster'!$H229</f>
        <v>0</v>
      </c>
      <c r="I229" s="56">
        <f>'[9]Daily Roster'!$I229</f>
        <v>0</v>
      </c>
      <c r="J229" s="56">
        <f>'[9]Daily Roster'!$J229</f>
        <v>0</v>
      </c>
      <c r="K229" s="51">
        <f>'[9]Daily Roster'!$K229</f>
        <v>0</v>
      </c>
      <c r="L229" s="51">
        <f>'[9]Daily Roster'!$L229</f>
        <v>0</v>
      </c>
      <c r="M229" s="51">
        <f>'[9]Daily Roster'!$M229</f>
        <v>0</v>
      </c>
      <c r="N229" s="51">
        <f>'[9]Daily Roster'!$N229</f>
        <v>0</v>
      </c>
      <c r="O229" s="51">
        <f>'[9]Daily Roster'!$O229</f>
        <v>0</v>
      </c>
      <c r="P229" s="51">
        <f>'[9]Daily Roster'!$P229</f>
        <v>0</v>
      </c>
      <c r="Q229" s="51">
        <f>'[9]Daily Roster'!$Q229</f>
        <v>0</v>
      </c>
      <c r="R229" s="51">
        <f>'[9]Daily Roster'!$R229</f>
        <v>0</v>
      </c>
    </row>
    <row r="230" spans="1:18" x14ac:dyDescent="0.3">
      <c r="A230" s="57">
        <f>'[9]Daily Roster'!$A230</f>
        <v>43762</v>
      </c>
      <c r="B230" s="58" t="str">
        <f>'[9]Daily Roster'!$B230</f>
        <v>Thursday</v>
      </c>
      <c r="C230" s="56">
        <f>'[9]Daily Roster'!$C230</f>
        <v>0</v>
      </c>
      <c r="D230" s="56">
        <f>'[9]Daily Roster'!$D230</f>
        <v>0</v>
      </c>
      <c r="E230" s="56">
        <f>'[9]Daily Roster'!$E230</f>
        <v>0</v>
      </c>
      <c r="F230" s="56">
        <f>'[9]Daily Roster'!$F230</f>
        <v>0</v>
      </c>
      <c r="G230" s="56">
        <f>'[9]Daily Roster'!$G230</f>
        <v>0</v>
      </c>
      <c r="H230" s="56">
        <f>'[9]Daily Roster'!$H230</f>
        <v>0</v>
      </c>
      <c r="I230" s="56">
        <f>'[9]Daily Roster'!$I230</f>
        <v>0</v>
      </c>
      <c r="J230" s="56">
        <f>'[9]Daily Roster'!$J230</f>
        <v>0</v>
      </c>
      <c r="K230" s="51">
        <f>'[9]Daily Roster'!$K230</f>
        <v>0</v>
      </c>
      <c r="L230" s="51">
        <f>'[9]Daily Roster'!$L230</f>
        <v>0</v>
      </c>
      <c r="M230" s="51">
        <f>'[9]Daily Roster'!$M230</f>
        <v>0</v>
      </c>
      <c r="N230" s="51">
        <f>'[9]Daily Roster'!$N230</f>
        <v>0</v>
      </c>
      <c r="O230" s="51">
        <f>'[9]Daily Roster'!$O230</f>
        <v>0</v>
      </c>
      <c r="P230" s="51">
        <f>'[9]Daily Roster'!$P230</f>
        <v>0</v>
      </c>
      <c r="Q230" s="51">
        <f>'[9]Daily Roster'!$Q230</f>
        <v>0</v>
      </c>
      <c r="R230" s="51">
        <f>'[9]Daily Roster'!$R230</f>
        <v>0</v>
      </c>
    </row>
    <row r="231" spans="1:18" x14ac:dyDescent="0.3">
      <c r="A231" s="57">
        <f>'[9]Daily Roster'!$A231</f>
        <v>43763</v>
      </c>
      <c r="B231" s="58" t="str">
        <f>'[9]Daily Roster'!$B231</f>
        <v>Friday</v>
      </c>
      <c r="C231" s="56">
        <f>'[9]Daily Roster'!$C231</f>
        <v>0</v>
      </c>
      <c r="D231" s="56">
        <f>'[9]Daily Roster'!$D231</f>
        <v>0</v>
      </c>
      <c r="E231" s="56">
        <f>'[9]Daily Roster'!$E231</f>
        <v>0</v>
      </c>
      <c r="F231" s="56">
        <f>'[9]Daily Roster'!$F231</f>
        <v>0</v>
      </c>
      <c r="G231" s="56">
        <f>'[9]Daily Roster'!$G231</f>
        <v>0</v>
      </c>
      <c r="H231" s="56">
        <f>'[9]Daily Roster'!$H231</f>
        <v>0</v>
      </c>
      <c r="I231" s="56">
        <f>'[9]Daily Roster'!$I231</f>
        <v>0</v>
      </c>
      <c r="J231" s="56">
        <f>'[9]Daily Roster'!$J231</f>
        <v>0</v>
      </c>
      <c r="K231" s="51">
        <f>'[9]Daily Roster'!$K231</f>
        <v>0</v>
      </c>
      <c r="L231" s="51">
        <f>'[9]Daily Roster'!$L231</f>
        <v>0</v>
      </c>
      <c r="M231" s="51">
        <f>'[9]Daily Roster'!$M231</f>
        <v>0</v>
      </c>
      <c r="N231" s="51">
        <f>'[9]Daily Roster'!$N231</f>
        <v>0</v>
      </c>
      <c r="O231" s="51">
        <f>'[9]Daily Roster'!$O231</f>
        <v>0</v>
      </c>
      <c r="P231" s="51">
        <f>'[9]Daily Roster'!$P231</f>
        <v>0</v>
      </c>
      <c r="Q231" s="51">
        <f>'[9]Daily Roster'!$Q231</f>
        <v>0</v>
      </c>
      <c r="R231" s="51">
        <f>'[9]Daily Roster'!$R231</f>
        <v>0</v>
      </c>
    </row>
    <row r="232" spans="1:18" x14ac:dyDescent="0.3">
      <c r="A232" s="57">
        <f>'[9]Daily Roster'!$A232</f>
        <v>43766</v>
      </c>
      <c r="B232" s="58" t="str">
        <f>'[9]Daily Roster'!$B232</f>
        <v>Monday</v>
      </c>
      <c r="C232" s="56">
        <f>'[9]Daily Roster'!$C232</f>
        <v>0</v>
      </c>
      <c r="D232" s="56">
        <f>'[9]Daily Roster'!$D232</f>
        <v>0</v>
      </c>
      <c r="E232" s="56">
        <f>'[9]Daily Roster'!$E232</f>
        <v>0</v>
      </c>
      <c r="F232" s="56">
        <f>'[9]Daily Roster'!$F232</f>
        <v>0</v>
      </c>
      <c r="G232" s="56">
        <f>'[9]Daily Roster'!$G232</f>
        <v>0</v>
      </c>
      <c r="H232" s="56">
        <f>'[9]Daily Roster'!$H232</f>
        <v>0</v>
      </c>
      <c r="I232" s="56">
        <f>'[9]Daily Roster'!$I232</f>
        <v>0</v>
      </c>
      <c r="J232" s="56">
        <f>'[9]Daily Roster'!$J232</f>
        <v>0</v>
      </c>
      <c r="K232" s="51">
        <f>'[9]Daily Roster'!$K232</f>
        <v>0</v>
      </c>
      <c r="L232" s="51">
        <f>'[9]Daily Roster'!$L232</f>
        <v>0</v>
      </c>
      <c r="M232" s="51">
        <f>'[9]Daily Roster'!$M232</f>
        <v>0</v>
      </c>
      <c r="N232" s="51">
        <f>'[9]Daily Roster'!$N232</f>
        <v>0</v>
      </c>
      <c r="O232" s="51">
        <f>'[9]Daily Roster'!$O232</f>
        <v>0</v>
      </c>
      <c r="P232" s="51">
        <f>'[9]Daily Roster'!$P232</f>
        <v>0</v>
      </c>
      <c r="Q232" s="51">
        <f>'[9]Daily Roster'!$Q232</f>
        <v>0</v>
      </c>
      <c r="R232" s="51">
        <f>'[9]Daily Roster'!$R232</f>
        <v>0</v>
      </c>
    </row>
    <row r="233" spans="1:18" x14ac:dyDescent="0.3">
      <c r="A233" s="57">
        <f>'[9]Daily Roster'!$A233</f>
        <v>43767</v>
      </c>
      <c r="B233" s="58" t="str">
        <f>'[9]Daily Roster'!$B233</f>
        <v>Tuesday</v>
      </c>
      <c r="C233" s="56">
        <f>'[9]Daily Roster'!$C233</f>
        <v>0</v>
      </c>
      <c r="D233" s="56">
        <f>'[9]Daily Roster'!$D233</f>
        <v>0</v>
      </c>
      <c r="E233" s="56">
        <f>'[9]Daily Roster'!$E233</f>
        <v>0</v>
      </c>
      <c r="F233" s="56">
        <f>'[9]Daily Roster'!$F233</f>
        <v>0</v>
      </c>
      <c r="G233" s="56">
        <f>'[9]Daily Roster'!$G233</f>
        <v>0</v>
      </c>
      <c r="H233" s="56">
        <f>'[9]Daily Roster'!$H233</f>
        <v>0</v>
      </c>
      <c r="I233" s="56">
        <f>'[9]Daily Roster'!$I233</f>
        <v>0</v>
      </c>
      <c r="J233" s="56">
        <f>'[9]Daily Roster'!$J233</f>
        <v>0</v>
      </c>
      <c r="K233" s="51">
        <f>'[9]Daily Roster'!$K233</f>
        <v>0</v>
      </c>
      <c r="L233" s="51">
        <f>'[9]Daily Roster'!$L233</f>
        <v>0</v>
      </c>
      <c r="M233" s="51">
        <f>'[9]Daily Roster'!$M233</f>
        <v>0</v>
      </c>
      <c r="N233" s="51">
        <f>'[9]Daily Roster'!$N233</f>
        <v>0</v>
      </c>
      <c r="O233" s="51">
        <f>'[9]Daily Roster'!$O233</f>
        <v>0</v>
      </c>
      <c r="P233" s="51">
        <f>'[9]Daily Roster'!$P233</f>
        <v>0</v>
      </c>
      <c r="Q233" s="51">
        <f>'[9]Daily Roster'!$Q233</f>
        <v>0</v>
      </c>
      <c r="R233" s="51">
        <f>'[9]Daily Roster'!$R233</f>
        <v>0</v>
      </c>
    </row>
    <row r="234" spans="1:18" x14ac:dyDescent="0.3">
      <c r="A234" s="57">
        <f>'[9]Daily Roster'!$A234</f>
        <v>43768</v>
      </c>
      <c r="B234" s="58" t="str">
        <f>'[9]Daily Roster'!$B234</f>
        <v>Wednesday</v>
      </c>
      <c r="C234" s="56">
        <f>'[9]Daily Roster'!$C234</f>
        <v>0</v>
      </c>
      <c r="D234" s="56">
        <f>'[9]Daily Roster'!$D234</f>
        <v>0</v>
      </c>
      <c r="E234" s="56">
        <f>'[9]Daily Roster'!$E234</f>
        <v>0</v>
      </c>
      <c r="F234" s="56">
        <f>'[9]Daily Roster'!$F234</f>
        <v>0</v>
      </c>
      <c r="G234" s="56">
        <f>'[9]Daily Roster'!$G234</f>
        <v>0</v>
      </c>
      <c r="H234" s="56">
        <f>'[9]Daily Roster'!$H234</f>
        <v>0</v>
      </c>
      <c r="I234" s="56">
        <f>'[9]Daily Roster'!$I234</f>
        <v>0</v>
      </c>
      <c r="J234" s="56">
        <f>'[9]Daily Roster'!$J234</f>
        <v>0</v>
      </c>
      <c r="K234" s="51">
        <f>'[9]Daily Roster'!$K234</f>
        <v>0</v>
      </c>
      <c r="L234" s="51">
        <f>'[9]Daily Roster'!$L234</f>
        <v>0</v>
      </c>
      <c r="M234" s="51">
        <f>'[9]Daily Roster'!$M234</f>
        <v>0</v>
      </c>
      <c r="N234" s="51">
        <f>'[9]Daily Roster'!$N234</f>
        <v>0</v>
      </c>
      <c r="O234" s="51">
        <f>'[9]Daily Roster'!$O234</f>
        <v>0</v>
      </c>
      <c r="P234" s="51">
        <f>'[9]Daily Roster'!$P234</f>
        <v>0</v>
      </c>
      <c r="Q234" s="51">
        <f>'[9]Daily Roster'!$Q234</f>
        <v>0</v>
      </c>
      <c r="R234" s="51">
        <f>'[9]Daily Roster'!$R234</f>
        <v>0</v>
      </c>
    </row>
    <row r="235" spans="1:18" x14ac:dyDescent="0.3">
      <c r="A235" s="57">
        <f>'[9]Daily Roster'!$A235</f>
        <v>43769</v>
      </c>
      <c r="B235" s="58" t="str">
        <f>'[9]Daily Roster'!$B235</f>
        <v>Thursday</v>
      </c>
      <c r="C235" s="56">
        <f>'[9]Daily Roster'!$C235</f>
        <v>0</v>
      </c>
      <c r="D235" s="56">
        <f>'[9]Daily Roster'!$D235</f>
        <v>0</v>
      </c>
      <c r="E235" s="56">
        <f>'[9]Daily Roster'!$E235</f>
        <v>0</v>
      </c>
      <c r="F235" s="56">
        <f>'[9]Daily Roster'!$F235</f>
        <v>0</v>
      </c>
      <c r="G235" s="56">
        <f>'[9]Daily Roster'!$G235</f>
        <v>0</v>
      </c>
      <c r="H235" s="56">
        <f>'[9]Daily Roster'!$H235</f>
        <v>0</v>
      </c>
      <c r="I235" s="56">
        <f>'[9]Daily Roster'!$I235</f>
        <v>0</v>
      </c>
      <c r="J235" s="56">
        <f>'[9]Daily Roster'!$J235</f>
        <v>0</v>
      </c>
      <c r="K235" s="51">
        <f>'[9]Daily Roster'!$K235</f>
        <v>0</v>
      </c>
      <c r="L235" s="51">
        <f>'[9]Daily Roster'!$L235</f>
        <v>0</v>
      </c>
      <c r="M235" s="51">
        <f>'[9]Daily Roster'!$M235</f>
        <v>0</v>
      </c>
      <c r="N235" s="51">
        <f>'[9]Daily Roster'!$N235</f>
        <v>0</v>
      </c>
      <c r="O235" s="51">
        <f>'[9]Daily Roster'!$O235</f>
        <v>0</v>
      </c>
      <c r="P235" s="51">
        <f>'[9]Daily Roster'!$P235</f>
        <v>0</v>
      </c>
      <c r="Q235" s="51">
        <f>'[9]Daily Roster'!$Q235</f>
        <v>0</v>
      </c>
      <c r="R235" s="51">
        <f>'[9]Daily Roster'!$R235</f>
        <v>0</v>
      </c>
    </row>
    <row r="236" spans="1:18" x14ac:dyDescent="0.3">
      <c r="A236" s="57">
        <f>'[9]Daily Roster'!$A236</f>
        <v>43770</v>
      </c>
      <c r="B236" s="58" t="str">
        <f>'[9]Daily Roster'!$B236</f>
        <v>Friday</v>
      </c>
      <c r="C236" s="56">
        <f>'[9]Daily Roster'!$C236</f>
        <v>0</v>
      </c>
      <c r="D236" s="56">
        <f>'[9]Daily Roster'!$D236</f>
        <v>0</v>
      </c>
      <c r="E236" s="56">
        <f>'[9]Daily Roster'!$E236</f>
        <v>0</v>
      </c>
      <c r="F236" s="56">
        <f>'[9]Daily Roster'!$F236</f>
        <v>0</v>
      </c>
      <c r="G236" s="56">
        <f>'[9]Daily Roster'!$G236</f>
        <v>0</v>
      </c>
      <c r="H236" s="56">
        <f>'[9]Daily Roster'!$H236</f>
        <v>0</v>
      </c>
      <c r="I236" s="56">
        <f>'[9]Daily Roster'!$I236</f>
        <v>0</v>
      </c>
      <c r="J236" s="56">
        <f>'[9]Daily Roster'!$J236</f>
        <v>0</v>
      </c>
      <c r="K236" s="51">
        <f>'[9]Daily Roster'!$K236</f>
        <v>0</v>
      </c>
      <c r="L236" s="51">
        <f>'[9]Daily Roster'!$L236</f>
        <v>0</v>
      </c>
      <c r="M236" s="51">
        <f>'[9]Daily Roster'!$M236</f>
        <v>0</v>
      </c>
      <c r="N236" s="51">
        <f>'[9]Daily Roster'!$N236</f>
        <v>0</v>
      </c>
      <c r="O236" s="51">
        <f>'[9]Daily Roster'!$O236</f>
        <v>0</v>
      </c>
      <c r="P236" s="51">
        <f>'[9]Daily Roster'!$P236</f>
        <v>0</v>
      </c>
      <c r="Q236" s="51">
        <f>'[9]Daily Roster'!$Q236</f>
        <v>0</v>
      </c>
      <c r="R236" s="51">
        <f>'[9]Daily Roster'!$R236</f>
        <v>0</v>
      </c>
    </row>
    <row r="237" spans="1:18" x14ac:dyDescent="0.3">
      <c r="A237" s="57">
        <f>'[9]Daily Roster'!$A237</f>
        <v>43773</v>
      </c>
      <c r="B237" s="58" t="str">
        <f>'[9]Daily Roster'!$B237</f>
        <v>Monday</v>
      </c>
      <c r="C237" s="56">
        <f>'[9]Daily Roster'!$C237</f>
        <v>0</v>
      </c>
      <c r="D237" s="56">
        <f>'[9]Daily Roster'!$D237</f>
        <v>0</v>
      </c>
      <c r="E237" s="56">
        <f>'[9]Daily Roster'!$E237</f>
        <v>0</v>
      </c>
      <c r="F237" s="56">
        <f>'[9]Daily Roster'!$F237</f>
        <v>0</v>
      </c>
      <c r="G237" s="56">
        <f>'[9]Daily Roster'!$G237</f>
        <v>0</v>
      </c>
      <c r="H237" s="56">
        <f>'[9]Daily Roster'!$H237</f>
        <v>0</v>
      </c>
      <c r="I237" s="56">
        <f>'[9]Daily Roster'!$I237</f>
        <v>0</v>
      </c>
      <c r="J237" s="56">
        <f>'[9]Daily Roster'!$J237</f>
        <v>0</v>
      </c>
      <c r="K237" s="51">
        <f>'[9]Daily Roster'!$K237</f>
        <v>0</v>
      </c>
      <c r="L237" s="51">
        <f>'[9]Daily Roster'!$L237</f>
        <v>0</v>
      </c>
      <c r="M237" s="51">
        <f>'[9]Daily Roster'!$M237</f>
        <v>0</v>
      </c>
      <c r="N237" s="51">
        <f>'[9]Daily Roster'!$N237</f>
        <v>0</v>
      </c>
      <c r="O237" s="51">
        <f>'[9]Daily Roster'!$O237</f>
        <v>0</v>
      </c>
      <c r="P237" s="51">
        <f>'[9]Daily Roster'!$P237</f>
        <v>0</v>
      </c>
      <c r="Q237" s="51">
        <f>'[9]Daily Roster'!$Q237</f>
        <v>0</v>
      </c>
      <c r="R237" s="51">
        <f>'[9]Daily Roster'!$R237</f>
        <v>0</v>
      </c>
    </row>
    <row r="238" spans="1:18" x14ac:dyDescent="0.3">
      <c r="A238" s="57">
        <f>'[9]Daily Roster'!$A238</f>
        <v>43774</v>
      </c>
      <c r="B238" s="58" t="str">
        <f>'[9]Daily Roster'!$B238</f>
        <v>Tuesday</v>
      </c>
      <c r="C238" s="56">
        <f>'[9]Daily Roster'!$C238</f>
        <v>0</v>
      </c>
      <c r="D238" s="56">
        <f>'[9]Daily Roster'!$D238</f>
        <v>0</v>
      </c>
      <c r="E238" s="56">
        <f>'[9]Daily Roster'!$E238</f>
        <v>0</v>
      </c>
      <c r="F238" s="56">
        <f>'[9]Daily Roster'!$F238</f>
        <v>0</v>
      </c>
      <c r="G238" s="56">
        <f>'[9]Daily Roster'!$G238</f>
        <v>0</v>
      </c>
      <c r="H238" s="56">
        <f>'[9]Daily Roster'!$H238</f>
        <v>0</v>
      </c>
      <c r="I238" s="56">
        <f>'[9]Daily Roster'!$I238</f>
        <v>0</v>
      </c>
      <c r="J238" s="56">
        <f>'[9]Daily Roster'!$J238</f>
        <v>0</v>
      </c>
      <c r="K238" s="51">
        <f>'[9]Daily Roster'!$K238</f>
        <v>0</v>
      </c>
      <c r="L238" s="51">
        <f>'[9]Daily Roster'!$L238</f>
        <v>0</v>
      </c>
      <c r="M238" s="51">
        <f>'[9]Daily Roster'!$M238</f>
        <v>0</v>
      </c>
      <c r="N238" s="51">
        <f>'[9]Daily Roster'!$N238</f>
        <v>0</v>
      </c>
      <c r="O238" s="51">
        <f>'[9]Daily Roster'!$O238</f>
        <v>0</v>
      </c>
      <c r="P238" s="51">
        <f>'[9]Daily Roster'!$P238</f>
        <v>0</v>
      </c>
      <c r="Q238" s="51">
        <f>'[9]Daily Roster'!$Q238</f>
        <v>0</v>
      </c>
      <c r="R238" s="51">
        <f>'[9]Daily Roster'!$R238</f>
        <v>0</v>
      </c>
    </row>
    <row r="239" spans="1:18" x14ac:dyDescent="0.3">
      <c r="A239" s="57">
        <f>'[9]Daily Roster'!$A239</f>
        <v>43775</v>
      </c>
      <c r="B239" s="58" t="str">
        <f>'[9]Daily Roster'!$B239</f>
        <v>Wednesday</v>
      </c>
      <c r="C239" s="56">
        <f>'[9]Daily Roster'!$C239</f>
        <v>0</v>
      </c>
      <c r="D239" s="56">
        <f>'[9]Daily Roster'!$D239</f>
        <v>0</v>
      </c>
      <c r="E239" s="56">
        <f>'[9]Daily Roster'!$E239</f>
        <v>0</v>
      </c>
      <c r="F239" s="56">
        <f>'[9]Daily Roster'!$F239</f>
        <v>0</v>
      </c>
      <c r="G239" s="56">
        <f>'[9]Daily Roster'!$G239</f>
        <v>0</v>
      </c>
      <c r="H239" s="56">
        <f>'[9]Daily Roster'!$H239</f>
        <v>0</v>
      </c>
      <c r="I239" s="56">
        <f>'[9]Daily Roster'!$I239</f>
        <v>0</v>
      </c>
      <c r="J239" s="56">
        <f>'[9]Daily Roster'!$J239</f>
        <v>0</v>
      </c>
      <c r="K239" s="51">
        <f>'[9]Daily Roster'!$K239</f>
        <v>0</v>
      </c>
      <c r="L239" s="51">
        <f>'[9]Daily Roster'!$L239</f>
        <v>0</v>
      </c>
      <c r="M239" s="51">
        <f>'[9]Daily Roster'!$M239</f>
        <v>0</v>
      </c>
      <c r="N239" s="51">
        <f>'[9]Daily Roster'!$N239</f>
        <v>0</v>
      </c>
      <c r="O239" s="51">
        <f>'[9]Daily Roster'!$O239</f>
        <v>0</v>
      </c>
      <c r="P239" s="51">
        <f>'[9]Daily Roster'!$P239</f>
        <v>0</v>
      </c>
      <c r="Q239" s="51">
        <f>'[9]Daily Roster'!$Q239</f>
        <v>0</v>
      </c>
      <c r="R239" s="51">
        <f>'[9]Daily Roster'!$R239</f>
        <v>0</v>
      </c>
    </row>
    <row r="240" spans="1:18" x14ac:dyDescent="0.3">
      <c r="A240" s="57">
        <f>'[9]Daily Roster'!$A240</f>
        <v>43776</v>
      </c>
      <c r="B240" s="58" t="str">
        <f>'[9]Daily Roster'!$B240</f>
        <v>Thursday</v>
      </c>
      <c r="C240" s="56">
        <f>'[9]Daily Roster'!$C240</f>
        <v>0</v>
      </c>
      <c r="D240" s="56">
        <f>'[9]Daily Roster'!$D240</f>
        <v>0</v>
      </c>
      <c r="E240" s="56">
        <f>'[9]Daily Roster'!$E240</f>
        <v>0</v>
      </c>
      <c r="F240" s="56">
        <f>'[9]Daily Roster'!$F240</f>
        <v>0</v>
      </c>
      <c r="G240" s="56">
        <f>'[9]Daily Roster'!$G240</f>
        <v>0</v>
      </c>
      <c r="H240" s="56">
        <f>'[9]Daily Roster'!$H240</f>
        <v>0</v>
      </c>
      <c r="I240" s="56">
        <f>'[9]Daily Roster'!$I240</f>
        <v>0</v>
      </c>
      <c r="J240" s="56">
        <f>'[9]Daily Roster'!$J240</f>
        <v>0</v>
      </c>
      <c r="K240" s="51">
        <f>'[9]Daily Roster'!$K240</f>
        <v>0</v>
      </c>
      <c r="L240" s="51">
        <f>'[9]Daily Roster'!$L240</f>
        <v>0</v>
      </c>
      <c r="M240" s="51">
        <f>'[9]Daily Roster'!$M240</f>
        <v>0</v>
      </c>
      <c r="N240" s="51">
        <f>'[9]Daily Roster'!$N240</f>
        <v>0</v>
      </c>
      <c r="O240" s="51">
        <f>'[9]Daily Roster'!$O240</f>
        <v>0</v>
      </c>
      <c r="P240" s="51">
        <f>'[9]Daily Roster'!$P240</f>
        <v>0</v>
      </c>
      <c r="Q240" s="51">
        <f>'[9]Daily Roster'!$Q240</f>
        <v>0</v>
      </c>
      <c r="R240" s="51">
        <f>'[9]Daily Roster'!$R240</f>
        <v>0</v>
      </c>
    </row>
    <row r="241" spans="1:18" x14ac:dyDescent="0.3">
      <c r="A241" s="57">
        <f>'[9]Daily Roster'!$A241</f>
        <v>43777</v>
      </c>
      <c r="B241" s="58" t="str">
        <f>'[9]Daily Roster'!$B241</f>
        <v>Friday</v>
      </c>
      <c r="C241" s="56">
        <f>'[9]Daily Roster'!$C241</f>
        <v>0</v>
      </c>
      <c r="D241" s="56">
        <f>'[9]Daily Roster'!$D241</f>
        <v>0</v>
      </c>
      <c r="E241" s="56">
        <f>'[9]Daily Roster'!$E241</f>
        <v>0</v>
      </c>
      <c r="F241" s="56">
        <f>'[9]Daily Roster'!$F241</f>
        <v>0</v>
      </c>
      <c r="G241" s="56">
        <f>'[9]Daily Roster'!$G241</f>
        <v>0</v>
      </c>
      <c r="H241" s="56">
        <f>'[9]Daily Roster'!$H241</f>
        <v>0</v>
      </c>
      <c r="I241" s="56">
        <f>'[9]Daily Roster'!$I241</f>
        <v>0</v>
      </c>
      <c r="J241" s="56">
        <f>'[9]Daily Roster'!$J241</f>
        <v>0</v>
      </c>
      <c r="K241" s="51">
        <f>'[9]Daily Roster'!$K241</f>
        <v>0</v>
      </c>
      <c r="L241" s="51">
        <f>'[9]Daily Roster'!$L241</f>
        <v>0</v>
      </c>
      <c r="M241" s="51">
        <f>'[9]Daily Roster'!$M241</f>
        <v>0</v>
      </c>
      <c r="N241" s="51">
        <f>'[9]Daily Roster'!$N241</f>
        <v>0</v>
      </c>
      <c r="O241" s="51">
        <f>'[9]Daily Roster'!$O241</f>
        <v>0</v>
      </c>
      <c r="P241" s="51">
        <f>'[9]Daily Roster'!$P241</f>
        <v>0</v>
      </c>
      <c r="Q241" s="51">
        <f>'[9]Daily Roster'!$Q241</f>
        <v>0</v>
      </c>
      <c r="R241" s="51">
        <f>'[9]Daily Roster'!$R241</f>
        <v>0</v>
      </c>
    </row>
    <row r="242" spans="1:18" x14ac:dyDescent="0.3">
      <c r="A242" s="57">
        <f>'[9]Daily Roster'!$A242</f>
        <v>43780</v>
      </c>
      <c r="B242" s="58" t="str">
        <f>'[9]Daily Roster'!$B242</f>
        <v>Monday</v>
      </c>
      <c r="C242" s="56">
        <f>'[9]Daily Roster'!$C242</f>
        <v>0</v>
      </c>
      <c r="D242" s="56">
        <f>'[9]Daily Roster'!$D242</f>
        <v>0</v>
      </c>
      <c r="E242" s="56">
        <f>'[9]Daily Roster'!$E242</f>
        <v>0</v>
      </c>
      <c r="F242" s="56">
        <f>'[9]Daily Roster'!$F242</f>
        <v>0</v>
      </c>
      <c r="G242" s="56">
        <f>'[9]Daily Roster'!$G242</f>
        <v>0</v>
      </c>
      <c r="H242" s="56">
        <f>'[9]Daily Roster'!$H242</f>
        <v>0</v>
      </c>
      <c r="I242" s="56">
        <f>'[9]Daily Roster'!$I242</f>
        <v>0</v>
      </c>
      <c r="J242" s="56">
        <f>'[9]Daily Roster'!$J242</f>
        <v>0</v>
      </c>
      <c r="K242" s="51">
        <f>'[9]Daily Roster'!$K242</f>
        <v>0</v>
      </c>
      <c r="L242" s="51">
        <f>'[9]Daily Roster'!$L242</f>
        <v>0</v>
      </c>
      <c r="M242" s="51">
        <f>'[9]Daily Roster'!$M242</f>
        <v>0</v>
      </c>
      <c r="N242" s="51">
        <f>'[9]Daily Roster'!$N242</f>
        <v>0</v>
      </c>
      <c r="O242" s="51">
        <f>'[9]Daily Roster'!$O242</f>
        <v>0</v>
      </c>
      <c r="P242" s="51">
        <f>'[9]Daily Roster'!$P242</f>
        <v>0</v>
      </c>
      <c r="Q242" s="51">
        <f>'[9]Daily Roster'!$Q242</f>
        <v>0</v>
      </c>
      <c r="R242" s="51">
        <f>'[9]Daily Roster'!$R242</f>
        <v>0</v>
      </c>
    </row>
    <row r="243" spans="1:18" x14ac:dyDescent="0.3">
      <c r="A243" s="57">
        <f>'[9]Daily Roster'!$A243</f>
        <v>43781</v>
      </c>
      <c r="B243" s="58" t="str">
        <f>'[9]Daily Roster'!$B243</f>
        <v>Tuesday</v>
      </c>
      <c r="C243" s="56">
        <f>'[9]Daily Roster'!$C243</f>
        <v>0</v>
      </c>
      <c r="D243" s="56">
        <f>'[9]Daily Roster'!$D243</f>
        <v>0</v>
      </c>
      <c r="E243" s="56">
        <f>'[9]Daily Roster'!$E243</f>
        <v>0</v>
      </c>
      <c r="F243" s="56">
        <f>'[9]Daily Roster'!$F243</f>
        <v>0</v>
      </c>
      <c r="G243" s="56">
        <f>'[9]Daily Roster'!$G243</f>
        <v>0</v>
      </c>
      <c r="H243" s="56">
        <f>'[9]Daily Roster'!$H243</f>
        <v>0</v>
      </c>
      <c r="I243" s="56">
        <f>'[9]Daily Roster'!$I243</f>
        <v>0</v>
      </c>
      <c r="J243" s="56">
        <f>'[9]Daily Roster'!$J243</f>
        <v>0</v>
      </c>
      <c r="K243" s="51">
        <f>'[9]Daily Roster'!$K243</f>
        <v>0</v>
      </c>
      <c r="L243" s="51">
        <f>'[9]Daily Roster'!$L243</f>
        <v>0</v>
      </c>
      <c r="M243" s="51">
        <f>'[9]Daily Roster'!$M243</f>
        <v>0</v>
      </c>
      <c r="N243" s="51">
        <f>'[9]Daily Roster'!$N243</f>
        <v>0</v>
      </c>
      <c r="O243" s="51">
        <f>'[9]Daily Roster'!$O243</f>
        <v>0</v>
      </c>
      <c r="P243" s="51">
        <f>'[9]Daily Roster'!$P243</f>
        <v>0</v>
      </c>
      <c r="Q243" s="51">
        <f>'[9]Daily Roster'!$Q243</f>
        <v>0</v>
      </c>
      <c r="R243" s="51">
        <f>'[9]Daily Roster'!$R243</f>
        <v>0</v>
      </c>
    </row>
    <row r="244" spans="1:18" x14ac:dyDescent="0.3">
      <c r="A244" s="57">
        <f>'[9]Daily Roster'!$A244</f>
        <v>43782</v>
      </c>
      <c r="B244" s="58" t="str">
        <f>'[9]Daily Roster'!$B244</f>
        <v>Wednesday</v>
      </c>
      <c r="C244" s="56">
        <f>'[9]Daily Roster'!$C244</f>
        <v>0</v>
      </c>
      <c r="D244" s="56">
        <f>'[9]Daily Roster'!$D244</f>
        <v>0</v>
      </c>
      <c r="E244" s="56">
        <f>'[9]Daily Roster'!$E244</f>
        <v>0</v>
      </c>
      <c r="F244" s="56">
        <f>'[9]Daily Roster'!$F244</f>
        <v>0</v>
      </c>
      <c r="G244" s="56">
        <f>'[9]Daily Roster'!$G244</f>
        <v>0</v>
      </c>
      <c r="H244" s="56">
        <f>'[9]Daily Roster'!$H244</f>
        <v>0</v>
      </c>
      <c r="I244" s="56">
        <f>'[9]Daily Roster'!$I244</f>
        <v>0</v>
      </c>
      <c r="J244" s="56">
        <f>'[9]Daily Roster'!$J244</f>
        <v>0</v>
      </c>
      <c r="K244" s="51">
        <f>'[9]Daily Roster'!$K244</f>
        <v>0</v>
      </c>
      <c r="L244" s="51">
        <f>'[9]Daily Roster'!$L244</f>
        <v>0</v>
      </c>
      <c r="M244" s="51">
        <f>'[9]Daily Roster'!$M244</f>
        <v>0</v>
      </c>
      <c r="N244" s="51">
        <f>'[9]Daily Roster'!$N244</f>
        <v>0</v>
      </c>
      <c r="O244" s="51">
        <f>'[9]Daily Roster'!$O244</f>
        <v>0</v>
      </c>
      <c r="P244" s="51">
        <f>'[9]Daily Roster'!$P244</f>
        <v>0</v>
      </c>
      <c r="Q244" s="51">
        <f>'[9]Daily Roster'!$Q244</f>
        <v>0</v>
      </c>
      <c r="R244" s="51">
        <f>'[9]Daily Roster'!$R244</f>
        <v>0</v>
      </c>
    </row>
    <row r="245" spans="1:18" x14ac:dyDescent="0.3">
      <c r="A245" s="57">
        <f>'[9]Daily Roster'!$A245</f>
        <v>43783</v>
      </c>
      <c r="B245" s="58" t="str">
        <f>'[9]Daily Roster'!$B245</f>
        <v>Thursday</v>
      </c>
      <c r="C245" s="56">
        <f>'[9]Daily Roster'!$C245</f>
        <v>0</v>
      </c>
      <c r="D245" s="56">
        <f>'[9]Daily Roster'!$D245</f>
        <v>0</v>
      </c>
      <c r="E245" s="56">
        <f>'[9]Daily Roster'!$E245</f>
        <v>0</v>
      </c>
      <c r="F245" s="56">
        <f>'[9]Daily Roster'!$F245</f>
        <v>0</v>
      </c>
      <c r="G245" s="56">
        <f>'[9]Daily Roster'!$G245</f>
        <v>0</v>
      </c>
      <c r="H245" s="56">
        <f>'[9]Daily Roster'!$H245</f>
        <v>0</v>
      </c>
      <c r="I245" s="56">
        <f>'[9]Daily Roster'!$I245</f>
        <v>0</v>
      </c>
      <c r="J245" s="56">
        <f>'[9]Daily Roster'!$J245</f>
        <v>0</v>
      </c>
      <c r="K245" s="51">
        <f>'[9]Daily Roster'!$K245</f>
        <v>0</v>
      </c>
      <c r="L245" s="51">
        <f>'[9]Daily Roster'!$L245</f>
        <v>0</v>
      </c>
      <c r="M245" s="51">
        <f>'[9]Daily Roster'!$M245</f>
        <v>0</v>
      </c>
      <c r="N245" s="51">
        <f>'[9]Daily Roster'!$N245</f>
        <v>0</v>
      </c>
      <c r="O245" s="51">
        <f>'[9]Daily Roster'!$O245</f>
        <v>0</v>
      </c>
      <c r="P245" s="51">
        <f>'[9]Daily Roster'!$P245</f>
        <v>0</v>
      </c>
      <c r="Q245" s="51">
        <f>'[9]Daily Roster'!$Q245</f>
        <v>0</v>
      </c>
      <c r="R245" s="51">
        <f>'[9]Daily Roster'!$R245</f>
        <v>0</v>
      </c>
    </row>
    <row r="246" spans="1:18" x14ac:dyDescent="0.3">
      <c r="A246" s="57">
        <f>'[9]Daily Roster'!$A246</f>
        <v>43784</v>
      </c>
      <c r="B246" s="58" t="str">
        <f>'[9]Daily Roster'!$B246</f>
        <v>Friday</v>
      </c>
      <c r="C246" s="56">
        <f>'[9]Daily Roster'!$C246</f>
        <v>0</v>
      </c>
      <c r="D246" s="56">
        <f>'[9]Daily Roster'!$D246</f>
        <v>0</v>
      </c>
      <c r="E246" s="56">
        <f>'[9]Daily Roster'!$E246</f>
        <v>0</v>
      </c>
      <c r="F246" s="56">
        <f>'[9]Daily Roster'!$F246</f>
        <v>0</v>
      </c>
      <c r="G246" s="56">
        <f>'[9]Daily Roster'!$G246</f>
        <v>0</v>
      </c>
      <c r="H246" s="56">
        <f>'[9]Daily Roster'!$H246</f>
        <v>0</v>
      </c>
      <c r="I246" s="56">
        <f>'[9]Daily Roster'!$I246</f>
        <v>0</v>
      </c>
      <c r="J246" s="56">
        <f>'[9]Daily Roster'!$J246</f>
        <v>0</v>
      </c>
      <c r="K246" s="51">
        <f>'[9]Daily Roster'!$K246</f>
        <v>0</v>
      </c>
      <c r="L246" s="51">
        <f>'[9]Daily Roster'!$L246</f>
        <v>0</v>
      </c>
      <c r="M246" s="51">
        <f>'[9]Daily Roster'!$M246</f>
        <v>0</v>
      </c>
      <c r="N246" s="51">
        <f>'[9]Daily Roster'!$N246</f>
        <v>0</v>
      </c>
      <c r="O246" s="51">
        <f>'[9]Daily Roster'!$O246</f>
        <v>0</v>
      </c>
      <c r="P246" s="51">
        <f>'[9]Daily Roster'!$P246</f>
        <v>0</v>
      </c>
      <c r="Q246" s="51">
        <f>'[9]Daily Roster'!$Q246</f>
        <v>0</v>
      </c>
      <c r="R246" s="51">
        <f>'[9]Daily Roster'!$R246</f>
        <v>0</v>
      </c>
    </row>
    <row r="247" spans="1:18" x14ac:dyDescent="0.3">
      <c r="A247" s="57">
        <f>'[9]Daily Roster'!$A247</f>
        <v>43787</v>
      </c>
      <c r="B247" s="58" t="str">
        <f>'[9]Daily Roster'!$B247</f>
        <v>Monday</v>
      </c>
      <c r="C247" s="56">
        <f>'[9]Daily Roster'!$C247</f>
        <v>0</v>
      </c>
      <c r="D247" s="56">
        <f>'[9]Daily Roster'!$D247</f>
        <v>0</v>
      </c>
      <c r="E247" s="56">
        <f>'[9]Daily Roster'!$E247</f>
        <v>0</v>
      </c>
      <c r="F247" s="56">
        <f>'[9]Daily Roster'!$F247</f>
        <v>0</v>
      </c>
      <c r="G247" s="56">
        <f>'[9]Daily Roster'!$G247</f>
        <v>0</v>
      </c>
      <c r="H247" s="56">
        <f>'[9]Daily Roster'!$H247</f>
        <v>0</v>
      </c>
      <c r="I247" s="56">
        <f>'[9]Daily Roster'!$I247</f>
        <v>0</v>
      </c>
      <c r="J247" s="56">
        <f>'[9]Daily Roster'!$J247</f>
        <v>0</v>
      </c>
      <c r="K247" s="51">
        <f>'[9]Daily Roster'!$K247</f>
        <v>0</v>
      </c>
      <c r="L247" s="51">
        <f>'[9]Daily Roster'!$L247</f>
        <v>0</v>
      </c>
      <c r="M247" s="51">
        <f>'[9]Daily Roster'!$M247</f>
        <v>0</v>
      </c>
      <c r="N247" s="51">
        <f>'[9]Daily Roster'!$N247</f>
        <v>0</v>
      </c>
      <c r="O247" s="51">
        <f>'[9]Daily Roster'!$O247</f>
        <v>0</v>
      </c>
      <c r="P247" s="51">
        <f>'[9]Daily Roster'!$P247</f>
        <v>0</v>
      </c>
      <c r="Q247" s="51">
        <f>'[9]Daily Roster'!$Q247</f>
        <v>0</v>
      </c>
      <c r="R247" s="51">
        <f>'[9]Daily Roster'!$R247</f>
        <v>0</v>
      </c>
    </row>
    <row r="248" spans="1:18" x14ac:dyDescent="0.3">
      <c r="A248" s="57">
        <f>'[9]Daily Roster'!$A248</f>
        <v>43788</v>
      </c>
      <c r="B248" s="58" t="str">
        <f>'[9]Daily Roster'!$B248</f>
        <v>Tuesday</v>
      </c>
      <c r="C248" s="56">
        <f>'[9]Daily Roster'!$C248</f>
        <v>0</v>
      </c>
      <c r="D248" s="56">
        <f>'[9]Daily Roster'!$D248</f>
        <v>0</v>
      </c>
      <c r="E248" s="56">
        <f>'[9]Daily Roster'!$E248</f>
        <v>0</v>
      </c>
      <c r="F248" s="56">
        <f>'[9]Daily Roster'!$F248</f>
        <v>0</v>
      </c>
      <c r="G248" s="56">
        <f>'[9]Daily Roster'!$G248</f>
        <v>0</v>
      </c>
      <c r="H248" s="56">
        <f>'[9]Daily Roster'!$H248</f>
        <v>0</v>
      </c>
      <c r="I248" s="56">
        <f>'[9]Daily Roster'!$I248</f>
        <v>0</v>
      </c>
      <c r="J248" s="56">
        <f>'[9]Daily Roster'!$J248</f>
        <v>0</v>
      </c>
      <c r="K248" s="51">
        <f>'[9]Daily Roster'!$K248</f>
        <v>0</v>
      </c>
      <c r="L248" s="51">
        <f>'[9]Daily Roster'!$L248</f>
        <v>0</v>
      </c>
      <c r="M248" s="51">
        <f>'[9]Daily Roster'!$M248</f>
        <v>0</v>
      </c>
      <c r="N248" s="51">
        <f>'[9]Daily Roster'!$N248</f>
        <v>0</v>
      </c>
      <c r="O248" s="51">
        <f>'[9]Daily Roster'!$O248</f>
        <v>0</v>
      </c>
      <c r="P248" s="51">
        <f>'[9]Daily Roster'!$P248</f>
        <v>0</v>
      </c>
      <c r="Q248" s="51">
        <f>'[9]Daily Roster'!$Q248</f>
        <v>0</v>
      </c>
      <c r="R248" s="51">
        <f>'[9]Daily Roster'!$R248</f>
        <v>0</v>
      </c>
    </row>
    <row r="249" spans="1:18" x14ac:dyDescent="0.3">
      <c r="A249" s="57">
        <f>'[9]Daily Roster'!$A249</f>
        <v>43789</v>
      </c>
      <c r="B249" s="58" t="str">
        <f>'[9]Daily Roster'!$B249</f>
        <v>Wednesday</v>
      </c>
      <c r="C249" s="56">
        <f>'[9]Daily Roster'!$C249</f>
        <v>0</v>
      </c>
      <c r="D249" s="56">
        <f>'[9]Daily Roster'!$D249</f>
        <v>0</v>
      </c>
      <c r="E249" s="56">
        <f>'[9]Daily Roster'!$E249</f>
        <v>0</v>
      </c>
      <c r="F249" s="56">
        <f>'[9]Daily Roster'!$F249</f>
        <v>0</v>
      </c>
      <c r="G249" s="56">
        <f>'[9]Daily Roster'!$G249</f>
        <v>0</v>
      </c>
      <c r="H249" s="56">
        <f>'[9]Daily Roster'!$H249</f>
        <v>0</v>
      </c>
      <c r="I249" s="56">
        <f>'[9]Daily Roster'!$I249</f>
        <v>0</v>
      </c>
      <c r="J249" s="56">
        <f>'[9]Daily Roster'!$J249</f>
        <v>0</v>
      </c>
      <c r="K249" s="51">
        <f>'[9]Daily Roster'!$K249</f>
        <v>0</v>
      </c>
      <c r="L249" s="51">
        <f>'[9]Daily Roster'!$L249</f>
        <v>0</v>
      </c>
      <c r="M249" s="51">
        <f>'[9]Daily Roster'!$M249</f>
        <v>0</v>
      </c>
      <c r="N249" s="51">
        <f>'[9]Daily Roster'!$N249</f>
        <v>0</v>
      </c>
      <c r="O249" s="51">
        <f>'[9]Daily Roster'!$O249</f>
        <v>0</v>
      </c>
      <c r="P249" s="51">
        <f>'[9]Daily Roster'!$P249</f>
        <v>0</v>
      </c>
      <c r="Q249" s="51">
        <f>'[9]Daily Roster'!$Q249</f>
        <v>0</v>
      </c>
      <c r="R249" s="51">
        <f>'[9]Daily Roster'!$R249</f>
        <v>0</v>
      </c>
    </row>
    <row r="250" spans="1:18" x14ac:dyDescent="0.3">
      <c r="A250" s="57">
        <f>'[9]Daily Roster'!$A250</f>
        <v>43790</v>
      </c>
      <c r="B250" s="58" t="str">
        <f>'[9]Daily Roster'!$B250</f>
        <v>Thursday</v>
      </c>
      <c r="C250" s="56">
        <f>'[9]Daily Roster'!$C250</f>
        <v>0</v>
      </c>
      <c r="D250" s="56">
        <f>'[9]Daily Roster'!$D250</f>
        <v>0</v>
      </c>
      <c r="E250" s="56">
        <f>'[9]Daily Roster'!$E250</f>
        <v>0</v>
      </c>
      <c r="F250" s="56">
        <f>'[9]Daily Roster'!$F250</f>
        <v>0</v>
      </c>
      <c r="G250" s="56">
        <f>'[9]Daily Roster'!$G250</f>
        <v>0</v>
      </c>
      <c r="H250" s="56">
        <f>'[9]Daily Roster'!$H250</f>
        <v>0</v>
      </c>
      <c r="I250" s="56">
        <f>'[9]Daily Roster'!$I250</f>
        <v>0</v>
      </c>
      <c r="J250" s="56">
        <f>'[9]Daily Roster'!$J250</f>
        <v>0</v>
      </c>
      <c r="K250" s="51">
        <f>'[9]Daily Roster'!$K250</f>
        <v>0</v>
      </c>
      <c r="L250" s="51">
        <f>'[9]Daily Roster'!$L250</f>
        <v>0</v>
      </c>
      <c r="M250" s="51">
        <f>'[9]Daily Roster'!$M250</f>
        <v>0</v>
      </c>
      <c r="N250" s="51">
        <f>'[9]Daily Roster'!$N250</f>
        <v>0</v>
      </c>
      <c r="O250" s="51">
        <f>'[9]Daily Roster'!$O250</f>
        <v>0</v>
      </c>
      <c r="P250" s="51">
        <f>'[9]Daily Roster'!$P250</f>
        <v>0</v>
      </c>
      <c r="Q250" s="51">
        <f>'[9]Daily Roster'!$Q250</f>
        <v>0</v>
      </c>
      <c r="R250" s="51">
        <f>'[9]Daily Roster'!$R250</f>
        <v>0</v>
      </c>
    </row>
    <row r="251" spans="1:18" x14ac:dyDescent="0.3">
      <c r="A251" s="57">
        <f>'[9]Daily Roster'!$A251</f>
        <v>43791</v>
      </c>
      <c r="B251" s="58" t="str">
        <f>'[9]Daily Roster'!$B251</f>
        <v>Friday</v>
      </c>
      <c r="C251" s="56">
        <f>'[9]Daily Roster'!$C251</f>
        <v>0</v>
      </c>
      <c r="D251" s="56">
        <f>'[9]Daily Roster'!$D251</f>
        <v>0</v>
      </c>
      <c r="E251" s="56">
        <f>'[9]Daily Roster'!$E251</f>
        <v>0</v>
      </c>
      <c r="F251" s="56">
        <f>'[9]Daily Roster'!$F251</f>
        <v>0</v>
      </c>
      <c r="G251" s="56">
        <f>'[9]Daily Roster'!$G251</f>
        <v>0</v>
      </c>
      <c r="H251" s="56">
        <f>'[9]Daily Roster'!$H251</f>
        <v>0</v>
      </c>
      <c r="I251" s="56">
        <f>'[9]Daily Roster'!$I251</f>
        <v>0</v>
      </c>
      <c r="J251" s="56">
        <f>'[9]Daily Roster'!$J251</f>
        <v>0</v>
      </c>
      <c r="K251" s="51">
        <f>'[9]Daily Roster'!$K251</f>
        <v>0</v>
      </c>
      <c r="L251" s="51">
        <f>'[9]Daily Roster'!$L251</f>
        <v>0</v>
      </c>
      <c r="M251" s="51">
        <f>'[9]Daily Roster'!$M251</f>
        <v>0</v>
      </c>
      <c r="N251" s="51">
        <f>'[9]Daily Roster'!$N251</f>
        <v>0</v>
      </c>
      <c r="O251" s="51">
        <f>'[9]Daily Roster'!$O251</f>
        <v>0</v>
      </c>
      <c r="P251" s="51">
        <f>'[9]Daily Roster'!$P251</f>
        <v>0</v>
      </c>
      <c r="Q251" s="51">
        <f>'[9]Daily Roster'!$Q251</f>
        <v>0</v>
      </c>
      <c r="R251" s="51">
        <f>'[9]Daily Roster'!$R251</f>
        <v>0</v>
      </c>
    </row>
    <row r="252" spans="1:18" x14ac:dyDescent="0.3">
      <c r="A252" s="57">
        <f>'[9]Daily Roster'!$A252</f>
        <v>43794</v>
      </c>
      <c r="B252" s="58" t="str">
        <f>'[9]Daily Roster'!$B252</f>
        <v>Monday</v>
      </c>
      <c r="C252" s="56">
        <f>'[9]Daily Roster'!$C252</f>
        <v>0</v>
      </c>
      <c r="D252" s="56">
        <f>'[9]Daily Roster'!$D252</f>
        <v>0</v>
      </c>
      <c r="E252" s="56">
        <f>'[9]Daily Roster'!$E252</f>
        <v>0</v>
      </c>
      <c r="F252" s="56">
        <f>'[9]Daily Roster'!$F252</f>
        <v>0</v>
      </c>
      <c r="G252" s="56">
        <f>'[9]Daily Roster'!$G252</f>
        <v>0</v>
      </c>
      <c r="H252" s="56">
        <f>'[9]Daily Roster'!$H252</f>
        <v>0</v>
      </c>
      <c r="I252" s="56">
        <f>'[9]Daily Roster'!$I252</f>
        <v>0</v>
      </c>
      <c r="J252" s="56">
        <f>'[9]Daily Roster'!$J252</f>
        <v>0</v>
      </c>
      <c r="K252" s="51">
        <f>'[9]Daily Roster'!$K252</f>
        <v>0</v>
      </c>
      <c r="L252" s="51">
        <f>'[9]Daily Roster'!$L252</f>
        <v>0</v>
      </c>
      <c r="M252" s="51">
        <f>'[9]Daily Roster'!$M252</f>
        <v>0</v>
      </c>
      <c r="N252" s="51">
        <f>'[9]Daily Roster'!$N252</f>
        <v>0</v>
      </c>
      <c r="O252" s="51">
        <f>'[9]Daily Roster'!$O252</f>
        <v>0</v>
      </c>
      <c r="P252" s="51">
        <f>'[9]Daily Roster'!$P252</f>
        <v>0</v>
      </c>
      <c r="Q252" s="51">
        <f>'[9]Daily Roster'!$Q252</f>
        <v>0</v>
      </c>
      <c r="R252" s="51">
        <f>'[9]Daily Roster'!$R252</f>
        <v>0</v>
      </c>
    </row>
    <row r="253" spans="1:18" x14ac:dyDescent="0.3">
      <c r="A253" s="57">
        <f>'[9]Daily Roster'!$A253</f>
        <v>43795</v>
      </c>
      <c r="B253" s="58" t="str">
        <f>'[9]Daily Roster'!$B253</f>
        <v>Tuesday</v>
      </c>
      <c r="C253" s="56">
        <f>'[9]Daily Roster'!$C253</f>
        <v>0</v>
      </c>
      <c r="D253" s="56">
        <f>'[9]Daily Roster'!$D253</f>
        <v>0</v>
      </c>
      <c r="E253" s="56">
        <f>'[9]Daily Roster'!$E253</f>
        <v>0</v>
      </c>
      <c r="F253" s="56">
        <f>'[9]Daily Roster'!$F253</f>
        <v>0</v>
      </c>
      <c r="G253" s="56">
        <f>'[9]Daily Roster'!$G253</f>
        <v>0</v>
      </c>
      <c r="H253" s="56">
        <f>'[9]Daily Roster'!$H253</f>
        <v>0</v>
      </c>
      <c r="I253" s="56">
        <f>'[9]Daily Roster'!$I253</f>
        <v>0</v>
      </c>
      <c r="J253" s="56">
        <f>'[9]Daily Roster'!$J253</f>
        <v>0</v>
      </c>
      <c r="K253" s="51">
        <f>'[9]Daily Roster'!$K253</f>
        <v>0</v>
      </c>
      <c r="L253" s="51">
        <f>'[9]Daily Roster'!$L253</f>
        <v>0</v>
      </c>
      <c r="M253" s="51">
        <f>'[9]Daily Roster'!$M253</f>
        <v>0</v>
      </c>
      <c r="N253" s="51">
        <f>'[9]Daily Roster'!$N253</f>
        <v>0</v>
      </c>
      <c r="O253" s="51">
        <f>'[9]Daily Roster'!$O253</f>
        <v>0</v>
      </c>
      <c r="P253" s="51">
        <f>'[9]Daily Roster'!$P253</f>
        <v>0</v>
      </c>
      <c r="Q253" s="51">
        <f>'[9]Daily Roster'!$Q253</f>
        <v>0</v>
      </c>
      <c r="R253" s="51">
        <f>'[9]Daily Roster'!$R253</f>
        <v>0</v>
      </c>
    </row>
    <row r="254" spans="1:18" x14ac:dyDescent="0.3">
      <c r="A254" s="57">
        <f>'[9]Daily Roster'!$A254</f>
        <v>43796</v>
      </c>
      <c r="B254" s="58" t="str">
        <f>'[9]Daily Roster'!$B254</f>
        <v>Wednesday</v>
      </c>
      <c r="C254" s="56">
        <f>'[9]Daily Roster'!$C254</f>
        <v>0</v>
      </c>
      <c r="D254" s="56">
        <f>'[9]Daily Roster'!$D254</f>
        <v>0</v>
      </c>
      <c r="E254" s="56">
        <f>'[9]Daily Roster'!$E254</f>
        <v>0</v>
      </c>
      <c r="F254" s="56">
        <f>'[9]Daily Roster'!$F254</f>
        <v>0</v>
      </c>
      <c r="G254" s="56">
        <f>'[9]Daily Roster'!$G254</f>
        <v>0</v>
      </c>
      <c r="H254" s="56">
        <f>'[9]Daily Roster'!$H254</f>
        <v>0</v>
      </c>
      <c r="I254" s="56">
        <f>'[9]Daily Roster'!$I254</f>
        <v>0</v>
      </c>
      <c r="J254" s="56">
        <f>'[9]Daily Roster'!$J254</f>
        <v>0</v>
      </c>
      <c r="K254" s="51">
        <f>'[9]Daily Roster'!$K254</f>
        <v>0</v>
      </c>
      <c r="L254" s="51">
        <f>'[9]Daily Roster'!$L254</f>
        <v>0</v>
      </c>
      <c r="M254" s="51">
        <f>'[9]Daily Roster'!$M254</f>
        <v>0</v>
      </c>
      <c r="N254" s="51">
        <f>'[9]Daily Roster'!$N254</f>
        <v>0</v>
      </c>
      <c r="O254" s="51">
        <f>'[9]Daily Roster'!$O254</f>
        <v>0</v>
      </c>
      <c r="P254" s="51">
        <f>'[9]Daily Roster'!$P254</f>
        <v>0</v>
      </c>
      <c r="Q254" s="51">
        <f>'[9]Daily Roster'!$Q254</f>
        <v>0</v>
      </c>
      <c r="R254" s="51">
        <f>'[9]Daily Roster'!$R254</f>
        <v>0</v>
      </c>
    </row>
    <row r="255" spans="1:18" x14ac:dyDescent="0.3">
      <c r="A255" s="57">
        <f>'[9]Daily Roster'!$A255</f>
        <v>43797</v>
      </c>
      <c r="B255" s="58" t="str">
        <f>'[9]Daily Roster'!$B255</f>
        <v>Thursday</v>
      </c>
      <c r="C255" s="56">
        <f>'[9]Daily Roster'!$C255</f>
        <v>0</v>
      </c>
      <c r="D255" s="56">
        <f>'[9]Daily Roster'!$D255</f>
        <v>0</v>
      </c>
      <c r="E255" s="56">
        <f>'[9]Daily Roster'!$E255</f>
        <v>0</v>
      </c>
      <c r="F255" s="56">
        <f>'[9]Daily Roster'!$F255</f>
        <v>0</v>
      </c>
      <c r="G255" s="56">
        <f>'[9]Daily Roster'!$G255</f>
        <v>0</v>
      </c>
      <c r="H255" s="56">
        <f>'[9]Daily Roster'!$H255</f>
        <v>0</v>
      </c>
      <c r="I255" s="56">
        <f>'[9]Daily Roster'!$I255</f>
        <v>0</v>
      </c>
      <c r="J255" s="56">
        <f>'[9]Daily Roster'!$J255</f>
        <v>0</v>
      </c>
      <c r="K255" s="51">
        <f>'[9]Daily Roster'!$K255</f>
        <v>0</v>
      </c>
      <c r="L255" s="51">
        <f>'[9]Daily Roster'!$L255</f>
        <v>0</v>
      </c>
      <c r="M255" s="51">
        <f>'[9]Daily Roster'!$M255</f>
        <v>0</v>
      </c>
      <c r="N255" s="51">
        <f>'[9]Daily Roster'!$N255</f>
        <v>0</v>
      </c>
      <c r="O255" s="51">
        <f>'[9]Daily Roster'!$O255</f>
        <v>0</v>
      </c>
      <c r="P255" s="51">
        <f>'[9]Daily Roster'!$P255</f>
        <v>0</v>
      </c>
      <c r="Q255" s="51">
        <f>'[9]Daily Roster'!$Q255</f>
        <v>0</v>
      </c>
      <c r="R255" s="51">
        <f>'[9]Daily Roster'!$R255</f>
        <v>0</v>
      </c>
    </row>
    <row r="256" spans="1:18" x14ac:dyDescent="0.3">
      <c r="A256" s="57">
        <f>'[9]Daily Roster'!$A256</f>
        <v>43798</v>
      </c>
      <c r="B256" s="58" t="str">
        <f>'[9]Daily Roster'!$B256</f>
        <v>Friday</v>
      </c>
      <c r="C256" s="56">
        <f>'[9]Daily Roster'!$C256</f>
        <v>0</v>
      </c>
      <c r="D256" s="56">
        <f>'[9]Daily Roster'!$D256</f>
        <v>0</v>
      </c>
      <c r="E256" s="56">
        <f>'[9]Daily Roster'!$E256</f>
        <v>0</v>
      </c>
      <c r="F256" s="56">
        <f>'[9]Daily Roster'!$F256</f>
        <v>0</v>
      </c>
      <c r="G256" s="56">
        <f>'[9]Daily Roster'!$G256</f>
        <v>0</v>
      </c>
      <c r="H256" s="56">
        <f>'[9]Daily Roster'!$H256</f>
        <v>0</v>
      </c>
      <c r="I256" s="56">
        <f>'[9]Daily Roster'!$I256</f>
        <v>0</v>
      </c>
      <c r="J256" s="56">
        <f>'[9]Daily Roster'!$J256</f>
        <v>0</v>
      </c>
      <c r="K256" s="51">
        <f>'[9]Daily Roster'!$K256</f>
        <v>0</v>
      </c>
      <c r="L256" s="51">
        <f>'[9]Daily Roster'!$L256</f>
        <v>0</v>
      </c>
      <c r="M256" s="51">
        <f>'[9]Daily Roster'!$M256</f>
        <v>0</v>
      </c>
      <c r="N256" s="51">
        <f>'[9]Daily Roster'!$N256</f>
        <v>0</v>
      </c>
      <c r="O256" s="51">
        <f>'[9]Daily Roster'!$O256</f>
        <v>0</v>
      </c>
      <c r="P256" s="51">
        <f>'[9]Daily Roster'!$P256</f>
        <v>0</v>
      </c>
      <c r="Q256" s="51">
        <f>'[9]Daily Roster'!$Q256</f>
        <v>0</v>
      </c>
      <c r="R256" s="51">
        <f>'[9]Daily Roster'!$R256</f>
        <v>0</v>
      </c>
    </row>
    <row r="257" spans="1:18" x14ac:dyDescent="0.3">
      <c r="A257" s="57">
        <f>'[9]Daily Roster'!$A257</f>
        <v>43801</v>
      </c>
      <c r="B257" s="58" t="str">
        <f>'[9]Daily Roster'!$B257</f>
        <v>Monday</v>
      </c>
      <c r="C257" s="56">
        <f>'[9]Daily Roster'!$C257</f>
        <v>0</v>
      </c>
      <c r="D257" s="56">
        <f>'[9]Daily Roster'!$D257</f>
        <v>0</v>
      </c>
      <c r="E257" s="56">
        <f>'[9]Daily Roster'!$E257</f>
        <v>0</v>
      </c>
      <c r="F257" s="56">
        <f>'[9]Daily Roster'!$F257</f>
        <v>0</v>
      </c>
      <c r="G257" s="56">
        <f>'[9]Daily Roster'!$G257</f>
        <v>0</v>
      </c>
      <c r="H257" s="56">
        <f>'[9]Daily Roster'!$H257</f>
        <v>0</v>
      </c>
      <c r="I257" s="56">
        <f>'[9]Daily Roster'!$I257</f>
        <v>0</v>
      </c>
      <c r="J257" s="56">
        <f>'[9]Daily Roster'!$J257</f>
        <v>0</v>
      </c>
      <c r="K257" s="51">
        <f>'[9]Daily Roster'!$K257</f>
        <v>0</v>
      </c>
      <c r="L257" s="51">
        <f>'[9]Daily Roster'!$L257</f>
        <v>0</v>
      </c>
      <c r="M257" s="51">
        <f>'[9]Daily Roster'!$M257</f>
        <v>0</v>
      </c>
      <c r="N257" s="51">
        <f>'[9]Daily Roster'!$N257</f>
        <v>0</v>
      </c>
      <c r="O257" s="51">
        <f>'[9]Daily Roster'!$O257</f>
        <v>0</v>
      </c>
      <c r="P257" s="51">
        <f>'[9]Daily Roster'!$P257</f>
        <v>0</v>
      </c>
      <c r="Q257" s="51">
        <f>'[9]Daily Roster'!$Q257</f>
        <v>0</v>
      </c>
      <c r="R257" s="51">
        <f>'[9]Daily Roster'!$R257</f>
        <v>0</v>
      </c>
    </row>
    <row r="258" spans="1:18" x14ac:dyDescent="0.3">
      <c r="A258" s="57">
        <f>'[9]Daily Roster'!$A258</f>
        <v>43802</v>
      </c>
      <c r="B258" s="58" t="str">
        <f>'[9]Daily Roster'!$B258</f>
        <v>Tuesday</v>
      </c>
      <c r="C258" s="56">
        <f>'[9]Daily Roster'!$C258</f>
        <v>0</v>
      </c>
      <c r="D258" s="56">
        <f>'[9]Daily Roster'!$D258</f>
        <v>0</v>
      </c>
      <c r="E258" s="56">
        <f>'[9]Daily Roster'!$E258</f>
        <v>0</v>
      </c>
      <c r="F258" s="56">
        <f>'[9]Daily Roster'!$F258</f>
        <v>0</v>
      </c>
      <c r="G258" s="56">
        <f>'[9]Daily Roster'!$G258</f>
        <v>0</v>
      </c>
      <c r="H258" s="56">
        <f>'[9]Daily Roster'!$H258</f>
        <v>0</v>
      </c>
      <c r="I258" s="56">
        <f>'[9]Daily Roster'!$I258</f>
        <v>0</v>
      </c>
      <c r="J258" s="56">
        <f>'[9]Daily Roster'!$J258</f>
        <v>0</v>
      </c>
      <c r="K258" s="51">
        <f>'[9]Daily Roster'!$K258</f>
        <v>0</v>
      </c>
      <c r="L258" s="51">
        <f>'[9]Daily Roster'!$L258</f>
        <v>0</v>
      </c>
      <c r="M258" s="51">
        <f>'[9]Daily Roster'!$M258</f>
        <v>0</v>
      </c>
      <c r="N258" s="51">
        <f>'[9]Daily Roster'!$N258</f>
        <v>0</v>
      </c>
      <c r="O258" s="51">
        <f>'[9]Daily Roster'!$O258</f>
        <v>0</v>
      </c>
      <c r="P258" s="51">
        <f>'[9]Daily Roster'!$P258</f>
        <v>0</v>
      </c>
      <c r="Q258" s="51">
        <f>'[9]Daily Roster'!$Q258</f>
        <v>0</v>
      </c>
      <c r="R258" s="51">
        <f>'[9]Daily Roster'!$R258</f>
        <v>0</v>
      </c>
    </row>
    <row r="259" spans="1:18" x14ac:dyDescent="0.3">
      <c r="A259" s="57">
        <f>'[9]Daily Roster'!$A259</f>
        <v>43803</v>
      </c>
      <c r="B259" s="58" t="str">
        <f>'[9]Daily Roster'!$B259</f>
        <v>Wednesday</v>
      </c>
      <c r="C259" s="56">
        <f>'[9]Daily Roster'!$C259</f>
        <v>0</v>
      </c>
      <c r="D259" s="56">
        <f>'[9]Daily Roster'!$D259</f>
        <v>0</v>
      </c>
      <c r="E259" s="56">
        <f>'[9]Daily Roster'!$E259</f>
        <v>0</v>
      </c>
      <c r="F259" s="56">
        <f>'[9]Daily Roster'!$F259</f>
        <v>0</v>
      </c>
      <c r="G259" s="56">
        <f>'[9]Daily Roster'!$G259</f>
        <v>0</v>
      </c>
      <c r="H259" s="56">
        <f>'[9]Daily Roster'!$H259</f>
        <v>0</v>
      </c>
      <c r="I259" s="56">
        <f>'[9]Daily Roster'!$I259</f>
        <v>0</v>
      </c>
      <c r="J259" s="56">
        <f>'[9]Daily Roster'!$J259</f>
        <v>0</v>
      </c>
      <c r="K259" s="51">
        <f>'[9]Daily Roster'!$K259</f>
        <v>0</v>
      </c>
      <c r="L259" s="51">
        <f>'[9]Daily Roster'!$L259</f>
        <v>0</v>
      </c>
      <c r="M259" s="51">
        <f>'[9]Daily Roster'!$M259</f>
        <v>0</v>
      </c>
      <c r="N259" s="51">
        <f>'[9]Daily Roster'!$N259</f>
        <v>0</v>
      </c>
      <c r="O259" s="51">
        <f>'[9]Daily Roster'!$O259</f>
        <v>0</v>
      </c>
      <c r="P259" s="51">
        <f>'[9]Daily Roster'!$P259</f>
        <v>0</v>
      </c>
      <c r="Q259" s="51">
        <f>'[9]Daily Roster'!$Q259</f>
        <v>0</v>
      </c>
      <c r="R259" s="51">
        <f>'[9]Daily Roster'!$R259</f>
        <v>0</v>
      </c>
    </row>
    <row r="260" spans="1:18" x14ac:dyDescent="0.3">
      <c r="A260" s="57">
        <f>'[9]Daily Roster'!$A260</f>
        <v>43804</v>
      </c>
      <c r="B260" s="58" t="str">
        <f>'[9]Daily Roster'!$B260</f>
        <v>Thursday</v>
      </c>
      <c r="C260" s="56">
        <f>'[9]Daily Roster'!$C260</f>
        <v>0</v>
      </c>
      <c r="D260" s="56">
        <f>'[9]Daily Roster'!$D260</f>
        <v>0</v>
      </c>
      <c r="E260" s="56">
        <f>'[9]Daily Roster'!$E260</f>
        <v>0</v>
      </c>
      <c r="F260" s="56">
        <f>'[9]Daily Roster'!$F260</f>
        <v>0</v>
      </c>
      <c r="G260" s="56">
        <f>'[9]Daily Roster'!$G260</f>
        <v>0</v>
      </c>
      <c r="H260" s="56">
        <f>'[9]Daily Roster'!$H260</f>
        <v>0</v>
      </c>
      <c r="I260" s="56">
        <f>'[9]Daily Roster'!$I260</f>
        <v>0</v>
      </c>
      <c r="J260" s="56">
        <f>'[9]Daily Roster'!$J260</f>
        <v>0</v>
      </c>
      <c r="K260" s="51">
        <f>'[9]Daily Roster'!$K260</f>
        <v>0</v>
      </c>
      <c r="L260" s="51">
        <f>'[9]Daily Roster'!$L260</f>
        <v>0</v>
      </c>
      <c r="M260" s="51">
        <f>'[9]Daily Roster'!$M260</f>
        <v>0</v>
      </c>
      <c r="N260" s="51">
        <f>'[9]Daily Roster'!$N260</f>
        <v>0</v>
      </c>
      <c r="O260" s="51">
        <f>'[9]Daily Roster'!$O260</f>
        <v>0</v>
      </c>
      <c r="P260" s="51">
        <f>'[9]Daily Roster'!$P260</f>
        <v>0</v>
      </c>
      <c r="Q260" s="51">
        <f>'[9]Daily Roster'!$Q260</f>
        <v>0</v>
      </c>
      <c r="R260" s="51">
        <f>'[9]Daily Roster'!$R260</f>
        <v>0</v>
      </c>
    </row>
    <row r="261" spans="1:18" x14ac:dyDescent="0.3">
      <c r="A261" s="57">
        <f>'[9]Daily Roster'!$A261</f>
        <v>43805</v>
      </c>
      <c r="B261" s="58" t="str">
        <f>'[9]Daily Roster'!$B261</f>
        <v>Friday</v>
      </c>
      <c r="C261" s="56">
        <f>'[9]Daily Roster'!$C261</f>
        <v>0</v>
      </c>
      <c r="D261" s="56">
        <f>'[9]Daily Roster'!$D261</f>
        <v>0</v>
      </c>
      <c r="E261" s="56">
        <f>'[9]Daily Roster'!$E261</f>
        <v>0</v>
      </c>
      <c r="F261" s="56">
        <f>'[9]Daily Roster'!$F261</f>
        <v>0</v>
      </c>
      <c r="G261" s="56">
        <f>'[9]Daily Roster'!$G261</f>
        <v>0</v>
      </c>
      <c r="H261" s="56">
        <f>'[9]Daily Roster'!$H261</f>
        <v>0</v>
      </c>
      <c r="I261" s="56">
        <f>'[9]Daily Roster'!$I261</f>
        <v>0</v>
      </c>
      <c r="J261" s="56">
        <f>'[9]Daily Roster'!$J261</f>
        <v>0</v>
      </c>
      <c r="K261" s="51">
        <f>'[9]Daily Roster'!$K261</f>
        <v>0</v>
      </c>
      <c r="L261" s="51">
        <f>'[9]Daily Roster'!$L261</f>
        <v>0</v>
      </c>
      <c r="M261" s="51">
        <f>'[9]Daily Roster'!$M261</f>
        <v>0</v>
      </c>
      <c r="N261" s="51">
        <f>'[9]Daily Roster'!$N261</f>
        <v>0</v>
      </c>
      <c r="O261" s="51">
        <f>'[9]Daily Roster'!$O261</f>
        <v>0</v>
      </c>
      <c r="P261" s="51">
        <f>'[9]Daily Roster'!$P261</f>
        <v>0</v>
      </c>
      <c r="Q261" s="51">
        <f>'[9]Daily Roster'!$Q261</f>
        <v>0</v>
      </c>
      <c r="R261" s="51">
        <f>'[9]Daily Roster'!$R261</f>
        <v>0</v>
      </c>
    </row>
    <row r="262" spans="1:18" x14ac:dyDescent="0.3">
      <c r="A262" s="57">
        <f>'[9]Daily Roster'!$A262</f>
        <v>43808</v>
      </c>
      <c r="B262" s="58" t="str">
        <f>'[9]Daily Roster'!$B262</f>
        <v>Monday</v>
      </c>
      <c r="C262" s="56">
        <f>'[9]Daily Roster'!$C262</f>
        <v>0</v>
      </c>
      <c r="D262" s="56">
        <f>'[9]Daily Roster'!$D262</f>
        <v>0</v>
      </c>
      <c r="E262" s="56">
        <f>'[9]Daily Roster'!$E262</f>
        <v>0</v>
      </c>
      <c r="F262" s="56">
        <f>'[9]Daily Roster'!$F262</f>
        <v>0</v>
      </c>
      <c r="G262" s="56">
        <f>'[9]Daily Roster'!$G262</f>
        <v>0</v>
      </c>
      <c r="H262" s="56">
        <f>'[9]Daily Roster'!$H262</f>
        <v>0</v>
      </c>
      <c r="I262" s="56">
        <f>'[9]Daily Roster'!$I262</f>
        <v>0</v>
      </c>
      <c r="J262" s="56">
        <f>'[9]Daily Roster'!$J262</f>
        <v>0</v>
      </c>
      <c r="K262" s="51">
        <f>'[9]Daily Roster'!$K262</f>
        <v>0</v>
      </c>
      <c r="L262" s="51">
        <f>'[9]Daily Roster'!$L262</f>
        <v>0</v>
      </c>
      <c r="M262" s="51">
        <f>'[9]Daily Roster'!$M262</f>
        <v>0</v>
      </c>
      <c r="N262" s="51">
        <f>'[9]Daily Roster'!$N262</f>
        <v>0</v>
      </c>
      <c r="O262" s="51">
        <f>'[9]Daily Roster'!$O262</f>
        <v>0</v>
      </c>
      <c r="P262" s="51">
        <f>'[9]Daily Roster'!$P262</f>
        <v>0</v>
      </c>
      <c r="Q262" s="51">
        <f>'[9]Daily Roster'!$Q262</f>
        <v>0</v>
      </c>
      <c r="R262" s="51">
        <f>'[9]Daily Roster'!$R262</f>
        <v>0</v>
      </c>
    </row>
    <row r="263" spans="1:18" x14ac:dyDescent="0.3">
      <c r="A263" s="57" t="e">
        <f>'[9]Daily Roster'!#REF!</f>
        <v>#REF!</v>
      </c>
      <c r="B263" s="58" t="e">
        <f>'[9]Daily Roster'!#REF!</f>
        <v>#REF!</v>
      </c>
      <c r="C263" s="56" t="e">
        <f>'[9]Daily Roster'!#REF!</f>
        <v>#REF!</v>
      </c>
      <c r="D263" s="56" t="e">
        <f>'[9]Daily Roster'!#REF!</f>
        <v>#REF!</v>
      </c>
      <c r="E263" s="56" t="e">
        <f>'[9]Daily Roster'!#REF!</f>
        <v>#REF!</v>
      </c>
      <c r="F263" s="56" t="e">
        <f>'[9]Daily Roster'!#REF!</f>
        <v>#REF!</v>
      </c>
      <c r="G263" s="56" t="e">
        <f>'[9]Daily Roster'!#REF!</f>
        <v>#REF!</v>
      </c>
      <c r="H263" s="56" t="e">
        <f>'[9]Daily Roster'!#REF!</f>
        <v>#REF!</v>
      </c>
      <c r="I263" s="56" t="e">
        <f>'[9]Daily Roster'!#REF!</f>
        <v>#REF!</v>
      </c>
      <c r="J263" s="56" t="e">
        <f>'[9]Daily Roster'!#REF!</f>
        <v>#REF!</v>
      </c>
      <c r="K263" s="51" t="e">
        <f>'[9]Daily Roster'!#REF!</f>
        <v>#REF!</v>
      </c>
      <c r="L263" s="51" t="e">
        <f>'[9]Daily Roster'!#REF!</f>
        <v>#REF!</v>
      </c>
      <c r="M263" s="51" t="e">
        <f>'[9]Daily Roster'!#REF!</f>
        <v>#REF!</v>
      </c>
      <c r="N263" s="51" t="e">
        <f>'[9]Daily Roster'!#REF!</f>
        <v>#REF!</v>
      </c>
      <c r="O263" s="51" t="e">
        <f>'[9]Daily Roster'!#REF!</f>
        <v>#REF!</v>
      </c>
      <c r="P263" s="51" t="e">
        <f>'[9]Daily Roster'!#REF!</f>
        <v>#REF!</v>
      </c>
      <c r="Q263" s="51" t="e">
        <f>'[9]Daily Roster'!#REF!</f>
        <v>#REF!</v>
      </c>
      <c r="R263" s="51" t="e">
        <f>'[9]Daily Roster'!#REF!</f>
        <v>#REF!</v>
      </c>
    </row>
    <row r="264" spans="1:18" x14ac:dyDescent="0.3">
      <c r="A264" s="57" t="e">
        <f>'[9]Daily Roster'!#REF!</f>
        <v>#REF!</v>
      </c>
      <c r="B264" s="58" t="e">
        <f>'[9]Daily Roster'!#REF!</f>
        <v>#REF!</v>
      </c>
      <c r="C264" s="56" t="e">
        <f>'[9]Daily Roster'!#REF!</f>
        <v>#REF!</v>
      </c>
      <c r="D264" s="56" t="e">
        <f>'[9]Daily Roster'!#REF!</f>
        <v>#REF!</v>
      </c>
      <c r="E264" s="56" t="e">
        <f>'[9]Daily Roster'!#REF!</f>
        <v>#REF!</v>
      </c>
      <c r="F264" s="56" t="e">
        <f>'[9]Daily Roster'!#REF!</f>
        <v>#REF!</v>
      </c>
      <c r="G264" s="56" t="e">
        <f>'[9]Daily Roster'!#REF!</f>
        <v>#REF!</v>
      </c>
      <c r="H264" s="56" t="e">
        <f>'[9]Daily Roster'!#REF!</f>
        <v>#REF!</v>
      </c>
      <c r="I264" s="56" t="e">
        <f>'[9]Daily Roster'!#REF!</f>
        <v>#REF!</v>
      </c>
      <c r="J264" s="56" t="e">
        <f>'[9]Daily Roster'!#REF!</f>
        <v>#REF!</v>
      </c>
      <c r="K264" s="51" t="e">
        <f>'[9]Daily Roster'!#REF!</f>
        <v>#REF!</v>
      </c>
      <c r="L264" s="51" t="e">
        <f>'[9]Daily Roster'!#REF!</f>
        <v>#REF!</v>
      </c>
      <c r="M264" s="51" t="e">
        <f>'[9]Daily Roster'!#REF!</f>
        <v>#REF!</v>
      </c>
      <c r="N264" s="51" t="e">
        <f>'[9]Daily Roster'!#REF!</f>
        <v>#REF!</v>
      </c>
      <c r="O264" s="51" t="e">
        <f>'[9]Daily Roster'!#REF!</f>
        <v>#REF!</v>
      </c>
      <c r="P264" s="51" t="e">
        <f>'[9]Daily Roster'!#REF!</f>
        <v>#REF!</v>
      </c>
      <c r="Q264" s="51" t="e">
        <f>'[9]Daily Roster'!#REF!</f>
        <v>#REF!</v>
      </c>
      <c r="R264" s="51" t="e">
        <f>'[9]Daily Roster'!#REF!</f>
        <v>#REF!</v>
      </c>
    </row>
    <row r="265" spans="1:18" x14ac:dyDescent="0.3">
      <c r="A265" s="57" t="e">
        <f>'[9]Daily Roster'!#REF!</f>
        <v>#REF!</v>
      </c>
      <c r="B265" s="58" t="e">
        <f>'[9]Daily Roster'!#REF!</f>
        <v>#REF!</v>
      </c>
      <c r="C265" s="56" t="e">
        <f>'[9]Daily Roster'!#REF!</f>
        <v>#REF!</v>
      </c>
      <c r="D265" s="56" t="e">
        <f>'[9]Daily Roster'!#REF!</f>
        <v>#REF!</v>
      </c>
      <c r="E265" s="56" t="e">
        <f>'[9]Daily Roster'!#REF!</f>
        <v>#REF!</v>
      </c>
      <c r="F265" s="56" t="e">
        <f>'[9]Daily Roster'!#REF!</f>
        <v>#REF!</v>
      </c>
      <c r="G265" s="56" t="e">
        <f>'[9]Daily Roster'!#REF!</f>
        <v>#REF!</v>
      </c>
      <c r="H265" s="56" t="e">
        <f>'[9]Daily Roster'!#REF!</f>
        <v>#REF!</v>
      </c>
      <c r="I265" s="56" t="e">
        <f>'[9]Daily Roster'!#REF!</f>
        <v>#REF!</v>
      </c>
      <c r="J265" s="56" t="e">
        <f>'[9]Daily Roster'!#REF!</f>
        <v>#REF!</v>
      </c>
      <c r="K265" s="51" t="e">
        <f>'[9]Daily Roster'!#REF!</f>
        <v>#REF!</v>
      </c>
      <c r="L265" s="51" t="e">
        <f>'[9]Daily Roster'!#REF!</f>
        <v>#REF!</v>
      </c>
      <c r="M265" s="51" t="e">
        <f>'[9]Daily Roster'!#REF!</f>
        <v>#REF!</v>
      </c>
      <c r="N265" s="51" t="e">
        <f>'[9]Daily Roster'!#REF!</f>
        <v>#REF!</v>
      </c>
      <c r="O265" s="51" t="e">
        <f>'[9]Daily Roster'!#REF!</f>
        <v>#REF!</v>
      </c>
      <c r="P265" s="51" t="e">
        <f>'[9]Daily Roster'!#REF!</f>
        <v>#REF!</v>
      </c>
      <c r="Q265" s="51" t="e">
        <f>'[9]Daily Roster'!#REF!</f>
        <v>#REF!</v>
      </c>
      <c r="R265" s="51" t="e">
        <f>'[9]Daily Roster'!#REF!</f>
        <v>#REF!</v>
      </c>
    </row>
    <row r="266" spans="1:18" x14ac:dyDescent="0.3">
      <c r="A266" s="57" t="e">
        <f>'[9]Daily Roster'!#REF!</f>
        <v>#REF!</v>
      </c>
      <c r="B266" s="58" t="e">
        <f>'[9]Daily Roster'!#REF!</f>
        <v>#REF!</v>
      </c>
      <c r="C266" s="56" t="e">
        <f>'[9]Daily Roster'!#REF!</f>
        <v>#REF!</v>
      </c>
      <c r="D266" s="56" t="e">
        <f>'[9]Daily Roster'!#REF!</f>
        <v>#REF!</v>
      </c>
      <c r="E266" s="56" t="e">
        <f>'[9]Daily Roster'!#REF!</f>
        <v>#REF!</v>
      </c>
      <c r="F266" s="56" t="e">
        <f>'[9]Daily Roster'!#REF!</f>
        <v>#REF!</v>
      </c>
      <c r="G266" s="56" t="e">
        <f>'[9]Daily Roster'!#REF!</f>
        <v>#REF!</v>
      </c>
      <c r="H266" s="56" t="e">
        <f>'[9]Daily Roster'!#REF!</f>
        <v>#REF!</v>
      </c>
      <c r="I266" s="56" t="e">
        <f>'[9]Daily Roster'!#REF!</f>
        <v>#REF!</v>
      </c>
      <c r="J266" s="56" t="e">
        <f>'[9]Daily Roster'!#REF!</f>
        <v>#REF!</v>
      </c>
      <c r="K266" s="51" t="e">
        <f>'[9]Daily Roster'!#REF!</f>
        <v>#REF!</v>
      </c>
      <c r="L266" s="51" t="e">
        <f>'[9]Daily Roster'!#REF!</f>
        <v>#REF!</v>
      </c>
      <c r="M266" s="51" t="e">
        <f>'[9]Daily Roster'!#REF!</f>
        <v>#REF!</v>
      </c>
      <c r="N266" s="51" t="e">
        <f>'[9]Daily Roster'!#REF!</f>
        <v>#REF!</v>
      </c>
      <c r="O266" s="51" t="e">
        <f>'[9]Daily Roster'!#REF!</f>
        <v>#REF!</v>
      </c>
      <c r="P266" s="51" t="e">
        <f>'[9]Daily Roster'!#REF!</f>
        <v>#REF!</v>
      </c>
      <c r="Q266" s="51" t="e">
        <f>'[9]Daily Roster'!#REF!</f>
        <v>#REF!</v>
      </c>
      <c r="R266" s="51" t="e">
        <f>'[9]Daily Roster'!#REF!</f>
        <v>#REF!</v>
      </c>
    </row>
    <row r="267" spans="1:18" x14ac:dyDescent="0.3">
      <c r="A267" s="57" t="e">
        <f>'[9]Daily Roster'!#REF!</f>
        <v>#REF!</v>
      </c>
      <c r="B267" s="58" t="e">
        <f>'[9]Daily Roster'!#REF!</f>
        <v>#REF!</v>
      </c>
      <c r="C267" s="56" t="e">
        <f>'[9]Daily Roster'!#REF!</f>
        <v>#REF!</v>
      </c>
      <c r="D267" s="56" t="e">
        <f>'[9]Daily Roster'!#REF!</f>
        <v>#REF!</v>
      </c>
      <c r="E267" s="56" t="e">
        <f>'[9]Daily Roster'!#REF!</f>
        <v>#REF!</v>
      </c>
      <c r="F267" s="56" t="e">
        <f>'[9]Daily Roster'!#REF!</f>
        <v>#REF!</v>
      </c>
      <c r="G267" s="56" t="e">
        <f>'[9]Daily Roster'!#REF!</f>
        <v>#REF!</v>
      </c>
      <c r="H267" s="56" t="e">
        <f>'[9]Daily Roster'!#REF!</f>
        <v>#REF!</v>
      </c>
      <c r="I267" s="56" t="e">
        <f>'[9]Daily Roster'!#REF!</f>
        <v>#REF!</v>
      </c>
      <c r="J267" s="56" t="e">
        <f>'[9]Daily Roster'!#REF!</f>
        <v>#REF!</v>
      </c>
      <c r="K267" s="51" t="e">
        <f>'[9]Daily Roster'!#REF!</f>
        <v>#REF!</v>
      </c>
      <c r="L267" s="51" t="e">
        <f>'[9]Daily Roster'!#REF!</f>
        <v>#REF!</v>
      </c>
      <c r="M267" s="51" t="e">
        <f>'[9]Daily Roster'!#REF!</f>
        <v>#REF!</v>
      </c>
      <c r="N267" s="51" t="e">
        <f>'[9]Daily Roster'!#REF!</f>
        <v>#REF!</v>
      </c>
      <c r="O267" s="51" t="e">
        <f>'[9]Daily Roster'!#REF!</f>
        <v>#REF!</v>
      </c>
      <c r="P267" s="51" t="e">
        <f>'[9]Daily Roster'!#REF!</f>
        <v>#REF!</v>
      </c>
      <c r="Q267" s="51" t="e">
        <f>'[9]Daily Roster'!#REF!</f>
        <v>#REF!</v>
      </c>
      <c r="R267" s="51" t="e">
        <f>'[9]Daily Roster'!#REF!</f>
        <v>#REF!</v>
      </c>
    </row>
  </sheetData>
  <conditionalFormatting sqref="A1:XFD1048576">
    <cfRule type="containsText" dxfId="45" priority="1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4"/>
  <sheetViews>
    <sheetView workbookViewId="0">
      <pane xSplit="1" topLeftCell="B1" activePane="topRight" state="frozen"/>
      <selection pane="topRight" activeCell="C13" sqref="C13"/>
    </sheetView>
  </sheetViews>
  <sheetFormatPr defaultRowHeight="16.5" x14ac:dyDescent="0.3"/>
  <cols>
    <col min="1" max="1" width="9.875" style="8" customWidth="1"/>
    <col min="2" max="2" width="10.75" bestFit="1" customWidth="1"/>
    <col min="3" max="4" width="23.75" bestFit="1" customWidth="1"/>
    <col min="5" max="5" width="22.125" bestFit="1" customWidth="1"/>
    <col min="6" max="6" width="19.625" bestFit="1" customWidth="1"/>
    <col min="7" max="7" width="22.375" bestFit="1" customWidth="1"/>
    <col min="8" max="8" width="19.375" bestFit="1" customWidth="1"/>
    <col min="9" max="9" width="16.625" bestFit="1" customWidth="1"/>
    <col min="10" max="20" width="15.375" bestFit="1" customWidth="1"/>
  </cols>
  <sheetData>
    <row r="1" spans="1:20" s="115" customFormat="1" x14ac:dyDescent="0.3">
      <c r="A1" s="116"/>
      <c r="B1" s="117"/>
      <c r="C1" s="51" t="str">
        <f>'[10]Daily Roster'!$C1</f>
        <v xml:space="preserve">(8am-4.30pm)  42 ECHO </v>
      </c>
      <c r="D1" s="51" t="str">
        <f>'[10]Daily Roster'!$D1</f>
        <v>(8am-4.30pm) 42 DELTA (+outliers)</v>
      </c>
      <c r="E1" s="51" t="str">
        <f>'[10]Daily Roster'!$E1</f>
        <v>(8am-4.30pm) 41 BRAVO</v>
      </c>
      <c r="F1" s="51" t="str">
        <f>'[10]Daily Roster'!$F1</f>
        <v>(8am-4.30pm) 41 ALPHA (+outliers)</v>
      </c>
      <c r="G1" s="51" t="str">
        <f>'[10]Daily Roster'!$G1</f>
        <v>(8am-4.30pm) ADMISSIONS</v>
      </c>
      <c r="H1" s="51" t="str">
        <f>'[10]Daily Roster'!$H1</f>
        <v>(8am-4.30pm) ADMISSIONS/ DISCHARGE SUPPORT</v>
      </c>
      <c r="I1" s="51" t="str">
        <f>'[10]Daily Roster'!$I1</f>
        <v>(11.30am-8pm) LATE</v>
      </c>
      <c r="J1" s="51" t="str">
        <f>'[10]Daily Roster'!$J1</f>
        <v>(11.30am - 8pm) PPMC late</v>
      </c>
      <c r="K1" s="51" t="str">
        <f>'[10]Daily Roster'!$K1</f>
        <v>TEAM LEADER SUPPORT</v>
      </c>
      <c r="L1" s="51" t="str">
        <f>'[10]Daily Roster'!$L1</f>
        <v>STUDENT</v>
      </c>
      <c r="M1" s="51" t="str">
        <f>'[10]Daily Roster'!$M1</f>
        <v>STUDENT</v>
      </c>
      <c r="N1" s="51">
        <f>'[10]Daily Roster'!$N1</f>
        <v>0</v>
      </c>
      <c r="O1" s="51">
        <f>'[10]Daily Roster'!$O1</f>
        <v>0</v>
      </c>
      <c r="P1" s="51">
        <f>'[10]Daily Roster'!$P1</f>
        <v>0</v>
      </c>
      <c r="Q1" s="51">
        <f>'[10]Daily Roster'!$Q1</f>
        <v>0</v>
      </c>
      <c r="R1" s="51">
        <f>'[10]Daily Roster'!$R1</f>
        <v>0</v>
      </c>
      <c r="S1" s="51">
        <f>'[10]Daily Roster'!$S1</f>
        <v>0</v>
      </c>
      <c r="T1" s="51" t="str">
        <f>'[10]Daily Roster'!$T1</f>
        <v>ADO/SUPPORT</v>
      </c>
    </row>
    <row r="2" spans="1:20" x14ac:dyDescent="0.3">
      <c r="A2" s="7">
        <v>43466</v>
      </c>
      <c r="B2" s="1" t="s">
        <v>2</v>
      </c>
      <c r="C2" s="56" t="str">
        <f>'[10]Daily Roster'!$C2</f>
        <v>Public Holiday</v>
      </c>
      <c r="D2" s="56" t="str">
        <f>'[10]Daily Roster'!$D2</f>
        <v>Public Holiday</v>
      </c>
      <c r="E2" s="56" t="str">
        <f>'[10]Daily Roster'!$E2</f>
        <v>Public Holiday</v>
      </c>
      <c r="F2" s="56" t="str">
        <f>'[10]Daily Roster'!$F2</f>
        <v>Public Holiday</v>
      </c>
      <c r="G2" s="56" t="str">
        <f>'[10]Daily Roster'!$G2</f>
        <v>Public Holiday</v>
      </c>
      <c r="H2" s="56" t="str">
        <f>'[10]Daily Roster'!$H2</f>
        <v>Public Holiday</v>
      </c>
      <c r="I2" s="56" t="str">
        <f>'[10]Daily Roster'!$I2</f>
        <v>Public Holiday</v>
      </c>
      <c r="J2" s="56" t="str">
        <f>'[10]Daily Roster'!$J2</f>
        <v>Public Holiday</v>
      </c>
      <c r="K2" s="56" t="str">
        <f>'[10]Daily Roster'!$K2</f>
        <v>Public Holiday</v>
      </c>
      <c r="L2" s="56" t="str">
        <f>'[10]Daily Roster'!$L2</f>
        <v>Public Holiday</v>
      </c>
      <c r="M2" s="56" t="str">
        <f>'[10]Daily Roster'!$M2</f>
        <v>Public Holiday</v>
      </c>
      <c r="N2" s="56">
        <f>'[10]Daily Roster'!$N2</f>
        <v>0</v>
      </c>
      <c r="O2" s="56">
        <f>'[10]Daily Roster'!$O2</f>
        <v>0</v>
      </c>
      <c r="P2" s="56">
        <f>'[10]Daily Roster'!$P2</f>
        <v>0</v>
      </c>
      <c r="Q2" s="56">
        <f>'[10]Daily Roster'!$Q2</f>
        <v>0</v>
      </c>
      <c r="R2" s="56">
        <f>'[10]Daily Roster'!$R2</f>
        <v>0</v>
      </c>
      <c r="S2" s="56">
        <f>'[10]Daily Roster'!$S2</f>
        <v>0</v>
      </c>
      <c r="T2" s="56" t="str">
        <f>'[10]Daily Roster'!$T2</f>
        <v>Public Holiday</v>
      </c>
    </row>
    <row r="3" spans="1:20" x14ac:dyDescent="0.3">
      <c r="A3" s="7">
        <v>43467</v>
      </c>
      <c r="B3" s="1" t="s">
        <v>3</v>
      </c>
      <c r="C3" s="56" t="str">
        <f>'[10]Daily Roster'!$C3</f>
        <v>J.Do</v>
      </c>
      <c r="D3" s="56" t="str">
        <f>'[10]Daily Roster'!$D3</f>
        <v>Kosta</v>
      </c>
      <c r="E3" s="56" t="str">
        <f>'[10]Daily Roster'!$E3</f>
        <v>Karishma</v>
      </c>
      <c r="F3" s="56" t="str">
        <f>'[10]Daily Roster'!$F3</f>
        <v>Tatyana</v>
      </c>
      <c r="G3" s="56" t="str">
        <f>'[10]Daily Roster'!$G3</f>
        <v>Jasenka</v>
      </c>
      <c r="H3" s="56" t="str">
        <f>'[10]Daily Roster'!$H3</f>
        <v>Mohammed</v>
      </c>
      <c r="I3" s="56" t="str">
        <f>'[10]Daily Roster'!$I3</f>
        <v>S.McPhee</v>
      </c>
      <c r="J3" s="56">
        <f>'[10]Daily Roster'!$J3</f>
        <v>0</v>
      </c>
      <c r="K3" s="56">
        <f>'[10]Daily Roster'!$K3</f>
        <v>0</v>
      </c>
      <c r="L3" s="56">
        <f>'[10]Daily Roster'!$L3</f>
        <v>0</v>
      </c>
      <c r="M3" s="56">
        <f>'[10]Daily Roster'!$M3</f>
        <v>0</v>
      </c>
      <c r="N3" s="56">
        <f>'[10]Daily Roster'!$N3</f>
        <v>0</v>
      </c>
      <c r="O3" s="56">
        <f>'[10]Daily Roster'!$O3</f>
        <v>0</v>
      </c>
      <c r="P3" s="56">
        <f>'[10]Daily Roster'!$P3</f>
        <v>0</v>
      </c>
      <c r="Q3" s="56">
        <f>'[10]Daily Roster'!$Q3</f>
        <v>0</v>
      </c>
      <c r="R3" s="56">
        <f>'[10]Daily Roster'!$R3</f>
        <v>0</v>
      </c>
      <c r="S3" s="56">
        <f>'[10]Daily Roster'!$S3</f>
        <v>0</v>
      </c>
      <c r="T3" s="56">
        <f>'[10]Daily Roster'!$T3</f>
        <v>0</v>
      </c>
    </row>
    <row r="4" spans="1:20" x14ac:dyDescent="0.3">
      <c r="A4" s="7">
        <v>43468</v>
      </c>
      <c r="B4" s="1" t="s">
        <v>4</v>
      </c>
      <c r="C4" s="56" t="str">
        <f>'[10]Daily Roster'!$C4</f>
        <v>J.Do</v>
      </c>
      <c r="D4" s="56" t="str">
        <f>'[10]Daily Roster'!$D4</f>
        <v>Kosta</v>
      </c>
      <c r="E4" s="56" t="str">
        <f>'[10]Daily Roster'!$E4</f>
        <v>Karishma</v>
      </c>
      <c r="F4" s="56" t="str">
        <f>'[10]Daily Roster'!$F4</f>
        <v>Tatyana</v>
      </c>
      <c r="G4" s="56" t="str">
        <f>'[10]Daily Roster'!$G4</f>
        <v>J.Parkinson</v>
      </c>
      <c r="H4" s="56" t="str">
        <f>'[10]Daily Roster'!$H4</f>
        <v>V.Shen</v>
      </c>
      <c r="I4" s="56" t="str">
        <f>'[10]Daily Roster'!$I4</f>
        <v>Paree (8.45-5.15)/S.McPhee&gt;5</v>
      </c>
      <c r="J4" s="56">
        <f>'[10]Daily Roster'!$J4</f>
        <v>0</v>
      </c>
      <c r="K4" s="56">
        <f>'[10]Daily Roster'!$K4</f>
        <v>0</v>
      </c>
      <c r="L4" s="56">
        <f>'[10]Daily Roster'!$L4</f>
        <v>0</v>
      </c>
      <c r="M4" s="56">
        <f>'[10]Daily Roster'!$M4</f>
        <v>0</v>
      </c>
      <c r="N4" s="56">
        <f>'[10]Daily Roster'!$N4</f>
        <v>0</v>
      </c>
      <c r="O4" s="56">
        <f>'[10]Daily Roster'!$O4</f>
        <v>0</v>
      </c>
      <c r="P4" s="56">
        <f>'[10]Daily Roster'!$P4</f>
        <v>0</v>
      </c>
      <c r="Q4" s="56">
        <f>'[10]Daily Roster'!$Q4</f>
        <v>0</v>
      </c>
      <c r="R4" s="56">
        <f>'[10]Daily Roster'!$R4</f>
        <v>0</v>
      </c>
      <c r="S4" s="56">
        <f>'[10]Daily Roster'!$S4</f>
        <v>0</v>
      </c>
      <c r="T4" s="56">
        <f>'[10]Daily Roster'!$T4</f>
        <v>0</v>
      </c>
    </row>
    <row r="5" spans="1:20" x14ac:dyDescent="0.3">
      <c r="A5" s="7">
        <v>43469</v>
      </c>
      <c r="B5" s="1" t="s">
        <v>5</v>
      </c>
      <c r="C5" s="56" t="str">
        <f>'[10]Daily Roster'!$C5</f>
        <v>J.Do</v>
      </c>
      <c r="D5" s="56" t="str">
        <f>'[10]Daily Roster'!$D5</f>
        <v>Kosta</v>
      </c>
      <c r="E5" s="56" t="str">
        <f>'[10]Daily Roster'!$E5</f>
        <v>Karishma</v>
      </c>
      <c r="F5" s="56" t="str">
        <f>'[10]Daily Roster'!$F5</f>
        <v>Tatyana</v>
      </c>
      <c r="G5" s="56" t="str">
        <f>'[10]Daily Roster'!$G5</f>
        <v>Jasenka</v>
      </c>
      <c r="H5" s="56" t="str">
        <f>'[10]Daily Roster'!$H5</f>
        <v>Eugene</v>
      </c>
      <c r="I5" s="56" t="str">
        <f>'[10]Daily Roster'!$I5</f>
        <v>S.McPhee</v>
      </c>
      <c r="J5" s="56">
        <f>'[10]Daily Roster'!$J5</f>
        <v>0</v>
      </c>
      <c r="K5" s="56">
        <f>'[10]Daily Roster'!$K5</f>
        <v>0</v>
      </c>
      <c r="L5" s="56">
        <f>'[10]Daily Roster'!$L5</f>
        <v>0</v>
      </c>
      <c r="M5" s="56">
        <f>'[10]Daily Roster'!$M5</f>
        <v>0</v>
      </c>
      <c r="N5" s="56">
        <f>'[10]Daily Roster'!$N5</f>
        <v>0</v>
      </c>
      <c r="O5" s="56">
        <f>'[10]Daily Roster'!$O5</f>
        <v>0</v>
      </c>
      <c r="P5" s="56">
        <f>'[10]Daily Roster'!$P5</f>
        <v>0</v>
      </c>
      <c r="Q5" s="56">
        <f>'[10]Daily Roster'!$Q5</f>
        <v>0</v>
      </c>
      <c r="R5" s="56">
        <f>'[10]Daily Roster'!$R5</f>
        <v>0</v>
      </c>
      <c r="S5" s="56">
        <f>'[10]Daily Roster'!$S5</f>
        <v>0</v>
      </c>
      <c r="T5" s="56">
        <f>'[10]Daily Roster'!$T5</f>
        <v>0</v>
      </c>
    </row>
    <row r="6" spans="1:20" x14ac:dyDescent="0.3">
      <c r="A6" s="7">
        <v>43472</v>
      </c>
      <c r="B6" s="1" t="s">
        <v>1</v>
      </c>
      <c r="C6" s="56" t="str">
        <f>'[10]Daily Roster'!$C6</f>
        <v>J.Do</v>
      </c>
      <c r="D6" s="56" t="str">
        <f>'[10]Daily Roster'!$D6</f>
        <v>Stephanie</v>
      </c>
      <c r="E6" s="56" t="str">
        <f>'[10]Daily Roster'!$E6</f>
        <v>Karishma</v>
      </c>
      <c r="F6" s="56" t="str">
        <f>'[10]Daily Roster'!$F6</f>
        <v>Tatyana</v>
      </c>
      <c r="G6" s="56" t="str">
        <f>'[10]Daily Roster'!$G6</f>
        <v>S.McPhee</v>
      </c>
      <c r="H6" s="56" t="str">
        <f>'[10]Daily Roster'!$H6</f>
        <v>Sylvia</v>
      </c>
      <c r="I6" s="56" t="str">
        <f>'[10]Daily Roster'!$I6</f>
        <v>Jasenka</v>
      </c>
      <c r="J6" s="56">
        <f>'[10]Daily Roster'!$J6</f>
        <v>0</v>
      </c>
      <c r="K6" s="56">
        <f>'[10]Daily Roster'!$K6</f>
        <v>0</v>
      </c>
      <c r="L6" s="56">
        <f>'[10]Daily Roster'!$L6</f>
        <v>0</v>
      </c>
      <c r="M6" s="56">
        <f>'[10]Daily Roster'!$M6</f>
        <v>0</v>
      </c>
      <c r="N6" s="56">
        <f>'[10]Daily Roster'!$N6</f>
        <v>0</v>
      </c>
      <c r="O6" s="56">
        <f>'[10]Daily Roster'!$O6</f>
        <v>0</v>
      </c>
      <c r="P6" s="56">
        <f>'[10]Daily Roster'!$P6</f>
        <v>0</v>
      </c>
      <c r="Q6" s="56">
        <f>'[10]Daily Roster'!$Q6</f>
        <v>0</v>
      </c>
      <c r="R6" s="56">
        <f>'[10]Daily Roster'!$R6</f>
        <v>0</v>
      </c>
      <c r="S6" s="56">
        <f>'[10]Daily Roster'!$S6</f>
        <v>0</v>
      </c>
      <c r="T6" s="56">
        <f>'[10]Daily Roster'!$T6</f>
        <v>0</v>
      </c>
    </row>
    <row r="7" spans="1:20" x14ac:dyDescent="0.3">
      <c r="A7" s="7">
        <v>43473</v>
      </c>
      <c r="B7" s="1" t="s">
        <v>2</v>
      </c>
      <c r="C7" s="56" t="str">
        <f>'[10]Daily Roster'!$C7</f>
        <v>J.Do</v>
      </c>
      <c r="D7" s="56" t="str">
        <f>'[10]Daily Roster'!$D7</f>
        <v>Stephanie</v>
      </c>
      <c r="E7" s="56" t="str">
        <f>'[10]Daily Roster'!$E7</f>
        <v>Karishma</v>
      </c>
      <c r="F7" s="56" t="str">
        <f>'[10]Daily Roster'!$F7</f>
        <v>Tatyana</v>
      </c>
      <c r="G7" s="56" t="str">
        <f>'[10]Daily Roster'!$G7</f>
        <v>S.McPhee</v>
      </c>
      <c r="H7" s="56" t="str">
        <f>'[10]Daily Roster'!$H7</f>
        <v>Sylvia</v>
      </c>
      <c r="I7" s="56" t="str">
        <f>'[10]Daily Roster'!$I7</f>
        <v>Jasenka</v>
      </c>
      <c r="J7" s="56">
        <f>'[10]Daily Roster'!$J7</f>
        <v>0</v>
      </c>
      <c r="K7" s="56">
        <f>'[10]Daily Roster'!$K7</f>
        <v>0</v>
      </c>
      <c r="L7" s="56">
        <f>'[10]Daily Roster'!$L7</f>
        <v>0</v>
      </c>
      <c r="M7" s="56">
        <f>'[10]Daily Roster'!$M7</f>
        <v>0</v>
      </c>
      <c r="N7" s="56">
        <f>'[10]Daily Roster'!$N7</f>
        <v>0</v>
      </c>
      <c r="O7" s="56">
        <f>'[10]Daily Roster'!$O7</f>
        <v>0</v>
      </c>
      <c r="P7" s="56">
        <f>'[10]Daily Roster'!$P7</f>
        <v>0</v>
      </c>
      <c r="Q7" s="56">
        <f>'[10]Daily Roster'!$Q7</f>
        <v>0</v>
      </c>
      <c r="R7" s="56">
        <f>'[10]Daily Roster'!$R7</f>
        <v>0</v>
      </c>
      <c r="S7" s="56">
        <f>'[10]Daily Roster'!$S7</f>
        <v>0</v>
      </c>
      <c r="T7" s="56">
        <f>'[10]Daily Roster'!$T7</f>
        <v>0</v>
      </c>
    </row>
    <row r="8" spans="1:20" x14ac:dyDescent="0.3">
      <c r="A8" s="7">
        <v>43474</v>
      </c>
      <c r="B8" s="1" t="s">
        <v>3</v>
      </c>
      <c r="C8" s="56" t="str">
        <f>'[10]Daily Roster'!$C8</f>
        <v>J.Do</v>
      </c>
      <c r="D8" s="56" t="str">
        <f>'[10]Daily Roster'!$D8</f>
        <v>Stephanie</v>
      </c>
      <c r="E8" s="56" t="str">
        <f>'[10]Daily Roster'!$E8</f>
        <v>Karishma</v>
      </c>
      <c r="F8" s="56" t="str">
        <f>'[10]Daily Roster'!$F8</f>
        <v>Tatyana</v>
      </c>
      <c r="G8" s="56" t="str">
        <f>'[10]Daily Roster'!$G8</f>
        <v>J.Parkinson</v>
      </c>
      <c r="H8" s="56" t="str">
        <f>'[10]Daily Roster'!$H8</f>
        <v>Sylvia</v>
      </c>
      <c r="I8" s="56" t="str">
        <f>'[10]Daily Roster'!$I8</f>
        <v>Jasenka</v>
      </c>
      <c r="J8" s="56">
        <f>'[10]Daily Roster'!$J8</f>
        <v>0</v>
      </c>
      <c r="K8" s="56">
        <f>'[10]Daily Roster'!$K8</f>
        <v>0</v>
      </c>
      <c r="L8" s="56">
        <f>'[10]Daily Roster'!$L8</f>
        <v>0</v>
      </c>
      <c r="M8" s="56">
        <f>'[10]Daily Roster'!$M8</f>
        <v>0</v>
      </c>
      <c r="N8" s="56">
        <f>'[10]Daily Roster'!$N8</f>
        <v>0</v>
      </c>
      <c r="O8" s="56">
        <f>'[10]Daily Roster'!$O8</f>
        <v>0</v>
      </c>
      <c r="P8" s="56">
        <f>'[10]Daily Roster'!$P8</f>
        <v>0</v>
      </c>
      <c r="Q8" s="56">
        <f>'[10]Daily Roster'!$Q8</f>
        <v>0</v>
      </c>
      <c r="R8" s="56">
        <f>'[10]Daily Roster'!$R8</f>
        <v>0</v>
      </c>
      <c r="S8" s="56">
        <f>'[10]Daily Roster'!$S8</f>
        <v>0</v>
      </c>
      <c r="T8" s="56">
        <f>'[10]Daily Roster'!$T8</f>
        <v>0</v>
      </c>
    </row>
    <row r="9" spans="1:20" x14ac:dyDescent="0.3">
      <c r="A9" s="7">
        <v>43475</v>
      </c>
      <c r="B9" s="1" t="s">
        <v>4</v>
      </c>
      <c r="C9" s="56" t="str">
        <f>'[10]Daily Roster'!$C9</f>
        <v>J.Do</v>
      </c>
      <c r="D9" s="56" t="str">
        <f>'[10]Daily Roster'!$D9</f>
        <v>Stephanie</v>
      </c>
      <c r="E9" s="56" t="str">
        <f>'[10]Daily Roster'!$E9</f>
        <v>Karishma</v>
      </c>
      <c r="F9" s="56" t="str">
        <f>'[10]Daily Roster'!$F9</f>
        <v>Tatyana</v>
      </c>
      <c r="G9" s="56" t="str">
        <f>'[10]Daily Roster'!$G9</f>
        <v>J.Parkinson/S.McPhee</v>
      </c>
      <c r="H9" s="56" t="str">
        <f>'[10]Daily Roster'!$H9</f>
        <v>Sylvia</v>
      </c>
      <c r="I9" s="56" t="str">
        <f>'[10]Daily Roster'!$I9</f>
        <v>Jasenka</v>
      </c>
      <c r="J9" s="56">
        <f>'[10]Daily Roster'!$J9</f>
        <v>0</v>
      </c>
      <c r="K9" s="56">
        <f>'[10]Daily Roster'!$K9</f>
        <v>0</v>
      </c>
      <c r="L9" s="56">
        <f>'[10]Daily Roster'!$L9</f>
        <v>0</v>
      </c>
      <c r="M9" s="56">
        <f>'[10]Daily Roster'!$M9</f>
        <v>0</v>
      </c>
      <c r="N9" s="56">
        <f>'[10]Daily Roster'!$N9</f>
        <v>0</v>
      </c>
      <c r="O9" s="56">
        <f>'[10]Daily Roster'!$O9</f>
        <v>0</v>
      </c>
      <c r="P9" s="56">
        <f>'[10]Daily Roster'!$P9</f>
        <v>0</v>
      </c>
      <c r="Q9" s="56">
        <f>'[10]Daily Roster'!$Q9</f>
        <v>0</v>
      </c>
      <c r="R9" s="56">
        <f>'[10]Daily Roster'!$R9</f>
        <v>0</v>
      </c>
      <c r="S9" s="56">
        <f>'[10]Daily Roster'!$S9</f>
        <v>0</v>
      </c>
      <c r="T9" s="56">
        <f>'[10]Daily Roster'!$T9</f>
        <v>0</v>
      </c>
    </row>
    <row r="10" spans="1:20" x14ac:dyDescent="0.3">
      <c r="A10" s="7">
        <v>43476</v>
      </c>
      <c r="B10" s="1" t="s">
        <v>5</v>
      </c>
      <c r="C10" s="56" t="str">
        <f>'[10]Daily Roster'!$C10</f>
        <v>J.Do</v>
      </c>
      <c r="D10" s="56" t="str">
        <f>'[10]Daily Roster'!$D10</f>
        <v>Stephanie</v>
      </c>
      <c r="E10" s="56" t="str">
        <f>'[10]Daily Roster'!$E10</f>
        <v>Karishma</v>
      </c>
      <c r="F10" s="56" t="str">
        <f>'[10]Daily Roster'!$F10</f>
        <v>Tatyana</v>
      </c>
      <c r="G10" s="56" t="str">
        <f>'[10]Daily Roster'!$G10</f>
        <v>S.McPhee</v>
      </c>
      <c r="H10" s="56" t="str">
        <f>'[10]Daily Roster'!$H10</f>
        <v>Sylvia</v>
      </c>
      <c r="I10" s="56" t="str">
        <f>'[10]Daily Roster'!$I10</f>
        <v>Jasenka</v>
      </c>
      <c r="J10" s="56">
        <f>'[10]Daily Roster'!$J10</f>
        <v>0</v>
      </c>
      <c r="K10" s="56">
        <f>'[10]Daily Roster'!$K10</f>
        <v>0</v>
      </c>
      <c r="L10" s="56">
        <f>'[10]Daily Roster'!$L10</f>
        <v>0</v>
      </c>
      <c r="M10" s="56">
        <f>'[10]Daily Roster'!$M10</f>
        <v>0</v>
      </c>
      <c r="N10" s="56">
        <f>'[10]Daily Roster'!$N10</f>
        <v>0</v>
      </c>
      <c r="O10" s="56">
        <f>'[10]Daily Roster'!$O10</f>
        <v>0</v>
      </c>
      <c r="P10" s="56">
        <f>'[10]Daily Roster'!$P10</f>
        <v>0</v>
      </c>
      <c r="Q10" s="56">
        <f>'[10]Daily Roster'!$Q10</f>
        <v>0</v>
      </c>
      <c r="R10" s="56">
        <f>'[10]Daily Roster'!$R10</f>
        <v>0</v>
      </c>
      <c r="S10" s="56">
        <f>'[10]Daily Roster'!$S10</f>
        <v>0</v>
      </c>
      <c r="T10" s="56">
        <f>'[10]Daily Roster'!$T10</f>
        <v>0</v>
      </c>
    </row>
    <row r="11" spans="1:20" x14ac:dyDescent="0.3">
      <c r="A11" s="7">
        <v>43479</v>
      </c>
      <c r="B11" s="1" t="s">
        <v>1</v>
      </c>
      <c r="C11" s="56" t="str">
        <f>'[10]Daily Roster'!$C11</f>
        <v>Angela</v>
      </c>
      <c r="D11" s="56" t="str">
        <f>'[10]Daily Roster'!$D11</f>
        <v>Stephanie</v>
      </c>
      <c r="E11" s="56" t="str">
        <f>'[10]Daily Roster'!$E11</f>
        <v>Carmen</v>
      </c>
      <c r="F11" s="56" t="str">
        <f>'[10]Daily Roster'!$F11</f>
        <v>Tatyana</v>
      </c>
      <c r="G11" s="56" t="str">
        <f>'[10]Daily Roster'!$G11</f>
        <v>S.McPhee</v>
      </c>
      <c r="H11" s="56" t="str">
        <f>'[10]Daily Roster'!$H11</f>
        <v>Jasenka</v>
      </c>
      <c r="I11" s="56" t="str">
        <f>'[10]Daily Roster'!$I11</f>
        <v>Karishma</v>
      </c>
      <c r="J11" s="56" t="str">
        <f>'[10]Daily Roster'!$J11</f>
        <v>J.Do</v>
      </c>
      <c r="K11" s="56">
        <f>'[10]Daily Roster'!$K11</f>
        <v>0</v>
      </c>
      <c r="L11" s="56">
        <f>'[10]Daily Roster'!$L11</f>
        <v>0</v>
      </c>
      <c r="M11" s="56">
        <f>'[10]Daily Roster'!$M11</f>
        <v>0</v>
      </c>
      <c r="N11" s="56">
        <f>'[10]Daily Roster'!$N11</f>
        <v>0</v>
      </c>
      <c r="O11" s="56">
        <f>'[10]Daily Roster'!$O11</f>
        <v>0</v>
      </c>
      <c r="P11" s="56">
        <f>'[10]Daily Roster'!$P11</f>
        <v>0</v>
      </c>
      <c r="Q11" s="56">
        <f>'[10]Daily Roster'!$Q11</f>
        <v>0</v>
      </c>
      <c r="R11" s="56">
        <f>'[10]Daily Roster'!$R11</f>
        <v>0</v>
      </c>
      <c r="S11" s="56">
        <f>'[10]Daily Roster'!$S11</f>
        <v>0</v>
      </c>
      <c r="T11" s="56">
        <f>'[10]Daily Roster'!$T11</f>
        <v>0</v>
      </c>
    </row>
    <row r="12" spans="1:20" x14ac:dyDescent="0.3">
      <c r="A12" s="7">
        <v>43480</v>
      </c>
      <c r="B12" s="1" t="s">
        <v>2</v>
      </c>
      <c r="C12" s="56" t="str">
        <f>'[10]Daily Roster'!$C12</f>
        <v>Angela</v>
      </c>
      <c r="D12" s="56" t="str">
        <f>'[10]Daily Roster'!$D12</f>
        <v>Stephanie</v>
      </c>
      <c r="E12" s="56" t="str">
        <f>'[10]Daily Roster'!$E12</f>
        <v>Carmen</v>
      </c>
      <c r="F12" s="56" t="str">
        <f>'[10]Daily Roster'!$F12</f>
        <v>Tatyana</v>
      </c>
      <c r="G12" s="56" t="str">
        <f>'[10]Daily Roster'!$G12</f>
        <v>J.Parkinson</v>
      </c>
      <c r="H12" s="56" t="str">
        <f>'[10]Daily Roster'!$H12</f>
        <v>S.McPhee</v>
      </c>
      <c r="I12" s="56" t="str">
        <f>'[10]Daily Roster'!$I12</f>
        <v>Karishma</v>
      </c>
      <c r="J12" s="56" t="str">
        <f>'[10]Daily Roster'!$J12</f>
        <v>J.Do</v>
      </c>
      <c r="K12" s="56">
        <f>'[10]Daily Roster'!$K12</f>
        <v>0</v>
      </c>
      <c r="L12" s="56">
        <f>'[10]Daily Roster'!$L12</f>
        <v>0</v>
      </c>
      <c r="M12" s="56">
        <f>'[10]Daily Roster'!$M12</f>
        <v>0</v>
      </c>
      <c r="N12" s="56">
        <f>'[10]Daily Roster'!$N12</f>
        <v>0</v>
      </c>
      <c r="O12" s="56">
        <f>'[10]Daily Roster'!$O12</f>
        <v>0</v>
      </c>
      <c r="P12" s="56">
        <f>'[10]Daily Roster'!$P12</f>
        <v>0</v>
      </c>
      <c r="Q12" s="56">
        <f>'[10]Daily Roster'!$Q12</f>
        <v>0</v>
      </c>
      <c r="R12" s="56">
        <f>'[10]Daily Roster'!$R12</f>
        <v>0</v>
      </c>
      <c r="S12" s="56">
        <f>'[10]Daily Roster'!$S12</f>
        <v>0</v>
      </c>
      <c r="T12" s="56">
        <f>'[10]Daily Roster'!$T12</f>
        <v>0</v>
      </c>
    </row>
    <row r="13" spans="1:20" x14ac:dyDescent="0.3">
      <c r="A13" s="7">
        <v>43481</v>
      </c>
      <c r="B13" s="1" t="s">
        <v>3</v>
      </c>
      <c r="C13" s="56" t="str">
        <f>'[10]Daily Roster'!$C13</f>
        <v>Angela</v>
      </c>
      <c r="D13" s="56" t="str">
        <f>'[10]Daily Roster'!$D13</f>
        <v>Stephanie</v>
      </c>
      <c r="E13" s="56" t="str">
        <f>'[10]Daily Roster'!$E13</f>
        <v>Carmen</v>
      </c>
      <c r="F13" s="56" t="str">
        <f>'[10]Daily Roster'!$F13</f>
        <v>Tatyana</v>
      </c>
      <c r="G13" s="56" t="str">
        <f>'[10]Daily Roster'!$G13</f>
        <v>S.McPhee</v>
      </c>
      <c r="H13" s="56" t="str">
        <f>'[10]Daily Roster'!$H13</f>
        <v>Sylvia</v>
      </c>
      <c r="I13" s="56" t="str">
        <f>'[10]Daily Roster'!$I13</f>
        <v>Jasenka</v>
      </c>
      <c r="J13" s="56" t="str">
        <f>'[10]Daily Roster'!$J13</f>
        <v>J.Do</v>
      </c>
      <c r="K13" s="56">
        <f>'[10]Daily Roster'!$K13</f>
        <v>0</v>
      </c>
      <c r="L13" s="56">
        <f>'[10]Daily Roster'!$L13</f>
        <v>0</v>
      </c>
      <c r="M13" s="56">
        <f>'[10]Daily Roster'!$M13</f>
        <v>0</v>
      </c>
      <c r="N13" s="56">
        <f>'[10]Daily Roster'!$N13</f>
        <v>0</v>
      </c>
      <c r="O13" s="56">
        <f>'[10]Daily Roster'!$O13</f>
        <v>0</v>
      </c>
      <c r="P13" s="56">
        <f>'[10]Daily Roster'!$P13</f>
        <v>0</v>
      </c>
      <c r="Q13" s="56">
        <f>'[10]Daily Roster'!$Q13</f>
        <v>0</v>
      </c>
      <c r="R13" s="56">
        <f>'[10]Daily Roster'!$R13</f>
        <v>0</v>
      </c>
      <c r="S13" s="56">
        <f>'[10]Daily Roster'!$S13</f>
        <v>0</v>
      </c>
      <c r="T13" s="56">
        <f>'[10]Daily Roster'!$T13</f>
        <v>0</v>
      </c>
    </row>
    <row r="14" spans="1:20" x14ac:dyDescent="0.3">
      <c r="A14" s="7">
        <v>43482</v>
      </c>
      <c r="B14" s="1" t="s">
        <v>4</v>
      </c>
      <c r="C14" s="56" t="str">
        <f>'[10]Daily Roster'!$C14</f>
        <v>Angela</v>
      </c>
      <c r="D14" s="56" t="str">
        <f>'[10]Daily Roster'!$D14</f>
        <v>S.McPhee</v>
      </c>
      <c r="E14" s="56" t="str">
        <f>'[10]Daily Roster'!$E14</f>
        <v>Carmen</v>
      </c>
      <c r="F14" s="56" t="str">
        <f>'[10]Daily Roster'!$F14</f>
        <v>Tatyana</v>
      </c>
      <c r="G14" s="56" t="str">
        <f>'[10]Daily Roster'!$G14</f>
        <v>J.Parkinson</v>
      </c>
      <c r="H14" s="56" t="str">
        <f>'[10]Daily Roster'!$H14</f>
        <v>Sylvia</v>
      </c>
      <c r="I14" s="56" t="str">
        <f>'[10]Daily Roster'!$I14</f>
        <v>Karishma</v>
      </c>
      <c r="J14" s="56" t="str">
        <f>'[10]Daily Roster'!$J14</f>
        <v>J.Do</v>
      </c>
      <c r="K14" s="56">
        <f>'[10]Daily Roster'!$K14</f>
        <v>0</v>
      </c>
      <c r="L14" s="56">
        <f>'[10]Daily Roster'!$L14</f>
        <v>0</v>
      </c>
      <c r="M14" s="56">
        <f>'[10]Daily Roster'!$M14</f>
        <v>0</v>
      </c>
      <c r="N14" s="56">
        <f>'[10]Daily Roster'!$N14</f>
        <v>0</v>
      </c>
      <c r="O14" s="56">
        <f>'[10]Daily Roster'!$O14</f>
        <v>0</v>
      </c>
      <c r="P14" s="56">
        <f>'[10]Daily Roster'!$P14</f>
        <v>0</v>
      </c>
      <c r="Q14" s="56">
        <f>'[10]Daily Roster'!$Q14</f>
        <v>0</v>
      </c>
      <c r="R14" s="56">
        <f>'[10]Daily Roster'!$R14</f>
        <v>0</v>
      </c>
      <c r="S14" s="56">
        <f>'[10]Daily Roster'!$S14</f>
        <v>0</v>
      </c>
      <c r="T14" s="56">
        <f>'[10]Daily Roster'!$T14</f>
        <v>0</v>
      </c>
    </row>
    <row r="15" spans="1:20" x14ac:dyDescent="0.3">
      <c r="A15" s="7">
        <v>43483</v>
      </c>
      <c r="B15" s="1" t="s">
        <v>5</v>
      </c>
      <c r="C15" s="56" t="str">
        <f>'[10]Daily Roster'!$C15</f>
        <v>Angela</v>
      </c>
      <c r="D15" s="56" t="str">
        <f>'[10]Daily Roster'!$D15</f>
        <v>Stephanie</v>
      </c>
      <c r="E15" s="56" t="str">
        <f>'[10]Daily Roster'!$E15</f>
        <v>Carmen</v>
      </c>
      <c r="F15" s="56" t="str">
        <f>'[10]Daily Roster'!$F15</f>
        <v>Tatyana</v>
      </c>
      <c r="G15" s="56" t="str">
        <f>'[10]Daily Roster'!$G15</f>
        <v>Jasenka</v>
      </c>
      <c r="H15" s="56" t="str">
        <f>'[10]Daily Roster'!$H15</f>
        <v>Sylvia</v>
      </c>
      <c r="I15" s="56" t="str">
        <f>'[10]Daily Roster'!$I15</f>
        <v>Karishma</v>
      </c>
      <c r="J15" s="56" t="str">
        <f>'[10]Daily Roster'!$J15</f>
        <v>J.Do</v>
      </c>
      <c r="K15" s="56">
        <f>'[10]Daily Roster'!$K15</f>
        <v>0</v>
      </c>
      <c r="L15" s="56">
        <f>'[10]Daily Roster'!$L15</f>
        <v>0</v>
      </c>
      <c r="M15" s="56">
        <f>'[10]Daily Roster'!$M15</f>
        <v>0</v>
      </c>
      <c r="N15" s="56">
        <f>'[10]Daily Roster'!$N15</f>
        <v>0</v>
      </c>
      <c r="O15" s="56">
        <f>'[10]Daily Roster'!$O15</f>
        <v>0</v>
      </c>
      <c r="P15" s="56">
        <f>'[10]Daily Roster'!$P15</f>
        <v>0</v>
      </c>
      <c r="Q15" s="56">
        <f>'[10]Daily Roster'!$Q15</f>
        <v>0</v>
      </c>
      <c r="R15" s="56">
        <f>'[10]Daily Roster'!$R15</f>
        <v>0</v>
      </c>
      <c r="S15" s="56">
        <f>'[10]Daily Roster'!$S15</f>
        <v>0</v>
      </c>
      <c r="T15" s="56">
        <f>'[10]Daily Roster'!$T15</f>
        <v>0</v>
      </c>
    </row>
    <row r="16" spans="1:20" x14ac:dyDescent="0.3">
      <c r="A16" s="7">
        <v>43486</v>
      </c>
      <c r="B16" s="1" t="s">
        <v>1</v>
      </c>
      <c r="C16" s="56" t="str">
        <f>'[10]Daily Roster'!$C16</f>
        <v>Angela</v>
      </c>
      <c r="D16" s="56" t="str">
        <f>'[10]Daily Roster'!$D16</f>
        <v>Eugene</v>
      </c>
      <c r="E16" s="56" t="str">
        <f>'[10]Daily Roster'!$E16</f>
        <v>Carmen</v>
      </c>
      <c r="F16" s="56" t="str">
        <f>'[10]Daily Roster'!$F16</f>
        <v>Tatyana</v>
      </c>
      <c r="G16" s="56" t="str">
        <f>'[10]Daily Roster'!$G16</f>
        <v>J.Do</v>
      </c>
      <c r="H16" s="56" t="str">
        <f>'[10]Daily Roster'!$H16</f>
        <v>Angelica</v>
      </c>
      <c r="I16" s="56" t="str">
        <f>'[10]Daily Roster'!$I16</f>
        <v>Karishma</v>
      </c>
      <c r="J16" s="56" t="str">
        <f>'[10]Daily Roster'!$J16</f>
        <v>Jasenka</v>
      </c>
      <c r="K16" s="56" t="str">
        <f>'[10]Daily Roster'!$K16</f>
        <v>qq</v>
      </c>
      <c r="L16" s="56" t="str">
        <f>'[10]Daily Roster'!$L16</f>
        <v>RMIT student (Echo)</v>
      </c>
      <c r="M16" s="56">
        <f>'[10]Daily Roster'!$M16</f>
        <v>0</v>
      </c>
      <c r="N16" s="56">
        <f>'[10]Daily Roster'!$N16</f>
        <v>0</v>
      </c>
      <c r="O16" s="56">
        <f>'[10]Daily Roster'!$O16</f>
        <v>0</v>
      </c>
      <c r="P16" s="56">
        <f>'[10]Daily Roster'!$P16</f>
        <v>0</v>
      </c>
      <c r="Q16" s="56">
        <f>'[10]Daily Roster'!$Q16</f>
        <v>0</v>
      </c>
      <c r="R16" s="56">
        <f>'[10]Daily Roster'!$R16</f>
        <v>0</v>
      </c>
      <c r="S16" s="56">
        <f>'[10]Daily Roster'!$S16</f>
        <v>0</v>
      </c>
      <c r="T16" s="56">
        <f>'[10]Daily Roster'!$T16</f>
        <v>0</v>
      </c>
    </row>
    <row r="17" spans="1:20" x14ac:dyDescent="0.3">
      <c r="A17" s="7">
        <v>43487</v>
      </c>
      <c r="B17" s="1" t="s">
        <v>2</v>
      </c>
      <c r="C17" s="56" t="str">
        <f>'[10]Daily Roster'!$C17</f>
        <v>Angela</v>
      </c>
      <c r="D17" s="56" t="str">
        <f>'[10]Daily Roster'!$D17</f>
        <v>Karishma</v>
      </c>
      <c r="E17" s="56" t="str">
        <f>'[10]Daily Roster'!$E17</f>
        <v>Carmen</v>
      </c>
      <c r="F17" s="56" t="str">
        <f>'[10]Daily Roster'!$F17</f>
        <v>Tatyana</v>
      </c>
      <c r="G17" s="56" t="str">
        <f>'[10]Daily Roster'!$G17</f>
        <v>J.Parkinson</v>
      </c>
      <c r="H17" s="56" t="str">
        <f>'[10]Daily Roster'!$H17</f>
        <v>Angelica</v>
      </c>
      <c r="I17" s="56" t="str">
        <f>'[10]Daily Roster'!$I17</f>
        <v>J.Do</v>
      </c>
      <c r="J17" s="56" t="str">
        <f>'[10]Daily Roster'!$J17</f>
        <v>Jasenka</v>
      </c>
      <c r="K17" s="56" t="str">
        <f>'[10]Daily Roster'!$K17</f>
        <v>qq</v>
      </c>
      <c r="L17" s="56" t="str">
        <f>'[10]Daily Roster'!$L17</f>
        <v>RMIT student (Echo)</v>
      </c>
      <c r="M17" s="56">
        <f>'[10]Daily Roster'!$M17</f>
        <v>0</v>
      </c>
      <c r="N17" s="56">
        <f>'[10]Daily Roster'!$N17</f>
        <v>0</v>
      </c>
      <c r="O17" s="56">
        <f>'[10]Daily Roster'!$O17</f>
        <v>0</v>
      </c>
      <c r="P17" s="56">
        <f>'[10]Daily Roster'!$P17</f>
        <v>0</v>
      </c>
      <c r="Q17" s="56">
        <f>'[10]Daily Roster'!$Q17</f>
        <v>0</v>
      </c>
      <c r="R17" s="56">
        <f>'[10]Daily Roster'!$R17</f>
        <v>0</v>
      </c>
      <c r="S17" s="56">
        <f>'[10]Daily Roster'!$S17</f>
        <v>0</v>
      </c>
      <c r="T17" s="56">
        <f>'[10]Daily Roster'!$T17</f>
        <v>0</v>
      </c>
    </row>
    <row r="18" spans="1:20" x14ac:dyDescent="0.3">
      <c r="A18" s="7">
        <v>43488</v>
      </c>
      <c r="B18" s="1" t="s">
        <v>3</v>
      </c>
      <c r="C18" s="56" t="str">
        <f>'[10]Daily Roster'!$C18</f>
        <v>Angela</v>
      </c>
      <c r="D18" s="56" t="str">
        <f>'[10]Daily Roster'!$D18</f>
        <v>Karishma</v>
      </c>
      <c r="E18" s="56" t="str">
        <f>'[10]Daily Roster'!$E18</f>
        <v>Carmen</v>
      </c>
      <c r="F18" s="56" t="str">
        <f>'[10]Daily Roster'!$F18</f>
        <v>G.Wang</v>
      </c>
      <c r="G18" s="56" t="str">
        <f>'[10]Daily Roster'!$G18</f>
        <v>J.Do</v>
      </c>
      <c r="H18" s="56" t="str">
        <f>'[10]Daily Roster'!$H18</f>
        <v>Angelica</v>
      </c>
      <c r="I18" s="56" t="str">
        <f>'[10]Daily Roster'!$I18</f>
        <v>Tatyana</v>
      </c>
      <c r="J18" s="56" t="str">
        <f>'[10]Daily Roster'!$J18</f>
        <v>Jasenka</v>
      </c>
      <c r="K18" s="56" t="str">
        <f>'[10]Daily Roster'!$K18</f>
        <v>Kevin (shadow Delta)</v>
      </c>
      <c r="L18" s="56" t="str">
        <f>'[10]Daily Roster'!$L18</f>
        <v>RMIT student (Echo)</v>
      </c>
      <c r="M18" s="56">
        <f>'[10]Daily Roster'!$M18</f>
        <v>0</v>
      </c>
      <c r="N18" s="56">
        <f>'[10]Daily Roster'!$N18</f>
        <v>0</v>
      </c>
      <c r="O18" s="56">
        <f>'[10]Daily Roster'!$O18</f>
        <v>0</v>
      </c>
      <c r="P18" s="56">
        <f>'[10]Daily Roster'!$P18</f>
        <v>0</v>
      </c>
      <c r="Q18" s="56">
        <f>'[10]Daily Roster'!$Q18</f>
        <v>0</v>
      </c>
      <c r="R18" s="56">
        <f>'[10]Daily Roster'!$R18</f>
        <v>0</v>
      </c>
      <c r="S18" s="56">
        <f>'[10]Daily Roster'!$S18</f>
        <v>0</v>
      </c>
      <c r="T18" s="56">
        <f>'[10]Daily Roster'!$T18</f>
        <v>0</v>
      </c>
    </row>
    <row r="19" spans="1:20" x14ac:dyDescent="0.3">
      <c r="A19" s="7">
        <v>43489</v>
      </c>
      <c r="B19" s="1" t="s">
        <v>4</v>
      </c>
      <c r="C19" s="56" t="str">
        <f>'[10]Daily Roster'!$C19</f>
        <v>Angela</v>
      </c>
      <c r="D19" s="56" t="str">
        <f>'[10]Daily Roster'!$D19</f>
        <v>Karishma</v>
      </c>
      <c r="E19" s="56" t="str">
        <f>'[10]Daily Roster'!$E19</f>
        <v>Carmen</v>
      </c>
      <c r="F19" s="56" t="str">
        <f>'[10]Daily Roster'!$F19</f>
        <v>Tatyana</v>
      </c>
      <c r="G19" s="56" t="str">
        <f>'[10]Daily Roster'!$G19</f>
        <v>J.Parkinson</v>
      </c>
      <c r="H19" s="56" t="str">
        <f>'[10]Daily Roster'!$H19</f>
        <v>Angelica</v>
      </c>
      <c r="I19" s="56" t="str">
        <f>'[10]Daily Roster'!$I19</f>
        <v>J.Do</v>
      </c>
      <c r="J19" s="56" t="str">
        <f>'[10]Daily Roster'!$J19</f>
        <v>Jasenka</v>
      </c>
      <c r="K19" s="56" t="str">
        <f>'[10]Daily Roster'!$K19</f>
        <v>qq</v>
      </c>
      <c r="L19" s="56" t="str">
        <f>'[10]Daily Roster'!$L19</f>
        <v>RMIT student (Echo)</v>
      </c>
      <c r="M19" s="56">
        <f>'[10]Daily Roster'!$M19</f>
        <v>0</v>
      </c>
      <c r="N19" s="56">
        <f>'[10]Daily Roster'!$N19</f>
        <v>0</v>
      </c>
      <c r="O19" s="56">
        <f>'[10]Daily Roster'!$O19</f>
        <v>0</v>
      </c>
      <c r="P19" s="56">
        <f>'[10]Daily Roster'!$P19</f>
        <v>0</v>
      </c>
      <c r="Q19" s="56">
        <f>'[10]Daily Roster'!$Q19</f>
        <v>0</v>
      </c>
      <c r="R19" s="56">
        <f>'[10]Daily Roster'!$R19</f>
        <v>0</v>
      </c>
      <c r="S19" s="56">
        <f>'[10]Daily Roster'!$S19</f>
        <v>0</v>
      </c>
      <c r="T19" s="56">
        <f>'[10]Daily Roster'!$T19</f>
        <v>0</v>
      </c>
    </row>
    <row r="20" spans="1:20" x14ac:dyDescent="0.3">
      <c r="A20" s="7">
        <v>43490</v>
      </c>
      <c r="B20" s="1" t="s">
        <v>5</v>
      </c>
      <c r="C20" s="56" t="str">
        <f>'[10]Daily Roster'!$C20</f>
        <v>Angela</v>
      </c>
      <c r="D20" s="56" t="str">
        <f>'[10]Daily Roster'!$D20</f>
        <v>Karishma</v>
      </c>
      <c r="E20" s="56" t="str">
        <f>'[10]Daily Roster'!$E20</f>
        <v>Meng</v>
      </c>
      <c r="F20" s="56" t="str">
        <f>'[10]Daily Roster'!$F20</f>
        <v>Tatyana</v>
      </c>
      <c r="G20" s="56" t="str">
        <f>'[10]Daily Roster'!$G20</f>
        <v>J.Do</v>
      </c>
      <c r="H20" s="56" t="str">
        <f>'[10]Daily Roster'!$H20</f>
        <v>Angelica</v>
      </c>
      <c r="I20" s="56" t="str">
        <f>'[10]Daily Roster'!$I20</f>
        <v>Carmen</v>
      </c>
      <c r="J20" s="56" t="str">
        <f>'[10]Daily Roster'!$J20</f>
        <v>Jasenka</v>
      </c>
      <c r="K20" s="56" t="str">
        <f>'[10]Daily Roster'!$K20</f>
        <v>qq</v>
      </c>
      <c r="L20" s="56" t="str">
        <f>'[10]Daily Roster'!$L20</f>
        <v>RMIT student (Echo)</v>
      </c>
      <c r="M20" s="56">
        <f>'[10]Daily Roster'!$M20</f>
        <v>0</v>
      </c>
      <c r="N20" s="56">
        <f>'[10]Daily Roster'!$N20</f>
        <v>0</v>
      </c>
      <c r="O20" s="56">
        <f>'[10]Daily Roster'!$O20</f>
        <v>0</v>
      </c>
      <c r="P20" s="56">
        <f>'[10]Daily Roster'!$P20</f>
        <v>0</v>
      </c>
      <c r="Q20" s="56">
        <f>'[10]Daily Roster'!$Q20</f>
        <v>0</v>
      </c>
      <c r="R20" s="56">
        <f>'[10]Daily Roster'!$R20</f>
        <v>0</v>
      </c>
      <c r="S20" s="56">
        <f>'[10]Daily Roster'!$S20</f>
        <v>0</v>
      </c>
      <c r="T20" s="56">
        <f>'[10]Daily Roster'!$T20</f>
        <v>0</v>
      </c>
    </row>
    <row r="21" spans="1:20" x14ac:dyDescent="0.3">
      <c r="A21" s="7">
        <v>43493</v>
      </c>
      <c r="B21" s="1" t="s">
        <v>1</v>
      </c>
      <c r="C21" s="56" t="str">
        <f>'[10]Daily Roster'!$C21</f>
        <v>Public Holiday</v>
      </c>
      <c r="D21" s="56" t="str">
        <f>'[10]Daily Roster'!$D21</f>
        <v>Public Holiday</v>
      </c>
      <c r="E21" s="56" t="str">
        <f>'[10]Daily Roster'!$E21</f>
        <v>Public Holiday</v>
      </c>
      <c r="F21" s="56" t="str">
        <f>'[10]Daily Roster'!$F21</f>
        <v>Public Holiday</v>
      </c>
      <c r="G21" s="56" t="str">
        <f>'[10]Daily Roster'!$G21</f>
        <v>Public Holiday</v>
      </c>
      <c r="H21" s="56" t="str">
        <f>'[10]Daily Roster'!$H21</f>
        <v>Public Holiday</v>
      </c>
      <c r="I21" s="56" t="str">
        <f>'[10]Daily Roster'!$I21</f>
        <v>Public Holiday</v>
      </c>
      <c r="J21" s="56" t="str">
        <f>'[10]Daily Roster'!$J21</f>
        <v>Public Holiday</v>
      </c>
      <c r="K21" s="56" t="str">
        <f>'[10]Daily Roster'!$K21</f>
        <v>Public Holiday</v>
      </c>
      <c r="L21" s="56">
        <f>'[10]Daily Roster'!$L21</f>
        <v>0</v>
      </c>
      <c r="M21" s="56">
        <f>'[10]Daily Roster'!$M21</f>
        <v>0</v>
      </c>
      <c r="N21" s="56">
        <f>'[10]Daily Roster'!$N21</f>
        <v>0</v>
      </c>
      <c r="O21" s="56">
        <f>'[10]Daily Roster'!$O21</f>
        <v>0</v>
      </c>
      <c r="P21" s="56">
        <f>'[10]Daily Roster'!$P21</f>
        <v>0</v>
      </c>
      <c r="Q21" s="56">
        <f>'[10]Daily Roster'!$Q21</f>
        <v>0</v>
      </c>
      <c r="R21" s="56">
        <f>'[10]Daily Roster'!$R21</f>
        <v>0</v>
      </c>
      <c r="S21" s="56">
        <f>'[10]Daily Roster'!$S21</f>
        <v>0</v>
      </c>
      <c r="T21" s="56">
        <f>'[10]Daily Roster'!$T21</f>
        <v>0</v>
      </c>
    </row>
    <row r="22" spans="1:20" x14ac:dyDescent="0.3">
      <c r="A22" s="7">
        <v>43494</v>
      </c>
      <c r="B22" s="1" t="s">
        <v>2</v>
      </c>
      <c r="C22" s="56" t="str">
        <f>'[10]Daily Roster'!$C22</f>
        <v>Angela</v>
      </c>
      <c r="D22" s="56" t="str">
        <f>'[10]Daily Roster'!$D22</f>
        <v>Stephanie</v>
      </c>
      <c r="E22" s="56" t="str">
        <f>'[10]Daily Roster'!$E22</f>
        <v>Carmen</v>
      </c>
      <c r="F22" s="56" t="str">
        <f>'[10]Daily Roster'!$F22</f>
        <v>Tatyana</v>
      </c>
      <c r="G22" s="56" t="str">
        <f>'[10]Daily Roster'!$G22</f>
        <v>J.Parkinson</v>
      </c>
      <c r="H22" s="56" t="str">
        <f>'[10]Daily Roster'!$H22</f>
        <v>S.McPhee</v>
      </c>
      <c r="I22" s="56" t="str">
        <f>'[10]Daily Roster'!$I22</f>
        <v>Karishma</v>
      </c>
      <c r="J22" s="56" t="str">
        <f>'[10]Daily Roster'!$J22</f>
        <v>J.Do</v>
      </c>
      <c r="K22" s="56" t="str">
        <f>'[10]Daily Roster'!$K22</f>
        <v>qq</v>
      </c>
      <c r="L22" s="56">
        <f>'[10]Daily Roster'!$L22</f>
        <v>0</v>
      </c>
      <c r="M22" s="56">
        <f>'[10]Daily Roster'!$M22</f>
        <v>0</v>
      </c>
      <c r="N22" s="56">
        <f>'[10]Daily Roster'!$N22</f>
        <v>0</v>
      </c>
      <c r="O22" s="56">
        <f>'[10]Daily Roster'!$O22</f>
        <v>0</v>
      </c>
      <c r="P22" s="56">
        <f>'[10]Daily Roster'!$P22</f>
        <v>0</v>
      </c>
      <c r="Q22" s="56">
        <f>'[10]Daily Roster'!$Q22</f>
        <v>0</v>
      </c>
      <c r="R22" s="56">
        <f>'[10]Daily Roster'!$R22</f>
        <v>0</v>
      </c>
      <c r="S22" s="56">
        <f>'[10]Daily Roster'!$S22</f>
        <v>0</v>
      </c>
      <c r="T22" s="56">
        <f>'[10]Daily Roster'!$T22</f>
        <v>0</v>
      </c>
    </row>
    <row r="23" spans="1:20" x14ac:dyDescent="0.3">
      <c r="A23" s="7">
        <v>43495</v>
      </c>
      <c r="B23" s="1" t="s">
        <v>3</v>
      </c>
      <c r="C23" s="56" t="str">
        <f>'[10]Daily Roster'!$C23</f>
        <v>S.McPhee</v>
      </c>
      <c r="D23" s="56" t="str">
        <f>'[10]Daily Roster'!$D23</f>
        <v>Stephanie</v>
      </c>
      <c r="E23" s="56" t="str">
        <f>'[10]Daily Roster'!$E23</f>
        <v>Carmen</v>
      </c>
      <c r="F23" s="56" t="str">
        <f>'[10]Daily Roster'!$F23</f>
        <v>Tatyana</v>
      </c>
      <c r="G23" s="56" t="str">
        <f>'[10]Daily Roster'!$G23</f>
        <v>Jasenka</v>
      </c>
      <c r="H23" s="56" t="str">
        <f>'[10]Daily Roster'!$H23</f>
        <v>V.Shen</v>
      </c>
      <c r="I23" s="56" t="str">
        <f>'[10]Daily Roster'!$I23</f>
        <v>Karishma</v>
      </c>
      <c r="J23" s="56" t="str">
        <f>'[10]Daily Roster'!$J23</f>
        <v>J.Do</v>
      </c>
      <c r="K23" s="56" t="str">
        <f>'[10]Daily Roster'!$K23</f>
        <v>qq</v>
      </c>
      <c r="L23" s="56">
        <f>'[10]Daily Roster'!$L23</f>
        <v>0</v>
      </c>
      <c r="M23" s="56">
        <f>'[10]Daily Roster'!$M23</f>
        <v>0</v>
      </c>
      <c r="N23" s="56">
        <f>'[10]Daily Roster'!$N23</f>
        <v>0</v>
      </c>
      <c r="O23" s="56">
        <f>'[10]Daily Roster'!$O23</f>
        <v>0</v>
      </c>
      <c r="P23" s="56">
        <f>'[10]Daily Roster'!$P23</f>
        <v>0</v>
      </c>
      <c r="Q23" s="56">
        <f>'[10]Daily Roster'!$Q23</f>
        <v>0</v>
      </c>
      <c r="R23" s="56">
        <f>'[10]Daily Roster'!$R23</f>
        <v>0</v>
      </c>
      <c r="S23" s="56">
        <f>'[10]Daily Roster'!$S23</f>
        <v>0</v>
      </c>
      <c r="T23" s="56">
        <f>'[10]Daily Roster'!$T23</f>
        <v>0</v>
      </c>
    </row>
    <row r="24" spans="1:20" x14ac:dyDescent="0.3">
      <c r="A24" s="7">
        <v>43496</v>
      </c>
      <c r="B24" s="1" t="s">
        <v>4</v>
      </c>
      <c r="C24" s="56" t="str">
        <f>'[10]Daily Roster'!$C24</f>
        <v>Angela</v>
      </c>
      <c r="D24" s="56" t="str">
        <f>'[10]Daily Roster'!$D24</f>
        <v>Stephanie</v>
      </c>
      <c r="E24" s="56" t="str">
        <f>'[10]Daily Roster'!$E24</f>
        <v>Jasenka</v>
      </c>
      <c r="F24" s="56" t="str">
        <f>'[10]Daily Roster'!$F24</f>
        <v>Tatyana</v>
      </c>
      <c r="G24" s="56" t="str">
        <f>'[10]Daily Roster'!$G24</f>
        <v>J.Parkinson</v>
      </c>
      <c r="H24" s="56" t="str">
        <f>'[10]Daily Roster'!$H24</f>
        <v>S.McPhee</v>
      </c>
      <c r="I24" s="56" t="str">
        <f>'[10]Daily Roster'!$I24</f>
        <v>Karishma</v>
      </c>
      <c r="J24" s="56" t="str">
        <f>'[10]Daily Roster'!$J24</f>
        <v>J.Do</v>
      </c>
      <c r="K24" s="56" t="str">
        <f>'[10]Daily Roster'!$K24</f>
        <v>Winnie</v>
      </c>
      <c r="L24" s="56">
        <f>'[10]Daily Roster'!$L24</f>
        <v>0</v>
      </c>
      <c r="M24" s="56">
        <f>'[10]Daily Roster'!$M24</f>
        <v>0</v>
      </c>
      <c r="N24" s="56">
        <f>'[10]Daily Roster'!$N24</f>
        <v>0</v>
      </c>
      <c r="O24" s="56">
        <f>'[10]Daily Roster'!$O24</f>
        <v>0</v>
      </c>
      <c r="P24" s="56">
        <f>'[10]Daily Roster'!$P24</f>
        <v>0</v>
      </c>
      <c r="Q24" s="56">
        <f>'[10]Daily Roster'!$Q24</f>
        <v>0</v>
      </c>
      <c r="R24" s="56">
        <f>'[10]Daily Roster'!$R24</f>
        <v>0</v>
      </c>
      <c r="S24" s="56">
        <f>'[10]Daily Roster'!$S24</f>
        <v>0</v>
      </c>
      <c r="T24" s="56">
        <f>'[10]Daily Roster'!$T24</f>
        <v>0</v>
      </c>
    </row>
    <row r="25" spans="1:20" x14ac:dyDescent="0.3">
      <c r="A25" s="7">
        <v>43497</v>
      </c>
      <c r="B25" s="1" t="s">
        <v>5</v>
      </c>
      <c r="C25" s="56" t="str">
        <f>'[10]Daily Roster'!$C25</f>
        <v>Angela</v>
      </c>
      <c r="D25" s="56" t="str">
        <f>'[10]Daily Roster'!$D25</f>
        <v>Stephanie</v>
      </c>
      <c r="E25" s="56" t="str">
        <f>'[10]Daily Roster'!$E25</f>
        <v>Carmen</v>
      </c>
      <c r="F25" s="56" t="str">
        <f>'[10]Daily Roster'!$F25</f>
        <v>Tatyana</v>
      </c>
      <c r="G25" s="56" t="str">
        <f>'[10]Daily Roster'!$G25</f>
        <v>Jasenka</v>
      </c>
      <c r="H25" s="56" t="str">
        <f>'[10]Daily Roster'!$H25</f>
        <v>S.McPhee</v>
      </c>
      <c r="I25" s="56" t="str">
        <f>'[10]Daily Roster'!$I25</f>
        <v>Karishma</v>
      </c>
      <c r="J25" s="56" t="str">
        <f>'[10]Daily Roster'!$J25</f>
        <v>J.Do</v>
      </c>
      <c r="K25" s="56" t="str">
        <f>'[10]Daily Roster'!$K25</f>
        <v>qq</v>
      </c>
      <c r="L25" s="56">
        <f>'[10]Daily Roster'!$L25</f>
        <v>0</v>
      </c>
      <c r="M25" s="56">
        <f>'[10]Daily Roster'!$M25</f>
        <v>0</v>
      </c>
      <c r="N25" s="56">
        <f>'[10]Daily Roster'!$N25</f>
        <v>0</v>
      </c>
      <c r="O25" s="56">
        <f>'[10]Daily Roster'!$O25</f>
        <v>0</v>
      </c>
      <c r="P25" s="56">
        <f>'[10]Daily Roster'!$P25</f>
        <v>0</v>
      </c>
      <c r="Q25" s="56">
        <f>'[10]Daily Roster'!$Q25</f>
        <v>0</v>
      </c>
      <c r="R25" s="56">
        <f>'[10]Daily Roster'!$R25</f>
        <v>0</v>
      </c>
      <c r="S25" s="56">
        <f>'[10]Daily Roster'!$S25</f>
        <v>0</v>
      </c>
      <c r="T25" s="56">
        <f>'[10]Daily Roster'!$T25</f>
        <v>0</v>
      </c>
    </row>
    <row r="26" spans="1:20" x14ac:dyDescent="0.3">
      <c r="A26" s="7">
        <v>43500</v>
      </c>
      <c r="B26" s="1" t="s">
        <v>1</v>
      </c>
      <c r="C26" s="56" t="str">
        <f>'[10]Daily Roster'!$C26</f>
        <v>Angela</v>
      </c>
      <c r="D26" s="56" t="str">
        <f>'[10]Daily Roster'!$D26</f>
        <v>Stephanie</v>
      </c>
      <c r="E26" s="56" t="str">
        <f>'[10]Daily Roster'!$E26</f>
        <v>Carmen</v>
      </c>
      <c r="F26" s="56" t="str">
        <f>'[10]Daily Roster'!$F26</f>
        <v>Tatyana</v>
      </c>
      <c r="G26" s="56" t="str">
        <f>'[10]Daily Roster'!$G26</f>
        <v>Karishma</v>
      </c>
      <c r="H26" s="56" t="str">
        <f>'[10]Daily Roster'!$H26</f>
        <v>Angelica</v>
      </c>
      <c r="I26" s="56" t="str">
        <f>'[10]Daily Roster'!$I26</f>
        <v>Sylvia</v>
      </c>
      <c r="J26" s="56" t="str">
        <f>'[10]Daily Roster'!$J26</f>
        <v>S.McPhee</v>
      </c>
      <c r="K26" s="56">
        <f>'[10]Daily Roster'!$K26</f>
        <v>0</v>
      </c>
      <c r="L26" s="56">
        <f>'[10]Daily Roster'!$L26</f>
        <v>0</v>
      </c>
      <c r="M26" s="56">
        <f>'[10]Daily Roster'!$M26</f>
        <v>0</v>
      </c>
      <c r="N26" s="56">
        <f>'[10]Daily Roster'!$N26</f>
        <v>0</v>
      </c>
      <c r="O26" s="56">
        <f>'[10]Daily Roster'!$O26</f>
        <v>0</v>
      </c>
      <c r="P26" s="56">
        <f>'[10]Daily Roster'!$P26</f>
        <v>0</v>
      </c>
      <c r="Q26" s="56">
        <f>'[10]Daily Roster'!$Q26</f>
        <v>0</v>
      </c>
      <c r="R26" s="56">
        <f>'[10]Daily Roster'!$R26</f>
        <v>0</v>
      </c>
      <c r="S26" s="56">
        <f>'[10]Daily Roster'!$S26</f>
        <v>0</v>
      </c>
      <c r="T26" s="56">
        <f>'[10]Daily Roster'!$T26</f>
        <v>0</v>
      </c>
    </row>
    <row r="27" spans="1:20" x14ac:dyDescent="0.3">
      <c r="A27" s="7">
        <v>43501</v>
      </c>
      <c r="B27" s="1" t="s">
        <v>2</v>
      </c>
      <c r="C27" s="56" t="str">
        <f>'[10]Daily Roster'!$C27</f>
        <v>Angela</v>
      </c>
      <c r="D27" s="56" t="str">
        <f>'[10]Daily Roster'!$D27</f>
        <v>Stephanie</v>
      </c>
      <c r="E27" s="56" t="str">
        <f>'[10]Daily Roster'!$E27</f>
        <v>Carmen</v>
      </c>
      <c r="F27" s="56" t="str">
        <f>'[10]Daily Roster'!$F27</f>
        <v>Tatyana</v>
      </c>
      <c r="G27" s="56" t="str">
        <f>'[10]Daily Roster'!$G27</f>
        <v>J.Parkinson</v>
      </c>
      <c r="H27" s="56" t="str">
        <f>'[10]Daily Roster'!$H27</f>
        <v>Angelica</v>
      </c>
      <c r="I27" s="56" t="str">
        <f>'[10]Daily Roster'!$I27</f>
        <v>Sylvia</v>
      </c>
      <c r="J27" s="56" t="str">
        <f>'[10]Daily Roster'!$J27</f>
        <v>S.McPhee</v>
      </c>
      <c r="K27" s="56">
        <f>'[10]Daily Roster'!$K27</f>
        <v>0</v>
      </c>
      <c r="L27" s="56">
        <f>'[10]Daily Roster'!$L27</f>
        <v>0</v>
      </c>
      <c r="M27" s="56">
        <f>'[10]Daily Roster'!$M27</f>
        <v>0</v>
      </c>
      <c r="N27" s="56">
        <f>'[10]Daily Roster'!$N27</f>
        <v>0</v>
      </c>
      <c r="O27" s="56">
        <f>'[10]Daily Roster'!$O27</f>
        <v>0</v>
      </c>
      <c r="P27" s="56">
        <f>'[10]Daily Roster'!$P27</f>
        <v>0</v>
      </c>
      <c r="Q27" s="56">
        <f>'[10]Daily Roster'!$Q27</f>
        <v>0</v>
      </c>
      <c r="R27" s="56">
        <f>'[10]Daily Roster'!$R27</f>
        <v>0</v>
      </c>
      <c r="S27" s="56">
        <f>'[10]Daily Roster'!$S27</f>
        <v>0</v>
      </c>
      <c r="T27" s="56">
        <f>'[10]Daily Roster'!$T27</f>
        <v>0</v>
      </c>
    </row>
    <row r="28" spans="1:20" x14ac:dyDescent="0.3">
      <c r="A28" s="7">
        <v>43502</v>
      </c>
      <c r="B28" s="1" t="s">
        <v>3</v>
      </c>
      <c r="C28" s="56" t="str">
        <f>'[10]Daily Roster'!$C28</f>
        <v>Angela</v>
      </c>
      <c r="D28" s="56" t="str">
        <f>'[10]Daily Roster'!$D28</f>
        <v>Stephanie</v>
      </c>
      <c r="E28" s="56" t="str">
        <f>'[10]Daily Roster'!$E28</f>
        <v>Carmen</v>
      </c>
      <c r="F28" s="56" t="str">
        <f>'[10]Daily Roster'!$F28</f>
        <v>Tatyana</v>
      </c>
      <c r="G28" s="56" t="str">
        <f>'[10]Daily Roster'!$G28</f>
        <v>Karishma</v>
      </c>
      <c r="H28" s="56" t="str">
        <f>'[10]Daily Roster'!$H28</f>
        <v>Angelica</v>
      </c>
      <c r="I28" s="56" t="str">
        <f>'[10]Daily Roster'!$I28</f>
        <v>Sylvia</v>
      </c>
      <c r="J28" s="56" t="str">
        <f>'[10]Daily Roster'!$J28</f>
        <v>S.McPhee</v>
      </c>
      <c r="K28" s="56">
        <f>'[10]Daily Roster'!$K28</f>
        <v>0</v>
      </c>
      <c r="L28" s="56">
        <f>'[10]Daily Roster'!$L28</f>
        <v>0</v>
      </c>
      <c r="M28" s="56">
        <f>'[10]Daily Roster'!$M28</f>
        <v>0</v>
      </c>
      <c r="N28" s="56">
        <f>'[10]Daily Roster'!$N28</f>
        <v>0</v>
      </c>
      <c r="O28" s="56">
        <f>'[10]Daily Roster'!$O28</f>
        <v>0</v>
      </c>
      <c r="P28" s="56">
        <f>'[10]Daily Roster'!$P28</f>
        <v>0</v>
      </c>
      <c r="Q28" s="56">
        <f>'[10]Daily Roster'!$Q28</f>
        <v>0</v>
      </c>
      <c r="R28" s="56">
        <f>'[10]Daily Roster'!$R28</f>
        <v>0</v>
      </c>
      <c r="S28" s="56">
        <f>'[10]Daily Roster'!$S28</f>
        <v>0</v>
      </c>
      <c r="T28" s="56">
        <f>'[10]Daily Roster'!$T28</f>
        <v>0</v>
      </c>
    </row>
    <row r="29" spans="1:20" x14ac:dyDescent="0.3">
      <c r="A29" s="7">
        <v>43503</v>
      </c>
      <c r="B29" s="1" t="s">
        <v>4</v>
      </c>
      <c r="C29" s="56" t="str">
        <f>'[10]Daily Roster'!$C29</f>
        <v>Angela</v>
      </c>
      <c r="D29" s="56" t="str">
        <f>'[10]Daily Roster'!$D29</f>
        <v>Stephanie</v>
      </c>
      <c r="E29" s="56" t="str">
        <f>'[10]Daily Roster'!$E29</f>
        <v>Carmen</v>
      </c>
      <c r="F29" s="56" t="str">
        <f>'[10]Daily Roster'!$F29</f>
        <v>Tatyana</v>
      </c>
      <c r="G29" s="56" t="str">
        <f>'[10]Daily Roster'!$G29</f>
        <v>J.Parkinson</v>
      </c>
      <c r="H29" s="56" t="str">
        <f>'[10]Daily Roster'!$H29</f>
        <v>Angelica</v>
      </c>
      <c r="I29" s="56" t="str">
        <f>'[10]Daily Roster'!$I29</f>
        <v>Sylvia</v>
      </c>
      <c r="J29" s="56" t="str">
        <f>'[10]Daily Roster'!$J29</f>
        <v>Jasenka</v>
      </c>
      <c r="K29" s="56">
        <f>'[10]Daily Roster'!$K29</f>
        <v>0</v>
      </c>
      <c r="L29" s="56">
        <f>'[10]Daily Roster'!$L29</f>
        <v>0</v>
      </c>
      <c r="M29" s="56">
        <f>'[10]Daily Roster'!$M29</f>
        <v>0</v>
      </c>
      <c r="N29" s="56">
        <f>'[10]Daily Roster'!$N29</f>
        <v>0</v>
      </c>
      <c r="O29" s="56">
        <f>'[10]Daily Roster'!$O29</f>
        <v>0</v>
      </c>
      <c r="P29" s="56">
        <f>'[10]Daily Roster'!$P29</f>
        <v>0</v>
      </c>
      <c r="Q29" s="56">
        <f>'[10]Daily Roster'!$Q29</f>
        <v>0</v>
      </c>
      <c r="R29" s="56">
        <f>'[10]Daily Roster'!$R29</f>
        <v>0</v>
      </c>
      <c r="S29" s="56">
        <f>'[10]Daily Roster'!$S29</f>
        <v>0</v>
      </c>
      <c r="T29" s="56">
        <f>'[10]Daily Roster'!$T29</f>
        <v>0</v>
      </c>
    </row>
    <row r="30" spans="1:20" x14ac:dyDescent="0.3">
      <c r="A30" s="7">
        <v>43504</v>
      </c>
      <c r="B30" s="1" t="s">
        <v>5</v>
      </c>
      <c r="C30" s="56" t="str">
        <f>'[10]Daily Roster'!$C30</f>
        <v>Angela</v>
      </c>
      <c r="D30" s="56" t="str">
        <f>'[10]Daily Roster'!$D30</f>
        <v>Stephanie</v>
      </c>
      <c r="E30" s="56" t="str">
        <f>'[10]Daily Roster'!$E30</f>
        <v>Carmen</v>
      </c>
      <c r="F30" s="56" t="str">
        <f>'[10]Daily Roster'!$F30</f>
        <v>Tatyana</v>
      </c>
      <c r="G30" s="56" t="str">
        <f>'[10]Daily Roster'!$G30</f>
        <v>Jasenka</v>
      </c>
      <c r="H30" s="56" t="str">
        <f>'[10]Daily Roster'!$H30</f>
        <v>Angelica</v>
      </c>
      <c r="I30" s="56" t="str">
        <f>'[10]Daily Roster'!$I30</f>
        <v>Sylvia</v>
      </c>
      <c r="J30" s="56" t="str">
        <f>'[10]Daily Roster'!$J30</f>
        <v>S.McPhee</v>
      </c>
      <c r="K30" s="56">
        <f>'[10]Daily Roster'!$K30</f>
        <v>0</v>
      </c>
      <c r="L30" s="56">
        <f>'[10]Daily Roster'!$L30</f>
        <v>0</v>
      </c>
      <c r="M30" s="56">
        <f>'[10]Daily Roster'!$M30</f>
        <v>0</v>
      </c>
      <c r="N30" s="56">
        <f>'[10]Daily Roster'!$N30</f>
        <v>0</v>
      </c>
      <c r="O30" s="56">
        <f>'[10]Daily Roster'!$O30</f>
        <v>0</v>
      </c>
      <c r="P30" s="56">
        <f>'[10]Daily Roster'!$P30</f>
        <v>0</v>
      </c>
      <c r="Q30" s="56">
        <f>'[10]Daily Roster'!$Q30</f>
        <v>0</v>
      </c>
      <c r="R30" s="56">
        <f>'[10]Daily Roster'!$R30</f>
        <v>0</v>
      </c>
      <c r="S30" s="56">
        <f>'[10]Daily Roster'!$S30</f>
        <v>0</v>
      </c>
      <c r="T30" s="56">
        <f>'[10]Daily Roster'!$T30</f>
        <v>0</v>
      </c>
    </row>
    <row r="31" spans="1:20" x14ac:dyDescent="0.3">
      <c r="A31" s="7">
        <v>43507</v>
      </c>
      <c r="B31" s="1" t="s">
        <v>1</v>
      </c>
      <c r="C31" s="56" t="str">
        <f>'[10]Daily Roster'!$C31</f>
        <v>Jasenka</v>
      </c>
      <c r="D31" s="56" t="str">
        <f>'[10]Daily Roster'!$D31</f>
        <v>Sylvia</v>
      </c>
      <c r="E31" s="56" t="str">
        <f>'[10]Daily Roster'!$E31</f>
        <v>Carmen</v>
      </c>
      <c r="F31" s="56" t="str">
        <f>'[10]Daily Roster'!$F31</f>
        <v>S.McPhee</v>
      </c>
      <c r="G31" s="56" t="str">
        <f>'[10]Daily Roster'!$G31</f>
        <v>Tatyana</v>
      </c>
      <c r="H31" s="56" t="str">
        <f>'[10]Daily Roster'!$H31</f>
        <v>Meghana</v>
      </c>
      <c r="I31" s="56" t="str">
        <f>'[10]Daily Roster'!$I31</f>
        <v>Angelica</v>
      </c>
      <c r="J31" s="56" t="str">
        <f>'[10]Daily Roster'!$J31</f>
        <v>Stephanie</v>
      </c>
      <c r="K31" s="56">
        <f>'[10]Daily Roster'!$K31</f>
        <v>0</v>
      </c>
      <c r="L31" s="56">
        <f>'[10]Daily Roster'!$L31</f>
        <v>0</v>
      </c>
      <c r="M31" s="56">
        <f>'[10]Daily Roster'!$M31</f>
        <v>0</v>
      </c>
      <c r="N31" s="56">
        <f>'[10]Daily Roster'!$N31</f>
        <v>0</v>
      </c>
      <c r="O31" s="56">
        <f>'[10]Daily Roster'!$O31</f>
        <v>0</v>
      </c>
      <c r="P31" s="56">
        <f>'[10]Daily Roster'!$P31</f>
        <v>0</v>
      </c>
      <c r="Q31" s="56">
        <f>'[10]Daily Roster'!$Q31</f>
        <v>0</v>
      </c>
      <c r="R31" s="56">
        <f>'[10]Daily Roster'!$R31</f>
        <v>0</v>
      </c>
      <c r="S31" s="56">
        <f>'[10]Daily Roster'!$S31</f>
        <v>0</v>
      </c>
      <c r="T31" s="56">
        <f>'[10]Daily Roster'!$T31</f>
        <v>0</v>
      </c>
    </row>
    <row r="32" spans="1:20" x14ac:dyDescent="0.3">
      <c r="A32" s="7">
        <v>43508</v>
      </c>
      <c r="B32" s="1" t="s">
        <v>2</v>
      </c>
      <c r="C32" s="56" t="str">
        <f>'[10]Daily Roster'!$C32</f>
        <v>Jasenka</v>
      </c>
      <c r="D32" s="56" t="str">
        <f>'[10]Daily Roster'!$D32</f>
        <v>Sylvia</v>
      </c>
      <c r="E32" s="56" t="str">
        <f>'[10]Daily Roster'!$E32</f>
        <v>Carmen</v>
      </c>
      <c r="F32" s="56" t="str">
        <f>'[10]Daily Roster'!$F32</f>
        <v>S.McPhee</v>
      </c>
      <c r="G32" s="56" t="str">
        <f>'[10]Daily Roster'!$G32</f>
        <v>J.Parkinson</v>
      </c>
      <c r="H32" s="56" t="str">
        <f>'[10]Daily Roster'!$H32</f>
        <v>Tatyana</v>
      </c>
      <c r="I32" s="56" t="str">
        <f>'[10]Daily Roster'!$I32</f>
        <v>Angelica</v>
      </c>
      <c r="J32" s="56" t="str">
        <f>'[10]Daily Roster'!$J32</f>
        <v>Stephanie</v>
      </c>
      <c r="K32" s="56">
        <f>'[10]Daily Roster'!$K32</f>
        <v>0</v>
      </c>
      <c r="L32" s="56" t="str">
        <f>'[10]Daily Roster'!$L32</f>
        <v>Jasmine (Bravo)</v>
      </c>
      <c r="M32" s="56">
        <f>'[10]Daily Roster'!$M32</f>
        <v>0</v>
      </c>
      <c r="N32" s="56">
        <f>'[10]Daily Roster'!$N32</f>
        <v>0</v>
      </c>
      <c r="O32" s="56">
        <f>'[10]Daily Roster'!$O32</f>
        <v>0</v>
      </c>
      <c r="P32" s="56">
        <f>'[10]Daily Roster'!$P32</f>
        <v>0</v>
      </c>
      <c r="Q32" s="56">
        <f>'[10]Daily Roster'!$Q32</f>
        <v>0</v>
      </c>
      <c r="R32" s="56">
        <f>'[10]Daily Roster'!$R32</f>
        <v>0</v>
      </c>
      <c r="S32" s="56">
        <f>'[10]Daily Roster'!$S32</f>
        <v>0</v>
      </c>
      <c r="T32" s="56">
        <f>'[10]Daily Roster'!$T32</f>
        <v>0</v>
      </c>
    </row>
    <row r="33" spans="1:20" x14ac:dyDescent="0.3">
      <c r="A33" s="7">
        <v>43509</v>
      </c>
      <c r="B33" s="1" t="s">
        <v>3</v>
      </c>
      <c r="C33" s="56" t="str">
        <f>'[10]Daily Roster'!$C33</f>
        <v>Jasenka</v>
      </c>
      <c r="D33" s="56" t="str">
        <f>'[10]Daily Roster'!$D33</f>
        <v>Sylvia</v>
      </c>
      <c r="E33" s="56" t="str">
        <f>'[10]Daily Roster'!$E33</f>
        <v>Carmen</v>
      </c>
      <c r="F33" s="56" t="str">
        <f>'[10]Daily Roster'!$F33</f>
        <v>S.McPhee</v>
      </c>
      <c r="G33" s="56" t="str">
        <f>'[10]Daily Roster'!$G33</f>
        <v>Tatyana</v>
      </c>
      <c r="H33" s="56" t="str">
        <f>'[10]Daily Roster'!$H33</f>
        <v>Meghana</v>
      </c>
      <c r="I33" s="56" t="str">
        <f>'[10]Daily Roster'!$I33</f>
        <v>Angelica</v>
      </c>
      <c r="J33" s="56" t="str">
        <f>'[10]Daily Roster'!$J33</f>
        <v>Stephanie</v>
      </c>
      <c r="K33" s="56">
        <f>'[10]Daily Roster'!$K33</f>
        <v>0</v>
      </c>
      <c r="L33" s="56" t="str">
        <f>'[10]Daily Roster'!$L33</f>
        <v>Jasmine (Bravo)</v>
      </c>
      <c r="M33" s="56">
        <f>'[10]Daily Roster'!$M33</f>
        <v>0</v>
      </c>
      <c r="N33" s="56">
        <f>'[10]Daily Roster'!$N33</f>
        <v>0</v>
      </c>
      <c r="O33" s="56">
        <f>'[10]Daily Roster'!$O33</f>
        <v>0</v>
      </c>
      <c r="P33" s="56">
        <f>'[10]Daily Roster'!$P33</f>
        <v>0</v>
      </c>
      <c r="Q33" s="56">
        <f>'[10]Daily Roster'!$Q33</f>
        <v>0</v>
      </c>
      <c r="R33" s="56">
        <f>'[10]Daily Roster'!$R33</f>
        <v>0</v>
      </c>
      <c r="S33" s="56">
        <f>'[10]Daily Roster'!$S33</f>
        <v>0</v>
      </c>
      <c r="T33" s="56">
        <f>'[10]Daily Roster'!$T33</f>
        <v>0</v>
      </c>
    </row>
    <row r="34" spans="1:20" x14ac:dyDescent="0.3">
      <c r="A34" s="7">
        <v>43510</v>
      </c>
      <c r="B34" s="1" t="s">
        <v>4</v>
      </c>
      <c r="C34" s="56" t="str">
        <f>'[10]Daily Roster'!$C34</f>
        <v>Jasenka</v>
      </c>
      <c r="D34" s="56" t="str">
        <f>'[10]Daily Roster'!$D34</f>
        <v>Sylvia</v>
      </c>
      <c r="E34" s="56" t="str">
        <f>'[10]Daily Roster'!$E34</f>
        <v>Carmen</v>
      </c>
      <c r="F34" s="56" t="str">
        <f>'[10]Daily Roster'!$F34</f>
        <v>S.McPhee</v>
      </c>
      <c r="G34" s="56" t="str">
        <f>'[10]Daily Roster'!$G34</f>
        <v>J.Parkinson</v>
      </c>
      <c r="H34" s="56" t="str">
        <f>'[10]Daily Roster'!$H34</f>
        <v>Mohammed</v>
      </c>
      <c r="I34" s="56" t="str">
        <f>'[10]Daily Roster'!$I34</f>
        <v>Angelica</v>
      </c>
      <c r="J34" s="56" t="str">
        <f>'[10]Daily Roster'!$J34</f>
        <v>Stephanie</v>
      </c>
      <c r="K34" s="56">
        <f>'[10]Daily Roster'!$K34</f>
        <v>0</v>
      </c>
      <c r="L34" s="56" t="str">
        <f>'[10]Daily Roster'!$L34</f>
        <v>Jasmine (Bravo)</v>
      </c>
      <c r="M34" s="56">
        <f>'[10]Daily Roster'!$M34</f>
        <v>0</v>
      </c>
      <c r="N34" s="56">
        <f>'[10]Daily Roster'!$N34</f>
        <v>0</v>
      </c>
      <c r="O34" s="56">
        <f>'[10]Daily Roster'!$O34</f>
        <v>0</v>
      </c>
      <c r="P34" s="56">
        <f>'[10]Daily Roster'!$P34</f>
        <v>0</v>
      </c>
      <c r="Q34" s="56">
        <f>'[10]Daily Roster'!$Q34</f>
        <v>0</v>
      </c>
      <c r="R34" s="56">
        <f>'[10]Daily Roster'!$R34</f>
        <v>0</v>
      </c>
      <c r="S34" s="56">
        <f>'[10]Daily Roster'!$S34</f>
        <v>0</v>
      </c>
      <c r="T34" s="56">
        <f>'[10]Daily Roster'!$T34</f>
        <v>0</v>
      </c>
    </row>
    <row r="35" spans="1:20" x14ac:dyDescent="0.3">
      <c r="A35" s="7">
        <v>43511</v>
      </c>
      <c r="B35" s="1" t="s">
        <v>5</v>
      </c>
      <c r="C35" s="56" t="str">
        <f>'[10]Daily Roster'!$C35</f>
        <v>Jasenka</v>
      </c>
      <c r="D35" s="56" t="str">
        <f>'[10]Daily Roster'!$D35</f>
        <v>D.Dunning</v>
      </c>
      <c r="E35" s="56" t="str">
        <f>'[10]Daily Roster'!$E35</f>
        <v>Carmen</v>
      </c>
      <c r="F35" s="56" t="str">
        <f>'[10]Daily Roster'!$F35</f>
        <v>S.McPhee</v>
      </c>
      <c r="G35" s="56" t="str">
        <f>'[10]Daily Roster'!$G35</f>
        <v>Tatyana</v>
      </c>
      <c r="H35" s="56" t="str">
        <f>'[10]Daily Roster'!$H35</f>
        <v>Mohammed</v>
      </c>
      <c r="I35" s="56" t="str">
        <f>'[10]Daily Roster'!$I35</f>
        <v>Angelica</v>
      </c>
      <c r="J35" s="56" t="str">
        <f>'[10]Daily Roster'!$J35</f>
        <v>Stephanie</v>
      </c>
      <c r="K35" s="56">
        <f>'[10]Daily Roster'!$K35</f>
        <v>0</v>
      </c>
      <c r="L35" s="56" t="str">
        <f>'[10]Daily Roster'!$L35</f>
        <v>Jasmine (Bravo)</v>
      </c>
      <c r="M35" s="56">
        <f>'[10]Daily Roster'!$M35</f>
        <v>0</v>
      </c>
      <c r="N35" s="56">
        <f>'[10]Daily Roster'!$N35</f>
        <v>0</v>
      </c>
      <c r="O35" s="56">
        <f>'[10]Daily Roster'!$O35</f>
        <v>0</v>
      </c>
      <c r="P35" s="56">
        <f>'[10]Daily Roster'!$P35</f>
        <v>0</v>
      </c>
      <c r="Q35" s="56">
        <f>'[10]Daily Roster'!$Q35</f>
        <v>0</v>
      </c>
      <c r="R35" s="56">
        <f>'[10]Daily Roster'!$R35</f>
        <v>0</v>
      </c>
      <c r="S35" s="56">
        <f>'[10]Daily Roster'!$S35</f>
        <v>0</v>
      </c>
      <c r="T35" s="56">
        <f>'[10]Daily Roster'!$T35</f>
        <v>0</v>
      </c>
    </row>
    <row r="36" spans="1:20" x14ac:dyDescent="0.3">
      <c r="A36" s="7">
        <v>43514</v>
      </c>
      <c r="B36" s="1" t="s">
        <v>1</v>
      </c>
      <c r="C36" s="56" t="str">
        <f>'[10]Daily Roster'!$C36</f>
        <v>Jasenka</v>
      </c>
      <c r="D36" s="56" t="str">
        <f>'[10]Daily Roster'!$D36</f>
        <v>Sylvia</v>
      </c>
      <c r="E36" s="56" t="str">
        <f>'[10]Daily Roster'!$E36</f>
        <v>Carmen</v>
      </c>
      <c r="F36" s="56" t="str">
        <f>'[10]Daily Roster'!$F36</f>
        <v>J.Do</v>
      </c>
      <c r="G36" s="56" t="str">
        <f>'[10]Daily Roster'!$G36</f>
        <v>Stephanie</v>
      </c>
      <c r="H36" s="56" t="str">
        <f>'[10]Daily Roster'!$H36</f>
        <v>Angelica</v>
      </c>
      <c r="I36" s="56" t="str">
        <f>'[10]Daily Roster'!$I36</f>
        <v>Angela</v>
      </c>
      <c r="J36" s="56" t="str">
        <f>'[10]Daily Roster'!$J36</f>
        <v>Tatyana</v>
      </c>
      <c r="K36" s="56">
        <f>'[10]Daily Roster'!$K36</f>
        <v>0</v>
      </c>
      <c r="L36" s="56" t="str">
        <f>'[10]Daily Roster'!$L36</f>
        <v>Madina (Delta)</v>
      </c>
      <c r="M36" s="56">
        <f>'[10]Daily Roster'!$M36</f>
        <v>0</v>
      </c>
      <c r="N36" s="56">
        <f>'[10]Daily Roster'!$N36</f>
        <v>0</v>
      </c>
      <c r="O36" s="56">
        <f>'[10]Daily Roster'!$O36</f>
        <v>0</v>
      </c>
      <c r="P36" s="56">
        <f>'[10]Daily Roster'!$P36</f>
        <v>0</v>
      </c>
      <c r="Q36" s="56">
        <f>'[10]Daily Roster'!$Q36</f>
        <v>0</v>
      </c>
      <c r="R36" s="56">
        <f>'[10]Daily Roster'!$R36</f>
        <v>0</v>
      </c>
      <c r="S36" s="56">
        <f>'[10]Daily Roster'!$S36</f>
        <v>0</v>
      </c>
      <c r="T36" s="56">
        <f>'[10]Daily Roster'!$T36</f>
        <v>0</v>
      </c>
    </row>
    <row r="37" spans="1:20" x14ac:dyDescent="0.3">
      <c r="A37" s="7">
        <v>43515</v>
      </c>
      <c r="B37" s="1" t="s">
        <v>2</v>
      </c>
      <c r="C37" s="56" t="str">
        <f>'[10]Daily Roster'!$C37</f>
        <v>Jasenka</v>
      </c>
      <c r="D37" s="56" t="str">
        <f>'[10]Daily Roster'!$D37</f>
        <v>Sylvia</v>
      </c>
      <c r="E37" s="56" t="str">
        <f>'[10]Daily Roster'!$E37</f>
        <v>Carmen</v>
      </c>
      <c r="F37" s="56" t="str">
        <f>'[10]Daily Roster'!$F37</f>
        <v>J.Do</v>
      </c>
      <c r="G37" s="56" t="str">
        <f>'[10]Daily Roster'!$G37</f>
        <v>Stephanie</v>
      </c>
      <c r="H37" s="56" t="str">
        <f>'[10]Daily Roster'!$H37</f>
        <v>Angelica</v>
      </c>
      <c r="I37" s="56" t="str">
        <f>'[10]Daily Roster'!$I37</f>
        <v>Angela</v>
      </c>
      <c r="J37" s="56" t="str">
        <f>'[10]Daily Roster'!$J37</f>
        <v>Tatyana</v>
      </c>
      <c r="K37" s="56">
        <f>'[10]Daily Roster'!$K37</f>
        <v>0</v>
      </c>
      <c r="L37" s="56" t="str">
        <f>'[10]Daily Roster'!$L37</f>
        <v>Madina (Delta)</v>
      </c>
      <c r="M37" s="56">
        <f>'[10]Daily Roster'!$M37</f>
        <v>0</v>
      </c>
      <c r="N37" s="56">
        <f>'[10]Daily Roster'!$N37</f>
        <v>0</v>
      </c>
      <c r="O37" s="56">
        <f>'[10]Daily Roster'!$O37</f>
        <v>0</v>
      </c>
      <c r="P37" s="56">
        <f>'[10]Daily Roster'!$P37</f>
        <v>0</v>
      </c>
      <c r="Q37" s="56">
        <f>'[10]Daily Roster'!$Q37</f>
        <v>0</v>
      </c>
      <c r="R37" s="56">
        <f>'[10]Daily Roster'!$R37</f>
        <v>0</v>
      </c>
      <c r="S37" s="56">
        <f>'[10]Daily Roster'!$S37</f>
        <v>0</v>
      </c>
      <c r="T37" s="56">
        <f>'[10]Daily Roster'!$T37</f>
        <v>0</v>
      </c>
    </row>
    <row r="38" spans="1:20" x14ac:dyDescent="0.3">
      <c r="A38" s="7">
        <v>43516</v>
      </c>
      <c r="B38" s="1" t="s">
        <v>3</v>
      </c>
      <c r="C38" s="56" t="str">
        <f>'[10]Daily Roster'!$C38</f>
        <v>Jasenka</v>
      </c>
      <c r="D38" s="56" t="str">
        <f>'[10]Daily Roster'!$D38</f>
        <v>Sylvia</v>
      </c>
      <c r="E38" s="56" t="str">
        <f>'[10]Daily Roster'!$E38</f>
        <v>Meghana</v>
      </c>
      <c r="F38" s="56" t="str">
        <f>'[10]Daily Roster'!$F38</f>
        <v>J.Do</v>
      </c>
      <c r="G38" s="56" t="str">
        <f>'[10]Daily Roster'!$G38</f>
        <v>Tatyana</v>
      </c>
      <c r="H38" s="56" t="str">
        <f>'[10]Daily Roster'!$H38</f>
        <v>Angelica</v>
      </c>
      <c r="I38" s="56" t="str">
        <f>'[10]Daily Roster'!$I38</f>
        <v>Carmen</v>
      </c>
      <c r="J38" s="56" t="str">
        <f>'[10]Daily Roster'!$J38</f>
        <v>Angela</v>
      </c>
      <c r="K38" s="56">
        <f>'[10]Daily Roster'!$K38</f>
        <v>0</v>
      </c>
      <c r="L38" s="56" t="str">
        <f>'[10]Daily Roster'!$L38</f>
        <v>Madina (Delta)</v>
      </c>
      <c r="M38" s="56">
        <f>'[10]Daily Roster'!$M38</f>
        <v>0</v>
      </c>
      <c r="N38" s="56">
        <f>'[10]Daily Roster'!$N38</f>
        <v>0</v>
      </c>
      <c r="O38" s="56">
        <f>'[10]Daily Roster'!$O38</f>
        <v>0</v>
      </c>
      <c r="P38" s="56">
        <f>'[10]Daily Roster'!$P38</f>
        <v>0</v>
      </c>
      <c r="Q38" s="56">
        <f>'[10]Daily Roster'!$Q38</f>
        <v>0</v>
      </c>
      <c r="R38" s="56">
        <f>'[10]Daily Roster'!$R38</f>
        <v>0</v>
      </c>
      <c r="S38" s="56">
        <f>'[10]Daily Roster'!$S38</f>
        <v>0</v>
      </c>
      <c r="T38" s="56">
        <f>'[10]Daily Roster'!$T38</f>
        <v>0</v>
      </c>
    </row>
    <row r="39" spans="1:20" x14ac:dyDescent="0.3">
      <c r="A39" s="7">
        <v>43517</v>
      </c>
      <c r="B39" s="1" t="s">
        <v>4</v>
      </c>
      <c r="C39" s="56" t="str">
        <f>'[10]Daily Roster'!$C39</f>
        <v>Jasenka</v>
      </c>
      <c r="D39" s="56" t="str">
        <f>'[10]Daily Roster'!$D39</f>
        <v>Sylvia</v>
      </c>
      <c r="E39" s="56" t="str">
        <f>'[10]Daily Roster'!$E39</f>
        <v>Meghana</v>
      </c>
      <c r="F39" s="56" t="str">
        <f>'[10]Daily Roster'!$F39</f>
        <v>J.Do</v>
      </c>
      <c r="G39" s="56" t="str">
        <f>'[10]Daily Roster'!$G39</f>
        <v>J.Parkinson/ Lucky</v>
      </c>
      <c r="H39" s="56" t="str">
        <f>'[10]Daily Roster'!$H39</f>
        <v>Angelica</v>
      </c>
      <c r="I39" s="56" t="str">
        <f>'[10]Daily Roster'!$I39</f>
        <v>Carmen</v>
      </c>
      <c r="J39" s="56" t="str">
        <f>'[10]Daily Roster'!$J39</f>
        <v>Angela</v>
      </c>
      <c r="K39" s="56">
        <f>'[10]Daily Roster'!$K39</f>
        <v>0</v>
      </c>
      <c r="L39" s="56" t="str">
        <f>'[10]Daily Roster'!$L39</f>
        <v>Madina (Delta)</v>
      </c>
      <c r="M39" s="56">
        <f>'[10]Daily Roster'!$M39</f>
        <v>0</v>
      </c>
      <c r="N39" s="56">
        <f>'[10]Daily Roster'!$N39</f>
        <v>0</v>
      </c>
      <c r="O39" s="56">
        <f>'[10]Daily Roster'!$O39</f>
        <v>0</v>
      </c>
      <c r="P39" s="56">
        <f>'[10]Daily Roster'!$P39</f>
        <v>0</v>
      </c>
      <c r="Q39" s="56">
        <f>'[10]Daily Roster'!$Q39</f>
        <v>0</v>
      </c>
      <c r="R39" s="56">
        <f>'[10]Daily Roster'!$R39</f>
        <v>0</v>
      </c>
      <c r="S39" s="56">
        <f>'[10]Daily Roster'!$S39</f>
        <v>0</v>
      </c>
      <c r="T39" s="56">
        <f>'[10]Daily Roster'!$T39</f>
        <v>0</v>
      </c>
    </row>
    <row r="40" spans="1:20" x14ac:dyDescent="0.3">
      <c r="A40" s="7">
        <v>43518</v>
      </c>
      <c r="B40" s="1" t="s">
        <v>5</v>
      </c>
      <c r="C40" s="56" t="str">
        <f>'[10]Daily Roster'!$C40</f>
        <v>Jasenka</v>
      </c>
      <c r="D40" s="56" t="str">
        <f>'[10]Daily Roster'!$D40</f>
        <v>Sylvia</v>
      </c>
      <c r="E40" s="56" t="str">
        <f>'[10]Daily Roster'!$E40</f>
        <v>Meghana</v>
      </c>
      <c r="F40" s="56" t="str">
        <f>'[10]Daily Roster'!$F40</f>
        <v>Nadi</v>
      </c>
      <c r="G40" s="56" t="str">
        <f>'[10]Daily Roster'!$G40</f>
        <v>J.Do</v>
      </c>
      <c r="H40" s="56" t="str">
        <f>'[10]Daily Roster'!$H40</f>
        <v>Angelica</v>
      </c>
      <c r="I40" s="56" t="str">
        <f>'[10]Daily Roster'!$I40</f>
        <v>Carmen</v>
      </c>
      <c r="J40" s="56" t="str">
        <f>'[10]Daily Roster'!$J40</f>
        <v>Angela</v>
      </c>
      <c r="K40" s="56">
        <f>'[10]Daily Roster'!$K40</f>
        <v>0</v>
      </c>
      <c r="L40" s="56" t="str">
        <f>'[10]Daily Roster'!$L40</f>
        <v>Madina (Delta)</v>
      </c>
      <c r="M40" s="56">
        <f>'[10]Daily Roster'!$M40</f>
        <v>0</v>
      </c>
      <c r="N40" s="56">
        <f>'[10]Daily Roster'!$N40</f>
        <v>0</v>
      </c>
      <c r="O40" s="56">
        <f>'[10]Daily Roster'!$O40</f>
        <v>0</v>
      </c>
      <c r="P40" s="56">
        <f>'[10]Daily Roster'!$P40</f>
        <v>0</v>
      </c>
      <c r="Q40" s="56">
        <f>'[10]Daily Roster'!$Q40</f>
        <v>0</v>
      </c>
      <c r="R40" s="56">
        <f>'[10]Daily Roster'!$R40</f>
        <v>0</v>
      </c>
      <c r="S40" s="56">
        <f>'[10]Daily Roster'!$S40</f>
        <v>0</v>
      </c>
      <c r="T40" s="56">
        <f>'[10]Daily Roster'!$T40</f>
        <v>0</v>
      </c>
    </row>
    <row r="41" spans="1:20" x14ac:dyDescent="0.3">
      <c r="A41" s="7">
        <v>43521</v>
      </c>
      <c r="B41" s="1" t="s">
        <v>1</v>
      </c>
      <c r="C41" s="56" t="str">
        <f>'[10]Daily Roster'!$C41</f>
        <v>Jasenka</v>
      </c>
      <c r="D41" s="56" t="str">
        <f>'[10]Daily Roster'!$D41</f>
        <v>Sylvia</v>
      </c>
      <c r="E41" s="56" t="str">
        <f>'[10]Daily Roster'!$E41</f>
        <v>Karishma</v>
      </c>
      <c r="F41" s="56" t="str">
        <f>'[10]Daily Roster'!$F41</f>
        <v>J.Do</v>
      </c>
      <c r="G41" s="56" t="str">
        <f>'[10]Daily Roster'!$G41</f>
        <v>Angela</v>
      </c>
      <c r="H41" s="56" t="str">
        <f>'[10]Daily Roster'!$H41</f>
        <v>Tatyana</v>
      </c>
      <c r="I41" s="56" t="str">
        <f>'[10]Daily Roster'!$I41</f>
        <v>Stephanie</v>
      </c>
      <c r="J41" s="56" t="str">
        <f>'[10]Daily Roster'!$J41</f>
        <v>Carmen</v>
      </c>
      <c r="K41" s="56" t="str">
        <f>'[10]Daily Roster'!$K41</f>
        <v>QQ</v>
      </c>
      <c r="L41" s="56" t="str">
        <f>'[10]Daily Roster'!$L41</f>
        <v>Mickey (echo)</v>
      </c>
      <c r="M41" s="56">
        <f>'[10]Daily Roster'!$M41</f>
        <v>0</v>
      </c>
      <c r="N41" s="56">
        <f>'[10]Daily Roster'!$N41</f>
        <v>0</v>
      </c>
      <c r="O41" s="56">
        <f>'[10]Daily Roster'!$O41</f>
        <v>0</v>
      </c>
      <c r="P41" s="56">
        <f>'[10]Daily Roster'!$P41</f>
        <v>0</v>
      </c>
      <c r="Q41" s="56">
        <f>'[10]Daily Roster'!$Q41</f>
        <v>0</v>
      </c>
      <c r="R41" s="56">
        <f>'[10]Daily Roster'!$R41</f>
        <v>0</v>
      </c>
      <c r="S41" s="56">
        <f>'[10]Daily Roster'!$S41</f>
        <v>0</v>
      </c>
      <c r="T41" s="56">
        <f>'[10]Daily Roster'!$T41</f>
        <v>0</v>
      </c>
    </row>
    <row r="42" spans="1:20" x14ac:dyDescent="0.3">
      <c r="A42" s="7">
        <v>43522</v>
      </c>
      <c r="B42" s="1" t="s">
        <v>2</v>
      </c>
      <c r="C42" s="56" t="str">
        <f>'[10]Daily Roster'!$C42</f>
        <v>Angela</v>
      </c>
      <c r="D42" s="56" t="str">
        <f>'[10]Daily Roster'!$D42</f>
        <v>Sylvia</v>
      </c>
      <c r="E42" s="56" t="str">
        <f>'[10]Daily Roster'!$E42</f>
        <v>Karishma</v>
      </c>
      <c r="F42" s="56" t="str">
        <f>'[10]Daily Roster'!$F42</f>
        <v>J.Do</v>
      </c>
      <c r="G42" s="56" t="str">
        <f>'[10]Daily Roster'!$G42</f>
        <v>J.Parkinson</v>
      </c>
      <c r="H42" s="56" t="str">
        <f>'[10]Daily Roster'!$H42</f>
        <v>Angelica</v>
      </c>
      <c r="I42" s="56" t="str">
        <f>'[10]Daily Roster'!$I42</f>
        <v>Stephanie</v>
      </c>
      <c r="J42" s="56" t="str">
        <f>'[10]Daily Roster'!$J42</f>
        <v>Carmen</v>
      </c>
      <c r="K42" s="56" t="str">
        <f>'[10]Daily Roster'!$K42</f>
        <v>Tatyana (+OHS)</v>
      </c>
      <c r="L42" s="56" t="str">
        <f>'[10]Daily Roster'!$L42</f>
        <v>Mickey (Echo)</v>
      </c>
      <c r="M42" s="56">
        <f>'[10]Daily Roster'!$M42</f>
        <v>0</v>
      </c>
      <c r="N42" s="56">
        <f>'[10]Daily Roster'!$N42</f>
        <v>0</v>
      </c>
      <c r="O42" s="56">
        <f>'[10]Daily Roster'!$O42</f>
        <v>0</v>
      </c>
      <c r="P42" s="56">
        <f>'[10]Daily Roster'!$P42</f>
        <v>0</v>
      </c>
      <c r="Q42" s="56">
        <f>'[10]Daily Roster'!$Q42</f>
        <v>0</v>
      </c>
      <c r="R42" s="56">
        <f>'[10]Daily Roster'!$R42</f>
        <v>0</v>
      </c>
      <c r="S42" s="56">
        <f>'[10]Daily Roster'!$S42</f>
        <v>0</v>
      </c>
      <c r="T42" s="56">
        <f>'[10]Daily Roster'!$T42</f>
        <v>0</v>
      </c>
    </row>
    <row r="43" spans="1:20" x14ac:dyDescent="0.3">
      <c r="A43" s="7">
        <v>43523</v>
      </c>
      <c r="B43" s="1" t="s">
        <v>3</v>
      </c>
      <c r="C43" s="56" t="str">
        <f>'[10]Daily Roster'!$C43</f>
        <v>Jasenka</v>
      </c>
      <c r="D43" s="56" t="str">
        <f>'[10]Daily Roster'!$D43</f>
        <v>Sylvia</v>
      </c>
      <c r="E43" s="56" t="str">
        <f>'[10]Daily Roster'!$E43</f>
        <v>Karishma</v>
      </c>
      <c r="F43" s="56" t="str">
        <f>'[10]Daily Roster'!$F43</f>
        <v>J.Do</v>
      </c>
      <c r="G43" s="56" t="str">
        <f>'[10]Daily Roster'!$G43</f>
        <v>Angela</v>
      </c>
      <c r="H43" s="56" t="str">
        <f>'[10]Daily Roster'!$H43</f>
        <v>Angelica</v>
      </c>
      <c r="I43" s="56" t="str">
        <f>'[10]Daily Roster'!$I43</f>
        <v>Stephanie</v>
      </c>
      <c r="J43" s="56" t="str">
        <f>'[10]Daily Roster'!$J43</f>
        <v>Carmen</v>
      </c>
      <c r="K43" s="56" t="str">
        <f>'[10]Daily Roster'!$K43</f>
        <v>QQ</v>
      </c>
      <c r="L43" s="56" t="str">
        <f>'[10]Daily Roster'!$L43</f>
        <v>Mickey (Echo)</v>
      </c>
      <c r="M43" s="56">
        <f>'[10]Daily Roster'!$M43</f>
        <v>0</v>
      </c>
      <c r="N43" s="56">
        <f>'[10]Daily Roster'!$N43</f>
        <v>0</v>
      </c>
      <c r="O43" s="56">
        <f>'[10]Daily Roster'!$O43</f>
        <v>0</v>
      </c>
      <c r="P43" s="56">
        <f>'[10]Daily Roster'!$P43</f>
        <v>0</v>
      </c>
      <c r="Q43" s="56">
        <f>'[10]Daily Roster'!$Q43</f>
        <v>0</v>
      </c>
      <c r="R43" s="56">
        <f>'[10]Daily Roster'!$R43</f>
        <v>0</v>
      </c>
      <c r="S43" s="56">
        <f>'[10]Daily Roster'!$S43</f>
        <v>0</v>
      </c>
      <c r="T43" s="56">
        <f>'[10]Daily Roster'!$T43</f>
        <v>0</v>
      </c>
    </row>
    <row r="44" spans="1:20" x14ac:dyDescent="0.3">
      <c r="A44" s="7">
        <v>43524</v>
      </c>
      <c r="B44" s="1" t="s">
        <v>4</v>
      </c>
      <c r="C44" s="56" t="str">
        <f>'[10]Daily Roster'!$C44</f>
        <v>Jasenka</v>
      </c>
      <c r="D44" s="56" t="str">
        <f>'[10]Daily Roster'!$D44</f>
        <v>Sylvia</v>
      </c>
      <c r="E44" s="56" t="str">
        <f>'[10]Daily Roster'!$E44</f>
        <v>Karishma</v>
      </c>
      <c r="F44" s="56" t="str">
        <f>'[10]Daily Roster'!$F44</f>
        <v>Angela</v>
      </c>
      <c r="G44" s="56" t="str">
        <f>'[10]Daily Roster'!$G44</f>
        <v>J.Parkinson</v>
      </c>
      <c r="H44" s="56" t="str">
        <f>'[10]Daily Roster'!$H44</f>
        <v>Angelica</v>
      </c>
      <c r="I44" s="56" t="str">
        <f>'[10]Daily Roster'!$I44</f>
        <v>Stephanie</v>
      </c>
      <c r="J44" s="56" t="str">
        <f>'[10]Daily Roster'!$J44</f>
        <v>Carmen</v>
      </c>
      <c r="K44" s="56" t="str">
        <f>'[10]Daily Roster'!$K44</f>
        <v>QQ</v>
      </c>
      <c r="L44" s="56" t="str">
        <f>'[10]Daily Roster'!$L44</f>
        <v>Mickey (Echo)</v>
      </c>
      <c r="M44" s="56">
        <f>'[10]Daily Roster'!$M44</f>
        <v>0</v>
      </c>
      <c r="N44" s="56">
        <f>'[10]Daily Roster'!$N44</f>
        <v>0</v>
      </c>
      <c r="O44" s="56">
        <f>'[10]Daily Roster'!$O44</f>
        <v>0</v>
      </c>
      <c r="P44" s="56">
        <f>'[10]Daily Roster'!$P44</f>
        <v>0</v>
      </c>
      <c r="Q44" s="56">
        <f>'[10]Daily Roster'!$Q44</f>
        <v>0</v>
      </c>
      <c r="R44" s="56">
        <f>'[10]Daily Roster'!$R44</f>
        <v>0</v>
      </c>
      <c r="S44" s="56">
        <f>'[10]Daily Roster'!$S44</f>
        <v>0</v>
      </c>
      <c r="T44" s="56">
        <f>'[10]Daily Roster'!$T44</f>
        <v>0</v>
      </c>
    </row>
    <row r="45" spans="1:20" x14ac:dyDescent="0.3">
      <c r="A45" s="7">
        <v>43525</v>
      </c>
      <c r="B45" s="1" t="s">
        <v>5</v>
      </c>
      <c r="C45" s="56" t="str">
        <f>'[10]Daily Roster'!$C45</f>
        <v>Jasenka</v>
      </c>
      <c r="D45" s="56" t="str">
        <f>'[10]Daily Roster'!$D45</f>
        <v>Sylvia</v>
      </c>
      <c r="E45" s="56" t="str">
        <f>'[10]Daily Roster'!$E45</f>
        <v>Karishma</v>
      </c>
      <c r="F45" s="56" t="str">
        <f>'[10]Daily Roster'!$F45</f>
        <v>Tatyana</v>
      </c>
      <c r="G45" s="56" t="str">
        <f>'[10]Daily Roster'!$G45</f>
        <v>Angela</v>
      </c>
      <c r="H45" s="56" t="str">
        <f>'[10]Daily Roster'!$H45</f>
        <v>Angelica</v>
      </c>
      <c r="I45" s="56" t="str">
        <f>'[10]Daily Roster'!$I45</f>
        <v>Stephanie</v>
      </c>
      <c r="J45" s="56" t="str">
        <f>'[10]Daily Roster'!$J45</f>
        <v>Carmen</v>
      </c>
      <c r="K45" s="56" t="str">
        <f>'[10]Daily Roster'!$K45</f>
        <v>QQ</v>
      </c>
      <c r="L45" s="56" t="str">
        <f>'[10]Daily Roster'!$L45</f>
        <v>Mickey (Echo)</v>
      </c>
      <c r="M45" s="56">
        <f>'[10]Daily Roster'!$M45</f>
        <v>0</v>
      </c>
      <c r="N45" s="56">
        <f>'[10]Daily Roster'!$N45</f>
        <v>0</v>
      </c>
      <c r="O45" s="56">
        <f>'[10]Daily Roster'!$O45</f>
        <v>0</v>
      </c>
      <c r="P45" s="56">
        <f>'[10]Daily Roster'!$P45</f>
        <v>0</v>
      </c>
      <c r="Q45" s="56">
        <f>'[10]Daily Roster'!$Q45</f>
        <v>0</v>
      </c>
      <c r="R45" s="56">
        <f>'[10]Daily Roster'!$R45</f>
        <v>0</v>
      </c>
      <c r="S45" s="56">
        <f>'[10]Daily Roster'!$S45</f>
        <v>0</v>
      </c>
      <c r="T45" s="56">
        <f>'[10]Daily Roster'!$T45</f>
        <v>0</v>
      </c>
    </row>
    <row r="46" spans="1:20" x14ac:dyDescent="0.3">
      <c r="A46" s="7">
        <v>43528</v>
      </c>
      <c r="B46" s="1" t="s">
        <v>1</v>
      </c>
      <c r="C46" s="56" t="str">
        <f>'[10]Daily Roster'!$C46</f>
        <v>Jasenka</v>
      </c>
      <c r="D46" s="56" t="str">
        <f>'[10]Daily Roster'!$D46</f>
        <v>Sylvia</v>
      </c>
      <c r="E46" s="56" t="str">
        <f>'[10]Daily Roster'!$E46</f>
        <v>Karishma</v>
      </c>
      <c r="F46" s="56" t="str">
        <f>'[10]Daily Roster'!$F46</f>
        <v>S.McPhee</v>
      </c>
      <c r="G46" s="56" t="str">
        <f>'[10]Daily Roster'!$G46</f>
        <v>Carmen</v>
      </c>
      <c r="H46" s="56" t="str">
        <f>'[10]Daily Roster'!$H46</f>
        <v>Angelica</v>
      </c>
      <c r="I46" s="56" t="str">
        <f>'[10]Daily Roster'!$I46</f>
        <v>Angela</v>
      </c>
      <c r="J46" s="56" t="str">
        <f>'[10]Daily Roster'!$J46</f>
        <v>Stephanie</v>
      </c>
      <c r="K46" s="56">
        <f>'[10]Daily Roster'!$K46</f>
        <v>0</v>
      </c>
      <c r="L46" s="56">
        <f>'[10]Daily Roster'!$L46</f>
        <v>0</v>
      </c>
      <c r="M46" s="56">
        <f>'[10]Daily Roster'!$M46</f>
        <v>0</v>
      </c>
      <c r="N46" s="56">
        <f>'[10]Daily Roster'!$N46</f>
        <v>0</v>
      </c>
      <c r="O46" s="56">
        <f>'[10]Daily Roster'!$O46</f>
        <v>0</v>
      </c>
      <c r="P46" s="56">
        <f>'[10]Daily Roster'!$P46</f>
        <v>0</v>
      </c>
      <c r="Q46" s="56">
        <f>'[10]Daily Roster'!$Q46</f>
        <v>0</v>
      </c>
      <c r="R46" s="56">
        <f>'[10]Daily Roster'!$R46</f>
        <v>0</v>
      </c>
      <c r="S46" s="56">
        <f>'[10]Daily Roster'!$S46</f>
        <v>0</v>
      </c>
      <c r="T46" s="56">
        <f>'[10]Daily Roster'!$T46</f>
        <v>0</v>
      </c>
    </row>
    <row r="47" spans="1:20" x14ac:dyDescent="0.3">
      <c r="A47" s="7">
        <v>43529</v>
      </c>
      <c r="B47" s="1" t="s">
        <v>2</v>
      </c>
      <c r="C47" s="56" t="str">
        <f>'[10]Daily Roster'!$C47</f>
        <v>Carmen</v>
      </c>
      <c r="D47" s="56" t="str">
        <f>'[10]Daily Roster'!$D47</f>
        <v>Sylvia</v>
      </c>
      <c r="E47" s="56" t="str">
        <f>'[10]Daily Roster'!$E47</f>
        <v>Karishma</v>
      </c>
      <c r="F47" s="56" t="str">
        <f>'[10]Daily Roster'!$F47</f>
        <v>S.McPhee</v>
      </c>
      <c r="G47" s="56" t="str">
        <f>'[10]Daily Roster'!$G47</f>
        <v>J.Parkinson</v>
      </c>
      <c r="H47" s="56" t="str">
        <f>'[10]Daily Roster'!$H47</f>
        <v>Angelica</v>
      </c>
      <c r="I47" s="56" t="str">
        <f>'[10]Daily Roster'!$I47</f>
        <v>Angela</v>
      </c>
      <c r="J47" s="56" t="str">
        <f>'[10]Daily Roster'!$J47</f>
        <v>Stephanie</v>
      </c>
      <c r="K47" s="56">
        <f>'[10]Daily Roster'!$K47</f>
        <v>0</v>
      </c>
      <c r="L47" s="56">
        <f>'[10]Daily Roster'!$L47</f>
        <v>0</v>
      </c>
      <c r="M47" s="56">
        <f>'[10]Daily Roster'!$M47</f>
        <v>0</v>
      </c>
      <c r="N47" s="56">
        <f>'[10]Daily Roster'!$N47</f>
        <v>0</v>
      </c>
      <c r="O47" s="56">
        <f>'[10]Daily Roster'!$O47</f>
        <v>0</v>
      </c>
      <c r="P47" s="56">
        <f>'[10]Daily Roster'!$P47</f>
        <v>0</v>
      </c>
      <c r="Q47" s="56">
        <f>'[10]Daily Roster'!$Q47</f>
        <v>0</v>
      </c>
      <c r="R47" s="56">
        <f>'[10]Daily Roster'!$R47</f>
        <v>0</v>
      </c>
      <c r="S47" s="56">
        <f>'[10]Daily Roster'!$S47</f>
        <v>0</v>
      </c>
      <c r="T47" s="56" t="str">
        <f>'[10]Daily Roster'!$T47</f>
        <v>qq</v>
      </c>
    </row>
    <row r="48" spans="1:20" x14ac:dyDescent="0.3">
      <c r="A48" s="7">
        <v>43530</v>
      </c>
      <c r="B48" s="1" t="s">
        <v>3</v>
      </c>
      <c r="C48" s="56" t="str">
        <f>'[10]Daily Roster'!$C48</f>
        <v>Jasenka</v>
      </c>
      <c r="D48" s="56" t="str">
        <f>'[10]Daily Roster'!$D48</f>
        <v>Sylvia</v>
      </c>
      <c r="E48" s="56" t="str">
        <f>'[10]Daily Roster'!$E48</f>
        <v>Karishma</v>
      </c>
      <c r="F48" s="56" t="str">
        <f>'[10]Daily Roster'!$F48</f>
        <v>S.McPhee</v>
      </c>
      <c r="G48" s="56" t="str">
        <f>'[10]Daily Roster'!$G48</f>
        <v>Sam</v>
      </c>
      <c r="H48" s="56" t="str">
        <f>'[10]Daily Roster'!$H48</f>
        <v>Angelica</v>
      </c>
      <c r="I48" s="56" t="str">
        <f>'[10]Daily Roster'!$I48</f>
        <v>Angela</v>
      </c>
      <c r="J48" s="56" t="str">
        <f>'[10]Daily Roster'!$J48</f>
        <v>Stephanie</v>
      </c>
      <c r="K48" s="56">
        <f>'[10]Daily Roster'!$K48</f>
        <v>0</v>
      </c>
      <c r="L48" s="56">
        <f>'[10]Daily Roster'!$L48</f>
        <v>0</v>
      </c>
      <c r="M48" s="56">
        <f>'[10]Daily Roster'!$M48</f>
        <v>0</v>
      </c>
      <c r="N48" s="56">
        <f>'[10]Daily Roster'!$N48</f>
        <v>0</v>
      </c>
      <c r="O48" s="56">
        <f>'[10]Daily Roster'!$O48</f>
        <v>0</v>
      </c>
      <c r="P48" s="56">
        <f>'[10]Daily Roster'!$P48</f>
        <v>0</v>
      </c>
      <c r="Q48" s="56">
        <f>'[10]Daily Roster'!$Q48</f>
        <v>0</v>
      </c>
      <c r="R48" s="56">
        <f>'[10]Daily Roster'!$R48</f>
        <v>0</v>
      </c>
      <c r="S48" s="56">
        <f>'[10]Daily Roster'!$S48</f>
        <v>0</v>
      </c>
      <c r="T48" s="56">
        <f>'[10]Daily Roster'!$T48</f>
        <v>0</v>
      </c>
    </row>
    <row r="49" spans="1:20" x14ac:dyDescent="0.3">
      <c r="A49" s="7">
        <v>43531</v>
      </c>
      <c r="B49" s="1" t="s">
        <v>4</v>
      </c>
      <c r="C49" s="56" t="str">
        <f>'[10]Daily Roster'!$C49</f>
        <v>Jasenka</v>
      </c>
      <c r="D49" s="56" t="str">
        <f>'[10]Daily Roster'!$D49</f>
        <v>Sylvia</v>
      </c>
      <c r="E49" s="56" t="str">
        <f>'[10]Daily Roster'!$E49</f>
        <v>Carmen</v>
      </c>
      <c r="F49" s="56" t="str">
        <f>'[10]Daily Roster'!$F49</f>
        <v>S.McPhee</v>
      </c>
      <c r="G49" s="56" t="str">
        <f>'[10]Daily Roster'!$G49</f>
        <v>J.Parkinson</v>
      </c>
      <c r="H49" s="56" t="str">
        <f>'[10]Daily Roster'!$H49</f>
        <v>Angelica</v>
      </c>
      <c r="I49" s="56" t="str">
        <f>'[10]Daily Roster'!$I49</f>
        <v>Tatyana</v>
      </c>
      <c r="J49" s="56" t="str">
        <f>'[10]Daily Roster'!$J49</f>
        <v>Stephanie</v>
      </c>
      <c r="K49" s="56">
        <f>'[10]Daily Roster'!$K49</f>
        <v>0</v>
      </c>
      <c r="L49" s="56">
        <f>'[10]Daily Roster'!$L49</f>
        <v>0</v>
      </c>
      <c r="M49" s="56">
        <f>'[10]Daily Roster'!$M49</f>
        <v>0</v>
      </c>
      <c r="N49" s="56">
        <f>'[10]Daily Roster'!$N49</f>
        <v>0</v>
      </c>
      <c r="O49" s="56">
        <f>'[10]Daily Roster'!$O49</f>
        <v>0</v>
      </c>
      <c r="P49" s="56">
        <f>'[10]Daily Roster'!$P49</f>
        <v>0</v>
      </c>
      <c r="Q49" s="56">
        <f>'[10]Daily Roster'!$Q49</f>
        <v>0</v>
      </c>
      <c r="R49" s="56">
        <f>'[10]Daily Roster'!$R49</f>
        <v>0</v>
      </c>
      <c r="S49" s="56">
        <f>'[10]Daily Roster'!$S49</f>
        <v>0</v>
      </c>
      <c r="T49" s="56">
        <f>'[10]Daily Roster'!$T49</f>
        <v>0</v>
      </c>
    </row>
    <row r="50" spans="1:20" x14ac:dyDescent="0.3">
      <c r="A50" s="7">
        <v>43532</v>
      </c>
      <c r="B50" s="1" t="s">
        <v>5</v>
      </c>
      <c r="C50" s="56" t="str">
        <f>'[10]Daily Roster'!$C50</f>
        <v>Jasenka</v>
      </c>
      <c r="D50" s="56" t="str">
        <f>'[10]Daily Roster'!$D50</f>
        <v>Sylvia</v>
      </c>
      <c r="E50" s="56" t="str">
        <f>'[10]Daily Roster'!$E50</f>
        <v>Karishma</v>
      </c>
      <c r="F50" s="56" t="str">
        <f>'[10]Daily Roster'!$F50</f>
        <v>S.McPhee</v>
      </c>
      <c r="G50" s="56" t="str">
        <f>'[10]Daily Roster'!$G50</f>
        <v>Carmen</v>
      </c>
      <c r="H50" s="56" t="str">
        <f>'[10]Daily Roster'!$H50</f>
        <v>Tatyana</v>
      </c>
      <c r="I50" s="56" t="str">
        <f>'[10]Daily Roster'!$I50</f>
        <v>Angela</v>
      </c>
      <c r="J50" s="56" t="str">
        <f>'[10]Daily Roster'!$J50</f>
        <v>Stephanie</v>
      </c>
      <c r="K50" s="56">
        <f>'[10]Daily Roster'!$K50</f>
        <v>0</v>
      </c>
      <c r="L50" s="56">
        <f>'[10]Daily Roster'!$L50</f>
        <v>0</v>
      </c>
      <c r="M50" s="56">
        <f>'[10]Daily Roster'!$M50</f>
        <v>0</v>
      </c>
      <c r="N50" s="56">
        <f>'[10]Daily Roster'!$N50</f>
        <v>0</v>
      </c>
      <c r="O50" s="56">
        <f>'[10]Daily Roster'!$O50</f>
        <v>0</v>
      </c>
      <c r="P50" s="56">
        <f>'[10]Daily Roster'!$P50</f>
        <v>0</v>
      </c>
      <c r="Q50" s="56">
        <f>'[10]Daily Roster'!$Q50</f>
        <v>0</v>
      </c>
      <c r="R50" s="56">
        <f>'[10]Daily Roster'!$R50</f>
        <v>0</v>
      </c>
      <c r="S50" s="56">
        <f>'[10]Daily Roster'!$S50</f>
        <v>0</v>
      </c>
      <c r="T50" s="56">
        <f>'[10]Daily Roster'!$T50</f>
        <v>0</v>
      </c>
    </row>
    <row r="51" spans="1:20" x14ac:dyDescent="0.3">
      <c r="A51" s="7">
        <v>43535</v>
      </c>
      <c r="B51" s="1" t="s">
        <v>1</v>
      </c>
      <c r="C51" s="56" t="str">
        <f>'[10]Daily Roster'!$C51</f>
        <v>Public Holiday</v>
      </c>
      <c r="D51" s="56" t="str">
        <f>'[10]Daily Roster'!$D51</f>
        <v>Public Holiday</v>
      </c>
      <c r="E51" s="56" t="str">
        <f>'[10]Daily Roster'!$E51</f>
        <v>Public Holiday</v>
      </c>
      <c r="F51" s="56" t="str">
        <f>'[10]Daily Roster'!$F51</f>
        <v>Public Holiday</v>
      </c>
      <c r="G51" s="56" t="str">
        <f>'[10]Daily Roster'!$G51</f>
        <v>Public Holiday</v>
      </c>
      <c r="H51" s="56" t="str">
        <f>'[10]Daily Roster'!$H51</f>
        <v>Public Holiday</v>
      </c>
      <c r="I51" s="56" t="str">
        <f>'[10]Daily Roster'!$I51</f>
        <v>Public Holiday</v>
      </c>
      <c r="J51" s="56" t="str">
        <f>'[10]Daily Roster'!$J51</f>
        <v>Public Holiday</v>
      </c>
      <c r="K51" s="56" t="str">
        <f>'[10]Daily Roster'!$K51</f>
        <v>Public Holiday</v>
      </c>
      <c r="L51" s="56" t="str">
        <f>'[10]Daily Roster'!$L51</f>
        <v>Public Holiday</v>
      </c>
      <c r="M51" s="56" t="str">
        <f>'[10]Daily Roster'!$M51</f>
        <v>Public Holiday</v>
      </c>
      <c r="N51" s="56" t="str">
        <f>'[10]Daily Roster'!$N51</f>
        <v>Public Holiday</v>
      </c>
      <c r="O51" s="56" t="str">
        <f>'[10]Daily Roster'!$O51</f>
        <v>Public Holiday</v>
      </c>
      <c r="P51" s="56" t="str">
        <f>'[10]Daily Roster'!$P51</f>
        <v>Public Holiday</v>
      </c>
      <c r="Q51" s="56" t="str">
        <f>'[10]Daily Roster'!$Q51</f>
        <v>Public Holiday</v>
      </c>
      <c r="R51" s="56" t="str">
        <f>'[10]Daily Roster'!$R51</f>
        <v>Public Holiday</v>
      </c>
      <c r="S51" s="56">
        <f>'[10]Daily Roster'!$S51</f>
        <v>0</v>
      </c>
      <c r="T51" s="56" t="str">
        <f>'[10]Daily Roster'!$T51</f>
        <v>qq</v>
      </c>
    </row>
    <row r="52" spans="1:20" x14ac:dyDescent="0.3">
      <c r="A52" s="7">
        <v>43536</v>
      </c>
      <c r="B52" s="1" t="s">
        <v>2</v>
      </c>
      <c r="C52" s="56" t="str">
        <f>'[10]Daily Roster'!$C52</f>
        <v>Angela</v>
      </c>
      <c r="D52" s="56" t="str">
        <f>'[10]Daily Roster'!$D52</f>
        <v>Tatyana</v>
      </c>
      <c r="E52" s="56" t="str">
        <f>'[10]Daily Roster'!$E52</f>
        <v>Stephanie</v>
      </c>
      <c r="F52" s="56" t="str">
        <f>'[10]Daily Roster'!$F52</f>
        <v>Carmen</v>
      </c>
      <c r="G52" s="56" t="str">
        <f>'[10]Daily Roster'!$G52</f>
        <v>J.Parkinson</v>
      </c>
      <c r="H52" s="56" t="str">
        <f>'[10]Daily Roster'!$H52</f>
        <v>S.McPhee</v>
      </c>
      <c r="I52" s="56" t="str">
        <f>'[10]Daily Roster'!$I52</f>
        <v>Angelica</v>
      </c>
      <c r="J52" s="56" t="str">
        <f>'[10]Daily Roster'!$J52</f>
        <v>Jasenka</v>
      </c>
      <c r="K52" s="56">
        <f>'[10]Daily Roster'!$K52</f>
        <v>0</v>
      </c>
      <c r="L52" s="56">
        <f>'[10]Daily Roster'!$L52</f>
        <v>0</v>
      </c>
      <c r="M52" s="56">
        <f>'[10]Daily Roster'!$M52</f>
        <v>0</v>
      </c>
      <c r="N52" s="56">
        <f>'[10]Daily Roster'!$N52</f>
        <v>0</v>
      </c>
      <c r="O52" s="56">
        <f>'[10]Daily Roster'!$O52</f>
        <v>0</v>
      </c>
      <c r="P52" s="56">
        <f>'[10]Daily Roster'!$P52</f>
        <v>0</v>
      </c>
      <c r="Q52" s="56">
        <f>'[10]Daily Roster'!$Q52</f>
        <v>0</v>
      </c>
      <c r="R52" s="56">
        <f>'[10]Daily Roster'!$R52</f>
        <v>0</v>
      </c>
      <c r="S52" s="56">
        <f>'[10]Daily Roster'!$S52</f>
        <v>0</v>
      </c>
      <c r="T52" s="56" t="str">
        <f>'[10]Daily Roster'!$T52</f>
        <v>qq</v>
      </c>
    </row>
    <row r="53" spans="1:20" x14ac:dyDescent="0.3">
      <c r="A53" s="7">
        <v>43537</v>
      </c>
      <c r="B53" s="1" t="s">
        <v>3</v>
      </c>
      <c r="C53" s="56" t="str">
        <f>'[10]Daily Roster'!$C53</f>
        <v>Angela</v>
      </c>
      <c r="D53" s="56" t="str">
        <f>'[10]Daily Roster'!$D53</f>
        <v>Tatyana</v>
      </c>
      <c r="E53" s="56" t="str">
        <f>'[10]Daily Roster'!$E53</f>
        <v>Stephanie</v>
      </c>
      <c r="F53" s="56" t="str">
        <f>'[10]Daily Roster'!$F53</f>
        <v>Carmen</v>
      </c>
      <c r="G53" s="56" t="str">
        <f>'[10]Daily Roster'!$G53</f>
        <v>S.McPhee</v>
      </c>
      <c r="H53" s="56" t="str">
        <f>'[10]Daily Roster'!$H53</f>
        <v>Jasenka</v>
      </c>
      <c r="I53" s="56" t="str">
        <f>'[10]Daily Roster'!$I53</f>
        <v>Angelica</v>
      </c>
      <c r="J53" s="56" t="str">
        <f>'[10]Daily Roster'!$J53</f>
        <v>J.Do</v>
      </c>
      <c r="K53" s="56">
        <f>'[10]Daily Roster'!$K53</f>
        <v>0</v>
      </c>
      <c r="L53" s="56">
        <f>'[10]Daily Roster'!$L53</f>
        <v>0</v>
      </c>
      <c r="M53" s="56">
        <f>'[10]Daily Roster'!$M53</f>
        <v>0</v>
      </c>
      <c r="N53" s="56">
        <f>'[10]Daily Roster'!$N53</f>
        <v>0</v>
      </c>
      <c r="O53" s="56">
        <f>'[10]Daily Roster'!$O53</f>
        <v>0</v>
      </c>
      <c r="P53" s="56">
        <f>'[10]Daily Roster'!$P53</f>
        <v>0</v>
      </c>
      <c r="Q53" s="56">
        <f>'[10]Daily Roster'!$Q53</f>
        <v>0</v>
      </c>
      <c r="R53" s="56">
        <f>'[10]Daily Roster'!$R53</f>
        <v>0</v>
      </c>
      <c r="S53" s="56">
        <f>'[10]Daily Roster'!$S53</f>
        <v>0</v>
      </c>
      <c r="T53" s="56" t="str">
        <f>'[10]Daily Roster'!$T53</f>
        <v>Karishma</v>
      </c>
    </row>
    <row r="54" spans="1:20" x14ac:dyDescent="0.3">
      <c r="A54" s="7">
        <v>43538</v>
      </c>
      <c r="B54" s="1" t="s">
        <v>4</v>
      </c>
      <c r="C54" s="56" t="str">
        <f>'[10]Daily Roster'!$C54</f>
        <v>Angela</v>
      </c>
      <c r="D54" s="56" t="str">
        <f>'[10]Daily Roster'!$D54</f>
        <v>Tatyana</v>
      </c>
      <c r="E54" s="56" t="str">
        <f>'[10]Daily Roster'!$E54</f>
        <v>Stephanie</v>
      </c>
      <c r="F54" s="56" t="str">
        <f>'[10]Daily Roster'!$F54</f>
        <v>Carmen</v>
      </c>
      <c r="G54" s="56" t="str">
        <f>'[10]Daily Roster'!$G54</f>
        <v>J.Parkinson</v>
      </c>
      <c r="H54" s="56" t="str">
        <f>'[10]Daily Roster'!$H54</f>
        <v>S.McPhee</v>
      </c>
      <c r="I54" s="56" t="str">
        <f>'[10]Daily Roster'!$I54</f>
        <v>Angelica</v>
      </c>
      <c r="J54" s="56" t="str">
        <f>'[10]Daily Roster'!$J54</f>
        <v>J.Do</v>
      </c>
      <c r="K54" s="56">
        <f>'[10]Daily Roster'!$K54</f>
        <v>0</v>
      </c>
      <c r="L54" s="56">
        <f>'[10]Daily Roster'!$L54</f>
        <v>0</v>
      </c>
      <c r="M54" s="56">
        <f>'[10]Daily Roster'!$M54</f>
        <v>0</v>
      </c>
      <c r="N54" s="56">
        <f>'[10]Daily Roster'!$N54</f>
        <v>0</v>
      </c>
      <c r="O54" s="56">
        <f>'[10]Daily Roster'!$O54</f>
        <v>0</v>
      </c>
      <c r="P54" s="56">
        <f>'[10]Daily Roster'!$P54</f>
        <v>0</v>
      </c>
      <c r="Q54" s="56">
        <f>'[10]Daily Roster'!$Q54</f>
        <v>0</v>
      </c>
      <c r="R54" s="56">
        <f>'[10]Daily Roster'!$R54</f>
        <v>0</v>
      </c>
      <c r="S54" s="56">
        <f>'[10]Daily Roster'!$S54</f>
        <v>0</v>
      </c>
      <c r="T54" s="56" t="str">
        <f>'[10]Daily Roster'!$T54</f>
        <v>Karishma</v>
      </c>
    </row>
    <row r="55" spans="1:20" x14ac:dyDescent="0.3">
      <c r="A55" s="7">
        <v>43539</v>
      </c>
      <c r="B55" s="1" t="s">
        <v>5</v>
      </c>
      <c r="C55" s="56" t="str">
        <f>'[10]Daily Roster'!$C55</f>
        <v>Angela</v>
      </c>
      <c r="D55" s="56" t="str">
        <f>'[10]Daily Roster'!$D55</f>
        <v>Tatyana</v>
      </c>
      <c r="E55" s="56" t="str">
        <f>'[10]Daily Roster'!$E55</f>
        <v>Stephanie</v>
      </c>
      <c r="F55" s="56" t="str">
        <f>'[10]Daily Roster'!$F55</f>
        <v>Carmen</v>
      </c>
      <c r="G55" s="56" t="str">
        <f>'[10]Daily Roster'!$G55</f>
        <v>S.McPhee</v>
      </c>
      <c r="H55" s="56" t="str">
        <f>'[10]Daily Roster'!$H55</f>
        <v>Karishma</v>
      </c>
      <c r="I55" s="56" t="str">
        <f>'[10]Daily Roster'!$I55</f>
        <v>Angelica</v>
      </c>
      <c r="J55" s="56" t="str">
        <f>'[10]Daily Roster'!$J55</f>
        <v>J.Do</v>
      </c>
      <c r="K55" s="56">
        <f>'[10]Daily Roster'!$K55</f>
        <v>0</v>
      </c>
      <c r="L55" s="56">
        <f>'[10]Daily Roster'!$L55</f>
        <v>0</v>
      </c>
      <c r="M55" s="56">
        <f>'[10]Daily Roster'!$M55</f>
        <v>0</v>
      </c>
      <c r="N55" s="56">
        <f>'[10]Daily Roster'!$N55</f>
        <v>0</v>
      </c>
      <c r="O55" s="56">
        <f>'[10]Daily Roster'!$O55</f>
        <v>0</v>
      </c>
      <c r="P55" s="56">
        <f>'[10]Daily Roster'!$P55</f>
        <v>0</v>
      </c>
      <c r="Q55" s="56">
        <f>'[10]Daily Roster'!$Q55</f>
        <v>0</v>
      </c>
      <c r="R55" s="56">
        <f>'[10]Daily Roster'!$R55</f>
        <v>0</v>
      </c>
      <c r="S55" s="56">
        <f>'[10]Daily Roster'!$S55</f>
        <v>0</v>
      </c>
      <c r="T55" s="56" t="str">
        <f>'[10]Daily Roster'!$T55</f>
        <v>qq</v>
      </c>
    </row>
    <row r="56" spans="1:20" x14ac:dyDescent="0.3">
      <c r="A56" s="7">
        <v>43542</v>
      </c>
      <c r="B56" s="1" t="s">
        <v>1</v>
      </c>
      <c r="C56" s="56" t="str">
        <f>'[10]Daily Roster'!$C56</f>
        <v>Angela</v>
      </c>
      <c r="D56" s="56" t="str">
        <f>'[10]Daily Roster'!$D56</f>
        <v>Tatyana</v>
      </c>
      <c r="E56" s="56" t="str">
        <f>'[10]Daily Roster'!$E56</f>
        <v>Stephanie</v>
      </c>
      <c r="F56" s="56" t="str">
        <f>'[10]Daily Roster'!$F56</f>
        <v>Carmen</v>
      </c>
      <c r="G56" s="56" t="str">
        <f>'[10]Daily Roster'!$G56</f>
        <v>J.Do</v>
      </c>
      <c r="H56" s="56" t="str">
        <f>'[10]Daily Roster'!$H56</f>
        <v>Angelica</v>
      </c>
      <c r="I56" s="56" t="str">
        <f>'[10]Daily Roster'!$I56</f>
        <v>S.McPhee</v>
      </c>
      <c r="J56" s="56" t="str">
        <f>'[10]Daily Roster'!$J56</f>
        <v>Jasenka</v>
      </c>
      <c r="K56" s="56">
        <f>'[10]Daily Roster'!$K56</f>
        <v>0</v>
      </c>
      <c r="L56" s="56">
        <f>'[10]Daily Roster'!$L56</f>
        <v>0</v>
      </c>
      <c r="M56" s="56">
        <f>'[10]Daily Roster'!$M56</f>
        <v>0</v>
      </c>
      <c r="N56" s="56">
        <f>'[10]Daily Roster'!$N56</f>
        <v>0</v>
      </c>
      <c r="O56" s="56">
        <f>'[10]Daily Roster'!$O56</f>
        <v>0</v>
      </c>
      <c r="P56" s="56">
        <f>'[10]Daily Roster'!$P56</f>
        <v>0</v>
      </c>
      <c r="Q56" s="56">
        <f>'[10]Daily Roster'!$Q56</f>
        <v>0</v>
      </c>
      <c r="R56" s="56">
        <f>'[10]Daily Roster'!$R56</f>
        <v>0</v>
      </c>
      <c r="S56" s="56">
        <f>'[10]Daily Roster'!$S56</f>
        <v>0</v>
      </c>
      <c r="T56" s="56" t="str">
        <f>'[10]Daily Roster'!$T56</f>
        <v>qq</v>
      </c>
    </row>
    <row r="57" spans="1:20" x14ac:dyDescent="0.3">
      <c r="A57" s="7">
        <v>43543</v>
      </c>
      <c r="B57" s="1" t="s">
        <v>2</v>
      </c>
      <c r="C57" s="56" t="str">
        <f>'[10]Daily Roster'!$C57</f>
        <v>Angela</v>
      </c>
      <c r="D57" s="56" t="str">
        <f>'[10]Daily Roster'!$D57</f>
        <v>Tatyana</v>
      </c>
      <c r="E57" s="56" t="str">
        <f>'[10]Daily Roster'!$E57</f>
        <v>Stephanie</v>
      </c>
      <c r="F57" s="56" t="str">
        <f>'[10]Daily Roster'!$F57</f>
        <v>Carmen</v>
      </c>
      <c r="G57" s="56" t="str">
        <f>'[10]Daily Roster'!$G57</f>
        <v>J.Do</v>
      </c>
      <c r="H57" s="56" t="str">
        <f>'[10]Daily Roster'!$H57</f>
        <v>Angelica</v>
      </c>
      <c r="I57" s="56" t="str">
        <f>'[10]Daily Roster'!$I57</f>
        <v>S.McPhee</v>
      </c>
      <c r="J57" s="56" t="str">
        <f>'[10]Daily Roster'!$J57</f>
        <v>Jasenka</v>
      </c>
      <c r="K57" s="56">
        <f>'[10]Daily Roster'!$K57</f>
        <v>0</v>
      </c>
      <c r="L57" s="56">
        <f>'[10]Daily Roster'!$L57</f>
        <v>0</v>
      </c>
      <c r="M57" s="56">
        <f>'[10]Daily Roster'!$M57</f>
        <v>0</v>
      </c>
      <c r="N57" s="56">
        <f>'[10]Daily Roster'!$N57</f>
        <v>0</v>
      </c>
      <c r="O57" s="56">
        <f>'[10]Daily Roster'!$O57</f>
        <v>0</v>
      </c>
      <c r="P57" s="56">
        <f>'[10]Daily Roster'!$P57</f>
        <v>0</v>
      </c>
      <c r="Q57" s="56">
        <f>'[10]Daily Roster'!$Q57</f>
        <v>0</v>
      </c>
      <c r="R57" s="56">
        <f>'[10]Daily Roster'!$R57</f>
        <v>0</v>
      </c>
      <c r="S57" s="56">
        <f>'[10]Daily Roster'!$S57</f>
        <v>0</v>
      </c>
      <c r="T57" s="56" t="str">
        <f>'[10]Daily Roster'!$T57</f>
        <v>qq</v>
      </c>
    </row>
    <row r="58" spans="1:20" x14ac:dyDescent="0.3">
      <c r="A58" s="7">
        <v>43544</v>
      </c>
      <c r="B58" s="1" t="s">
        <v>3</v>
      </c>
      <c r="C58" s="56" t="str">
        <f>'[10]Daily Roster'!$C58</f>
        <v>Angela</v>
      </c>
      <c r="D58" s="56" t="str">
        <f>'[10]Daily Roster'!$D58</f>
        <v>Tatyana</v>
      </c>
      <c r="E58" s="56" t="str">
        <f>'[10]Daily Roster'!$E58</f>
        <v>Stephanie</v>
      </c>
      <c r="F58" s="56" t="str">
        <f>'[10]Daily Roster'!$F58</f>
        <v>Carmen</v>
      </c>
      <c r="G58" s="56" t="str">
        <f>'[10]Daily Roster'!$G58</f>
        <v>J.Do</v>
      </c>
      <c r="H58" s="56" t="str">
        <f>'[10]Daily Roster'!$H58</f>
        <v>Karishma</v>
      </c>
      <c r="I58" s="56" t="str">
        <f>'[10]Daily Roster'!$I58</f>
        <v>S.McPhee</v>
      </c>
      <c r="J58" s="56" t="str">
        <f>'[10]Daily Roster'!$J58</f>
        <v>Jasenka</v>
      </c>
      <c r="K58" s="56">
        <f>'[10]Daily Roster'!$K58</f>
        <v>0</v>
      </c>
      <c r="L58" s="56">
        <f>'[10]Daily Roster'!$L58</f>
        <v>0</v>
      </c>
      <c r="M58" s="56">
        <f>'[10]Daily Roster'!$M58</f>
        <v>0</v>
      </c>
      <c r="N58" s="56">
        <f>'[10]Daily Roster'!$N58</f>
        <v>0</v>
      </c>
      <c r="O58" s="56">
        <f>'[10]Daily Roster'!$O58</f>
        <v>0</v>
      </c>
      <c r="P58" s="56">
        <f>'[10]Daily Roster'!$P58</f>
        <v>0</v>
      </c>
      <c r="Q58" s="56">
        <f>'[10]Daily Roster'!$Q58</f>
        <v>0</v>
      </c>
      <c r="R58" s="56">
        <f>'[10]Daily Roster'!$R58</f>
        <v>0</v>
      </c>
      <c r="S58" s="56">
        <f>'[10]Daily Roster'!$S58</f>
        <v>0</v>
      </c>
      <c r="T58" s="56" t="str">
        <f>'[10]Daily Roster'!$T58</f>
        <v>Angelica</v>
      </c>
    </row>
    <row r="59" spans="1:20" x14ac:dyDescent="0.3">
      <c r="A59" s="7">
        <v>43545</v>
      </c>
      <c r="B59" s="1" t="s">
        <v>4</v>
      </c>
      <c r="C59" s="56" t="str">
        <f>'[10]Daily Roster'!$C59</f>
        <v>Angela</v>
      </c>
      <c r="D59" s="56" t="str">
        <f>'[10]Daily Roster'!$D59</f>
        <v>Tatyana</v>
      </c>
      <c r="E59" s="56" t="str">
        <f>'[10]Daily Roster'!$E59</f>
        <v>Stephanie</v>
      </c>
      <c r="F59" s="56" t="str">
        <f>'[10]Daily Roster'!$F59</f>
        <v>Carmen</v>
      </c>
      <c r="G59" s="56" t="str">
        <f>'[10]Daily Roster'!$G59</f>
        <v>J.Parkinson</v>
      </c>
      <c r="H59" s="56" t="str">
        <f>'[10]Daily Roster'!$H59</f>
        <v>Angelica</v>
      </c>
      <c r="I59" s="56" t="str">
        <f>'[10]Daily Roster'!$I59</f>
        <v>S.McPhee</v>
      </c>
      <c r="J59" s="56" t="str">
        <f>'[10]Daily Roster'!$J59</f>
        <v>Jasenka</v>
      </c>
      <c r="K59" s="56">
        <f>'[10]Daily Roster'!$K59</f>
        <v>0</v>
      </c>
      <c r="L59" s="56">
        <f>'[10]Daily Roster'!$L59</f>
        <v>0</v>
      </c>
      <c r="M59" s="56">
        <f>'[10]Daily Roster'!$M59</f>
        <v>0</v>
      </c>
      <c r="N59" s="56">
        <f>'[10]Daily Roster'!$N59</f>
        <v>0</v>
      </c>
      <c r="O59" s="56">
        <f>'[10]Daily Roster'!$O59</f>
        <v>0</v>
      </c>
      <c r="P59" s="56">
        <f>'[10]Daily Roster'!$P59</f>
        <v>0</v>
      </c>
      <c r="Q59" s="56">
        <f>'[10]Daily Roster'!$Q59</f>
        <v>0</v>
      </c>
      <c r="R59" s="56">
        <f>'[10]Daily Roster'!$R59</f>
        <v>0</v>
      </c>
      <c r="S59" s="56">
        <f>'[10]Daily Roster'!$S59</f>
        <v>0</v>
      </c>
      <c r="T59" s="56" t="str">
        <f>'[10]Daily Roster'!$T59</f>
        <v>Sylvia</v>
      </c>
    </row>
    <row r="60" spans="1:20" x14ac:dyDescent="0.3">
      <c r="A60" s="7">
        <v>43546</v>
      </c>
      <c r="B60" s="1" t="s">
        <v>5</v>
      </c>
      <c r="C60" s="56" t="str">
        <f>'[10]Daily Roster'!$C60</f>
        <v>Angela</v>
      </c>
      <c r="D60" s="56" t="str">
        <f>'[10]Daily Roster'!$D60</f>
        <v>Tatyana</v>
      </c>
      <c r="E60" s="56" t="str">
        <f>'[10]Daily Roster'!$E60</f>
        <v>Sylvia</v>
      </c>
      <c r="F60" s="56" t="str">
        <f>'[10]Daily Roster'!$F60</f>
        <v>Carmen</v>
      </c>
      <c r="G60" s="56" t="str">
        <f>'[10]Daily Roster'!$G60</f>
        <v>J.Do</v>
      </c>
      <c r="H60" s="56" t="str">
        <f>'[10]Daily Roster'!$H60</f>
        <v>Karishma</v>
      </c>
      <c r="I60" s="56" t="str">
        <f>'[10]Daily Roster'!$I60</f>
        <v>S.McPhee</v>
      </c>
      <c r="J60" s="56" t="str">
        <f>'[10]Daily Roster'!$J60</f>
        <v>Jasenka</v>
      </c>
      <c r="K60" s="56">
        <f>'[10]Daily Roster'!$K60</f>
        <v>0</v>
      </c>
      <c r="L60" s="56">
        <f>'[10]Daily Roster'!$L60</f>
        <v>0</v>
      </c>
      <c r="M60" s="56">
        <f>'[10]Daily Roster'!$M60</f>
        <v>0</v>
      </c>
      <c r="N60" s="56">
        <f>'[10]Daily Roster'!$N60</f>
        <v>0</v>
      </c>
      <c r="O60" s="56">
        <f>'[10]Daily Roster'!$O60</f>
        <v>0</v>
      </c>
      <c r="P60" s="56">
        <f>'[10]Daily Roster'!$P60</f>
        <v>0</v>
      </c>
      <c r="Q60" s="56">
        <f>'[10]Daily Roster'!$Q60</f>
        <v>0</v>
      </c>
      <c r="R60" s="56">
        <f>'[10]Daily Roster'!$R60</f>
        <v>0</v>
      </c>
      <c r="S60" s="56">
        <f>'[10]Daily Roster'!$S60</f>
        <v>0</v>
      </c>
      <c r="T60" s="56" t="str">
        <f>'[10]Daily Roster'!$T60</f>
        <v>Angelica</v>
      </c>
    </row>
    <row r="61" spans="1:20" x14ac:dyDescent="0.3">
      <c r="A61" s="7">
        <v>43549</v>
      </c>
      <c r="B61" s="1" t="s">
        <v>1</v>
      </c>
      <c r="C61" s="56" t="str">
        <f>'[10]Daily Roster'!$C61</f>
        <v>Sylvia</v>
      </c>
      <c r="D61" s="56" t="str">
        <f>'[10]Daily Roster'!$D61</f>
        <v>Tatyana</v>
      </c>
      <c r="E61" s="56" t="str">
        <f>'[10]Daily Roster'!$E61</f>
        <v>Stephanie</v>
      </c>
      <c r="F61" s="56" t="str">
        <f>'[10]Daily Roster'!$F61</f>
        <v>Carmen</v>
      </c>
      <c r="G61" s="56" t="str">
        <f>'[10]Daily Roster'!$G61</f>
        <v>Jasenka</v>
      </c>
      <c r="H61" s="56" t="str">
        <f>'[10]Daily Roster'!$H61</f>
        <v>S.McPhee</v>
      </c>
      <c r="I61" s="56" t="str">
        <f>'[10]Daily Roster'!$I61</f>
        <v>J.Do</v>
      </c>
      <c r="J61" s="56" t="str">
        <f>'[10]Daily Roster'!$J61</f>
        <v>Karishma</v>
      </c>
      <c r="K61" s="56">
        <f>'[10]Daily Roster'!$K61</f>
        <v>0</v>
      </c>
      <c r="L61" s="56">
        <f>'[10]Daily Roster'!$L61</f>
        <v>0</v>
      </c>
      <c r="M61" s="56">
        <f>'[10]Daily Roster'!$M61</f>
        <v>0</v>
      </c>
      <c r="N61" s="56">
        <f>'[10]Daily Roster'!$N61</f>
        <v>0</v>
      </c>
      <c r="O61" s="56">
        <f>'[10]Daily Roster'!$O61</f>
        <v>0</v>
      </c>
      <c r="P61" s="56">
        <f>'[10]Daily Roster'!$P61</f>
        <v>0</v>
      </c>
      <c r="Q61" s="56">
        <f>'[10]Daily Roster'!$Q61</f>
        <v>0</v>
      </c>
      <c r="R61" s="56">
        <f>'[10]Daily Roster'!$R61</f>
        <v>0</v>
      </c>
      <c r="S61" s="56">
        <f>'[10]Daily Roster'!$S61</f>
        <v>0</v>
      </c>
      <c r="T61" s="56" t="str">
        <f>'[10]Daily Roster'!$T61</f>
        <v>Angelica</v>
      </c>
    </row>
    <row r="62" spans="1:20" x14ac:dyDescent="0.3">
      <c r="A62" s="7">
        <v>43550</v>
      </c>
      <c r="B62" s="1" t="s">
        <v>2</v>
      </c>
      <c r="C62" s="56" t="str">
        <f>'[10]Daily Roster'!$C62</f>
        <v>Angela</v>
      </c>
      <c r="D62" s="56" t="str">
        <f>'[10]Daily Roster'!$D62</f>
        <v>Sylvia</v>
      </c>
      <c r="E62" s="56" t="str">
        <f>'[10]Daily Roster'!$E62</f>
        <v>Stephanie</v>
      </c>
      <c r="F62" s="56" t="str">
        <f>'[10]Daily Roster'!$F62</f>
        <v>Carmen</v>
      </c>
      <c r="G62" s="56" t="str">
        <f>'[10]Daily Roster'!$G62</f>
        <v>J.Parkinson</v>
      </c>
      <c r="H62" s="56" t="str">
        <f>'[10]Daily Roster'!$H62</f>
        <v>S.McPhee</v>
      </c>
      <c r="I62" s="56" t="str">
        <f>'[10]Daily Roster'!$I62</f>
        <v>J.Do</v>
      </c>
      <c r="J62" s="56" t="str">
        <f>'[10]Daily Roster'!$J62</f>
        <v>Karishma</v>
      </c>
      <c r="K62" s="56">
        <f>'[10]Daily Roster'!$K62</f>
        <v>0</v>
      </c>
      <c r="L62" s="56">
        <f>'[10]Daily Roster'!$L62</f>
        <v>0</v>
      </c>
      <c r="M62" s="56">
        <f>'[10]Daily Roster'!$M62</f>
        <v>0</v>
      </c>
      <c r="N62" s="56">
        <f>'[10]Daily Roster'!$N62</f>
        <v>0</v>
      </c>
      <c r="O62" s="56">
        <f>'[10]Daily Roster'!$O62</f>
        <v>0</v>
      </c>
      <c r="P62" s="56">
        <f>'[10]Daily Roster'!$P62</f>
        <v>0</v>
      </c>
      <c r="Q62" s="56">
        <f>'[10]Daily Roster'!$Q62</f>
        <v>0</v>
      </c>
      <c r="R62" s="56">
        <f>'[10]Daily Roster'!$R62</f>
        <v>0</v>
      </c>
      <c r="S62" s="56">
        <f>'[10]Daily Roster'!$S62</f>
        <v>0</v>
      </c>
      <c r="T62" s="56" t="str">
        <f>'[10]Daily Roster'!$T62</f>
        <v>Angelica</v>
      </c>
    </row>
    <row r="63" spans="1:20" x14ac:dyDescent="0.3">
      <c r="A63" s="7">
        <v>43551</v>
      </c>
      <c r="B63" s="1" t="s">
        <v>3</v>
      </c>
      <c r="C63" s="56" t="str">
        <f>'[10]Daily Roster'!$C63</f>
        <v>Angela</v>
      </c>
      <c r="D63" s="56" t="str">
        <f>'[10]Daily Roster'!$D63</f>
        <v>Tatyana</v>
      </c>
      <c r="E63" s="56" t="str">
        <f>'[10]Daily Roster'!$E63</f>
        <v>Stephanie</v>
      </c>
      <c r="F63" s="56" t="str">
        <f>'[10]Daily Roster'!$F63</f>
        <v>Carmen</v>
      </c>
      <c r="G63" s="56" t="str">
        <f>'[10]Daily Roster'!$G63</f>
        <v>Jasenka</v>
      </c>
      <c r="H63" s="56" t="str">
        <f>'[10]Daily Roster'!$H63</f>
        <v>S.McPhee</v>
      </c>
      <c r="I63" s="56" t="str">
        <f>'[10]Daily Roster'!$I63</f>
        <v>J.Do</v>
      </c>
      <c r="J63" s="56" t="str">
        <f>'[10]Daily Roster'!$J63</f>
        <v>Karishma</v>
      </c>
      <c r="K63" s="56">
        <f>'[10]Daily Roster'!$K63</f>
        <v>0</v>
      </c>
      <c r="L63" s="56">
        <f>'[10]Daily Roster'!$L63</f>
        <v>0</v>
      </c>
      <c r="M63" s="56">
        <f>'[10]Daily Roster'!$M63</f>
        <v>0</v>
      </c>
      <c r="N63" s="56">
        <f>'[10]Daily Roster'!$N63</f>
        <v>0</v>
      </c>
      <c r="O63" s="56">
        <f>'[10]Daily Roster'!$O63</f>
        <v>0</v>
      </c>
      <c r="P63" s="56">
        <f>'[10]Daily Roster'!$P63</f>
        <v>0</v>
      </c>
      <c r="Q63" s="56">
        <f>'[10]Daily Roster'!$Q63</f>
        <v>0</v>
      </c>
      <c r="R63" s="56">
        <f>'[10]Daily Roster'!$R63</f>
        <v>0</v>
      </c>
      <c r="S63" s="56">
        <f>'[10]Daily Roster'!$S63</f>
        <v>0</v>
      </c>
      <c r="T63" s="56" t="str">
        <f>'[10]Daily Roster'!$T63</f>
        <v>Angelica</v>
      </c>
    </row>
    <row r="64" spans="1:20" x14ac:dyDescent="0.3">
      <c r="A64" s="7">
        <v>43552</v>
      </c>
      <c r="B64" s="1" t="s">
        <v>4</v>
      </c>
      <c r="C64" s="56" t="str">
        <f>'[10]Daily Roster'!$C64</f>
        <v>Angela</v>
      </c>
      <c r="D64" s="56" t="str">
        <f>'[10]Daily Roster'!$D64</f>
        <v>Tatyana</v>
      </c>
      <c r="E64" s="56" t="str">
        <f>'[10]Daily Roster'!$E64</f>
        <v>Stephanie</v>
      </c>
      <c r="F64" s="56" t="str">
        <f>'[10]Daily Roster'!$F64</f>
        <v>Carmen</v>
      </c>
      <c r="G64" s="56" t="str">
        <f>'[10]Daily Roster'!$G64</f>
        <v>J.Parkinson</v>
      </c>
      <c r="H64" s="56" t="str">
        <f>'[10]Daily Roster'!$H64</f>
        <v>Jasenka</v>
      </c>
      <c r="I64" s="56" t="str">
        <f>'[10]Daily Roster'!$I64</f>
        <v>J.Do</v>
      </c>
      <c r="J64" s="56" t="str">
        <f>'[10]Daily Roster'!$J64</f>
        <v>Karishma</v>
      </c>
      <c r="K64" s="56">
        <f>'[10]Daily Roster'!$K64</f>
        <v>0</v>
      </c>
      <c r="L64" s="56">
        <f>'[10]Daily Roster'!$L64</f>
        <v>0</v>
      </c>
      <c r="M64" s="56">
        <f>'[10]Daily Roster'!$M64</f>
        <v>0</v>
      </c>
      <c r="N64" s="56">
        <f>'[10]Daily Roster'!$N64</f>
        <v>0</v>
      </c>
      <c r="O64" s="56">
        <f>'[10]Daily Roster'!$O64</f>
        <v>0</v>
      </c>
      <c r="P64" s="56">
        <f>'[10]Daily Roster'!$P64</f>
        <v>0</v>
      </c>
      <c r="Q64" s="56">
        <f>'[10]Daily Roster'!$Q64</f>
        <v>0</v>
      </c>
      <c r="R64" s="56">
        <f>'[10]Daily Roster'!$R64</f>
        <v>0</v>
      </c>
      <c r="S64" s="56">
        <f>'[10]Daily Roster'!$S64</f>
        <v>0</v>
      </c>
      <c r="T64" s="56" t="str">
        <f>'[10]Daily Roster'!$T64</f>
        <v>Angelica</v>
      </c>
    </row>
    <row r="65" spans="1:20" x14ac:dyDescent="0.3">
      <c r="A65" s="7">
        <v>43553</v>
      </c>
      <c r="B65" s="1" t="s">
        <v>5</v>
      </c>
      <c r="C65" s="56" t="str">
        <f>'[10]Daily Roster'!$C65</f>
        <v>Angela</v>
      </c>
      <c r="D65" s="56" t="str">
        <f>'[10]Daily Roster'!$D65</f>
        <v>Tatyana</v>
      </c>
      <c r="E65" s="56" t="str">
        <f>'[10]Daily Roster'!$E65</f>
        <v>Stephanie</v>
      </c>
      <c r="F65" s="56" t="str">
        <f>'[10]Daily Roster'!$F65</f>
        <v>Sylvia</v>
      </c>
      <c r="G65" s="56" t="str">
        <f>'[10]Daily Roster'!$G65</f>
        <v>Jasenka</v>
      </c>
      <c r="H65" s="56" t="str">
        <f>'[10]Daily Roster'!$H65</f>
        <v>S.McPhee</v>
      </c>
      <c r="I65" s="56" t="str">
        <f>'[10]Daily Roster'!$I65</f>
        <v>J.Do</v>
      </c>
      <c r="J65" s="56" t="str">
        <f>'[10]Daily Roster'!$J65</f>
        <v>Karishma</v>
      </c>
      <c r="K65" s="56">
        <f>'[10]Daily Roster'!$K65</f>
        <v>0</v>
      </c>
      <c r="L65" s="56">
        <f>'[10]Daily Roster'!$L65</f>
        <v>0</v>
      </c>
      <c r="M65" s="56">
        <f>'[10]Daily Roster'!$M65</f>
        <v>0</v>
      </c>
      <c r="N65" s="56">
        <f>'[10]Daily Roster'!$N65</f>
        <v>0</v>
      </c>
      <c r="O65" s="56">
        <f>'[10]Daily Roster'!$O65</f>
        <v>0</v>
      </c>
      <c r="P65" s="56">
        <f>'[10]Daily Roster'!$P65</f>
        <v>0</v>
      </c>
      <c r="Q65" s="56">
        <f>'[10]Daily Roster'!$Q65</f>
        <v>0</v>
      </c>
      <c r="R65" s="56">
        <f>'[10]Daily Roster'!$R65</f>
        <v>0</v>
      </c>
      <c r="S65" s="56">
        <f>'[10]Daily Roster'!$S65</f>
        <v>0</v>
      </c>
      <c r="T65" s="56" t="str">
        <f>'[10]Daily Roster'!$T65</f>
        <v>qq</v>
      </c>
    </row>
    <row r="66" spans="1:20" x14ac:dyDescent="0.3">
      <c r="A66" s="7">
        <v>43556</v>
      </c>
      <c r="B66" s="1" t="s">
        <v>1</v>
      </c>
      <c r="C66" s="56" t="str">
        <f>'[10]Daily Roster'!$C66</f>
        <v>Angela</v>
      </c>
      <c r="D66" s="56" t="str">
        <f>'[10]Daily Roster'!$D66</f>
        <v>Tatyana</v>
      </c>
      <c r="E66" s="56" t="str">
        <f>'[10]Daily Roster'!$E66</f>
        <v>Stephanie</v>
      </c>
      <c r="F66" s="56" t="str">
        <f>'[10]Daily Roster'!$F66</f>
        <v>Carmen</v>
      </c>
      <c r="G66" s="56" t="str">
        <f>'[10]Daily Roster'!$G66</f>
        <v>Karishma</v>
      </c>
      <c r="H66" s="56" t="str">
        <f>'[10]Daily Roster'!$H66</f>
        <v>J.Do</v>
      </c>
      <c r="I66" s="56" t="str">
        <f>'[10]Daily Roster'!$I66</f>
        <v>Jasenka</v>
      </c>
      <c r="J66" s="56" t="str">
        <f>'[10]Daily Roster'!$J66</f>
        <v>S.McPhee</v>
      </c>
      <c r="K66" s="56">
        <f>'[10]Daily Roster'!$K66</f>
        <v>0</v>
      </c>
      <c r="L66" s="56">
        <f>'[10]Daily Roster'!$L66</f>
        <v>0</v>
      </c>
      <c r="M66" s="56">
        <f>'[10]Daily Roster'!$M66</f>
        <v>0</v>
      </c>
      <c r="N66" s="56">
        <f>'[10]Daily Roster'!$N66</f>
        <v>0</v>
      </c>
      <c r="O66" s="56">
        <f>'[10]Daily Roster'!$O66</f>
        <v>0</v>
      </c>
      <c r="P66" s="56">
        <f>'[10]Daily Roster'!$P66</f>
        <v>0</v>
      </c>
      <c r="Q66" s="56">
        <f>'[10]Daily Roster'!$Q66</f>
        <v>0</v>
      </c>
      <c r="R66" s="56">
        <f>'[10]Daily Roster'!$R66</f>
        <v>0</v>
      </c>
      <c r="S66" s="56">
        <f>'[10]Daily Roster'!$S66</f>
        <v>0</v>
      </c>
      <c r="T66" s="56">
        <f>'[10]Daily Roster'!$T66</f>
        <v>0</v>
      </c>
    </row>
    <row r="67" spans="1:20" x14ac:dyDescent="0.3">
      <c r="A67" s="7">
        <v>43557</v>
      </c>
      <c r="B67" s="1" t="s">
        <v>2</v>
      </c>
      <c r="C67" s="56" t="str">
        <f>'[10]Daily Roster'!$C67</f>
        <v>Angela</v>
      </c>
      <c r="D67" s="56" t="str">
        <f>'[10]Daily Roster'!$D67</f>
        <v>Tatyana</v>
      </c>
      <c r="E67" s="56" t="str">
        <f>'[10]Daily Roster'!$E67</f>
        <v>Stephanie</v>
      </c>
      <c r="F67" s="56" t="str">
        <f>'[10]Daily Roster'!$F67</f>
        <v>Carmen</v>
      </c>
      <c r="G67" s="56" t="str">
        <f>'[10]Daily Roster'!$G67</f>
        <v>Karishma</v>
      </c>
      <c r="H67" s="56" t="str">
        <f>'[10]Daily Roster'!$H67</f>
        <v>Angelica</v>
      </c>
      <c r="I67" s="56" t="str">
        <f>'[10]Daily Roster'!$I67</f>
        <v>Jasenka</v>
      </c>
      <c r="J67" s="56" t="str">
        <f>'[10]Daily Roster'!$J67</f>
        <v>Sylvia</v>
      </c>
      <c r="K67" s="56">
        <f>'[10]Daily Roster'!$K67</f>
        <v>0</v>
      </c>
      <c r="L67" s="56">
        <f>'[10]Daily Roster'!$L67</f>
        <v>0</v>
      </c>
      <c r="M67" s="56">
        <f>'[10]Daily Roster'!$M67</f>
        <v>0</v>
      </c>
      <c r="N67" s="56">
        <f>'[10]Daily Roster'!$N67</f>
        <v>0</v>
      </c>
      <c r="O67" s="56">
        <f>'[10]Daily Roster'!$O67</f>
        <v>0</v>
      </c>
      <c r="P67" s="56">
        <f>'[10]Daily Roster'!$P67</f>
        <v>0</v>
      </c>
      <c r="Q67" s="56">
        <f>'[10]Daily Roster'!$Q67</f>
        <v>0</v>
      </c>
      <c r="R67" s="56">
        <f>'[10]Daily Roster'!$R67</f>
        <v>0</v>
      </c>
      <c r="S67" s="56">
        <f>'[10]Daily Roster'!$S67</f>
        <v>0</v>
      </c>
      <c r="T67" s="56" t="str">
        <f>'[10]Daily Roster'!$T67</f>
        <v>J.Do</v>
      </c>
    </row>
    <row r="68" spans="1:20" x14ac:dyDescent="0.3">
      <c r="A68" s="7">
        <v>43558</v>
      </c>
      <c r="B68" s="1" t="s">
        <v>3</v>
      </c>
      <c r="C68" s="56" t="str">
        <f>'[10]Daily Roster'!$C68</f>
        <v>Angela</v>
      </c>
      <c r="D68" s="56" t="str">
        <f>'[10]Daily Roster'!$D68</f>
        <v>Tatyana</v>
      </c>
      <c r="E68" s="56" t="str">
        <f>'[10]Daily Roster'!$E68</f>
        <v>Stephanie</v>
      </c>
      <c r="F68" s="56" t="str">
        <f>'[10]Daily Roster'!$F68</f>
        <v>Carmen</v>
      </c>
      <c r="G68" s="56" t="str">
        <f>'[10]Daily Roster'!$G68</f>
        <v>Karishma</v>
      </c>
      <c r="H68" s="56" t="str">
        <f>'[10]Daily Roster'!$H68</f>
        <v>Angelica</v>
      </c>
      <c r="I68" s="56" t="str">
        <f>'[10]Daily Roster'!$I68</f>
        <v>Jasenka</v>
      </c>
      <c r="J68" s="56" t="str">
        <f>'[10]Daily Roster'!$J68</f>
        <v>S.McPhee</v>
      </c>
      <c r="K68" s="56">
        <f>'[10]Daily Roster'!$K68</f>
        <v>0</v>
      </c>
      <c r="L68" s="56">
        <f>'[10]Daily Roster'!$L68</f>
        <v>0</v>
      </c>
      <c r="M68" s="56">
        <f>'[10]Daily Roster'!$M68</f>
        <v>0</v>
      </c>
      <c r="N68" s="56">
        <f>'[10]Daily Roster'!$N68</f>
        <v>0</v>
      </c>
      <c r="O68" s="56">
        <f>'[10]Daily Roster'!$O68</f>
        <v>0</v>
      </c>
      <c r="P68" s="56">
        <f>'[10]Daily Roster'!$P68</f>
        <v>0</v>
      </c>
      <c r="Q68" s="56">
        <f>'[10]Daily Roster'!$Q68</f>
        <v>0</v>
      </c>
      <c r="R68" s="56">
        <f>'[10]Daily Roster'!$R68</f>
        <v>0</v>
      </c>
      <c r="S68" s="56">
        <f>'[10]Daily Roster'!$S68</f>
        <v>0</v>
      </c>
      <c r="T68" s="56" t="str">
        <f>'[10]Daily Roster'!$T68</f>
        <v>J.Do</v>
      </c>
    </row>
    <row r="69" spans="1:20" x14ac:dyDescent="0.3">
      <c r="A69" s="7">
        <v>43559</v>
      </c>
      <c r="B69" s="1" t="s">
        <v>4</v>
      </c>
      <c r="C69" s="56" t="str">
        <f>'[10]Daily Roster'!$C69</f>
        <v>Angela</v>
      </c>
      <c r="D69" s="56" t="str">
        <f>'[10]Daily Roster'!$D69</f>
        <v>Tatyana</v>
      </c>
      <c r="E69" s="56" t="str">
        <f>'[10]Daily Roster'!$E69</f>
        <v>Stephanie</v>
      </c>
      <c r="F69" s="56" t="str">
        <f>'[10]Daily Roster'!$F69</f>
        <v>Carmen</v>
      </c>
      <c r="G69" s="56" t="str">
        <f>'[10]Daily Roster'!$G69</f>
        <v>Karishma</v>
      </c>
      <c r="H69" s="56" t="str">
        <f>'[10]Daily Roster'!$H69</f>
        <v>Angelica</v>
      </c>
      <c r="I69" s="56" t="str">
        <f>'[10]Daily Roster'!$I69</f>
        <v>J.Do</v>
      </c>
      <c r="J69" s="56" t="str">
        <f>'[10]Daily Roster'!$J69</f>
        <v>S.McPhee</v>
      </c>
      <c r="K69" s="56">
        <f>'[10]Daily Roster'!$K69</f>
        <v>0</v>
      </c>
      <c r="L69" s="56">
        <f>'[10]Daily Roster'!$L69</f>
        <v>0</v>
      </c>
      <c r="M69" s="56">
        <f>'[10]Daily Roster'!$M69</f>
        <v>0</v>
      </c>
      <c r="N69" s="56">
        <f>'[10]Daily Roster'!$N69</f>
        <v>0</v>
      </c>
      <c r="O69" s="56">
        <f>'[10]Daily Roster'!$O69</f>
        <v>0</v>
      </c>
      <c r="P69" s="56">
        <f>'[10]Daily Roster'!$P69</f>
        <v>0</v>
      </c>
      <c r="Q69" s="56">
        <f>'[10]Daily Roster'!$Q69</f>
        <v>0</v>
      </c>
      <c r="R69" s="56">
        <f>'[10]Daily Roster'!$R69</f>
        <v>0</v>
      </c>
      <c r="S69" s="56">
        <f>'[10]Daily Roster'!$S69</f>
        <v>0</v>
      </c>
      <c r="T69" s="56">
        <f>'[10]Daily Roster'!$T69</f>
        <v>0</v>
      </c>
    </row>
    <row r="70" spans="1:20" x14ac:dyDescent="0.3">
      <c r="A70" s="7">
        <v>43560</v>
      </c>
      <c r="B70" s="1" t="s">
        <v>5</v>
      </c>
      <c r="C70" s="56" t="str">
        <f>'[10]Daily Roster'!$C70</f>
        <v>Angela</v>
      </c>
      <c r="D70" s="56" t="str">
        <f>'[10]Daily Roster'!$D70</f>
        <v>Tatyana</v>
      </c>
      <c r="E70" s="56" t="str">
        <f>'[10]Daily Roster'!$E70</f>
        <v>Stephanie</v>
      </c>
      <c r="F70" s="56" t="str">
        <f>'[10]Daily Roster'!$F70</f>
        <v>Carmen</v>
      </c>
      <c r="G70" s="56" t="str">
        <f>'[10]Daily Roster'!$G70</f>
        <v>Karishma</v>
      </c>
      <c r="H70" s="56" t="str">
        <f>'[10]Daily Roster'!$H70</f>
        <v>Angelica</v>
      </c>
      <c r="I70" s="56" t="str">
        <f>'[10]Daily Roster'!$I70</f>
        <v>Jasenka</v>
      </c>
      <c r="J70" s="56" t="str">
        <f>'[10]Daily Roster'!$J70</f>
        <v>S.McPhee</v>
      </c>
      <c r="K70" s="56">
        <f>'[10]Daily Roster'!$K70</f>
        <v>0</v>
      </c>
      <c r="L70" s="56">
        <f>'[10]Daily Roster'!$L70</f>
        <v>0</v>
      </c>
      <c r="M70" s="56">
        <f>'[10]Daily Roster'!$M70</f>
        <v>0</v>
      </c>
      <c r="N70" s="56">
        <f>'[10]Daily Roster'!$N70</f>
        <v>0</v>
      </c>
      <c r="O70" s="56">
        <f>'[10]Daily Roster'!$O70</f>
        <v>0</v>
      </c>
      <c r="P70" s="56">
        <f>'[10]Daily Roster'!$P70</f>
        <v>0</v>
      </c>
      <c r="Q70" s="56">
        <f>'[10]Daily Roster'!$Q70</f>
        <v>0</v>
      </c>
      <c r="R70" s="56">
        <f>'[10]Daily Roster'!$R70</f>
        <v>0</v>
      </c>
      <c r="S70" s="56">
        <f>'[10]Daily Roster'!$S70</f>
        <v>0</v>
      </c>
      <c r="T70" s="56" t="str">
        <f>'[10]Daily Roster'!$T70</f>
        <v>J.Do</v>
      </c>
    </row>
    <row r="71" spans="1:20" x14ac:dyDescent="0.3">
      <c r="A71" s="7">
        <v>43563</v>
      </c>
      <c r="B71" s="1" t="s">
        <v>1</v>
      </c>
      <c r="C71" s="56" t="str">
        <f>'[10]Daily Roster'!$C71</f>
        <v>Karishma</v>
      </c>
      <c r="D71" s="56" t="str">
        <f>'[10]Daily Roster'!$D71</f>
        <v>S.McPhee</v>
      </c>
      <c r="E71" s="56" t="str">
        <f>'[10]Daily Roster'!$E71</f>
        <v>Carmen</v>
      </c>
      <c r="F71" s="56" t="str">
        <f>'[10]Daily Roster'!$F71</f>
        <v>Jasenka</v>
      </c>
      <c r="G71" s="56" t="str">
        <f>'[10]Daily Roster'!$G71</f>
        <v>Tatyana</v>
      </c>
      <c r="H71" s="56" t="str">
        <f>'[10]Daily Roster'!$H71</f>
        <v>Stephanie</v>
      </c>
      <c r="I71" s="56" t="str">
        <f>'[10]Daily Roster'!$I71</f>
        <v>Angelica</v>
      </c>
      <c r="J71" s="56" t="str">
        <f>'[10]Daily Roster'!$J71</f>
        <v>Angela</v>
      </c>
      <c r="K71" s="56">
        <f>'[10]Daily Roster'!$K71</f>
        <v>0</v>
      </c>
      <c r="L71" s="56">
        <f>'[10]Daily Roster'!$L71</f>
        <v>0</v>
      </c>
      <c r="M71" s="56">
        <f>'[10]Daily Roster'!$M71</f>
        <v>0</v>
      </c>
      <c r="N71" s="56">
        <f>'[10]Daily Roster'!$N71</f>
        <v>0</v>
      </c>
      <c r="O71" s="56">
        <f>'[10]Daily Roster'!$O71</f>
        <v>0</v>
      </c>
      <c r="P71" s="56">
        <f>'[10]Daily Roster'!$P71</f>
        <v>0</v>
      </c>
      <c r="Q71" s="56">
        <f>'[10]Daily Roster'!$Q71</f>
        <v>0</v>
      </c>
      <c r="R71" s="56">
        <f>'[10]Daily Roster'!$R71</f>
        <v>0</v>
      </c>
      <c r="S71" s="56">
        <f>'[10]Daily Roster'!$S71</f>
        <v>0</v>
      </c>
      <c r="T71" s="56">
        <f>'[10]Daily Roster'!$T71</f>
        <v>0</v>
      </c>
    </row>
    <row r="72" spans="1:20" x14ac:dyDescent="0.3">
      <c r="A72" s="7">
        <v>43564</v>
      </c>
      <c r="B72" s="1" t="s">
        <v>2</v>
      </c>
      <c r="C72" s="56" t="str">
        <f>'[10]Daily Roster'!$C72</f>
        <v>Karishma</v>
      </c>
      <c r="D72" s="56" t="str">
        <f>'[10]Daily Roster'!$D72</f>
        <v>S.McPhee</v>
      </c>
      <c r="E72" s="56" t="str">
        <f>'[10]Daily Roster'!$E72</f>
        <v>Carmen</v>
      </c>
      <c r="F72" s="56" t="str">
        <f>'[10]Daily Roster'!$F72</f>
        <v>Jasenka</v>
      </c>
      <c r="G72" s="56" t="str">
        <f>'[10]Daily Roster'!$G72</f>
        <v>Tatyana</v>
      </c>
      <c r="H72" s="56" t="str">
        <f>'[10]Daily Roster'!$H72</f>
        <v>Stephanie</v>
      </c>
      <c r="I72" s="56" t="str">
        <f>'[10]Daily Roster'!$I72</f>
        <v>Angelica</v>
      </c>
      <c r="J72" s="56" t="str">
        <f>'[10]Daily Roster'!$J72</f>
        <v>Angela</v>
      </c>
      <c r="K72" s="56">
        <f>'[10]Daily Roster'!$K72</f>
        <v>0</v>
      </c>
      <c r="L72" s="56">
        <f>'[10]Daily Roster'!$L72</f>
        <v>0</v>
      </c>
      <c r="M72" s="56">
        <f>'[10]Daily Roster'!$M72</f>
        <v>0</v>
      </c>
      <c r="N72" s="56">
        <f>'[10]Daily Roster'!$N72</f>
        <v>0</v>
      </c>
      <c r="O72" s="56">
        <f>'[10]Daily Roster'!$O72</f>
        <v>0</v>
      </c>
      <c r="P72" s="56">
        <f>'[10]Daily Roster'!$P72</f>
        <v>0</v>
      </c>
      <c r="Q72" s="56">
        <f>'[10]Daily Roster'!$Q72</f>
        <v>0</v>
      </c>
      <c r="R72" s="56">
        <f>'[10]Daily Roster'!$R72</f>
        <v>0</v>
      </c>
      <c r="S72" s="56">
        <f>'[10]Daily Roster'!$S72</f>
        <v>0</v>
      </c>
      <c r="T72" s="56">
        <f>'[10]Daily Roster'!$T72</f>
        <v>0</v>
      </c>
    </row>
    <row r="73" spans="1:20" x14ac:dyDescent="0.3">
      <c r="A73" s="7">
        <v>43565</v>
      </c>
      <c r="B73" s="1" t="s">
        <v>3</v>
      </c>
      <c r="C73" s="56" t="str">
        <f>'[10]Daily Roster'!$C73</f>
        <v>Karishma</v>
      </c>
      <c r="D73" s="56" t="str">
        <f>'[10]Daily Roster'!$D73</f>
        <v>S.McPhee</v>
      </c>
      <c r="E73" s="56" t="str">
        <f>'[10]Daily Roster'!$E73</f>
        <v>Carmen</v>
      </c>
      <c r="F73" s="56" t="str">
        <f>'[10]Daily Roster'!$F73</f>
        <v>Jasenka</v>
      </c>
      <c r="G73" s="56" t="str">
        <f>'[10]Daily Roster'!$G73</f>
        <v>Tatyana</v>
      </c>
      <c r="H73" s="56" t="str">
        <f>'[10]Daily Roster'!$H73</f>
        <v>Stephanie</v>
      </c>
      <c r="I73" s="56" t="str">
        <f>'[10]Daily Roster'!$I73</f>
        <v>Angelica</v>
      </c>
      <c r="J73" s="56" t="str">
        <f>'[10]Daily Roster'!$J73</f>
        <v>Angela</v>
      </c>
      <c r="K73" s="56">
        <f>'[10]Daily Roster'!$K73</f>
        <v>0</v>
      </c>
      <c r="L73" s="56">
        <f>'[10]Daily Roster'!$L73</f>
        <v>0</v>
      </c>
      <c r="M73" s="56">
        <f>'[10]Daily Roster'!$M73</f>
        <v>0</v>
      </c>
      <c r="N73" s="56">
        <f>'[10]Daily Roster'!$N73</f>
        <v>0</v>
      </c>
      <c r="O73" s="56">
        <f>'[10]Daily Roster'!$O73</f>
        <v>0</v>
      </c>
      <c r="P73" s="56">
        <f>'[10]Daily Roster'!$P73</f>
        <v>0</v>
      </c>
      <c r="Q73" s="56">
        <f>'[10]Daily Roster'!$Q73</f>
        <v>0</v>
      </c>
      <c r="R73" s="56">
        <f>'[10]Daily Roster'!$R73</f>
        <v>0</v>
      </c>
      <c r="S73" s="56">
        <f>'[10]Daily Roster'!$S73</f>
        <v>0</v>
      </c>
      <c r="T73" s="56" t="str">
        <f>'[10]Daily Roster'!$T73</f>
        <v>J.Do</v>
      </c>
    </row>
    <row r="74" spans="1:20" x14ac:dyDescent="0.3">
      <c r="A74" s="7">
        <v>43566</v>
      </c>
      <c r="B74" s="1" t="s">
        <v>4</v>
      </c>
      <c r="C74" s="56" t="str">
        <f>'[10]Daily Roster'!$C74</f>
        <v>Karishma</v>
      </c>
      <c r="D74" s="56" t="str">
        <f>'[10]Daily Roster'!$D74</f>
        <v>S.McPhee</v>
      </c>
      <c r="E74" s="56" t="str">
        <f>'[10]Daily Roster'!$E74</f>
        <v>Carmen</v>
      </c>
      <c r="F74" s="56" t="str">
        <f>'[10]Daily Roster'!$F74</f>
        <v>Jasenka</v>
      </c>
      <c r="G74" s="56" t="str">
        <f>'[10]Daily Roster'!$G74</f>
        <v>J.Do</v>
      </c>
      <c r="H74" s="56" t="str">
        <f>'[10]Daily Roster'!$H74</f>
        <v>Stephanie</v>
      </c>
      <c r="I74" s="56" t="str">
        <f>'[10]Daily Roster'!$I74</f>
        <v>Angelica</v>
      </c>
      <c r="J74" s="56" t="str">
        <f>'[10]Daily Roster'!$J74</f>
        <v>Angela</v>
      </c>
      <c r="K74" s="56">
        <f>'[10]Daily Roster'!$K74</f>
        <v>0</v>
      </c>
      <c r="L74" s="56">
        <f>'[10]Daily Roster'!$L74</f>
        <v>0</v>
      </c>
      <c r="M74" s="56">
        <f>'[10]Daily Roster'!$M74</f>
        <v>0</v>
      </c>
      <c r="N74" s="56">
        <f>'[10]Daily Roster'!$N74</f>
        <v>0</v>
      </c>
      <c r="O74" s="56">
        <f>'[10]Daily Roster'!$O74</f>
        <v>0</v>
      </c>
      <c r="P74" s="56">
        <f>'[10]Daily Roster'!$P74</f>
        <v>0</v>
      </c>
      <c r="Q74" s="56">
        <f>'[10]Daily Roster'!$Q74</f>
        <v>0</v>
      </c>
      <c r="R74" s="56">
        <f>'[10]Daily Roster'!$R74</f>
        <v>0</v>
      </c>
      <c r="S74" s="56">
        <f>'[10]Daily Roster'!$S74</f>
        <v>0</v>
      </c>
      <c r="T74" s="56">
        <f>'[10]Daily Roster'!$T74</f>
        <v>0</v>
      </c>
    </row>
    <row r="75" spans="1:20" x14ac:dyDescent="0.3">
      <c r="A75" s="7">
        <v>43567</v>
      </c>
      <c r="B75" s="1" t="s">
        <v>5</v>
      </c>
      <c r="C75" s="56" t="str">
        <f>'[10]Daily Roster'!$C75</f>
        <v>Karishma</v>
      </c>
      <c r="D75" s="56" t="str">
        <f>'[10]Daily Roster'!$D75</f>
        <v>S.McPhee</v>
      </c>
      <c r="E75" s="56" t="str">
        <f>'[10]Daily Roster'!$E75</f>
        <v>Carmen</v>
      </c>
      <c r="F75" s="56" t="str">
        <f>'[10]Daily Roster'!$F75</f>
        <v>Jasenka</v>
      </c>
      <c r="G75" s="56" t="str">
        <f>'[10]Daily Roster'!$G75</f>
        <v>J.Do</v>
      </c>
      <c r="H75" s="56" t="str">
        <f>'[10]Daily Roster'!$H75</f>
        <v>Stephanie</v>
      </c>
      <c r="I75" s="56" t="str">
        <f>'[10]Daily Roster'!$I75</f>
        <v>Angelica</v>
      </c>
      <c r="J75" s="56" t="str">
        <f>'[10]Daily Roster'!$J75</f>
        <v>Angela</v>
      </c>
      <c r="K75" s="56">
        <f>'[10]Daily Roster'!$K75</f>
        <v>0</v>
      </c>
      <c r="L75" s="56">
        <f>'[10]Daily Roster'!$L75</f>
        <v>0</v>
      </c>
      <c r="M75" s="56">
        <f>'[10]Daily Roster'!$M75</f>
        <v>0</v>
      </c>
      <c r="N75" s="56">
        <f>'[10]Daily Roster'!$N75</f>
        <v>0</v>
      </c>
      <c r="O75" s="56">
        <f>'[10]Daily Roster'!$O75</f>
        <v>0</v>
      </c>
      <c r="P75" s="56">
        <f>'[10]Daily Roster'!$P75</f>
        <v>0</v>
      </c>
      <c r="Q75" s="56">
        <f>'[10]Daily Roster'!$Q75</f>
        <v>0</v>
      </c>
      <c r="R75" s="56">
        <f>'[10]Daily Roster'!$R75</f>
        <v>0</v>
      </c>
      <c r="S75" s="56">
        <f>'[10]Daily Roster'!$S75</f>
        <v>0</v>
      </c>
      <c r="T75" s="56">
        <f>'[10]Daily Roster'!$T75</f>
        <v>0</v>
      </c>
    </row>
    <row r="76" spans="1:20" x14ac:dyDescent="0.3">
      <c r="A76" s="7">
        <v>43570</v>
      </c>
      <c r="B76" s="1" t="s">
        <v>1</v>
      </c>
      <c r="C76" s="56" t="str">
        <f>'[10]Daily Roster'!$C76</f>
        <v>Angelica</v>
      </c>
      <c r="D76" s="56" t="str">
        <f>'[10]Daily Roster'!$D76</f>
        <v>S.McPhee</v>
      </c>
      <c r="E76" s="56" t="str">
        <f>'[10]Daily Roster'!$E76</f>
        <v>J.Do</v>
      </c>
      <c r="F76" s="56" t="str">
        <f>'[10]Daily Roster'!$F76</f>
        <v>Jasenka</v>
      </c>
      <c r="G76" s="56" t="str">
        <f>'[10]Daily Roster'!$G76</f>
        <v>Angela</v>
      </c>
      <c r="H76" s="56" t="str">
        <f>'[10]Daily Roster'!$H76</f>
        <v>Carmen</v>
      </c>
      <c r="I76" s="56" t="str">
        <f>'[10]Daily Roster'!$I76</f>
        <v>Tatyana</v>
      </c>
      <c r="J76" s="56" t="str">
        <f>'[10]Daily Roster'!$J76</f>
        <v>Stephanie</v>
      </c>
      <c r="K76" s="56">
        <f>'[10]Daily Roster'!$K76</f>
        <v>0</v>
      </c>
      <c r="L76" s="56">
        <f>'[10]Daily Roster'!$L76</f>
        <v>0</v>
      </c>
      <c r="M76" s="56">
        <f>'[10]Daily Roster'!$M76</f>
        <v>0</v>
      </c>
      <c r="N76" s="56">
        <f>'[10]Daily Roster'!$N76</f>
        <v>0</v>
      </c>
      <c r="O76" s="56">
        <f>'[10]Daily Roster'!$O76</f>
        <v>0</v>
      </c>
      <c r="P76" s="56">
        <f>'[10]Daily Roster'!$P76</f>
        <v>0</v>
      </c>
      <c r="Q76" s="56">
        <f>'[10]Daily Roster'!$Q76</f>
        <v>0</v>
      </c>
      <c r="R76" s="56">
        <f>'[10]Daily Roster'!$R76</f>
        <v>0</v>
      </c>
      <c r="S76" s="56">
        <f>'[10]Daily Roster'!$S76</f>
        <v>0</v>
      </c>
      <c r="T76" s="56">
        <f>'[10]Daily Roster'!$T76</f>
        <v>0</v>
      </c>
    </row>
    <row r="77" spans="1:20" x14ac:dyDescent="0.3">
      <c r="A77" s="7">
        <v>43571</v>
      </c>
      <c r="B77" s="1" t="s">
        <v>2</v>
      </c>
      <c r="C77" s="56" t="str">
        <f>'[10]Daily Roster'!$C77</f>
        <v>Angelica</v>
      </c>
      <c r="D77" s="56" t="str">
        <f>'[10]Daily Roster'!$D77</f>
        <v>S.McPhee</v>
      </c>
      <c r="E77" s="56" t="str">
        <f>'[10]Daily Roster'!$E77</f>
        <v>J.Do</v>
      </c>
      <c r="F77" s="56" t="str">
        <f>'[10]Daily Roster'!$F77</f>
        <v>Jasenka</v>
      </c>
      <c r="G77" s="56" t="str">
        <f>'[10]Daily Roster'!$G77</f>
        <v>J.Parkinson</v>
      </c>
      <c r="H77" s="56" t="str">
        <f>'[10]Daily Roster'!$H77</f>
        <v>Angela</v>
      </c>
      <c r="I77" s="56" t="str">
        <f>'[10]Daily Roster'!$I77</f>
        <v>Tatyana</v>
      </c>
      <c r="J77" s="56" t="str">
        <f>'[10]Daily Roster'!$J77</f>
        <v>Stephanie</v>
      </c>
      <c r="K77" s="56">
        <f>'[10]Daily Roster'!$K77</f>
        <v>0</v>
      </c>
      <c r="L77" s="56">
        <f>'[10]Daily Roster'!$L77</f>
        <v>0</v>
      </c>
      <c r="M77" s="56">
        <f>'[10]Daily Roster'!$M77</f>
        <v>0</v>
      </c>
      <c r="N77" s="56">
        <f>'[10]Daily Roster'!$N77</f>
        <v>0</v>
      </c>
      <c r="O77" s="56">
        <f>'[10]Daily Roster'!$O77</f>
        <v>0</v>
      </c>
      <c r="P77" s="56">
        <f>'[10]Daily Roster'!$P77</f>
        <v>0</v>
      </c>
      <c r="Q77" s="56">
        <f>'[10]Daily Roster'!$Q77</f>
        <v>0</v>
      </c>
      <c r="R77" s="56">
        <f>'[10]Daily Roster'!$R77</f>
        <v>0</v>
      </c>
      <c r="S77" s="56">
        <f>'[10]Daily Roster'!$S77</f>
        <v>0</v>
      </c>
      <c r="T77" s="56">
        <f>'[10]Daily Roster'!$T77</f>
        <v>0</v>
      </c>
    </row>
    <row r="78" spans="1:20" x14ac:dyDescent="0.3">
      <c r="A78" s="7">
        <v>43572</v>
      </c>
      <c r="B78" s="1" t="s">
        <v>3</v>
      </c>
      <c r="C78" s="56" t="str">
        <f>'[10]Daily Roster'!$C78</f>
        <v>Angelica</v>
      </c>
      <c r="D78" s="56" t="str">
        <f>'[10]Daily Roster'!$D78</f>
        <v>S.McPhee</v>
      </c>
      <c r="E78" s="56" t="str">
        <f>'[10]Daily Roster'!$E78</f>
        <v>J.Do</v>
      </c>
      <c r="F78" s="56" t="str">
        <f>'[10]Daily Roster'!$F78</f>
        <v>Jasenka</v>
      </c>
      <c r="G78" s="56" t="str">
        <f>'[10]Daily Roster'!$G78</f>
        <v>Angela</v>
      </c>
      <c r="H78" s="56" t="str">
        <f>'[10]Daily Roster'!$H78</f>
        <v>Carmen</v>
      </c>
      <c r="I78" s="56" t="str">
        <f>'[10]Daily Roster'!$I78</f>
        <v>Tatyana</v>
      </c>
      <c r="J78" s="56" t="str">
        <f>'[10]Daily Roster'!$J78</f>
        <v>Karishma</v>
      </c>
      <c r="K78" s="56">
        <f>'[10]Daily Roster'!$K78</f>
        <v>0</v>
      </c>
      <c r="L78" s="56">
        <f>'[10]Daily Roster'!$L78</f>
        <v>0</v>
      </c>
      <c r="M78" s="56">
        <f>'[10]Daily Roster'!$M78</f>
        <v>0</v>
      </c>
      <c r="N78" s="56">
        <f>'[10]Daily Roster'!$N78</f>
        <v>0</v>
      </c>
      <c r="O78" s="56">
        <f>'[10]Daily Roster'!$O78</f>
        <v>0</v>
      </c>
      <c r="P78" s="56">
        <f>'[10]Daily Roster'!$P78</f>
        <v>0</v>
      </c>
      <c r="Q78" s="56">
        <f>'[10]Daily Roster'!$Q78</f>
        <v>0</v>
      </c>
      <c r="R78" s="56">
        <f>'[10]Daily Roster'!$R78</f>
        <v>0</v>
      </c>
      <c r="S78" s="56">
        <f>'[10]Daily Roster'!$S78</f>
        <v>0</v>
      </c>
      <c r="T78" s="56">
        <f>'[10]Daily Roster'!$T78</f>
        <v>0</v>
      </c>
    </row>
    <row r="79" spans="1:20" x14ac:dyDescent="0.3">
      <c r="A79" s="7">
        <v>43573</v>
      </c>
      <c r="B79" s="1" t="s">
        <v>4</v>
      </c>
      <c r="C79" s="56" t="str">
        <f>'[10]Daily Roster'!$C79</f>
        <v>Angelica</v>
      </c>
      <c r="D79" s="56" t="str">
        <f>'[10]Daily Roster'!$D79</f>
        <v>S.McPhee</v>
      </c>
      <c r="E79" s="56" t="str">
        <f>'[10]Daily Roster'!$E79</f>
        <v>J.Do</v>
      </c>
      <c r="F79" s="56" t="str">
        <f>'[10]Daily Roster'!$F79</f>
        <v>Jasenka</v>
      </c>
      <c r="G79" s="56" t="str">
        <f>'[10]Daily Roster'!$G79</f>
        <v>J.Parkinson</v>
      </c>
      <c r="H79" s="56" t="str">
        <f>'[10]Daily Roster'!$H79</f>
        <v>Carmen</v>
      </c>
      <c r="I79" s="56" t="str">
        <f>'[10]Daily Roster'!$I79</f>
        <v>Tatyana</v>
      </c>
      <c r="J79" s="56" t="str">
        <f>'[10]Daily Roster'!$J79</f>
        <v>Karishma</v>
      </c>
      <c r="K79" s="56">
        <f>'[10]Daily Roster'!$K79</f>
        <v>0</v>
      </c>
      <c r="L79" s="56">
        <f>'[10]Daily Roster'!$L79</f>
        <v>0</v>
      </c>
      <c r="M79" s="56">
        <f>'[10]Daily Roster'!$M79</f>
        <v>0</v>
      </c>
      <c r="N79" s="56">
        <f>'[10]Daily Roster'!$N79</f>
        <v>0</v>
      </c>
      <c r="O79" s="56">
        <f>'[10]Daily Roster'!$O79</f>
        <v>0</v>
      </c>
      <c r="P79" s="56">
        <f>'[10]Daily Roster'!$P79</f>
        <v>0</v>
      </c>
      <c r="Q79" s="56">
        <f>'[10]Daily Roster'!$Q79</f>
        <v>0</v>
      </c>
      <c r="R79" s="56">
        <f>'[10]Daily Roster'!$R79</f>
        <v>0</v>
      </c>
      <c r="S79" s="56">
        <f>'[10]Daily Roster'!$S79</f>
        <v>0</v>
      </c>
      <c r="T79" s="56">
        <f>'[10]Daily Roster'!$T79</f>
        <v>0</v>
      </c>
    </row>
    <row r="80" spans="1:20" x14ac:dyDescent="0.3">
      <c r="A80" s="7">
        <v>43574</v>
      </c>
      <c r="B80" s="1" t="s">
        <v>5</v>
      </c>
      <c r="C80" s="56" t="str">
        <f>'[10]Daily Roster'!$C80</f>
        <v>Public Holiday</v>
      </c>
      <c r="D80" s="56" t="str">
        <f>'[10]Daily Roster'!$D80</f>
        <v>Public Holiday</v>
      </c>
      <c r="E80" s="56" t="str">
        <f>'[10]Daily Roster'!$E80</f>
        <v>Public Holiday</v>
      </c>
      <c r="F80" s="56" t="str">
        <f>'[10]Daily Roster'!$F80</f>
        <v>Public Holiday</v>
      </c>
      <c r="G80" s="56" t="str">
        <f>'[10]Daily Roster'!$G80</f>
        <v>Public Holiday</v>
      </c>
      <c r="H80" s="56" t="str">
        <f>'[10]Daily Roster'!$H80</f>
        <v>Public Holiday</v>
      </c>
      <c r="I80" s="56" t="str">
        <f>'[10]Daily Roster'!$I80</f>
        <v>Public Holiday</v>
      </c>
      <c r="J80" s="56" t="str">
        <f>'[10]Daily Roster'!$J80</f>
        <v>Public Holiday</v>
      </c>
      <c r="K80" s="56">
        <f>'[10]Daily Roster'!$K80</f>
        <v>0</v>
      </c>
      <c r="L80" s="56">
        <f>'[10]Daily Roster'!$L80</f>
        <v>0</v>
      </c>
      <c r="M80" s="56">
        <f>'[10]Daily Roster'!$M80</f>
        <v>0</v>
      </c>
      <c r="N80" s="56">
        <f>'[10]Daily Roster'!$N80</f>
        <v>0</v>
      </c>
      <c r="O80" s="56">
        <f>'[10]Daily Roster'!$O80</f>
        <v>0</v>
      </c>
      <c r="P80" s="56">
        <f>'[10]Daily Roster'!$P80</f>
        <v>0</v>
      </c>
      <c r="Q80" s="56">
        <f>'[10]Daily Roster'!$Q80</f>
        <v>0</v>
      </c>
      <c r="R80" s="56">
        <f>'[10]Daily Roster'!$R80</f>
        <v>0</v>
      </c>
      <c r="S80" s="56">
        <f>'[10]Daily Roster'!$S80</f>
        <v>0</v>
      </c>
      <c r="T80" s="56">
        <f>'[10]Daily Roster'!$T80</f>
        <v>0</v>
      </c>
    </row>
    <row r="81" spans="1:20" x14ac:dyDescent="0.3">
      <c r="A81" s="7">
        <v>43577</v>
      </c>
      <c r="B81" s="1" t="s">
        <v>1</v>
      </c>
      <c r="C81" s="56" t="str">
        <f>'[10]Daily Roster'!$C81</f>
        <v>Public Holiday</v>
      </c>
      <c r="D81" s="56" t="str">
        <f>'[10]Daily Roster'!$D81</f>
        <v>Public Holiday</v>
      </c>
      <c r="E81" s="56" t="str">
        <f>'[10]Daily Roster'!$E81</f>
        <v>Public Holiday</v>
      </c>
      <c r="F81" s="56" t="str">
        <f>'[10]Daily Roster'!$F81</f>
        <v>Public Holiday</v>
      </c>
      <c r="G81" s="56" t="str">
        <f>'[10]Daily Roster'!$G81</f>
        <v>Public Holiday</v>
      </c>
      <c r="H81" s="56" t="str">
        <f>'[10]Daily Roster'!$H81</f>
        <v>Public Holiday</v>
      </c>
      <c r="I81" s="56" t="str">
        <f>'[10]Daily Roster'!$I81</f>
        <v>Public Holiday</v>
      </c>
      <c r="J81" s="56" t="str">
        <f>'[10]Daily Roster'!$J81</f>
        <v>Public Holiday</v>
      </c>
      <c r="K81" s="56">
        <f>'[10]Daily Roster'!$K81</f>
        <v>0</v>
      </c>
      <c r="L81" s="56">
        <f>'[10]Daily Roster'!$L81</f>
        <v>0</v>
      </c>
      <c r="M81" s="56">
        <f>'[10]Daily Roster'!$M81</f>
        <v>0</v>
      </c>
      <c r="N81" s="56">
        <f>'[10]Daily Roster'!$N81</f>
        <v>0</v>
      </c>
      <c r="O81" s="56">
        <f>'[10]Daily Roster'!$O81</f>
        <v>0</v>
      </c>
      <c r="P81" s="56">
        <f>'[10]Daily Roster'!$P81</f>
        <v>0</v>
      </c>
      <c r="Q81" s="56">
        <f>'[10]Daily Roster'!$Q81</f>
        <v>0</v>
      </c>
      <c r="R81" s="56">
        <f>'[10]Daily Roster'!$R81</f>
        <v>0</v>
      </c>
      <c r="S81" s="56">
        <f>'[10]Daily Roster'!$S81</f>
        <v>0</v>
      </c>
      <c r="T81" s="56">
        <f>'[10]Daily Roster'!$T81</f>
        <v>0</v>
      </c>
    </row>
    <row r="82" spans="1:20" x14ac:dyDescent="0.3">
      <c r="A82" s="7">
        <v>43578</v>
      </c>
      <c r="B82" s="1" t="s">
        <v>2</v>
      </c>
      <c r="C82" s="56" t="str">
        <f>'[10]Daily Roster'!$C82</f>
        <v>Karishma</v>
      </c>
      <c r="D82" s="56" t="str">
        <f>'[10]Daily Roster'!$D82</f>
        <v>Angelica</v>
      </c>
      <c r="E82" s="56" t="str">
        <f>'[10]Daily Roster'!$E82</f>
        <v>J.Do</v>
      </c>
      <c r="F82" s="56" t="str">
        <f>'[10]Daily Roster'!$F82</f>
        <v>Jasenka</v>
      </c>
      <c r="G82" s="56" t="str">
        <f>'[10]Daily Roster'!$G82</f>
        <v>J.Parkinson</v>
      </c>
      <c r="H82" s="56" t="str">
        <f>'[10]Daily Roster'!$H82</f>
        <v>Tatyana</v>
      </c>
      <c r="I82" s="56" t="str">
        <f>'[10]Daily Roster'!$I82</f>
        <v>Angela</v>
      </c>
      <c r="J82" s="56" t="str">
        <f>'[10]Daily Roster'!$J82</f>
        <v>Carmen</v>
      </c>
      <c r="K82" s="56">
        <f>'[10]Daily Roster'!$K82</f>
        <v>0</v>
      </c>
      <c r="L82" s="56">
        <f>'[10]Daily Roster'!$L82</f>
        <v>0</v>
      </c>
      <c r="M82" s="56">
        <f>'[10]Daily Roster'!$M82</f>
        <v>0</v>
      </c>
      <c r="N82" s="56">
        <f>'[10]Daily Roster'!$N82</f>
        <v>0</v>
      </c>
      <c r="O82" s="56">
        <f>'[10]Daily Roster'!$O82</f>
        <v>0</v>
      </c>
      <c r="P82" s="56">
        <f>'[10]Daily Roster'!$P82</f>
        <v>0</v>
      </c>
      <c r="Q82" s="56">
        <f>'[10]Daily Roster'!$Q82</f>
        <v>0</v>
      </c>
      <c r="R82" s="56">
        <f>'[10]Daily Roster'!$R82</f>
        <v>0</v>
      </c>
      <c r="S82" s="56">
        <f>'[10]Daily Roster'!$S82</f>
        <v>0</v>
      </c>
      <c r="T82" s="56">
        <f>'[10]Daily Roster'!$T82</f>
        <v>0</v>
      </c>
    </row>
    <row r="83" spans="1:20" x14ac:dyDescent="0.3">
      <c r="A83" s="7">
        <v>43579</v>
      </c>
      <c r="B83" s="1" t="s">
        <v>3</v>
      </c>
      <c r="C83" s="56" t="str">
        <f>'[10]Daily Roster'!$C83</f>
        <v>Karishma</v>
      </c>
      <c r="D83" s="56" t="str">
        <f>'[10]Daily Roster'!$D83</f>
        <v>Angelica</v>
      </c>
      <c r="E83" s="56" t="str">
        <f>'[10]Daily Roster'!$E83</f>
        <v>J.Do</v>
      </c>
      <c r="F83" s="56" t="str">
        <f>'[10]Daily Roster'!$F83</f>
        <v>Jasenka</v>
      </c>
      <c r="G83" s="56" t="str">
        <f>'[10]Daily Roster'!$G83</f>
        <v>Stephanie</v>
      </c>
      <c r="H83" s="56" t="str">
        <f>'[10]Daily Roster'!$H83</f>
        <v>Tatyana</v>
      </c>
      <c r="I83" s="56" t="str">
        <f>'[10]Daily Roster'!$I83</f>
        <v>Sylvia</v>
      </c>
      <c r="J83" s="56" t="str">
        <f>'[10]Daily Roster'!$J83</f>
        <v>Carmen</v>
      </c>
      <c r="K83" s="56">
        <f>'[10]Daily Roster'!$K83</f>
        <v>0</v>
      </c>
      <c r="L83" s="56">
        <f>'[10]Daily Roster'!$L83</f>
        <v>0</v>
      </c>
      <c r="M83" s="56">
        <f>'[10]Daily Roster'!$M83</f>
        <v>0</v>
      </c>
      <c r="N83" s="56">
        <f>'[10]Daily Roster'!$N83</f>
        <v>0</v>
      </c>
      <c r="O83" s="56">
        <f>'[10]Daily Roster'!$O83</f>
        <v>0</v>
      </c>
      <c r="P83" s="56">
        <f>'[10]Daily Roster'!$P83</f>
        <v>0</v>
      </c>
      <c r="Q83" s="56">
        <f>'[10]Daily Roster'!$Q83</f>
        <v>0</v>
      </c>
      <c r="R83" s="56">
        <f>'[10]Daily Roster'!$R83</f>
        <v>0</v>
      </c>
      <c r="S83" s="56">
        <f>'[10]Daily Roster'!$S83</f>
        <v>0</v>
      </c>
      <c r="T83" s="56">
        <f>'[10]Daily Roster'!$T83</f>
        <v>0</v>
      </c>
    </row>
    <row r="84" spans="1:20" x14ac:dyDescent="0.3">
      <c r="A84" s="7">
        <v>43580</v>
      </c>
      <c r="B84" s="1" t="s">
        <v>4</v>
      </c>
      <c r="C84" s="56" t="str">
        <f>'[10]Daily Roster'!$C84</f>
        <v>Public Holiday</v>
      </c>
      <c r="D84" s="56" t="str">
        <f>'[10]Daily Roster'!$D84</f>
        <v>Public Holiday</v>
      </c>
      <c r="E84" s="56" t="str">
        <f>'[10]Daily Roster'!$E84</f>
        <v>Public Holiday</v>
      </c>
      <c r="F84" s="56" t="str">
        <f>'[10]Daily Roster'!$F84</f>
        <v>Public Holiday</v>
      </c>
      <c r="G84" s="56" t="str">
        <f>'[10]Daily Roster'!$G84</f>
        <v>Public Holiday</v>
      </c>
      <c r="H84" s="56" t="str">
        <f>'[10]Daily Roster'!$H84</f>
        <v>Public Holiday</v>
      </c>
      <c r="I84" s="56" t="str">
        <f>'[10]Daily Roster'!$I84</f>
        <v>Public Holiday</v>
      </c>
      <c r="J84" s="56" t="str">
        <f>'[10]Daily Roster'!$J84</f>
        <v>Public Holiday</v>
      </c>
      <c r="K84" s="56">
        <f>'[10]Daily Roster'!$K84</f>
        <v>0</v>
      </c>
      <c r="L84" s="56">
        <f>'[10]Daily Roster'!$L84</f>
        <v>0</v>
      </c>
      <c r="M84" s="56">
        <f>'[10]Daily Roster'!$M84</f>
        <v>0</v>
      </c>
      <c r="N84" s="56">
        <f>'[10]Daily Roster'!$N84</f>
        <v>0</v>
      </c>
      <c r="O84" s="56">
        <f>'[10]Daily Roster'!$O84</f>
        <v>0</v>
      </c>
      <c r="P84" s="56">
        <f>'[10]Daily Roster'!$P84</f>
        <v>0</v>
      </c>
      <c r="Q84" s="56">
        <f>'[10]Daily Roster'!$Q84</f>
        <v>0</v>
      </c>
      <c r="R84" s="56">
        <f>'[10]Daily Roster'!$R84</f>
        <v>0</v>
      </c>
      <c r="S84" s="56">
        <f>'[10]Daily Roster'!$S84</f>
        <v>0</v>
      </c>
      <c r="T84" s="56">
        <f>'[10]Daily Roster'!$T84</f>
        <v>0</v>
      </c>
    </row>
    <row r="85" spans="1:20" x14ac:dyDescent="0.3">
      <c r="A85" s="7">
        <v>43581</v>
      </c>
      <c r="B85" s="1" t="s">
        <v>5</v>
      </c>
      <c r="C85" s="56" t="str">
        <f>'[10]Daily Roster'!$C85</f>
        <v>Karishma</v>
      </c>
      <c r="D85" s="56" t="str">
        <f>'[10]Daily Roster'!$D85</f>
        <v>Angelica</v>
      </c>
      <c r="E85" s="56" t="str">
        <f>'[10]Daily Roster'!$E85</f>
        <v>J.Do</v>
      </c>
      <c r="F85" s="56" t="str">
        <f>'[10]Daily Roster'!$F85</f>
        <v>Jasenka</v>
      </c>
      <c r="G85" s="56" t="str">
        <f>'[10]Daily Roster'!$G85</f>
        <v>Stephanie</v>
      </c>
      <c r="H85" s="56" t="str">
        <f>'[10]Daily Roster'!$H85</f>
        <v>Tatyana</v>
      </c>
      <c r="I85" s="56" t="str">
        <f>'[10]Daily Roster'!$I85</f>
        <v>Sylvia</v>
      </c>
      <c r="J85" s="56" t="str">
        <f>'[10]Daily Roster'!$J85</f>
        <v>Carmen</v>
      </c>
      <c r="K85" s="56">
        <f>'[10]Daily Roster'!$K85</f>
        <v>0</v>
      </c>
      <c r="L85" s="56">
        <f>'[10]Daily Roster'!$L85</f>
        <v>0</v>
      </c>
      <c r="M85" s="56">
        <f>'[10]Daily Roster'!$M85</f>
        <v>0</v>
      </c>
      <c r="N85" s="56">
        <f>'[10]Daily Roster'!$N85</f>
        <v>0</v>
      </c>
      <c r="O85" s="56">
        <f>'[10]Daily Roster'!$O85</f>
        <v>0</v>
      </c>
      <c r="P85" s="56">
        <f>'[10]Daily Roster'!$P85</f>
        <v>0</v>
      </c>
      <c r="Q85" s="56">
        <f>'[10]Daily Roster'!$Q85</f>
        <v>0</v>
      </c>
      <c r="R85" s="56">
        <f>'[10]Daily Roster'!$R85</f>
        <v>0</v>
      </c>
      <c r="S85" s="56">
        <f>'[10]Daily Roster'!$S85</f>
        <v>0</v>
      </c>
      <c r="T85" s="56">
        <f>'[10]Daily Roster'!$T85</f>
        <v>0</v>
      </c>
    </row>
    <row r="86" spans="1:20" x14ac:dyDescent="0.3">
      <c r="A86" s="7">
        <v>43584</v>
      </c>
      <c r="B86" s="1" t="s">
        <v>1</v>
      </c>
      <c r="C86" s="56" t="str">
        <f>'[10]Daily Roster'!$C86</f>
        <v>Karishma</v>
      </c>
      <c r="D86" s="56" t="str">
        <f>'[10]Daily Roster'!$D86</f>
        <v>S.McPhee</v>
      </c>
      <c r="E86" s="56" t="str">
        <f>'[10]Daily Roster'!$E86</f>
        <v>J.Do</v>
      </c>
      <c r="F86" s="56" t="str">
        <f>'[10]Daily Roster'!$F86</f>
        <v>Jasenka</v>
      </c>
      <c r="G86" s="56" t="str">
        <f>'[10]Daily Roster'!$G86</f>
        <v>Carmen</v>
      </c>
      <c r="H86" s="56" t="str">
        <f>'[10]Daily Roster'!$H86</f>
        <v>blank</v>
      </c>
      <c r="I86" s="56" t="str">
        <f>'[10]Daily Roster'!$I86</f>
        <v>Stephanie</v>
      </c>
      <c r="J86" s="56" t="str">
        <f>'[10]Daily Roster'!$J86</f>
        <v>Sylvia</v>
      </c>
      <c r="K86" s="56">
        <f>'[10]Daily Roster'!$K86</f>
        <v>0</v>
      </c>
      <c r="L86" s="56">
        <f>'[10]Daily Roster'!$L86</f>
        <v>0</v>
      </c>
      <c r="M86" s="56">
        <f>'[10]Daily Roster'!$M86</f>
        <v>0</v>
      </c>
      <c r="N86" s="56">
        <f>'[10]Daily Roster'!$N86</f>
        <v>0</v>
      </c>
      <c r="O86" s="56">
        <f>'[10]Daily Roster'!$O86</f>
        <v>0</v>
      </c>
      <c r="P86" s="56">
        <f>'[10]Daily Roster'!$P86</f>
        <v>0</v>
      </c>
      <c r="Q86" s="56">
        <f>'[10]Daily Roster'!$Q86</f>
        <v>0</v>
      </c>
      <c r="R86" s="56">
        <f>'[10]Daily Roster'!$R86</f>
        <v>0</v>
      </c>
      <c r="S86" s="56">
        <f>'[10]Daily Roster'!$S86</f>
        <v>0</v>
      </c>
      <c r="T86" s="56">
        <f>'[10]Daily Roster'!$T86</f>
        <v>0</v>
      </c>
    </row>
    <row r="87" spans="1:20" x14ac:dyDescent="0.3">
      <c r="A87" s="7">
        <v>43585</v>
      </c>
      <c r="B87" s="1" t="s">
        <v>2</v>
      </c>
      <c r="C87" s="56" t="str">
        <f>'[10]Daily Roster'!$C87</f>
        <v>Karishma</v>
      </c>
      <c r="D87" s="56" t="str">
        <f>'[10]Daily Roster'!$D87</f>
        <v>Carmen</v>
      </c>
      <c r="E87" s="56" t="str">
        <f>'[10]Daily Roster'!$E87</f>
        <v>J.Do</v>
      </c>
      <c r="F87" s="56" t="str">
        <f>'[10]Daily Roster'!$F87</f>
        <v>Jasenka</v>
      </c>
      <c r="G87" s="56" t="str">
        <f>'[10]Daily Roster'!$G87</f>
        <v>J.Parkinson</v>
      </c>
      <c r="H87" s="56" t="str">
        <f>'[10]Daily Roster'!$H87</f>
        <v>blank</v>
      </c>
      <c r="I87" s="56" t="str">
        <f>'[10]Daily Roster'!$I87</f>
        <v>Stephanie</v>
      </c>
      <c r="J87" s="56" t="str">
        <f>'[10]Daily Roster'!$J87</f>
        <v>Sylvia</v>
      </c>
      <c r="K87" s="56">
        <f>'[10]Daily Roster'!$K87</f>
        <v>0</v>
      </c>
      <c r="L87" s="56">
        <f>'[10]Daily Roster'!$L87</f>
        <v>0</v>
      </c>
      <c r="M87" s="56">
        <f>'[10]Daily Roster'!$M87</f>
        <v>0</v>
      </c>
      <c r="N87" s="56">
        <f>'[10]Daily Roster'!$N87</f>
        <v>0</v>
      </c>
      <c r="O87" s="56">
        <f>'[10]Daily Roster'!$O87</f>
        <v>0</v>
      </c>
      <c r="P87" s="56">
        <f>'[10]Daily Roster'!$P87</f>
        <v>0</v>
      </c>
      <c r="Q87" s="56">
        <f>'[10]Daily Roster'!$Q87</f>
        <v>0</v>
      </c>
      <c r="R87" s="56">
        <f>'[10]Daily Roster'!$R87</f>
        <v>0</v>
      </c>
      <c r="S87" s="56">
        <f>'[10]Daily Roster'!$S87</f>
        <v>0</v>
      </c>
      <c r="T87" s="56">
        <f>'[10]Daily Roster'!$T87</f>
        <v>0</v>
      </c>
    </row>
    <row r="88" spans="1:20" x14ac:dyDescent="0.3">
      <c r="A88" s="7">
        <v>43586</v>
      </c>
      <c r="B88" s="1" t="s">
        <v>3</v>
      </c>
      <c r="C88" s="56" t="str">
        <f>'[10]Daily Roster'!$C88</f>
        <v>Karishma</v>
      </c>
      <c r="D88" s="56" t="str">
        <f>'[10]Daily Roster'!$D88</f>
        <v>S.McPhee</v>
      </c>
      <c r="E88" s="56" t="str">
        <f>'[10]Daily Roster'!$E88</f>
        <v>J.Do</v>
      </c>
      <c r="F88" s="56" t="str">
        <f>'[10]Daily Roster'!$F88</f>
        <v>Jasenka</v>
      </c>
      <c r="G88" s="56" t="str">
        <f>'[10]Daily Roster'!$G88</f>
        <v>Carmen</v>
      </c>
      <c r="H88" s="56" t="str">
        <f>'[10]Daily Roster'!$H88</f>
        <v>blank</v>
      </c>
      <c r="I88" s="56" t="str">
        <f>'[10]Daily Roster'!$I88</f>
        <v>Stephanie</v>
      </c>
      <c r="J88" s="56" t="str">
        <f>'[10]Daily Roster'!$J88</f>
        <v>Sylvia</v>
      </c>
      <c r="K88" s="56">
        <f>'[10]Daily Roster'!$K88</f>
        <v>0</v>
      </c>
      <c r="L88" s="56">
        <f>'[10]Daily Roster'!$L88</f>
        <v>0</v>
      </c>
      <c r="M88" s="56">
        <f>'[10]Daily Roster'!$M88</f>
        <v>0</v>
      </c>
      <c r="N88" s="56">
        <f>'[10]Daily Roster'!$N88</f>
        <v>0</v>
      </c>
      <c r="O88" s="56">
        <f>'[10]Daily Roster'!$O88</f>
        <v>0</v>
      </c>
      <c r="P88" s="56">
        <f>'[10]Daily Roster'!$P88</f>
        <v>0</v>
      </c>
      <c r="Q88" s="56">
        <f>'[10]Daily Roster'!$Q88</f>
        <v>0</v>
      </c>
      <c r="R88" s="56">
        <f>'[10]Daily Roster'!$R88</f>
        <v>0</v>
      </c>
      <c r="S88" s="56">
        <f>'[10]Daily Roster'!$S88</f>
        <v>0</v>
      </c>
      <c r="T88" s="56">
        <f>'[10]Daily Roster'!$T88</f>
        <v>0</v>
      </c>
    </row>
    <row r="89" spans="1:20" x14ac:dyDescent="0.3">
      <c r="A89" s="7">
        <v>43587</v>
      </c>
      <c r="B89" s="1" t="s">
        <v>4</v>
      </c>
      <c r="C89" s="56" t="str">
        <f>'[10]Daily Roster'!$C89</f>
        <v>Karishma</v>
      </c>
      <c r="D89" s="56" t="str">
        <f>'[10]Daily Roster'!$D89</f>
        <v>S.McPhee</v>
      </c>
      <c r="E89" s="56" t="str">
        <f>'[10]Daily Roster'!$E89</f>
        <v>J.Do</v>
      </c>
      <c r="F89" s="56" t="str">
        <f>'[10]Daily Roster'!$F89</f>
        <v>Carmen</v>
      </c>
      <c r="G89" s="56" t="str">
        <f>'[10]Daily Roster'!$G89</f>
        <v>J.Parkinson</v>
      </c>
      <c r="H89" s="56" t="str">
        <f>'[10]Daily Roster'!$H89</f>
        <v>blank</v>
      </c>
      <c r="I89" s="56" t="str">
        <f>'[10]Daily Roster'!$I89</f>
        <v>Stephanie</v>
      </c>
      <c r="J89" s="56" t="str">
        <f>'[10]Daily Roster'!$J89</f>
        <v>Sylvia</v>
      </c>
      <c r="K89" s="56">
        <f>'[10]Daily Roster'!$K89</f>
        <v>0</v>
      </c>
      <c r="L89" s="56">
        <f>'[10]Daily Roster'!$L89</f>
        <v>0</v>
      </c>
      <c r="M89" s="56">
        <f>'[10]Daily Roster'!$M89</f>
        <v>0</v>
      </c>
      <c r="N89" s="56">
        <f>'[10]Daily Roster'!$N89</f>
        <v>0</v>
      </c>
      <c r="O89" s="56">
        <f>'[10]Daily Roster'!$O89</f>
        <v>0</v>
      </c>
      <c r="P89" s="56">
        <f>'[10]Daily Roster'!$P89</f>
        <v>0</v>
      </c>
      <c r="Q89" s="56">
        <f>'[10]Daily Roster'!$Q89</f>
        <v>0</v>
      </c>
      <c r="R89" s="56">
        <f>'[10]Daily Roster'!$R89</f>
        <v>0</v>
      </c>
      <c r="S89" s="56">
        <f>'[10]Daily Roster'!$S89</f>
        <v>0</v>
      </c>
      <c r="T89" s="56">
        <f>'[10]Daily Roster'!$T89</f>
        <v>0</v>
      </c>
    </row>
    <row r="90" spans="1:20" x14ac:dyDescent="0.3">
      <c r="A90" s="7">
        <v>43588</v>
      </c>
      <c r="B90" s="1" t="s">
        <v>5</v>
      </c>
      <c r="C90" s="56" t="str">
        <f>'[10]Daily Roster'!$C90</f>
        <v>Karishma</v>
      </c>
      <c r="D90" s="56" t="str">
        <f>'[10]Daily Roster'!$D90</f>
        <v>S.McPhee</v>
      </c>
      <c r="E90" s="56" t="str">
        <f>'[10]Daily Roster'!$E90</f>
        <v>J.Do</v>
      </c>
      <c r="F90" s="56" t="str">
        <f>'[10]Daily Roster'!$F90</f>
        <v>Jasenka</v>
      </c>
      <c r="G90" s="56" t="str">
        <f>'[10]Daily Roster'!$G90</f>
        <v>Carmen</v>
      </c>
      <c r="H90" s="56" t="str">
        <f>'[10]Daily Roster'!$H90</f>
        <v>blank</v>
      </c>
      <c r="I90" s="56" t="str">
        <f>'[10]Daily Roster'!$I90</f>
        <v>Stephanie</v>
      </c>
      <c r="J90" s="56" t="str">
        <f>'[10]Daily Roster'!$J90</f>
        <v>Sylvia</v>
      </c>
      <c r="K90" s="56">
        <f>'[10]Daily Roster'!$K90</f>
        <v>0</v>
      </c>
      <c r="L90" s="56">
        <f>'[10]Daily Roster'!$L90</f>
        <v>0</v>
      </c>
      <c r="M90" s="56">
        <f>'[10]Daily Roster'!$M90</f>
        <v>0</v>
      </c>
      <c r="N90" s="56">
        <f>'[10]Daily Roster'!$N90</f>
        <v>0</v>
      </c>
      <c r="O90" s="56">
        <f>'[10]Daily Roster'!$O90</f>
        <v>0</v>
      </c>
      <c r="P90" s="56">
        <f>'[10]Daily Roster'!$P90</f>
        <v>0</v>
      </c>
      <c r="Q90" s="56">
        <f>'[10]Daily Roster'!$Q90</f>
        <v>0</v>
      </c>
      <c r="R90" s="56">
        <f>'[10]Daily Roster'!$R90</f>
        <v>0</v>
      </c>
      <c r="S90" s="56">
        <f>'[10]Daily Roster'!$S90</f>
        <v>0</v>
      </c>
      <c r="T90" s="56">
        <f>'[10]Daily Roster'!$T90</f>
        <v>0</v>
      </c>
    </row>
    <row r="91" spans="1:20" x14ac:dyDescent="0.3">
      <c r="A91" s="7">
        <v>43591</v>
      </c>
      <c r="B91" s="1" t="s">
        <v>1</v>
      </c>
      <c r="C91" s="56" t="str">
        <f>'[10]Daily Roster'!$C91</f>
        <v>Tatyana</v>
      </c>
      <c r="D91" s="56" t="str">
        <f>'[10]Daily Roster'!$D91</f>
        <v>Angela</v>
      </c>
      <c r="E91" s="56" t="str">
        <f>'[10]Daily Roster'!$E91</f>
        <v>Carmen</v>
      </c>
      <c r="F91" s="56" t="str">
        <f>'[10]Daily Roster'!$F91</f>
        <v>Stephanie</v>
      </c>
      <c r="G91" s="56" t="str">
        <f>'[10]Daily Roster'!$G91</f>
        <v>S.McPhee</v>
      </c>
      <c r="H91" s="56" t="str">
        <f>'[10]Daily Roster'!$H91</f>
        <v>Jasenka</v>
      </c>
      <c r="I91" s="56" t="str">
        <f>'[10]Daily Roster'!$I91</f>
        <v>Karishma</v>
      </c>
      <c r="J91" s="56" t="str">
        <f>'[10]Daily Roster'!$J91</f>
        <v>J.Do</v>
      </c>
      <c r="K91" s="56">
        <f>'[10]Daily Roster'!$K91</f>
        <v>0</v>
      </c>
      <c r="L91" s="56">
        <f>'[10]Daily Roster'!$L91</f>
        <v>0</v>
      </c>
      <c r="M91" s="56">
        <f>'[10]Daily Roster'!$M91</f>
        <v>0</v>
      </c>
      <c r="N91" s="56">
        <f>'[10]Daily Roster'!$N91</f>
        <v>0</v>
      </c>
      <c r="O91" s="56">
        <f>'[10]Daily Roster'!$O91</f>
        <v>0</v>
      </c>
      <c r="P91" s="56">
        <f>'[10]Daily Roster'!$P91</f>
        <v>0</v>
      </c>
      <c r="Q91" s="56">
        <f>'[10]Daily Roster'!$Q91</f>
        <v>0</v>
      </c>
      <c r="R91" s="56">
        <f>'[10]Daily Roster'!$R91</f>
        <v>0</v>
      </c>
      <c r="S91" s="56">
        <f>'[10]Daily Roster'!$S91</f>
        <v>0</v>
      </c>
      <c r="T91" s="56">
        <f>'[10]Daily Roster'!$T91</f>
        <v>0</v>
      </c>
    </row>
    <row r="92" spans="1:20" x14ac:dyDescent="0.3">
      <c r="A92" s="7">
        <v>43592</v>
      </c>
      <c r="B92" s="1" t="s">
        <v>2</v>
      </c>
      <c r="C92" s="56" t="str">
        <f>'[10]Daily Roster'!$C92</f>
        <v>Tatyana</v>
      </c>
      <c r="D92" s="56" t="str">
        <f>'[10]Daily Roster'!$D92</f>
        <v>Angela</v>
      </c>
      <c r="E92" s="56" t="str">
        <f>'[10]Daily Roster'!$E92</f>
        <v>Carmen</v>
      </c>
      <c r="F92" s="56" t="str">
        <f>'[10]Daily Roster'!$F92</f>
        <v>Stephanie</v>
      </c>
      <c r="G92" s="56" t="str">
        <f>'[10]Daily Roster'!$G92</f>
        <v>J.Parkinson</v>
      </c>
      <c r="H92" s="56" t="str">
        <f>'[10]Daily Roster'!$H92</f>
        <v>Jasenka</v>
      </c>
      <c r="I92" s="56" t="str">
        <f>'[10]Daily Roster'!$I92</f>
        <v>Karishma</v>
      </c>
      <c r="J92" s="56" t="str">
        <f>'[10]Daily Roster'!$J92</f>
        <v>S.McPhee</v>
      </c>
      <c r="K92" s="56">
        <f>'[10]Daily Roster'!$K92</f>
        <v>0</v>
      </c>
      <c r="L92" s="56">
        <f>'[10]Daily Roster'!$L92</f>
        <v>0</v>
      </c>
      <c r="M92" s="56">
        <f>'[10]Daily Roster'!$M92</f>
        <v>0</v>
      </c>
      <c r="N92" s="56">
        <f>'[10]Daily Roster'!$N92</f>
        <v>0</v>
      </c>
      <c r="O92" s="56">
        <f>'[10]Daily Roster'!$O92</f>
        <v>0</v>
      </c>
      <c r="P92" s="56">
        <f>'[10]Daily Roster'!$P92</f>
        <v>0</v>
      </c>
      <c r="Q92" s="56">
        <f>'[10]Daily Roster'!$Q92</f>
        <v>0</v>
      </c>
      <c r="R92" s="56">
        <f>'[10]Daily Roster'!$R92</f>
        <v>0</v>
      </c>
      <c r="S92" s="56">
        <f>'[10]Daily Roster'!$S92</f>
        <v>0</v>
      </c>
      <c r="T92" s="56">
        <f>'[10]Daily Roster'!$T92</f>
        <v>0</v>
      </c>
    </row>
    <row r="93" spans="1:20" x14ac:dyDescent="0.3">
      <c r="A93" s="7">
        <v>43593</v>
      </c>
      <c r="B93" s="1" t="s">
        <v>3</v>
      </c>
      <c r="C93" s="56" t="str">
        <f>'[10]Daily Roster'!$C93</f>
        <v>Tatyana</v>
      </c>
      <c r="D93" s="56" t="str">
        <f>'[10]Daily Roster'!$D93</f>
        <v>Angela</v>
      </c>
      <c r="E93" s="56" t="str">
        <f>'[10]Daily Roster'!$E93</f>
        <v>Carmen</v>
      </c>
      <c r="F93" s="56" t="str">
        <f>'[10]Daily Roster'!$F93</f>
        <v>Stephanie</v>
      </c>
      <c r="G93" s="56" t="str">
        <f>'[10]Daily Roster'!$G93</f>
        <v>S.McPhee</v>
      </c>
      <c r="H93" s="56" t="str">
        <f>'[10]Daily Roster'!$H93</f>
        <v>Jasenka</v>
      </c>
      <c r="I93" s="56" t="str">
        <f>'[10]Daily Roster'!$I93</f>
        <v>Karishma</v>
      </c>
      <c r="J93" s="56" t="str">
        <f>'[10]Daily Roster'!$J93</f>
        <v>J.Do</v>
      </c>
      <c r="K93" s="56">
        <f>'[10]Daily Roster'!$K93</f>
        <v>0</v>
      </c>
      <c r="L93" s="56">
        <f>'[10]Daily Roster'!$L93</f>
        <v>0</v>
      </c>
      <c r="M93" s="56">
        <f>'[10]Daily Roster'!$M93</f>
        <v>0</v>
      </c>
      <c r="N93" s="56">
        <f>'[10]Daily Roster'!$N93</f>
        <v>0</v>
      </c>
      <c r="O93" s="56">
        <f>'[10]Daily Roster'!$O93</f>
        <v>0</v>
      </c>
      <c r="P93" s="56">
        <f>'[10]Daily Roster'!$P93</f>
        <v>0</v>
      </c>
      <c r="Q93" s="56">
        <f>'[10]Daily Roster'!$Q93</f>
        <v>0</v>
      </c>
      <c r="R93" s="56">
        <f>'[10]Daily Roster'!$R93</f>
        <v>0</v>
      </c>
      <c r="S93" s="56">
        <f>'[10]Daily Roster'!$S93</f>
        <v>0</v>
      </c>
      <c r="T93" s="56">
        <f>'[10]Daily Roster'!$T93</f>
        <v>0</v>
      </c>
    </row>
    <row r="94" spans="1:20" x14ac:dyDescent="0.3">
      <c r="A94" s="7">
        <v>43594</v>
      </c>
      <c r="B94" s="1" t="s">
        <v>4</v>
      </c>
      <c r="C94" s="56" t="str">
        <f>'[10]Daily Roster'!$C94</f>
        <v>S.McPhee</v>
      </c>
      <c r="D94" s="56" t="str">
        <f>'[10]Daily Roster'!$D94</f>
        <v>Angela</v>
      </c>
      <c r="E94" s="56" t="str">
        <f>'[10]Daily Roster'!$E94</f>
        <v>Carmen</v>
      </c>
      <c r="F94" s="56" t="str">
        <f>'[10]Daily Roster'!$F94</f>
        <v>Stephanie</v>
      </c>
      <c r="G94" s="56" t="str">
        <f>'[10]Daily Roster'!$G94</f>
        <v>J.Parkinson</v>
      </c>
      <c r="H94" s="56" t="str">
        <f>'[10]Daily Roster'!$H94</f>
        <v>Sylvia</v>
      </c>
      <c r="I94" s="56" t="str">
        <f>'[10]Daily Roster'!$I94</f>
        <v>Karishma</v>
      </c>
      <c r="J94" s="56" t="str">
        <f>'[10]Daily Roster'!$J94</f>
        <v>J.Do</v>
      </c>
      <c r="K94" s="56">
        <f>'[10]Daily Roster'!$K94</f>
        <v>0</v>
      </c>
      <c r="L94" s="56">
        <f>'[10]Daily Roster'!$L94</f>
        <v>0</v>
      </c>
      <c r="M94" s="56">
        <f>'[10]Daily Roster'!$M94</f>
        <v>0</v>
      </c>
      <c r="N94" s="56">
        <f>'[10]Daily Roster'!$N94</f>
        <v>0</v>
      </c>
      <c r="O94" s="56">
        <f>'[10]Daily Roster'!$O94</f>
        <v>0</v>
      </c>
      <c r="P94" s="56">
        <f>'[10]Daily Roster'!$P94</f>
        <v>0</v>
      </c>
      <c r="Q94" s="56">
        <f>'[10]Daily Roster'!$Q94</f>
        <v>0</v>
      </c>
      <c r="R94" s="56">
        <f>'[10]Daily Roster'!$R94</f>
        <v>0</v>
      </c>
      <c r="S94" s="56">
        <f>'[10]Daily Roster'!$S94</f>
        <v>0</v>
      </c>
      <c r="T94" s="56">
        <f>'[10]Daily Roster'!$T94</f>
        <v>0</v>
      </c>
    </row>
    <row r="95" spans="1:20" x14ac:dyDescent="0.3">
      <c r="A95" s="7">
        <v>43595</v>
      </c>
      <c r="B95" s="1" t="s">
        <v>5</v>
      </c>
      <c r="C95" s="56" t="str">
        <f>'[10]Daily Roster'!$C95</f>
        <v>Tatyana</v>
      </c>
      <c r="D95" s="56" t="str">
        <f>'[10]Daily Roster'!$D95</f>
        <v>Angela</v>
      </c>
      <c r="E95" s="56" t="str">
        <f>'[10]Daily Roster'!$E95</f>
        <v>Carmen</v>
      </c>
      <c r="F95" s="56" t="str">
        <f>'[10]Daily Roster'!$F95</f>
        <v>Stephanie</v>
      </c>
      <c r="G95" s="56" t="str">
        <f>'[10]Daily Roster'!$G95</f>
        <v>S.McPhee</v>
      </c>
      <c r="H95" s="56" t="str">
        <f>'[10]Daily Roster'!$H95</f>
        <v>Jasenka</v>
      </c>
      <c r="I95" s="56" t="str">
        <f>'[10]Daily Roster'!$I95</f>
        <v>Karishma</v>
      </c>
      <c r="J95" s="56" t="str">
        <f>'[10]Daily Roster'!$J95</f>
        <v>J.Do</v>
      </c>
      <c r="K95" s="56">
        <f>'[10]Daily Roster'!$K95</f>
        <v>0</v>
      </c>
      <c r="L95" s="56">
        <f>'[10]Daily Roster'!$L95</f>
        <v>0</v>
      </c>
      <c r="M95" s="56">
        <f>'[10]Daily Roster'!$M95</f>
        <v>0</v>
      </c>
      <c r="N95" s="56">
        <f>'[10]Daily Roster'!$N95</f>
        <v>0</v>
      </c>
      <c r="O95" s="56">
        <f>'[10]Daily Roster'!$O95</f>
        <v>0</v>
      </c>
      <c r="P95" s="56">
        <f>'[10]Daily Roster'!$P95</f>
        <v>0</v>
      </c>
      <c r="Q95" s="56">
        <f>'[10]Daily Roster'!$Q95</f>
        <v>0</v>
      </c>
      <c r="R95" s="56">
        <f>'[10]Daily Roster'!$R95</f>
        <v>0</v>
      </c>
      <c r="S95" s="56">
        <f>'[10]Daily Roster'!$S95</f>
        <v>0</v>
      </c>
      <c r="T95" s="56">
        <f>'[10]Daily Roster'!$T95</f>
        <v>0</v>
      </c>
    </row>
    <row r="96" spans="1:20" x14ac:dyDescent="0.3">
      <c r="A96" s="7">
        <v>43598</v>
      </c>
      <c r="B96" s="1" t="s">
        <v>1</v>
      </c>
      <c r="C96" s="56" t="str">
        <f>'[10]Daily Roster'!$C96</f>
        <v>Tatyana</v>
      </c>
      <c r="D96" s="56" t="str">
        <f>'[10]Daily Roster'!$D96</f>
        <v>Angela</v>
      </c>
      <c r="E96" s="56" t="str">
        <f>'[10]Daily Roster'!$E96</f>
        <v>Carmen</v>
      </c>
      <c r="F96" s="56" t="str">
        <f>'[10]Daily Roster'!$F96</f>
        <v>Stephanie</v>
      </c>
      <c r="G96" s="56" t="str">
        <f>'[10]Daily Roster'!$G96</f>
        <v>J.Do</v>
      </c>
      <c r="H96" s="56" t="str">
        <f>'[10]Daily Roster'!$H96</f>
        <v>Sylvia</v>
      </c>
      <c r="I96" s="56" t="str">
        <f>'[10]Daily Roster'!$I96</f>
        <v>S.McPhee</v>
      </c>
      <c r="J96" s="56" t="str">
        <f>'[10]Daily Roster'!$J96</f>
        <v>Jasenka</v>
      </c>
      <c r="K96" s="56">
        <f>'[10]Daily Roster'!$K96</f>
        <v>0</v>
      </c>
      <c r="L96" s="56">
        <f>'[10]Daily Roster'!$L96</f>
        <v>0</v>
      </c>
      <c r="M96" s="56">
        <f>'[10]Daily Roster'!$M96</f>
        <v>0</v>
      </c>
      <c r="N96" s="56">
        <f>'[10]Daily Roster'!$N96</f>
        <v>0</v>
      </c>
      <c r="O96" s="56">
        <f>'[10]Daily Roster'!$O96</f>
        <v>0</v>
      </c>
      <c r="P96" s="56">
        <f>'[10]Daily Roster'!$P96</f>
        <v>0</v>
      </c>
      <c r="Q96" s="56">
        <f>'[10]Daily Roster'!$Q96</f>
        <v>0</v>
      </c>
      <c r="R96" s="56">
        <f>'[10]Daily Roster'!$R96</f>
        <v>0</v>
      </c>
      <c r="S96" s="56">
        <f>'[10]Daily Roster'!$S96</f>
        <v>0</v>
      </c>
      <c r="T96" s="56">
        <f>'[10]Daily Roster'!$T96</f>
        <v>0</v>
      </c>
    </row>
    <row r="97" spans="1:20" x14ac:dyDescent="0.3">
      <c r="A97" s="7">
        <v>43599</v>
      </c>
      <c r="B97" s="1" t="s">
        <v>2</v>
      </c>
      <c r="C97" s="56" t="str">
        <f>'[10]Daily Roster'!$C97</f>
        <v>Tatyana</v>
      </c>
      <c r="D97" s="56" t="str">
        <f>'[10]Daily Roster'!$D97</f>
        <v>Angela</v>
      </c>
      <c r="E97" s="56" t="str">
        <f>'[10]Daily Roster'!$E97</f>
        <v>Carmen</v>
      </c>
      <c r="F97" s="56" t="str">
        <f>'[10]Daily Roster'!$F97</f>
        <v>Stephanie</v>
      </c>
      <c r="G97" s="56" t="str">
        <f>'[10]Daily Roster'!$G97</f>
        <v>J.Parkinson</v>
      </c>
      <c r="H97" s="56" t="str">
        <f>'[10]Daily Roster'!$H97</f>
        <v>Sylvia</v>
      </c>
      <c r="I97" s="56" t="str">
        <f>'[10]Daily Roster'!$I97</f>
        <v>S.McPhee</v>
      </c>
      <c r="J97" s="56" t="str">
        <f>'[10]Daily Roster'!$J97</f>
        <v>Jasenka</v>
      </c>
      <c r="K97" s="56">
        <f>'[10]Daily Roster'!$K97</f>
        <v>0</v>
      </c>
      <c r="L97" s="56">
        <f>'[10]Daily Roster'!$L97</f>
        <v>0</v>
      </c>
      <c r="M97" s="56">
        <f>'[10]Daily Roster'!$M97</f>
        <v>0</v>
      </c>
      <c r="N97" s="56">
        <f>'[10]Daily Roster'!$N97</f>
        <v>0</v>
      </c>
      <c r="O97" s="56">
        <f>'[10]Daily Roster'!$O97</f>
        <v>0</v>
      </c>
      <c r="P97" s="56">
        <f>'[10]Daily Roster'!$P97</f>
        <v>0</v>
      </c>
      <c r="Q97" s="56">
        <f>'[10]Daily Roster'!$Q97</f>
        <v>0</v>
      </c>
      <c r="R97" s="56">
        <f>'[10]Daily Roster'!$R97</f>
        <v>0</v>
      </c>
      <c r="S97" s="56">
        <f>'[10]Daily Roster'!$S97</f>
        <v>0</v>
      </c>
      <c r="T97" s="56">
        <f>'[10]Daily Roster'!$T97</f>
        <v>0</v>
      </c>
    </row>
    <row r="98" spans="1:20" x14ac:dyDescent="0.3">
      <c r="A98" s="7">
        <v>43600</v>
      </c>
      <c r="B98" s="1" t="s">
        <v>3</v>
      </c>
      <c r="C98" s="56" t="str">
        <f>'[10]Daily Roster'!$C98</f>
        <v>Tatyana</v>
      </c>
      <c r="D98" s="56" t="str">
        <f>'[10]Daily Roster'!$D98</f>
        <v>Angela</v>
      </c>
      <c r="E98" s="56" t="str">
        <f>'[10]Daily Roster'!$E98</f>
        <v>Carmen</v>
      </c>
      <c r="F98" s="56" t="str">
        <f>'[10]Daily Roster'!$F98</f>
        <v>Stephanie</v>
      </c>
      <c r="G98" s="56" t="str">
        <f>'[10]Daily Roster'!$G98</f>
        <v>J.Do</v>
      </c>
      <c r="H98" s="56" t="str">
        <f>'[10]Daily Roster'!$H98</f>
        <v>Karishma</v>
      </c>
      <c r="I98" s="56" t="str">
        <f>'[10]Daily Roster'!$I98</f>
        <v>S.McPhee</v>
      </c>
      <c r="J98" s="56" t="str">
        <f>'[10]Daily Roster'!$J98</f>
        <v>Jasenka</v>
      </c>
      <c r="K98" s="56">
        <f>'[10]Daily Roster'!$K98</f>
        <v>0</v>
      </c>
      <c r="L98" s="56">
        <f>'[10]Daily Roster'!$L98</f>
        <v>0</v>
      </c>
      <c r="M98" s="56">
        <f>'[10]Daily Roster'!$M98</f>
        <v>0</v>
      </c>
      <c r="N98" s="56">
        <f>'[10]Daily Roster'!$N98</f>
        <v>0</v>
      </c>
      <c r="O98" s="56">
        <f>'[10]Daily Roster'!$O98</f>
        <v>0</v>
      </c>
      <c r="P98" s="56">
        <f>'[10]Daily Roster'!$P98</f>
        <v>0</v>
      </c>
      <c r="Q98" s="56">
        <f>'[10]Daily Roster'!$Q98</f>
        <v>0</v>
      </c>
      <c r="R98" s="56">
        <f>'[10]Daily Roster'!$R98</f>
        <v>0</v>
      </c>
      <c r="S98" s="56">
        <f>'[10]Daily Roster'!$S98</f>
        <v>0</v>
      </c>
      <c r="T98" s="56">
        <f>'[10]Daily Roster'!$T98</f>
        <v>0</v>
      </c>
    </row>
    <row r="99" spans="1:20" x14ac:dyDescent="0.3">
      <c r="A99" s="7">
        <v>43601</v>
      </c>
      <c r="B99" s="1" t="s">
        <v>4</v>
      </c>
      <c r="C99" s="56" t="str">
        <f>'[10]Daily Roster'!$C99</f>
        <v>Tatyana</v>
      </c>
      <c r="D99" s="56" t="str">
        <f>'[10]Daily Roster'!$D99</f>
        <v>Angela</v>
      </c>
      <c r="E99" s="56" t="str">
        <f>'[10]Daily Roster'!$E99</f>
        <v>Carmen</v>
      </c>
      <c r="F99" s="56" t="str">
        <f>'[10]Daily Roster'!$F99</f>
        <v>Sylvia</v>
      </c>
      <c r="G99" s="56" t="str">
        <f>'[10]Daily Roster'!$G99</f>
        <v>J.Parkinson</v>
      </c>
      <c r="H99" s="56" t="str">
        <f>'[10]Daily Roster'!$H99</f>
        <v>Karishma</v>
      </c>
      <c r="I99" s="56" t="str">
        <f>'[10]Daily Roster'!$I99</f>
        <v>J.Do</v>
      </c>
      <c r="J99" s="56" t="str">
        <f>'[10]Daily Roster'!$J99</f>
        <v>Jasenka</v>
      </c>
      <c r="K99" s="56">
        <f>'[10]Daily Roster'!$K99</f>
        <v>0</v>
      </c>
      <c r="L99" s="56">
        <f>'[10]Daily Roster'!$L99</f>
        <v>0</v>
      </c>
      <c r="M99" s="56">
        <f>'[10]Daily Roster'!$M99</f>
        <v>0</v>
      </c>
      <c r="N99" s="56">
        <f>'[10]Daily Roster'!$N99</f>
        <v>0</v>
      </c>
      <c r="O99" s="56">
        <f>'[10]Daily Roster'!$O99</f>
        <v>0</v>
      </c>
      <c r="P99" s="56">
        <f>'[10]Daily Roster'!$P99</f>
        <v>0</v>
      </c>
      <c r="Q99" s="56">
        <f>'[10]Daily Roster'!$Q99</f>
        <v>0</v>
      </c>
      <c r="R99" s="56">
        <f>'[10]Daily Roster'!$R99</f>
        <v>0</v>
      </c>
      <c r="S99" s="56">
        <f>'[10]Daily Roster'!$S99</f>
        <v>0</v>
      </c>
      <c r="T99" s="56">
        <f>'[10]Daily Roster'!$T99</f>
        <v>0</v>
      </c>
    </row>
    <row r="100" spans="1:20" x14ac:dyDescent="0.3">
      <c r="A100" s="7">
        <v>43602</v>
      </c>
      <c r="B100" s="1" t="s">
        <v>5</v>
      </c>
      <c r="C100" s="56" t="str">
        <f>'[10]Daily Roster'!$C100</f>
        <v>Tatyana</v>
      </c>
      <c r="D100" s="56" t="str">
        <f>'[10]Daily Roster'!$D100</f>
        <v>Angela</v>
      </c>
      <c r="E100" s="56" t="str">
        <f>'[10]Daily Roster'!$E100</f>
        <v>Carmen</v>
      </c>
      <c r="F100" s="56" t="str">
        <f>'[10]Daily Roster'!$F100</f>
        <v>Sylvia</v>
      </c>
      <c r="G100" s="56" t="str">
        <f>'[10]Daily Roster'!$G100</f>
        <v>J.Do</v>
      </c>
      <c r="H100" s="56" t="str">
        <f>'[10]Daily Roster'!$H100</f>
        <v>Karishma</v>
      </c>
      <c r="I100" s="56" t="str">
        <f>'[10]Daily Roster'!$I100</f>
        <v>S.McPhee</v>
      </c>
      <c r="J100" s="56" t="str">
        <f>'[10]Daily Roster'!$J100</f>
        <v>Jasenka</v>
      </c>
      <c r="K100" s="56">
        <f>'[10]Daily Roster'!$K100</f>
        <v>0</v>
      </c>
      <c r="L100" s="56">
        <f>'[10]Daily Roster'!$L100</f>
        <v>0</v>
      </c>
      <c r="M100" s="56">
        <f>'[10]Daily Roster'!$M100</f>
        <v>0</v>
      </c>
      <c r="N100" s="56">
        <f>'[10]Daily Roster'!$N100</f>
        <v>0</v>
      </c>
      <c r="O100" s="56">
        <f>'[10]Daily Roster'!$O100</f>
        <v>0</v>
      </c>
      <c r="P100" s="56">
        <f>'[10]Daily Roster'!$P100</f>
        <v>0</v>
      </c>
      <c r="Q100" s="56">
        <f>'[10]Daily Roster'!$Q100</f>
        <v>0</v>
      </c>
      <c r="R100" s="56">
        <f>'[10]Daily Roster'!$R100</f>
        <v>0</v>
      </c>
      <c r="S100" s="56">
        <f>'[10]Daily Roster'!$S100</f>
        <v>0</v>
      </c>
      <c r="T100" s="56">
        <f>'[10]Daily Roster'!$T100</f>
        <v>0</v>
      </c>
    </row>
    <row r="101" spans="1:20" x14ac:dyDescent="0.3">
      <c r="A101" s="7">
        <v>43605</v>
      </c>
      <c r="B101" s="1" t="s">
        <v>1</v>
      </c>
      <c r="C101" s="56" t="str">
        <f>'[10]Daily Roster'!$C101</f>
        <v>Tatyana</v>
      </c>
      <c r="D101" s="56" t="str">
        <f>'[10]Daily Roster'!$D101</f>
        <v>Angela</v>
      </c>
      <c r="E101" s="56" t="str">
        <f>'[10]Daily Roster'!$E101</f>
        <v>Sylvia</v>
      </c>
      <c r="F101" s="56" t="str">
        <f>'[10]Daily Roster'!$F101</f>
        <v>Stephanie</v>
      </c>
      <c r="G101" s="56" t="str">
        <f>'[10]Daily Roster'!$G101</f>
        <v>Jasenka</v>
      </c>
      <c r="H101" s="56" t="str">
        <f>'[10]Daily Roster'!$H101</f>
        <v>S.McPhee</v>
      </c>
      <c r="I101" s="56" t="str">
        <f>'[10]Daily Roster'!$I101</f>
        <v>J.Do</v>
      </c>
      <c r="J101" s="56" t="str">
        <f>'[10]Daily Roster'!$J101</f>
        <v>Karishma</v>
      </c>
      <c r="K101" s="56">
        <f>'[10]Daily Roster'!$K101</f>
        <v>0</v>
      </c>
      <c r="L101" s="56">
        <f>'[10]Daily Roster'!$L101</f>
        <v>0</v>
      </c>
      <c r="M101" s="56">
        <f>'[10]Daily Roster'!$M101</f>
        <v>0</v>
      </c>
      <c r="N101" s="56">
        <f>'[10]Daily Roster'!$N101</f>
        <v>0</v>
      </c>
      <c r="O101" s="56">
        <f>'[10]Daily Roster'!$O101</f>
        <v>0</v>
      </c>
      <c r="P101" s="56">
        <f>'[10]Daily Roster'!$P101</f>
        <v>0</v>
      </c>
      <c r="Q101" s="56">
        <f>'[10]Daily Roster'!$Q101</f>
        <v>0</v>
      </c>
      <c r="R101" s="56">
        <f>'[10]Daily Roster'!$R101</f>
        <v>0</v>
      </c>
      <c r="S101" s="56">
        <f>'[10]Daily Roster'!$S101</f>
        <v>0</v>
      </c>
      <c r="T101" s="56">
        <f>'[10]Daily Roster'!$T101</f>
        <v>0</v>
      </c>
    </row>
    <row r="102" spans="1:20" x14ac:dyDescent="0.3">
      <c r="A102" s="7">
        <v>43606</v>
      </c>
      <c r="B102" s="1" t="s">
        <v>2</v>
      </c>
      <c r="C102" s="56" t="str">
        <f>'[10]Daily Roster'!$C102</f>
        <v>Tatyana</v>
      </c>
      <c r="D102" s="56" t="str">
        <f>'[10]Daily Roster'!$D102</f>
        <v>Angela</v>
      </c>
      <c r="E102" s="56" t="str">
        <f>'[10]Daily Roster'!$E102</f>
        <v>Jasenka</v>
      </c>
      <c r="F102" s="56" t="str">
        <f>'[10]Daily Roster'!$F102</f>
        <v>Stephanie</v>
      </c>
      <c r="G102" s="56" t="str">
        <f>'[10]Daily Roster'!$G102</f>
        <v>J.Parkinson</v>
      </c>
      <c r="H102" s="56" t="str">
        <f>'[10]Daily Roster'!$H102</f>
        <v>S.McPhee</v>
      </c>
      <c r="I102" s="56" t="str">
        <f>'[10]Daily Roster'!$I102</f>
        <v>J.Do</v>
      </c>
      <c r="J102" s="56" t="str">
        <f>'[10]Daily Roster'!$J102</f>
        <v>Karishma</v>
      </c>
      <c r="K102" s="56">
        <f>'[10]Daily Roster'!$K102</f>
        <v>0</v>
      </c>
      <c r="L102" s="56">
        <f>'[10]Daily Roster'!$L102</f>
        <v>0</v>
      </c>
      <c r="M102" s="56">
        <f>'[10]Daily Roster'!$M102</f>
        <v>0</v>
      </c>
      <c r="N102" s="56">
        <f>'[10]Daily Roster'!$N102</f>
        <v>0</v>
      </c>
      <c r="O102" s="56">
        <f>'[10]Daily Roster'!$O102</f>
        <v>0</v>
      </c>
      <c r="P102" s="56">
        <f>'[10]Daily Roster'!$P102</f>
        <v>0</v>
      </c>
      <c r="Q102" s="56">
        <f>'[10]Daily Roster'!$Q102</f>
        <v>0</v>
      </c>
      <c r="R102" s="56">
        <f>'[10]Daily Roster'!$R102</f>
        <v>0</v>
      </c>
      <c r="S102" s="56">
        <f>'[10]Daily Roster'!$S102</f>
        <v>0</v>
      </c>
      <c r="T102" s="56">
        <f>'[10]Daily Roster'!$T102</f>
        <v>0</v>
      </c>
    </row>
    <row r="103" spans="1:20" x14ac:dyDescent="0.3">
      <c r="A103" s="7">
        <v>43607</v>
      </c>
      <c r="B103" s="1" t="s">
        <v>3</v>
      </c>
      <c r="C103" s="56" t="str">
        <f>'[10]Daily Roster'!$C103</f>
        <v>Sylvia</v>
      </c>
      <c r="D103" s="56" t="str">
        <f>'[10]Daily Roster'!$D103</f>
        <v>Angela</v>
      </c>
      <c r="E103" s="56" t="str">
        <f>'[10]Daily Roster'!$E103</f>
        <v>Carmen</v>
      </c>
      <c r="F103" s="56" t="str">
        <f>'[10]Daily Roster'!$F103</f>
        <v>Stephanie</v>
      </c>
      <c r="G103" s="56" t="str">
        <f>'[10]Daily Roster'!$G103</f>
        <v>Jasenka</v>
      </c>
      <c r="H103" s="56" t="str">
        <f>'[10]Daily Roster'!$H103</f>
        <v>S.McPhee</v>
      </c>
      <c r="I103" s="56" t="str">
        <f>'[10]Daily Roster'!$I103</f>
        <v>J.Do</v>
      </c>
      <c r="J103" s="56" t="str">
        <f>'[10]Daily Roster'!$J103</f>
        <v>Karishma</v>
      </c>
      <c r="K103" s="56">
        <f>'[10]Daily Roster'!$K103</f>
        <v>0</v>
      </c>
      <c r="L103" s="56">
        <f>'[10]Daily Roster'!$L103</f>
        <v>0</v>
      </c>
      <c r="M103" s="56">
        <f>'[10]Daily Roster'!$M103</f>
        <v>0</v>
      </c>
      <c r="N103" s="56">
        <f>'[10]Daily Roster'!$N103</f>
        <v>0</v>
      </c>
      <c r="O103" s="56">
        <f>'[10]Daily Roster'!$O103</f>
        <v>0</v>
      </c>
      <c r="P103" s="56">
        <f>'[10]Daily Roster'!$P103</f>
        <v>0</v>
      </c>
      <c r="Q103" s="56">
        <f>'[10]Daily Roster'!$Q103</f>
        <v>0</v>
      </c>
      <c r="R103" s="56">
        <f>'[10]Daily Roster'!$R103</f>
        <v>0</v>
      </c>
      <c r="S103" s="56">
        <f>'[10]Daily Roster'!$S103</f>
        <v>0</v>
      </c>
      <c r="T103" s="56">
        <f>'[10]Daily Roster'!$T103</f>
        <v>0</v>
      </c>
    </row>
    <row r="104" spans="1:20" x14ac:dyDescent="0.3">
      <c r="A104" s="7">
        <v>43608</v>
      </c>
      <c r="B104" s="1" t="s">
        <v>4</v>
      </c>
      <c r="C104" s="56" t="str">
        <f>'[10]Daily Roster'!$C104</f>
        <v>Tatyana</v>
      </c>
      <c r="D104" s="56" t="str">
        <f>'[10]Daily Roster'!$D104</f>
        <v>Jasenka</v>
      </c>
      <c r="E104" s="56" t="str">
        <f>'[10]Daily Roster'!$E104</f>
        <v>Carmen</v>
      </c>
      <c r="F104" s="56" t="str">
        <f>'[10]Daily Roster'!$F104</f>
        <v>Stephanie</v>
      </c>
      <c r="G104" s="56" t="str">
        <f>'[10]Daily Roster'!$G104</f>
        <v>J.Parkinson</v>
      </c>
      <c r="H104" s="56" t="str">
        <f>'[10]Daily Roster'!$H104</f>
        <v>S.McPhee</v>
      </c>
      <c r="I104" s="56" t="str">
        <f>'[10]Daily Roster'!$I104</f>
        <v>J.Do</v>
      </c>
      <c r="J104" s="56" t="str">
        <f>'[10]Daily Roster'!$J104</f>
        <v>Karishma</v>
      </c>
      <c r="K104" s="56">
        <f>'[10]Daily Roster'!$K104</f>
        <v>0</v>
      </c>
      <c r="L104" s="56">
        <f>'[10]Daily Roster'!$L104</f>
        <v>0</v>
      </c>
      <c r="M104" s="56">
        <f>'[10]Daily Roster'!$M104</f>
        <v>0</v>
      </c>
      <c r="N104" s="56">
        <f>'[10]Daily Roster'!$N104</f>
        <v>0</v>
      </c>
      <c r="O104" s="56">
        <f>'[10]Daily Roster'!$O104</f>
        <v>0</v>
      </c>
      <c r="P104" s="56">
        <f>'[10]Daily Roster'!$P104</f>
        <v>0</v>
      </c>
      <c r="Q104" s="56">
        <f>'[10]Daily Roster'!$Q104</f>
        <v>0</v>
      </c>
      <c r="R104" s="56">
        <f>'[10]Daily Roster'!$R104</f>
        <v>0</v>
      </c>
      <c r="S104" s="56">
        <f>'[10]Daily Roster'!$S104</f>
        <v>0</v>
      </c>
      <c r="T104" s="56">
        <f>'[10]Daily Roster'!$T104</f>
        <v>0</v>
      </c>
    </row>
    <row r="105" spans="1:20" x14ac:dyDescent="0.3">
      <c r="A105" s="7">
        <v>43609</v>
      </c>
      <c r="B105" s="1" t="s">
        <v>5</v>
      </c>
      <c r="C105" s="56" t="str">
        <f>'[10]Daily Roster'!$C105</f>
        <v>Tatyana</v>
      </c>
      <c r="D105" s="56" t="str">
        <f>'[10]Daily Roster'!$D105</f>
        <v>Angela</v>
      </c>
      <c r="E105" s="56" t="str">
        <f>'[10]Daily Roster'!$E105</f>
        <v>Carmen</v>
      </c>
      <c r="F105" s="56" t="str">
        <f>'[10]Daily Roster'!$F105</f>
        <v>Stephanie</v>
      </c>
      <c r="G105" s="56" t="str">
        <f>'[10]Daily Roster'!$G105</f>
        <v>Jasenka</v>
      </c>
      <c r="H105" s="56" t="str">
        <f>'[10]Daily Roster'!$H105</f>
        <v>S.McPhee</v>
      </c>
      <c r="I105" s="56" t="str">
        <f>'[10]Daily Roster'!$I105</f>
        <v>J.Do</v>
      </c>
      <c r="J105" s="56" t="str">
        <f>'[10]Daily Roster'!$J105</f>
        <v>Karishma</v>
      </c>
      <c r="K105" s="56">
        <f>'[10]Daily Roster'!$K105</f>
        <v>0</v>
      </c>
      <c r="L105" s="56">
        <f>'[10]Daily Roster'!$L105</f>
        <v>0</v>
      </c>
      <c r="M105" s="56">
        <f>'[10]Daily Roster'!$M105</f>
        <v>0</v>
      </c>
      <c r="N105" s="56">
        <f>'[10]Daily Roster'!$N105</f>
        <v>0</v>
      </c>
      <c r="O105" s="56">
        <f>'[10]Daily Roster'!$O105</f>
        <v>0</v>
      </c>
      <c r="P105" s="56">
        <f>'[10]Daily Roster'!$P105</f>
        <v>0</v>
      </c>
      <c r="Q105" s="56">
        <f>'[10]Daily Roster'!$Q105</f>
        <v>0</v>
      </c>
      <c r="R105" s="56">
        <f>'[10]Daily Roster'!$R105</f>
        <v>0</v>
      </c>
      <c r="S105" s="56">
        <f>'[10]Daily Roster'!$S105</f>
        <v>0</v>
      </c>
      <c r="T105" s="56">
        <f>'[10]Daily Roster'!$T105</f>
        <v>0</v>
      </c>
    </row>
    <row r="106" spans="1:20" x14ac:dyDescent="0.3">
      <c r="A106" s="7">
        <v>43612</v>
      </c>
      <c r="B106" s="1" t="s">
        <v>1</v>
      </c>
      <c r="C106" s="56" t="str">
        <f>'[10]Daily Roster'!$C106</f>
        <v>Tatyana</v>
      </c>
      <c r="D106" s="56" t="str">
        <f>'[10]Daily Roster'!$D106</f>
        <v>Angela</v>
      </c>
      <c r="E106" s="56" t="str">
        <f>'[10]Daily Roster'!$E106</f>
        <v>Carmen</v>
      </c>
      <c r="F106" s="56" t="str">
        <f>'[10]Daily Roster'!$F106</f>
        <v>Stephanie</v>
      </c>
      <c r="G106" s="56" t="str">
        <f>'[10]Daily Roster'!$G106</f>
        <v>Karishma</v>
      </c>
      <c r="H106" s="56" t="str">
        <f>'[10]Daily Roster'!$H106</f>
        <v>J.Do</v>
      </c>
      <c r="I106" s="56" t="str">
        <f>'[10]Daily Roster'!$I106</f>
        <v>Jasenka</v>
      </c>
      <c r="J106" s="56" t="str">
        <f>'[10]Daily Roster'!$J106</f>
        <v>S.McPhee</v>
      </c>
      <c r="K106" s="56">
        <f>'[10]Daily Roster'!$K106</f>
        <v>0</v>
      </c>
      <c r="L106" s="56">
        <f>'[10]Daily Roster'!$L106</f>
        <v>0</v>
      </c>
      <c r="M106" s="56">
        <f>'[10]Daily Roster'!$M106</f>
        <v>0</v>
      </c>
      <c r="N106" s="56">
        <f>'[10]Daily Roster'!$N106</f>
        <v>0</v>
      </c>
      <c r="O106" s="56">
        <f>'[10]Daily Roster'!$O106</f>
        <v>0</v>
      </c>
      <c r="P106" s="56">
        <f>'[10]Daily Roster'!$P106</f>
        <v>0</v>
      </c>
      <c r="Q106" s="56">
        <f>'[10]Daily Roster'!$Q106</f>
        <v>0</v>
      </c>
      <c r="R106" s="56">
        <f>'[10]Daily Roster'!$R106</f>
        <v>0</v>
      </c>
      <c r="S106" s="56">
        <f>'[10]Daily Roster'!$S106</f>
        <v>0</v>
      </c>
      <c r="T106" s="56">
        <f>'[10]Daily Roster'!$T106</f>
        <v>0</v>
      </c>
    </row>
    <row r="107" spans="1:20" x14ac:dyDescent="0.3">
      <c r="A107" s="7">
        <v>43613</v>
      </c>
      <c r="B107" s="1" t="s">
        <v>2</v>
      </c>
      <c r="C107" s="56" t="str">
        <f>'[10]Daily Roster'!$C107</f>
        <v>Tatyana</v>
      </c>
      <c r="D107" s="56" t="str">
        <f>'[10]Daily Roster'!$D107</f>
        <v>Angela</v>
      </c>
      <c r="E107" s="56" t="str">
        <f>'[10]Daily Roster'!$E107</f>
        <v>Carmen</v>
      </c>
      <c r="F107" s="56" t="str">
        <f>'[10]Daily Roster'!$F107</f>
        <v>Stephanie</v>
      </c>
      <c r="G107" s="56" t="str">
        <f>'[10]Daily Roster'!$G107</f>
        <v>J.Parkinson</v>
      </c>
      <c r="H107" s="56" t="str">
        <f>'[10]Daily Roster'!$H107</f>
        <v>J.Do</v>
      </c>
      <c r="I107" s="56" t="str">
        <f>'[10]Daily Roster'!$I107</f>
        <v>Jasenka</v>
      </c>
      <c r="J107" s="56" t="str">
        <f>'[10]Daily Roster'!$J107</f>
        <v>Karishma</v>
      </c>
      <c r="K107" s="56">
        <f>'[10]Daily Roster'!$K107</f>
        <v>0</v>
      </c>
      <c r="L107" s="56">
        <f>'[10]Daily Roster'!$L107</f>
        <v>0</v>
      </c>
      <c r="M107" s="56">
        <f>'[10]Daily Roster'!$M107</f>
        <v>0</v>
      </c>
      <c r="N107" s="56">
        <f>'[10]Daily Roster'!$N107</f>
        <v>0</v>
      </c>
      <c r="O107" s="56">
        <f>'[10]Daily Roster'!$O107</f>
        <v>0</v>
      </c>
      <c r="P107" s="56">
        <f>'[10]Daily Roster'!$P107</f>
        <v>0</v>
      </c>
      <c r="Q107" s="56">
        <f>'[10]Daily Roster'!$Q107</f>
        <v>0</v>
      </c>
      <c r="R107" s="56">
        <f>'[10]Daily Roster'!$R107</f>
        <v>0</v>
      </c>
      <c r="S107" s="56">
        <f>'[10]Daily Roster'!$S107</f>
        <v>0</v>
      </c>
      <c r="T107" s="56">
        <f>'[10]Daily Roster'!$T107</f>
        <v>0</v>
      </c>
    </row>
    <row r="108" spans="1:20" x14ac:dyDescent="0.3">
      <c r="A108" s="7">
        <v>43614</v>
      </c>
      <c r="B108" s="1" t="s">
        <v>3</v>
      </c>
      <c r="C108" s="56" t="str">
        <f>'[10]Daily Roster'!$C108</f>
        <v>Tatyana</v>
      </c>
      <c r="D108" s="56" t="str">
        <f>'[10]Daily Roster'!$D108</f>
        <v>Angela</v>
      </c>
      <c r="E108" s="56" t="str">
        <f>'[10]Daily Roster'!$E108</f>
        <v>Carmen</v>
      </c>
      <c r="F108" s="56" t="str">
        <f>'[10]Daily Roster'!$F108</f>
        <v>Stephanie</v>
      </c>
      <c r="G108" s="56" t="str">
        <f>'[10]Daily Roster'!$G108</f>
        <v>Karishma</v>
      </c>
      <c r="H108" s="56" t="str">
        <f>'[10]Daily Roster'!$H108</f>
        <v>J.Do</v>
      </c>
      <c r="I108" s="56" t="str">
        <f>'[10]Daily Roster'!$I108</f>
        <v>Jasenka</v>
      </c>
      <c r="J108" s="56" t="str">
        <f>'[10]Daily Roster'!$J108</f>
        <v>S.McPhee</v>
      </c>
      <c r="K108" s="56">
        <f>'[10]Daily Roster'!$K108</f>
        <v>0</v>
      </c>
      <c r="L108" s="56">
        <f>'[10]Daily Roster'!$L108</f>
        <v>0</v>
      </c>
      <c r="M108" s="56">
        <f>'[10]Daily Roster'!$M108</f>
        <v>0</v>
      </c>
      <c r="N108" s="56">
        <f>'[10]Daily Roster'!$N108</f>
        <v>0</v>
      </c>
      <c r="O108" s="56">
        <f>'[10]Daily Roster'!$O108</f>
        <v>0</v>
      </c>
      <c r="P108" s="56">
        <f>'[10]Daily Roster'!$P108</f>
        <v>0</v>
      </c>
      <c r="Q108" s="56">
        <f>'[10]Daily Roster'!$Q108</f>
        <v>0</v>
      </c>
      <c r="R108" s="56">
        <f>'[10]Daily Roster'!$R108</f>
        <v>0</v>
      </c>
      <c r="S108" s="56">
        <f>'[10]Daily Roster'!$S108</f>
        <v>0</v>
      </c>
      <c r="T108" s="56">
        <f>'[10]Daily Roster'!$T108</f>
        <v>0</v>
      </c>
    </row>
    <row r="109" spans="1:20" x14ac:dyDescent="0.3">
      <c r="A109" s="7">
        <v>43615</v>
      </c>
      <c r="B109" s="1" t="s">
        <v>4</v>
      </c>
      <c r="C109" s="56" t="str">
        <f>'[10]Daily Roster'!$C109</f>
        <v>Tatyana</v>
      </c>
      <c r="D109" s="56" t="str">
        <f>'[10]Daily Roster'!$D109</f>
        <v>Angela</v>
      </c>
      <c r="E109" s="56" t="str">
        <f>'[10]Daily Roster'!$E109</f>
        <v>Carmen</v>
      </c>
      <c r="F109" s="56" t="str">
        <f>'[10]Daily Roster'!$F109</f>
        <v>Stephanie</v>
      </c>
      <c r="G109" s="56" t="str">
        <f>'[10]Daily Roster'!$G109</f>
        <v>J.Parkinson</v>
      </c>
      <c r="H109" s="56" t="str">
        <f>'[10]Daily Roster'!$H109</f>
        <v>J.Do</v>
      </c>
      <c r="I109" s="56" t="str">
        <f>'[10]Daily Roster'!$I109</f>
        <v>Sylvia</v>
      </c>
      <c r="J109" s="56" t="str">
        <f>'[10]Daily Roster'!$J109</f>
        <v>S.McPhee</v>
      </c>
      <c r="K109" s="56">
        <f>'[10]Daily Roster'!$K109</f>
        <v>0</v>
      </c>
      <c r="L109" s="56">
        <f>'[10]Daily Roster'!$L109</f>
        <v>0</v>
      </c>
      <c r="M109" s="56">
        <f>'[10]Daily Roster'!$M109</f>
        <v>0</v>
      </c>
      <c r="N109" s="56">
        <f>'[10]Daily Roster'!$N109</f>
        <v>0</v>
      </c>
      <c r="O109" s="56">
        <f>'[10]Daily Roster'!$O109</f>
        <v>0</v>
      </c>
      <c r="P109" s="56">
        <f>'[10]Daily Roster'!$P109</f>
        <v>0</v>
      </c>
      <c r="Q109" s="56">
        <f>'[10]Daily Roster'!$Q109</f>
        <v>0</v>
      </c>
      <c r="R109" s="56">
        <f>'[10]Daily Roster'!$R109</f>
        <v>0</v>
      </c>
      <c r="S109" s="56">
        <f>'[10]Daily Roster'!$S109</f>
        <v>0</v>
      </c>
      <c r="T109" s="56">
        <f>'[10]Daily Roster'!$T109</f>
        <v>0</v>
      </c>
    </row>
    <row r="110" spans="1:20" x14ac:dyDescent="0.3">
      <c r="A110" s="7">
        <v>43616</v>
      </c>
      <c r="B110" s="1" t="s">
        <v>5</v>
      </c>
      <c r="C110" s="56" t="str">
        <f>'[10]Daily Roster'!$C110</f>
        <v>Tatyana</v>
      </c>
      <c r="D110" s="56" t="str">
        <f>'[10]Daily Roster'!$D110</f>
        <v>Angela</v>
      </c>
      <c r="E110" s="56" t="str">
        <f>'[10]Daily Roster'!$E110</f>
        <v>Carmen</v>
      </c>
      <c r="F110" s="56" t="str">
        <f>'[10]Daily Roster'!$F110</f>
        <v>Stephanie</v>
      </c>
      <c r="G110" s="56" t="str">
        <f>'[10]Daily Roster'!$G110</f>
        <v>Karishma</v>
      </c>
      <c r="H110" s="56" t="str">
        <f>'[10]Daily Roster'!$H110</f>
        <v>J.Do</v>
      </c>
      <c r="I110" s="56" t="str">
        <f>'[10]Daily Roster'!$I110</f>
        <v>Sylvia</v>
      </c>
      <c r="J110" s="56" t="str">
        <f>'[10]Daily Roster'!$J110</f>
        <v>S.McPhee</v>
      </c>
      <c r="K110" s="56">
        <f>'[10]Daily Roster'!$K110</f>
        <v>0</v>
      </c>
      <c r="L110" s="56">
        <f>'[10]Daily Roster'!$L110</f>
        <v>0</v>
      </c>
      <c r="M110" s="56">
        <f>'[10]Daily Roster'!$M110</f>
        <v>0</v>
      </c>
      <c r="N110" s="56">
        <f>'[10]Daily Roster'!$N110</f>
        <v>0</v>
      </c>
      <c r="O110" s="56">
        <f>'[10]Daily Roster'!$O110</f>
        <v>0</v>
      </c>
      <c r="P110" s="56">
        <f>'[10]Daily Roster'!$P110</f>
        <v>0</v>
      </c>
      <c r="Q110" s="56">
        <f>'[10]Daily Roster'!$Q110</f>
        <v>0</v>
      </c>
      <c r="R110" s="56">
        <f>'[10]Daily Roster'!$R110</f>
        <v>0</v>
      </c>
      <c r="S110" s="56">
        <f>'[10]Daily Roster'!$S110</f>
        <v>0</v>
      </c>
      <c r="T110" s="56">
        <f>'[10]Daily Roster'!$T110</f>
        <v>0</v>
      </c>
    </row>
    <row r="111" spans="1:20" x14ac:dyDescent="0.3">
      <c r="A111" s="7">
        <v>43619</v>
      </c>
      <c r="B111" s="1" t="s">
        <v>1</v>
      </c>
      <c r="C111" s="56" t="str">
        <f>'[10]Daily Roster'!$C111</f>
        <v>Sylvia</v>
      </c>
      <c r="D111" s="56" t="str">
        <f>'[10]Daily Roster'!$D111</f>
        <v>Karishma</v>
      </c>
      <c r="E111" s="56" t="str">
        <f>'[10]Daily Roster'!$E111</f>
        <v>Angelica</v>
      </c>
      <c r="F111" s="56" t="str">
        <f>'[10]Daily Roster'!$F111</f>
        <v>S.McPhee</v>
      </c>
      <c r="G111" s="56" t="str">
        <f>'[10]Daily Roster'!$G111</f>
        <v>Tatyana</v>
      </c>
      <c r="H111" s="56" t="str">
        <f>'[10]Daily Roster'!$H111</f>
        <v>Stephanie</v>
      </c>
      <c r="I111" s="56" t="str">
        <f>'[10]Daily Roster'!$I111</f>
        <v>Carmen</v>
      </c>
      <c r="J111" s="56" t="str">
        <f>'[10]Daily Roster'!$J111</f>
        <v>Angela</v>
      </c>
      <c r="K111" s="56">
        <f>'[10]Daily Roster'!$K111</f>
        <v>0</v>
      </c>
      <c r="L111" s="56">
        <f>'[10]Daily Roster'!$L111</f>
        <v>0</v>
      </c>
      <c r="M111" s="56">
        <f>'[10]Daily Roster'!$M111</f>
        <v>0</v>
      </c>
      <c r="N111" s="56">
        <f>'[10]Daily Roster'!$N111</f>
        <v>0</v>
      </c>
      <c r="O111" s="56">
        <f>'[10]Daily Roster'!$O111</f>
        <v>0</v>
      </c>
      <c r="P111" s="56">
        <f>'[10]Daily Roster'!$P111</f>
        <v>0</v>
      </c>
      <c r="Q111" s="56">
        <f>'[10]Daily Roster'!$Q111</f>
        <v>0</v>
      </c>
      <c r="R111" s="56">
        <f>'[10]Daily Roster'!$R111</f>
        <v>0</v>
      </c>
      <c r="S111" s="56">
        <f>'[10]Daily Roster'!$S111</f>
        <v>0</v>
      </c>
      <c r="T111" s="56">
        <f>'[10]Daily Roster'!$T111</f>
        <v>0</v>
      </c>
    </row>
    <row r="112" spans="1:20" x14ac:dyDescent="0.3">
      <c r="A112" s="7">
        <v>43620</v>
      </c>
      <c r="B112" s="1" t="s">
        <v>2</v>
      </c>
      <c r="C112" s="56" t="str">
        <f>'[10]Daily Roster'!$C112</f>
        <v>Sylvia</v>
      </c>
      <c r="D112" s="56" t="str">
        <f>'[10]Daily Roster'!$D112</f>
        <v>Karishma</v>
      </c>
      <c r="E112" s="56" t="str">
        <f>'[10]Daily Roster'!$E112</f>
        <v>Angelica</v>
      </c>
      <c r="F112" s="56" t="str">
        <f>'[10]Daily Roster'!$F112</f>
        <v>S.McPhee</v>
      </c>
      <c r="G112" s="56" t="str">
        <f>'[10]Daily Roster'!$G112</f>
        <v>J.Parkinson</v>
      </c>
      <c r="H112" s="56" t="str">
        <f>'[10]Daily Roster'!$H112</f>
        <v>Stephanie</v>
      </c>
      <c r="I112" s="56" t="str">
        <f>'[10]Daily Roster'!$I112</f>
        <v>Carmen</v>
      </c>
      <c r="J112" s="56" t="str">
        <f>'[10]Daily Roster'!$J112</f>
        <v>Angela</v>
      </c>
      <c r="K112" s="56">
        <f>'[10]Daily Roster'!$K112</f>
        <v>0</v>
      </c>
      <c r="L112" s="56">
        <f>'[10]Daily Roster'!$L112</f>
        <v>0</v>
      </c>
      <c r="M112" s="56">
        <f>'[10]Daily Roster'!$M112</f>
        <v>0</v>
      </c>
      <c r="N112" s="56">
        <f>'[10]Daily Roster'!$N112</f>
        <v>0</v>
      </c>
      <c r="O112" s="56">
        <f>'[10]Daily Roster'!$O112</f>
        <v>0</v>
      </c>
      <c r="P112" s="56">
        <f>'[10]Daily Roster'!$P112</f>
        <v>0</v>
      </c>
      <c r="Q112" s="56">
        <f>'[10]Daily Roster'!$Q112</f>
        <v>0</v>
      </c>
      <c r="R112" s="56">
        <f>'[10]Daily Roster'!$R112</f>
        <v>0</v>
      </c>
      <c r="S112" s="56">
        <f>'[10]Daily Roster'!$S112</f>
        <v>0</v>
      </c>
      <c r="T112" s="56">
        <f>'[10]Daily Roster'!$T112</f>
        <v>0</v>
      </c>
    </row>
    <row r="113" spans="1:20" x14ac:dyDescent="0.3">
      <c r="A113" s="7">
        <v>43621</v>
      </c>
      <c r="B113" s="1" t="s">
        <v>3</v>
      </c>
      <c r="C113" s="56" t="str">
        <f>'[10]Daily Roster'!$C113</f>
        <v>Sylvia</v>
      </c>
      <c r="D113" s="56" t="str">
        <f>'[10]Daily Roster'!$D113</f>
        <v>Karishma</v>
      </c>
      <c r="E113" s="56" t="str">
        <f>'[10]Daily Roster'!$E113</f>
        <v>Angelica</v>
      </c>
      <c r="F113" s="56" t="str">
        <f>'[10]Daily Roster'!$F113</f>
        <v>S.McPhee</v>
      </c>
      <c r="G113" s="56" t="str">
        <f>'[10]Daily Roster'!$G113</f>
        <v>Tatyana</v>
      </c>
      <c r="H113" s="56" t="str">
        <f>'[10]Daily Roster'!$H113</f>
        <v>Stephanie</v>
      </c>
      <c r="I113" s="56" t="str">
        <f>'[10]Daily Roster'!$I113</f>
        <v>Carmen</v>
      </c>
      <c r="J113" s="56" t="str">
        <f>'[10]Daily Roster'!$J113</f>
        <v>Angela</v>
      </c>
      <c r="K113" s="56">
        <f>'[10]Daily Roster'!$K113</f>
        <v>0</v>
      </c>
      <c r="L113" s="56">
        <f>'[10]Daily Roster'!$L113</f>
        <v>0</v>
      </c>
      <c r="M113" s="56">
        <f>'[10]Daily Roster'!$M113</f>
        <v>0</v>
      </c>
      <c r="N113" s="56">
        <f>'[10]Daily Roster'!$N113</f>
        <v>0</v>
      </c>
      <c r="O113" s="56">
        <f>'[10]Daily Roster'!$O113</f>
        <v>0</v>
      </c>
      <c r="P113" s="56">
        <f>'[10]Daily Roster'!$P113</f>
        <v>0</v>
      </c>
      <c r="Q113" s="56">
        <f>'[10]Daily Roster'!$Q113</f>
        <v>0</v>
      </c>
      <c r="R113" s="56">
        <f>'[10]Daily Roster'!$R113</f>
        <v>0</v>
      </c>
      <c r="S113" s="56">
        <f>'[10]Daily Roster'!$S113</f>
        <v>0</v>
      </c>
      <c r="T113" s="56">
        <f>'[10]Daily Roster'!$T113</f>
        <v>0</v>
      </c>
    </row>
    <row r="114" spans="1:20" x14ac:dyDescent="0.3">
      <c r="A114" s="7">
        <v>43622</v>
      </c>
      <c r="B114" s="1" t="s">
        <v>4</v>
      </c>
      <c r="C114" s="56" t="str">
        <f>'[10]Daily Roster'!$C114</f>
        <v>Sylvia</v>
      </c>
      <c r="D114" s="56" t="str">
        <f>'[10]Daily Roster'!$D114</f>
        <v>Karishma</v>
      </c>
      <c r="E114" s="56" t="str">
        <f>'[10]Daily Roster'!$E114</f>
        <v>Angelica</v>
      </c>
      <c r="F114" s="56" t="str">
        <f>'[10]Daily Roster'!$F114</f>
        <v>S.McPhee</v>
      </c>
      <c r="G114" s="56" t="str">
        <f>'[10]Daily Roster'!$G114</f>
        <v>J.Parkinson</v>
      </c>
      <c r="H114" s="56" t="str">
        <f>'[10]Daily Roster'!$H114</f>
        <v>Stephanie</v>
      </c>
      <c r="I114" s="56" t="str">
        <f>'[10]Daily Roster'!$I114</f>
        <v>Carmen</v>
      </c>
      <c r="J114" s="56" t="str">
        <f>'[10]Daily Roster'!$J114</f>
        <v>J.Do</v>
      </c>
      <c r="K114" s="56">
        <f>'[10]Daily Roster'!$K114</f>
        <v>0</v>
      </c>
      <c r="L114" s="56">
        <f>'[10]Daily Roster'!$L114</f>
        <v>0</v>
      </c>
      <c r="M114" s="56">
        <f>'[10]Daily Roster'!$M114</f>
        <v>0</v>
      </c>
      <c r="N114" s="56">
        <f>'[10]Daily Roster'!$N114</f>
        <v>0</v>
      </c>
      <c r="O114" s="56">
        <f>'[10]Daily Roster'!$O114</f>
        <v>0</v>
      </c>
      <c r="P114" s="56">
        <f>'[10]Daily Roster'!$P114</f>
        <v>0</v>
      </c>
      <c r="Q114" s="56">
        <f>'[10]Daily Roster'!$Q114</f>
        <v>0</v>
      </c>
      <c r="R114" s="56">
        <f>'[10]Daily Roster'!$R114</f>
        <v>0</v>
      </c>
      <c r="S114" s="56">
        <f>'[10]Daily Roster'!$S114</f>
        <v>0</v>
      </c>
      <c r="T114" s="56">
        <f>'[10]Daily Roster'!$T114</f>
        <v>0</v>
      </c>
    </row>
    <row r="115" spans="1:20" x14ac:dyDescent="0.3">
      <c r="A115" s="7">
        <v>43623</v>
      </c>
      <c r="B115" s="1" t="s">
        <v>5</v>
      </c>
      <c r="C115" s="56" t="str">
        <f>'[10]Daily Roster'!$C115</f>
        <v>Sylvia</v>
      </c>
      <c r="D115" s="56" t="str">
        <f>'[10]Daily Roster'!$D115</f>
        <v>Karishma</v>
      </c>
      <c r="E115" s="56" t="str">
        <f>'[10]Daily Roster'!$E115</f>
        <v>Angelica</v>
      </c>
      <c r="F115" s="56" t="str">
        <f>'[10]Daily Roster'!$F115</f>
        <v>S.McPhee</v>
      </c>
      <c r="G115" s="56" t="str">
        <f>'[10]Daily Roster'!$G115</f>
        <v>J.Do</v>
      </c>
      <c r="H115" s="56" t="str">
        <f>'[10]Daily Roster'!$H115</f>
        <v>Stephanie</v>
      </c>
      <c r="I115" s="56" t="str">
        <f>'[10]Daily Roster'!$I115</f>
        <v>Carmen</v>
      </c>
      <c r="J115" s="56" t="str">
        <f>'[10]Daily Roster'!$J115</f>
        <v>Angela</v>
      </c>
      <c r="K115" s="56">
        <f>'[10]Daily Roster'!$K115</f>
        <v>0</v>
      </c>
      <c r="L115" s="56">
        <f>'[10]Daily Roster'!$L115</f>
        <v>0</v>
      </c>
      <c r="M115" s="56">
        <f>'[10]Daily Roster'!$M115</f>
        <v>0</v>
      </c>
      <c r="N115" s="56">
        <f>'[10]Daily Roster'!$N115</f>
        <v>0</v>
      </c>
      <c r="O115" s="56">
        <f>'[10]Daily Roster'!$O115</f>
        <v>0</v>
      </c>
      <c r="P115" s="56">
        <f>'[10]Daily Roster'!$P115</f>
        <v>0</v>
      </c>
      <c r="Q115" s="56">
        <f>'[10]Daily Roster'!$Q115</f>
        <v>0</v>
      </c>
      <c r="R115" s="56">
        <f>'[10]Daily Roster'!$R115</f>
        <v>0</v>
      </c>
      <c r="S115" s="56">
        <f>'[10]Daily Roster'!$S115</f>
        <v>0</v>
      </c>
      <c r="T115" s="56">
        <f>'[10]Daily Roster'!$T115</f>
        <v>0</v>
      </c>
    </row>
    <row r="116" spans="1:20" x14ac:dyDescent="0.3">
      <c r="A116" s="7">
        <v>43626</v>
      </c>
      <c r="B116" s="1" t="s">
        <v>1</v>
      </c>
      <c r="C116" s="56" t="str">
        <f>'[10]Daily Roster'!$C116</f>
        <v>Sylvia</v>
      </c>
      <c r="D116" s="56" t="str">
        <f>'[10]Daily Roster'!$D116</f>
        <v>Karishma</v>
      </c>
      <c r="E116" s="56" t="str">
        <f>'[10]Daily Roster'!$E116</f>
        <v>Angelica</v>
      </c>
      <c r="F116" s="56" t="str">
        <f>'[10]Daily Roster'!$F116</f>
        <v>S.McPhee</v>
      </c>
      <c r="G116" s="56" t="str">
        <f>'[10]Daily Roster'!$G116</f>
        <v>Angela</v>
      </c>
      <c r="H116" s="56" t="str">
        <f>'[10]Daily Roster'!$H116</f>
        <v>Carmen</v>
      </c>
      <c r="I116" s="56" t="str">
        <f>'[10]Daily Roster'!$I116</f>
        <v>Tatyana</v>
      </c>
      <c r="J116" s="56" t="str">
        <f>'[10]Daily Roster'!$J116</f>
        <v>Stephanie</v>
      </c>
      <c r="K116" s="56">
        <f>'[10]Daily Roster'!$K116</f>
        <v>0</v>
      </c>
      <c r="L116" s="56">
        <f>'[10]Daily Roster'!$L116</f>
        <v>0</v>
      </c>
      <c r="M116" s="56">
        <f>'[10]Daily Roster'!$M116</f>
        <v>0</v>
      </c>
      <c r="N116" s="56">
        <f>'[10]Daily Roster'!$N116</f>
        <v>0</v>
      </c>
      <c r="O116" s="56">
        <f>'[10]Daily Roster'!$O116</f>
        <v>0</v>
      </c>
      <c r="P116" s="56">
        <f>'[10]Daily Roster'!$P116</f>
        <v>0</v>
      </c>
      <c r="Q116" s="56">
        <f>'[10]Daily Roster'!$Q116</f>
        <v>0</v>
      </c>
      <c r="R116" s="56">
        <f>'[10]Daily Roster'!$R116</f>
        <v>0</v>
      </c>
      <c r="S116" s="56">
        <f>'[10]Daily Roster'!$S116</f>
        <v>0</v>
      </c>
      <c r="T116" s="56">
        <f>'[10]Daily Roster'!$T116</f>
        <v>0</v>
      </c>
    </row>
    <row r="117" spans="1:20" x14ac:dyDescent="0.3">
      <c r="A117" s="7">
        <v>43627</v>
      </c>
      <c r="B117" s="1" t="s">
        <v>2</v>
      </c>
      <c r="C117" s="56" t="str">
        <f>'[10]Daily Roster'!$C117</f>
        <v>Sylvia</v>
      </c>
      <c r="D117" s="56" t="str">
        <f>'[10]Daily Roster'!$D117</f>
        <v>Angela</v>
      </c>
      <c r="E117" s="56" t="str">
        <f>'[10]Daily Roster'!$E117</f>
        <v>Angelica</v>
      </c>
      <c r="F117" s="56" t="str">
        <f>'[10]Daily Roster'!$F117</f>
        <v>S.McPhee</v>
      </c>
      <c r="G117" s="56" t="str">
        <f>'[10]Daily Roster'!$G117</f>
        <v>J.Parkinson</v>
      </c>
      <c r="H117" s="56" t="str">
        <f>'[10]Daily Roster'!$H117</f>
        <v>Carmen</v>
      </c>
      <c r="I117" s="56" t="str">
        <f>'[10]Daily Roster'!$I117</f>
        <v>Tatyana</v>
      </c>
      <c r="J117" s="56" t="str">
        <f>'[10]Daily Roster'!$J117</f>
        <v>Stephanie</v>
      </c>
      <c r="K117" s="56">
        <f>'[10]Daily Roster'!$K117</f>
        <v>0</v>
      </c>
      <c r="L117" s="56">
        <f>'[10]Daily Roster'!$L117</f>
        <v>0</v>
      </c>
      <c r="M117" s="56">
        <f>'[10]Daily Roster'!$M117</f>
        <v>0</v>
      </c>
      <c r="N117" s="56">
        <f>'[10]Daily Roster'!$N117</f>
        <v>0</v>
      </c>
      <c r="O117" s="56">
        <f>'[10]Daily Roster'!$O117</f>
        <v>0</v>
      </c>
      <c r="P117" s="56">
        <f>'[10]Daily Roster'!$P117</f>
        <v>0</v>
      </c>
      <c r="Q117" s="56">
        <f>'[10]Daily Roster'!$Q117</f>
        <v>0</v>
      </c>
      <c r="R117" s="56">
        <f>'[10]Daily Roster'!$R117</f>
        <v>0</v>
      </c>
      <c r="S117" s="56">
        <f>'[10]Daily Roster'!$S117</f>
        <v>0</v>
      </c>
      <c r="T117" s="56">
        <f>'[10]Daily Roster'!$T117</f>
        <v>0</v>
      </c>
    </row>
    <row r="118" spans="1:20" x14ac:dyDescent="0.3">
      <c r="A118" s="7">
        <v>43628</v>
      </c>
      <c r="B118" s="1" t="s">
        <v>3</v>
      </c>
      <c r="C118" s="56" t="str">
        <f>'[10]Daily Roster'!$C118</f>
        <v>Sylvia</v>
      </c>
      <c r="D118" s="56" t="str">
        <f>'[10]Daily Roster'!$D118</f>
        <v>J.Do</v>
      </c>
      <c r="E118" s="56" t="str">
        <f>'[10]Daily Roster'!$E118</f>
        <v>Angelica</v>
      </c>
      <c r="F118" s="56" t="str">
        <f>'[10]Daily Roster'!$F118</f>
        <v>S.McPhee</v>
      </c>
      <c r="G118" s="56" t="str">
        <f>'[10]Daily Roster'!$G118</f>
        <v>Angela</v>
      </c>
      <c r="H118" s="56" t="str">
        <f>'[10]Daily Roster'!$H118</f>
        <v>Carmen</v>
      </c>
      <c r="I118" s="56" t="str">
        <f>'[10]Daily Roster'!$I118</f>
        <v>Tatyana</v>
      </c>
      <c r="J118" s="56" t="str">
        <f>'[10]Daily Roster'!$J118</f>
        <v>Stephanie</v>
      </c>
      <c r="K118" s="56">
        <f>'[10]Daily Roster'!$K118</f>
        <v>0</v>
      </c>
      <c r="L118" s="56">
        <f>'[10]Daily Roster'!$L118</f>
        <v>0</v>
      </c>
      <c r="M118" s="56">
        <f>'[10]Daily Roster'!$M118</f>
        <v>0</v>
      </c>
      <c r="N118" s="56">
        <f>'[10]Daily Roster'!$N118</f>
        <v>0</v>
      </c>
      <c r="O118" s="56">
        <f>'[10]Daily Roster'!$O118</f>
        <v>0</v>
      </c>
      <c r="P118" s="56">
        <f>'[10]Daily Roster'!$P118</f>
        <v>0</v>
      </c>
      <c r="Q118" s="56">
        <f>'[10]Daily Roster'!$Q118</f>
        <v>0</v>
      </c>
      <c r="R118" s="56">
        <f>'[10]Daily Roster'!$R118</f>
        <v>0</v>
      </c>
      <c r="S118" s="56">
        <f>'[10]Daily Roster'!$S118</f>
        <v>0</v>
      </c>
      <c r="T118" s="56">
        <f>'[10]Daily Roster'!$T118</f>
        <v>0</v>
      </c>
    </row>
    <row r="119" spans="1:20" x14ac:dyDescent="0.3">
      <c r="A119" s="7">
        <v>43629</v>
      </c>
      <c r="B119" s="1" t="s">
        <v>4</v>
      </c>
      <c r="C119" s="56" t="str">
        <f>'[10]Daily Roster'!$C119</f>
        <v>Sylvia</v>
      </c>
      <c r="D119" s="56" t="str">
        <f>'[10]Daily Roster'!$D119</f>
        <v>Karishma</v>
      </c>
      <c r="E119" s="56" t="str">
        <f>'[10]Daily Roster'!$E119</f>
        <v>Angelica</v>
      </c>
      <c r="F119" s="56" t="str">
        <f>'[10]Daily Roster'!$F119</f>
        <v>S.McPhee</v>
      </c>
      <c r="G119" s="56" t="str">
        <f>'[10]Daily Roster'!$G119</f>
        <v>J.Parkison</v>
      </c>
      <c r="H119" s="56" t="str">
        <f>'[10]Daily Roster'!$H119</f>
        <v>Carmen</v>
      </c>
      <c r="I119" s="56" t="str">
        <f>'[10]Daily Roster'!$I119</f>
        <v>Tatyana</v>
      </c>
      <c r="J119" s="56" t="str">
        <f>'[10]Daily Roster'!$J119</f>
        <v>Angela</v>
      </c>
      <c r="K119" s="56">
        <f>'[10]Daily Roster'!$K119</f>
        <v>0</v>
      </c>
      <c r="L119" s="56">
        <f>'[10]Daily Roster'!$L119</f>
        <v>0</v>
      </c>
      <c r="M119" s="56">
        <f>'[10]Daily Roster'!$M119</f>
        <v>0</v>
      </c>
      <c r="N119" s="56">
        <f>'[10]Daily Roster'!$N119</f>
        <v>0</v>
      </c>
      <c r="O119" s="56">
        <f>'[10]Daily Roster'!$O119</f>
        <v>0</v>
      </c>
      <c r="P119" s="56">
        <f>'[10]Daily Roster'!$P119</f>
        <v>0</v>
      </c>
      <c r="Q119" s="56">
        <f>'[10]Daily Roster'!$Q119</f>
        <v>0</v>
      </c>
      <c r="R119" s="56">
        <f>'[10]Daily Roster'!$R119</f>
        <v>0</v>
      </c>
      <c r="S119" s="56">
        <f>'[10]Daily Roster'!$S119</f>
        <v>0</v>
      </c>
      <c r="T119" s="56">
        <f>'[10]Daily Roster'!$T119</f>
        <v>0</v>
      </c>
    </row>
    <row r="120" spans="1:20" x14ac:dyDescent="0.3">
      <c r="A120" s="7">
        <v>43630</v>
      </c>
      <c r="B120" s="1" t="s">
        <v>5</v>
      </c>
      <c r="C120" s="56" t="str">
        <f>'[10]Daily Roster'!$C120</f>
        <v>Sylvia</v>
      </c>
      <c r="D120" s="56" t="str">
        <f>'[10]Daily Roster'!$D120</f>
        <v>Karishma</v>
      </c>
      <c r="E120" s="56" t="str">
        <f>'[10]Daily Roster'!$E120</f>
        <v>Angelica</v>
      </c>
      <c r="F120" s="56" t="str">
        <f>'[10]Daily Roster'!$F120</f>
        <v>S.McPhee</v>
      </c>
      <c r="G120" s="56" t="str">
        <f>'[10]Daily Roster'!$G120</f>
        <v>Angela</v>
      </c>
      <c r="H120" s="56" t="str">
        <f>'[10]Daily Roster'!$H120</f>
        <v>Carmen</v>
      </c>
      <c r="I120" s="56" t="str">
        <f>'[10]Daily Roster'!$I120</f>
        <v>Tatyana</v>
      </c>
      <c r="J120" s="56" t="str">
        <f>'[10]Daily Roster'!$J120</f>
        <v>J.Do</v>
      </c>
      <c r="K120" s="56">
        <f>'[10]Daily Roster'!$K120</f>
        <v>0</v>
      </c>
      <c r="L120" s="56">
        <f>'[10]Daily Roster'!$L120</f>
        <v>0</v>
      </c>
      <c r="M120" s="56">
        <f>'[10]Daily Roster'!$M120</f>
        <v>0</v>
      </c>
      <c r="N120" s="56">
        <f>'[10]Daily Roster'!$N120</f>
        <v>0</v>
      </c>
      <c r="O120" s="56">
        <f>'[10]Daily Roster'!$O120</f>
        <v>0</v>
      </c>
      <c r="P120" s="56">
        <f>'[10]Daily Roster'!$P120</f>
        <v>0</v>
      </c>
      <c r="Q120" s="56">
        <f>'[10]Daily Roster'!$Q120</f>
        <v>0</v>
      </c>
      <c r="R120" s="56">
        <f>'[10]Daily Roster'!$R120</f>
        <v>0</v>
      </c>
      <c r="S120" s="56">
        <f>'[10]Daily Roster'!$S120</f>
        <v>0</v>
      </c>
      <c r="T120" s="56">
        <f>'[10]Daily Roster'!$T120</f>
        <v>0</v>
      </c>
    </row>
    <row r="121" spans="1:20" x14ac:dyDescent="0.3">
      <c r="A121" s="7">
        <v>43633</v>
      </c>
      <c r="B121" s="1" t="s">
        <v>1</v>
      </c>
      <c r="C121" s="56" t="str">
        <f>'[10]Daily Roster'!$C121</f>
        <v>Sylvia</v>
      </c>
      <c r="D121" s="56" t="str">
        <f>'[10]Daily Roster'!$D121</f>
        <v>Karishma</v>
      </c>
      <c r="E121" s="56" t="str">
        <f>'[10]Daily Roster'!$E121</f>
        <v>Angelica</v>
      </c>
      <c r="F121" s="56" t="str">
        <f>'[10]Daily Roster'!$F121</f>
        <v>S.McPhee</v>
      </c>
      <c r="G121" s="56" t="str">
        <f>'[10]Daily Roster'!$G121</f>
        <v>Stephanie</v>
      </c>
      <c r="H121" s="56" t="str">
        <f>'[10]Daily Roster'!$H121</f>
        <v>Tatyana</v>
      </c>
      <c r="I121" s="56" t="str">
        <f>'[10]Daily Roster'!$I121</f>
        <v>Angela</v>
      </c>
      <c r="J121" s="56" t="str">
        <f>'[10]Daily Roster'!$J121</f>
        <v>J.Do</v>
      </c>
      <c r="K121" s="56">
        <f>'[10]Daily Roster'!$K121</f>
        <v>0</v>
      </c>
      <c r="L121" s="56">
        <f>'[10]Daily Roster'!$L121</f>
        <v>0</v>
      </c>
      <c r="M121" s="56">
        <f>'[10]Daily Roster'!$M121</f>
        <v>0</v>
      </c>
      <c r="N121" s="56">
        <f>'[10]Daily Roster'!$N121</f>
        <v>0</v>
      </c>
      <c r="O121" s="56">
        <f>'[10]Daily Roster'!$O121</f>
        <v>0</v>
      </c>
      <c r="P121" s="56">
        <f>'[10]Daily Roster'!$P121</f>
        <v>0</v>
      </c>
      <c r="Q121" s="56">
        <f>'[10]Daily Roster'!$Q121</f>
        <v>0</v>
      </c>
      <c r="R121" s="56">
        <f>'[10]Daily Roster'!$R121</f>
        <v>0</v>
      </c>
      <c r="S121" s="56">
        <f>'[10]Daily Roster'!$S121</f>
        <v>0</v>
      </c>
      <c r="T121" s="56">
        <f>'[10]Daily Roster'!$T121</f>
        <v>0</v>
      </c>
    </row>
    <row r="122" spans="1:20" x14ac:dyDescent="0.3">
      <c r="A122" s="7">
        <v>43634</v>
      </c>
      <c r="B122" s="1" t="s">
        <v>2</v>
      </c>
      <c r="C122" s="56" t="str">
        <f>'[10]Daily Roster'!$C122</f>
        <v>Sylvia</v>
      </c>
      <c r="D122" s="56" t="str">
        <f>'[10]Daily Roster'!$D122</f>
        <v>Karishma</v>
      </c>
      <c r="E122" s="56" t="str">
        <f>'[10]Daily Roster'!$E122</f>
        <v>Angelica</v>
      </c>
      <c r="F122" s="56" t="str">
        <f>'[10]Daily Roster'!$F122</f>
        <v>J.Do</v>
      </c>
      <c r="G122" s="56" t="str">
        <f>'[10]Daily Roster'!$G122</f>
        <v>j.parkinson</v>
      </c>
      <c r="H122" s="56" t="str">
        <f>'[10]Daily Roster'!$H122</f>
        <v>Tatyana</v>
      </c>
      <c r="I122" s="56" t="str">
        <f>'[10]Daily Roster'!$I122</f>
        <v>Angela</v>
      </c>
      <c r="J122" s="56" t="str">
        <f>'[10]Daily Roster'!$J122</f>
        <v>Stephanie</v>
      </c>
      <c r="K122" s="56">
        <f>'[10]Daily Roster'!$K122</f>
        <v>0</v>
      </c>
      <c r="L122" s="56">
        <f>'[10]Daily Roster'!$L122</f>
        <v>0</v>
      </c>
      <c r="M122" s="56">
        <f>'[10]Daily Roster'!$M122</f>
        <v>0</v>
      </c>
      <c r="N122" s="56">
        <f>'[10]Daily Roster'!$N122</f>
        <v>0</v>
      </c>
      <c r="O122" s="56">
        <f>'[10]Daily Roster'!$O122</f>
        <v>0</v>
      </c>
      <c r="P122" s="56">
        <f>'[10]Daily Roster'!$P122</f>
        <v>0</v>
      </c>
      <c r="Q122" s="56">
        <f>'[10]Daily Roster'!$Q122</f>
        <v>0</v>
      </c>
      <c r="R122" s="56">
        <f>'[10]Daily Roster'!$R122</f>
        <v>0</v>
      </c>
      <c r="S122" s="56">
        <f>'[10]Daily Roster'!$S122</f>
        <v>0</v>
      </c>
      <c r="T122" s="56">
        <f>'[10]Daily Roster'!$T122</f>
        <v>0</v>
      </c>
    </row>
    <row r="123" spans="1:20" x14ac:dyDescent="0.3">
      <c r="A123" s="7">
        <v>43635</v>
      </c>
      <c r="B123" s="1" t="s">
        <v>3</v>
      </c>
      <c r="C123" s="56" t="str">
        <f>'[10]Daily Roster'!$C123</f>
        <v>J.Do</v>
      </c>
      <c r="D123" s="56" t="str">
        <f>'[10]Daily Roster'!$D123</f>
        <v>Karishma</v>
      </c>
      <c r="E123" s="56" t="str">
        <f>'[10]Daily Roster'!$E123</f>
        <v>Angelica</v>
      </c>
      <c r="F123" s="56" t="str">
        <f>'[10]Daily Roster'!$F123</f>
        <v>S.McPhee</v>
      </c>
      <c r="G123" s="56" t="str">
        <f>'[10]Daily Roster'!$G123</f>
        <v>Stephanie</v>
      </c>
      <c r="H123" s="56" t="str">
        <f>'[10]Daily Roster'!$H123</f>
        <v>Tatyana</v>
      </c>
      <c r="I123" s="56" t="str">
        <f>'[10]Daily Roster'!$I123</f>
        <v>Angela</v>
      </c>
      <c r="J123" s="56" t="str">
        <f>'[10]Daily Roster'!$J123</f>
        <v>Carmen</v>
      </c>
      <c r="K123" s="56">
        <f>'[10]Daily Roster'!$K123</f>
        <v>0</v>
      </c>
      <c r="L123" s="56">
        <f>'[10]Daily Roster'!$L123</f>
        <v>0</v>
      </c>
      <c r="M123" s="56">
        <f>'[10]Daily Roster'!$M123</f>
        <v>0</v>
      </c>
      <c r="N123" s="56">
        <f>'[10]Daily Roster'!$N123</f>
        <v>0</v>
      </c>
      <c r="O123" s="56">
        <f>'[10]Daily Roster'!$O123</f>
        <v>0</v>
      </c>
      <c r="P123" s="56">
        <f>'[10]Daily Roster'!$P123</f>
        <v>0</v>
      </c>
      <c r="Q123" s="56">
        <f>'[10]Daily Roster'!$Q123</f>
        <v>0</v>
      </c>
      <c r="R123" s="56">
        <f>'[10]Daily Roster'!$R123</f>
        <v>0</v>
      </c>
      <c r="S123" s="56">
        <f>'[10]Daily Roster'!$S123</f>
        <v>0</v>
      </c>
      <c r="T123" s="56">
        <f>'[10]Daily Roster'!$T123</f>
        <v>0</v>
      </c>
    </row>
    <row r="124" spans="1:20" x14ac:dyDescent="0.3">
      <c r="A124" s="7">
        <v>43636</v>
      </c>
      <c r="B124" s="1" t="s">
        <v>4</v>
      </c>
      <c r="C124" s="56" t="str">
        <f>'[10]Daily Roster'!$C124</f>
        <v>Sylvia</v>
      </c>
      <c r="D124" s="56" t="str">
        <f>'[10]Daily Roster'!$D124</f>
        <v>Karishma</v>
      </c>
      <c r="E124" s="56" t="str">
        <f>'[10]Daily Roster'!$E124</f>
        <v>Angelica</v>
      </c>
      <c r="F124" s="56" t="str">
        <f>'[10]Daily Roster'!$F124</f>
        <v>S.McPhee</v>
      </c>
      <c r="G124" s="56" t="str">
        <f>'[10]Daily Roster'!$G124</f>
        <v>J.Parkinson</v>
      </c>
      <c r="H124" s="56" t="str">
        <f>'[10]Daily Roster'!$H124</f>
        <v>Tatyana</v>
      </c>
      <c r="I124" s="56" t="str">
        <f>'[10]Daily Roster'!$I124</f>
        <v>Stephanie</v>
      </c>
      <c r="J124" s="56" t="str">
        <f>'[10]Daily Roster'!$J124</f>
        <v>Carmen</v>
      </c>
      <c r="K124" s="56">
        <f>'[10]Daily Roster'!$K124</f>
        <v>0</v>
      </c>
      <c r="L124" s="56">
        <f>'[10]Daily Roster'!$L124</f>
        <v>0</v>
      </c>
      <c r="M124" s="56">
        <f>'[10]Daily Roster'!$M124</f>
        <v>0</v>
      </c>
      <c r="N124" s="56">
        <f>'[10]Daily Roster'!$N124</f>
        <v>0</v>
      </c>
      <c r="O124" s="56">
        <f>'[10]Daily Roster'!$O124</f>
        <v>0</v>
      </c>
      <c r="P124" s="56">
        <f>'[10]Daily Roster'!$P124</f>
        <v>0</v>
      </c>
      <c r="Q124" s="56">
        <f>'[10]Daily Roster'!$Q124</f>
        <v>0</v>
      </c>
      <c r="R124" s="56">
        <f>'[10]Daily Roster'!$R124</f>
        <v>0</v>
      </c>
      <c r="S124" s="56">
        <f>'[10]Daily Roster'!$S124</f>
        <v>0</v>
      </c>
      <c r="T124" s="56">
        <f>'[10]Daily Roster'!$T124</f>
        <v>0</v>
      </c>
    </row>
    <row r="125" spans="1:20" x14ac:dyDescent="0.3">
      <c r="A125" s="7">
        <v>43637</v>
      </c>
      <c r="B125" s="1" t="s">
        <v>5</v>
      </c>
      <c r="C125" s="56" t="str">
        <f>'[10]Daily Roster'!$C125</f>
        <v>Sylvia</v>
      </c>
      <c r="D125" s="56" t="str">
        <f>'[10]Daily Roster'!$D125</f>
        <v>Karishma</v>
      </c>
      <c r="E125" s="56" t="str">
        <f>'[10]Daily Roster'!$E125</f>
        <v>Angelica</v>
      </c>
      <c r="F125" s="56" t="str">
        <f>'[10]Daily Roster'!$F125</f>
        <v>S.McPhee</v>
      </c>
      <c r="G125" s="56" t="str">
        <f>'[10]Daily Roster'!$G125</f>
        <v>Stephanie</v>
      </c>
      <c r="H125" s="56" t="str">
        <f>'[10]Daily Roster'!$H125</f>
        <v>Tatyana</v>
      </c>
      <c r="I125" s="56" t="str">
        <f>'[10]Daily Roster'!$I125</f>
        <v>Angela</v>
      </c>
      <c r="J125" s="56" t="str">
        <f>'[10]Daily Roster'!$J125</f>
        <v>Carmen</v>
      </c>
      <c r="K125" s="56">
        <f>'[10]Daily Roster'!$K125</f>
        <v>0</v>
      </c>
      <c r="L125" s="56">
        <f>'[10]Daily Roster'!$L125</f>
        <v>0</v>
      </c>
      <c r="M125" s="56">
        <f>'[10]Daily Roster'!$M125</f>
        <v>0</v>
      </c>
      <c r="N125" s="56">
        <f>'[10]Daily Roster'!$N125</f>
        <v>0</v>
      </c>
      <c r="O125" s="56">
        <f>'[10]Daily Roster'!$O125</f>
        <v>0</v>
      </c>
      <c r="P125" s="56">
        <f>'[10]Daily Roster'!$P125</f>
        <v>0</v>
      </c>
      <c r="Q125" s="56">
        <f>'[10]Daily Roster'!$Q125</f>
        <v>0</v>
      </c>
      <c r="R125" s="56">
        <f>'[10]Daily Roster'!$R125</f>
        <v>0</v>
      </c>
      <c r="S125" s="56">
        <f>'[10]Daily Roster'!$S125</f>
        <v>0</v>
      </c>
      <c r="T125" s="56">
        <f>'[10]Daily Roster'!$T125</f>
        <v>0</v>
      </c>
    </row>
    <row r="126" spans="1:20" x14ac:dyDescent="0.3">
      <c r="A126" s="7">
        <v>43640</v>
      </c>
      <c r="B126" s="1" t="s">
        <v>1</v>
      </c>
      <c r="C126" s="56" t="str">
        <f>'[10]Daily Roster'!$C126</f>
        <v>Sylvia</v>
      </c>
      <c r="D126" s="56" t="str">
        <f>'[10]Daily Roster'!$D126</f>
        <v>Karishma</v>
      </c>
      <c r="E126" s="56" t="str">
        <f>'[10]Daily Roster'!$E126</f>
        <v>Angelica</v>
      </c>
      <c r="F126" s="56" t="str">
        <f>'[10]Daily Roster'!$F126</f>
        <v>S.McPhee</v>
      </c>
      <c r="G126" s="56" t="str">
        <f>'[10]Daily Roster'!$G126</f>
        <v>Carmen</v>
      </c>
      <c r="H126" s="56" t="str">
        <f>'[10]Daily Roster'!$H126</f>
        <v>Angela</v>
      </c>
      <c r="I126" s="56" t="str">
        <f>'[10]Daily Roster'!$I126</f>
        <v>Stephanie</v>
      </c>
      <c r="J126" s="56" t="str">
        <f>'[10]Daily Roster'!$J126</f>
        <v>Tatyana</v>
      </c>
      <c r="K126" s="56">
        <f>'[10]Daily Roster'!$K126</f>
        <v>0</v>
      </c>
      <c r="L126" s="56">
        <f>'[10]Daily Roster'!$L126</f>
        <v>0</v>
      </c>
      <c r="M126" s="56">
        <f>'[10]Daily Roster'!$M126</f>
        <v>0</v>
      </c>
      <c r="N126" s="56">
        <f>'[10]Daily Roster'!$N126</f>
        <v>0</v>
      </c>
      <c r="O126" s="56">
        <f>'[10]Daily Roster'!$O126</f>
        <v>0</v>
      </c>
      <c r="P126" s="56">
        <f>'[10]Daily Roster'!$P126</f>
        <v>0</v>
      </c>
      <c r="Q126" s="56">
        <f>'[10]Daily Roster'!$Q126</f>
        <v>0</v>
      </c>
      <c r="R126" s="56">
        <f>'[10]Daily Roster'!$R126</f>
        <v>0</v>
      </c>
      <c r="S126" s="56">
        <f>'[10]Daily Roster'!$S126</f>
        <v>0</v>
      </c>
      <c r="T126" s="56">
        <f>'[10]Daily Roster'!$T126</f>
        <v>0</v>
      </c>
    </row>
    <row r="127" spans="1:20" x14ac:dyDescent="0.3">
      <c r="A127" s="7">
        <v>43641</v>
      </c>
      <c r="B127" s="1" t="s">
        <v>2</v>
      </c>
      <c r="C127" s="56" t="str">
        <f>'[10]Daily Roster'!$C127</f>
        <v>Sylvia</v>
      </c>
      <c r="D127" s="56" t="str">
        <f>'[10]Daily Roster'!$D127</f>
        <v>Karishma</v>
      </c>
      <c r="E127" s="56" t="str">
        <f>'[10]Daily Roster'!$E127</f>
        <v>Angelica</v>
      </c>
      <c r="F127" s="56" t="str">
        <f>'[10]Daily Roster'!$F127</f>
        <v>Carmen</v>
      </c>
      <c r="G127" s="56" t="str">
        <f>'[10]Daily Roster'!$G127</f>
        <v>J.Parkinson</v>
      </c>
      <c r="H127" s="56" t="str">
        <f>'[10]Daily Roster'!$H127</f>
        <v>Angela</v>
      </c>
      <c r="I127" s="56" t="str">
        <f>'[10]Daily Roster'!$I127</f>
        <v>Stephanie</v>
      </c>
      <c r="J127" s="56" t="str">
        <f>'[10]Daily Roster'!$J127</f>
        <v>Tatyana</v>
      </c>
      <c r="K127" s="56">
        <f>'[10]Daily Roster'!$K127</f>
        <v>0</v>
      </c>
      <c r="L127" s="56">
        <f>'[10]Daily Roster'!$L127</f>
        <v>0</v>
      </c>
      <c r="M127" s="56">
        <f>'[10]Daily Roster'!$M127</f>
        <v>0</v>
      </c>
      <c r="N127" s="56">
        <f>'[10]Daily Roster'!$N127</f>
        <v>0</v>
      </c>
      <c r="O127" s="56">
        <f>'[10]Daily Roster'!$O127</f>
        <v>0</v>
      </c>
      <c r="P127" s="56">
        <f>'[10]Daily Roster'!$P127</f>
        <v>0</v>
      </c>
      <c r="Q127" s="56">
        <f>'[10]Daily Roster'!$Q127</f>
        <v>0</v>
      </c>
      <c r="R127" s="56">
        <f>'[10]Daily Roster'!$R127</f>
        <v>0</v>
      </c>
      <c r="S127" s="56">
        <f>'[10]Daily Roster'!$S127</f>
        <v>0</v>
      </c>
      <c r="T127" s="56">
        <f>'[10]Daily Roster'!$T127</f>
        <v>0</v>
      </c>
    </row>
    <row r="128" spans="1:20" x14ac:dyDescent="0.3">
      <c r="A128" s="7">
        <v>43642</v>
      </c>
      <c r="B128" s="1" t="s">
        <v>3</v>
      </c>
      <c r="C128" s="56" t="str">
        <f>'[10]Daily Roster'!$C128</f>
        <v>Sylvia</v>
      </c>
      <c r="D128" s="56" t="str">
        <f>'[10]Daily Roster'!$D128</f>
        <v>Karishma</v>
      </c>
      <c r="E128" s="56" t="str">
        <f>'[10]Daily Roster'!$E128</f>
        <v>Angelica</v>
      </c>
      <c r="F128" s="56" t="str">
        <f>'[10]Daily Roster'!$F128</f>
        <v>S.McPhee</v>
      </c>
      <c r="G128" s="56" t="str">
        <f>'[10]Daily Roster'!$G128</f>
        <v>Carmen</v>
      </c>
      <c r="H128" s="56" t="str">
        <f>'[10]Daily Roster'!$H128</f>
        <v>Angela</v>
      </c>
      <c r="I128" s="56" t="str">
        <f>'[10]Daily Roster'!$I128</f>
        <v>Stephanie</v>
      </c>
      <c r="J128" s="56" t="str">
        <f>'[10]Daily Roster'!$J128</f>
        <v>Tatyana</v>
      </c>
      <c r="K128" s="56">
        <f>'[10]Daily Roster'!$K128</f>
        <v>0</v>
      </c>
      <c r="L128" s="56">
        <f>'[10]Daily Roster'!$L128</f>
        <v>0</v>
      </c>
      <c r="M128" s="56">
        <f>'[10]Daily Roster'!$M128</f>
        <v>0</v>
      </c>
      <c r="N128" s="56">
        <f>'[10]Daily Roster'!$N128</f>
        <v>0</v>
      </c>
      <c r="O128" s="56">
        <f>'[10]Daily Roster'!$O128</f>
        <v>0</v>
      </c>
      <c r="P128" s="56">
        <f>'[10]Daily Roster'!$P128</f>
        <v>0</v>
      </c>
      <c r="Q128" s="56">
        <f>'[10]Daily Roster'!$Q128</f>
        <v>0</v>
      </c>
      <c r="R128" s="56">
        <f>'[10]Daily Roster'!$R128</f>
        <v>0</v>
      </c>
      <c r="S128" s="56">
        <f>'[10]Daily Roster'!$S128</f>
        <v>0</v>
      </c>
      <c r="T128" s="56">
        <f>'[10]Daily Roster'!$T128</f>
        <v>0</v>
      </c>
    </row>
    <row r="129" spans="1:20" x14ac:dyDescent="0.3">
      <c r="A129" s="7">
        <v>43643</v>
      </c>
      <c r="B129" s="1" t="s">
        <v>4</v>
      </c>
      <c r="C129" s="56" t="str">
        <f>'[10]Daily Roster'!$C129</f>
        <v>Sylvia</v>
      </c>
      <c r="D129" s="56" t="str">
        <f>'[10]Daily Roster'!$D129</f>
        <v>Karishma</v>
      </c>
      <c r="E129" s="56" t="str">
        <f>'[10]Daily Roster'!$E129</f>
        <v>Angelica</v>
      </c>
      <c r="F129" s="56" t="str">
        <f>'[10]Daily Roster'!$F129</f>
        <v>S.McPhee</v>
      </c>
      <c r="G129" s="56" t="str">
        <f>'[10]Daily Roster'!$G129</f>
        <v>J.Parkinson</v>
      </c>
      <c r="H129" s="56" t="str">
        <f>'[10]Daily Roster'!$H129</f>
        <v>Angela</v>
      </c>
      <c r="I129" s="56" t="str">
        <f>'[10]Daily Roster'!$I129</f>
        <v>Stephanie</v>
      </c>
      <c r="J129" s="56" t="str">
        <f>'[10]Daily Roster'!$J129</f>
        <v>Tatyana</v>
      </c>
      <c r="K129" s="56">
        <f>'[10]Daily Roster'!$K129</f>
        <v>0</v>
      </c>
      <c r="L129" s="56">
        <f>'[10]Daily Roster'!$L129</f>
        <v>0</v>
      </c>
      <c r="M129" s="56">
        <f>'[10]Daily Roster'!$M129</f>
        <v>0</v>
      </c>
      <c r="N129" s="56">
        <f>'[10]Daily Roster'!$N129</f>
        <v>0</v>
      </c>
      <c r="O129" s="56">
        <f>'[10]Daily Roster'!$O129</f>
        <v>0</v>
      </c>
      <c r="P129" s="56">
        <f>'[10]Daily Roster'!$P129</f>
        <v>0</v>
      </c>
      <c r="Q129" s="56">
        <f>'[10]Daily Roster'!$Q129</f>
        <v>0</v>
      </c>
      <c r="R129" s="56">
        <f>'[10]Daily Roster'!$R129</f>
        <v>0</v>
      </c>
      <c r="S129" s="56">
        <f>'[10]Daily Roster'!$S129</f>
        <v>0</v>
      </c>
      <c r="T129" s="56">
        <f>'[10]Daily Roster'!$T129</f>
        <v>0</v>
      </c>
    </row>
    <row r="130" spans="1:20" x14ac:dyDescent="0.3">
      <c r="A130" s="7">
        <v>43644</v>
      </c>
      <c r="B130" s="1" t="s">
        <v>5</v>
      </c>
      <c r="C130" s="56" t="str">
        <f>'[10]Daily Roster'!$C130</f>
        <v>Sylvia</v>
      </c>
      <c r="D130" s="56" t="str">
        <f>'[10]Daily Roster'!$D130</f>
        <v>Karishma</v>
      </c>
      <c r="E130" s="56" t="str">
        <f>'[10]Daily Roster'!$E130</f>
        <v>Angelica</v>
      </c>
      <c r="F130" s="56" t="str">
        <f>'[10]Daily Roster'!$F130</f>
        <v>S.McPhee</v>
      </c>
      <c r="G130" s="56" t="str">
        <f>'[10]Daily Roster'!$G130</f>
        <v>Carmen</v>
      </c>
      <c r="H130" s="56" t="str">
        <f>'[10]Daily Roster'!$H130</f>
        <v>Angela</v>
      </c>
      <c r="I130" s="56" t="str">
        <f>'[10]Daily Roster'!$I130</f>
        <v>Stephanie</v>
      </c>
      <c r="J130" s="56" t="str">
        <f>'[10]Daily Roster'!$J130</f>
        <v>Tatyana</v>
      </c>
      <c r="K130" s="56">
        <f>'[10]Daily Roster'!$K130</f>
        <v>0</v>
      </c>
      <c r="L130" s="56">
        <f>'[10]Daily Roster'!$L130</f>
        <v>0</v>
      </c>
      <c r="M130" s="56">
        <f>'[10]Daily Roster'!$M130</f>
        <v>0</v>
      </c>
      <c r="N130" s="56">
        <f>'[10]Daily Roster'!$N130</f>
        <v>0</v>
      </c>
      <c r="O130" s="56">
        <f>'[10]Daily Roster'!$O130</f>
        <v>0</v>
      </c>
      <c r="P130" s="56">
        <f>'[10]Daily Roster'!$P130</f>
        <v>0</v>
      </c>
      <c r="Q130" s="56">
        <f>'[10]Daily Roster'!$Q130</f>
        <v>0</v>
      </c>
      <c r="R130" s="56">
        <f>'[10]Daily Roster'!$R130</f>
        <v>0</v>
      </c>
      <c r="S130" s="56">
        <f>'[10]Daily Roster'!$S130</f>
        <v>0</v>
      </c>
      <c r="T130" s="56">
        <f>'[10]Daily Roster'!$T130</f>
        <v>0</v>
      </c>
    </row>
    <row r="131" spans="1:20" x14ac:dyDescent="0.3">
      <c r="A131" s="7">
        <v>43647</v>
      </c>
      <c r="B131" s="1" t="s">
        <v>1</v>
      </c>
      <c r="C131" s="56">
        <f>'[10]Daily Roster'!$C131</f>
        <v>0</v>
      </c>
      <c r="D131" s="56">
        <f>'[10]Daily Roster'!$D131</f>
        <v>0</v>
      </c>
      <c r="E131" s="56">
        <f>'[10]Daily Roster'!$E131</f>
        <v>0</v>
      </c>
      <c r="F131" s="56">
        <f>'[10]Daily Roster'!$F131</f>
        <v>0</v>
      </c>
      <c r="G131" s="56">
        <f>'[10]Daily Roster'!$G131</f>
        <v>0</v>
      </c>
      <c r="H131" s="56">
        <f>'[10]Daily Roster'!$H131</f>
        <v>0</v>
      </c>
      <c r="I131" s="56">
        <f>'[10]Daily Roster'!$I131</f>
        <v>0</v>
      </c>
      <c r="J131" s="56">
        <f>'[10]Daily Roster'!$J131</f>
        <v>0</v>
      </c>
      <c r="K131" s="56">
        <f>'[10]Daily Roster'!$K131</f>
        <v>0</v>
      </c>
      <c r="L131" s="56">
        <f>'[10]Daily Roster'!$L131</f>
        <v>0</v>
      </c>
      <c r="M131" s="56">
        <f>'[10]Daily Roster'!$M131</f>
        <v>0</v>
      </c>
      <c r="N131" s="56">
        <f>'[10]Daily Roster'!$N131</f>
        <v>0</v>
      </c>
      <c r="O131" s="56">
        <f>'[10]Daily Roster'!$O131</f>
        <v>0</v>
      </c>
      <c r="P131" s="56">
        <f>'[10]Daily Roster'!$P131</f>
        <v>0</v>
      </c>
      <c r="Q131" s="56">
        <f>'[10]Daily Roster'!$Q131</f>
        <v>0</v>
      </c>
      <c r="R131" s="56">
        <f>'[10]Daily Roster'!$R131</f>
        <v>0</v>
      </c>
      <c r="S131" s="56">
        <f>'[10]Daily Roster'!$S131</f>
        <v>0</v>
      </c>
      <c r="T131" s="56">
        <f>'[10]Daily Roster'!$T131</f>
        <v>0</v>
      </c>
    </row>
    <row r="132" spans="1:20" x14ac:dyDescent="0.3">
      <c r="A132" s="7">
        <v>43648</v>
      </c>
      <c r="B132" s="1" t="s">
        <v>2</v>
      </c>
      <c r="C132" s="56">
        <f>'[10]Daily Roster'!$C132</f>
        <v>0</v>
      </c>
      <c r="D132" s="56">
        <f>'[10]Daily Roster'!$D132</f>
        <v>0</v>
      </c>
      <c r="E132" s="56">
        <f>'[10]Daily Roster'!$E132</f>
        <v>0</v>
      </c>
      <c r="F132" s="56">
        <f>'[10]Daily Roster'!$F132</f>
        <v>0</v>
      </c>
      <c r="G132" s="56">
        <f>'[10]Daily Roster'!$G132</f>
        <v>0</v>
      </c>
      <c r="H132" s="56">
        <f>'[10]Daily Roster'!$H132</f>
        <v>0</v>
      </c>
      <c r="I132" s="56">
        <f>'[10]Daily Roster'!$I132</f>
        <v>0</v>
      </c>
      <c r="J132" s="56">
        <f>'[10]Daily Roster'!$J132</f>
        <v>0</v>
      </c>
      <c r="K132" s="56">
        <f>'[10]Daily Roster'!$K132</f>
        <v>0</v>
      </c>
      <c r="L132" s="56">
        <f>'[10]Daily Roster'!$L132</f>
        <v>0</v>
      </c>
      <c r="M132" s="56">
        <f>'[10]Daily Roster'!$M132</f>
        <v>0</v>
      </c>
      <c r="N132" s="56">
        <f>'[10]Daily Roster'!$N132</f>
        <v>0</v>
      </c>
      <c r="O132" s="56">
        <f>'[10]Daily Roster'!$O132</f>
        <v>0</v>
      </c>
      <c r="P132" s="56">
        <f>'[10]Daily Roster'!$P132</f>
        <v>0</v>
      </c>
      <c r="Q132" s="56">
        <f>'[10]Daily Roster'!$Q132</f>
        <v>0</v>
      </c>
      <c r="R132" s="56">
        <f>'[10]Daily Roster'!$R132</f>
        <v>0</v>
      </c>
      <c r="S132" s="56">
        <f>'[10]Daily Roster'!$S132</f>
        <v>0</v>
      </c>
      <c r="T132" s="56">
        <f>'[10]Daily Roster'!$T132</f>
        <v>0</v>
      </c>
    </row>
    <row r="133" spans="1:20" x14ac:dyDescent="0.3">
      <c r="A133" s="7">
        <v>43649</v>
      </c>
      <c r="B133" s="1" t="s">
        <v>3</v>
      </c>
      <c r="C133" s="56">
        <f>'[10]Daily Roster'!$C133</f>
        <v>0</v>
      </c>
      <c r="D133" s="56">
        <f>'[10]Daily Roster'!$D133</f>
        <v>0</v>
      </c>
      <c r="E133" s="56">
        <f>'[10]Daily Roster'!$E133</f>
        <v>0</v>
      </c>
      <c r="F133" s="56">
        <f>'[10]Daily Roster'!$F133</f>
        <v>0</v>
      </c>
      <c r="G133" s="56">
        <f>'[10]Daily Roster'!$G133</f>
        <v>0</v>
      </c>
      <c r="H133" s="56">
        <f>'[10]Daily Roster'!$H133</f>
        <v>0</v>
      </c>
      <c r="I133" s="56">
        <f>'[10]Daily Roster'!$I133</f>
        <v>0</v>
      </c>
      <c r="J133" s="56">
        <f>'[10]Daily Roster'!$J133</f>
        <v>0</v>
      </c>
      <c r="K133" s="56">
        <f>'[10]Daily Roster'!$K133</f>
        <v>0</v>
      </c>
      <c r="L133" s="56">
        <f>'[10]Daily Roster'!$L133</f>
        <v>0</v>
      </c>
      <c r="M133" s="56">
        <f>'[10]Daily Roster'!$M133</f>
        <v>0</v>
      </c>
      <c r="N133" s="56">
        <f>'[10]Daily Roster'!$N133</f>
        <v>0</v>
      </c>
      <c r="O133" s="56">
        <f>'[10]Daily Roster'!$O133</f>
        <v>0</v>
      </c>
      <c r="P133" s="56">
        <f>'[10]Daily Roster'!$P133</f>
        <v>0</v>
      </c>
      <c r="Q133" s="56">
        <f>'[10]Daily Roster'!$Q133</f>
        <v>0</v>
      </c>
      <c r="R133" s="56">
        <f>'[10]Daily Roster'!$R133</f>
        <v>0</v>
      </c>
      <c r="S133" s="56">
        <f>'[10]Daily Roster'!$S133</f>
        <v>0</v>
      </c>
      <c r="T133" s="56">
        <f>'[10]Daily Roster'!$T133</f>
        <v>0</v>
      </c>
    </row>
    <row r="134" spans="1:20" x14ac:dyDescent="0.3">
      <c r="A134" s="7">
        <v>43650</v>
      </c>
      <c r="B134" s="1" t="s">
        <v>4</v>
      </c>
      <c r="C134" s="56">
        <f>'[10]Daily Roster'!$C134</f>
        <v>0</v>
      </c>
      <c r="D134" s="56">
        <f>'[10]Daily Roster'!$D134</f>
        <v>0</v>
      </c>
      <c r="E134" s="56">
        <f>'[10]Daily Roster'!$E134</f>
        <v>0</v>
      </c>
      <c r="F134" s="56">
        <f>'[10]Daily Roster'!$F134</f>
        <v>0</v>
      </c>
      <c r="G134" s="56">
        <f>'[10]Daily Roster'!$G134</f>
        <v>0</v>
      </c>
      <c r="H134" s="56">
        <f>'[10]Daily Roster'!$H134</f>
        <v>0</v>
      </c>
      <c r="I134" s="56">
        <f>'[10]Daily Roster'!$I134</f>
        <v>0</v>
      </c>
      <c r="J134" s="56">
        <f>'[10]Daily Roster'!$J134</f>
        <v>0</v>
      </c>
      <c r="K134" s="56">
        <f>'[10]Daily Roster'!$K134</f>
        <v>0</v>
      </c>
      <c r="L134" s="56">
        <f>'[10]Daily Roster'!$L134</f>
        <v>0</v>
      </c>
      <c r="M134" s="56">
        <f>'[10]Daily Roster'!$M134</f>
        <v>0</v>
      </c>
      <c r="N134" s="56">
        <f>'[10]Daily Roster'!$N134</f>
        <v>0</v>
      </c>
      <c r="O134" s="56">
        <f>'[10]Daily Roster'!$O134</f>
        <v>0</v>
      </c>
      <c r="P134" s="56">
        <f>'[10]Daily Roster'!$P134</f>
        <v>0</v>
      </c>
      <c r="Q134" s="56">
        <f>'[10]Daily Roster'!$Q134</f>
        <v>0</v>
      </c>
      <c r="R134" s="56">
        <f>'[10]Daily Roster'!$R134</f>
        <v>0</v>
      </c>
      <c r="S134" s="56">
        <f>'[10]Daily Roster'!$S134</f>
        <v>0</v>
      </c>
      <c r="T134" s="56">
        <f>'[10]Daily Roster'!$T134</f>
        <v>0</v>
      </c>
    </row>
    <row r="135" spans="1:20" x14ac:dyDescent="0.3">
      <c r="A135" s="7">
        <v>43651</v>
      </c>
      <c r="B135" s="1" t="s">
        <v>5</v>
      </c>
      <c r="C135" s="56">
        <f>'[10]Daily Roster'!$C135</f>
        <v>0</v>
      </c>
      <c r="D135" s="56">
        <f>'[10]Daily Roster'!$D135</f>
        <v>0</v>
      </c>
      <c r="E135" s="56">
        <f>'[10]Daily Roster'!$E135</f>
        <v>0</v>
      </c>
      <c r="F135" s="56">
        <f>'[10]Daily Roster'!$F135</f>
        <v>0</v>
      </c>
      <c r="G135" s="56">
        <f>'[10]Daily Roster'!$G135</f>
        <v>0</v>
      </c>
      <c r="H135" s="56">
        <f>'[10]Daily Roster'!$H135</f>
        <v>0</v>
      </c>
      <c r="I135" s="56">
        <f>'[10]Daily Roster'!$I135</f>
        <v>0</v>
      </c>
      <c r="J135" s="56">
        <f>'[10]Daily Roster'!$J135</f>
        <v>0</v>
      </c>
      <c r="K135" s="56">
        <f>'[10]Daily Roster'!$K135</f>
        <v>0</v>
      </c>
      <c r="L135" s="56">
        <f>'[10]Daily Roster'!$L135</f>
        <v>0</v>
      </c>
      <c r="M135" s="56">
        <f>'[10]Daily Roster'!$M135</f>
        <v>0</v>
      </c>
      <c r="N135" s="56">
        <f>'[10]Daily Roster'!$N135</f>
        <v>0</v>
      </c>
      <c r="O135" s="56">
        <f>'[10]Daily Roster'!$O135</f>
        <v>0</v>
      </c>
      <c r="P135" s="56">
        <f>'[10]Daily Roster'!$P135</f>
        <v>0</v>
      </c>
      <c r="Q135" s="56">
        <f>'[10]Daily Roster'!$Q135</f>
        <v>0</v>
      </c>
      <c r="R135" s="56">
        <f>'[10]Daily Roster'!$R135</f>
        <v>0</v>
      </c>
      <c r="S135" s="56">
        <f>'[10]Daily Roster'!$S135</f>
        <v>0</v>
      </c>
      <c r="T135" s="56">
        <f>'[10]Daily Roster'!$T135</f>
        <v>0</v>
      </c>
    </row>
    <row r="136" spans="1:20" x14ac:dyDescent="0.3">
      <c r="A136" s="7">
        <v>43654</v>
      </c>
      <c r="B136" s="1" t="s">
        <v>1</v>
      </c>
      <c r="C136" s="56">
        <f>'[10]Daily Roster'!$C136</f>
        <v>0</v>
      </c>
      <c r="D136" s="56">
        <f>'[10]Daily Roster'!$D136</f>
        <v>0</v>
      </c>
      <c r="E136" s="56">
        <f>'[10]Daily Roster'!$E136</f>
        <v>0</v>
      </c>
      <c r="F136" s="56">
        <f>'[10]Daily Roster'!$F136</f>
        <v>0</v>
      </c>
      <c r="G136" s="56">
        <f>'[10]Daily Roster'!$G136</f>
        <v>0</v>
      </c>
      <c r="H136" s="56">
        <f>'[10]Daily Roster'!$H136</f>
        <v>0</v>
      </c>
      <c r="I136" s="56">
        <f>'[10]Daily Roster'!$I136</f>
        <v>0</v>
      </c>
      <c r="J136" s="56">
        <f>'[10]Daily Roster'!$J136</f>
        <v>0</v>
      </c>
      <c r="K136" s="56">
        <f>'[10]Daily Roster'!$K136</f>
        <v>0</v>
      </c>
      <c r="L136" s="56">
        <f>'[10]Daily Roster'!$L136</f>
        <v>0</v>
      </c>
      <c r="M136" s="56">
        <f>'[10]Daily Roster'!$M136</f>
        <v>0</v>
      </c>
      <c r="N136" s="56">
        <f>'[10]Daily Roster'!$N136</f>
        <v>0</v>
      </c>
      <c r="O136" s="56">
        <f>'[10]Daily Roster'!$O136</f>
        <v>0</v>
      </c>
      <c r="P136" s="56">
        <f>'[10]Daily Roster'!$P136</f>
        <v>0</v>
      </c>
      <c r="Q136" s="56">
        <f>'[10]Daily Roster'!$Q136</f>
        <v>0</v>
      </c>
      <c r="R136" s="56">
        <f>'[10]Daily Roster'!$R136</f>
        <v>0</v>
      </c>
      <c r="S136" s="56">
        <f>'[10]Daily Roster'!$S136</f>
        <v>0</v>
      </c>
      <c r="T136" s="56">
        <f>'[10]Daily Roster'!$T136</f>
        <v>0</v>
      </c>
    </row>
    <row r="137" spans="1:20" x14ac:dyDescent="0.3">
      <c r="A137" s="7">
        <v>43655</v>
      </c>
      <c r="B137" s="1" t="s">
        <v>2</v>
      </c>
      <c r="C137" s="56">
        <f>'[10]Daily Roster'!$C137</f>
        <v>0</v>
      </c>
      <c r="D137" s="56">
        <f>'[10]Daily Roster'!$D137</f>
        <v>0</v>
      </c>
      <c r="E137" s="56">
        <f>'[10]Daily Roster'!$E137</f>
        <v>0</v>
      </c>
      <c r="F137" s="56">
        <f>'[10]Daily Roster'!$F137</f>
        <v>0</v>
      </c>
      <c r="G137" s="56">
        <f>'[10]Daily Roster'!$G137</f>
        <v>0</v>
      </c>
      <c r="H137" s="56">
        <f>'[10]Daily Roster'!$H137</f>
        <v>0</v>
      </c>
      <c r="I137" s="56">
        <f>'[10]Daily Roster'!$I137</f>
        <v>0</v>
      </c>
      <c r="J137" s="56">
        <f>'[10]Daily Roster'!$J137</f>
        <v>0</v>
      </c>
      <c r="K137" s="56">
        <f>'[10]Daily Roster'!$K137</f>
        <v>0</v>
      </c>
      <c r="L137" s="56">
        <f>'[10]Daily Roster'!$L137</f>
        <v>0</v>
      </c>
      <c r="M137" s="56">
        <f>'[10]Daily Roster'!$M137</f>
        <v>0</v>
      </c>
      <c r="N137" s="56">
        <f>'[10]Daily Roster'!$N137</f>
        <v>0</v>
      </c>
      <c r="O137" s="56">
        <f>'[10]Daily Roster'!$O137</f>
        <v>0</v>
      </c>
      <c r="P137" s="56">
        <f>'[10]Daily Roster'!$P137</f>
        <v>0</v>
      </c>
      <c r="Q137" s="56">
        <f>'[10]Daily Roster'!$Q137</f>
        <v>0</v>
      </c>
      <c r="R137" s="56">
        <f>'[10]Daily Roster'!$R137</f>
        <v>0</v>
      </c>
      <c r="S137" s="56">
        <f>'[10]Daily Roster'!$S137</f>
        <v>0</v>
      </c>
      <c r="T137" s="56">
        <f>'[10]Daily Roster'!$T137</f>
        <v>0</v>
      </c>
    </row>
    <row r="138" spans="1:20" x14ac:dyDescent="0.3">
      <c r="A138" s="7">
        <v>43656</v>
      </c>
      <c r="B138" s="1" t="s">
        <v>3</v>
      </c>
      <c r="C138" s="56">
        <f>'[10]Daily Roster'!$C138</f>
        <v>0</v>
      </c>
      <c r="D138" s="56">
        <f>'[10]Daily Roster'!$D138</f>
        <v>0</v>
      </c>
      <c r="E138" s="56">
        <f>'[10]Daily Roster'!$E138</f>
        <v>0</v>
      </c>
      <c r="F138" s="56">
        <f>'[10]Daily Roster'!$F138</f>
        <v>0</v>
      </c>
      <c r="G138" s="56">
        <f>'[10]Daily Roster'!$G138</f>
        <v>0</v>
      </c>
      <c r="H138" s="56">
        <f>'[10]Daily Roster'!$H138</f>
        <v>0</v>
      </c>
      <c r="I138" s="56">
        <f>'[10]Daily Roster'!$I138</f>
        <v>0</v>
      </c>
      <c r="J138" s="56">
        <f>'[10]Daily Roster'!$J138</f>
        <v>0</v>
      </c>
      <c r="K138" s="56">
        <f>'[10]Daily Roster'!$K138</f>
        <v>0</v>
      </c>
      <c r="L138" s="56">
        <f>'[10]Daily Roster'!$L138</f>
        <v>0</v>
      </c>
      <c r="M138" s="56">
        <f>'[10]Daily Roster'!$M138</f>
        <v>0</v>
      </c>
      <c r="N138" s="56">
        <f>'[10]Daily Roster'!$N138</f>
        <v>0</v>
      </c>
      <c r="O138" s="56">
        <f>'[10]Daily Roster'!$O138</f>
        <v>0</v>
      </c>
      <c r="P138" s="56">
        <f>'[10]Daily Roster'!$P138</f>
        <v>0</v>
      </c>
      <c r="Q138" s="56">
        <f>'[10]Daily Roster'!$Q138</f>
        <v>0</v>
      </c>
      <c r="R138" s="56">
        <f>'[10]Daily Roster'!$R138</f>
        <v>0</v>
      </c>
      <c r="S138" s="56">
        <f>'[10]Daily Roster'!$S138</f>
        <v>0</v>
      </c>
      <c r="T138" s="56">
        <f>'[10]Daily Roster'!$T138</f>
        <v>0</v>
      </c>
    </row>
    <row r="139" spans="1:20" x14ac:dyDescent="0.3">
      <c r="A139" s="7">
        <v>43657</v>
      </c>
      <c r="B139" s="1" t="s">
        <v>4</v>
      </c>
      <c r="C139" s="56">
        <f>'[10]Daily Roster'!$C139</f>
        <v>0</v>
      </c>
      <c r="D139" s="56">
        <f>'[10]Daily Roster'!$D139</f>
        <v>0</v>
      </c>
      <c r="E139" s="56">
        <f>'[10]Daily Roster'!$E139</f>
        <v>0</v>
      </c>
      <c r="F139" s="56">
        <f>'[10]Daily Roster'!$F139</f>
        <v>0</v>
      </c>
      <c r="G139" s="56">
        <f>'[10]Daily Roster'!$G139</f>
        <v>0</v>
      </c>
      <c r="H139" s="56">
        <f>'[10]Daily Roster'!$H139</f>
        <v>0</v>
      </c>
      <c r="I139" s="56">
        <f>'[10]Daily Roster'!$I139</f>
        <v>0</v>
      </c>
      <c r="J139" s="56">
        <f>'[10]Daily Roster'!$J139</f>
        <v>0</v>
      </c>
      <c r="K139" s="56">
        <f>'[10]Daily Roster'!$K139</f>
        <v>0</v>
      </c>
      <c r="L139" s="56">
        <f>'[10]Daily Roster'!$L139</f>
        <v>0</v>
      </c>
      <c r="M139" s="56">
        <f>'[10]Daily Roster'!$M139</f>
        <v>0</v>
      </c>
      <c r="N139" s="56">
        <f>'[10]Daily Roster'!$N139</f>
        <v>0</v>
      </c>
      <c r="O139" s="56">
        <f>'[10]Daily Roster'!$O139</f>
        <v>0</v>
      </c>
      <c r="P139" s="56">
        <f>'[10]Daily Roster'!$P139</f>
        <v>0</v>
      </c>
      <c r="Q139" s="56">
        <f>'[10]Daily Roster'!$Q139</f>
        <v>0</v>
      </c>
      <c r="R139" s="56">
        <f>'[10]Daily Roster'!$R139</f>
        <v>0</v>
      </c>
      <c r="S139" s="56">
        <f>'[10]Daily Roster'!$S139</f>
        <v>0</v>
      </c>
      <c r="T139" s="56">
        <f>'[10]Daily Roster'!$T139</f>
        <v>0</v>
      </c>
    </row>
    <row r="140" spans="1:20" x14ac:dyDescent="0.3">
      <c r="A140" s="7">
        <v>43658</v>
      </c>
      <c r="B140" s="1" t="s">
        <v>5</v>
      </c>
      <c r="C140" s="56">
        <f>'[10]Daily Roster'!$C140</f>
        <v>0</v>
      </c>
      <c r="D140" s="56">
        <f>'[10]Daily Roster'!$D140</f>
        <v>0</v>
      </c>
      <c r="E140" s="56">
        <f>'[10]Daily Roster'!$E140</f>
        <v>0</v>
      </c>
      <c r="F140" s="56">
        <f>'[10]Daily Roster'!$F140</f>
        <v>0</v>
      </c>
      <c r="G140" s="56">
        <f>'[10]Daily Roster'!$G140</f>
        <v>0</v>
      </c>
      <c r="H140" s="56">
        <f>'[10]Daily Roster'!$H140</f>
        <v>0</v>
      </c>
      <c r="I140" s="56">
        <f>'[10]Daily Roster'!$I140</f>
        <v>0</v>
      </c>
      <c r="J140" s="56">
        <f>'[10]Daily Roster'!$J140</f>
        <v>0</v>
      </c>
      <c r="K140" s="56">
        <f>'[10]Daily Roster'!$K140</f>
        <v>0</v>
      </c>
      <c r="L140" s="56">
        <f>'[10]Daily Roster'!$L140</f>
        <v>0</v>
      </c>
      <c r="M140" s="56">
        <f>'[10]Daily Roster'!$M140</f>
        <v>0</v>
      </c>
      <c r="N140" s="56">
        <f>'[10]Daily Roster'!$N140</f>
        <v>0</v>
      </c>
      <c r="O140" s="56">
        <f>'[10]Daily Roster'!$O140</f>
        <v>0</v>
      </c>
      <c r="P140" s="56">
        <f>'[10]Daily Roster'!$P140</f>
        <v>0</v>
      </c>
      <c r="Q140" s="56">
        <f>'[10]Daily Roster'!$Q140</f>
        <v>0</v>
      </c>
      <c r="R140" s="56">
        <f>'[10]Daily Roster'!$R140</f>
        <v>0</v>
      </c>
      <c r="S140" s="56">
        <f>'[10]Daily Roster'!$S140</f>
        <v>0</v>
      </c>
      <c r="T140" s="56">
        <f>'[10]Daily Roster'!$T140</f>
        <v>0</v>
      </c>
    </row>
    <row r="141" spans="1:20" x14ac:dyDescent="0.3">
      <c r="A141" s="7">
        <v>43661</v>
      </c>
      <c r="B141" s="1" t="s">
        <v>1</v>
      </c>
      <c r="C141" s="56">
        <f>'[10]Daily Roster'!$C141</f>
        <v>0</v>
      </c>
      <c r="D141" s="56">
        <f>'[10]Daily Roster'!$D141</f>
        <v>0</v>
      </c>
      <c r="E141" s="56">
        <f>'[10]Daily Roster'!$E141</f>
        <v>0</v>
      </c>
      <c r="F141" s="56">
        <f>'[10]Daily Roster'!$F141</f>
        <v>0</v>
      </c>
      <c r="G141" s="56">
        <f>'[10]Daily Roster'!$G141</f>
        <v>0</v>
      </c>
      <c r="H141" s="56">
        <f>'[10]Daily Roster'!$H141</f>
        <v>0</v>
      </c>
      <c r="I141" s="56">
        <f>'[10]Daily Roster'!$I141</f>
        <v>0</v>
      </c>
      <c r="J141" s="56">
        <f>'[10]Daily Roster'!$J141</f>
        <v>0</v>
      </c>
      <c r="K141" s="56">
        <f>'[10]Daily Roster'!$K141</f>
        <v>0</v>
      </c>
      <c r="L141" s="56">
        <f>'[10]Daily Roster'!$L141</f>
        <v>0</v>
      </c>
      <c r="M141" s="56">
        <f>'[10]Daily Roster'!$M141</f>
        <v>0</v>
      </c>
      <c r="N141" s="56">
        <f>'[10]Daily Roster'!$N141</f>
        <v>0</v>
      </c>
      <c r="O141" s="56">
        <f>'[10]Daily Roster'!$O141</f>
        <v>0</v>
      </c>
      <c r="P141" s="56">
        <f>'[10]Daily Roster'!$P141</f>
        <v>0</v>
      </c>
      <c r="Q141" s="56">
        <f>'[10]Daily Roster'!$Q141</f>
        <v>0</v>
      </c>
      <c r="R141" s="56">
        <f>'[10]Daily Roster'!$R141</f>
        <v>0</v>
      </c>
      <c r="S141" s="56">
        <f>'[10]Daily Roster'!$S141</f>
        <v>0</v>
      </c>
      <c r="T141" s="56">
        <f>'[10]Daily Roster'!$T141</f>
        <v>0</v>
      </c>
    </row>
    <row r="142" spans="1:20" x14ac:dyDescent="0.3">
      <c r="A142" s="7">
        <v>43662</v>
      </c>
      <c r="B142" s="1" t="s">
        <v>2</v>
      </c>
      <c r="C142" s="56">
        <f>'[10]Daily Roster'!$C142</f>
        <v>0</v>
      </c>
      <c r="D142" s="56">
        <f>'[10]Daily Roster'!$D142</f>
        <v>0</v>
      </c>
      <c r="E142" s="56">
        <f>'[10]Daily Roster'!$E142</f>
        <v>0</v>
      </c>
      <c r="F142" s="56">
        <f>'[10]Daily Roster'!$F142</f>
        <v>0</v>
      </c>
      <c r="G142" s="56">
        <f>'[10]Daily Roster'!$G142</f>
        <v>0</v>
      </c>
      <c r="H142" s="56">
        <f>'[10]Daily Roster'!$H142</f>
        <v>0</v>
      </c>
      <c r="I142" s="56">
        <f>'[10]Daily Roster'!$I142</f>
        <v>0</v>
      </c>
      <c r="J142" s="56">
        <f>'[10]Daily Roster'!$J142</f>
        <v>0</v>
      </c>
      <c r="K142" s="56">
        <f>'[10]Daily Roster'!$K142</f>
        <v>0</v>
      </c>
      <c r="L142" s="56">
        <f>'[10]Daily Roster'!$L142</f>
        <v>0</v>
      </c>
      <c r="M142" s="56">
        <f>'[10]Daily Roster'!$M142</f>
        <v>0</v>
      </c>
      <c r="N142" s="56">
        <f>'[10]Daily Roster'!$N142</f>
        <v>0</v>
      </c>
      <c r="O142" s="56">
        <f>'[10]Daily Roster'!$O142</f>
        <v>0</v>
      </c>
      <c r="P142" s="56">
        <f>'[10]Daily Roster'!$P142</f>
        <v>0</v>
      </c>
      <c r="Q142" s="56">
        <f>'[10]Daily Roster'!$Q142</f>
        <v>0</v>
      </c>
      <c r="R142" s="56">
        <f>'[10]Daily Roster'!$R142</f>
        <v>0</v>
      </c>
      <c r="S142" s="56">
        <f>'[10]Daily Roster'!$S142</f>
        <v>0</v>
      </c>
      <c r="T142" s="56">
        <f>'[10]Daily Roster'!$T142</f>
        <v>0</v>
      </c>
    </row>
    <row r="143" spans="1:20" x14ac:dyDescent="0.3">
      <c r="A143" s="7">
        <v>43663</v>
      </c>
      <c r="B143" s="1" t="s">
        <v>3</v>
      </c>
      <c r="C143" s="56">
        <f>'[10]Daily Roster'!$C143</f>
        <v>0</v>
      </c>
      <c r="D143" s="56">
        <f>'[10]Daily Roster'!$D143</f>
        <v>0</v>
      </c>
      <c r="E143" s="56">
        <f>'[10]Daily Roster'!$E143</f>
        <v>0</v>
      </c>
      <c r="F143" s="56">
        <f>'[10]Daily Roster'!$F143</f>
        <v>0</v>
      </c>
      <c r="G143" s="56">
        <f>'[10]Daily Roster'!$G143</f>
        <v>0</v>
      </c>
      <c r="H143" s="56">
        <f>'[10]Daily Roster'!$H143</f>
        <v>0</v>
      </c>
      <c r="I143" s="56">
        <f>'[10]Daily Roster'!$I143</f>
        <v>0</v>
      </c>
      <c r="J143" s="56">
        <f>'[10]Daily Roster'!$J143</f>
        <v>0</v>
      </c>
      <c r="K143" s="56">
        <f>'[10]Daily Roster'!$K143</f>
        <v>0</v>
      </c>
      <c r="L143" s="56">
        <f>'[10]Daily Roster'!$L143</f>
        <v>0</v>
      </c>
      <c r="M143" s="56">
        <f>'[10]Daily Roster'!$M143</f>
        <v>0</v>
      </c>
      <c r="N143" s="56">
        <f>'[10]Daily Roster'!$N143</f>
        <v>0</v>
      </c>
      <c r="O143" s="56">
        <f>'[10]Daily Roster'!$O143</f>
        <v>0</v>
      </c>
      <c r="P143" s="56">
        <f>'[10]Daily Roster'!$P143</f>
        <v>0</v>
      </c>
      <c r="Q143" s="56">
        <f>'[10]Daily Roster'!$Q143</f>
        <v>0</v>
      </c>
      <c r="R143" s="56">
        <f>'[10]Daily Roster'!$R143</f>
        <v>0</v>
      </c>
      <c r="S143" s="56">
        <f>'[10]Daily Roster'!$S143</f>
        <v>0</v>
      </c>
      <c r="T143" s="56">
        <f>'[10]Daily Roster'!$T143</f>
        <v>0</v>
      </c>
    </row>
    <row r="144" spans="1:20" x14ac:dyDescent="0.3">
      <c r="A144" s="7">
        <v>43664</v>
      </c>
      <c r="B144" s="1" t="s">
        <v>4</v>
      </c>
      <c r="C144" s="56">
        <f>'[10]Daily Roster'!$C144</f>
        <v>0</v>
      </c>
      <c r="D144" s="56">
        <f>'[10]Daily Roster'!$D144</f>
        <v>0</v>
      </c>
      <c r="E144" s="56">
        <f>'[10]Daily Roster'!$E144</f>
        <v>0</v>
      </c>
      <c r="F144" s="56">
        <f>'[10]Daily Roster'!$F144</f>
        <v>0</v>
      </c>
      <c r="G144" s="56">
        <f>'[10]Daily Roster'!$G144</f>
        <v>0</v>
      </c>
      <c r="H144" s="56">
        <f>'[10]Daily Roster'!$H144</f>
        <v>0</v>
      </c>
      <c r="I144" s="56">
        <f>'[10]Daily Roster'!$I144</f>
        <v>0</v>
      </c>
      <c r="J144" s="56">
        <f>'[10]Daily Roster'!$J144</f>
        <v>0</v>
      </c>
      <c r="K144" s="56">
        <f>'[10]Daily Roster'!$K144</f>
        <v>0</v>
      </c>
      <c r="L144" s="56">
        <f>'[10]Daily Roster'!$L144</f>
        <v>0</v>
      </c>
      <c r="M144" s="56">
        <f>'[10]Daily Roster'!$M144</f>
        <v>0</v>
      </c>
      <c r="N144" s="56">
        <f>'[10]Daily Roster'!$N144</f>
        <v>0</v>
      </c>
      <c r="O144" s="56">
        <f>'[10]Daily Roster'!$O144</f>
        <v>0</v>
      </c>
      <c r="P144" s="56">
        <f>'[10]Daily Roster'!$P144</f>
        <v>0</v>
      </c>
      <c r="Q144" s="56">
        <f>'[10]Daily Roster'!$Q144</f>
        <v>0</v>
      </c>
      <c r="R144" s="56">
        <f>'[10]Daily Roster'!$R144</f>
        <v>0</v>
      </c>
      <c r="S144" s="56">
        <f>'[10]Daily Roster'!$S144</f>
        <v>0</v>
      </c>
      <c r="T144" s="56">
        <f>'[10]Daily Roster'!$T144</f>
        <v>0</v>
      </c>
    </row>
    <row r="145" spans="1:20" x14ac:dyDescent="0.3">
      <c r="A145" s="7">
        <v>43665</v>
      </c>
      <c r="B145" s="1" t="s">
        <v>5</v>
      </c>
      <c r="C145" s="56">
        <f>'[10]Daily Roster'!$C145</f>
        <v>0</v>
      </c>
      <c r="D145" s="56">
        <f>'[10]Daily Roster'!$D145</f>
        <v>0</v>
      </c>
      <c r="E145" s="56">
        <f>'[10]Daily Roster'!$E145</f>
        <v>0</v>
      </c>
      <c r="F145" s="56">
        <f>'[10]Daily Roster'!$F145</f>
        <v>0</v>
      </c>
      <c r="G145" s="56">
        <f>'[10]Daily Roster'!$G145</f>
        <v>0</v>
      </c>
      <c r="H145" s="56">
        <f>'[10]Daily Roster'!$H145</f>
        <v>0</v>
      </c>
      <c r="I145" s="56">
        <f>'[10]Daily Roster'!$I145</f>
        <v>0</v>
      </c>
      <c r="J145" s="56">
        <f>'[10]Daily Roster'!$J145</f>
        <v>0</v>
      </c>
      <c r="K145" s="56">
        <f>'[10]Daily Roster'!$K145</f>
        <v>0</v>
      </c>
      <c r="L145" s="56">
        <f>'[10]Daily Roster'!$L145</f>
        <v>0</v>
      </c>
      <c r="M145" s="56">
        <f>'[10]Daily Roster'!$M145</f>
        <v>0</v>
      </c>
      <c r="N145" s="56">
        <f>'[10]Daily Roster'!$N145</f>
        <v>0</v>
      </c>
      <c r="O145" s="56">
        <f>'[10]Daily Roster'!$O145</f>
        <v>0</v>
      </c>
      <c r="P145" s="56">
        <f>'[10]Daily Roster'!$P145</f>
        <v>0</v>
      </c>
      <c r="Q145" s="56">
        <f>'[10]Daily Roster'!$Q145</f>
        <v>0</v>
      </c>
      <c r="R145" s="56">
        <f>'[10]Daily Roster'!$R145</f>
        <v>0</v>
      </c>
      <c r="S145" s="56">
        <f>'[10]Daily Roster'!$S145</f>
        <v>0</v>
      </c>
      <c r="T145" s="56">
        <f>'[10]Daily Roster'!$T145</f>
        <v>0</v>
      </c>
    </row>
    <row r="146" spans="1:20" x14ac:dyDescent="0.3">
      <c r="A146" s="7">
        <v>43668</v>
      </c>
      <c r="B146" s="1" t="s">
        <v>1</v>
      </c>
      <c r="C146" s="56">
        <f>'[10]Daily Roster'!$C146</f>
        <v>0</v>
      </c>
      <c r="D146" s="56">
        <f>'[10]Daily Roster'!$D146</f>
        <v>0</v>
      </c>
      <c r="E146" s="56">
        <f>'[10]Daily Roster'!$E146</f>
        <v>0</v>
      </c>
      <c r="F146" s="56">
        <f>'[10]Daily Roster'!$F146</f>
        <v>0</v>
      </c>
      <c r="G146" s="56">
        <f>'[10]Daily Roster'!$G146</f>
        <v>0</v>
      </c>
      <c r="H146" s="56">
        <f>'[10]Daily Roster'!$H146</f>
        <v>0</v>
      </c>
      <c r="I146" s="56">
        <f>'[10]Daily Roster'!$I146</f>
        <v>0</v>
      </c>
      <c r="J146" s="56">
        <f>'[10]Daily Roster'!$J146</f>
        <v>0</v>
      </c>
      <c r="K146" s="56">
        <f>'[10]Daily Roster'!$K146</f>
        <v>0</v>
      </c>
      <c r="L146" s="56">
        <f>'[10]Daily Roster'!$L146</f>
        <v>0</v>
      </c>
      <c r="M146" s="56">
        <f>'[10]Daily Roster'!$M146</f>
        <v>0</v>
      </c>
      <c r="N146" s="56">
        <f>'[10]Daily Roster'!$N146</f>
        <v>0</v>
      </c>
      <c r="O146" s="56">
        <f>'[10]Daily Roster'!$O146</f>
        <v>0</v>
      </c>
      <c r="P146" s="56">
        <f>'[10]Daily Roster'!$P146</f>
        <v>0</v>
      </c>
      <c r="Q146" s="56">
        <f>'[10]Daily Roster'!$Q146</f>
        <v>0</v>
      </c>
      <c r="R146" s="56">
        <f>'[10]Daily Roster'!$R146</f>
        <v>0</v>
      </c>
      <c r="S146" s="56">
        <f>'[10]Daily Roster'!$S146</f>
        <v>0</v>
      </c>
      <c r="T146" s="56">
        <f>'[10]Daily Roster'!$T146</f>
        <v>0</v>
      </c>
    </row>
    <row r="147" spans="1:20" x14ac:dyDescent="0.3">
      <c r="A147" s="7">
        <v>43669</v>
      </c>
      <c r="B147" s="1" t="s">
        <v>2</v>
      </c>
      <c r="C147" s="56">
        <f>'[10]Daily Roster'!$C147</f>
        <v>0</v>
      </c>
      <c r="D147" s="56">
        <f>'[10]Daily Roster'!$D147</f>
        <v>0</v>
      </c>
      <c r="E147" s="56">
        <f>'[10]Daily Roster'!$E147</f>
        <v>0</v>
      </c>
      <c r="F147" s="56">
        <f>'[10]Daily Roster'!$F147</f>
        <v>0</v>
      </c>
      <c r="G147" s="56">
        <f>'[10]Daily Roster'!$G147</f>
        <v>0</v>
      </c>
      <c r="H147" s="56">
        <f>'[10]Daily Roster'!$H147</f>
        <v>0</v>
      </c>
      <c r="I147" s="56">
        <f>'[10]Daily Roster'!$I147</f>
        <v>0</v>
      </c>
      <c r="J147" s="56">
        <f>'[10]Daily Roster'!$J147</f>
        <v>0</v>
      </c>
      <c r="K147" s="56">
        <f>'[10]Daily Roster'!$K147</f>
        <v>0</v>
      </c>
      <c r="L147" s="56">
        <f>'[10]Daily Roster'!$L147</f>
        <v>0</v>
      </c>
      <c r="M147" s="56">
        <f>'[10]Daily Roster'!$M147</f>
        <v>0</v>
      </c>
      <c r="N147" s="56">
        <f>'[10]Daily Roster'!$N147</f>
        <v>0</v>
      </c>
      <c r="O147" s="56">
        <f>'[10]Daily Roster'!$O147</f>
        <v>0</v>
      </c>
      <c r="P147" s="56">
        <f>'[10]Daily Roster'!$P147</f>
        <v>0</v>
      </c>
      <c r="Q147" s="56">
        <f>'[10]Daily Roster'!$Q147</f>
        <v>0</v>
      </c>
      <c r="R147" s="56">
        <f>'[10]Daily Roster'!$R147</f>
        <v>0</v>
      </c>
      <c r="S147" s="56">
        <f>'[10]Daily Roster'!$S147</f>
        <v>0</v>
      </c>
      <c r="T147" s="56">
        <f>'[10]Daily Roster'!$T147</f>
        <v>0</v>
      </c>
    </row>
    <row r="148" spans="1:20" x14ac:dyDescent="0.3">
      <c r="A148" s="7">
        <v>43670</v>
      </c>
      <c r="B148" s="1" t="s">
        <v>3</v>
      </c>
      <c r="C148" s="56">
        <f>'[10]Daily Roster'!$C148</f>
        <v>0</v>
      </c>
      <c r="D148" s="56">
        <f>'[10]Daily Roster'!$D148</f>
        <v>0</v>
      </c>
      <c r="E148" s="56">
        <f>'[10]Daily Roster'!$E148</f>
        <v>0</v>
      </c>
      <c r="F148" s="56">
        <f>'[10]Daily Roster'!$F148</f>
        <v>0</v>
      </c>
      <c r="G148" s="56">
        <f>'[10]Daily Roster'!$G148</f>
        <v>0</v>
      </c>
      <c r="H148" s="56">
        <f>'[10]Daily Roster'!$H148</f>
        <v>0</v>
      </c>
      <c r="I148" s="56">
        <f>'[10]Daily Roster'!$I148</f>
        <v>0</v>
      </c>
      <c r="J148" s="56">
        <f>'[10]Daily Roster'!$J148</f>
        <v>0</v>
      </c>
      <c r="K148" s="56">
        <f>'[10]Daily Roster'!$K148</f>
        <v>0</v>
      </c>
      <c r="L148" s="56">
        <f>'[10]Daily Roster'!$L148</f>
        <v>0</v>
      </c>
      <c r="M148" s="56">
        <f>'[10]Daily Roster'!$M148</f>
        <v>0</v>
      </c>
      <c r="N148" s="56">
        <f>'[10]Daily Roster'!$N148</f>
        <v>0</v>
      </c>
      <c r="O148" s="56">
        <f>'[10]Daily Roster'!$O148</f>
        <v>0</v>
      </c>
      <c r="P148" s="56">
        <f>'[10]Daily Roster'!$P148</f>
        <v>0</v>
      </c>
      <c r="Q148" s="56">
        <f>'[10]Daily Roster'!$Q148</f>
        <v>0</v>
      </c>
      <c r="R148" s="56">
        <f>'[10]Daily Roster'!$R148</f>
        <v>0</v>
      </c>
      <c r="S148" s="56">
        <f>'[10]Daily Roster'!$S148</f>
        <v>0</v>
      </c>
      <c r="T148" s="56">
        <f>'[10]Daily Roster'!$T148</f>
        <v>0</v>
      </c>
    </row>
    <row r="149" spans="1:20" x14ac:dyDescent="0.3">
      <c r="A149" s="7">
        <v>43671</v>
      </c>
      <c r="B149" s="1" t="s">
        <v>4</v>
      </c>
      <c r="C149" s="56">
        <f>'[10]Daily Roster'!$C149</f>
        <v>0</v>
      </c>
      <c r="D149" s="56">
        <f>'[10]Daily Roster'!$D149</f>
        <v>0</v>
      </c>
      <c r="E149" s="56">
        <f>'[10]Daily Roster'!$E149</f>
        <v>0</v>
      </c>
      <c r="F149" s="56">
        <f>'[10]Daily Roster'!$F149</f>
        <v>0</v>
      </c>
      <c r="G149" s="56">
        <f>'[10]Daily Roster'!$G149</f>
        <v>0</v>
      </c>
      <c r="H149" s="56">
        <f>'[10]Daily Roster'!$H149</f>
        <v>0</v>
      </c>
      <c r="I149" s="56">
        <f>'[10]Daily Roster'!$I149</f>
        <v>0</v>
      </c>
      <c r="J149" s="56">
        <f>'[10]Daily Roster'!$J149</f>
        <v>0</v>
      </c>
      <c r="K149" s="56">
        <f>'[10]Daily Roster'!$K149</f>
        <v>0</v>
      </c>
      <c r="L149" s="56">
        <f>'[10]Daily Roster'!$L149</f>
        <v>0</v>
      </c>
      <c r="M149" s="56">
        <f>'[10]Daily Roster'!$M149</f>
        <v>0</v>
      </c>
      <c r="N149" s="56">
        <f>'[10]Daily Roster'!$N149</f>
        <v>0</v>
      </c>
      <c r="O149" s="56">
        <f>'[10]Daily Roster'!$O149</f>
        <v>0</v>
      </c>
      <c r="P149" s="56">
        <f>'[10]Daily Roster'!$P149</f>
        <v>0</v>
      </c>
      <c r="Q149" s="56">
        <f>'[10]Daily Roster'!$Q149</f>
        <v>0</v>
      </c>
      <c r="R149" s="56">
        <f>'[10]Daily Roster'!$R149</f>
        <v>0</v>
      </c>
      <c r="S149" s="56">
        <f>'[10]Daily Roster'!$S149</f>
        <v>0</v>
      </c>
      <c r="T149" s="56">
        <f>'[10]Daily Roster'!$T149</f>
        <v>0</v>
      </c>
    </row>
    <row r="150" spans="1:20" x14ac:dyDescent="0.3">
      <c r="A150" s="7">
        <v>43672</v>
      </c>
      <c r="B150" s="1" t="s">
        <v>5</v>
      </c>
      <c r="C150" s="56">
        <f>'[10]Daily Roster'!$C150</f>
        <v>0</v>
      </c>
      <c r="D150" s="56">
        <f>'[10]Daily Roster'!$D150</f>
        <v>0</v>
      </c>
      <c r="E150" s="56">
        <f>'[10]Daily Roster'!$E150</f>
        <v>0</v>
      </c>
      <c r="F150" s="56">
        <f>'[10]Daily Roster'!$F150</f>
        <v>0</v>
      </c>
      <c r="G150" s="56">
        <f>'[10]Daily Roster'!$G150</f>
        <v>0</v>
      </c>
      <c r="H150" s="56">
        <f>'[10]Daily Roster'!$H150</f>
        <v>0</v>
      </c>
      <c r="I150" s="56">
        <f>'[10]Daily Roster'!$I150</f>
        <v>0</v>
      </c>
      <c r="J150" s="56">
        <f>'[10]Daily Roster'!$J150</f>
        <v>0</v>
      </c>
      <c r="K150" s="56">
        <f>'[10]Daily Roster'!$K150</f>
        <v>0</v>
      </c>
      <c r="L150" s="56">
        <f>'[10]Daily Roster'!$L150</f>
        <v>0</v>
      </c>
      <c r="M150" s="56">
        <f>'[10]Daily Roster'!$M150</f>
        <v>0</v>
      </c>
      <c r="N150" s="56">
        <f>'[10]Daily Roster'!$N150</f>
        <v>0</v>
      </c>
      <c r="O150" s="56">
        <f>'[10]Daily Roster'!$O150</f>
        <v>0</v>
      </c>
      <c r="P150" s="56">
        <f>'[10]Daily Roster'!$P150</f>
        <v>0</v>
      </c>
      <c r="Q150" s="56">
        <f>'[10]Daily Roster'!$Q150</f>
        <v>0</v>
      </c>
      <c r="R150" s="56">
        <f>'[10]Daily Roster'!$R150</f>
        <v>0</v>
      </c>
      <c r="S150" s="56">
        <f>'[10]Daily Roster'!$S150</f>
        <v>0</v>
      </c>
      <c r="T150" s="56">
        <f>'[10]Daily Roster'!$T150</f>
        <v>0</v>
      </c>
    </row>
    <row r="151" spans="1:20" x14ac:dyDescent="0.3">
      <c r="A151" s="7">
        <v>43675</v>
      </c>
      <c r="B151" s="1" t="s">
        <v>1</v>
      </c>
      <c r="C151" s="56">
        <f>'[10]Daily Roster'!$C151</f>
        <v>0</v>
      </c>
      <c r="D151" s="56">
        <f>'[10]Daily Roster'!$D151</f>
        <v>0</v>
      </c>
      <c r="E151" s="56">
        <f>'[10]Daily Roster'!$E151</f>
        <v>0</v>
      </c>
      <c r="F151" s="56">
        <f>'[10]Daily Roster'!$F151</f>
        <v>0</v>
      </c>
      <c r="G151" s="56">
        <f>'[10]Daily Roster'!$G151</f>
        <v>0</v>
      </c>
      <c r="H151" s="56">
        <f>'[10]Daily Roster'!$H151</f>
        <v>0</v>
      </c>
      <c r="I151" s="56">
        <f>'[10]Daily Roster'!$I151</f>
        <v>0</v>
      </c>
      <c r="J151" s="56">
        <f>'[10]Daily Roster'!$J151</f>
        <v>0</v>
      </c>
      <c r="K151" s="56">
        <f>'[10]Daily Roster'!$K151</f>
        <v>0</v>
      </c>
      <c r="L151" s="56">
        <f>'[10]Daily Roster'!$L151</f>
        <v>0</v>
      </c>
      <c r="M151" s="56">
        <f>'[10]Daily Roster'!$M151</f>
        <v>0</v>
      </c>
      <c r="N151" s="56">
        <f>'[10]Daily Roster'!$N151</f>
        <v>0</v>
      </c>
      <c r="O151" s="56">
        <f>'[10]Daily Roster'!$O151</f>
        <v>0</v>
      </c>
      <c r="P151" s="56">
        <f>'[10]Daily Roster'!$P151</f>
        <v>0</v>
      </c>
      <c r="Q151" s="56">
        <f>'[10]Daily Roster'!$Q151</f>
        <v>0</v>
      </c>
      <c r="R151" s="56">
        <f>'[10]Daily Roster'!$R151</f>
        <v>0</v>
      </c>
      <c r="S151" s="56">
        <f>'[10]Daily Roster'!$S151</f>
        <v>0</v>
      </c>
      <c r="T151" s="56">
        <f>'[10]Daily Roster'!$T151</f>
        <v>0</v>
      </c>
    </row>
    <row r="152" spans="1:20" x14ac:dyDescent="0.3">
      <c r="A152" s="7">
        <v>43676</v>
      </c>
      <c r="B152" s="1" t="s">
        <v>2</v>
      </c>
      <c r="C152" s="56">
        <f>'[10]Daily Roster'!$C152</f>
        <v>0</v>
      </c>
      <c r="D152" s="56">
        <f>'[10]Daily Roster'!$D152</f>
        <v>0</v>
      </c>
      <c r="E152" s="56">
        <f>'[10]Daily Roster'!$E152</f>
        <v>0</v>
      </c>
      <c r="F152" s="56">
        <f>'[10]Daily Roster'!$F152</f>
        <v>0</v>
      </c>
      <c r="G152" s="56">
        <f>'[10]Daily Roster'!$G152</f>
        <v>0</v>
      </c>
      <c r="H152" s="56">
        <f>'[10]Daily Roster'!$H152</f>
        <v>0</v>
      </c>
      <c r="I152" s="56">
        <f>'[10]Daily Roster'!$I152</f>
        <v>0</v>
      </c>
      <c r="J152" s="56">
        <f>'[10]Daily Roster'!$J152</f>
        <v>0</v>
      </c>
      <c r="K152" s="56">
        <f>'[10]Daily Roster'!$K152</f>
        <v>0</v>
      </c>
      <c r="L152" s="56">
        <f>'[10]Daily Roster'!$L152</f>
        <v>0</v>
      </c>
      <c r="M152" s="56">
        <f>'[10]Daily Roster'!$M152</f>
        <v>0</v>
      </c>
      <c r="N152" s="56">
        <f>'[10]Daily Roster'!$N152</f>
        <v>0</v>
      </c>
      <c r="O152" s="56">
        <f>'[10]Daily Roster'!$O152</f>
        <v>0</v>
      </c>
      <c r="P152" s="56">
        <f>'[10]Daily Roster'!$P152</f>
        <v>0</v>
      </c>
      <c r="Q152" s="56">
        <f>'[10]Daily Roster'!$Q152</f>
        <v>0</v>
      </c>
      <c r="R152" s="56">
        <f>'[10]Daily Roster'!$R152</f>
        <v>0</v>
      </c>
      <c r="S152" s="56">
        <f>'[10]Daily Roster'!$S152</f>
        <v>0</v>
      </c>
      <c r="T152" s="56">
        <f>'[10]Daily Roster'!$T152</f>
        <v>0</v>
      </c>
    </row>
    <row r="153" spans="1:20" x14ac:dyDescent="0.3">
      <c r="A153" s="7">
        <v>43677</v>
      </c>
      <c r="B153" s="1" t="s">
        <v>3</v>
      </c>
      <c r="C153" s="56">
        <f>'[10]Daily Roster'!$C153</f>
        <v>0</v>
      </c>
      <c r="D153" s="56">
        <f>'[10]Daily Roster'!$D153</f>
        <v>0</v>
      </c>
      <c r="E153" s="56">
        <f>'[10]Daily Roster'!$E153</f>
        <v>0</v>
      </c>
      <c r="F153" s="56">
        <f>'[10]Daily Roster'!$F153</f>
        <v>0</v>
      </c>
      <c r="G153" s="56">
        <f>'[10]Daily Roster'!$G153</f>
        <v>0</v>
      </c>
      <c r="H153" s="56">
        <f>'[10]Daily Roster'!$H153</f>
        <v>0</v>
      </c>
      <c r="I153" s="56">
        <f>'[10]Daily Roster'!$I153</f>
        <v>0</v>
      </c>
      <c r="J153" s="56">
        <f>'[10]Daily Roster'!$J153</f>
        <v>0</v>
      </c>
      <c r="K153" s="56">
        <f>'[10]Daily Roster'!$K153</f>
        <v>0</v>
      </c>
      <c r="L153" s="56">
        <f>'[10]Daily Roster'!$L153</f>
        <v>0</v>
      </c>
      <c r="M153" s="56">
        <f>'[10]Daily Roster'!$M153</f>
        <v>0</v>
      </c>
      <c r="N153" s="56">
        <f>'[10]Daily Roster'!$N153</f>
        <v>0</v>
      </c>
      <c r="O153" s="56">
        <f>'[10]Daily Roster'!$O153</f>
        <v>0</v>
      </c>
      <c r="P153" s="56">
        <f>'[10]Daily Roster'!$P153</f>
        <v>0</v>
      </c>
      <c r="Q153" s="56">
        <f>'[10]Daily Roster'!$Q153</f>
        <v>0</v>
      </c>
      <c r="R153" s="56">
        <f>'[10]Daily Roster'!$R153</f>
        <v>0</v>
      </c>
      <c r="S153" s="56">
        <f>'[10]Daily Roster'!$S153</f>
        <v>0</v>
      </c>
      <c r="T153" s="56">
        <f>'[10]Daily Roster'!$T153</f>
        <v>0</v>
      </c>
    </row>
    <row r="154" spans="1:20" x14ac:dyDescent="0.3">
      <c r="A154" s="7">
        <v>43678</v>
      </c>
      <c r="B154" s="1" t="s">
        <v>4</v>
      </c>
      <c r="C154" s="56">
        <f>'[10]Daily Roster'!$C154</f>
        <v>0</v>
      </c>
      <c r="D154" s="56">
        <f>'[10]Daily Roster'!$D154</f>
        <v>0</v>
      </c>
      <c r="E154" s="56">
        <f>'[10]Daily Roster'!$E154</f>
        <v>0</v>
      </c>
      <c r="F154" s="56">
        <f>'[10]Daily Roster'!$F154</f>
        <v>0</v>
      </c>
      <c r="G154" s="56">
        <f>'[10]Daily Roster'!$G154</f>
        <v>0</v>
      </c>
      <c r="H154" s="56">
        <f>'[10]Daily Roster'!$H154</f>
        <v>0</v>
      </c>
      <c r="I154" s="56">
        <f>'[10]Daily Roster'!$I154</f>
        <v>0</v>
      </c>
      <c r="J154" s="56">
        <f>'[10]Daily Roster'!$J154</f>
        <v>0</v>
      </c>
      <c r="K154" s="56">
        <f>'[10]Daily Roster'!$K154</f>
        <v>0</v>
      </c>
      <c r="L154" s="56">
        <f>'[10]Daily Roster'!$L154</f>
        <v>0</v>
      </c>
      <c r="M154" s="56">
        <f>'[10]Daily Roster'!$M154</f>
        <v>0</v>
      </c>
      <c r="N154" s="56">
        <f>'[10]Daily Roster'!$N154</f>
        <v>0</v>
      </c>
      <c r="O154" s="56">
        <f>'[10]Daily Roster'!$O154</f>
        <v>0</v>
      </c>
      <c r="P154" s="56">
        <f>'[10]Daily Roster'!$P154</f>
        <v>0</v>
      </c>
      <c r="Q154" s="56">
        <f>'[10]Daily Roster'!$Q154</f>
        <v>0</v>
      </c>
      <c r="R154" s="56">
        <f>'[10]Daily Roster'!$R154</f>
        <v>0</v>
      </c>
      <c r="S154" s="56">
        <f>'[10]Daily Roster'!$S154</f>
        <v>0</v>
      </c>
      <c r="T154" s="56">
        <f>'[10]Daily Roster'!$T154</f>
        <v>0</v>
      </c>
    </row>
    <row r="155" spans="1:20" x14ac:dyDescent="0.3">
      <c r="A155" s="7">
        <v>43679</v>
      </c>
      <c r="B155" s="1" t="s">
        <v>5</v>
      </c>
      <c r="C155" s="56">
        <f>'[10]Daily Roster'!$C155</f>
        <v>0</v>
      </c>
      <c r="D155" s="56">
        <f>'[10]Daily Roster'!$D155</f>
        <v>0</v>
      </c>
      <c r="E155" s="56">
        <f>'[10]Daily Roster'!$E155</f>
        <v>0</v>
      </c>
      <c r="F155" s="56">
        <f>'[10]Daily Roster'!$F155</f>
        <v>0</v>
      </c>
      <c r="G155" s="56">
        <f>'[10]Daily Roster'!$G155</f>
        <v>0</v>
      </c>
      <c r="H155" s="56">
        <f>'[10]Daily Roster'!$H155</f>
        <v>0</v>
      </c>
      <c r="I155" s="56">
        <f>'[10]Daily Roster'!$I155</f>
        <v>0</v>
      </c>
      <c r="J155" s="56">
        <f>'[10]Daily Roster'!$J155</f>
        <v>0</v>
      </c>
      <c r="K155" s="56">
        <f>'[10]Daily Roster'!$K155</f>
        <v>0</v>
      </c>
      <c r="L155" s="56">
        <f>'[10]Daily Roster'!$L155</f>
        <v>0</v>
      </c>
      <c r="M155" s="56">
        <f>'[10]Daily Roster'!$M155</f>
        <v>0</v>
      </c>
      <c r="N155" s="56">
        <f>'[10]Daily Roster'!$N155</f>
        <v>0</v>
      </c>
      <c r="O155" s="56">
        <f>'[10]Daily Roster'!$O155</f>
        <v>0</v>
      </c>
      <c r="P155" s="56">
        <f>'[10]Daily Roster'!$P155</f>
        <v>0</v>
      </c>
      <c r="Q155" s="56">
        <f>'[10]Daily Roster'!$Q155</f>
        <v>0</v>
      </c>
      <c r="R155" s="56">
        <f>'[10]Daily Roster'!$R155</f>
        <v>0</v>
      </c>
      <c r="S155" s="56">
        <f>'[10]Daily Roster'!$S155</f>
        <v>0</v>
      </c>
      <c r="T155" s="56">
        <f>'[10]Daily Roster'!$T155</f>
        <v>0</v>
      </c>
    </row>
    <row r="156" spans="1:20" x14ac:dyDescent="0.3">
      <c r="A156" s="7">
        <v>43682</v>
      </c>
      <c r="B156" s="1" t="s">
        <v>1</v>
      </c>
      <c r="C156" s="56">
        <f>'[10]Daily Roster'!$C156</f>
        <v>0</v>
      </c>
      <c r="D156" s="56">
        <f>'[10]Daily Roster'!$D156</f>
        <v>0</v>
      </c>
      <c r="E156" s="56">
        <f>'[10]Daily Roster'!$E156</f>
        <v>0</v>
      </c>
      <c r="F156" s="56">
        <f>'[10]Daily Roster'!$F156</f>
        <v>0</v>
      </c>
      <c r="G156" s="56">
        <f>'[10]Daily Roster'!$G156</f>
        <v>0</v>
      </c>
      <c r="H156" s="56">
        <f>'[10]Daily Roster'!$H156</f>
        <v>0</v>
      </c>
      <c r="I156" s="56">
        <f>'[10]Daily Roster'!$I156</f>
        <v>0</v>
      </c>
      <c r="J156" s="56">
        <f>'[10]Daily Roster'!$J156</f>
        <v>0</v>
      </c>
      <c r="K156" s="56">
        <f>'[10]Daily Roster'!$K156</f>
        <v>0</v>
      </c>
      <c r="L156" s="56">
        <f>'[10]Daily Roster'!$L156</f>
        <v>0</v>
      </c>
      <c r="M156" s="56">
        <f>'[10]Daily Roster'!$M156</f>
        <v>0</v>
      </c>
      <c r="N156" s="56">
        <f>'[10]Daily Roster'!$N156</f>
        <v>0</v>
      </c>
      <c r="O156" s="56">
        <f>'[10]Daily Roster'!$O156</f>
        <v>0</v>
      </c>
      <c r="P156" s="56">
        <f>'[10]Daily Roster'!$P156</f>
        <v>0</v>
      </c>
      <c r="Q156" s="56">
        <f>'[10]Daily Roster'!$Q156</f>
        <v>0</v>
      </c>
      <c r="R156" s="56">
        <f>'[10]Daily Roster'!$R156</f>
        <v>0</v>
      </c>
      <c r="S156" s="56">
        <f>'[10]Daily Roster'!$S156</f>
        <v>0</v>
      </c>
      <c r="T156" s="56">
        <f>'[10]Daily Roster'!$T156</f>
        <v>0</v>
      </c>
    </row>
    <row r="157" spans="1:20" x14ac:dyDescent="0.3">
      <c r="A157" s="7">
        <v>43683</v>
      </c>
      <c r="B157" s="1" t="s">
        <v>2</v>
      </c>
      <c r="C157" s="56">
        <f>'[10]Daily Roster'!$C157</f>
        <v>0</v>
      </c>
      <c r="D157" s="56">
        <f>'[10]Daily Roster'!$D157</f>
        <v>0</v>
      </c>
      <c r="E157" s="56">
        <f>'[10]Daily Roster'!$E157</f>
        <v>0</v>
      </c>
      <c r="F157" s="56">
        <f>'[10]Daily Roster'!$F157</f>
        <v>0</v>
      </c>
      <c r="G157" s="56">
        <f>'[10]Daily Roster'!$G157</f>
        <v>0</v>
      </c>
      <c r="H157" s="56">
        <f>'[10]Daily Roster'!$H157</f>
        <v>0</v>
      </c>
      <c r="I157" s="56">
        <f>'[10]Daily Roster'!$I157</f>
        <v>0</v>
      </c>
      <c r="J157" s="56">
        <f>'[10]Daily Roster'!$J157</f>
        <v>0</v>
      </c>
      <c r="K157" s="56">
        <f>'[10]Daily Roster'!$K157</f>
        <v>0</v>
      </c>
      <c r="L157" s="56" t="str">
        <f>'[10]Daily Roster'!$L157</f>
        <v>Peng (Alpha)</v>
      </c>
      <c r="M157" s="56">
        <f>'[10]Daily Roster'!$M157</f>
        <v>0</v>
      </c>
      <c r="N157" s="56">
        <f>'[10]Daily Roster'!$N157</f>
        <v>0</v>
      </c>
      <c r="O157" s="56">
        <f>'[10]Daily Roster'!$O157</f>
        <v>0</v>
      </c>
      <c r="P157" s="56">
        <f>'[10]Daily Roster'!$P157</f>
        <v>0</v>
      </c>
      <c r="Q157" s="56">
        <f>'[10]Daily Roster'!$Q157</f>
        <v>0</v>
      </c>
      <c r="R157" s="56">
        <f>'[10]Daily Roster'!$R157</f>
        <v>0</v>
      </c>
      <c r="S157" s="56">
        <f>'[10]Daily Roster'!$S157</f>
        <v>0</v>
      </c>
      <c r="T157" s="56">
        <f>'[10]Daily Roster'!$T157</f>
        <v>0</v>
      </c>
    </row>
    <row r="158" spans="1:20" x14ac:dyDescent="0.3">
      <c r="A158" s="7">
        <v>43684</v>
      </c>
      <c r="B158" s="1" t="s">
        <v>3</v>
      </c>
      <c r="C158" s="56">
        <f>'[10]Daily Roster'!$C158</f>
        <v>0</v>
      </c>
      <c r="D158" s="56">
        <f>'[10]Daily Roster'!$D158</f>
        <v>0</v>
      </c>
      <c r="E158" s="56">
        <f>'[10]Daily Roster'!$E158</f>
        <v>0</v>
      </c>
      <c r="F158" s="56">
        <f>'[10]Daily Roster'!$F158</f>
        <v>0</v>
      </c>
      <c r="G158" s="56">
        <f>'[10]Daily Roster'!$G158</f>
        <v>0</v>
      </c>
      <c r="H158" s="56">
        <f>'[10]Daily Roster'!$H158</f>
        <v>0</v>
      </c>
      <c r="I158" s="56">
        <f>'[10]Daily Roster'!$I158</f>
        <v>0</v>
      </c>
      <c r="J158" s="56">
        <f>'[10]Daily Roster'!$J158</f>
        <v>0</v>
      </c>
      <c r="K158" s="56">
        <f>'[10]Daily Roster'!$K158</f>
        <v>0</v>
      </c>
      <c r="L158" s="56" t="str">
        <f>'[10]Daily Roster'!$L158</f>
        <v>Peng (Alpha)</v>
      </c>
      <c r="M158" s="56">
        <f>'[10]Daily Roster'!$M158</f>
        <v>0</v>
      </c>
      <c r="N158" s="56">
        <f>'[10]Daily Roster'!$N158</f>
        <v>0</v>
      </c>
      <c r="O158" s="56">
        <f>'[10]Daily Roster'!$O158</f>
        <v>0</v>
      </c>
      <c r="P158" s="56">
        <f>'[10]Daily Roster'!$P158</f>
        <v>0</v>
      </c>
      <c r="Q158" s="56">
        <f>'[10]Daily Roster'!$Q158</f>
        <v>0</v>
      </c>
      <c r="R158" s="56">
        <f>'[10]Daily Roster'!$R158</f>
        <v>0</v>
      </c>
      <c r="S158" s="56">
        <f>'[10]Daily Roster'!$S158</f>
        <v>0</v>
      </c>
      <c r="T158" s="56">
        <f>'[10]Daily Roster'!$T158</f>
        <v>0</v>
      </c>
    </row>
    <row r="159" spans="1:20" x14ac:dyDescent="0.3">
      <c r="A159" s="7">
        <v>43685</v>
      </c>
      <c r="B159" s="1" t="s">
        <v>4</v>
      </c>
      <c r="C159" s="56">
        <f>'[10]Daily Roster'!$C159</f>
        <v>0</v>
      </c>
      <c r="D159" s="56">
        <f>'[10]Daily Roster'!$D159</f>
        <v>0</v>
      </c>
      <c r="E159" s="56">
        <f>'[10]Daily Roster'!$E159</f>
        <v>0</v>
      </c>
      <c r="F159" s="56">
        <f>'[10]Daily Roster'!$F159</f>
        <v>0</v>
      </c>
      <c r="G159" s="56">
        <f>'[10]Daily Roster'!$G159</f>
        <v>0</v>
      </c>
      <c r="H159" s="56">
        <f>'[10]Daily Roster'!$H159</f>
        <v>0</v>
      </c>
      <c r="I159" s="56">
        <f>'[10]Daily Roster'!$I159</f>
        <v>0</v>
      </c>
      <c r="J159" s="56">
        <f>'[10]Daily Roster'!$J159</f>
        <v>0</v>
      </c>
      <c r="K159" s="56">
        <f>'[10]Daily Roster'!$K159</f>
        <v>0</v>
      </c>
      <c r="L159" s="56" t="str">
        <f>'[10]Daily Roster'!$L159</f>
        <v>Peng (Alpha)</v>
      </c>
      <c r="M159" s="56">
        <f>'[10]Daily Roster'!$M159</f>
        <v>0</v>
      </c>
      <c r="N159" s="56">
        <f>'[10]Daily Roster'!$N159</f>
        <v>0</v>
      </c>
      <c r="O159" s="56">
        <f>'[10]Daily Roster'!$O159</f>
        <v>0</v>
      </c>
      <c r="P159" s="56">
        <f>'[10]Daily Roster'!$P159</f>
        <v>0</v>
      </c>
      <c r="Q159" s="56">
        <f>'[10]Daily Roster'!$Q159</f>
        <v>0</v>
      </c>
      <c r="R159" s="56">
        <f>'[10]Daily Roster'!$R159</f>
        <v>0</v>
      </c>
      <c r="S159" s="56">
        <f>'[10]Daily Roster'!$S159</f>
        <v>0</v>
      </c>
      <c r="T159" s="56">
        <f>'[10]Daily Roster'!$T159</f>
        <v>0</v>
      </c>
    </row>
    <row r="160" spans="1:20" x14ac:dyDescent="0.3">
      <c r="A160" s="7">
        <v>43686</v>
      </c>
      <c r="B160" s="1" t="s">
        <v>5</v>
      </c>
      <c r="C160" s="56">
        <f>'[10]Daily Roster'!$C160</f>
        <v>0</v>
      </c>
      <c r="D160" s="56">
        <f>'[10]Daily Roster'!$D160</f>
        <v>0</v>
      </c>
      <c r="E160" s="56">
        <f>'[10]Daily Roster'!$E160</f>
        <v>0</v>
      </c>
      <c r="F160" s="56">
        <f>'[10]Daily Roster'!$F160</f>
        <v>0</v>
      </c>
      <c r="G160" s="56">
        <f>'[10]Daily Roster'!$G160</f>
        <v>0</v>
      </c>
      <c r="H160" s="56">
        <f>'[10]Daily Roster'!$H160</f>
        <v>0</v>
      </c>
      <c r="I160" s="56">
        <f>'[10]Daily Roster'!$I160</f>
        <v>0</v>
      </c>
      <c r="J160" s="56">
        <f>'[10]Daily Roster'!$J160</f>
        <v>0</v>
      </c>
      <c r="K160" s="56">
        <f>'[10]Daily Roster'!$K160</f>
        <v>0</v>
      </c>
      <c r="L160" s="56" t="str">
        <f>'[10]Daily Roster'!$L160</f>
        <v>Peng (Alpha)</v>
      </c>
      <c r="M160" s="56">
        <f>'[10]Daily Roster'!$M160</f>
        <v>0</v>
      </c>
      <c r="N160" s="56">
        <f>'[10]Daily Roster'!$N160</f>
        <v>0</v>
      </c>
      <c r="O160" s="56">
        <f>'[10]Daily Roster'!$O160</f>
        <v>0</v>
      </c>
      <c r="P160" s="56">
        <f>'[10]Daily Roster'!$P160</f>
        <v>0</v>
      </c>
      <c r="Q160" s="56">
        <f>'[10]Daily Roster'!$Q160</f>
        <v>0</v>
      </c>
      <c r="R160" s="56">
        <f>'[10]Daily Roster'!$R160</f>
        <v>0</v>
      </c>
      <c r="S160" s="56">
        <f>'[10]Daily Roster'!$S160</f>
        <v>0</v>
      </c>
      <c r="T160" s="56">
        <f>'[10]Daily Roster'!$T160</f>
        <v>0</v>
      </c>
    </row>
    <row r="161" spans="1:20" x14ac:dyDescent="0.3">
      <c r="A161" s="7">
        <v>43689</v>
      </c>
      <c r="B161" s="1" t="s">
        <v>1</v>
      </c>
      <c r="C161" s="56">
        <f>'[10]Daily Roster'!$C161</f>
        <v>0</v>
      </c>
      <c r="D161" s="56">
        <f>'[10]Daily Roster'!$D161</f>
        <v>0</v>
      </c>
      <c r="E161" s="56">
        <f>'[10]Daily Roster'!$E161</f>
        <v>0</v>
      </c>
      <c r="F161" s="56">
        <f>'[10]Daily Roster'!$F161</f>
        <v>0</v>
      </c>
      <c r="G161" s="56">
        <f>'[10]Daily Roster'!$G161</f>
        <v>0</v>
      </c>
      <c r="H161" s="56">
        <f>'[10]Daily Roster'!$H161</f>
        <v>0</v>
      </c>
      <c r="I161" s="56">
        <f>'[10]Daily Roster'!$I161</f>
        <v>0</v>
      </c>
      <c r="J161" s="56">
        <f>'[10]Daily Roster'!$J161</f>
        <v>0</v>
      </c>
      <c r="K161" s="56">
        <f>'[10]Daily Roster'!$K161</f>
        <v>0</v>
      </c>
      <c r="L161" s="56" t="str">
        <f>'[10]Daily Roster'!$L161</f>
        <v>Peng (Alpha)</v>
      </c>
      <c r="M161" s="56">
        <f>'[10]Daily Roster'!$M161</f>
        <v>0</v>
      </c>
      <c r="N161" s="56">
        <f>'[10]Daily Roster'!$N161</f>
        <v>0</v>
      </c>
      <c r="O161" s="56">
        <f>'[10]Daily Roster'!$O161</f>
        <v>0</v>
      </c>
      <c r="P161" s="56">
        <f>'[10]Daily Roster'!$P161</f>
        <v>0</v>
      </c>
      <c r="Q161" s="56">
        <f>'[10]Daily Roster'!$Q161</f>
        <v>0</v>
      </c>
      <c r="R161" s="56">
        <f>'[10]Daily Roster'!$R161</f>
        <v>0</v>
      </c>
      <c r="S161" s="56">
        <f>'[10]Daily Roster'!$S161</f>
        <v>0</v>
      </c>
      <c r="T161" s="56">
        <f>'[10]Daily Roster'!$T161</f>
        <v>0</v>
      </c>
    </row>
    <row r="162" spans="1:20" x14ac:dyDescent="0.3">
      <c r="A162" s="7">
        <v>43690</v>
      </c>
      <c r="B162" s="1" t="s">
        <v>2</v>
      </c>
      <c r="C162" s="56">
        <f>'[10]Daily Roster'!$C162</f>
        <v>0</v>
      </c>
      <c r="D162" s="56">
        <f>'[10]Daily Roster'!$D162</f>
        <v>0</v>
      </c>
      <c r="E162" s="56">
        <f>'[10]Daily Roster'!$E162</f>
        <v>0</v>
      </c>
      <c r="F162" s="56">
        <f>'[10]Daily Roster'!$F162</f>
        <v>0</v>
      </c>
      <c r="G162" s="56">
        <f>'[10]Daily Roster'!$G162</f>
        <v>0</v>
      </c>
      <c r="H162" s="56">
        <f>'[10]Daily Roster'!$H162</f>
        <v>0</v>
      </c>
      <c r="I162" s="56">
        <f>'[10]Daily Roster'!$I162</f>
        <v>0</v>
      </c>
      <c r="J162" s="56">
        <f>'[10]Daily Roster'!$J162</f>
        <v>0</v>
      </c>
      <c r="K162" s="56">
        <f>'[10]Daily Roster'!$K162</f>
        <v>0</v>
      </c>
      <c r="L162" s="56">
        <f>'[10]Daily Roster'!$L162</f>
        <v>0</v>
      </c>
      <c r="M162" s="56">
        <f>'[10]Daily Roster'!$M162</f>
        <v>0</v>
      </c>
      <c r="N162" s="56">
        <f>'[10]Daily Roster'!$N162</f>
        <v>0</v>
      </c>
      <c r="O162" s="56">
        <f>'[10]Daily Roster'!$O162</f>
        <v>0</v>
      </c>
      <c r="P162" s="56">
        <f>'[10]Daily Roster'!$P162</f>
        <v>0</v>
      </c>
      <c r="Q162" s="56">
        <f>'[10]Daily Roster'!$Q162</f>
        <v>0</v>
      </c>
      <c r="R162" s="56">
        <f>'[10]Daily Roster'!$R162</f>
        <v>0</v>
      </c>
      <c r="S162" s="56">
        <f>'[10]Daily Roster'!$S162</f>
        <v>0</v>
      </c>
      <c r="T162" s="56">
        <f>'[10]Daily Roster'!$T162</f>
        <v>0</v>
      </c>
    </row>
    <row r="163" spans="1:20" x14ac:dyDescent="0.3">
      <c r="A163" s="7">
        <v>43691</v>
      </c>
      <c r="B163" s="1" t="s">
        <v>3</v>
      </c>
      <c r="C163" s="56">
        <f>'[10]Daily Roster'!$C163</f>
        <v>0</v>
      </c>
      <c r="D163" s="56">
        <f>'[10]Daily Roster'!$D163</f>
        <v>0</v>
      </c>
      <c r="E163" s="56">
        <f>'[10]Daily Roster'!$E163</f>
        <v>0</v>
      </c>
      <c r="F163" s="56">
        <f>'[10]Daily Roster'!$F163</f>
        <v>0</v>
      </c>
      <c r="G163" s="56">
        <f>'[10]Daily Roster'!$G163</f>
        <v>0</v>
      </c>
      <c r="H163" s="56">
        <f>'[10]Daily Roster'!$H163</f>
        <v>0</v>
      </c>
      <c r="I163" s="56">
        <f>'[10]Daily Roster'!$I163</f>
        <v>0</v>
      </c>
      <c r="J163" s="56">
        <f>'[10]Daily Roster'!$J163</f>
        <v>0</v>
      </c>
      <c r="K163" s="56">
        <f>'[10]Daily Roster'!$K163</f>
        <v>0</v>
      </c>
      <c r="L163" s="56">
        <f>'[10]Daily Roster'!$L163</f>
        <v>0</v>
      </c>
      <c r="M163" s="56">
        <f>'[10]Daily Roster'!$M163</f>
        <v>0</v>
      </c>
      <c r="N163" s="56">
        <f>'[10]Daily Roster'!$N163</f>
        <v>0</v>
      </c>
      <c r="O163" s="56">
        <f>'[10]Daily Roster'!$O163</f>
        <v>0</v>
      </c>
      <c r="P163" s="56">
        <f>'[10]Daily Roster'!$P163</f>
        <v>0</v>
      </c>
      <c r="Q163" s="56">
        <f>'[10]Daily Roster'!$Q163</f>
        <v>0</v>
      </c>
      <c r="R163" s="56">
        <f>'[10]Daily Roster'!$R163</f>
        <v>0</v>
      </c>
      <c r="S163" s="56">
        <f>'[10]Daily Roster'!$S163</f>
        <v>0</v>
      </c>
      <c r="T163" s="56">
        <f>'[10]Daily Roster'!$T163</f>
        <v>0</v>
      </c>
    </row>
    <row r="164" spans="1:20" x14ac:dyDescent="0.3">
      <c r="A164" s="7">
        <v>43692</v>
      </c>
      <c r="B164" s="1" t="s">
        <v>4</v>
      </c>
      <c r="C164" s="56">
        <f>'[10]Daily Roster'!$C164</f>
        <v>0</v>
      </c>
      <c r="D164" s="56">
        <f>'[10]Daily Roster'!$D164</f>
        <v>0</v>
      </c>
      <c r="E164" s="56">
        <f>'[10]Daily Roster'!$E164</f>
        <v>0</v>
      </c>
      <c r="F164" s="56">
        <f>'[10]Daily Roster'!$F164</f>
        <v>0</v>
      </c>
      <c r="G164" s="56">
        <f>'[10]Daily Roster'!$G164</f>
        <v>0</v>
      </c>
      <c r="H164" s="56">
        <f>'[10]Daily Roster'!$H164</f>
        <v>0</v>
      </c>
      <c r="I164" s="56">
        <f>'[10]Daily Roster'!$I164</f>
        <v>0</v>
      </c>
      <c r="J164" s="56">
        <f>'[10]Daily Roster'!$J164</f>
        <v>0</v>
      </c>
      <c r="K164" s="56">
        <f>'[10]Daily Roster'!$K164</f>
        <v>0</v>
      </c>
      <c r="L164" s="56">
        <f>'[10]Daily Roster'!$L164</f>
        <v>0</v>
      </c>
      <c r="M164" s="56">
        <f>'[10]Daily Roster'!$M164</f>
        <v>0</v>
      </c>
      <c r="N164" s="56">
        <f>'[10]Daily Roster'!$N164</f>
        <v>0</v>
      </c>
      <c r="O164" s="56">
        <f>'[10]Daily Roster'!$O164</f>
        <v>0</v>
      </c>
      <c r="P164" s="56">
        <f>'[10]Daily Roster'!$P164</f>
        <v>0</v>
      </c>
      <c r="Q164" s="56">
        <f>'[10]Daily Roster'!$Q164</f>
        <v>0</v>
      </c>
      <c r="R164" s="56">
        <f>'[10]Daily Roster'!$R164</f>
        <v>0</v>
      </c>
      <c r="S164" s="56">
        <f>'[10]Daily Roster'!$S164</f>
        <v>0</v>
      </c>
      <c r="T164" s="56">
        <f>'[10]Daily Roster'!$T164</f>
        <v>0</v>
      </c>
    </row>
    <row r="165" spans="1:20" x14ac:dyDescent="0.3">
      <c r="A165" s="7">
        <v>43693</v>
      </c>
      <c r="B165" s="1" t="s">
        <v>5</v>
      </c>
      <c r="C165" s="56">
        <f>'[10]Daily Roster'!$C165</f>
        <v>0</v>
      </c>
      <c r="D165" s="56">
        <f>'[10]Daily Roster'!$D165</f>
        <v>0</v>
      </c>
      <c r="E165" s="56">
        <f>'[10]Daily Roster'!$E165</f>
        <v>0</v>
      </c>
      <c r="F165" s="56">
        <f>'[10]Daily Roster'!$F165</f>
        <v>0</v>
      </c>
      <c r="G165" s="56">
        <f>'[10]Daily Roster'!$G165</f>
        <v>0</v>
      </c>
      <c r="H165" s="56">
        <f>'[10]Daily Roster'!$H165</f>
        <v>0</v>
      </c>
      <c r="I165" s="56">
        <f>'[10]Daily Roster'!$I165</f>
        <v>0</v>
      </c>
      <c r="J165" s="56">
        <f>'[10]Daily Roster'!$J165</f>
        <v>0</v>
      </c>
      <c r="K165" s="56">
        <f>'[10]Daily Roster'!$K165</f>
        <v>0</v>
      </c>
      <c r="L165" s="56">
        <f>'[10]Daily Roster'!$L165</f>
        <v>0</v>
      </c>
      <c r="M165" s="56">
        <f>'[10]Daily Roster'!$M165</f>
        <v>0</v>
      </c>
      <c r="N165" s="56">
        <f>'[10]Daily Roster'!$N165</f>
        <v>0</v>
      </c>
      <c r="O165" s="56">
        <f>'[10]Daily Roster'!$O165</f>
        <v>0</v>
      </c>
      <c r="P165" s="56">
        <f>'[10]Daily Roster'!$P165</f>
        <v>0</v>
      </c>
      <c r="Q165" s="56">
        <f>'[10]Daily Roster'!$Q165</f>
        <v>0</v>
      </c>
      <c r="R165" s="56">
        <f>'[10]Daily Roster'!$R165</f>
        <v>0</v>
      </c>
      <c r="S165" s="56">
        <f>'[10]Daily Roster'!$S165</f>
        <v>0</v>
      </c>
      <c r="T165" s="56">
        <f>'[10]Daily Roster'!$T165</f>
        <v>0</v>
      </c>
    </row>
    <row r="166" spans="1:20" x14ac:dyDescent="0.3">
      <c r="A166" s="7">
        <v>43696</v>
      </c>
      <c r="B166" s="1" t="s">
        <v>1</v>
      </c>
      <c r="C166" s="56">
        <f>'[10]Daily Roster'!$C166</f>
        <v>0</v>
      </c>
      <c r="D166" s="56">
        <f>'[10]Daily Roster'!$D166</f>
        <v>0</v>
      </c>
      <c r="E166" s="56">
        <f>'[10]Daily Roster'!$E166</f>
        <v>0</v>
      </c>
      <c r="F166" s="56">
        <f>'[10]Daily Roster'!$F166</f>
        <v>0</v>
      </c>
      <c r="G166" s="56">
        <f>'[10]Daily Roster'!$G166</f>
        <v>0</v>
      </c>
      <c r="H166" s="56">
        <f>'[10]Daily Roster'!$H166</f>
        <v>0</v>
      </c>
      <c r="I166" s="56">
        <f>'[10]Daily Roster'!$I166</f>
        <v>0</v>
      </c>
      <c r="J166" s="56">
        <f>'[10]Daily Roster'!$J166</f>
        <v>0</v>
      </c>
      <c r="K166" s="56">
        <f>'[10]Daily Roster'!$K166</f>
        <v>0</v>
      </c>
      <c r="L166" s="56">
        <f>'[10]Daily Roster'!$L166</f>
        <v>0</v>
      </c>
      <c r="M166" s="56">
        <f>'[10]Daily Roster'!$M166</f>
        <v>0</v>
      </c>
      <c r="N166" s="56">
        <f>'[10]Daily Roster'!$N166</f>
        <v>0</v>
      </c>
      <c r="O166" s="56">
        <f>'[10]Daily Roster'!$O166</f>
        <v>0</v>
      </c>
      <c r="P166" s="56">
        <f>'[10]Daily Roster'!$P166</f>
        <v>0</v>
      </c>
      <c r="Q166" s="56">
        <f>'[10]Daily Roster'!$Q166</f>
        <v>0</v>
      </c>
      <c r="R166" s="56">
        <f>'[10]Daily Roster'!$R166</f>
        <v>0</v>
      </c>
      <c r="S166" s="56">
        <f>'[10]Daily Roster'!$S166</f>
        <v>0</v>
      </c>
      <c r="T166" s="56">
        <f>'[10]Daily Roster'!$T166</f>
        <v>0</v>
      </c>
    </row>
    <row r="167" spans="1:20" x14ac:dyDescent="0.3">
      <c r="A167" s="7">
        <v>43697</v>
      </c>
      <c r="B167" s="1" t="s">
        <v>2</v>
      </c>
      <c r="C167" s="56">
        <f>'[10]Daily Roster'!$C167</f>
        <v>0</v>
      </c>
      <c r="D167" s="56">
        <f>'[10]Daily Roster'!$D167</f>
        <v>0</v>
      </c>
      <c r="E167" s="56">
        <f>'[10]Daily Roster'!$E167</f>
        <v>0</v>
      </c>
      <c r="F167" s="56">
        <f>'[10]Daily Roster'!$F167</f>
        <v>0</v>
      </c>
      <c r="G167" s="56">
        <f>'[10]Daily Roster'!$G167</f>
        <v>0</v>
      </c>
      <c r="H167" s="56">
        <f>'[10]Daily Roster'!$H167</f>
        <v>0</v>
      </c>
      <c r="I167" s="56">
        <f>'[10]Daily Roster'!$I167</f>
        <v>0</v>
      </c>
      <c r="J167" s="56">
        <f>'[10]Daily Roster'!$J167</f>
        <v>0</v>
      </c>
      <c r="K167" s="56" t="str">
        <f>'[10]Daily Roster'!$K167</f>
        <v>qq</v>
      </c>
      <c r="L167" s="56">
        <f>'[10]Daily Roster'!$L167</f>
        <v>0</v>
      </c>
      <c r="M167" s="56">
        <f>'[10]Daily Roster'!$M167</f>
        <v>0</v>
      </c>
      <c r="N167" s="56">
        <f>'[10]Daily Roster'!$N167</f>
        <v>0</v>
      </c>
      <c r="O167" s="56">
        <f>'[10]Daily Roster'!$O167</f>
        <v>0</v>
      </c>
      <c r="P167" s="56">
        <f>'[10]Daily Roster'!$P167</f>
        <v>0</v>
      </c>
      <c r="Q167" s="56">
        <f>'[10]Daily Roster'!$Q167</f>
        <v>0</v>
      </c>
      <c r="R167" s="56">
        <f>'[10]Daily Roster'!$R167</f>
        <v>0</v>
      </c>
      <c r="S167" s="56">
        <f>'[10]Daily Roster'!$S167</f>
        <v>0</v>
      </c>
      <c r="T167" s="56">
        <f>'[10]Daily Roster'!$T167</f>
        <v>0</v>
      </c>
    </row>
    <row r="168" spans="1:20" x14ac:dyDescent="0.3">
      <c r="A168" s="7">
        <v>43698</v>
      </c>
      <c r="B168" s="1" t="s">
        <v>3</v>
      </c>
      <c r="C168" s="56">
        <f>'[10]Daily Roster'!$C168</f>
        <v>0</v>
      </c>
      <c r="D168" s="56">
        <f>'[10]Daily Roster'!$D168</f>
        <v>0</v>
      </c>
      <c r="E168" s="56">
        <f>'[10]Daily Roster'!$E168</f>
        <v>0</v>
      </c>
      <c r="F168" s="56">
        <f>'[10]Daily Roster'!$F168</f>
        <v>0</v>
      </c>
      <c r="G168" s="56">
        <f>'[10]Daily Roster'!$G168</f>
        <v>0</v>
      </c>
      <c r="H168" s="56">
        <f>'[10]Daily Roster'!$H168</f>
        <v>0</v>
      </c>
      <c r="I168" s="56">
        <f>'[10]Daily Roster'!$I168</f>
        <v>0</v>
      </c>
      <c r="J168" s="56">
        <f>'[10]Daily Roster'!$J168</f>
        <v>0</v>
      </c>
      <c r="K168" s="56" t="str">
        <f>'[10]Daily Roster'!$K168</f>
        <v>qq</v>
      </c>
      <c r="L168" s="56">
        <f>'[10]Daily Roster'!$L168</f>
        <v>0</v>
      </c>
      <c r="M168" s="56">
        <f>'[10]Daily Roster'!$M168</f>
        <v>0</v>
      </c>
      <c r="N168" s="56">
        <f>'[10]Daily Roster'!$N168</f>
        <v>0</v>
      </c>
      <c r="O168" s="56">
        <f>'[10]Daily Roster'!$O168</f>
        <v>0</v>
      </c>
      <c r="P168" s="56">
        <f>'[10]Daily Roster'!$P168</f>
        <v>0</v>
      </c>
      <c r="Q168" s="56">
        <f>'[10]Daily Roster'!$Q168</f>
        <v>0</v>
      </c>
      <c r="R168" s="56">
        <f>'[10]Daily Roster'!$R168</f>
        <v>0</v>
      </c>
      <c r="S168" s="56">
        <f>'[10]Daily Roster'!$S168</f>
        <v>0</v>
      </c>
      <c r="T168" s="56">
        <f>'[10]Daily Roster'!$T168</f>
        <v>0</v>
      </c>
    </row>
    <row r="169" spans="1:20" x14ac:dyDescent="0.3">
      <c r="A169" s="7">
        <v>43699</v>
      </c>
      <c r="B169" s="1" t="s">
        <v>4</v>
      </c>
      <c r="C169" s="56">
        <f>'[10]Daily Roster'!$C169</f>
        <v>0</v>
      </c>
      <c r="D169" s="56">
        <f>'[10]Daily Roster'!$D169</f>
        <v>0</v>
      </c>
      <c r="E169" s="56">
        <f>'[10]Daily Roster'!$E169</f>
        <v>0</v>
      </c>
      <c r="F169" s="56">
        <f>'[10]Daily Roster'!$F169</f>
        <v>0</v>
      </c>
      <c r="G169" s="56">
        <f>'[10]Daily Roster'!$G169</f>
        <v>0</v>
      </c>
      <c r="H169" s="56">
        <f>'[10]Daily Roster'!$H169</f>
        <v>0</v>
      </c>
      <c r="I169" s="56">
        <f>'[10]Daily Roster'!$I169</f>
        <v>0</v>
      </c>
      <c r="J169" s="56">
        <f>'[10]Daily Roster'!$J169</f>
        <v>0</v>
      </c>
      <c r="K169" s="56" t="str">
        <f>'[10]Daily Roster'!$K169</f>
        <v>qq</v>
      </c>
      <c r="L169" s="56">
        <f>'[10]Daily Roster'!$L169</f>
        <v>0</v>
      </c>
      <c r="M169" s="56">
        <f>'[10]Daily Roster'!$M169</f>
        <v>0</v>
      </c>
      <c r="N169" s="56">
        <f>'[10]Daily Roster'!$N169</f>
        <v>0</v>
      </c>
      <c r="O169" s="56">
        <f>'[10]Daily Roster'!$O169</f>
        <v>0</v>
      </c>
      <c r="P169" s="56">
        <f>'[10]Daily Roster'!$P169</f>
        <v>0</v>
      </c>
      <c r="Q169" s="56">
        <f>'[10]Daily Roster'!$Q169</f>
        <v>0</v>
      </c>
      <c r="R169" s="56">
        <f>'[10]Daily Roster'!$R169</f>
        <v>0</v>
      </c>
      <c r="S169" s="56">
        <f>'[10]Daily Roster'!$S169</f>
        <v>0</v>
      </c>
      <c r="T169" s="56">
        <f>'[10]Daily Roster'!$T169</f>
        <v>0</v>
      </c>
    </row>
    <row r="170" spans="1:20" x14ac:dyDescent="0.3">
      <c r="A170" s="7">
        <v>43700</v>
      </c>
      <c r="B170" s="1" t="s">
        <v>5</v>
      </c>
      <c r="C170" s="56">
        <f>'[10]Daily Roster'!$C170</f>
        <v>0</v>
      </c>
      <c r="D170" s="56">
        <f>'[10]Daily Roster'!$D170</f>
        <v>0</v>
      </c>
      <c r="E170" s="56">
        <f>'[10]Daily Roster'!$E170</f>
        <v>0</v>
      </c>
      <c r="F170" s="56">
        <f>'[10]Daily Roster'!$F170</f>
        <v>0</v>
      </c>
      <c r="G170" s="56">
        <f>'[10]Daily Roster'!$G170</f>
        <v>0</v>
      </c>
      <c r="H170" s="56">
        <f>'[10]Daily Roster'!$H170</f>
        <v>0</v>
      </c>
      <c r="I170" s="56">
        <f>'[10]Daily Roster'!$I170</f>
        <v>0</v>
      </c>
      <c r="J170" s="56">
        <f>'[10]Daily Roster'!$J170</f>
        <v>0</v>
      </c>
      <c r="K170" s="56" t="str">
        <f>'[10]Daily Roster'!$K170</f>
        <v>qq</v>
      </c>
      <c r="L170" s="56">
        <f>'[10]Daily Roster'!$L170</f>
        <v>0</v>
      </c>
      <c r="M170" s="56">
        <f>'[10]Daily Roster'!$M170</f>
        <v>0</v>
      </c>
      <c r="N170" s="56">
        <f>'[10]Daily Roster'!$N170</f>
        <v>0</v>
      </c>
      <c r="O170" s="56">
        <f>'[10]Daily Roster'!$O170</f>
        <v>0</v>
      </c>
      <c r="P170" s="56">
        <f>'[10]Daily Roster'!$P170</f>
        <v>0</v>
      </c>
      <c r="Q170" s="56">
        <f>'[10]Daily Roster'!$Q170</f>
        <v>0</v>
      </c>
      <c r="R170" s="56">
        <f>'[10]Daily Roster'!$R170</f>
        <v>0</v>
      </c>
      <c r="S170" s="56">
        <f>'[10]Daily Roster'!$S170</f>
        <v>0</v>
      </c>
      <c r="T170" s="56">
        <f>'[10]Daily Roster'!$T170</f>
        <v>0</v>
      </c>
    </row>
    <row r="171" spans="1:20" x14ac:dyDescent="0.3">
      <c r="A171" s="7">
        <v>43703</v>
      </c>
      <c r="B171" s="1" t="s">
        <v>1</v>
      </c>
      <c r="C171" s="56">
        <f>'[10]Daily Roster'!$C171</f>
        <v>0</v>
      </c>
      <c r="D171" s="56">
        <f>'[10]Daily Roster'!$D171</f>
        <v>0</v>
      </c>
      <c r="E171" s="56">
        <f>'[10]Daily Roster'!$E171</f>
        <v>0</v>
      </c>
      <c r="F171" s="56">
        <f>'[10]Daily Roster'!$F171</f>
        <v>0</v>
      </c>
      <c r="G171" s="56">
        <f>'[10]Daily Roster'!$G171</f>
        <v>0</v>
      </c>
      <c r="H171" s="56">
        <f>'[10]Daily Roster'!$H171</f>
        <v>0</v>
      </c>
      <c r="I171" s="56">
        <f>'[10]Daily Roster'!$I171</f>
        <v>0</v>
      </c>
      <c r="J171" s="56">
        <f>'[10]Daily Roster'!$J171</f>
        <v>0</v>
      </c>
      <c r="K171" s="56" t="str">
        <f>'[10]Daily Roster'!$K171</f>
        <v>qq</v>
      </c>
      <c r="L171" s="56">
        <f>'[10]Daily Roster'!$L171</f>
        <v>0</v>
      </c>
      <c r="M171" s="56">
        <f>'[10]Daily Roster'!$M171</f>
        <v>0</v>
      </c>
      <c r="N171" s="56">
        <f>'[10]Daily Roster'!$N171</f>
        <v>0</v>
      </c>
      <c r="O171" s="56">
        <f>'[10]Daily Roster'!$O171</f>
        <v>0</v>
      </c>
      <c r="P171" s="56">
        <f>'[10]Daily Roster'!$P171</f>
        <v>0</v>
      </c>
      <c r="Q171" s="56">
        <f>'[10]Daily Roster'!$Q171</f>
        <v>0</v>
      </c>
      <c r="R171" s="56">
        <f>'[10]Daily Roster'!$R171</f>
        <v>0</v>
      </c>
      <c r="S171" s="56">
        <f>'[10]Daily Roster'!$S171</f>
        <v>0</v>
      </c>
      <c r="T171" s="56">
        <f>'[10]Daily Roster'!$T171</f>
        <v>0</v>
      </c>
    </row>
    <row r="172" spans="1:20" x14ac:dyDescent="0.3">
      <c r="A172" s="7">
        <v>43704</v>
      </c>
      <c r="B172" s="1" t="s">
        <v>2</v>
      </c>
      <c r="C172" s="56">
        <f>'[10]Daily Roster'!$C172</f>
        <v>0</v>
      </c>
      <c r="D172" s="56">
        <f>'[10]Daily Roster'!$D172</f>
        <v>0</v>
      </c>
      <c r="E172" s="56">
        <f>'[10]Daily Roster'!$E172</f>
        <v>0</v>
      </c>
      <c r="F172" s="56">
        <f>'[10]Daily Roster'!$F172</f>
        <v>0</v>
      </c>
      <c r="G172" s="56">
        <f>'[10]Daily Roster'!$G172</f>
        <v>0</v>
      </c>
      <c r="H172" s="56">
        <f>'[10]Daily Roster'!$H172</f>
        <v>0</v>
      </c>
      <c r="I172" s="56">
        <f>'[10]Daily Roster'!$I172</f>
        <v>0</v>
      </c>
      <c r="J172" s="56">
        <f>'[10]Daily Roster'!$J172</f>
        <v>0</v>
      </c>
      <c r="K172" s="56">
        <f>'[10]Daily Roster'!$K172</f>
        <v>0</v>
      </c>
      <c r="L172" s="56">
        <f>'[10]Daily Roster'!$L172</f>
        <v>0</v>
      </c>
      <c r="M172" s="56">
        <f>'[10]Daily Roster'!$M172</f>
        <v>0</v>
      </c>
      <c r="N172" s="56">
        <f>'[10]Daily Roster'!$N172</f>
        <v>0</v>
      </c>
      <c r="O172" s="56">
        <f>'[10]Daily Roster'!$O172</f>
        <v>0</v>
      </c>
      <c r="P172" s="56">
        <f>'[10]Daily Roster'!$P172</f>
        <v>0</v>
      </c>
      <c r="Q172" s="56">
        <f>'[10]Daily Roster'!$Q172</f>
        <v>0</v>
      </c>
      <c r="R172" s="56">
        <f>'[10]Daily Roster'!$R172</f>
        <v>0</v>
      </c>
      <c r="S172" s="56">
        <f>'[10]Daily Roster'!$S172</f>
        <v>0</v>
      </c>
      <c r="T172" s="56">
        <f>'[10]Daily Roster'!$T172</f>
        <v>0</v>
      </c>
    </row>
    <row r="173" spans="1:20" x14ac:dyDescent="0.3">
      <c r="A173" s="7">
        <v>43705</v>
      </c>
      <c r="B173" s="1" t="s">
        <v>3</v>
      </c>
      <c r="C173" s="56">
        <f>'[10]Daily Roster'!$C173</f>
        <v>0</v>
      </c>
      <c r="D173" s="56">
        <f>'[10]Daily Roster'!$D173</f>
        <v>0</v>
      </c>
      <c r="E173" s="56">
        <f>'[10]Daily Roster'!$E173</f>
        <v>0</v>
      </c>
      <c r="F173" s="56">
        <f>'[10]Daily Roster'!$F173</f>
        <v>0</v>
      </c>
      <c r="G173" s="56">
        <f>'[10]Daily Roster'!$G173</f>
        <v>0</v>
      </c>
      <c r="H173" s="56">
        <f>'[10]Daily Roster'!$H173</f>
        <v>0</v>
      </c>
      <c r="I173" s="56">
        <f>'[10]Daily Roster'!$I173</f>
        <v>0</v>
      </c>
      <c r="J173" s="56">
        <f>'[10]Daily Roster'!$J173</f>
        <v>0</v>
      </c>
      <c r="K173" s="56">
        <f>'[10]Daily Roster'!$K173</f>
        <v>0</v>
      </c>
      <c r="L173" s="56">
        <f>'[10]Daily Roster'!$L173</f>
        <v>0</v>
      </c>
      <c r="M173" s="56">
        <f>'[10]Daily Roster'!$M173</f>
        <v>0</v>
      </c>
      <c r="N173" s="56">
        <f>'[10]Daily Roster'!$N173</f>
        <v>0</v>
      </c>
      <c r="O173" s="56">
        <f>'[10]Daily Roster'!$O173</f>
        <v>0</v>
      </c>
      <c r="P173" s="56">
        <f>'[10]Daily Roster'!$P173</f>
        <v>0</v>
      </c>
      <c r="Q173" s="56">
        <f>'[10]Daily Roster'!$Q173</f>
        <v>0</v>
      </c>
      <c r="R173" s="56">
        <f>'[10]Daily Roster'!$R173</f>
        <v>0</v>
      </c>
      <c r="S173" s="56">
        <f>'[10]Daily Roster'!$S173</f>
        <v>0</v>
      </c>
      <c r="T173" s="56">
        <f>'[10]Daily Roster'!$T173</f>
        <v>0</v>
      </c>
    </row>
    <row r="174" spans="1:20" x14ac:dyDescent="0.3">
      <c r="A174" s="7">
        <v>43706</v>
      </c>
      <c r="B174" s="1" t="s">
        <v>4</v>
      </c>
      <c r="C174" s="56">
        <f>'[10]Daily Roster'!$C174</f>
        <v>0</v>
      </c>
      <c r="D174" s="56">
        <f>'[10]Daily Roster'!$D174</f>
        <v>0</v>
      </c>
      <c r="E174" s="56">
        <f>'[10]Daily Roster'!$E174</f>
        <v>0</v>
      </c>
      <c r="F174" s="56">
        <f>'[10]Daily Roster'!$F174</f>
        <v>0</v>
      </c>
      <c r="G174" s="56">
        <f>'[10]Daily Roster'!$G174</f>
        <v>0</v>
      </c>
      <c r="H174" s="56">
        <f>'[10]Daily Roster'!$H174</f>
        <v>0</v>
      </c>
      <c r="I174" s="56">
        <f>'[10]Daily Roster'!$I174</f>
        <v>0</v>
      </c>
      <c r="J174" s="56">
        <f>'[10]Daily Roster'!$J174</f>
        <v>0</v>
      </c>
      <c r="K174" s="56">
        <f>'[10]Daily Roster'!$K174</f>
        <v>0</v>
      </c>
      <c r="L174" s="56">
        <f>'[10]Daily Roster'!$L174</f>
        <v>0</v>
      </c>
      <c r="M174" s="56">
        <f>'[10]Daily Roster'!$M174</f>
        <v>0</v>
      </c>
      <c r="N174" s="56">
        <f>'[10]Daily Roster'!$N174</f>
        <v>0</v>
      </c>
      <c r="O174" s="56">
        <f>'[10]Daily Roster'!$O174</f>
        <v>0</v>
      </c>
      <c r="P174" s="56">
        <f>'[10]Daily Roster'!$P174</f>
        <v>0</v>
      </c>
      <c r="Q174" s="56">
        <f>'[10]Daily Roster'!$Q174</f>
        <v>0</v>
      </c>
      <c r="R174" s="56">
        <f>'[10]Daily Roster'!$R174</f>
        <v>0</v>
      </c>
      <c r="S174" s="56">
        <f>'[10]Daily Roster'!$S174</f>
        <v>0</v>
      </c>
      <c r="T174" s="56">
        <f>'[10]Daily Roster'!$T174</f>
        <v>0</v>
      </c>
    </row>
    <row r="175" spans="1:20" x14ac:dyDescent="0.3">
      <c r="A175" s="7">
        <v>43707</v>
      </c>
      <c r="B175" s="1" t="s">
        <v>5</v>
      </c>
      <c r="C175" s="56">
        <f>'[10]Daily Roster'!$C175</f>
        <v>0</v>
      </c>
      <c r="D175" s="56">
        <f>'[10]Daily Roster'!$D175</f>
        <v>0</v>
      </c>
      <c r="E175" s="56">
        <f>'[10]Daily Roster'!$E175</f>
        <v>0</v>
      </c>
      <c r="F175" s="56">
        <f>'[10]Daily Roster'!$F175</f>
        <v>0</v>
      </c>
      <c r="G175" s="56">
        <f>'[10]Daily Roster'!$G175</f>
        <v>0</v>
      </c>
      <c r="H175" s="56">
        <f>'[10]Daily Roster'!$H175</f>
        <v>0</v>
      </c>
      <c r="I175" s="56">
        <f>'[10]Daily Roster'!$I175</f>
        <v>0</v>
      </c>
      <c r="J175" s="56">
        <f>'[10]Daily Roster'!$J175</f>
        <v>0</v>
      </c>
      <c r="K175" s="56">
        <f>'[10]Daily Roster'!$K175</f>
        <v>0</v>
      </c>
      <c r="L175" s="56">
        <f>'[10]Daily Roster'!$L175</f>
        <v>0</v>
      </c>
      <c r="M175" s="56">
        <f>'[10]Daily Roster'!$M175</f>
        <v>0</v>
      </c>
      <c r="N175" s="56">
        <f>'[10]Daily Roster'!$N175</f>
        <v>0</v>
      </c>
      <c r="O175" s="56">
        <f>'[10]Daily Roster'!$O175</f>
        <v>0</v>
      </c>
      <c r="P175" s="56">
        <f>'[10]Daily Roster'!$P175</f>
        <v>0</v>
      </c>
      <c r="Q175" s="56">
        <f>'[10]Daily Roster'!$Q175</f>
        <v>0</v>
      </c>
      <c r="R175" s="56">
        <f>'[10]Daily Roster'!$R175</f>
        <v>0</v>
      </c>
      <c r="S175" s="56">
        <f>'[10]Daily Roster'!$S175</f>
        <v>0</v>
      </c>
      <c r="T175" s="56">
        <f>'[10]Daily Roster'!$T175</f>
        <v>0</v>
      </c>
    </row>
    <row r="176" spans="1:20" x14ac:dyDescent="0.3">
      <c r="A176" s="7">
        <v>43710</v>
      </c>
      <c r="B176" s="1" t="s">
        <v>1</v>
      </c>
      <c r="C176" s="56">
        <f>'[10]Daily Roster'!$C176</f>
        <v>0</v>
      </c>
      <c r="D176" s="56">
        <f>'[10]Daily Roster'!$D176</f>
        <v>0</v>
      </c>
      <c r="E176" s="56">
        <f>'[10]Daily Roster'!$E176</f>
        <v>0</v>
      </c>
      <c r="F176" s="56">
        <f>'[10]Daily Roster'!$F176</f>
        <v>0</v>
      </c>
      <c r="G176" s="56">
        <f>'[10]Daily Roster'!$G176</f>
        <v>0</v>
      </c>
      <c r="H176" s="56">
        <f>'[10]Daily Roster'!$H176</f>
        <v>0</v>
      </c>
      <c r="I176" s="56">
        <f>'[10]Daily Roster'!$I176</f>
        <v>0</v>
      </c>
      <c r="J176" s="56">
        <f>'[10]Daily Roster'!$J176</f>
        <v>0</v>
      </c>
      <c r="K176" s="56">
        <f>'[10]Daily Roster'!$K176</f>
        <v>0</v>
      </c>
      <c r="L176" s="56">
        <f>'[10]Daily Roster'!$L176</f>
        <v>0</v>
      </c>
      <c r="M176" s="56">
        <f>'[10]Daily Roster'!$M176</f>
        <v>0</v>
      </c>
      <c r="N176" s="56">
        <f>'[10]Daily Roster'!$N176</f>
        <v>0</v>
      </c>
      <c r="O176" s="56">
        <f>'[10]Daily Roster'!$O176</f>
        <v>0</v>
      </c>
      <c r="P176" s="56">
        <f>'[10]Daily Roster'!$P176</f>
        <v>0</v>
      </c>
      <c r="Q176" s="56">
        <f>'[10]Daily Roster'!$Q176</f>
        <v>0</v>
      </c>
      <c r="R176" s="56">
        <f>'[10]Daily Roster'!$R176</f>
        <v>0</v>
      </c>
      <c r="S176" s="56">
        <f>'[10]Daily Roster'!$S176</f>
        <v>0</v>
      </c>
      <c r="T176" s="56">
        <f>'[10]Daily Roster'!$T176</f>
        <v>0</v>
      </c>
    </row>
    <row r="177" spans="1:20" x14ac:dyDescent="0.3">
      <c r="A177" s="7">
        <v>43711</v>
      </c>
      <c r="B177" s="1" t="s">
        <v>2</v>
      </c>
      <c r="C177" s="56">
        <f>'[10]Daily Roster'!$C177</f>
        <v>0</v>
      </c>
      <c r="D177" s="56">
        <f>'[10]Daily Roster'!$D177</f>
        <v>0</v>
      </c>
      <c r="E177" s="56">
        <f>'[10]Daily Roster'!$E177</f>
        <v>0</v>
      </c>
      <c r="F177" s="56">
        <f>'[10]Daily Roster'!$F177</f>
        <v>0</v>
      </c>
      <c r="G177" s="56">
        <f>'[10]Daily Roster'!$G177</f>
        <v>0</v>
      </c>
      <c r="H177" s="56">
        <f>'[10]Daily Roster'!$H177</f>
        <v>0</v>
      </c>
      <c r="I177" s="56">
        <f>'[10]Daily Roster'!$I177</f>
        <v>0</v>
      </c>
      <c r="J177" s="56">
        <f>'[10]Daily Roster'!$J177</f>
        <v>0</v>
      </c>
      <c r="K177" s="56" t="str">
        <f>'[10]Daily Roster'!$K177</f>
        <v>qq</v>
      </c>
      <c r="L177" s="56" t="str">
        <f>'[10]Daily Roster'!$L177</f>
        <v>qq</v>
      </c>
      <c r="M177" s="56">
        <f>'[10]Daily Roster'!$M177</f>
        <v>0</v>
      </c>
      <c r="N177" s="56">
        <f>'[10]Daily Roster'!$N177</f>
        <v>0</v>
      </c>
      <c r="O177" s="56">
        <f>'[10]Daily Roster'!$O177</f>
        <v>0</v>
      </c>
      <c r="P177" s="56">
        <f>'[10]Daily Roster'!$P177</f>
        <v>0</v>
      </c>
      <c r="Q177" s="56">
        <f>'[10]Daily Roster'!$Q177</f>
        <v>0</v>
      </c>
      <c r="R177" s="56">
        <f>'[10]Daily Roster'!$R177</f>
        <v>0</v>
      </c>
      <c r="S177" s="56">
        <f>'[10]Daily Roster'!$S177</f>
        <v>0</v>
      </c>
      <c r="T177" s="56">
        <f>'[10]Daily Roster'!$T177</f>
        <v>0</v>
      </c>
    </row>
    <row r="178" spans="1:20" x14ac:dyDescent="0.3">
      <c r="A178" s="7">
        <v>43712</v>
      </c>
      <c r="B178" s="1" t="s">
        <v>3</v>
      </c>
      <c r="C178" s="56">
        <f>'[10]Daily Roster'!$C178</f>
        <v>0</v>
      </c>
      <c r="D178" s="56">
        <f>'[10]Daily Roster'!$D178</f>
        <v>0</v>
      </c>
      <c r="E178" s="56">
        <f>'[10]Daily Roster'!$E178</f>
        <v>0</v>
      </c>
      <c r="F178" s="56">
        <f>'[10]Daily Roster'!$F178</f>
        <v>0</v>
      </c>
      <c r="G178" s="56">
        <f>'[10]Daily Roster'!$G178</f>
        <v>0</v>
      </c>
      <c r="H178" s="56">
        <f>'[10]Daily Roster'!$H178</f>
        <v>0</v>
      </c>
      <c r="I178" s="56">
        <f>'[10]Daily Roster'!$I178</f>
        <v>0</v>
      </c>
      <c r="J178" s="56">
        <f>'[10]Daily Roster'!$J178</f>
        <v>0</v>
      </c>
      <c r="K178" s="56" t="str">
        <f>'[10]Daily Roster'!$K178</f>
        <v>J.Parkinson</v>
      </c>
      <c r="L178" s="56" t="str">
        <f>'[10]Daily Roster'!$L178</f>
        <v>Rosie Gao (delta)</v>
      </c>
      <c r="M178" s="56">
        <f>'[10]Daily Roster'!$M178</f>
        <v>0</v>
      </c>
      <c r="N178" s="56">
        <f>'[10]Daily Roster'!$N178</f>
        <v>0</v>
      </c>
      <c r="O178" s="56">
        <f>'[10]Daily Roster'!$O178</f>
        <v>0</v>
      </c>
      <c r="P178" s="56">
        <f>'[10]Daily Roster'!$P178</f>
        <v>0</v>
      </c>
      <c r="Q178" s="56">
        <f>'[10]Daily Roster'!$Q178</f>
        <v>0</v>
      </c>
      <c r="R178" s="56">
        <f>'[10]Daily Roster'!$R178</f>
        <v>0</v>
      </c>
      <c r="S178" s="56">
        <f>'[10]Daily Roster'!$S178</f>
        <v>0</v>
      </c>
      <c r="T178" s="56">
        <f>'[10]Daily Roster'!$T178</f>
        <v>0</v>
      </c>
    </row>
    <row r="179" spans="1:20" x14ac:dyDescent="0.3">
      <c r="A179" s="7">
        <v>43713</v>
      </c>
      <c r="B179" s="1" t="s">
        <v>4</v>
      </c>
      <c r="C179" s="56" t="str">
        <f>'[10]Daily Roster'!$C179</f>
        <v>Jasenka</v>
      </c>
      <c r="D179" s="56" t="str">
        <f>'[10]Daily Roster'!$D179</f>
        <v>Arthur</v>
      </c>
      <c r="E179" s="56" t="str">
        <f>'[10]Daily Roster'!$E179</f>
        <v>Tatyana</v>
      </c>
      <c r="F179" s="56" t="str">
        <f>'[10]Daily Roster'!$F179</f>
        <v>J.Do</v>
      </c>
      <c r="G179" s="56" t="str">
        <f>'[10]Daily Roster'!$G179</f>
        <v>S.McPhee</v>
      </c>
      <c r="H179" s="56" t="str">
        <f>'[10]Daily Roster'!$H179</f>
        <v>Kosta</v>
      </c>
      <c r="I179" s="56" t="str">
        <f>'[10]Daily Roster'!$I179</f>
        <v>Karishma</v>
      </c>
      <c r="J179" s="56" t="str">
        <f>'[10]Daily Roster'!$J179</f>
        <v>qq</v>
      </c>
      <c r="K179" s="56" t="str">
        <f>'[10]Daily Roster'!$K179</f>
        <v>qq</v>
      </c>
      <c r="L179" s="56" t="str">
        <f>'[10]Daily Roster'!$L179</f>
        <v>Rosie Gao (delta)</v>
      </c>
      <c r="M179" s="56">
        <f>'[10]Daily Roster'!$M179</f>
        <v>0</v>
      </c>
      <c r="N179" s="56">
        <f>'[10]Daily Roster'!$N179</f>
        <v>0</v>
      </c>
      <c r="O179" s="56">
        <f>'[10]Daily Roster'!$O179</f>
        <v>0</v>
      </c>
      <c r="P179" s="56">
        <f>'[10]Daily Roster'!$P179</f>
        <v>0</v>
      </c>
      <c r="Q179" s="56">
        <f>'[10]Daily Roster'!$Q179</f>
        <v>0</v>
      </c>
      <c r="R179" s="56">
        <f>'[10]Daily Roster'!$R179</f>
        <v>0</v>
      </c>
      <c r="S179" s="56">
        <f>'[10]Daily Roster'!$S179</f>
        <v>0</v>
      </c>
      <c r="T179" s="56">
        <f>'[10]Daily Roster'!$T179</f>
        <v>0</v>
      </c>
    </row>
    <row r="180" spans="1:20" x14ac:dyDescent="0.3">
      <c r="A180" s="7">
        <v>43714</v>
      </c>
      <c r="B180" s="1" t="s">
        <v>5</v>
      </c>
      <c r="C180" s="56" t="str">
        <f>'[10]Daily Roster'!$C180</f>
        <v>Jasenka</v>
      </c>
      <c r="D180" s="56" t="str">
        <f>'[10]Daily Roster'!$D180</f>
        <v>Arthur</v>
      </c>
      <c r="E180" s="56" t="str">
        <f>'[10]Daily Roster'!$E180</f>
        <v>Tatyana</v>
      </c>
      <c r="F180" s="56" t="str">
        <f>'[10]Daily Roster'!$F180</f>
        <v>J.Do</v>
      </c>
      <c r="G180" s="56" t="str">
        <f>'[10]Daily Roster'!$G180</f>
        <v>J.Parkinson</v>
      </c>
      <c r="H180" s="56" t="str">
        <f>'[10]Daily Roster'!$H180</f>
        <v>Kosta</v>
      </c>
      <c r="I180" s="56" t="str">
        <f>'[10]Daily Roster'!$I180</f>
        <v>Karishma</v>
      </c>
      <c r="J180" s="56" t="str">
        <f>'[10]Daily Roster'!$J180</f>
        <v>qq</v>
      </c>
      <c r="K180" s="56" t="str">
        <f>'[10]Daily Roster'!$K180</f>
        <v>S.McPhee</v>
      </c>
      <c r="L180" s="56" t="str">
        <f>'[10]Daily Roster'!$L180</f>
        <v>Rosie Gao (admissions)</v>
      </c>
      <c r="M180" s="56">
        <f>'[10]Daily Roster'!$M180</f>
        <v>0</v>
      </c>
      <c r="N180" s="56">
        <f>'[10]Daily Roster'!$N180</f>
        <v>0</v>
      </c>
      <c r="O180" s="56">
        <f>'[10]Daily Roster'!$O180</f>
        <v>0</v>
      </c>
      <c r="P180" s="56">
        <f>'[10]Daily Roster'!$P180</f>
        <v>0</v>
      </c>
      <c r="Q180" s="56">
        <f>'[10]Daily Roster'!$Q180</f>
        <v>0</v>
      </c>
      <c r="R180" s="56">
        <f>'[10]Daily Roster'!$R180</f>
        <v>0</v>
      </c>
      <c r="S180" s="56">
        <f>'[10]Daily Roster'!$S180</f>
        <v>0</v>
      </c>
      <c r="T180" s="56">
        <f>'[10]Daily Roster'!$T180</f>
        <v>0</v>
      </c>
    </row>
    <row r="181" spans="1:20" x14ac:dyDescent="0.3">
      <c r="A181" s="7">
        <v>43717</v>
      </c>
      <c r="B181" s="1" t="s">
        <v>1</v>
      </c>
      <c r="C181" s="56" t="str">
        <f>'[10]Daily Roster'!$C181</f>
        <v>Jasenka</v>
      </c>
      <c r="D181" s="56" t="str">
        <f>'[10]Daily Roster'!$D181</f>
        <v>Arthur</v>
      </c>
      <c r="E181" s="56" t="str">
        <f>'[10]Daily Roster'!$E181</f>
        <v>Tatyana</v>
      </c>
      <c r="F181" s="56" t="str">
        <f>'[10]Daily Roster'!$F181</f>
        <v>J.Do</v>
      </c>
      <c r="G181" s="56" t="str">
        <f>'[10]Daily Roster'!$G181</f>
        <v>S.McPhee</v>
      </c>
      <c r="H181" s="56" t="str">
        <f>'[10]Daily Roster'!$H181</f>
        <v>Kosta</v>
      </c>
      <c r="I181" s="56" t="str">
        <f>'[10]Daily Roster'!$I181</f>
        <v>Karishma</v>
      </c>
      <c r="J181" s="56" t="str">
        <f>'[10]Daily Roster'!$J181</f>
        <v>qq</v>
      </c>
      <c r="K181" s="56" t="str">
        <f>'[10]Daily Roster'!$K181</f>
        <v>qq</v>
      </c>
      <c r="L181" s="56" t="str">
        <f>'[10]Daily Roster'!$L181</f>
        <v>Rosie Gao (delta)</v>
      </c>
      <c r="M181" s="56">
        <f>'[10]Daily Roster'!$M181</f>
        <v>0</v>
      </c>
      <c r="N181" s="56">
        <f>'[10]Daily Roster'!$N181</f>
        <v>0</v>
      </c>
      <c r="O181" s="56">
        <f>'[10]Daily Roster'!$O181</f>
        <v>0</v>
      </c>
      <c r="P181" s="56">
        <f>'[10]Daily Roster'!$P181</f>
        <v>0</v>
      </c>
      <c r="Q181" s="56">
        <f>'[10]Daily Roster'!$Q181</f>
        <v>0</v>
      </c>
      <c r="R181" s="56">
        <f>'[10]Daily Roster'!$R181</f>
        <v>0</v>
      </c>
      <c r="S181" s="56">
        <f>'[10]Daily Roster'!$S181</f>
        <v>0</v>
      </c>
      <c r="T181" s="56">
        <f>'[10]Daily Roster'!$T181</f>
        <v>0</v>
      </c>
    </row>
    <row r="182" spans="1:20" x14ac:dyDescent="0.3">
      <c r="A182" s="7">
        <v>43718</v>
      </c>
      <c r="B182" s="1" t="s">
        <v>2</v>
      </c>
      <c r="C182" s="56" t="str">
        <f>'[10]Daily Roster'!$C182</f>
        <v>Jasenka</v>
      </c>
      <c r="D182" s="56" t="str">
        <f>'[10]Daily Roster'!$D182</f>
        <v>Arthur</v>
      </c>
      <c r="E182" s="56" t="str">
        <f>'[10]Daily Roster'!$E182</f>
        <v>Tatyana</v>
      </c>
      <c r="F182" s="56" t="str">
        <f>'[10]Daily Roster'!$F182</f>
        <v>J.Do</v>
      </c>
      <c r="G182" s="56" t="str">
        <f>'[10]Daily Roster'!$G182</f>
        <v>S.McPhee</v>
      </c>
      <c r="H182" s="56" t="str">
        <f>'[10]Daily Roster'!$H182</f>
        <v>Karishma</v>
      </c>
      <c r="I182" s="56" t="str">
        <f>'[10]Daily Roster'!$I182</f>
        <v>Kosta</v>
      </c>
      <c r="J182" s="56" t="str">
        <f>'[10]Daily Roster'!$J182</f>
        <v>qq</v>
      </c>
      <c r="K182" s="56">
        <f>'[10]Daily Roster'!$K182</f>
        <v>0</v>
      </c>
      <c r="L182" s="56" t="str">
        <f>'[10]Daily Roster'!$L182</f>
        <v>Thaleia Livis(echo)</v>
      </c>
      <c r="M182" s="56">
        <f>'[10]Daily Roster'!$M182</f>
        <v>0</v>
      </c>
      <c r="N182" s="56">
        <f>'[10]Daily Roster'!$N182</f>
        <v>0</v>
      </c>
      <c r="O182" s="56">
        <f>'[10]Daily Roster'!$O182</f>
        <v>0</v>
      </c>
      <c r="P182" s="56">
        <f>'[10]Daily Roster'!$P182</f>
        <v>0</v>
      </c>
      <c r="Q182" s="56">
        <f>'[10]Daily Roster'!$Q182</f>
        <v>0</v>
      </c>
      <c r="R182" s="56">
        <f>'[10]Daily Roster'!$R182</f>
        <v>0</v>
      </c>
      <c r="S182" s="56">
        <f>'[10]Daily Roster'!$S182</f>
        <v>0</v>
      </c>
      <c r="T182" s="56">
        <f>'[10]Daily Roster'!$T182</f>
        <v>0</v>
      </c>
    </row>
    <row r="183" spans="1:20" x14ac:dyDescent="0.3">
      <c r="A183" s="7">
        <v>43719</v>
      </c>
      <c r="B183" s="1" t="s">
        <v>3</v>
      </c>
      <c r="C183" s="56" t="str">
        <f>'[10]Daily Roster'!$C183</f>
        <v>Jasenka</v>
      </c>
      <c r="D183" s="56" t="str">
        <f>'[10]Daily Roster'!$D183</f>
        <v>Karishma</v>
      </c>
      <c r="E183" s="56" t="str">
        <f>'[10]Daily Roster'!$E183</f>
        <v>Tatyana</v>
      </c>
      <c r="F183" s="56" t="str">
        <f>'[10]Daily Roster'!$F183</f>
        <v>J.Do</v>
      </c>
      <c r="G183" s="56" t="str">
        <f>'[10]Daily Roster'!$G183</f>
        <v>J.Parkinson</v>
      </c>
      <c r="H183" s="56" t="str">
        <f>'[10]Daily Roster'!$H183</f>
        <v>Sylvia</v>
      </c>
      <c r="I183" s="56" t="str">
        <f>'[10]Daily Roster'!$I183</f>
        <v>Kosta</v>
      </c>
      <c r="J183" s="56" t="str">
        <f>'[10]Daily Roster'!$J183</f>
        <v>Yolanda</v>
      </c>
      <c r="K183" s="56">
        <f>'[10]Daily Roster'!$K183</f>
        <v>0</v>
      </c>
      <c r="L183" s="56" t="str">
        <f>'[10]Daily Roster'!$L183</f>
        <v>Thaleia Livis(echo)</v>
      </c>
      <c r="M183" s="56">
        <f>'[10]Daily Roster'!$M183</f>
        <v>0</v>
      </c>
      <c r="N183" s="56">
        <f>'[10]Daily Roster'!$N183</f>
        <v>0</v>
      </c>
      <c r="O183" s="56">
        <f>'[10]Daily Roster'!$O183</f>
        <v>0</v>
      </c>
      <c r="P183" s="56">
        <f>'[10]Daily Roster'!$P183</f>
        <v>0</v>
      </c>
      <c r="Q183" s="56">
        <f>'[10]Daily Roster'!$Q183</f>
        <v>0</v>
      </c>
      <c r="R183" s="56">
        <f>'[10]Daily Roster'!$R183</f>
        <v>0</v>
      </c>
      <c r="S183" s="56">
        <f>'[10]Daily Roster'!$S183</f>
        <v>0</v>
      </c>
      <c r="T183" s="56">
        <f>'[10]Daily Roster'!$T183</f>
        <v>0</v>
      </c>
    </row>
    <row r="184" spans="1:20" x14ac:dyDescent="0.3">
      <c r="A184" s="7">
        <v>43720</v>
      </c>
      <c r="B184" s="1" t="s">
        <v>4</v>
      </c>
      <c r="C184" s="56" t="str">
        <f>'[10]Daily Roster'!$C184</f>
        <v>Jasenka</v>
      </c>
      <c r="D184" s="56" t="str">
        <f>'[10]Daily Roster'!$D184</f>
        <v>Arthur</v>
      </c>
      <c r="E184" s="56" t="str">
        <f>'[10]Daily Roster'!$E184</f>
        <v>Tatyana</v>
      </c>
      <c r="F184" s="56" t="str">
        <f>'[10]Daily Roster'!$F184</f>
        <v>J.Do</v>
      </c>
      <c r="G184" s="56" t="str">
        <f>'[10]Daily Roster'!$G184</f>
        <v>S.McPhee</v>
      </c>
      <c r="H184" s="56" t="str">
        <f>'[10]Daily Roster'!$H184</f>
        <v>Karishma</v>
      </c>
      <c r="I184" s="56" t="str">
        <f>'[10]Daily Roster'!$I184</f>
        <v>Kosta</v>
      </c>
      <c r="J184" s="56" t="str">
        <f>'[10]Daily Roster'!$J184</f>
        <v>L.Jedwab</v>
      </c>
      <c r="K184" s="56">
        <f>'[10]Daily Roster'!$K184</f>
        <v>0</v>
      </c>
      <c r="L184" s="56" t="str">
        <f>'[10]Daily Roster'!$L184</f>
        <v>Thaleia Livis(admissions)</v>
      </c>
      <c r="M184" s="56">
        <f>'[10]Daily Roster'!$M184</f>
        <v>0</v>
      </c>
      <c r="N184" s="56">
        <f>'[10]Daily Roster'!$N184</f>
        <v>0</v>
      </c>
      <c r="O184" s="56">
        <f>'[10]Daily Roster'!$O184</f>
        <v>0</v>
      </c>
      <c r="P184" s="56">
        <f>'[10]Daily Roster'!$P184</f>
        <v>0</v>
      </c>
      <c r="Q184" s="56">
        <f>'[10]Daily Roster'!$Q184</f>
        <v>0</v>
      </c>
      <c r="R184" s="56">
        <f>'[10]Daily Roster'!$R184</f>
        <v>0</v>
      </c>
      <c r="S184" s="56">
        <f>'[10]Daily Roster'!$S184</f>
        <v>0</v>
      </c>
      <c r="T184" s="56">
        <f>'[10]Daily Roster'!$T184</f>
        <v>0</v>
      </c>
    </row>
    <row r="185" spans="1:20" x14ac:dyDescent="0.3">
      <c r="A185" s="7">
        <v>43721</v>
      </c>
      <c r="B185" s="1" t="s">
        <v>5</v>
      </c>
      <c r="C185" s="56" t="str">
        <f>'[10]Daily Roster'!$C185</f>
        <v>Jasenka</v>
      </c>
      <c r="D185" s="56" t="str">
        <f>'[10]Daily Roster'!$D185</f>
        <v>Arthur</v>
      </c>
      <c r="E185" s="56" t="str">
        <f>'[10]Daily Roster'!$E185</f>
        <v>Tatyana</v>
      </c>
      <c r="F185" s="56" t="str">
        <f>'[10]Daily Roster'!$F185</f>
        <v>J.Do</v>
      </c>
      <c r="G185" s="56" t="str">
        <f>'[10]Daily Roster'!$G185</f>
        <v>J.Parkinson</v>
      </c>
      <c r="H185" s="56" t="str">
        <f>'[10]Daily Roster'!$H185</f>
        <v>S.McPhee</v>
      </c>
      <c r="I185" s="56" t="str">
        <f>'[10]Daily Roster'!$I185</f>
        <v>Kosta</v>
      </c>
      <c r="J185" s="56" t="str">
        <f>'[10]Daily Roster'!$J185</f>
        <v>L.Jedwab</v>
      </c>
      <c r="K185" s="56">
        <f>'[10]Daily Roster'!$K185</f>
        <v>0</v>
      </c>
      <c r="L185" s="56" t="str">
        <f>'[10]Daily Roster'!$L185</f>
        <v>Thaleia Livis(echo)</v>
      </c>
      <c r="M185" s="56">
        <f>'[10]Daily Roster'!$M185</f>
        <v>0</v>
      </c>
      <c r="N185" s="56">
        <f>'[10]Daily Roster'!$N185</f>
        <v>0</v>
      </c>
      <c r="O185" s="56">
        <f>'[10]Daily Roster'!$O185</f>
        <v>0</v>
      </c>
      <c r="P185" s="56">
        <f>'[10]Daily Roster'!$P185</f>
        <v>0</v>
      </c>
      <c r="Q185" s="56">
        <f>'[10]Daily Roster'!$Q185</f>
        <v>0</v>
      </c>
      <c r="R185" s="56">
        <f>'[10]Daily Roster'!$R185</f>
        <v>0</v>
      </c>
      <c r="S185" s="56">
        <f>'[10]Daily Roster'!$S185</f>
        <v>0</v>
      </c>
      <c r="T185" s="56">
        <f>'[10]Daily Roster'!$T185</f>
        <v>0</v>
      </c>
    </row>
    <row r="186" spans="1:20" x14ac:dyDescent="0.3">
      <c r="A186" s="7">
        <v>43724</v>
      </c>
      <c r="B186" s="1" t="s">
        <v>1</v>
      </c>
      <c r="C186" s="56" t="str">
        <f>'[10]Daily Roster'!$C186</f>
        <v>Jasenka</v>
      </c>
      <c r="D186" s="56" t="str">
        <f>'[10]Daily Roster'!$D186</f>
        <v>Arthur</v>
      </c>
      <c r="E186" s="56" t="str">
        <f>'[10]Daily Roster'!$E186</f>
        <v>Tatyana</v>
      </c>
      <c r="F186" s="56" t="str">
        <f>'[10]Daily Roster'!$F186</f>
        <v>J.Do</v>
      </c>
      <c r="G186" s="56" t="str">
        <f>'[10]Daily Roster'!$G186</f>
        <v>S.McPhee</v>
      </c>
      <c r="H186" s="56" t="str">
        <f>'[10]Daily Roster'!$H186</f>
        <v>Sylvia</v>
      </c>
      <c r="I186" s="56" t="str">
        <f>'[10]Daily Roster'!$I186</f>
        <v>Karishma</v>
      </c>
      <c r="J186" s="56" t="str">
        <f>'[10]Daily Roster'!$J186</f>
        <v>qq</v>
      </c>
      <c r="K186" s="56">
        <f>'[10]Daily Roster'!$K186</f>
        <v>0</v>
      </c>
      <c r="L186" s="56" t="str">
        <f>'[10]Daily Roster'!$L186</f>
        <v>qq</v>
      </c>
      <c r="M186" s="56">
        <f>'[10]Daily Roster'!$M186</f>
        <v>0</v>
      </c>
      <c r="N186" s="56">
        <f>'[10]Daily Roster'!$N186</f>
        <v>0</v>
      </c>
      <c r="O186" s="56">
        <f>'[10]Daily Roster'!$O186</f>
        <v>0</v>
      </c>
      <c r="P186" s="56">
        <f>'[10]Daily Roster'!$P186</f>
        <v>0</v>
      </c>
      <c r="Q186" s="56">
        <f>'[10]Daily Roster'!$Q186</f>
        <v>0</v>
      </c>
      <c r="R186" s="56">
        <f>'[10]Daily Roster'!$R186</f>
        <v>0</v>
      </c>
      <c r="S186" s="56">
        <f>'[10]Daily Roster'!$S186</f>
        <v>0</v>
      </c>
      <c r="T186" s="56">
        <f>'[10]Daily Roster'!$T186</f>
        <v>0</v>
      </c>
    </row>
    <row r="187" spans="1:20" x14ac:dyDescent="0.3">
      <c r="A187" s="7">
        <v>43725</v>
      </c>
      <c r="B187" s="1" t="s">
        <v>2</v>
      </c>
      <c r="C187" s="56" t="str">
        <f>'[10]Daily Roster'!$C187</f>
        <v>Jasenka</v>
      </c>
      <c r="D187" s="56" t="str">
        <f>'[10]Daily Roster'!$D187</f>
        <v>Arthur</v>
      </c>
      <c r="E187" s="56" t="str">
        <f>'[10]Daily Roster'!$E187</f>
        <v>Karishma</v>
      </c>
      <c r="F187" s="56" t="str">
        <f>'[10]Daily Roster'!$F187</f>
        <v>J.Do</v>
      </c>
      <c r="G187" s="56" t="str">
        <f>'[10]Daily Roster'!$G187</f>
        <v>Kosta</v>
      </c>
      <c r="H187" s="56" t="str">
        <f>'[10]Daily Roster'!$H187</f>
        <v>Sylvia</v>
      </c>
      <c r="I187" s="56" t="str">
        <f>'[10]Daily Roster'!$I187</f>
        <v>S.McPhee</v>
      </c>
      <c r="J187" s="56">
        <f>'[10]Daily Roster'!$J187</f>
        <v>0</v>
      </c>
      <c r="K187" s="56">
        <f>'[10]Daily Roster'!$K187</f>
        <v>0</v>
      </c>
      <c r="L187" s="56" t="str">
        <f>'[10]Daily Roster'!$L187</f>
        <v>Daniel Subbiah (Bravo)</v>
      </c>
      <c r="M187" s="56">
        <f>'[10]Daily Roster'!$M187</f>
        <v>0</v>
      </c>
      <c r="N187" s="56">
        <f>'[10]Daily Roster'!$N187</f>
        <v>0</v>
      </c>
      <c r="O187" s="56">
        <f>'[10]Daily Roster'!$O187</f>
        <v>0</v>
      </c>
      <c r="P187" s="56">
        <f>'[10]Daily Roster'!$P187</f>
        <v>0</v>
      </c>
      <c r="Q187" s="56">
        <f>'[10]Daily Roster'!$Q187</f>
        <v>0</v>
      </c>
      <c r="R187" s="56">
        <f>'[10]Daily Roster'!$R187</f>
        <v>0</v>
      </c>
      <c r="S187" s="56">
        <f>'[10]Daily Roster'!$S187</f>
        <v>0</v>
      </c>
      <c r="T187" s="56">
        <f>'[10]Daily Roster'!$T187</f>
        <v>0</v>
      </c>
    </row>
    <row r="188" spans="1:20" x14ac:dyDescent="0.3">
      <c r="A188" s="7">
        <v>43726</v>
      </c>
      <c r="B188" s="1" t="s">
        <v>3</v>
      </c>
      <c r="C188" s="56" t="str">
        <f>'[10]Daily Roster'!$C188</f>
        <v>Jasenka</v>
      </c>
      <c r="D188" s="56" t="str">
        <f>'[10]Daily Roster'!$D188</f>
        <v>Arthur</v>
      </c>
      <c r="E188" s="56" t="str">
        <f>'[10]Daily Roster'!$E188</f>
        <v>Kosta</v>
      </c>
      <c r="F188" s="56" t="str">
        <f>'[10]Daily Roster'!$F188</f>
        <v>J.Do</v>
      </c>
      <c r="G188" s="56" t="str">
        <f>'[10]Daily Roster'!$G188</f>
        <v>J.Parkinson</v>
      </c>
      <c r="H188" s="56" t="str">
        <f>'[10]Daily Roster'!$H188</f>
        <v>Karishma</v>
      </c>
      <c r="I188" s="56" t="str">
        <f>'[10]Daily Roster'!$I188</f>
        <v>S.McPhee</v>
      </c>
      <c r="J188" s="56">
        <f>'[10]Daily Roster'!$J188</f>
        <v>0</v>
      </c>
      <c r="K188" s="56">
        <f>'[10]Daily Roster'!$K188</f>
        <v>0</v>
      </c>
      <c r="L188" s="56" t="str">
        <f>'[10]Daily Roster'!$L188</f>
        <v>Daniel Subbiah (admissions)</v>
      </c>
      <c r="M188" s="56">
        <f>'[10]Daily Roster'!$M188</f>
        <v>0</v>
      </c>
      <c r="N188" s="56">
        <f>'[10]Daily Roster'!$N188</f>
        <v>0</v>
      </c>
      <c r="O188" s="56">
        <f>'[10]Daily Roster'!$O188</f>
        <v>0</v>
      </c>
      <c r="P188" s="56">
        <f>'[10]Daily Roster'!$P188</f>
        <v>0</v>
      </c>
      <c r="Q188" s="56">
        <f>'[10]Daily Roster'!$Q188</f>
        <v>0</v>
      </c>
      <c r="R188" s="56">
        <f>'[10]Daily Roster'!$R188</f>
        <v>0</v>
      </c>
      <c r="S188" s="56">
        <f>'[10]Daily Roster'!$S188</f>
        <v>0</v>
      </c>
      <c r="T188" s="56">
        <f>'[10]Daily Roster'!$T188</f>
        <v>0</v>
      </c>
    </row>
    <row r="189" spans="1:20" x14ac:dyDescent="0.3">
      <c r="A189" s="7">
        <v>43727</v>
      </c>
      <c r="B189" s="1" t="s">
        <v>4</v>
      </c>
      <c r="C189" s="56" t="str">
        <f>'[10]Daily Roster'!$C189</f>
        <v>Jasenka</v>
      </c>
      <c r="D189" s="56" t="str">
        <f>'[10]Daily Roster'!$D189</f>
        <v>Arthur</v>
      </c>
      <c r="E189" s="56" t="str">
        <f>'[10]Daily Roster'!$E189</f>
        <v>Tatyana</v>
      </c>
      <c r="F189" s="56" t="str">
        <f>'[10]Daily Roster'!$F189</f>
        <v>Karishma</v>
      </c>
      <c r="G189" s="56" t="str">
        <f>'[10]Daily Roster'!$G189</f>
        <v>Kosta</v>
      </c>
      <c r="H189" s="56" t="str">
        <f>'[10]Daily Roster'!$H189</f>
        <v>Ubai</v>
      </c>
      <c r="I189" s="56" t="str">
        <f>'[10]Daily Roster'!$I189</f>
        <v>S.McPhee</v>
      </c>
      <c r="J189" s="56">
        <f>'[10]Daily Roster'!$J189</f>
        <v>0</v>
      </c>
      <c r="K189" s="56">
        <f>'[10]Daily Roster'!$K189</f>
        <v>0</v>
      </c>
      <c r="L189" s="56" t="str">
        <f>'[10]Daily Roster'!$L189</f>
        <v>Daniel Subbiah (Bravo)</v>
      </c>
      <c r="M189" s="56">
        <f>'[10]Daily Roster'!$M189</f>
        <v>0</v>
      </c>
      <c r="N189" s="56">
        <f>'[10]Daily Roster'!$N189</f>
        <v>0</v>
      </c>
      <c r="O189" s="56">
        <f>'[10]Daily Roster'!$O189</f>
        <v>0</v>
      </c>
      <c r="P189" s="56">
        <f>'[10]Daily Roster'!$P189</f>
        <v>0</v>
      </c>
      <c r="Q189" s="56">
        <f>'[10]Daily Roster'!$Q189</f>
        <v>0</v>
      </c>
      <c r="R189" s="56">
        <f>'[10]Daily Roster'!$R189</f>
        <v>0</v>
      </c>
      <c r="S189" s="56">
        <f>'[10]Daily Roster'!$S189</f>
        <v>0</v>
      </c>
      <c r="T189" s="56">
        <f>'[10]Daily Roster'!$T189</f>
        <v>0</v>
      </c>
    </row>
    <row r="190" spans="1:20" x14ac:dyDescent="0.3">
      <c r="A190" s="7">
        <v>43728</v>
      </c>
      <c r="B190" s="1" t="s">
        <v>5</v>
      </c>
      <c r="C190" s="56" t="str">
        <f>'[10]Daily Roster'!$C190</f>
        <v>Jasenka</v>
      </c>
      <c r="D190" s="56" t="str">
        <f>'[10]Daily Roster'!$D190</f>
        <v>Arthur</v>
      </c>
      <c r="E190" s="56" t="str">
        <f>'[10]Daily Roster'!$E190</f>
        <v>Tatyana</v>
      </c>
      <c r="F190" s="56" t="str">
        <f>'[10]Daily Roster'!$F190</f>
        <v>J.Do</v>
      </c>
      <c r="G190" s="56" t="str">
        <f>'[10]Daily Roster'!$G190</f>
        <v>J.Parkinson/Paree</v>
      </c>
      <c r="H190" s="56" t="str">
        <f>'[10]Daily Roster'!$H190</f>
        <v>Karishma</v>
      </c>
      <c r="I190" s="56" t="str">
        <f>'[10]Daily Roster'!$I190</f>
        <v>S.McPhee(+Audit)/Kosta(8.45-51.15)</v>
      </c>
      <c r="J190" s="56">
        <f>'[10]Daily Roster'!$J190</f>
        <v>0</v>
      </c>
      <c r="K190" s="56">
        <f>'[10]Daily Roster'!$K190</f>
        <v>0</v>
      </c>
      <c r="L190" s="56" t="str">
        <f>'[10]Daily Roster'!$L190</f>
        <v>Daniel Subbiah (Bravo)</v>
      </c>
      <c r="M190" s="56">
        <f>'[10]Daily Roster'!$M190</f>
        <v>0</v>
      </c>
      <c r="N190" s="56">
        <f>'[10]Daily Roster'!$N190</f>
        <v>0</v>
      </c>
      <c r="O190" s="56">
        <f>'[10]Daily Roster'!$O190</f>
        <v>0</v>
      </c>
      <c r="P190" s="56">
        <f>'[10]Daily Roster'!$P190</f>
        <v>0</v>
      </c>
      <c r="Q190" s="56">
        <f>'[10]Daily Roster'!$Q190</f>
        <v>0</v>
      </c>
      <c r="R190" s="56">
        <f>'[10]Daily Roster'!$R190</f>
        <v>0</v>
      </c>
      <c r="S190" s="56">
        <f>'[10]Daily Roster'!$S190</f>
        <v>0</v>
      </c>
      <c r="T190" s="56">
        <f>'[10]Daily Roster'!$T190</f>
        <v>0</v>
      </c>
    </row>
    <row r="191" spans="1:20" x14ac:dyDescent="0.3">
      <c r="A191" s="7">
        <v>43731</v>
      </c>
      <c r="B191" s="1" t="s">
        <v>1</v>
      </c>
      <c r="C191" s="56" t="str">
        <f>'[10]Daily Roster'!$C191</f>
        <v>Jasenka</v>
      </c>
      <c r="D191" s="56" t="str">
        <f>'[10]Daily Roster'!$D191</f>
        <v>Arthur</v>
      </c>
      <c r="E191" s="56" t="str">
        <f>'[10]Daily Roster'!$E191</f>
        <v>Tatyana</v>
      </c>
      <c r="F191" s="56" t="str">
        <f>'[10]Daily Roster'!$F191</f>
        <v>J.Do</v>
      </c>
      <c r="G191" s="56" t="str">
        <f>'[10]Daily Roster'!$G191</f>
        <v>Kosta</v>
      </c>
      <c r="H191" s="56" t="str">
        <f>'[10]Daily Roster'!$H191</f>
        <v>Karishma</v>
      </c>
      <c r="I191" s="56" t="str">
        <f>'[10]Daily Roster'!$I191</f>
        <v>S.McPhee</v>
      </c>
      <c r="J191" s="56">
        <f>'[10]Daily Roster'!$J191</f>
        <v>0</v>
      </c>
      <c r="K191" s="56">
        <f>'[10]Daily Roster'!$K191</f>
        <v>0</v>
      </c>
      <c r="L191" s="56" t="str">
        <f>'[10]Daily Roster'!$L191</f>
        <v>qq</v>
      </c>
      <c r="M191" s="56">
        <f>'[10]Daily Roster'!$M191</f>
        <v>0</v>
      </c>
      <c r="N191" s="56">
        <f>'[10]Daily Roster'!$N191</f>
        <v>0</v>
      </c>
      <c r="O191" s="56">
        <f>'[10]Daily Roster'!$O191</f>
        <v>0</v>
      </c>
      <c r="P191" s="56">
        <f>'[10]Daily Roster'!$P191</f>
        <v>0</v>
      </c>
      <c r="Q191" s="56">
        <f>'[10]Daily Roster'!$Q191</f>
        <v>0</v>
      </c>
      <c r="R191" s="56">
        <f>'[10]Daily Roster'!$R191</f>
        <v>0</v>
      </c>
      <c r="S191" s="56">
        <f>'[10]Daily Roster'!$S191</f>
        <v>0</v>
      </c>
      <c r="T191" s="56">
        <f>'[10]Daily Roster'!$T191</f>
        <v>0</v>
      </c>
    </row>
    <row r="192" spans="1:20" x14ac:dyDescent="0.3">
      <c r="A192" s="7">
        <v>43732</v>
      </c>
      <c r="B192" s="1" t="s">
        <v>2</v>
      </c>
      <c r="C192" s="56" t="str">
        <f>'[10]Daily Roster'!$C192</f>
        <v>Jasenka</v>
      </c>
      <c r="D192" s="56" t="str">
        <f>'[10]Daily Roster'!$D192</f>
        <v>Arthur</v>
      </c>
      <c r="E192" s="56" t="str">
        <f>'[10]Daily Roster'!$E192</f>
        <v>Tatyana</v>
      </c>
      <c r="F192" s="56" t="str">
        <f>'[10]Daily Roster'!$F192</f>
        <v>S.McPhee</v>
      </c>
      <c r="G192" s="56" t="str">
        <f>'[10]Daily Roster'!$G192</f>
        <v>J.Do</v>
      </c>
      <c r="H192" s="56" t="str">
        <f>'[10]Daily Roster'!$H192</f>
        <v>Kosta</v>
      </c>
      <c r="I192" s="56" t="str">
        <f>'[10]Daily Roster'!$I192</f>
        <v>Karishma</v>
      </c>
      <c r="J192" s="56">
        <f>'[10]Daily Roster'!$J192</f>
        <v>0</v>
      </c>
      <c r="K192" s="56">
        <f>'[10]Daily Roster'!$K192</f>
        <v>0</v>
      </c>
      <c r="L192" s="56">
        <f>'[10]Daily Roster'!$L192</f>
        <v>0</v>
      </c>
      <c r="M192" s="56">
        <f>'[10]Daily Roster'!$M192</f>
        <v>0</v>
      </c>
      <c r="N192" s="56">
        <f>'[10]Daily Roster'!$N192</f>
        <v>0</v>
      </c>
      <c r="O192" s="56">
        <f>'[10]Daily Roster'!$O192</f>
        <v>0</v>
      </c>
      <c r="P192" s="56">
        <f>'[10]Daily Roster'!$P192</f>
        <v>0</v>
      </c>
      <c r="Q192" s="56">
        <f>'[10]Daily Roster'!$Q192</f>
        <v>0</v>
      </c>
      <c r="R192" s="56">
        <f>'[10]Daily Roster'!$R192</f>
        <v>0</v>
      </c>
      <c r="S192" s="56">
        <f>'[10]Daily Roster'!$S192</f>
        <v>0</v>
      </c>
      <c r="T192" s="56">
        <f>'[10]Daily Roster'!$T192</f>
        <v>0</v>
      </c>
    </row>
    <row r="193" spans="1:20" x14ac:dyDescent="0.3">
      <c r="A193" s="7">
        <v>43733</v>
      </c>
      <c r="B193" s="1" t="s">
        <v>3</v>
      </c>
      <c r="C193" s="56" t="str">
        <f>'[10]Daily Roster'!$C193</f>
        <v>Jasenka</v>
      </c>
      <c r="D193" s="56" t="str">
        <f>'[10]Daily Roster'!$D193</f>
        <v>Arthur</v>
      </c>
      <c r="E193" s="56" t="str">
        <f>'[10]Daily Roster'!$E193</f>
        <v>Tatyana</v>
      </c>
      <c r="F193" s="56" t="str">
        <f>'[10]Daily Roster'!$F193</f>
        <v>S.McPhee</v>
      </c>
      <c r="G193" s="56" t="str">
        <f>'[10]Daily Roster'!$G193</f>
        <v>J.Parkinson</v>
      </c>
      <c r="H193" s="56" t="str">
        <f>'[10]Daily Roster'!$H193</f>
        <v>Kosta</v>
      </c>
      <c r="I193" s="56" t="str">
        <f>'[10]Daily Roster'!$I193</f>
        <v>Karishma</v>
      </c>
      <c r="J193" s="56">
        <f>'[10]Daily Roster'!$J193</f>
        <v>0</v>
      </c>
      <c r="K193" s="56">
        <f>'[10]Daily Roster'!$K193</f>
        <v>0</v>
      </c>
      <c r="L193" s="56">
        <f>'[10]Daily Roster'!$L193</f>
        <v>0</v>
      </c>
      <c r="M193" s="56">
        <f>'[10]Daily Roster'!$M193</f>
        <v>0</v>
      </c>
      <c r="N193" s="56">
        <f>'[10]Daily Roster'!$N193</f>
        <v>0</v>
      </c>
      <c r="O193" s="56">
        <f>'[10]Daily Roster'!$O193</f>
        <v>0</v>
      </c>
      <c r="P193" s="56">
        <f>'[10]Daily Roster'!$P193</f>
        <v>0</v>
      </c>
      <c r="Q193" s="56">
        <f>'[10]Daily Roster'!$Q193</f>
        <v>0</v>
      </c>
      <c r="R193" s="56">
        <f>'[10]Daily Roster'!$R193</f>
        <v>0</v>
      </c>
      <c r="S193" s="56">
        <f>'[10]Daily Roster'!$S193</f>
        <v>0</v>
      </c>
      <c r="T193" s="56">
        <f>'[10]Daily Roster'!$T193</f>
        <v>0</v>
      </c>
    </row>
    <row r="194" spans="1:20" x14ac:dyDescent="0.3">
      <c r="A194" s="7">
        <v>43734</v>
      </c>
      <c r="B194" s="1" t="s">
        <v>4</v>
      </c>
      <c r="C194" s="56" t="str">
        <f>'[10]Daily Roster'!$C194</f>
        <v>Jasenka</v>
      </c>
      <c r="D194" s="56" t="str">
        <f>'[10]Daily Roster'!$D194</f>
        <v>Arthur</v>
      </c>
      <c r="E194" s="56" t="str">
        <f>'[10]Daily Roster'!$E194</f>
        <v>Tatyana</v>
      </c>
      <c r="F194" s="56" t="str">
        <f>'[10]Daily Roster'!$F194</f>
        <v>S.McPhee</v>
      </c>
      <c r="G194" s="56" t="str">
        <f>'[10]Daily Roster'!$G194</f>
        <v>J.Do</v>
      </c>
      <c r="H194" s="56" t="str">
        <f>'[10]Daily Roster'!$H194</f>
        <v>Kosta</v>
      </c>
      <c r="I194" s="56" t="str">
        <f>'[10]Daily Roster'!$I194</f>
        <v>Karishma</v>
      </c>
      <c r="J194" s="56">
        <f>'[10]Daily Roster'!$J194</f>
        <v>0</v>
      </c>
      <c r="K194" s="56">
        <f>'[10]Daily Roster'!$K194</f>
        <v>0</v>
      </c>
      <c r="L194" s="56">
        <f>'[10]Daily Roster'!$L194</f>
        <v>0</v>
      </c>
      <c r="M194" s="56">
        <f>'[10]Daily Roster'!$M194</f>
        <v>0</v>
      </c>
      <c r="N194" s="56">
        <f>'[10]Daily Roster'!$N194</f>
        <v>0</v>
      </c>
      <c r="O194" s="56">
        <f>'[10]Daily Roster'!$O194</f>
        <v>0</v>
      </c>
      <c r="P194" s="56">
        <f>'[10]Daily Roster'!$P194</f>
        <v>0</v>
      </c>
      <c r="Q194" s="56">
        <f>'[10]Daily Roster'!$Q194</f>
        <v>0</v>
      </c>
      <c r="R194" s="56">
        <f>'[10]Daily Roster'!$R194</f>
        <v>0</v>
      </c>
      <c r="S194" s="56">
        <f>'[10]Daily Roster'!$S194</f>
        <v>0</v>
      </c>
      <c r="T194" s="56">
        <f>'[10]Daily Roster'!$T194</f>
        <v>0</v>
      </c>
    </row>
    <row r="195" spans="1:20" x14ac:dyDescent="0.3">
      <c r="A195" s="7">
        <v>43735</v>
      </c>
      <c r="B195" s="1" t="s">
        <v>5</v>
      </c>
      <c r="C195" s="56" t="str">
        <f>'[10]Daily Roster'!$C195</f>
        <v>Jasenka</v>
      </c>
      <c r="D195" s="56" t="str">
        <f>'[10]Daily Roster'!$D195</f>
        <v>Arthur</v>
      </c>
      <c r="E195" s="56" t="str">
        <f>'[10]Daily Roster'!$E195</f>
        <v>Tatyana</v>
      </c>
      <c r="F195" s="56" t="str">
        <f>'[10]Daily Roster'!$F195</f>
        <v>S.McPhee</v>
      </c>
      <c r="G195" s="56" t="str">
        <f>'[10]Daily Roster'!$G195</f>
        <v>J.Parkinson</v>
      </c>
      <c r="H195" s="56" t="str">
        <f>'[10]Daily Roster'!$H195</f>
        <v>Kosta</v>
      </c>
      <c r="I195" s="56" t="str">
        <f>'[10]Daily Roster'!$I195</f>
        <v>Karishma</v>
      </c>
      <c r="J195" s="56">
        <f>'[10]Daily Roster'!$J195</f>
        <v>0</v>
      </c>
      <c r="K195" s="56">
        <f>'[10]Daily Roster'!$K195</f>
        <v>0</v>
      </c>
      <c r="L195" s="56">
        <f>'[10]Daily Roster'!$L195</f>
        <v>0</v>
      </c>
      <c r="M195" s="56">
        <f>'[10]Daily Roster'!$M195</f>
        <v>0</v>
      </c>
      <c r="N195" s="56">
        <f>'[10]Daily Roster'!$N195</f>
        <v>0</v>
      </c>
      <c r="O195" s="56">
        <f>'[10]Daily Roster'!$O195</f>
        <v>0</v>
      </c>
      <c r="P195" s="56">
        <f>'[10]Daily Roster'!$P195</f>
        <v>0</v>
      </c>
      <c r="Q195" s="56">
        <f>'[10]Daily Roster'!$Q195</f>
        <v>0</v>
      </c>
      <c r="R195" s="56">
        <f>'[10]Daily Roster'!$R195</f>
        <v>0</v>
      </c>
      <c r="S195" s="56">
        <f>'[10]Daily Roster'!$S195</f>
        <v>0</v>
      </c>
      <c r="T195" s="56">
        <f>'[10]Daily Roster'!$T195</f>
        <v>0</v>
      </c>
    </row>
    <row r="196" spans="1:20" x14ac:dyDescent="0.3">
      <c r="A196" s="7">
        <v>43738</v>
      </c>
      <c r="B196" s="1" t="s">
        <v>1</v>
      </c>
      <c r="C196" s="56" t="str">
        <f>'[10]Daily Roster'!$C196</f>
        <v>Public Holiday</v>
      </c>
      <c r="D196" s="56" t="str">
        <f>'[10]Daily Roster'!$D196</f>
        <v>Public Holiday</v>
      </c>
      <c r="E196" s="56" t="str">
        <f>'[10]Daily Roster'!$E196</f>
        <v>Public Holiday</v>
      </c>
      <c r="F196" s="56" t="str">
        <f>'[10]Daily Roster'!$F196</f>
        <v>Public Holiday</v>
      </c>
      <c r="G196" s="56" t="str">
        <f>'[10]Daily Roster'!$G196</f>
        <v>Public Holiday</v>
      </c>
      <c r="H196" s="56" t="str">
        <f>'[10]Daily Roster'!$H196</f>
        <v>Public Holiday</v>
      </c>
      <c r="I196" s="56" t="str">
        <f>'[10]Daily Roster'!$I196</f>
        <v>Public Holiday</v>
      </c>
      <c r="J196" s="56" t="str">
        <f>'[10]Daily Roster'!$J196</f>
        <v>Public Holiday</v>
      </c>
      <c r="K196" s="56" t="str">
        <f>'[10]Daily Roster'!$K196</f>
        <v>Public Holiday</v>
      </c>
      <c r="L196" s="56">
        <f>'[10]Daily Roster'!$L196</f>
        <v>0</v>
      </c>
      <c r="M196" s="56">
        <f>'[10]Daily Roster'!$M196</f>
        <v>0</v>
      </c>
      <c r="N196" s="56">
        <f>'[10]Daily Roster'!$N196</f>
        <v>0</v>
      </c>
      <c r="O196" s="56">
        <f>'[10]Daily Roster'!$O196</f>
        <v>0</v>
      </c>
      <c r="P196" s="56">
        <f>'[10]Daily Roster'!$P196</f>
        <v>0</v>
      </c>
      <c r="Q196" s="56">
        <f>'[10]Daily Roster'!$Q196</f>
        <v>0</v>
      </c>
      <c r="R196" s="56">
        <f>'[10]Daily Roster'!$R196</f>
        <v>0</v>
      </c>
      <c r="S196" s="56">
        <f>'[10]Daily Roster'!$S196</f>
        <v>0</v>
      </c>
      <c r="T196" s="56">
        <f>'[10]Daily Roster'!$T196</f>
        <v>0</v>
      </c>
    </row>
    <row r="197" spans="1:20" x14ac:dyDescent="0.3">
      <c r="A197" s="7">
        <v>43739</v>
      </c>
      <c r="B197" s="1" t="s">
        <v>2</v>
      </c>
      <c r="C197" s="56" t="str">
        <f>'[10]Daily Roster'!$C197</f>
        <v>Jasenka</v>
      </c>
      <c r="D197" s="56" t="str">
        <f>'[10]Daily Roster'!$D197</f>
        <v>Arthur</v>
      </c>
      <c r="E197" s="56" t="str">
        <f>'[10]Daily Roster'!$E197</f>
        <v>Tatyana</v>
      </c>
      <c r="F197" s="56" t="str">
        <f>'[10]Daily Roster'!$F197</f>
        <v>S.McPhee</v>
      </c>
      <c r="G197" s="56" t="str">
        <f>'[10]Daily Roster'!$G197</f>
        <v>Kosta</v>
      </c>
      <c r="H197" s="56" t="str">
        <f>'[10]Daily Roster'!$H197</f>
        <v>Michael</v>
      </c>
      <c r="I197" s="56" t="str">
        <f>'[10]Daily Roster'!$I197</f>
        <v>J.Do</v>
      </c>
      <c r="J197" s="56">
        <f>'[10]Daily Roster'!$J197</f>
        <v>0</v>
      </c>
      <c r="K197" s="56">
        <f>'[10]Daily Roster'!$K197</f>
        <v>0</v>
      </c>
      <c r="L197" s="56">
        <f>'[10]Daily Roster'!$L197</f>
        <v>0</v>
      </c>
      <c r="M197" s="56">
        <f>'[10]Daily Roster'!$M197</f>
        <v>0</v>
      </c>
      <c r="N197" s="56">
        <f>'[10]Daily Roster'!$N197</f>
        <v>0</v>
      </c>
      <c r="O197" s="56">
        <f>'[10]Daily Roster'!$O197</f>
        <v>0</v>
      </c>
      <c r="P197" s="56">
        <f>'[10]Daily Roster'!$P197</f>
        <v>0</v>
      </c>
      <c r="Q197" s="56">
        <f>'[10]Daily Roster'!$Q197</f>
        <v>0</v>
      </c>
      <c r="R197" s="56">
        <f>'[10]Daily Roster'!$R197</f>
        <v>0</v>
      </c>
      <c r="S197" s="56">
        <f>'[10]Daily Roster'!$S197</f>
        <v>0</v>
      </c>
      <c r="T197" s="56">
        <f>'[10]Daily Roster'!$T197</f>
        <v>0</v>
      </c>
    </row>
    <row r="198" spans="1:20" x14ac:dyDescent="0.3">
      <c r="A198" s="7">
        <v>43740</v>
      </c>
      <c r="B198" s="1" t="s">
        <v>3</v>
      </c>
      <c r="C198" s="56" t="str">
        <f>'[10]Daily Roster'!$C198</f>
        <v>Jasenka</v>
      </c>
      <c r="D198" s="56" t="str">
        <f>'[10]Daily Roster'!$D198</f>
        <v>Arthur</v>
      </c>
      <c r="E198" s="56" t="str">
        <f>'[10]Daily Roster'!$E198</f>
        <v>Tatyana</v>
      </c>
      <c r="F198" s="56" t="str">
        <f>'[10]Daily Roster'!$F198</f>
        <v>S.McPhee</v>
      </c>
      <c r="G198" s="56" t="str">
        <f>'[10]Daily Roster'!$G198</f>
        <v>Kosta</v>
      </c>
      <c r="H198" s="56" t="str">
        <f>'[10]Daily Roster'!$H198</f>
        <v>Karishma</v>
      </c>
      <c r="I198" s="56" t="str">
        <f>'[10]Daily Roster'!$I198</f>
        <v>J.Do</v>
      </c>
      <c r="J198" s="56">
        <f>'[10]Daily Roster'!$J198</f>
        <v>0</v>
      </c>
      <c r="K198" s="56">
        <f>'[10]Daily Roster'!$K198</f>
        <v>0</v>
      </c>
      <c r="L198" s="56">
        <f>'[10]Daily Roster'!$L198</f>
        <v>0</v>
      </c>
      <c r="M198" s="56">
        <f>'[10]Daily Roster'!$M198</f>
        <v>0</v>
      </c>
      <c r="N198" s="56">
        <f>'[10]Daily Roster'!$N198</f>
        <v>0</v>
      </c>
      <c r="O198" s="56">
        <f>'[10]Daily Roster'!$O198</f>
        <v>0</v>
      </c>
      <c r="P198" s="56">
        <f>'[10]Daily Roster'!$P198</f>
        <v>0</v>
      </c>
      <c r="Q198" s="56">
        <f>'[10]Daily Roster'!$Q198</f>
        <v>0</v>
      </c>
      <c r="R198" s="56">
        <f>'[10]Daily Roster'!$R198</f>
        <v>0</v>
      </c>
      <c r="S198" s="56">
        <f>'[10]Daily Roster'!$S198</f>
        <v>0</v>
      </c>
      <c r="T198" s="56">
        <f>'[10]Daily Roster'!$T198</f>
        <v>0</v>
      </c>
    </row>
    <row r="199" spans="1:20" x14ac:dyDescent="0.3">
      <c r="A199" s="7">
        <v>43741</v>
      </c>
      <c r="B199" s="1" t="s">
        <v>4</v>
      </c>
      <c r="C199" s="56" t="str">
        <f>'[10]Daily Roster'!$C199</f>
        <v>Jasenka</v>
      </c>
      <c r="D199" s="56" t="str">
        <f>'[10]Daily Roster'!$D199</f>
        <v>Arthur</v>
      </c>
      <c r="E199" s="56" t="str">
        <f>'[10]Daily Roster'!$E199</f>
        <v>Tatyana (+OHS)/Kosta</v>
      </c>
      <c r="F199" s="56" t="str">
        <f>'[10]Daily Roster'!$F199</f>
        <v>S.McPhee</v>
      </c>
      <c r="G199" s="56" t="str">
        <f>'[10]Daily Roster'!$G199</f>
        <v>J.Parkinson</v>
      </c>
      <c r="H199" s="56" t="str">
        <f>'[10]Daily Roster'!$H199</f>
        <v>Karishma</v>
      </c>
      <c r="I199" s="56" t="str">
        <f>'[10]Daily Roster'!$I199</f>
        <v>J.Do</v>
      </c>
      <c r="J199" s="56">
        <f>'[10]Daily Roster'!$J199</f>
        <v>0</v>
      </c>
      <c r="K199" s="56">
        <f>'[10]Daily Roster'!$K199</f>
        <v>0</v>
      </c>
      <c r="L199" s="56">
        <f>'[10]Daily Roster'!$L199</f>
        <v>0</v>
      </c>
      <c r="M199" s="56">
        <f>'[10]Daily Roster'!$M199</f>
        <v>0</v>
      </c>
      <c r="N199" s="56">
        <f>'[10]Daily Roster'!$N199</f>
        <v>0</v>
      </c>
      <c r="O199" s="56">
        <f>'[10]Daily Roster'!$O199</f>
        <v>0</v>
      </c>
      <c r="P199" s="56">
        <f>'[10]Daily Roster'!$P199</f>
        <v>0</v>
      </c>
      <c r="Q199" s="56">
        <f>'[10]Daily Roster'!$Q199</f>
        <v>0</v>
      </c>
      <c r="R199" s="56">
        <f>'[10]Daily Roster'!$R199</f>
        <v>0</v>
      </c>
      <c r="S199" s="56">
        <f>'[10]Daily Roster'!$S199</f>
        <v>0</v>
      </c>
      <c r="T199" s="56">
        <f>'[10]Daily Roster'!$T199</f>
        <v>0</v>
      </c>
    </row>
    <row r="200" spans="1:20" x14ac:dyDescent="0.3">
      <c r="A200" s="7">
        <v>43742</v>
      </c>
      <c r="B200" s="1" t="s">
        <v>5</v>
      </c>
      <c r="C200" s="56" t="str">
        <f>'[10]Daily Roster'!$C200</f>
        <v>Jasenka</v>
      </c>
      <c r="D200" s="56" t="str">
        <f>'[10]Daily Roster'!$D200</f>
        <v>Arthur</v>
      </c>
      <c r="E200" s="56" t="str">
        <f>'[10]Daily Roster'!$E200</f>
        <v>Tatyana/Angela</v>
      </c>
      <c r="F200" s="56" t="str">
        <f>'[10]Daily Roster'!$F200</f>
        <v>Kosta</v>
      </c>
      <c r="G200" s="56" t="str">
        <f>'[10]Daily Roster'!$G200</f>
        <v>J.Parkinson</v>
      </c>
      <c r="H200" s="56" t="str">
        <f>'[10]Daily Roster'!$H200</f>
        <v>Karishma</v>
      </c>
      <c r="I200" s="56" t="str">
        <f>'[10]Daily Roster'!$I200</f>
        <v>J.Do</v>
      </c>
      <c r="J200" s="56">
        <f>'[10]Daily Roster'!$J200</f>
        <v>0</v>
      </c>
      <c r="K200" s="56">
        <f>'[10]Daily Roster'!$K200</f>
        <v>0</v>
      </c>
      <c r="L200" s="56">
        <f>'[10]Daily Roster'!$L200</f>
        <v>0</v>
      </c>
      <c r="M200" s="56">
        <f>'[10]Daily Roster'!$M200</f>
        <v>0</v>
      </c>
      <c r="N200" s="56">
        <f>'[10]Daily Roster'!$N200</f>
        <v>0</v>
      </c>
      <c r="O200" s="56">
        <f>'[10]Daily Roster'!$O200</f>
        <v>0</v>
      </c>
      <c r="P200" s="56">
        <f>'[10]Daily Roster'!$P200</f>
        <v>0</v>
      </c>
      <c r="Q200" s="56">
        <f>'[10]Daily Roster'!$Q200</f>
        <v>0</v>
      </c>
      <c r="R200" s="56">
        <f>'[10]Daily Roster'!$R200</f>
        <v>0</v>
      </c>
      <c r="S200" s="56">
        <f>'[10]Daily Roster'!$S200</f>
        <v>0</v>
      </c>
      <c r="T200" s="56">
        <f>'[10]Daily Roster'!$T200</f>
        <v>0</v>
      </c>
    </row>
    <row r="201" spans="1:20" x14ac:dyDescent="0.3">
      <c r="A201" s="7">
        <v>43745</v>
      </c>
      <c r="B201" s="1" t="s">
        <v>1</v>
      </c>
      <c r="C201" s="56" t="str">
        <f>'[10]Daily Roster'!$C201</f>
        <v>Jasenka</v>
      </c>
      <c r="D201" s="56" t="str">
        <f>'[10]Daily Roster'!$D201</f>
        <v>Arthur</v>
      </c>
      <c r="E201" s="56" t="str">
        <f>'[10]Daily Roster'!$E201</f>
        <v>Tatyana</v>
      </c>
      <c r="F201" s="56" t="str">
        <f>'[10]Daily Roster'!$F201</f>
        <v>S.McPhee</v>
      </c>
      <c r="G201" s="56" t="str">
        <f>'[10]Daily Roster'!$G201</f>
        <v>Kosta</v>
      </c>
      <c r="H201" s="56" t="str">
        <f>'[10]Daily Roster'!$H201</f>
        <v>Karishma</v>
      </c>
      <c r="I201" s="56" t="str">
        <f>'[10]Daily Roster'!$I201</f>
        <v>J.Do</v>
      </c>
      <c r="J201" s="56">
        <f>'[10]Daily Roster'!$J201</f>
        <v>0</v>
      </c>
      <c r="K201" s="56">
        <f>'[10]Daily Roster'!$K201</f>
        <v>0</v>
      </c>
      <c r="L201" s="56">
        <f>'[10]Daily Roster'!$L201</f>
        <v>0</v>
      </c>
      <c r="M201" s="56">
        <f>'[10]Daily Roster'!$M201</f>
        <v>0</v>
      </c>
      <c r="N201" s="56">
        <f>'[10]Daily Roster'!$N201</f>
        <v>0</v>
      </c>
      <c r="O201" s="56">
        <f>'[10]Daily Roster'!$O201</f>
        <v>0</v>
      </c>
      <c r="P201" s="56">
        <f>'[10]Daily Roster'!$P201</f>
        <v>0</v>
      </c>
      <c r="Q201" s="56">
        <f>'[10]Daily Roster'!$Q201</f>
        <v>0</v>
      </c>
      <c r="R201" s="56">
        <f>'[10]Daily Roster'!$R201</f>
        <v>0</v>
      </c>
      <c r="S201" s="56">
        <f>'[10]Daily Roster'!$S201</f>
        <v>0</v>
      </c>
      <c r="T201" s="56">
        <f>'[10]Daily Roster'!$T201</f>
        <v>0</v>
      </c>
    </row>
    <row r="202" spans="1:20" x14ac:dyDescent="0.3">
      <c r="A202" s="7">
        <v>43746</v>
      </c>
      <c r="B202" s="1" t="s">
        <v>2</v>
      </c>
      <c r="C202" s="56" t="str">
        <f>'[10]Daily Roster'!$C202</f>
        <v>Jasenka</v>
      </c>
      <c r="D202" s="56" t="str">
        <f>'[10]Daily Roster'!$D202</f>
        <v>Arthur</v>
      </c>
      <c r="E202" s="56" t="str">
        <f>'[10]Daily Roster'!$E202</f>
        <v>Tatyana</v>
      </c>
      <c r="F202" s="56" t="str">
        <f>'[10]Daily Roster'!$F202</f>
        <v>S.McPhee</v>
      </c>
      <c r="G202" s="56" t="str">
        <f>'[10]Daily Roster'!$G202</f>
        <v>J.Do</v>
      </c>
      <c r="H202" s="56" t="str">
        <f>'[10]Daily Roster'!$H202</f>
        <v>Karishma</v>
      </c>
      <c r="I202" s="56" t="str">
        <f>'[10]Daily Roster'!$I202</f>
        <v>Kosta</v>
      </c>
      <c r="J202" s="56">
        <f>'[10]Daily Roster'!$J202</f>
        <v>0</v>
      </c>
      <c r="K202" s="56">
        <f>'[10]Daily Roster'!$K202</f>
        <v>0</v>
      </c>
      <c r="L202" s="56">
        <f>'[10]Daily Roster'!$L202</f>
        <v>0</v>
      </c>
      <c r="M202" s="56">
        <f>'[10]Daily Roster'!$M202</f>
        <v>0</v>
      </c>
      <c r="N202" s="56">
        <f>'[10]Daily Roster'!$N202</f>
        <v>0</v>
      </c>
      <c r="O202" s="56">
        <f>'[10]Daily Roster'!$O202</f>
        <v>0</v>
      </c>
      <c r="P202" s="56">
        <f>'[10]Daily Roster'!$P202</f>
        <v>0</v>
      </c>
      <c r="Q202" s="56">
        <f>'[10]Daily Roster'!$Q202</f>
        <v>0</v>
      </c>
      <c r="R202" s="56">
        <f>'[10]Daily Roster'!$R202</f>
        <v>0</v>
      </c>
      <c r="S202" s="56">
        <f>'[10]Daily Roster'!$S202</f>
        <v>0</v>
      </c>
      <c r="T202" s="56">
        <f>'[10]Daily Roster'!$T202</f>
        <v>0</v>
      </c>
    </row>
    <row r="203" spans="1:20" x14ac:dyDescent="0.3">
      <c r="A203" s="7">
        <v>43747</v>
      </c>
      <c r="B203" s="1" t="s">
        <v>3</v>
      </c>
      <c r="C203" s="56" t="str">
        <f>'[10]Daily Roster'!$C203</f>
        <v>Jasenka</v>
      </c>
      <c r="D203" s="56" t="str">
        <f>'[10]Daily Roster'!$D203</f>
        <v>Arthur</v>
      </c>
      <c r="E203" s="56" t="str">
        <f>'[10]Daily Roster'!$E203</f>
        <v>Tatyana</v>
      </c>
      <c r="F203" s="56" t="str">
        <f>'[10]Daily Roster'!$F203</f>
        <v>S.McPhee</v>
      </c>
      <c r="G203" s="56" t="str">
        <f>'[10]Daily Roster'!$G203</f>
        <v>J.Parkinson</v>
      </c>
      <c r="H203" s="56" t="str">
        <f>'[10]Daily Roster'!$H203</f>
        <v>Kosta</v>
      </c>
      <c r="I203" s="56" t="str">
        <f>'[10]Daily Roster'!$I203</f>
        <v>Karishma</v>
      </c>
      <c r="J203" s="56">
        <f>'[10]Daily Roster'!$J203</f>
        <v>0</v>
      </c>
      <c r="K203" s="56">
        <f>'[10]Daily Roster'!$K203</f>
        <v>0</v>
      </c>
      <c r="L203" s="56">
        <f>'[10]Daily Roster'!$L203</f>
        <v>0</v>
      </c>
      <c r="M203" s="56">
        <f>'[10]Daily Roster'!$M203</f>
        <v>0</v>
      </c>
      <c r="N203" s="56">
        <f>'[10]Daily Roster'!$N203</f>
        <v>0</v>
      </c>
      <c r="O203" s="56">
        <f>'[10]Daily Roster'!$O203</f>
        <v>0</v>
      </c>
      <c r="P203" s="56">
        <f>'[10]Daily Roster'!$P203</f>
        <v>0</v>
      </c>
      <c r="Q203" s="56">
        <f>'[10]Daily Roster'!$Q203</f>
        <v>0</v>
      </c>
      <c r="R203" s="56">
        <f>'[10]Daily Roster'!$R203</f>
        <v>0</v>
      </c>
      <c r="S203" s="56">
        <f>'[10]Daily Roster'!$S203</f>
        <v>0</v>
      </c>
      <c r="T203" s="56">
        <f>'[10]Daily Roster'!$T203</f>
        <v>0</v>
      </c>
    </row>
    <row r="204" spans="1:20" x14ac:dyDescent="0.3">
      <c r="A204" s="7">
        <v>43748</v>
      </c>
      <c r="B204" s="1" t="s">
        <v>4</v>
      </c>
      <c r="C204" s="56" t="str">
        <f>'[10]Daily Roster'!$C204</f>
        <v>Jasenka</v>
      </c>
      <c r="D204" s="56" t="str">
        <f>'[10]Daily Roster'!$D204</f>
        <v>Arthur</v>
      </c>
      <c r="E204" s="56" t="str">
        <f>'[10]Daily Roster'!$E204</f>
        <v>Tatyana</v>
      </c>
      <c r="F204" s="56" t="str">
        <f>'[10]Daily Roster'!$F204</f>
        <v>S.McPhee</v>
      </c>
      <c r="G204" s="56" t="str">
        <f>'[10]Daily Roster'!$G204</f>
        <v>J.Do</v>
      </c>
      <c r="H204" s="56" t="str">
        <f>'[10]Daily Roster'!$H204</f>
        <v>Karishma</v>
      </c>
      <c r="I204" s="56" t="str">
        <f>'[10]Daily Roster'!$I204</f>
        <v>Kosta</v>
      </c>
      <c r="J204" s="56">
        <f>'[10]Daily Roster'!$J204</f>
        <v>0</v>
      </c>
      <c r="K204" s="56">
        <f>'[10]Daily Roster'!$K204</f>
        <v>0</v>
      </c>
      <c r="L204" s="56">
        <f>'[10]Daily Roster'!$L204</f>
        <v>0</v>
      </c>
      <c r="M204" s="56">
        <f>'[10]Daily Roster'!$M204</f>
        <v>0</v>
      </c>
      <c r="N204" s="56">
        <f>'[10]Daily Roster'!$N204</f>
        <v>0</v>
      </c>
      <c r="O204" s="56">
        <f>'[10]Daily Roster'!$O204</f>
        <v>0</v>
      </c>
      <c r="P204" s="56">
        <f>'[10]Daily Roster'!$P204</f>
        <v>0</v>
      </c>
      <c r="Q204" s="56">
        <f>'[10]Daily Roster'!$Q204</f>
        <v>0</v>
      </c>
      <c r="R204" s="56">
        <f>'[10]Daily Roster'!$R204</f>
        <v>0</v>
      </c>
      <c r="S204" s="56">
        <f>'[10]Daily Roster'!$S204</f>
        <v>0</v>
      </c>
      <c r="T204" s="56">
        <f>'[10]Daily Roster'!$T204</f>
        <v>0</v>
      </c>
    </row>
    <row r="205" spans="1:20" x14ac:dyDescent="0.3">
      <c r="A205" s="7">
        <v>43749</v>
      </c>
      <c r="B205" s="1" t="s">
        <v>5</v>
      </c>
      <c r="C205" s="56" t="str">
        <f>'[10]Daily Roster'!$C205</f>
        <v>Jasenka</v>
      </c>
      <c r="D205" s="56" t="str">
        <f>'[10]Daily Roster'!$D205</f>
        <v>Arthur</v>
      </c>
      <c r="E205" s="56" t="str">
        <f>'[10]Daily Roster'!$E205</f>
        <v>Tatyana</v>
      </c>
      <c r="F205" s="56" t="str">
        <f>'[10]Daily Roster'!$F205</f>
        <v>S.McPhee</v>
      </c>
      <c r="G205" s="56" t="str">
        <f>'[10]Daily Roster'!$G205</f>
        <v>J.Parkinson</v>
      </c>
      <c r="H205" s="56" t="str">
        <f>'[10]Daily Roster'!$H205</f>
        <v>Karishma</v>
      </c>
      <c r="I205" s="56" t="str">
        <f>'[10]Daily Roster'!$I205</f>
        <v>Kosta</v>
      </c>
      <c r="J205" s="56">
        <f>'[10]Daily Roster'!$J205</f>
        <v>0</v>
      </c>
      <c r="K205" s="56">
        <f>'[10]Daily Roster'!$K205</f>
        <v>0</v>
      </c>
      <c r="L205" s="56">
        <f>'[10]Daily Roster'!$L205</f>
        <v>0</v>
      </c>
      <c r="M205" s="56">
        <f>'[10]Daily Roster'!$M205</f>
        <v>0</v>
      </c>
      <c r="N205" s="56">
        <f>'[10]Daily Roster'!$N205</f>
        <v>0</v>
      </c>
      <c r="O205" s="56">
        <f>'[10]Daily Roster'!$O205</f>
        <v>0</v>
      </c>
      <c r="P205" s="56">
        <f>'[10]Daily Roster'!$P205</f>
        <v>0</v>
      </c>
      <c r="Q205" s="56">
        <f>'[10]Daily Roster'!$Q205</f>
        <v>0</v>
      </c>
      <c r="R205" s="56">
        <f>'[10]Daily Roster'!$R205</f>
        <v>0</v>
      </c>
      <c r="S205" s="56">
        <f>'[10]Daily Roster'!$S205</f>
        <v>0</v>
      </c>
      <c r="T205" s="56">
        <f>'[10]Daily Roster'!$T205</f>
        <v>0</v>
      </c>
    </row>
    <row r="206" spans="1:20" x14ac:dyDescent="0.3">
      <c r="A206" s="7">
        <v>43752</v>
      </c>
      <c r="B206" s="1" t="s">
        <v>1</v>
      </c>
      <c r="C206" s="56" t="str">
        <f>'[10]Daily Roster'!$C206</f>
        <v>Jasenka</v>
      </c>
      <c r="D206" s="56" t="str">
        <f>'[10]Daily Roster'!$D206</f>
        <v>Arthur</v>
      </c>
      <c r="E206" s="56" t="str">
        <f>'[10]Daily Roster'!$E206</f>
        <v>Tatyana</v>
      </c>
      <c r="F206" s="56" t="str">
        <f>'[10]Daily Roster'!$F206</f>
        <v>S.McPhee</v>
      </c>
      <c r="G206" s="56" t="str">
        <f>'[10]Daily Roster'!$G206</f>
        <v>J.Do</v>
      </c>
      <c r="H206" s="56" t="str">
        <f>'[10]Daily Roster'!$H206</f>
        <v>Karishma</v>
      </c>
      <c r="I206" s="56" t="str">
        <f>'[10]Daily Roster'!$I206</f>
        <v>Kosta</v>
      </c>
      <c r="J206" s="56">
        <f>'[10]Daily Roster'!$J206</f>
        <v>0</v>
      </c>
      <c r="K206" s="56">
        <f>'[10]Daily Roster'!$K206</f>
        <v>0</v>
      </c>
      <c r="L206" s="56">
        <f>'[10]Daily Roster'!$L206</f>
        <v>0</v>
      </c>
      <c r="M206" s="56">
        <f>'[10]Daily Roster'!$M206</f>
        <v>0</v>
      </c>
      <c r="N206" s="56">
        <f>'[10]Daily Roster'!$N206</f>
        <v>0</v>
      </c>
      <c r="O206" s="56">
        <f>'[10]Daily Roster'!$O206</f>
        <v>0</v>
      </c>
      <c r="P206" s="56">
        <f>'[10]Daily Roster'!$P206</f>
        <v>0</v>
      </c>
      <c r="Q206" s="56">
        <f>'[10]Daily Roster'!$Q206</f>
        <v>0</v>
      </c>
      <c r="R206" s="56">
        <f>'[10]Daily Roster'!$R206</f>
        <v>0</v>
      </c>
      <c r="S206" s="56">
        <f>'[10]Daily Roster'!$S206</f>
        <v>0</v>
      </c>
      <c r="T206" s="56">
        <f>'[10]Daily Roster'!$T206</f>
        <v>0</v>
      </c>
    </row>
    <row r="207" spans="1:20" x14ac:dyDescent="0.3">
      <c r="A207" s="7">
        <v>43753</v>
      </c>
      <c r="B207" s="1" t="s">
        <v>2</v>
      </c>
      <c r="C207" s="56" t="str">
        <f>'[10]Daily Roster'!$C207</f>
        <v>Jasenka</v>
      </c>
      <c r="D207" s="56" t="str">
        <f>'[10]Daily Roster'!$D207</f>
        <v>Kosta</v>
      </c>
      <c r="E207" s="56" t="str">
        <f>'[10]Daily Roster'!$E207</f>
        <v>Tatyana</v>
      </c>
      <c r="F207" s="56" t="str">
        <f>'[10]Daily Roster'!$F207</f>
        <v>S.McPhee</v>
      </c>
      <c r="G207" s="56" t="str">
        <f>'[10]Daily Roster'!$G207</f>
        <v>J.Do</v>
      </c>
      <c r="H207" s="56" t="str">
        <f>'[10]Daily Roster'!$H207</f>
        <v>Meng</v>
      </c>
      <c r="I207" s="56" t="str">
        <f>'[10]Daily Roster'!$I207</f>
        <v>Karishma</v>
      </c>
      <c r="J207" s="56">
        <f>'[10]Daily Roster'!$J207</f>
        <v>0</v>
      </c>
      <c r="K207" s="56">
        <f>'[10]Daily Roster'!$K207</f>
        <v>0</v>
      </c>
      <c r="L207" s="56">
        <f>'[10]Daily Roster'!$L207</f>
        <v>0</v>
      </c>
      <c r="M207" s="56">
        <f>'[10]Daily Roster'!$M207</f>
        <v>0</v>
      </c>
      <c r="N207" s="56">
        <f>'[10]Daily Roster'!$N207</f>
        <v>0</v>
      </c>
      <c r="O207" s="56">
        <f>'[10]Daily Roster'!$O207</f>
        <v>0</v>
      </c>
      <c r="P207" s="56">
        <f>'[10]Daily Roster'!$P207</f>
        <v>0</v>
      </c>
      <c r="Q207" s="56">
        <f>'[10]Daily Roster'!$Q207</f>
        <v>0</v>
      </c>
      <c r="R207" s="56">
        <f>'[10]Daily Roster'!$R207</f>
        <v>0</v>
      </c>
      <c r="S207" s="56">
        <f>'[10]Daily Roster'!$S207</f>
        <v>0</v>
      </c>
      <c r="T207" s="56">
        <f>'[10]Daily Roster'!$T207</f>
        <v>0</v>
      </c>
    </row>
    <row r="208" spans="1:20" x14ac:dyDescent="0.3">
      <c r="A208" s="7">
        <v>43754</v>
      </c>
      <c r="B208" s="1" t="s">
        <v>3</v>
      </c>
      <c r="C208" s="56" t="str">
        <f>'[10]Daily Roster'!$C208</f>
        <v>Jasenka</v>
      </c>
      <c r="D208" s="56" t="str">
        <f>'[10]Daily Roster'!$D208</f>
        <v>Arthur</v>
      </c>
      <c r="E208" s="56" t="str">
        <f>'[10]Daily Roster'!$E208</f>
        <v>Tatyana</v>
      </c>
      <c r="F208" s="56" t="str">
        <f>'[10]Daily Roster'!$F208</f>
        <v>S.McPhee</v>
      </c>
      <c r="G208" s="56" t="str">
        <f>'[10]Daily Roster'!$G208</f>
        <v>J.Parkinson</v>
      </c>
      <c r="H208" s="56" t="str">
        <f>'[10]Daily Roster'!$H208</f>
        <v>Kosta</v>
      </c>
      <c r="I208" s="56" t="str">
        <f>'[10]Daily Roster'!$I208</f>
        <v>Karishma</v>
      </c>
      <c r="J208" s="56">
        <f>'[10]Daily Roster'!$J208</f>
        <v>0</v>
      </c>
      <c r="K208" s="56">
        <f>'[10]Daily Roster'!$K208</f>
        <v>0</v>
      </c>
      <c r="L208" s="56">
        <f>'[10]Daily Roster'!$L208</f>
        <v>0</v>
      </c>
      <c r="M208" s="56">
        <f>'[10]Daily Roster'!$M208</f>
        <v>0</v>
      </c>
      <c r="N208" s="56">
        <f>'[10]Daily Roster'!$N208</f>
        <v>0</v>
      </c>
      <c r="O208" s="56">
        <f>'[10]Daily Roster'!$O208</f>
        <v>0</v>
      </c>
      <c r="P208" s="56">
        <f>'[10]Daily Roster'!$P208</f>
        <v>0</v>
      </c>
      <c r="Q208" s="56">
        <f>'[10]Daily Roster'!$Q208</f>
        <v>0</v>
      </c>
      <c r="R208" s="56">
        <f>'[10]Daily Roster'!$R208</f>
        <v>0</v>
      </c>
      <c r="S208" s="56">
        <f>'[10]Daily Roster'!$S208</f>
        <v>0</v>
      </c>
      <c r="T208" s="56">
        <f>'[10]Daily Roster'!$T208</f>
        <v>0</v>
      </c>
    </row>
    <row r="209" spans="1:20" x14ac:dyDescent="0.3">
      <c r="A209" s="7">
        <v>43755</v>
      </c>
      <c r="B209" s="1" t="s">
        <v>4</v>
      </c>
      <c r="C209" s="56" t="str">
        <f>'[10]Daily Roster'!$C209</f>
        <v>Jasenka</v>
      </c>
      <c r="D209" s="56" t="str">
        <f>'[10]Daily Roster'!$D209</f>
        <v>Arthur</v>
      </c>
      <c r="E209" s="56" t="str">
        <f>'[10]Daily Roster'!$E209</f>
        <v>Kosta</v>
      </c>
      <c r="F209" s="56" t="str">
        <f>'[10]Daily Roster'!$F209</f>
        <v>S.McPhee</v>
      </c>
      <c r="G209" s="56" t="str">
        <f>'[10]Daily Roster'!$G209</f>
        <v>J.Do</v>
      </c>
      <c r="H209" s="56" t="str">
        <f>'[10]Daily Roster'!$H209</f>
        <v>Meng</v>
      </c>
      <c r="I209" s="56" t="str">
        <f>'[10]Daily Roster'!$I209</f>
        <v>Karishma</v>
      </c>
      <c r="J209" s="56">
        <f>'[10]Daily Roster'!$J209</f>
        <v>0</v>
      </c>
      <c r="K209" s="56">
        <f>'[10]Daily Roster'!$K209</f>
        <v>0</v>
      </c>
      <c r="L209" s="56">
        <f>'[10]Daily Roster'!$L209</f>
        <v>0</v>
      </c>
      <c r="M209" s="56">
        <f>'[10]Daily Roster'!$M209</f>
        <v>0</v>
      </c>
      <c r="N209" s="56">
        <f>'[10]Daily Roster'!$N209</f>
        <v>0</v>
      </c>
      <c r="O209" s="56">
        <f>'[10]Daily Roster'!$O209</f>
        <v>0</v>
      </c>
      <c r="P209" s="56">
        <f>'[10]Daily Roster'!$P209</f>
        <v>0</v>
      </c>
      <c r="Q209" s="56">
        <f>'[10]Daily Roster'!$Q209</f>
        <v>0</v>
      </c>
      <c r="R209" s="56">
        <f>'[10]Daily Roster'!$R209</f>
        <v>0</v>
      </c>
      <c r="S209" s="56">
        <f>'[10]Daily Roster'!$S209</f>
        <v>0</v>
      </c>
      <c r="T209" s="56">
        <f>'[10]Daily Roster'!$T209</f>
        <v>0</v>
      </c>
    </row>
    <row r="210" spans="1:20" x14ac:dyDescent="0.3">
      <c r="A210" s="7">
        <v>43756</v>
      </c>
      <c r="B210" s="1" t="s">
        <v>5</v>
      </c>
      <c r="C210" s="56" t="str">
        <f>'[10]Daily Roster'!$C210</f>
        <v>Jasenka</v>
      </c>
      <c r="D210" s="56" t="str">
        <f>'[10]Daily Roster'!$D210</f>
        <v>Arthur</v>
      </c>
      <c r="E210" s="56" t="str">
        <f>'[10]Daily Roster'!$E210</f>
        <v>Tatyana</v>
      </c>
      <c r="F210" s="56" t="str">
        <f>'[10]Daily Roster'!$F210</f>
        <v>S.McPhee</v>
      </c>
      <c r="G210" s="56" t="str">
        <f>'[10]Daily Roster'!$G210</f>
        <v>J.Parkinson</v>
      </c>
      <c r="H210" s="56" t="str">
        <f>'[10]Daily Roster'!$H210</f>
        <v>Kosta</v>
      </c>
      <c r="I210" s="56" t="str">
        <f>'[10]Daily Roster'!$I210</f>
        <v>Karishma</v>
      </c>
      <c r="J210" s="56">
        <f>'[10]Daily Roster'!$J210</f>
        <v>0</v>
      </c>
      <c r="K210" s="56">
        <f>'[10]Daily Roster'!$K210</f>
        <v>0</v>
      </c>
      <c r="L210" s="56">
        <f>'[10]Daily Roster'!$L210</f>
        <v>0</v>
      </c>
      <c r="M210" s="56">
        <f>'[10]Daily Roster'!$M210</f>
        <v>0</v>
      </c>
      <c r="N210" s="56">
        <f>'[10]Daily Roster'!$N210</f>
        <v>0</v>
      </c>
      <c r="O210" s="56">
        <f>'[10]Daily Roster'!$O210</f>
        <v>0</v>
      </c>
      <c r="P210" s="56">
        <f>'[10]Daily Roster'!$P210</f>
        <v>0</v>
      </c>
      <c r="Q210" s="56">
        <f>'[10]Daily Roster'!$Q210</f>
        <v>0</v>
      </c>
      <c r="R210" s="56">
        <f>'[10]Daily Roster'!$R210</f>
        <v>0</v>
      </c>
      <c r="S210" s="56">
        <f>'[10]Daily Roster'!$S210</f>
        <v>0</v>
      </c>
      <c r="T210" s="56">
        <f>'[10]Daily Roster'!$T210</f>
        <v>0</v>
      </c>
    </row>
    <row r="211" spans="1:20" x14ac:dyDescent="0.3">
      <c r="A211" s="7">
        <v>43759</v>
      </c>
      <c r="B211" s="1" t="s">
        <v>1</v>
      </c>
      <c r="C211" s="56" t="str">
        <f>'[10]Daily Roster'!$C211</f>
        <v>Jasenka</v>
      </c>
      <c r="D211" s="56" t="str">
        <f>'[10]Daily Roster'!$D211</f>
        <v>Arthur</v>
      </c>
      <c r="E211" s="56" t="str">
        <f>'[10]Daily Roster'!$E211</f>
        <v>Tatyana</v>
      </c>
      <c r="F211" s="56" t="str">
        <f>'[10]Daily Roster'!$F211</f>
        <v>S.McPhee</v>
      </c>
      <c r="G211" s="56" t="str">
        <f>'[10]Daily Roster'!$G211</f>
        <v>J.Do</v>
      </c>
      <c r="H211" s="56" t="str">
        <f>'[10]Daily Roster'!$H211</f>
        <v>Kosta</v>
      </c>
      <c r="I211" s="56" t="str">
        <f>'[10]Daily Roster'!$I211</f>
        <v>Karishma</v>
      </c>
      <c r="J211" s="56">
        <f>'[10]Daily Roster'!$J211</f>
        <v>0</v>
      </c>
      <c r="K211" s="56">
        <f>'[10]Daily Roster'!$K211</f>
        <v>0</v>
      </c>
      <c r="L211" s="56">
        <f>'[10]Daily Roster'!$L211</f>
        <v>0</v>
      </c>
      <c r="M211" s="56">
        <f>'[10]Daily Roster'!$M211</f>
        <v>0</v>
      </c>
      <c r="N211" s="56">
        <f>'[10]Daily Roster'!$N211</f>
        <v>0</v>
      </c>
      <c r="O211" s="56">
        <f>'[10]Daily Roster'!$O211</f>
        <v>0</v>
      </c>
      <c r="P211" s="56">
        <f>'[10]Daily Roster'!$P211</f>
        <v>0</v>
      </c>
      <c r="Q211" s="56">
        <f>'[10]Daily Roster'!$Q211</f>
        <v>0</v>
      </c>
      <c r="R211" s="56">
        <f>'[10]Daily Roster'!$R211</f>
        <v>0</v>
      </c>
      <c r="S211" s="56">
        <f>'[10]Daily Roster'!$S211</f>
        <v>0</v>
      </c>
      <c r="T211" s="56">
        <f>'[10]Daily Roster'!$T211</f>
        <v>0</v>
      </c>
    </row>
    <row r="212" spans="1:20" x14ac:dyDescent="0.3">
      <c r="A212" s="7">
        <v>43760</v>
      </c>
      <c r="B212" s="1" t="s">
        <v>2</v>
      </c>
      <c r="C212" s="56" t="str">
        <f>'[10]Daily Roster'!$C212</f>
        <v>Meng</v>
      </c>
      <c r="D212" s="56" t="str">
        <f>'[10]Daily Roster'!$D212</f>
        <v>Arthur</v>
      </c>
      <c r="E212" s="56" t="str">
        <f>'[10]Daily Roster'!$E212</f>
        <v>Tatyana</v>
      </c>
      <c r="F212" s="56" t="str">
        <f>'[10]Daily Roster'!$F212</f>
        <v>S.McPhee</v>
      </c>
      <c r="G212" s="56" t="str">
        <f>'[10]Daily Roster'!$G212</f>
        <v>Karishma</v>
      </c>
      <c r="H212" s="56" t="str">
        <f>'[10]Daily Roster'!$H212</f>
        <v>Sherine</v>
      </c>
      <c r="I212" s="56" t="str">
        <f>'[10]Daily Roster'!$I212</f>
        <v>Kosta</v>
      </c>
      <c r="J212" s="56">
        <f>'[10]Daily Roster'!$J212</f>
        <v>0</v>
      </c>
      <c r="K212" s="56">
        <f>'[10]Daily Roster'!$K212</f>
        <v>0</v>
      </c>
      <c r="L212" s="56">
        <f>'[10]Daily Roster'!$L212</f>
        <v>0</v>
      </c>
      <c r="M212" s="56">
        <f>'[10]Daily Roster'!$M212</f>
        <v>0</v>
      </c>
      <c r="N212" s="56">
        <f>'[10]Daily Roster'!$N212</f>
        <v>0</v>
      </c>
      <c r="O212" s="56">
        <f>'[10]Daily Roster'!$O212</f>
        <v>0</v>
      </c>
      <c r="P212" s="56">
        <f>'[10]Daily Roster'!$P212</f>
        <v>0</v>
      </c>
      <c r="Q212" s="56">
        <f>'[10]Daily Roster'!$Q212</f>
        <v>0</v>
      </c>
      <c r="R212" s="56">
        <f>'[10]Daily Roster'!$R212</f>
        <v>0</v>
      </c>
      <c r="S212" s="56">
        <f>'[10]Daily Roster'!$S212</f>
        <v>0</v>
      </c>
      <c r="T212" s="56">
        <f>'[10]Daily Roster'!$T212</f>
        <v>0</v>
      </c>
    </row>
    <row r="213" spans="1:20" x14ac:dyDescent="0.3">
      <c r="A213" s="7">
        <v>43761</v>
      </c>
      <c r="B213" s="1" t="s">
        <v>3</v>
      </c>
      <c r="C213" s="56" t="str">
        <f>'[10]Daily Roster'!$C213</f>
        <v>Jasenka</v>
      </c>
      <c r="D213" s="56" t="str">
        <f>'[10]Daily Roster'!$D213</f>
        <v>Arthur</v>
      </c>
      <c r="E213" s="56" t="str">
        <f>'[10]Daily Roster'!$E213</f>
        <v>Tatyana</v>
      </c>
      <c r="F213" s="56" t="str">
        <f>'[10]Daily Roster'!$F213</f>
        <v>S.McPhee</v>
      </c>
      <c r="G213" s="56" t="str">
        <f>'[10]Daily Roster'!$G213</f>
        <v>J.Parkinson</v>
      </c>
      <c r="H213" s="56" t="str">
        <f>'[10]Daily Roster'!$H213</f>
        <v>Kosta</v>
      </c>
      <c r="I213" s="56" t="str">
        <f>'[10]Daily Roster'!$I213</f>
        <v>J.Do</v>
      </c>
      <c r="J213" s="56">
        <f>'[10]Daily Roster'!$J213</f>
        <v>0</v>
      </c>
      <c r="K213" s="56">
        <f>'[10]Daily Roster'!$K213</f>
        <v>0</v>
      </c>
      <c r="L213" s="56">
        <f>'[10]Daily Roster'!$L213</f>
        <v>0</v>
      </c>
      <c r="M213" s="56">
        <f>'[10]Daily Roster'!$M213</f>
        <v>0</v>
      </c>
      <c r="N213" s="56">
        <f>'[10]Daily Roster'!$N213</f>
        <v>0</v>
      </c>
      <c r="O213" s="56">
        <f>'[10]Daily Roster'!$O213</f>
        <v>0</v>
      </c>
      <c r="P213" s="56">
        <f>'[10]Daily Roster'!$P213</f>
        <v>0</v>
      </c>
      <c r="Q213" s="56">
        <f>'[10]Daily Roster'!$Q213</f>
        <v>0</v>
      </c>
      <c r="R213" s="56">
        <f>'[10]Daily Roster'!$R213</f>
        <v>0</v>
      </c>
      <c r="S213" s="56">
        <f>'[10]Daily Roster'!$S213</f>
        <v>0</v>
      </c>
      <c r="T213" s="56">
        <f>'[10]Daily Roster'!$T213</f>
        <v>0</v>
      </c>
    </row>
    <row r="214" spans="1:20" x14ac:dyDescent="0.3">
      <c r="A214" s="7">
        <v>43762</v>
      </c>
      <c r="B214" s="1" t="s">
        <v>4</v>
      </c>
      <c r="C214" s="56" t="str">
        <f>'[10]Daily Roster'!$C214</f>
        <v>Jasenka</v>
      </c>
      <c r="D214" s="56" t="str">
        <f>'[10]Daily Roster'!$D214</f>
        <v>Arthur</v>
      </c>
      <c r="E214" s="56" t="str">
        <f>'[10]Daily Roster'!$E214</f>
        <v>Tatyana</v>
      </c>
      <c r="F214" s="56" t="str">
        <f>'[10]Daily Roster'!$F214</f>
        <v>S.McPhee/Janki</v>
      </c>
      <c r="G214" s="56" t="str">
        <f>'[10]Daily Roster'!$G214</f>
        <v>Karishma</v>
      </c>
      <c r="H214" s="56" t="str">
        <f>'[10]Daily Roster'!$H214</f>
        <v>Kosta</v>
      </c>
      <c r="I214" s="56" t="str">
        <f>'[10]Daily Roster'!$I214</f>
        <v>J.Do</v>
      </c>
      <c r="J214" s="56">
        <f>'[10]Daily Roster'!$J214</f>
        <v>0</v>
      </c>
      <c r="K214" s="56">
        <f>'[10]Daily Roster'!$K214</f>
        <v>0</v>
      </c>
      <c r="L214" s="56">
        <f>'[10]Daily Roster'!$L214</f>
        <v>0</v>
      </c>
      <c r="M214" s="56">
        <f>'[10]Daily Roster'!$M214</f>
        <v>0</v>
      </c>
      <c r="N214" s="56">
        <f>'[10]Daily Roster'!$N214</f>
        <v>0</v>
      </c>
      <c r="O214" s="56">
        <f>'[10]Daily Roster'!$O214</f>
        <v>0</v>
      </c>
      <c r="P214" s="56">
        <f>'[10]Daily Roster'!$P214</f>
        <v>0</v>
      </c>
      <c r="Q214" s="56">
        <f>'[10]Daily Roster'!$Q214</f>
        <v>0</v>
      </c>
      <c r="R214" s="56">
        <f>'[10]Daily Roster'!$R214</f>
        <v>0</v>
      </c>
      <c r="S214" s="56">
        <f>'[10]Daily Roster'!$S214</f>
        <v>0</v>
      </c>
      <c r="T214" s="56">
        <f>'[10]Daily Roster'!$T214</f>
        <v>0</v>
      </c>
    </row>
    <row r="215" spans="1:20" x14ac:dyDescent="0.3">
      <c r="A215" s="7">
        <v>43763</v>
      </c>
      <c r="B215" s="1" t="s">
        <v>5</v>
      </c>
      <c r="C215" s="56" t="str">
        <f>'[10]Daily Roster'!$C215</f>
        <v>Jasenka</v>
      </c>
      <c r="D215" s="56" t="str">
        <f>'[10]Daily Roster'!$D215</f>
        <v>Arthur</v>
      </c>
      <c r="E215" s="56" t="str">
        <f>'[10]Daily Roster'!$E215</f>
        <v>Tatyana</v>
      </c>
      <c r="F215" s="56" t="str">
        <f>'[10]Daily Roster'!$F215</f>
        <v>S.McPhee</v>
      </c>
      <c r="G215" s="56" t="str">
        <f>'[10]Daily Roster'!$G215</f>
        <v>J.Parkinson</v>
      </c>
      <c r="H215" s="56" t="str">
        <f>'[10]Daily Roster'!$H215</f>
        <v>Kosta</v>
      </c>
      <c r="I215" s="56" t="str">
        <f>'[10]Daily Roster'!$I215</f>
        <v>J.Do</v>
      </c>
      <c r="J215" s="56">
        <f>'[10]Daily Roster'!$J215</f>
        <v>0</v>
      </c>
      <c r="K215" s="56">
        <f>'[10]Daily Roster'!$K215</f>
        <v>0</v>
      </c>
      <c r="L215" s="56">
        <f>'[10]Daily Roster'!$L215</f>
        <v>0</v>
      </c>
      <c r="M215" s="56">
        <f>'[10]Daily Roster'!$M215</f>
        <v>0</v>
      </c>
      <c r="N215" s="56">
        <f>'[10]Daily Roster'!$N215</f>
        <v>0</v>
      </c>
      <c r="O215" s="56">
        <f>'[10]Daily Roster'!$O215</f>
        <v>0</v>
      </c>
      <c r="P215" s="56">
        <f>'[10]Daily Roster'!$P215</f>
        <v>0</v>
      </c>
      <c r="Q215" s="56">
        <f>'[10]Daily Roster'!$Q215</f>
        <v>0</v>
      </c>
      <c r="R215" s="56">
        <f>'[10]Daily Roster'!$R215</f>
        <v>0</v>
      </c>
      <c r="S215" s="56">
        <f>'[10]Daily Roster'!$S215</f>
        <v>0</v>
      </c>
      <c r="T215" s="56">
        <f>'[10]Daily Roster'!$T215</f>
        <v>0</v>
      </c>
    </row>
    <row r="216" spans="1:20" x14ac:dyDescent="0.3">
      <c r="A216" s="7">
        <v>43766</v>
      </c>
      <c r="B216" s="1" t="s">
        <v>1</v>
      </c>
      <c r="C216" s="56" t="str">
        <f>'[10]Daily Roster'!$C216</f>
        <v>Jasenka</v>
      </c>
      <c r="D216" s="56" t="str">
        <f>'[10]Daily Roster'!$D216</f>
        <v>Arthur</v>
      </c>
      <c r="E216" s="56" t="str">
        <f>'[10]Daily Roster'!$E216</f>
        <v>Tatyana</v>
      </c>
      <c r="F216" s="56" t="str">
        <f>'[10]Daily Roster'!$F216</f>
        <v>S.McPhee</v>
      </c>
      <c r="G216" s="56" t="str">
        <f>'[10]Daily Roster'!$G216</f>
        <v>Karishma</v>
      </c>
      <c r="H216" s="56" t="str">
        <f>'[10]Daily Roster'!$H216</f>
        <v>Kosta</v>
      </c>
      <c r="I216" s="56" t="str">
        <f>'[10]Daily Roster'!$I216</f>
        <v>J.Do</v>
      </c>
      <c r="J216" s="56">
        <f>'[10]Daily Roster'!$J216</f>
        <v>0</v>
      </c>
      <c r="K216" s="56">
        <f>'[10]Daily Roster'!$K216</f>
        <v>0</v>
      </c>
      <c r="L216" s="56">
        <f>'[10]Daily Roster'!$L216</f>
        <v>0</v>
      </c>
      <c r="M216" s="56">
        <f>'[10]Daily Roster'!$M216</f>
        <v>0</v>
      </c>
      <c r="N216" s="56">
        <f>'[10]Daily Roster'!$N216</f>
        <v>0</v>
      </c>
      <c r="O216" s="56">
        <f>'[10]Daily Roster'!$O216</f>
        <v>0</v>
      </c>
      <c r="P216" s="56">
        <f>'[10]Daily Roster'!$P216</f>
        <v>0</v>
      </c>
      <c r="Q216" s="56">
        <f>'[10]Daily Roster'!$Q216</f>
        <v>0</v>
      </c>
      <c r="R216" s="56">
        <f>'[10]Daily Roster'!$R216</f>
        <v>0</v>
      </c>
      <c r="S216" s="56">
        <f>'[10]Daily Roster'!$S216</f>
        <v>0</v>
      </c>
      <c r="T216" s="56">
        <f>'[10]Daily Roster'!$T216</f>
        <v>0</v>
      </c>
    </row>
    <row r="217" spans="1:20" x14ac:dyDescent="0.3">
      <c r="A217" s="7">
        <v>43767</v>
      </c>
      <c r="B217" s="1" t="s">
        <v>2</v>
      </c>
      <c r="C217" s="56" t="str">
        <f>'[10]Daily Roster'!$C217</f>
        <v>Jasenka</v>
      </c>
      <c r="D217" s="56" t="str">
        <f>'[10]Daily Roster'!$D217</f>
        <v>Kosta</v>
      </c>
      <c r="E217" s="56" t="str">
        <f>'[10]Daily Roster'!$E217</f>
        <v>Karishma</v>
      </c>
      <c r="F217" s="56" t="str">
        <f>'[10]Daily Roster'!$F217</f>
        <v>Tatyana</v>
      </c>
      <c r="G217" s="56" t="str">
        <f>'[10]Daily Roster'!$G217</f>
        <v>J.Do</v>
      </c>
      <c r="H217" s="56" t="str">
        <f>'[10]Daily Roster'!$H217</f>
        <v>Meng</v>
      </c>
      <c r="I217" s="56" t="str">
        <f>'[10]Daily Roster'!$I217</f>
        <v>Arthur</v>
      </c>
      <c r="J217" s="56">
        <f>'[10]Daily Roster'!$J217</f>
        <v>0</v>
      </c>
      <c r="K217" s="56">
        <f>'[10]Daily Roster'!$K217</f>
        <v>0</v>
      </c>
      <c r="L217" s="56">
        <f>'[10]Daily Roster'!$L217</f>
        <v>0</v>
      </c>
      <c r="M217" s="56">
        <f>'[10]Daily Roster'!$M217</f>
        <v>0</v>
      </c>
      <c r="N217" s="56">
        <f>'[10]Daily Roster'!$N217</f>
        <v>0</v>
      </c>
      <c r="O217" s="56">
        <f>'[10]Daily Roster'!$O217</f>
        <v>0</v>
      </c>
      <c r="P217" s="56">
        <f>'[10]Daily Roster'!$P217</f>
        <v>0</v>
      </c>
      <c r="Q217" s="56">
        <f>'[10]Daily Roster'!$Q217</f>
        <v>0</v>
      </c>
      <c r="R217" s="56">
        <f>'[10]Daily Roster'!$R217</f>
        <v>0</v>
      </c>
      <c r="S217" s="56">
        <f>'[10]Daily Roster'!$S217</f>
        <v>0</v>
      </c>
      <c r="T217" s="56">
        <f>'[10]Daily Roster'!$T217</f>
        <v>0</v>
      </c>
    </row>
    <row r="218" spans="1:20" x14ac:dyDescent="0.3">
      <c r="A218" s="7">
        <v>43768</v>
      </c>
      <c r="B218" s="1" t="s">
        <v>3</v>
      </c>
      <c r="C218" s="56" t="str">
        <f>'[10]Daily Roster'!$C218</f>
        <v>Jasenka</v>
      </c>
      <c r="D218" s="56" t="str">
        <f>'[10]Daily Roster'!$D218</f>
        <v>Kosta</v>
      </c>
      <c r="E218" s="56" t="str">
        <f>'[10]Daily Roster'!$E218</f>
        <v>Karishma</v>
      </c>
      <c r="F218" s="56" t="str">
        <f>'[10]Daily Roster'!$F218</f>
        <v>Tatyana</v>
      </c>
      <c r="G218" s="56" t="str">
        <f>'[10]Daily Roster'!$G218</f>
        <v>J.Parkinson</v>
      </c>
      <c r="H218" s="56" t="str">
        <f>'[10]Daily Roster'!$H218</f>
        <v>J.Do</v>
      </c>
      <c r="I218" s="56" t="str">
        <f>'[10]Daily Roster'!$I218</f>
        <v>Arthur</v>
      </c>
      <c r="J218" s="56" t="str">
        <f>'[10]Daily Roster'!$J218</f>
        <v>qq</v>
      </c>
      <c r="K218" s="56">
        <f>'[10]Daily Roster'!$K218</f>
        <v>0</v>
      </c>
      <c r="L218" s="56">
        <f>'[10]Daily Roster'!$L218</f>
        <v>0</v>
      </c>
      <c r="M218" s="56">
        <f>'[10]Daily Roster'!$M218</f>
        <v>0</v>
      </c>
      <c r="N218" s="56">
        <f>'[10]Daily Roster'!$N218</f>
        <v>0</v>
      </c>
      <c r="O218" s="56">
        <f>'[10]Daily Roster'!$O218</f>
        <v>0</v>
      </c>
      <c r="P218" s="56">
        <f>'[10]Daily Roster'!$P218</f>
        <v>0</v>
      </c>
      <c r="Q218" s="56">
        <f>'[10]Daily Roster'!$Q218</f>
        <v>0</v>
      </c>
      <c r="R218" s="56">
        <f>'[10]Daily Roster'!$R218</f>
        <v>0</v>
      </c>
      <c r="S218" s="56">
        <f>'[10]Daily Roster'!$S218</f>
        <v>0</v>
      </c>
      <c r="T218" s="56">
        <f>'[10]Daily Roster'!$T218</f>
        <v>0</v>
      </c>
    </row>
    <row r="219" spans="1:20" x14ac:dyDescent="0.3">
      <c r="A219" s="7">
        <v>43769</v>
      </c>
      <c r="B219" s="1" t="s">
        <v>4</v>
      </c>
      <c r="C219" s="56" t="str">
        <f>'[10]Daily Roster'!$C219</f>
        <v>Jasenka</v>
      </c>
      <c r="D219" s="56" t="str">
        <f>'[10]Daily Roster'!$D219</f>
        <v>Kosta</v>
      </c>
      <c r="E219" s="56" t="str">
        <f>'[10]Daily Roster'!$E219</f>
        <v>Karishma</v>
      </c>
      <c r="F219" s="56" t="str">
        <f>'[10]Daily Roster'!$F219</f>
        <v>S.McPhee</v>
      </c>
      <c r="G219" s="56" t="str">
        <f>'[10]Daily Roster'!$G219</f>
        <v>J.Do</v>
      </c>
      <c r="H219" s="56" t="str">
        <f>'[10]Daily Roster'!$H219</f>
        <v>Tatyana</v>
      </c>
      <c r="I219" s="56" t="str">
        <f>'[10]Daily Roster'!$I219</f>
        <v>Arthur</v>
      </c>
      <c r="J219" s="56">
        <f>'[10]Daily Roster'!$J219</f>
        <v>0</v>
      </c>
      <c r="K219" s="56">
        <f>'[10]Daily Roster'!$K219</f>
        <v>0</v>
      </c>
      <c r="L219" s="56">
        <f>'[10]Daily Roster'!$L219</f>
        <v>0</v>
      </c>
      <c r="M219" s="56">
        <f>'[10]Daily Roster'!$M219</f>
        <v>0</v>
      </c>
      <c r="N219" s="56">
        <f>'[10]Daily Roster'!$N219</f>
        <v>0</v>
      </c>
      <c r="O219" s="56">
        <f>'[10]Daily Roster'!$O219</f>
        <v>0</v>
      </c>
      <c r="P219" s="56">
        <f>'[10]Daily Roster'!$P219</f>
        <v>0</v>
      </c>
      <c r="Q219" s="56">
        <f>'[10]Daily Roster'!$Q219</f>
        <v>0</v>
      </c>
      <c r="R219" s="56">
        <f>'[10]Daily Roster'!$R219</f>
        <v>0</v>
      </c>
      <c r="S219" s="56">
        <f>'[10]Daily Roster'!$S219</f>
        <v>0</v>
      </c>
      <c r="T219" s="56">
        <f>'[10]Daily Roster'!$T219</f>
        <v>0</v>
      </c>
    </row>
    <row r="220" spans="1:20" x14ac:dyDescent="0.3">
      <c r="A220" s="7">
        <v>43770</v>
      </c>
      <c r="B220" s="1" t="s">
        <v>5</v>
      </c>
      <c r="C220" s="56" t="str">
        <f>'[10]Daily Roster'!$C220</f>
        <v>Jasenka</v>
      </c>
      <c r="D220" s="56" t="str">
        <f>'[10]Daily Roster'!$D220</f>
        <v>Kosta</v>
      </c>
      <c r="E220" s="56" t="str">
        <f>'[10]Daily Roster'!$E220</f>
        <v>Karishma</v>
      </c>
      <c r="F220" s="56" t="str">
        <f>'[10]Daily Roster'!$F220</f>
        <v>S.McPhee</v>
      </c>
      <c r="G220" s="56" t="str">
        <f>'[10]Daily Roster'!$G220</f>
        <v>J.Parkinson</v>
      </c>
      <c r="H220" s="56" t="str">
        <f>'[10]Daily Roster'!$H220</f>
        <v>Tatyana</v>
      </c>
      <c r="I220" s="56" t="str">
        <f>'[10]Daily Roster'!$I220</f>
        <v>Arthur</v>
      </c>
      <c r="J220" s="56">
        <f>'[10]Daily Roster'!$J220</f>
        <v>0</v>
      </c>
      <c r="K220" s="56">
        <f>'[10]Daily Roster'!$K220</f>
        <v>0</v>
      </c>
      <c r="L220" s="56">
        <f>'[10]Daily Roster'!$L220</f>
        <v>0</v>
      </c>
      <c r="M220" s="56">
        <f>'[10]Daily Roster'!$M220</f>
        <v>0</v>
      </c>
      <c r="N220" s="56">
        <f>'[10]Daily Roster'!$N220</f>
        <v>0</v>
      </c>
      <c r="O220" s="56">
        <f>'[10]Daily Roster'!$O220</f>
        <v>0</v>
      </c>
      <c r="P220" s="56">
        <f>'[10]Daily Roster'!$P220</f>
        <v>0</v>
      </c>
      <c r="Q220" s="56">
        <f>'[10]Daily Roster'!$Q220</f>
        <v>0</v>
      </c>
      <c r="R220" s="56">
        <f>'[10]Daily Roster'!$R220</f>
        <v>0</v>
      </c>
      <c r="S220" s="56">
        <f>'[10]Daily Roster'!$S220</f>
        <v>0</v>
      </c>
      <c r="T220" s="56">
        <f>'[10]Daily Roster'!$T220</f>
        <v>0</v>
      </c>
    </row>
    <row r="221" spans="1:20" x14ac:dyDescent="0.3">
      <c r="A221" s="7">
        <v>43773</v>
      </c>
      <c r="B221" s="1" t="s">
        <v>1</v>
      </c>
      <c r="C221" s="56" t="str">
        <f>'[10]Daily Roster'!$C221</f>
        <v>Jasenka</v>
      </c>
      <c r="D221" s="56" t="str">
        <f>'[10]Daily Roster'!$D221</f>
        <v>Kosta</v>
      </c>
      <c r="E221" s="56" t="str">
        <f>'[10]Daily Roster'!$E221</f>
        <v>Karishma</v>
      </c>
      <c r="F221" s="56" t="str">
        <f>'[10]Daily Roster'!$F221</f>
        <v>S.McPhee/Janki</v>
      </c>
      <c r="G221" s="56" t="str">
        <f>'[10]Daily Roster'!$G221</f>
        <v>J.Do</v>
      </c>
      <c r="H221" s="56" t="str">
        <f>'[10]Daily Roster'!$H221</f>
        <v>Tatyana</v>
      </c>
      <c r="I221" s="56" t="str">
        <f>'[10]Daily Roster'!$I221</f>
        <v>Arthur</v>
      </c>
      <c r="J221" s="56">
        <f>'[10]Daily Roster'!$J221</f>
        <v>0</v>
      </c>
      <c r="K221" s="56">
        <f>'[10]Daily Roster'!$K221</f>
        <v>0</v>
      </c>
      <c r="L221" s="56">
        <f>'[10]Daily Roster'!$L221</f>
        <v>0</v>
      </c>
      <c r="M221" s="56">
        <f>'[10]Daily Roster'!$M221</f>
        <v>0</v>
      </c>
      <c r="N221" s="56">
        <f>'[10]Daily Roster'!$N221</f>
        <v>0</v>
      </c>
      <c r="O221" s="56">
        <f>'[10]Daily Roster'!$O221</f>
        <v>0</v>
      </c>
      <c r="P221" s="56">
        <f>'[10]Daily Roster'!$P221</f>
        <v>0</v>
      </c>
      <c r="Q221" s="56">
        <f>'[10]Daily Roster'!$Q221</f>
        <v>0</v>
      </c>
      <c r="R221" s="56">
        <f>'[10]Daily Roster'!$R221</f>
        <v>0</v>
      </c>
      <c r="S221" s="56">
        <f>'[10]Daily Roster'!$S221</f>
        <v>0</v>
      </c>
      <c r="T221" s="56">
        <f>'[10]Daily Roster'!$T221</f>
        <v>0</v>
      </c>
    </row>
    <row r="222" spans="1:20" x14ac:dyDescent="0.3">
      <c r="A222" s="7">
        <v>43774</v>
      </c>
      <c r="B222" s="1" t="s">
        <v>2</v>
      </c>
      <c r="C222" s="56" t="str">
        <f>'[10]Daily Roster'!$C222</f>
        <v>Sylvia</v>
      </c>
      <c r="D222" s="56" t="str">
        <f>'[10]Daily Roster'!$D222</f>
        <v>Kosta</v>
      </c>
      <c r="E222" s="56" t="str">
        <f>'[10]Daily Roster'!$E222</f>
        <v>Karishma</v>
      </c>
      <c r="F222" s="56" t="str">
        <f>'[10]Daily Roster'!$F222</f>
        <v>Eugene</v>
      </c>
      <c r="G222" s="56" t="str">
        <f>'[10]Daily Roster'!$G222</f>
        <v>J.Do</v>
      </c>
      <c r="H222" s="56" t="str">
        <f>'[10]Daily Roster'!$H222</f>
        <v>Meng</v>
      </c>
      <c r="I222" s="56" t="str">
        <f>'[10]Daily Roster'!$I222</f>
        <v>Tatyana</v>
      </c>
      <c r="J222" s="56">
        <f>'[10]Daily Roster'!$J222</f>
        <v>0</v>
      </c>
      <c r="K222" s="56">
        <f>'[10]Daily Roster'!$K222</f>
        <v>0</v>
      </c>
      <c r="L222" s="56">
        <f>'[10]Daily Roster'!$L222</f>
        <v>0</v>
      </c>
      <c r="M222" s="56">
        <f>'[10]Daily Roster'!$M222</f>
        <v>0</v>
      </c>
      <c r="N222" s="56">
        <f>'[10]Daily Roster'!$N222</f>
        <v>0</v>
      </c>
      <c r="O222" s="56">
        <f>'[10]Daily Roster'!$O222</f>
        <v>0</v>
      </c>
      <c r="P222" s="56">
        <f>'[10]Daily Roster'!$P222</f>
        <v>0</v>
      </c>
      <c r="Q222" s="56">
        <f>'[10]Daily Roster'!$Q222</f>
        <v>0</v>
      </c>
      <c r="R222" s="56">
        <f>'[10]Daily Roster'!$R222</f>
        <v>0</v>
      </c>
      <c r="S222" s="56">
        <f>'[10]Daily Roster'!$S222</f>
        <v>0</v>
      </c>
      <c r="T222" s="56">
        <f>'[10]Daily Roster'!$T222</f>
        <v>0</v>
      </c>
    </row>
    <row r="223" spans="1:20" x14ac:dyDescent="0.3">
      <c r="A223" s="7">
        <v>43775</v>
      </c>
      <c r="B223" s="1" t="s">
        <v>3</v>
      </c>
      <c r="C223" s="56" t="str">
        <f>'[10]Daily Roster'!$C223</f>
        <v>Public Holiday</v>
      </c>
      <c r="D223" s="56" t="str">
        <f>'[10]Daily Roster'!$D223</f>
        <v>Public Holiday</v>
      </c>
      <c r="E223" s="56" t="str">
        <f>'[10]Daily Roster'!$E223</f>
        <v>Public Holiday</v>
      </c>
      <c r="F223" s="56" t="str">
        <f>'[10]Daily Roster'!$F223</f>
        <v>Public Holiday</v>
      </c>
      <c r="G223" s="56" t="str">
        <f>'[10]Daily Roster'!$G223</f>
        <v>Public Holiday</v>
      </c>
      <c r="H223" s="56" t="str">
        <f>'[10]Daily Roster'!$H223</f>
        <v>Public Holiday</v>
      </c>
      <c r="I223" s="56" t="str">
        <f>'[10]Daily Roster'!$I223</f>
        <v>Public Holiday</v>
      </c>
      <c r="J223" s="56">
        <f>'[10]Daily Roster'!$J223</f>
        <v>0</v>
      </c>
      <c r="K223" s="56">
        <f>'[10]Daily Roster'!$K223</f>
        <v>0</v>
      </c>
      <c r="L223" s="56">
        <f>'[10]Daily Roster'!$L223</f>
        <v>0</v>
      </c>
      <c r="M223" s="56">
        <f>'[10]Daily Roster'!$M223</f>
        <v>0</v>
      </c>
      <c r="N223" s="56">
        <f>'[10]Daily Roster'!$N223</f>
        <v>0</v>
      </c>
      <c r="O223" s="56">
        <f>'[10]Daily Roster'!$O223</f>
        <v>0</v>
      </c>
      <c r="P223" s="56">
        <f>'[10]Daily Roster'!$P223</f>
        <v>0</v>
      </c>
      <c r="Q223" s="56">
        <f>'[10]Daily Roster'!$Q223</f>
        <v>0</v>
      </c>
      <c r="R223" s="56">
        <f>'[10]Daily Roster'!$R223</f>
        <v>0</v>
      </c>
      <c r="S223" s="56">
        <f>'[10]Daily Roster'!$S223</f>
        <v>0</v>
      </c>
      <c r="T223" s="56">
        <f>'[10]Daily Roster'!$T223</f>
        <v>0</v>
      </c>
    </row>
    <row r="224" spans="1:20" x14ac:dyDescent="0.3">
      <c r="A224" s="7">
        <v>43776</v>
      </c>
      <c r="B224" s="1" t="s">
        <v>4</v>
      </c>
      <c r="C224" s="56" t="str">
        <f>'[10]Daily Roster'!$C224</f>
        <v>Jasenka</v>
      </c>
      <c r="D224" s="56" t="str">
        <f>'[10]Daily Roster'!$D224</f>
        <v>Sylvia</v>
      </c>
      <c r="E224" s="56" t="str">
        <f>'[10]Daily Roster'!$E224</f>
        <v>Karishma</v>
      </c>
      <c r="F224" s="56" t="str">
        <f>'[10]Daily Roster'!$F224</f>
        <v>S.McPhee</v>
      </c>
      <c r="G224" s="56" t="str">
        <f>'[10]Daily Roster'!$G224</f>
        <v>J.Do</v>
      </c>
      <c r="H224" s="56" t="str">
        <f>'[10]Daily Roster'!$H224</f>
        <v>Meng</v>
      </c>
      <c r="I224" s="56" t="str">
        <f>'[10]Daily Roster'!$I224</f>
        <v>Tatyana</v>
      </c>
      <c r="J224" s="56">
        <f>'[10]Daily Roster'!$J224</f>
        <v>0</v>
      </c>
      <c r="K224" s="56">
        <f>'[10]Daily Roster'!$K224</f>
        <v>0</v>
      </c>
      <c r="L224" s="56">
        <f>'[10]Daily Roster'!$L224</f>
        <v>0</v>
      </c>
      <c r="M224" s="56">
        <f>'[10]Daily Roster'!$M224</f>
        <v>0</v>
      </c>
      <c r="N224" s="56">
        <f>'[10]Daily Roster'!$N224</f>
        <v>0</v>
      </c>
      <c r="O224" s="56">
        <f>'[10]Daily Roster'!$O224</f>
        <v>0</v>
      </c>
      <c r="P224" s="56">
        <f>'[10]Daily Roster'!$P224</f>
        <v>0</v>
      </c>
      <c r="Q224" s="56">
        <f>'[10]Daily Roster'!$Q224</f>
        <v>0</v>
      </c>
      <c r="R224" s="56">
        <f>'[10]Daily Roster'!$R224</f>
        <v>0</v>
      </c>
      <c r="S224" s="56">
        <f>'[10]Daily Roster'!$S224</f>
        <v>0</v>
      </c>
      <c r="T224" s="56">
        <f>'[10]Daily Roster'!$T224</f>
        <v>0</v>
      </c>
    </row>
    <row r="225" spans="1:20" x14ac:dyDescent="0.3">
      <c r="A225" s="7">
        <v>43777</v>
      </c>
      <c r="B225" s="1" t="s">
        <v>5</v>
      </c>
      <c r="C225" s="56" t="str">
        <f>'[10]Daily Roster'!$C225</f>
        <v>Jasenka</v>
      </c>
      <c r="D225" s="56" t="str">
        <f>'[10]Daily Roster'!$D225</f>
        <v>J.Do</v>
      </c>
      <c r="E225" s="56" t="str">
        <f>'[10]Daily Roster'!$E225</f>
        <v>Karishma</v>
      </c>
      <c r="F225" s="56" t="str">
        <f>'[10]Daily Roster'!$F225</f>
        <v>S.McPhee</v>
      </c>
      <c r="G225" s="56" t="str">
        <f>'[10]Daily Roster'!$G225</f>
        <v>J.Parkinson/Mohammed</v>
      </c>
      <c r="H225" s="56" t="str">
        <f>'[10]Daily Roster'!$H225</f>
        <v>Meng</v>
      </c>
      <c r="I225" s="56" t="str">
        <f>'[10]Daily Roster'!$I225</f>
        <v>Tatyana</v>
      </c>
      <c r="J225" s="56">
        <f>'[10]Daily Roster'!$J225</f>
        <v>0</v>
      </c>
      <c r="K225" s="56">
        <f>'[10]Daily Roster'!$K225</f>
        <v>0</v>
      </c>
      <c r="L225" s="56">
        <f>'[10]Daily Roster'!$L225</f>
        <v>0</v>
      </c>
      <c r="M225" s="56">
        <f>'[10]Daily Roster'!$M225</f>
        <v>0</v>
      </c>
      <c r="N225" s="56">
        <f>'[10]Daily Roster'!$N225</f>
        <v>0</v>
      </c>
      <c r="O225" s="56">
        <f>'[10]Daily Roster'!$O225</f>
        <v>0</v>
      </c>
      <c r="P225" s="56">
        <f>'[10]Daily Roster'!$P225</f>
        <v>0</v>
      </c>
      <c r="Q225" s="56">
        <f>'[10]Daily Roster'!$Q225</f>
        <v>0</v>
      </c>
      <c r="R225" s="56">
        <f>'[10]Daily Roster'!$R225</f>
        <v>0</v>
      </c>
      <c r="S225" s="56">
        <f>'[10]Daily Roster'!$S225</f>
        <v>0</v>
      </c>
      <c r="T225" s="56">
        <f>'[10]Daily Roster'!$T225</f>
        <v>0</v>
      </c>
    </row>
    <row r="226" spans="1:20" x14ac:dyDescent="0.3">
      <c r="A226" s="7">
        <v>43780</v>
      </c>
      <c r="B226" s="1" t="s">
        <v>1</v>
      </c>
      <c r="C226" s="56" t="str">
        <f>'[10]Daily Roster'!$C226</f>
        <v>Jasenka</v>
      </c>
      <c r="D226" s="56" t="str">
        <f>'[10]Daily Roster'!$D226</f>
        <v>Eugene</v>
      </c>
      <c r="E226" s="56" t="str">
        <f>'[10]Daily Roster'!$E226</f>
        <v>Karishma</v>
      </c>
      <c r="F226" s="56" t="str">
        <f>'[10]Daily Roster'!$F226</f>
        <v>S.McPhee</v>
      </c>
      <c r="G226" s="56" t="str">
        <f>'[10]Daily Roster'!$G226</f>
        <v>J.Do/Mohammed</v>
      </c>
      <c r="H226" s="56" t="str">
        <f>'[10]Daily Roster'!$H226</f>
        <v>Meng</v>
      </c>
      <c r="I226" s="56" t="str">
        <f>'[10]Daily Roster'!$I226</f>
        <v>Tatyana</v>
      </c>
      <c r="J226" s="56">
        <f>'[10]Daily Roster'!$J226</f>
        <v>0</v>
      </c>
      <c r="K226" s="56">
        <f>'[10]Daily Roster'!$K226</f>
        <v>0</v>
      </c>
      <c r="L226" s="56">
        <f>'[10]Daily Roster'!$L226</f>
        <v>0</v>
      </c>
      <c r="M226" s="56">
        <f>'[10]Daily Roster'!$M226</f>
        <v>0</v>
      </c>
      <c r="N226" s="56">
        <f>'[10]Daily Roster'!$N226</f>
        <v>0</v>
      </c>
      <c r="O226" s="56">
        <f>'[10]Daily Roster'!$O226</f>
        <v>0</v>
      </c>
      <c r="P226" s="56">
        <f>'[10]Daily Roster'!$P226</f>
        <v>0</v>
      </c>
      <c r="Q226" s="56">
        <f>'[10]Daily Roster'!$Q226</f>
        <v>0</v>
      </c>
      <c r="R226" s="56">
        <f>'[10]Daily Roster'!$R226</f>
        <v>0</v>
      </c>
      <c r="S226" s="56">
        <f>'[10]Daily Roster'!$S226</f>
        <v>0</v>
      </c>
      <c r="T226" s="56">
        <f>'[10]Daily Roster'!$T226</f>
        <v>0</v>
      </c>
    </row>
    <row r="227" spans="1:20" x14ac:dyDescent="0.3">
      <c r="A227" s="7">
        <v>43781</v>
      </c>
      <c r="B227" s="1" t="s">
        <v>2</v>
      </c>
      <c r="C227" s="56" t="str">
        <f>'[10]Daily Roster'!$C227</f>
        <v>Jasenka</v>
      </c>
      <c r="D227" s="56" t="str">
        <f>'[10]Daily Roster'!$D227</f>
        <v>Kosta</v>
      </c>
      <c r="E227" s="56" t="str">
        <f>'[10]Daily Roster'!$E227</f>
        <v>Karishma</v>
      </c>
      <c r="F227" s="56" t="str">
        <f>'[10]Daily Roster'!$F227</f>
        <v>S.McPhee</v>
      </c>
      <c r="G227" s="56" t="str">
        <f>'[10]Daily Roster'!$G227</f>
        <v>Arthur</v>
      </c>
      <c r="H227" s="56" t="str">
        <f>'[10]Daily Roster'!$H227</f>
        <v>Tatyana</v>
      </c>
      <c r="I227" s="56" t="str">
        <f>'[10]Daily Roster'!$I227</f>
        <v>J.Do</v>
      </c>
      <c r="J227" s="56">
        <f>'[10]Daily Roster'!$J227</f>
        <v>0</v>
      </c>
      <c r="K227" s="56">
        <f>'[10]Daily Roster'!$K227</f>
        <v>0</v>
      </c>
      <c r="L227" s="56">
        <f>'[10]Daily Roster'!$L227</f>
        <v>0</v>
      </c>
      <c r="M227" s="56">
        <f>'[10]Daily Roster'!$M227</f>
        <v>0</v>
      </c>
      <c r="N227" s="56">
        <f>'[10]Daily Roster'!$N227</f>
        <v>0</v>
      </c>
      <c r="O227" s="56">
        <f>'[10]Daily Roster'!$O227</f>
        <v>0</v>
      </c>
      <c r="P227" s="56">
        <f>'[10]Daily Roster'!$P227</f>
        <v>0</v>
      </c>
      <c r="Q227" s="56">
        <f>'[10]Daily Roster'!$Q227</f>
        <v>0</v>
      </c>
      <c r="R227" s="56">
        <f>'[10]Daily Roster'!$R227</f>
        <v>0</v>
      </c>
      <c r="S227" s="56">
        <f>'[10]Daily Roster'!$S227</f>
        <v>0</v>
      </c>
      <c r="T227" s="56">
        <f>'[10]Daily Roster'!$T227</f>
        <v>0</v>
      </c>
    </row>
    <row r="228" spans="1:20" x14ac:dyDescent="0.3">
      <c r="A228" s="7">
        <v>43782</v>
      </c>
      <c r="B228" s="1" t="s">
        <v>3</v>
      </c>
      <c r="C228" s="56" t="str">
        <f>'[10]Daily Roster'!$C228</f>
        <v>Jasenka</v>
      </c>
      <c r="D228" s="56" t="str">
        <f>'[10]Daily Roster'!$D228</f>
        <v>Kosta</v>
      </c>
      <c r="E228" s="56" t="str">
        <f>'[10]Daily Roster'!$E228</f>
        <v>Karishma</v>
      </c>
      <c r="F228" s="56" t="str">
        <f>'[10]Daily Roster'!$F228</f>
        <v>S.McPhee</v>
      </c>
      <c r="G228" s="56" t="str">
        <f>'[10]Daily Roster'!$G228</f>
        <v>J.Parkinson</v>
      </c>
      <c r="H228" s="56" t="str">
        <f>'[10]Daily Roster'!$H228</f>
        <v>Tatyana</v>
      </c>
      <c r="I228" s="56" t="str">
        <f>'[10]Daily Roster'!$I228</f>
        <v>J.Do</v>
      </c>
      <c r="J228" s="56">
        <f>'[10]Daily Roster'!$J228</f>
        <v>0</v>
      </c>
      <c r="K228" s="56">
        <f>'[10]Daily Roster'!$K228</f>
        <v>0</v>
      </c>
      <c r="L228" s="56">
        <f>'[10]Daily Roster'!$L228</f>
        <v>0</v>
      </c>
      <c r="M228" s="56">
        <f>'[10]Daily Roster'!$M228</f>
        <v>0</v>
      </c>
      <c r="N228" s="56">
        <f>'[10]Daily Roster'!$N228</f>
        <v>0</v>
      </c>
      <c r="O228" s="56">
        <f>'[10]Daily Roster'!$O228</f>
        <v>0</v>
      </c>
      <c r="P228" s="56">
        <f>'[10]Daily Roster'!$P228</f>
        <v>0</v>
      </c>
      <c r="Q228" s="56">
        <f>'[10]Daily Roster'!$Q228</f>
        <v>0</v>
      </c>
      <c r="R228" s="56">
        <f>'[10]Daily Roster'!$R228</f>
        <v>0</v>
      </c>
      <c r="S228" s="56">
        <f>'[10]Daily Roster'!$S228</f>
        <v>0</v>
      </c>
      <c r="T228" s="56">
        <f>'[10]Daily Roster'!$T228</f>
        <v>0</v>
      </c>
    </row>
    <row r="229" spans="1:20" x14ac:dyDescent="0.3">
      <c r="A229" s="7">
        <v>43783</v>
      </c>
      <c r="B229" s="1" t="s">
        <v>4</v>
      </c>
      <c r="C229" s="56" t="str">
        <f>'[10]Daily Roster'!$C229</f>
        <v>Jasenka</v>
      </c>
      <c r="D229" s="56" t="str">
        <f>'[10]Daily Roster'!$D229</f>
        <v>Kosta</v>
      </c>
      <c r="E229" s="56" t="str">
        <f>'[10]Daily Roster'!$E229</f>
        <v>Meng</v>
      </c>
      <c r="F229" s="56" t="str">
        <f>'[10]Daily Roster'!$F229</f>
        <v>S.McPhee</v>
      </c>
      <c r="G229" s="56" t="str">
        <f>'[10]Daily Roster'!$G229</f>
        <v>Tatyana</v>
      </c>
      <c r="H229" s="56" t="str">
        <f>'[10]Daily Roster'!$H229</f>
        <v>L.Jedwab</v>
      </c>
      <c r="I229" s="56" t="str">
        <f>'[10]Daily Roster'!$I229</f>
        <v>J.Do</v>
      </c>
      <c r="J229" s="56">
        <f>'[10]Daily Roster'!$J229</f>
        <v>0</v>
      </c>
      <c r="K229" s="56">
        <f>'[10]Daily Roster'!$K229</f>
        <v>0</v>
      </c>
      <c r="L229" s="56">
        <f>'[10]Daily Roster'!$L229</f>
        <v>0</v>
      </c>
      <c r="M229" s="56">
        <f>'[10]Daily Roster'!$M229</f>
        <v>0</v>
      </c>
      <c r="N229" s="56">
        <f>'[10]Daily Roster'!$N229</f>
        <v>0</v>
      </c>
      <c r="O229" s="56">
        <f>'[10]Daily Roster'!$O229</f>
        <v>0</v>
      </c>
      <c r="P229" s="56">
        <f>'[10]Daily Roster'!$P229</f>
        <v>0</v>
      </c>
      <c r="Q229" s="56">
        <f>'[10]Daily Roster'!$Q229</f>
        <v>0</v>
      </c>
      <c r="R229" s="56">
        <f>'[10]Daily Roster'!$R229</f>
        <v>0</v>
      </c>
      <c r="S229" s="56">
        <f>'[10]Daily Roster'!$S229</f>
        <v>0</v>
      </c>
      <c r="T229" s="56">
        <f>'[10]Daily Roster'!$T229</f>
        <v>0</v>
      </c>
    </row>
    <row r="230" spans="1:20" x14ac:dyDescent="0.3">
      <c r="A230" s="7">
        <v>43784</v>
      </c>
      <c r="B230" s="1" t="s">
        <v>5</v>
      </c>
      <c r="C230" s="56" t="str">
        <f>'[10]Daily Roster'!$C230</f>
        <v>Jasenka</v>
      </c>
      <c r="D230" s="56" t="str">
        <f>'[10]Daily Roster'!$D230</f>
        <v>Kosta</v>
      </c>
      <c r="E230" s="56" t="str">
        <f>'[10]Daily Roster'!$E230</f>
        <v>Karishma</v>
      </c>
      <c r="F230" s="56" t="str">
        <f>'[10]Daily Roster'!$F230</f>
        <v>S.McPhee</v>
      </c>
      <c r="G230" s="56" t="str">
        <f>'[10]Daily Roster'!$G230</f>
        <v>J.Parkinson</v>
      </c>
      <c r="H230" s="56" t="str">
        <f>'[10]Daily Roster'!$H230</f>
        <v>Tatyana</v>
      </c>
      <c r="I230" s="56" t="str">
        <f>'[10]Daily Roster'!$I230</f>
        <v>Arthur</v>
      </c>
      <c r="J230" s="56">
        <f>'[10]Daily Roster'!$J230</f>
        <v>0</v>
      </c>
      <c r="K230" s="56">
        <f>'[10]Daily Roster'!$K230</f>
        <v>0</v>
      </c>
      <c r="L230" s="56">
        <f>'[10]Daily Roster'!$L230</f>
        <v>0</v>
      </c>
      <c r="M230" s="56">
        <f>'[10]Daily Roster'!$M230</f>
        <v>0</v>
      </c>
      <c r="N230" s="56">
        <f>'[10]Daily Roster'!$N230</f>
        <v>0</v>
      </c>
      <c r="O230" s="56">
        <f>'[10]Daily Roster'!$O230</f>
        <v>0</v>
      </c>
      <c r="P230" s="56">
        <f>'[10]Daily Roster'!$P230</f>
        <v>0</v>
      </c>
      <c r="Q230" s="56">
        <f>'[10]Daily Roster'!$Q230</f>
        <v>0</v>
      </c>
      <c r="R230" s="56">
        <f>'[10]Daily Roster'!$R230</f>
        <v>0</v>
      </c>
      <c r="S230" s="56">
        <f>'[10]Daily Roster'!$S230</f>
        <v>0</v>
      </c>
      <c r="T230" s="56">
        <f>'[10]Daily Roster'!$T230</f>
        <v>0</v>
      </c>
    </row>
    <row r="231" spans="1:20" x14ac:dyDescent="0.3">
      <c r="A231" s="7">
        <v>43787</v>
      </c>
      <c r="B231" s="1" t="s">
        <v>1</v>
      </c>
      <c r="C231" s="56" t="str">
        <f>'[10]Daily Roster'!$C231</f>
        <v>Jasenka</v>
      </c>
      <c r="D231" s="56" t="str">
        <f>'[10]Daily Roster'!$D231</f>
        <v>Kosta</v>
      </c>
      <c r="E231" s="56" t="str">
        <f>'[10]Daily Roster'!$E231</f>
        <v>Karishma</v>
      </c>
      <c r="F231" s="56" t="str">
        <f>'[10]Daily Roster'!$F231</f>
        <v>S.McPhee</v>
      </c>
      <c r="G231" s="56" t="str">
        <f>'[10]Daily Roster'!$G231</f>
        <v>Arthur</v>
      </c>
      <c r="H231" s="56" t="str">
        <f>'[10]Daily Roster'!$H231</f>
        <v>Tatyana</v>
      </c>
      <c r="I231" s="56" t="str">
        <f>'[10]Daily Roster'!$I231</f>
        <v>J.Do</v>
      </c>
      <c r="J231" s="56">
        <f>'[10]Daily Roster'!$J231</f>
        <v>0</v>
      </c>
      <c r="K231" s="56">
        <f>'[10]Daily Roster'!$K231</f>
        <v>0</v>
      </c>
      <c r="L231" s="56">
        <f>'[10]Daily Roster'!$L231</f>
        <v>0</v>
      </c>
      <c r="M231" s="56">
        <f>'[10]Daily Roster'!$M231</f>
        <v>0</v>
      </c>
      <c r="N231" s="56">
        <f>'[10]Daily Roster'!$N231</f>
        <v>0</v>
      </c>
      <c r="O231" s="56">
        <f>'[10]Daily Roster'!$O231</f>
        <v>0</v>
      </c>
      <c r="P231" s="56">
        <f>'[10]Daily Roster'!$P231</f>
        <v>0</v>
      </c>
      <c r="Q231" s="56">
        <f>'[10]Daily Roster'!$Q231</f>
        <v>0</v>
      </c>
      <c r="R231" s="56">
        <f>'[10]Daily Roster'!$R231</f>
        <v>0</v>
      </c>
      <c r="S231" s="56">
        <f>'[10]Daily Roster'!$S231</f>
        <v>0</v>
      </c>
      <c r="T231" s="56">
        <f>'[10]Daily Roster'!$T231</f>
        <v>0</v>
      </c>
    </row>
    <row r="232" spans="1:20" x14ac:dyDescent="0.3">
      <c r="A232" s="7">
        <v>43788</v>
      </c>
      <c r="B232" s="1" t="s">
        <v>2</v>
      </c>
      <c r="C232" s="56" t="str">
        <f>'[10]Daily Roster'!$C232</f>
        <v>J.Do</v>
      </c>
      <c r="D232" s="56" t="str">
        <f>'[10]Daily Roster'!$D232</f>
        <v>Kosta</v>
      </c>
      <c r="E232" s="56" t="str">
        <f>'[10]Daily Roster'!$E232</f>
        <v>Karishma</v>
      </c>
      <c r="F232" s="56" t="str">
        <f>'[10]Daily Roster'!$F232</f>
        <v>S.McPhee</v>
      </c>
      <c r="G232" s="56" t="str">
        <f>'[10]Daily Roster'!$G232</f>
        <v>Jasenka</v>
      </c>
      <c r="H232" s="56" t="str">
        <f>'[10]Daily Roster'!$H232</f>
        <v>Michael</v>
      </c>
      <c r="I232" s="56" t="str">
        <f>'[10]Daily Roster'!$I232</f>
        <v>Arthur</v>
      </c>
      <c r="J232" s="56" t="str">
        <f>'[10]Daily Roster'!$J232</f>
        <v>Paree</v>
      </c>
      <c r="K232" s="56">
        <f>'[10]Daily Roster'!$K232</f>
        <v>0</v>
      </c>
      <c r="L232" s="56" t="str">
        <f>'[10]Daily Roster'!$L232</f>
        <v>qq</v>
      </c>
      <c r="M232" s="56">
        <f>'[10]Daily Roster'!$M232</f>
        <v>0</v>
      </c>
      <c r="N232" s="56">
        <f>'[10]Daily Roster'!$N232</f>
        <v>0</v>
      </c>
      <c r="O232" s="56">
        <f>'[10]Daily Roster'!$O232</f>
        <v>0</v>
      </c>
      <c r="P232" s="56">
        <f>'[10]Daily Roster'!$P232</f>
        <v>0</v>
      </c>
      <c r="Q232" s="56">
        <f>'[10]Daily Roster'!$Q232</f>
        <v>0</v>
      </c>
      <c r="R232" s="56">
        <f>'[10]Daily Roster'!$R232</f>
        <v>0</v>
      </c>
      <c r="S232" s="56">
        <f>'[10]Daily Roster'!$S232</f>
        <v>0</v>
      </c>
      <c r="T232" s="56">
        <f>'[10]Daily Roster'!$T232</f>
        <v>0</v>
      </c>
    </row>
    <row r="233" spans="1:20" x14ac:dyDescent="0.3">
      <c r="A233" s="7">
        <v>43789</v>
      </c>
      <c r="B233" s="1" t="s">
        <v>3</v>
      </c>
      <c r="C233" s="56" t="str">
        <f>'[10]Daily Roster'!$C233</f>
        <v>J.Do</v>
      </c>
      <c r="D233" s="56" t="str">
        <f>'[10]Daily Roster'!$D233</f>
        <v>Kosta</v>
      </c>
      <c r="E233" s="56" t="str">
        <f>'[10]Daily Roster'!$E233</f>
        <v>Karishma</v>
      </c>
      <c r="F233" s="56" t="str">
        <f>'[10]Daily Roster'!$F233</f>
        <v>S.McPhee</v>
      </c>
      <c r="G233" s="56" t="str">
        <f>'[10]Daily Roster'!$G233</f>
        <v>J.Parkinson</v>
      </c>
      <c r="H233" s="56" t="str">
        <f>'[10]Daily Roster'!$H233</f>
        <v>Tatyana</v>
      </c>
      <c r="I233" s="56" t="str">
        <f>'[10]Daily Roster'!$I233</f>
        <v>Arthur</v>
      </c>
      <c r="J233" s="56" t="str">
        <f>'[10]Daily Roster'!$J233</f>
        <v>Sherine</v>
      </c>
      <c r="K233" s="56">
        <f>'[10]Daily Roster'!$K233</f>
        <v>0</v>
      </c>
      <c r="L233" s="56" t="str">
        <f>'[10]Daily Roster'!$L233</f>
        <v>qq</v>
      </c>
      <c r="M233" s="56">
        <f>'[10]Daily Roster'!$M233</f>
        <v>0</v>
      </c>
      <c r="N233" s="56">
        <f>'[10]Daily Roster'!$N233</f>
        <v>0</v>
      </c>
      <c r="O233" s="56">
        <f>'[10]Daily Roster'!$O233</f>
        <v>0</v>
      </c>
      <c r="P233" s="56">
        <f>'[10]Daily Roster'!$P233</f>
        <v>0</v>
      </c>
      <c r="Q233" s="56">
        <f>'[10]Daily Roster'!$Q233</f>
        <v>0</v>
      </c>
      <c r="R233" s="56">
        <f>'[10]Daily Roster'!$R233</f>
        <v>0</v>
      </c>
      <c r="S233" s="56">
        <f>'[10]Daily Roster'!$S233</f>
        <v>0</v>
      </c>
      <c r="T233" s="56">
        <f>'[10]Daily Roster'!$T233</f>
        <v>0</v>
      </c>
    </row>
    <row r="234" spans="1:20" x14ac:dyDescent="0.3">
      <c r="A234" s="7">
        <v>43790</v>
      </c>
      <c r="B234" s="1" t="s">
        <v>4</v>
      </c>
      <c r="C234" s="56" t="str">
        <f>'[10]Daily Roster'!$C234</f>
        <v>J.Do</v>
      </c>
      <c r="D234" s="56" t="str">
        <f>'[10]Daily Roster'!$D234</f>
        <v>Kosta</v>
      </c>
      <c r="E234" s="56" t="str">
        <f>'[10]Daily Roster'!$E234</f>
        <v>Karishma</v>
      </c>
      <c r="F234" s="56" t="str">
        <f>'[10]Daily Roster'!$F234</f>
        <v>S.McPhee</v>
      </c>
      <c r="G234" s="56" t="str">
        <f>'[10]Daily Roster'!$G234</f>
        <v>Jasenka</v>
      </c>
      <c r="H234" s="56" t="str">
        <f>'[10]Daily Roster'!$H234</f>
        <v>Tatyana</v>
      </c>
      <c r="I234" s="56" t="str">
        <f>'[10]Daily Roster'!$I234</f>
        <v>Arthur</v>
      </c>
      <c r="J234" s="56" t="str">
        <f>'[10]Daily Roster'!$J234</f>
        <v>qq</v>
      </c>
      <c r="K234" s="56">
        <f>'[10]Daily Roster'!$K234</f>
        <v>0</v>
      </c>
      <c r="L234" s="56" t="str">
        <f>'[10]Daily Roster'!$L234</f>
        <v>Samuel McClean(alpha)</v>
      </c>
      <c r="M234" s="56">
        <f>'[10]Daily Roster'!$M234</f>
        <v>0</v>
      </c>
      <c r="N234" s="56">
        <f>'[10]Daily Roster'!$N234</f>
        <v>0</v>
      </c>
      <c r="O234" s="56">
        <f>'[10]Daily Roster'!$O234</f>
        <v>0</v>
      </c>
      <c r="P234" s="56">
        <f>'[10]Daily Roster'!$P234</f>
        <v>0</v>
      </c>
      <c r="Q234" s="56">
        <f>'[10]Daily Roster'!$Q234</f>
        <v>0</v>
      </c>
      <c r="R234" s="56">
        <f>'[10]Daily Roster'!$R234</f>
        <v>0</v>
      </c>
      <c r="S234" s="56">
        <f>'[10]Daily Roster'!$S234</f>
        <v>0</v>
      </c>
      <c r="T234" s="56">
        <f>'[10]Daily Roster'!$T234</f>
        <v>0</v>
      </c>
    </row>
    <row r="235" spans="1:20" x14ac:dyDescent="0.3">
      <c r="A235" s="7">
        <v>43791</v>
      </c>
      <c r="B235" s="1" t="s">
        <v>5</v>
      </c>
      <c r="C235" s="56" t="str">
        <f>'[10]Daily Roster'!$C235</f>
        <v>J.Do</v>
      </c>
      <c r="D235" s="56" t="str">
        <f>'[10]Daily Roster'!$D235</f>
        <v>Kosta</v>
      </c>
      <c r="E235" s="56" t="str">
        <f>'[10]Daily Roster'!$E235</f>
        <v>Karishma</v>
      </c>
      <c r="F235" s="56" t="str">
        <f>'[10]Daily Roster'!$F235</f>
        <v>S.McPhee</v>
      </c>
      <c r="G235" s="56" t="str">
        <f>'[10]Daily Roster'!$G235</f>
        <v>J.Parkinson</v>
      </c>
      <c r="H235" s="56" t="str">
        <f>'[10]Daily Roster'!$H235</f>
        <v>Tatyana</v>
      </c>
      <c r="I235" s="56" t="str">
        <f>'[10]Daily Roster'!$I235</f>
        <v>Arthur</v>
      </c>
      <c r="J235" s="56" t="str">
        <f>'[10]Daily Roster'!$J235</f>
        <v>Paree</v>
      </c>
      <c r="K235" s="56">
        <f>'[10]Daily Roster'!$K235</f>
        <v>0</v>
      </c>
      <c r="L235" s="56" t="str">
        <f>'[10]Daily Roster'!$L235</f>
        <v>Samuel McClean(admissions)</v>
      </c>
      <c r="M235" s="56">
        <f>'[10]Daily Roster'!$M235</f>
        <v>0</v>
      </c>
      <c r="N235" s="56">
        <f>'[10]Daily Roster'!$N235</f>
        <v>0</v>
      </c>
      <c r="O235" s="56">
        <f>'[10]Daily Roster'!$O235</f>
        <v>0</v>
      </c>
      <c r="P235" s="56">
        <f>'[10]Daily Roster'!$P235</f>
        <v>0</v>
      </c>
      <c r="Q235" s="56">
        <f>'[10]Daily Roster'!$Q235</f>
        <v>0</v>
      </c>
      <c r="R235" s="56">
        <f>'[10]Daily Roster'!$R235</f>
        <v>0</v>
      </c>
      <c r="S235" s="56">
        <f>'[10]Daily Roster'!$S235</f>
        <v>0</v>
      </c>
      <c r="T235" s="56">
        <f>'[10]Daily Roster'!$T235</f>
        <v>0</v>
      </c>
    </row>
    <row r="236" spans="1:20" x14ac:dyDescent="0.3">
      <c r="A236" s="7">
        <v>43794</v>
      </c>
      <c r="B236" s="1" t="s">
        <v>1</v>
      </c>
      <c r="C236" s="56" t="str">
        <f>'[10]Daily Roster'!$C236</f>
        <v>J.Do</v>
      </c>
      <c r="D236" s="56" t="str">
        <f>'[10]Daily Roster'!$D236</f>
        <v>Kosta</v>
      </c>
      <c r="E236" s="56" t="str">
        <f>'[10]Daily Roster'!$E236</f>
        <v>Karishma</v>
      </c>
      <c r="F236" s="56" t="str">
        <f>'[10]Daily Roster'!$F236</f>
        <v>S.McPhee</v>
      </c>
      <c r="G236" s="56" t="str">
        <f>'[10]Daily Roster'!$G236</f>
        <v>Jasenka</v>
      </c>
      <c r="H236" s="56" t="str">
        <f>'[10]Daily Roster'!$H236</f>
        <v>Tatyana</v>
      </c>
      <c r="I236" s="56" t="str">
        <f>'[10]Daily Roster'!$I236</f>
        <v>Arthur</v>
      </c>
      <c r="J236" s="56" t="str">
        <f>'[10]Daily Roster'!$J236</f>
        <v>qq</v>
      </c>
      <c r="K236" s="56">
        <f>'[10]Daily Roster'!$K236</f>
        <v>0</v>
      </c>
      <c r="L236" s="56" t="str">
        <f>'[10]Daily Roster'!$L236</f>
        <v>Samuel McClean(support)</v>
      </c>
      <c r="M236" s="56">
        <f>'[10]Daily Roster'!$M236</f>
        <v>0</v>
      </c>
      <c r="N236" s="56">
        <f>'[10]Daily Roster'!$N236</f>
        <v>0</v>
      </c>
      <c r="O236" s="56">
        <f>'[10]Daily Roster'!$O236</f>
        <v>0</v>
      </c>
      <c r="P236" s="56">
        <f>'[10]Daily Roster'!$P236</f>
        <v>0</v>
      </c>
      <c r="Q236" s="56">
        <f>'[10]Daily Roster'!$Q236</f>
        <v>0</v>
      </c>
      <c r="R236" s="56">
        <f>'[10]Daily Roster'!$R236</f>
        <v>0</v>
      </c>
      <c r="S236" s="56">
        <f>'[10]Daily Roster'!$S236</f>
        <v>0</v>
      </c>
      <c r="T236" s="56">
        <f>'[10]Daily Roster'!$T236</f>
        <v>0</v>
      </c>
    </row>
    <row r="237" spans="1:20" x14ac:dyDescent="0.3">
      <c r="A237" s="7">
        <v>43795</v>
      </c>
      <c r="B237" s="1" t="s">
        <v>2</v>
      </c>
      <c r="C237" s="56" t="str">
        <f>'[10]Daily Roster'!$C237</f>
        <v>J.Do</v>
      </c>
      <c r="D237" s="56" t="str">
        <f>'[10]Daily Roster'!$D237</f>
        <v>Kosta</v>
      </c>
      <c r="E237" s="56" t="str">
        <f>'[10]Daily Roster'!$E237</f>
        <v>Karishma</v>
      </c>
      <c r="F237" s="56" t="str">
        <f>'[10]Daily Roster'!$F237</f>
        <v>S.McPhee</v>
      </c>
      <c r="G237" s="56" t="str">
        <f>'[10]Daily Roster'!$G237</f>
        <v>Tatyana</v>
      </c>
      <c r="H237" s="56" t="str">
        <f>'[10]Daily Roster'!$H237</f>
        <v>Arthur</v>
      </c>
      <c r="I237" s="56" t="str">
        <f>'[10]Daily Roster'!$I237</f>
        <v>Jasenka</v>
      </c>
      <c r="J237" s="56" t="str">
        <f>'[10]Daily Roster'!$J237</f>
        <v>Shirley (Echo)</v>
      </c>
      <c r="K237" s="56" t="str">
        <f>'[10]Daily Roster'!$K237</f>
        <v>Danny (Bravo)</v>
      </c>
      <c r="L237" s="56" t="str">
        <f>'[10]Daily Roster'!$L237</f>
        <v>Summer student from 2pm</v>
      </c>
      <c r="M237" s="56">
        <f>'[10]Daily Roster'!$M237</f>
        <v>0</v>
      </c>
      <c r="N237" s="56">
        <f>'[10]Daily Roster'!$N237</f>
        <v>0</v>
      </c>
      <c r="O237" s="56">
        <f>'[10]Daily Roster'!$O237</f>
        <v>0</v>
      </c>
      <c r="P237" s="56">
        <f>'[10]Daily Roster'!$P237</f>
        <v>0</v>
      </c>
      <c r="Q237" s="56">
        <f>'[10]Daily Roster'!$Q237</f>
        <v>0</v>
      </c>
      <c r="R237" s="56">
        <f>'[10]Daily Roster'!$R237</f>
        <v>0</v>
      </c>
      <c r="S237" s="56">
        <f>'[10]Daily Roster'!$S237</f>
        <v>0</v>
      </c>
      <c r="T237" s="56">
        <f>'[10]Daily Roster'!$T237</f>
        <v>0</v>
      </c>
    </row>
    <row r="238" spans="1:20" x14ac:dyDescent="0.3">
      <c r="A238" s="7">
        <v>43796</v>
      </c>
      <c r="B238" s="1" t="s">
        <v>3</v>
      </c>
      <c r="C238" s="56" t="str">
        <f>'[10]Daily Roster'!$C238</f>
        <v>J.Do</v>
      </c>
      <c r="D238" s="56" t="str">
        <f>'[10]Daily Roster'!$D238</f>
        <v>Kosta</v>
      </c>
      <c r="E238" s="56" t="str">
        <f>'[10]Daily Roster'!$E238</f>
        <v>Karishma</v>
      </c>
      <c r="F238" s="56" t="str">
        <f>'[10]Daily Roster'!$F238</f>
        <v>S.McPhee</v>
      </c>
      <c r="G238" s="56" t="str">
        <f>'[10]Daily Roster'!$G238</f>
        <v>J.Parkinson</v>
      </c>
      <c r="H238" s="56" t="str">
        <f>'[10]Daily Roster'!$H238</f>
        <v>Tatyana</v>
      </c>
      <c r="I238" s="56" t="str">
        <f>'[10]Daily Roster'!$I238</f>
        <v>Jasenka</v>
      </c>
      <c r="J238" s="56" t="str">
        <f>'[10]Daily Roster'!$J238</f>
        <v>Shirley (Echo)</v>
      </c>
      <c r="K238" s="56" t="str">
        <f>'[10]Daily Roster'!$K238</f>
        <v>Danny (Bravo)</v>
      </c>
      <c r="L238" s="56" t="str">
        <f>'[10]Daily Roster'!$L238</f>
        <v>qq</v>
      </c>
      <c r="M238" s="56">
        <f>'[10]Daily Roster'!$M238</f>
        <v>0</v>
      </c>
      <c r="N238" s="56">
        <f>'[10]Daily Roster'!$N238</f>
        <v>0</v>
      </c>
      <c r="O238" s="56">
        <f>'[10]Daily Roster'!$O238</f>
        <v>0</v>
      </c>
      <c r="P238" s="56">
        <f>'[10]Daily Roster'!$P238</f>
        <v>0</v>
      </c>
      <c r="Q238" s="56">
        <f>'[10]Daily Roster'!$Q238</f>
        <v>0</v>
      </c>
      <c r="R238" s="56">
        <f>'[10]Daily Roster'!$R238</f>
        <v>0</v>
      </c>
      <c r="S238" s="56">
        <f>'[10]Daily Roster'!$S238</f>
        <v>0</v>
      </c>
      <c r="T238" s="56">
        <f>'[10]Daily Roster'!$T238</f>
        <v>0</v>
      </c>
    </row>
    <row r="239" spans="1:20" x14ac:dyDescent="0.3">
      <c r="A239" s="7">
        <v>43797</v>
      </c>
      <c r="B239" s="1" t="s">
        <v>4</v>
      </c>
      <c r="C239" s="56" t="str">
        <f>'[10]Daily Roster'!$C239</f>
        <v>J.Do</v>
      </c>
      <c r="D239" s="56" t="str">
        <f>'[10]Daily Roster'!$D239</f>
        <v>Kosta</v>
      </c>
      <c r="E239" s="56" t="str">
        <f>'[10]Daily Roster'!$E239</f>
        <v>Karishma</v>
      </c>
      <c r="F239" s="56" t="str">
        <f>'[10]Daily Roster'!$F239</f>
        <v>S.McPhee</v>
      </c>
      <c r="G239" s="56" t="str">
        <f>'[10]Daily Roster'!$G239</f>
        <v>Tatyana</v>
      </c>
      <c r="H239" s="56" t="str">
        <f>'[10]Daily Roster'!$H239</f>
        <v>Arthur</v>
      </c>
      <c r="I239" s="56" t="str">
        <f>'[10]Daily Roster'!$I239</f>
        <v>Jasenka</v>
      </c>
      <c r="J239" s="56" t="str">
        <f>'[10]Daily Roster'!$J239</f>
        <v>Shirley (Echo)</v>
      </c>
      <c r="K239" s="56" t="str">
        <f>'[10]Daily Roster'!$K239</f>
        <v>Danny (Bravo)</v>
      </c>
      <c r="L239" s="56" t="str">
        <f>'[10]Daily Roster'!$L239</f>
        <v>qq</v>
      </c>
      <c r="M239" s="56">
        <f>'[10]Daily Roster'!$M239</f>
        <v>0</v>
      </c>
      <c r="N239" s="56">
        <f>'[10]Daily Roster'!$N239</f>
        <v>0</v>
      </c>
      <c r="O239" s="56">
        <f>'[10]Daily Roster'!$O239</f>
        <v>0</v>
      </c>
      <c r="P239" s="56">
        <f>'[10]Daily Roster'!$P239</f>
        <v>0</v>
      </c>
      <c r="Q239" s="56">
        <f>'[10]Daily Roster'!$Q239</f>
        <v>0</v>
      </c>
      <c r="R239" s="56">
        <f>'[10]Daily Roster'!$R239</f>
        <v>0</v>
      </c>
      <c r="S239" s="56">
        <f>'[10]Daily Roster'!$S239</f>
        <v>0</v>
      </c>
      <c r="T239" s="56">
        <f>'[10]Daily Roster'!$T239</f>
        <v>0</v>
      </c>
    </row>
    <row r="240" spans="1:20" x14ac:dyDescent="0.3">
      <c r="A240" s="7">
        <v>43798</v>
      </c>
      <c r="B240" s="1" t="s">
        <v>5</v>
      </c>
      <c r="C240" s="56" t="str">
        <f>'[10]Daily Roster'!$C240</f>
        <v>J.Do</v>
      </c>
      <c r="D240" s="56" t="str">
        <f>'[10]Daily Roster'!$D240</f>
        <v>Kosta</v>
      </c>
      <c r="E240" s="56" t="str">
        <f>'[10]Daily Roster'!$E240</f>
        <v>Karishma</v>
      </c>
      <c r="F240" s="56" t="str">
        <f>'[10]Daily Roster'!$F240</f>
        <v>S.McPhee</v>
      </c>
      <c r="G240" s="56" t="str">
        <f>'[10]Daily Roster'!$G240</f>
        <v>J.Parkinson</v>
      </c>
      <c r="H240" s="56" t="str">
        <f>'[10]Daily Roster'!$H240</f>
        <v>Tatyana</v>
      </c>
      <c r="I240" s="56" t="str">
        <f>'[10]Daily Roster'!$I240</f>
        <v>Jasenka</v>
      </c>
      <c r="J240" s="56" t="str">
        <f>'[10]Daily Roster'!$J240</f>
        <v>Shirley (Echo)</v>
      </c>
      <c r="K240" s="56" t="str">
        <f>'[10]Daily Roster'!$K240</f>
        <v>Danny (Bravo)</v>
      </c>
      <c r="L240" s="56" t="str">
        <f>'[10]Daily Roster'!$L240</f>
        <v>qq</v>
      </c>
      <c r="M240" s="56">
        <f>'[10]Daily Roster'!$M240</f>
        <v>0</v>
      </c>
      <c r="N240" s="56">
        <f>'[10]Daily Roster'!$N240</f>
        <v>0</v>
      </c>
      <c r="O240" s="56">
        <f>'[10]Daily Roster'!$O240</f>
        <v>0</v>
      </c>
      <c r="P240" s="56">
        <f>'[10]Daily Roster'!$P240</f>
        <v>0</v>
      </c>
      <c r="Q240" s="56">
        <f>'[10]Daily Roster'!$Q240</f>
        <v>0</v>
      </c>
      <c r="R240" s="56">
        <f>'[10]Daily Roster'!$R240</f>
        <v>0</v>
      </c>
      <c r="S240" s="56">
        <f>'[10]Daily Roster'!$S240</f>
        <v>0</v>
      </c>
      <c r="T240" s="56">
        <f>'[10]Daily Roster'!$T240</f>
        <v>0</v>
      </c>
    </row>
    <row r="241" spans="1:20" x14ac:dyDescent="0.3">
      <c r="A241" s="7">
        <v>43801</v>
      </c>
      <c r="B241" s="1" t="s">
        <v>1</v>
      </c>
      <c r="C241" s="56" t="str">
        <f>'[10]Daily Roster'!$C241</f>
        <v>J.Do</v>
      </c>
      <c r="D241" s="56" t="str">
        <f>'[10]Daily Roster'!$D241</f>
        <v>Kosta</v>
      </c>
      <c r="E241" s="56" t="str">
        <f>'[10]Daily Roster'!$E241</f>
        <v>Karishma</v>
      </c>
      <c r="F241" s="56" t="str">
        <f>'[10]Daily Roster'!$F241</f>
        <v>S.McPhee</v>
      </c>
      <c r="G241" s="56" t="str">
        <f>'[10]Daily Roster'!$G241</f>
        <v>Tatyana</v>
      </c>
      <c r="H241" s="56" t="str">
        <f>'[10]Daily Roster'!$H241</f>
        <v>Arthur</v>
      </c>
      <c r="I241" s="56" t="str">
        <f>'[10]Daily Roster'!$I241</f>
        <v>Jasenka</v>
      </c>
      <c r="J241" s="56" t="str">
        <f>'[10]Daily Roster'!$J241</f>
        <v>Shirley (Echo)</v>
      </c>
      <c r="K241" s="56" t="str">
        <f>'[10]Daily Roster'!$K241</f>
        <v>Danny (Bravo)</v>
      </c>
      <c r="L241" s="56" t="str">
        <f>'[10]Daily Roster'!$L241</f>
        <v>qq</v>
      </c>
      <c r="M241" s="56">
        <f>'[10]Daily Roster'!$M241</f>
        <v>0</v>
      </c>
      <c r="N241" s="56">
        <f>'[10]Daily Roster'!$N241</f>
        <v>0</v>
      </c>
      <c r="O241" s="56">
        <f>'[10]Daily Roster'!$O241</f>
        <v>0</v>
      </c>
      <c r="P241" s="56">
        <f>'[10]Daily Roster'!$P241</f>
        <v>0</v>
      </c>
      <c r="Q241" s="56">
        <f>'[10]Daily Roster'!$Q241</f>
        <v>0</v>
      </c>
      <c r="R241" s="56">
        <f>'[10]Daily Roster'!$R241</f>
        <v>0</v>
      </c>
      <c r="S241" s="56">
        <f>'[10]Daily Roster'!$S241</f>
        <v>0</v>
      </c>
      <c r="T241" s="56">
        <f>'[10]Daily Roster'!$T241</f>
        <v>0</v>
      </c>
    </row>
    <row r="242" spans="1:20" x14ac:dyDescent="0.3">
      <c r="A242" s="7">
        <v>43437</v>
      </c>
      <c r="B242" s="1" t="s">
        <v>1</v>
      </c>
      <c r="C242" s="56" t="str">
        <f>'[10]Daily Roster'!$C242</f>
        <v>J.Do</v>
      </c>
      <c r="D242" s="56" t="str">
        <f>'[10]Daily Roster'!$D242</f>
        <v>Arthur</v>
      </c>
      <c r="E242" s="56" t="str">
        <f>'[10]Daily Roster'!$E242</f>
        <v>Karishma</v>
      </c>
      <c r="F242" s="56" t="str">
        <f>'[10]Daily Roster'!$F242</f>
        <v>S.McPhee</v>
      </c>
      <c r="G242" s="56" t="str">
        <f>'[10]Daily Roster'!$G242</f>
        <v>Jasenka</v>
      </c>
      <c r="H242" s="56" t="str">
        <f>'[10]Daily Roster'!$H242</f>
        <v>Meng</v>
      </c>
      <c r="I242" s="56" t="str">
        <f>'[10]Daily Roster'!$I242</f>
        <v>Tatyana</v>
      </c>
      <c r="J242" s="56" t="str">
        <f>'[10]Daily Roster'!$J242</f>
        <v>Helen (Echo)</v>
      </c>
      <c r="K242" s="56" t="str">
        <f>'[10]Daily Roster'!$K242</f>
        <v>Danny (Delta)</v>
      </c>
      <c r="L242" s="56">
        <f>'[10]Daily Roster'!$L242</f>
        <v>0</v>
      </c>
      <c r="M242" s="56">
        <f>'[10]Daily Roster'!$M242</f>
        <v>0</v>
      </c>
      <c r="N242" s="56">
        <f>'[10]Daily Roster'!$N242</f>
        <v>0</v>
      </c>
      <c r="O242" s="56">
        <f>'[10]Daily Roster'!$O242</f>
        <v>0</v>
      </c>
      <c r="P242" s="56">
        <f>'[10]Daily Roster'!$P242</f>
        <v>0</v>
      </c>
      <c r="Q242" s="56">
        <f>'[10]Daily Roster'!$Q242</f>
        <v>0</v>
      </c>
      <c r="R242" s="56">
        <f>'[10]Daily Roster'!$R242</f>
        <v>0</v>
      </c>
      <c r="S242" s="56">
        <f>'[10]Daily Roster'!$S242</f>
        <v>0</v>
      </c>
      <c r="T242" s="56">
        <f>'[10]Daily Roster'!$T242</f>
        <v>0</v>
      </c>
    </row>
    <row r="243" spans="1:20" x14ac:dyDescent="0.3">
      <c r="A243" s="7">
        <v>43438</v>
      </c>
      <c r="B243" s="1" t="s">
        <v>2</v>
      </c>
      <c r="C243" s="56" t="str">
        <f>'[10]Daily Roster'!$C243</f>
        <v>J.Do</v>
      </c>
      <c r="D243" s="56" t="str">
        <f>'[10]Daily Roster'!$D243</f>
        <v>Arthur</v>
      </c>
      <c r="E243" s="56" t="str">
        <f>'[10]Daily Roster'!$E243</f>
        <v>Karishma</v>
      </c>
      <c r="F243" s="56" t="str">
        <f>'[10]Daily Roster'!$F243</f>
        <v>S.McPhee</v>
      </c>
      <c r="G243" s="56" t="str">
        <f>'[10]Daily Roster'!$G243</f>
        <v>Jasenka</v>
      </c>
      <c r="H243" s="56" t="str">
        <f>'[10]Daily Roster'!$H243</f>
        <v>Meng</v>
      </c>
      <c r="I243" s="56" t="str">
        <f>'[10]Daily Roster'!$I243</f>
        <v>Tatyana</v>
      </c>
      <c r="J243" s="56" t="str">
        <f>'[10]Daily Roster'!$J243</f>
        <v>Helen (Echo)</v>
      </c>
      <c r="K243" s="56" t="str">
        <f>'[10]Daily Roster'!$K243</f>
        <v>Danny (Delta)</v>
      </c>
      <c r="L243" s="56">
        <f>'[10]Daily Roster'!$L243</f>
        <v>0</v>
      </c>
      <c r="M243" s="56">
        <f>'[10]Daily Roster'!$M243</f>
        <v>0</v>
      </c>
      <c r="N243" s="56">
        <f>'[10]Daily Roster'!$N243</f>
        <v>0</v>
      </c>
      <c r="O243" s="56">
        <f>'[10]Daily Roster'!$O243</f>
        <v>0</v>
      </c>
      <c r="P243" s="56">
        <f>'[10]Daily Roster'!$P243</f>
        <v>0</v>
      </c>
      <c r="Q243" s="56">
        <f>'[10]Daily Roster'!$Q243</f>
        <v>0</v>
      </c>
      <c r="R243" s="56">
        <f>'[10]Daily Roster'!$R243</f>
        <v>0</v>
      </c>
      <c r="S243" s="56">
        <f>'[10]Daily Roster'!$S243</f>
        <v>0</v>
      </c>
      <c r="T243" s="56">
        <f>'[10]Daily Roster'!$T243</f>
        <v>0</v>
      </c>
    </row>
    <row r="244" spans="1:20" x14ac:dyDescent="0.3">
      <c r="A244" s="7">
        <v>43439</v>
      </c>
      <c r="B244" s="1" t="s">
        <v>3</v>
      </c>
      <c r="C244" s="56" t="str">
        <f>'[10]Daily Roster'!$C244</f>
        <v>J.Do</v>
      </c>
      <c r="D244" s="56" t="str">
        <f>'[10]Daily Roster'!$D244</f>
        <v>Arthur</v>
      </c>
      <c r="E244" s="56" t="str">
        <f>'[10]Daily Roster'!$E244</f>
        <v>Karishma</v>
      </c>
      <c r="F244" s="56" t="str">
        <f>'[10]Daily Roster'!$F244</f>
        <v>Jasenka</v>
      </c>
      <c r="G244" s="56" t="str">
        <f>'[10]Daily Roster'!$G244</f>
        <v>J.Parkinson</v>
      </c>
      <c r="H244" s="56" t="str">
        <f>'[10]Daily Roster'!$H244</f>
        <v>Meng</v>
      </c>
      <c r="I244" s="56" t="str">
        <f>'[10]Daily Roster'!$I244</f>
        <v>Tatyana</v>
      </c>
      <c r="J244" s="56" t="str">
        <f>'[10]Daily Roster'!$J244</f>
        <v>Helen (Echo)</v>
      </c>
      <c r="K244" s="56" t="str">
        <f>'[10]Daily Roster'!$K244</f>
        <v>Danny (Delta)</v>
      </c>
      <c r="L244" s="56">
        <f>'[10]Daily Roster'!$L244</f>
        <v>0</v>
      </c>
      <c r="M244" s="56">
        <f>'[10]Daily Roster'!$M244</f>
        <v>0</v>
      </c>
      <c r="N244" s="56">
        <f>'[10]Daily Roster'!$N244</f>
        <v>0</v>
      </c>
      <c r="O244" s="56">
        <f>'[10]Daily Roster'!$O244</f>
        <v>0</v>
      </c>
      <c r="P244" s="56">
        <f>'[10]Daily Roster'!$P244</f>
        <v>0</v>
      </c>
      <c r="Q244" s="56">
        <f>'[10]Daily Roster'!$Q244</f>
        <v>0</v>
      </c>
      <c r="R244" s="56">
        <f>'[10]Daily Roster'!$R244</f>
        <v>0</v>
      </c>
      <c r="S244" s="56">
        <f>'[10]Daily Roster'!$S244</f>
        <v>0</v>
      </c>
      <c r="T244" s="56">
        <f>'[10]Daily Roster'!$T244</f>
        <v>0</v>
      </c>
    </row>
    <row r="245" spans="1:20" x14ac:dyDescent="0.3">
      <c r="A245" s="7">
        <v>43440</v>
      </c>
      <c r="B245" s="1" t="s">
        <v>4</v>
      </c>
      <c r="C245" s="56" t="str">
        <f>'[10]Daily Roster'!$C245</f>
        <v>J.Do</v>
      </c>
      <c r="D245" s="56" t="str">
        <f>'[10]Daily Roster'!$D245</f>
        <v>Arthur</v>
      </c>
      <c r="E245" s="56" t="str">
        <f>'[10]Daily Roster'!$E245</f>
        <v>Karishma</v>
      </c>
      <c r="F245" s="56" t="str">
        <f>'[10]Daily Roster'!$F245</f>
        <v>S.McPhee</v>
      </c>
      <c r="G245" s="56" t="str">
        <f>'[10]Daily Roster'!$G245</f>
        <v>J.Parkinson</v>
      </c>
      <c r="H245" s="56" t="str">
        <f>'[10]Daily Roster'!$H245</f>
        <v>Meng</v>
      </c>
      <c r="I245" s="56" t="str">
        <f>'[10]Daily Roster'!$I245</f>
        <v>Tatyana</v>
      </c>
      <c r="J245" s="56" t="str">
        <f>'[10]Daily Roster'!$J245</f>
        <v>Helen (Echo)</v>
      </c>
      <c r="K245" s="56" t="str">
        <f>'[10]Daily Roster'!$K245</f>
        <v>Danny (Delta)</v>
      </c>
      <c r="L245" s="56">
        <f>'[10]Daily Roster'!$L245</f>
        <v>0</v>
      </c>
      <c r="M245" s="56">
        <f>'[10]Daily Roster'!$M245</f>
        <v>0</v>
      </c>
      <c r="N245" s="56">
        <f>'[10]Daily Roster'!$N245</f>
        <v>0</v>
      </c>
      <c r="O245" s="56">
        <f>'[10]Daily Roster'!$O245</f>
        <v>0</v>
      </c>
      <c r="P245" s="56">
        <f>'[10]Daily Roster'!$P245</f>
        <v>0</v>
      </c>
      <c r="Q245" s="56">
        <f>'[10]Daily Roster'!$Q245</f>
        <v>0</v>
      </c>
      <c r="R245" s="56">
        <f>'[10]Daily Roster'!$R245</f>
        <v>0</v>
      </c>
      <c r="S245" s="56">
        <f>'[10]Daily Roster'!$S245</f>
        <v>0</v>
      </c>
      <c r="T245" s="56">
        <f>'[10]Daily Roster'!$T245</f>
        <v>0</v>
      </c>
    </row>
    <row r="246" spans="1:20" x14ac:dyDescent="0.3">
      <c r="A246" s="7">
        <v>43441</v>
      </c>
      <c r="B246" s="1" t="s">
        <v>5</v>
      </c>
      <c r="C246" s="56" t="str">
        <f>'[10]Daily Roster'!$C246</f>
        <v>J.Do</v>
      </c>
      <c r="D246" s="56" t="str">
        <f>'[10]Daily Roster'!$D246</f>
        <v>Arthur</v>
      </c>
      <c r="E246" s="56" t="str">
        <f>'[10]Daily Roster'!$E246</f>
        <v>Karishma</v>
      </c>
      <c r="F246" s="56" t="str">
        <f>'[10]Daily Roster'!$F246</f>
        <v>S.McPhee</v>
      </c>
      <c r="G246" s="56" t="str">
        <f>'[10]Daily Roster'!$G246</f>
        <v>Jasenka</v>
      </c>
      <c r="H246" s="56" t="str">
        <f>'[10]Daily Roster'!$H246</f>
        <v>Meng</v>
      </c>
      <c r="I246" s="56" t="str">
        <f>'[10]Daily Roster'!$I246</f>
        <v>Tatyana</v>
      </c>
      <c r="J246" s="56" t="str">
        <f>'[10]Daily Roster'!$J246</f>
        <v>Shirley (Echo)</v>
      </c>
      <c r="K246" s="56" t="str">
        <f>'[10]Daily Roster'!$K246</f>
        <v>Danny (Delta)</v>
      </c>
      <c r="L246" s="56">
        <f>'[10]Daily Roster'!$L246</f>
        <v>0</v>
      </c>
      <c r="M246" s="56">
        <f>'[10]Daily Roster'!$M246</f>
        <v>0</v>
      </c>
      <c r="N246" s="56">
        <f>'[10]Daily Roster'!$N246</f>
        <v>0</v>
      </c>
      <c r="O246" s="56">
        <f>'[10]Daily Roster'!$O246</f>
        <v>0</v>
      </c>
      <c r="P246" s="56">
        <f>'[10]Daily Roster'!$P246</f>
        <v>0</v>
      </c>
      <c r="Q246" s="56">
        <f>'[10]Daily Roster'!$Q246</f>
        <v>0</v>
      </c>
      <c r="R246" s="56">
        <f>'[10]Daily Roster'!$R246</f>
        <v>0</v>
      </c>
      <c r="S246" s="56">
        <f>'[10]Daily Roster'!$S246</f>
        <v>0</v>
      </c>
      <c r="T246" s="56">
        <f>'[10]Daily Roster'!$T246</f>
        <v>0</v>
      </c>
    </row>
    <row r="247" spans="1:20" x14ac:dyDescent="0.3">
      <c r="A247" s="7">
        <v>43444</v>
      </c>
      <c r="B247" s="1" t="s">
        <v>1</v>
      </c>
      <c r="C247" s="56" t="str">
        <f>'[10]Daily Roster'!$C247</f>
        <v>J.Do</v>
      </c>
      <c r="D247" s="56" t="str">
        <f>'[10]Daily Roster'!$D247</f>
        <v>Arthur</v>
      </c>
      <c r="E247" s="56" t="str">
        <f>'[10]Daily Roster'!$E247</f>
        <v>Karishma</v>
      </c>
      <c r="F247" s="56" t="str">
        <f>'[10]Daily Roster'!$F247</f>
        <v>S.McPhee</v>
      </c>
      <c r="G247" s="56" t="str">
        <f>'[10]Daily Roster'!$G247</f>
        <v>Jasenka</v>
      </c>
      <c r="H247" s="56" t="str">
        <f>'[10]Daily Roster'!$H247</f>
        <v>Janki</v>
      </c>
      <c r="I247" s="56" t="str">
        <f>'[10]Daily Roster'!$I247</f>
        <v>Tatyana</v>
      </c>
      <c r="J247" s="56">
        <f>'[10]Daily Roster'!$J247</f>
        <v>0</v>
      </c>
      <c r="K247" s="56">
        <f>'[10]Daily Roster'!$K247</f>
        <v>0</v>
      </c>
      <c r="L247" s="56">
        <f>'[10]Daily Roster'!$L247</f>
        <v>0</v>
      </c>
      <c r="M247" s="56">
        <f>'[10]Daily Roster'!$M247</f>
        <v>0</v>
      </c>
      <c r="N247" s="56">
        <f>'[10]Daily Roster'!$N247</f>
        <v>0</v>
      </c>
      <c r="O247" s="56">
        <f>'[10]Daily Roster'!$O247</f>
        <v>0</v>
      </c>
      <c r="P247" s="56">
        <f>'[10]Daily Roster'!$P247</f>
        <v>0</v>
      </c>
      <c r="Q247" s="56">
        <f>'[10]Daily Roster'!$Q247</f>
        <v>0</v>
      </c>
      <c r="R247" s="56">
        <f>'[10]Daily Roster'!$R247</f>
        <v>0</v>
      </c>
      <c r="S247" s="56">
        <f>'[10]Daily Roster'!$S247</f>
        <v>0</v>
      </c>
      <c r="T247" s="56">
        <f>'[10]Daily Roster'!$T247</f>
        <v>0</v>
      </c>
    </row>
    <row r="248" spans="1:20" x14ac:dyDescent="0.3">
      <c r="A248" s="7">
        <v>43445</v>
      </c>
      <c r="B248" s="1" t="s">
        <v>2</v>
      </c>
      <c r="C248" s="56" t="str">
        <f>'[10]Daily Roster'!$C248</f>
        <v>J.Do</v>
      </c>
      <c r="D248" s="56" t="str">
        <f>'[10]Daily Roster'!$D248</f>
        <v>Arthur</v>
      </c>
      <c r="E248" s="56" t="str">
        <f>'[10]Daily Roster'!$E248</f>
        <v>Karishma</v>
      </c>
      <c r="F248" s="56" t="str">
        <f>'[10]Daily Roster'!$F248</f>
        <v>S.McPhee</v>
      </c>
      <c r="G248" s="56" t="str">
        <f>'[10]Daily Roster'!$G248</f>
        <v>J.Parkinson</v>
      </c>
      <c r="H248" s="56" t="str">
        <f>'[10]Daily Roster'!$H248</f>
        <v>Jasenka</v>
      </c>
      <c r="I248" s="56" t="str">
        <f>'[10]Daily Roster'!$I248</f>
        <v>Tatyana</v>
      </c>
      <c r="J248" s="56">
        <f>'[10]Daily Roster'!$J248</f>
        <v>0</v>
      </c>
      <c r="K248" s="56">
        <f>'[10]Daily Roster'!$K248</f>
        <v>0</v>
      </c>
      <c r="L248" s="56">
        <f>'[10]Daily Roster'!$L248</f>
        <v>0</v>
      </c>
      <c r="M248" s="56">
        <f>'[10]Daily Roster'!$M248</f>
        <v>0</v>
      </c>
      <c r="N248" s="56">
        <f>'[10]Daily Roster'!$N248</f>
        <v>0</v>
      </c>
      <c r="O248" s="56">
        <f>'[10]Daily Roster'!$O248</f>
        <v>0</v>
      </c>
      <c r="P248" s="56">
        <f>'[10]Daily Roster'!$P248</f>
        <v>0</v>
      </c>
      <c r="Q248" s="56">
        <f>'[10]Daily Roster'!$Q248</f>
        <v>0</v>
      </c>
      <c r="R248" s="56">
        <f>'[10]Daily Roster'!$R248</f>
        <v>0</v>
      </c>
      <c r="S248" s="56">
        <f>'[10]Daily Roster'!$S248</f>
        <v>0</v>
      </c>
      <c r="T248" s="56">
        <f>'[10]Daily Roster'!$T248</f>
        <v>0</v>
      </c>
    </row>
    <row r="249" spans="1:20" x14ac:dyDescent="0.3">
      <c r="A249" s="7">
        <v>43446</v>
      </c>
      <c r="B249" s="1" t="s">
        <v>3</v>
      </c>
      <c r="C249" s="56" t="str">
        <f>'[10]Daily Roster'!$C249</f>
        <v>J.Do</v>
      </c>
      <c r="D249" s="56" t="str">
        <f>'[10]Daily Roster'!$D249</f>
        <v>K.Tiong</v>
      </c>
      <c r="E249" s="56" t="str">
        <f>'[10]Daily Roster'!$E249</f>
        <v>Karishma</v>
      </c>
      <c r="F249" s="56" t="str">
        <f>'[10]Daily Roster'!$F249</f>
        <v>S.McPhee/JenNguyen</v>
      </c>
      <c r="G249" s="56" t="str">
        <f>'[10]Daily Roster'!$G249</f>
        <v>Paree</v>
      </c>
      <c r="H249" s="56" t="str">
        <f>'[10]Daily Roster'!$H249</f>
        <v>Janki</v>
      </c>
      <c r="I249" s="56" t="str">
        <f>'[10]Daily Roster'!$I249</f>
        <v>Jasenka</v>
      </c>
      <c r="J249" s="56">
        <f>'[10]Daily Roster'!$J249</f>
        <v>0</v>
      </c>
      <c r="K249" s="56">
        <f>'[10]Daily Roster'!$K249</f>
        <v>0</v>
      </c>
      <c r="L249" s="56">
        <f>'[10]Daily Roster'!$L249</f>
        <v>0</v>
      </c>
      <c r="M249" s="56">
        <f>'[10]Daily Roster'!$M249</f>
        <v>0</v>
      </c>
      <c r="N249" s="56">
        <f>'[10]Daily Roster'!$N249</f>
        <v>0</v>
      </c>
      <c r="O249" s="56">
        <f>'[10]Daily Roster'!$O249</f>
        <v>0</v>
      </c>
      <c r="P249" s="56">
        <f>'[10]Daily Roster'!$P249</f>
        <v>0</v>
      </c>
      <c r="Q249" s="56">
        <f>'[10]Daily Roster'!$Q249</f>
        <v>0</v>
      </c>
      <c r="R249" s="56">
        <f>'[10]Daily Roster'!$R249</f>
        <v>0</v>
      </c>
      <c r="S249" s="56">
        <f>'[10]Daily Roster'!$S249</f>
        <v>0</v>
      </c>
      <c r="T249" s="56">
        <f>'[10]Daily Roster'!$T249</f>
        <v>0</v>
      </c>
    </row>
    <row r="250" spans="1:20" x14ac:dyDescent="0.3">
      <c r="A250" s="7">
        <v>43447</v>
      </c>
      <c r="B250" s="1" t="s">
        <v>4</v>
      </c>
      <c r="C250" s="56" t="str">
        <f>'[10]Daily Roster'!$C250</f>
        <v>J.Do</v>
      </c>
      <c r="D250" s="56" t="str">
        <f>'[10]Daily Roster'!$D250</f>
        <v>Arthur</v>
      </c>
      <c r="E250" s="56" t="str">
        <f>'[10]Daily Roster'!$E250</f>
        <v>Karishma</v>
      </c>
      <c r="F250" s="56" t="str">
        <f>'[10]Daily Roster'!$F250</f>
        <v>Jasenka</v>
      </c>
      <c r="G250" s="56" t="str">
        <f>'[10]Daily Roster'!$G250</f>
        <v>J.Parkinson/JenNguyen</v>
      </c>
      <c r="H250" s="56" t="str">
        <f>'[10]Daily Roster'!$H250</f>
        <v>Janki</v>
      </c>
      <c r="I250" s="56" t="str">
        <f>'[10]Daily Roster'!$I250</f>
        <v>Tatyana</v>
      </c>
      <c r="J250" s="56">
        <f>'[10]Daily Roster'!$J250</f>
        <v>0</v>
      </c>
      <c r="K250" s="56">
        <f>'[10]Daily Roster'!$K250</f>
        <v>0</v>
      </c>
      <c r="L250" s="56">
        <f>'[10]Daily Roster'!$L250</f>
        <v>0</v>
      </c>
      <c r="M250" s="56">
        <f>'[10]Daily Roster'!$M250</f>
        <v>0</v>
      </c>
      <c r="N250" s="56">
        <f>'[10]Daily Roster'!$N250</f>
        <v>0</v>
      </c>
      <c r="O250" s="56">
        <f>'[10]Daily Roster'!$O250</f>
        <v>0</v>
      </c>
      <c r="P250" s="56">
        <f>'[10]Daily Roster'!$P250</f>
        <v>0</v>
      </c>
      <c r="Q250" s="56">
        <f>'[10]Daily Roster'!$Q250</f>
        <v>0</v>
      </c>
      <c r="R250" s="56">
        <f>'[10]Daily Roster'!$R250</f>
        <v>0</v>
      </c>
      <c r="S250" s="56">
        <f>'[10]Daily Roster'!$S250</f>
        <v>0</v>
      </c>
      <c r="T250" s="56">
        <f>'[10]Daily Roster'!$T250</f>
        <v>0</v>
      </c>
    </row>
    <row r="251" spans="1:20" x14ac:dyDescent="0.3">
      <c r="A251" s="7">
        <v>43448</v>
      </c>
      <c r="B251" s="1" t="s">
        <v>5</v>
      </c>
      <c r="C251" s="56" t="str">
        <f>'[10]Daily Roster'!$C251</f>
        <v>J.Do</v>
      </c>
      <c r="D251" s="56" t="str">
        <f>'[10]Daily Roster'!$D251</f>
        <v>Arthur</v>
      </c>
      <c r="E251" s="56" t="str">
        <f>'[10]Daily Roster'!$E251</f>
        <v>Karishma</v>
      </c>
      <c r="F251" s="56" t="str">
        <f>'[10]Daily Roster'!$F251</f>
        <v>S.McPhee</v>
      </c>
      <c r="G251" s="56" t="str">
        <f>'[10]Daily Roster'!$G251</f>
        <v>Jasenka</v>
      </c>
      <c r="H251" s="56" t="str">
        <f>'[10]Daily Roster'!$H251</f>
        <v>Janki</v>
      </c>
      <c r="I251" s="56" t="str">
        <f>'[10]Daily Roster'!$I251</f>
        <v>Tatyana</v>
      </c>
      <c r="J251" s="56">
        <f>'[10]Daily Roster'!$J251</f>
        <v>0</v>
      </c>
      <c r="K251" s="56">
        <f>'[10]Daily Roster'!$K251</f>
        <v>0</v>
      </c>
      <c r="L251" s="56">
        <f>'[10]Daily Roster'!$L251</f>
        <v>0</v>
      </c>
      <c r="M251" s="56">
        <f>'[10]Daily Roster'!$M251</f>
        <v>0</v>
      </c>
      <c r="N251" s="56">
        <f>'[10]Daily Roster'!$N251</f>
        <v>0</v>
      </c>
      <c r="O251" s="56">
        <f>'[10]Daily Roster'!$O251</f>
        <v>0</v>
      </c>
      <c r="P251" s="56">
        <f>'[10]Daily Roster'!$P251</f>
        <v>0</v>
      </c>
      <c r="Q251" s="56">
        <f>'[10]Daily Roster'!$Q251</f>
        <v>0</v>
      </c>
      <c r="R251" s="56">
        <f>'[10]Daily Roster'!$R251</f>
        <v>0</v>
      </c>
      <c r="S251" s="56">
        <f>'[10]Daily Roster'!$S251</f>
        <v>0</v>
      </c>
      <c r="T251" s="56">
        <f>'[10]Daily Roster'!$T251</f>
        <v>0</v>
      </c>
    </row>
    <row r="252" spans="1:20" x14ac:dyDescent="0.3">
      <c r="A252" s="7">
        <v>43451</v>
      </c>
      <c r="B252" s="1" t="s">
        <v>1</v>
      </c>
      <c r="C252" s="56" t="str">
        <f>'[10]Daily Roster'!$C252</f>
        <v>Yolanda</v>
      </c>
      <c r="D252" s="56" t="str">
        <f>'[10]Daily Roster'!$D252</f>
        <v>Arthur</v>
      </c>
      <c r="E252" s="56" t="str">
        <f>'[10]Daily Roster'!$E252</f>
        <v>Karishma</v>
      </c>
      <c r="F252" s="56" t="str">
        <f>'[10]Daily Roster'!$F252</f>
        <v>S.McPhee</v>
      </c>
      <c r="G252" s="56" t="str">
        <f>'[10]Daily Roster'!$G252</f>
        <v>Tatyana</v>
      </c>
      <c r="H252" s="56" t="str">
        <f>'[10]Daily Roster'!$H252</f>
        <v>Golriz</v>
      </c>
      <c r="I252" s="56" t="str">
        <f>'[10]Daily Roster'!$I252</f>
        <v>Jasenka</v>
      </c>
      <c r="J252" s="56" t="str">
        <f>'[10]Daily Roster'!$J252</f>
        <v>Public Holiday</v>
      </c>
      <c r="K252" s="56">
        <f>'[10]Daily Roster'!$K252</f>
        <v>0</v>
      </c>
      <c r="L252" s="56">
        <f>'[10]Daily Roster'!$L252</f>
        <v>0</v>
      </c>
      <c r="M252" s="56">
        <f>'[10]Daily Roster'!$M252</f>
        <v>0</v>
      </c>
      <c r="N252" s="56">
        <f>'[10]Daily Roster'!$N252</f>
        <v>0</v>
      </c>
      <c r="O252" s="56">
        <f>'[10]Daily Roster'!$O252</f>
        <v>0</v>
      </c>
      <c r="P252" s="56">
        <f>'[10]Daily Roster'!$P252</f>
        <v>0</v>
      </c>
      <c r="Q252" s="56">
        <f>'[10]Daily Roster'!$Q252</f>
        <v>0</v>
      </c>
      <c r="R252" s="56">
        <f>'[10]Daily Roster'!$R252</f>
        <v>0</v>
      </c>
      <c r="S252" s="56">
        <f>'[10]Daily Roster'!$S252</f>
        <v>0</v>
      </c>
      <c r="T252" s="56">
        <f>'[10]Daily Roster'!$T252</f>
        <v>0</v>
      </c>
    </row>
    <row r="253" spans="1:20" x14ac:dyDescent="0.3">
      <c r="A253" s="7">
        <v>43452</v>
      </c>
      <c r="B253" s="1" t="s">
        <v>2</v>
      </c>
      <c r="C253" s="56" t="str">
        <f>'[10]Daily Roster'!$C253</f>
        <v>J.Do</v>
      </c>
      <c r="D253" s="56" t="str">
        <f>'[10]Daily Roster'!$D253</f>
        <v>Kosta</v>
      </c>
      <c r="E253" s="56" t="str">
        <f>'[10]Daily Roster'!$E253</f>
        <v>Tatyana</v>
      </c>
      <c r="F253" s="56" t="str">
        <f>'[10]Daily Roster'!$F253</f>
        <v>S.McPhee</v>
      </c>
      <c r="G253" s="56" t="str">
        <f>'[10]Daily Roster'!$G253</f>
        <v>J.Parkinson</v>
      </c>
      <c r="H253" s="56" t="str">
        <f>'[10]Daily Roster'!$H253</f>
        <v>Arthur</v>
      </c>
      <c r="I253" s="56" t="str">
        <f>'[10]Daily Roster'!$I253</f>
        <v>Jasenka</v>
      </c>
      <c r="J253" s="56" t="str">
        <f>'[10]Daily Roster'!$J253</f>
        <v>Public Holiday</v>
      </c>
      <c r="K253" s="56">
        <f>'[10]Daily Roster'!$K253</f>
        <v>0</v>
      </c>
      <c r="L253" s="56">
        <f>'[10]Daily Roster'!$L253</f>
        <v>0</v>
      </c>
      <c r="M253" s="56">
        <f>'[10]Daily Roster'!$M253</f>
        <v>0</v>
      </c>
      <c r="N253" s="56">
        <f>'[10]Daily Roster'!$N253</f>
        <v>0</v>
      </c>
      <c r="O253" s="56">
        <f>'[10]Daily Roster'!$O253</f>
        <v>0</v>
      </c>
      <c r="P253" s="56">
        <f>'[10]Daily Roster'!$P253</f>
        <v>0</v>
      </c>
      <c r="Q253" s="56">
        <f>'[10]Daily Roster'!$Q253</f>
        <v>0</v>
      </c>
      <c r="R253" s="56">
        <f>'[10]Daily Roster'!$R253</f>
        <v>0</v>
      </c>
      <c r="S253" s="56">
        <f>'[10]Daily Roster'!$S253</f>
        <v>0</v>
      </c>
      <c r="T253" s="56">
        <f>'[10]Daily Roster'!$T253</f>
        <v>0</v>
      </c>
    </row>
    <row r="254" spans="1:20" x14ac:dyDescent="0.3">
      <c r="A254" s="7">
        <v>43453</v>
      </c>
      <c r="B254" s="1" t="s">
        <v>3</v>
      </c>
      <c r="C254" s="56" t="str">
        <f>'[10]Daily Roster'!$C254</f>
        <v>J.Do</v>
      </c>
      <c r="D254" s="56" t="str">
        <f>'[10]Daily Roster'!$D254</f>
        <v>Kosta</v>
      </c>
      <c r="E254" s="56" t="str">
        <f>'[10]Daily Roster'!$E254</f>
        <v>Karishma</v>
      </c>
      <c r="F254" s="56" t="str">
        <f>'[10]Daily Roster'!$F254</f>
        <v>S.McPhee</v>
      </c>
      <c r="G254" s="56" t="str">
        <f>'[10]Daily Roster'!$G254</f>
        <v>Tatyana</v>
      </c>
      <c r="H254" s="56" t="str">
        <f>'[10]Daily Roster'!$H254</f>
        <v>Arthur</v>
      </c>
      <c r="I254" s="56" t="str">
        <f>'[10]Daily Roster'!$I254</f>
        <v>Jasenka</v>
      </c>
      <c r="J254" s="56">
        <f>'[10]Daily Roster'!$J254</f>
        <v>0</v>
      </c>
      <c r="K254" s="56">
        <f>'[10]Daily Roster'!$K254</f>
        <v>0</v>
      </c>
      <c r="L254" s="56">
        <f>'[10]Daily Roster'!$L254</f>
        <v>0</v>
      </c>
      <c r="M254" s="56">
        <f>'[10]Daily Roster'!$M254</f>
        <v>0</v>
      </c>
      <c r="N254" s="56">
        <f>'[10]Daily Roster'!$N254</f>
        <v>0</v>
      </c>
      <c r="O254" s="56">
        <f>'[10]Daily Roster'!$O254</f>
        <v>0</v>
      </c>
      <c r="P254" s="56">
        <f>'[10]Daily Roster'!$P254</f>
        <v>0</v>
      </c>
      <c r="Q254" s="56">
        <f>'[10]Daily Roster'!$Q254</f>
        <v>0</v>
      </c>
      <c r="R254" s="56">
        <f>'[10]Daily Roster'!$R254</f>
        <v>0</v>
      </c>
      <c r="S254" s="56">
        <f>'[10]Daily Roster'!$S254</f>
        <v>0</v>
      </c>
      <c r="T254" s="56">
        <f>'[10]Daily Roster'!$T254</f>
        <v>0</v>
      </c>
    </row>
    <row r="255" spans="1:20" x14ac:dyDescent="0.3">
      <c r="A255" s="7">
        <v>43454</v>
      </c>
      <c r="B255" s="1" t="s">
        <v>4</v>
      </c>
      <c r="C255" s="56" t="str">
        <f>'[10]Daily Roster'!$C255</f>
        <v>J.Do</v>
      </c>
      <c r="D255" s="56" t="str">
        <f>'[10]Daily Roster'!$D255</f>
        <v>Kosta</v>
      </c>
      <c r="E255" s="56" t="str">
        <f>'[10]Daily Roster'!$E255</f>
        <v>Karishma</v>
      </c>
      <c r="F255" s="56" t="str">
        <f>'[10]Daily Roster'!$F255</f>
        <v>S.McPhee</v>
      </c>
      <c r="G255" s="56" t="str">
        <f>'[10]Daily Roster'!$G255</f>
        <v>J.Parkinson</v>
      </c>
      <c r="H255" s="56" t="str">
        <f>'[10]Daily Roster'!$H255</f>
        <v>Arthur</v>
      </c>
      <c r="I255" s="56" t="str">
        <f>'[10]Daily Roster'!$I255</f>
        <v>Jasenka</v>
      </c>
      <c r="J255" s="56">
        <f>'[10]Daily Roster'!$J255</f>
        <v>0</v>
      </c>
      <c r="K255" s="56">
        <f>'[10]Daily Roster'!$K255</f>
        <v>0</v>
      </c>
      <c r="L255" s="56">
        <f>'[10]Daily Roster'!$L255</f>
        <v>0</v>
      </c>
      <c r="M255" s="56">
        <f>'[10]Daily Roster'!$M255</f>
        <v>0</v>
      </c>
      <c r="N255" s="56">
        <f>'[10]Daily Roster'!$N255</f>
        <v>0</v>
      </c>
      <c r="O255" s="56">
        <f>'[10]Daily Roster'!$O255</f>
        <v>0</v>
      </c>
      <c r="P255" s="56">
        <f>'[10]Daily Roster'!$P255</f>
        <v>0</v>
      </c>
      <c r="Q255" s="56">
        <f>'[10]Daily Roster'!$Q255</f>
        <v>0</v>
      </c>
      <c r="R255" s="56">
        <f>'[10]Daily Roster'!$R255</f>
        <v>0</v>
      </c>
      <c r="S255" s="56">
        <f>'[10]Daily Roster'!$S255</f>
        <v>0</v>
      </c>
      <c r="T255" s="56">
        <f>'[10]Daily Roster'!$T255</f>
        <v>0</v>
      </c>
    </row>
    <row r="256" spans="1:20" x14ac:dyDescent="0.3">
      <c r="A256" s="7">
        <v>43455</v>
      </c>
      <c r="B256" s="1" t="s">
        <v>5</v>
      </c>
      <c r="C256" s="56" t="str">
        <f>'[10]Daily Roster'!$C256</f>
        <v>J.Do</v>
      </c>
      <c r="D256" s="56" t="str">
        <f>'[10]Daily Roster'!$D256</f>
        <v>Kosta</v>
      </c>
      <c r="E256" s="56" t="str">
        <f>'[10]Daily Roster'!$E256</f>
        <v>Karishma</v>
      </c>
      <c r="F256" s="56" t="str">
        <f>'[10]Daily Roster'!$F256</f>
        <v>S.McPhee</v>
      </c>
      <c r="G256" s="56" t="str">
        <f>'[10]Daily Roster'!$G256</f>
        <v>Yolanda</v>
      </c>
      <c r="H256" s="56" t="str">
        <f>'[10]Daily Roster'!$H256</f>
        <v>Arthur</v>
      </c>
      <c r="I256" s="56" t="str">
        <f>'[10]Daily Roster'!$I256</f>
        <v>Jasenka</v>
      </c>
      <c r="J256" s="56">
        <f>'[10]Daily Roster'!$J256</f>
        <v>0</v>
      </c>
      <c r="K256" s="56">
        <f>'[10]Daily Roster'!$K256</f>
        <v>0</v>
      </c>
      <c r="L256" s="56">
        <f>'[10]Daily Roster'!$L256</f>
        <v>0</v>
      </c>
      <c r="M256" s="56">
        <f>'[10]Daily Roster'!$M256</f>
        <v>0</v>
      </c>
      <c r="N256" s="56">
        <f>'[10]Daily Roster'!$N256</f>
        <v>0</v>
      </c>
      <c r="O256" s="56">
        <f>'[10]Daily Roster'!$O256</f>
        <v>0</v>
      </c>
      <c r="P256" s="56">
        <f>'[10]Daily Roster'!$P256</f>
        <v>0</v>
      </c>
      <c r="Q256" s="56">
        <f>'[10]Daily Roster'!$Q256</f>
        <v>0</v>
      </c>
      <c r="R256" s="56">
        <f>'[10]Daily Roster'!$R256</f>
        <v>0</v>
      </c>
      <c r="S256" s="56">
        <f>'[10]Daily Roster'!$S256</f>
        <v>0</v>
      </c>
      <c r="T256" s="56">
        <f>'[10]Daily Roster'!$T256</f>
        <v>0</v>
      </c>
    </row>
    <row r="257" spans="1:20" x14ac:dyDescent="0.3">
      <c r="A257" s="7">
        <v>43458</v>
      </c>
      <c r="B257" s="1" t="s">
        <v>1</v>
      </c>
      <c r="C257" s="56" t="str">
        <f>'[10]Daily Roster'!$C257</f>
        <v>J.Do</v>
      </c>
      <c r="D257" s="56" t="str">
        <f>'[10]Daily Roster'!$D257</f>
        <v>Jasenka</v>
      </c>
      <c r="E257" s="56" t="str">
        <f>'[10]Daily Roster'!$E257</f>
        <v>Karishma</v>
      </c>
      <c r="F257" s="56" t="str">
        <f>'[10]Daily Roster'!$F257</f>
        <v>S.McPhee</v>
      </c>
      <c r="G257" s="56" t="str">
        <f>'[10]Daily Roster'!$G257</f>
        <v>Arthur</v>
      </c>
      <c r="H257" s="56" t="str">
        <f>'[10]Daily Roster'!$H257</f>
        <v>Meghana</v>
      </c>
      <c r="I257" s="56" t="str">
        <f>'[10]Daily Roster'!$I257</f>
        <v>Kosta</v>
      </c>
      <c r="J257" s="56">
        <f>'[10]Daily Roster'!$J257</f>
        <v>0</v>
      </c>
      <c r="K257" s="56">
        <f>'[10]Daily Roster'!$K257</f>
        <v>0</v>
      </c>
      <c r="L257" s="56">
        <f>'[10]Daily Roster'!$L257</f>
        <v>0</v>
      </c>
      <c r="M257" s="56">
        <f>'[10]Daily Roster'!$M257</f>
        <v>0</v>
      </c>
      <c r="N257" s="56">
        <f>'[10]Daily Roster'!$N257</f>
        <v>0</v>
      </c>
      <c r="O257" s="56">
        <f>'[10]Daily Roster'!$O257</f>
        <v>0</v>
      </c>
      <c r="P257" s="56">
        <f>'[10]Daily Roster'!$P257</f>
        <v>0</v>
      </c>
      <c r="Q257" s="56">
        <f>'[10]Daily Roster'!$Q257</f>
        <v>0</v>
      </c>
      <c r="R257" s="56">
        <f>'[10]Daily Roster'!$R257</f>
        <v>0</v>
      </c>
      <c r="S257" s="56">
        <f>'[10]Daily Roster'!$S257</f>
        <v>0</v>
      </c>
      <c r="T257" s="56">
        <f>'[10]Daily Roster'!$T257</f>
        <v>0</v>
      </c>
    </row>
    <row r="258" spans="1:20" x14ac:dyDescent="0.3">
      <c r="A258" s="7">
        <v>43459</v>
      </c>
      <c r="B258" s="1" t="s">
        <v>2</v>
      </c>
      <c r="C258" s="56" t="str">
        <f>'[10]Daily Roster'!$C258</f>
        <v>Public Holiday</v>
      </c>
      <c r="D258" s="56" t="str">
        <f>'[10]Daily Roster'!$D258</f>
        <v>Public Holiday</v>
      </c>
      <c r="E258" s="56" t="str">
        <f>'[10]Daily Roster'!$E258</f>
        <v>Public Holiday</v>
      </c>
      <c r="F258" s="56" t="str">
        <f>'[10]Daily Roster'!$F258</f>
        <v>Public Holiday</v>
      </c>
      <c r="G258" s="56" t="str">
        <f>'[10]Daily Roster'!$G258</f>
        <v>Public Holiday</v>
      </c>
      <c r="H258" s="56" t="str">
        <f>'[10]Daily Roster'!$H258</f>
        <v>Public Holiday</v>
      </c>
      <c r="I258" s="56" t="str">
        <f>'[10]Daily Roster'!$I258</f>
        <v>Public Holiday</v>
      </c>
      <c r="J258" s="56" t="str">
        <f>'[10]Daily Roster'!$J258</f>
        <v>Public Holiday</v>
      </c>
      <c r="K258" s="56" t="str">
        <f>'[10]Daily Roster'!$K258</f>
        <v>Public Holiday</v>
      </c>
      <c r="L258" s="56">
        <f>'[10]Daily Roster'!$L258</f>
        <v>0</v>
      </c>
      <c r="M258" s="56">
        <f>'[10]Daily Roster'!$M258</f>
        <v>0</v>
      </c>
      <c r="N258" s="56">
        <f>'[10]Daily Roster'!$N258</f>
        <v>0</v>
      </c>
      <c r="O258" s="56">
        <f>'[10]Daily Roster'!$O258</f>
        <v>0</v>
      </c>
      <c r="P258" s="56">
        <f>'[10]Daily Roster'!$P258</f>
        <v>0</v>
      </c>
      <c r="Q258" s="56">
        <f>'[10]Daily Roster'!$Q258</f>
        <v>0</v>
      </c>
      <c r="R258" s="56">
        <f>'[10]Daily Roster'!$R258</f>
        <v>0</v>
      </c>
      <c r="S258" s="56">
        <f>'[10]Daily Roster'!$S258</f>
        <v>0</v>
      </c>
      <c r="T258" s="56">
        <f>'[10]Daily Roster'!$T258</f>
        <v>0</v>
      </c>
    </row>
    <row r="259" spans="1:20" x14ac:dyDescent="0.3">
      <c r="A259" s="7">
        <v>43460</v>
      </c>
      <c r="B259" s="1" t="s">
        <v>3</v>
      </c>
      <c r="C259" s="56" t="str">
        <f>'[10]Daily Roster'!$C259</f>
        <v>Public Holiday</v>
      </c>
      <c r="D259" s="56" t="str">
        <f>'[10]Daily Roster'!$D259</f>
        <v>Public Holiday</v>
      </c>
      <c r="E259" s="56" t="str">
        <f>'[10]Daily Roster'!$E259</f>
        <v>Public Holiday</v>
      </c>
      <c r="F259" s="56" t="str">
        <f>'[10]Daily Roster'!$F259</f>
        <v>Public Holiday</v>
      </c>
      <c r="G259" s="56" t="str">
        <f>'[10]Daily Roster'!$G259</f>
        <v>Public Holiday</v>
      </c>
      <c r="H259" s="56" t="str">
        <f>'[10]Daily Roster'!$H259</f>
        <v>Public Holiday</v>
      </c>
      <c r="I259" s="56" t="str">
        <f>'[10]Daily Roster'!$I259</f>
        <v>Public Holiday</v>
      </c>
      <c r="J259" s="56" t="str">
        <f>'[10]Daily Roster'!$J259</f>
        <v>Public Holiday</v>
      </c>
      <c r="K259" s="56" t="str">
        <f>'[10]Daily Roster'!$K259</f>
        <v>Public Holiday</v>
      </c>
      <c r="L259" s="56">
        <f>'[10]Daily Roster'!$L259</f>
        <v>0</v>
      </c>
      <c r="M259" s="56">
        <f>'[10]Daily Roster'!$M259</f>
        <v>0</v>
      </c>
      <c r="N259" s="56">
        <f>'[10]Daily Roster'!$N259</f>
        <v>0</v>
      </c>
      <c r="O259" s="56">
        <f>'[10]Daily Roster'!$O259</f>
        <v>0</v>
      </c>
      <c r="P259" s="56">
        <f>'[10]Daily Roster'!$P259</f>
        <v>0</v>
      </c>
      <c r="Q259" s="56">
        <f>'[10]Daily Roster'!$Q259</f>
        <v>0</v>
      </c>
      <c r="R259" s="56">
        <f>'[10]Daily Roster'!$R259</f>
        <v>0</v>
      </c>
      <c r="S259" s="56">
        <f>'[10]Daily Roster'!$S259</f>
        <v>0</v>
      </c>
      <c r="T259" s="56">
        <f>'[10]Daily Roster'!$T259</f>
        <v>0</v>
      </c>
    </row>
    <row r="260" spans="1:20" x14ac:dyDescent="0.3">
      <c r="A260" s="7">
        <v>43461</v>
      </c>
      <c r="B260" s="1" t="s">
        <v>4</v>
      </c>
      <c r="C260" s="56" t="str">
        <f>'[10]Daily Roster'!$C260</f>
        <v>J.Do</v>
      </c>
      <c r="D260" s="56" t="str">
        <f>'[10]Daily Roster'!$D260</f>
        <v>Jasenka</v>
      </c>
      <c r="E260" s="56" t="str">
        <f>'[10]Daily Roster'!$E260</f>
        <v>Karishma</v>
      </c>
      <c r="F260" s="56" t="str">
        <f>'[10]Daily Roster'!$F260</f>
        <v>S.McPhee</v>
      </c>
      <c r="G260" s="56" t="str">
        <f>'[10]Daily Roster'!$G260</f>
        <v>J.Parkinson</v>
      </c>
      <c r="H260" s="56" t="str">
        <f>'[10]Daily Roster'!$H260</f>
        <v>Tatyana</v>
      </c>
      <c r="I260" s="56" t="str">
        <f>'[10]Daily Roster'!$I260</f>
        <v>Kosta</v>
      </c>
      <c r="J260" s="56">
        <f>'[10]Daily Roster'!$J260</f>
        <v>0</v>
      </c>
      <c r="K260" s="56">
        <f>'[10]Daily Roster'!$K260</f>
        <v>0</v>
      </c>
      <c r="L260" s="56">
        <f>'[10]Daily Roster'!$L260</f>
        <v>0</v>
      </c>
      <c r="M260" s="56">
        <f>'[10]Daily Roster'!$M260</f>
        <v>0</v>
      </c>
      <c r="N260" s="56">
        <f>'[10]Daily Roster'!$N260</f>
        <v>0</v>
      </c>
      <c r="O260" s="56">
        <f>'[10]Daily Roster'!$O260</f>
        <v>0</v>
      </c>
      <c r="P260" s="56">
        <f>'[10]Daily Roster'!$P260</f>
        <v>0</v>
      </c>
      <c r="Q260" s="56">
        <f>'[10]Daily Roster'!$Q260</f>
        <v>0</v>
      </c>
      <c r="R260" s="56">
        <f>'[10]Daily Roster'!$R260</f>
        <v>0</v>
      </c>
      <c r="S260" s="56">
        <f>'[10]Daily Roster'!$S260</f>
        <v>0</v>
      </c>
      <c r="T260" s="56">
        <f>'[10]Daily Roster'!$T260</f>
        <v>0</v>
      </c>
    </row>
    <row r="261" spans="1:20" x14ac:dyDescent="0.3">
      <c r="A261" s="7">
        <v>43462</v>
      </c>
      <c r="B261" s="1" t="s">
        <v>5</v>
      </c>
      <c r="C261" s="56" t="str">
        <f>'[10]Daily Roster'!$C261</f>
        <v>J.Do</v>
      </c>
      <c r="D261" s="56" t="str">
        <f>'[10]Daily Roster'!$D261</f>
        <v>Jasenka</v>
      </c>
      <c r="E261" s="56" t="str">
        <f>'[10]Daily Roster'!$E261</f>
        <v>Karishma</v>
      </c>
      <c r="F261" s="56" t="str">
        <f>'[10]Daily Roster'!$F261</f>
        <v>S.McPhee</v>
      </c>
      <c r="G261" s="56" t="str">
        <f>'[10]Daily Roster'!$G261</f>
        <v>Tatyana</v>
      </c>
      <c r="H261" s="56" t="str">
        <f>'[10]Daily Roster'!$H261</f>
        <v>J.Yang</v>
      </c>
      <c r="I261" s="56" t="str">
        <f>'[10]Daily Roster'!$I261</f>
        <v>Kosta</v>
      </c>
      <c r="J261" s="56">
        <f>'[10]Daily Roster'!$J261</f>
        <v>0</v>
      </c>
      <c r="K261" s="56">
        <f>'[10]Daily Roster'!$K261</f>
        <v>0</v>
      </c>
      <c r="L261" s="56">
        <f>'[10]Daily Roster'!$L261</f>
        <v>0</v>
      </c>
      <c r="M261" s="56">
        <f>'[10]Daily Roster'!$M261</f>
        <v>0</v>
      </c>
      <c r="N261" s="56">
        <f>'[10]Daily Roster'!$N261</f>
        <v>0</v>
      </c>
      <c r="O261" s="56">
        <f>'[10]Daily Roster'!$O261</f>
        <v>0</v>
      </c>
      <c r="P261" s="56">
        <f>'[10]Daily Roster'!$P261</f>
        <v>0</v>
      </c>
      <c r="Q261" s="56">
        <f>'[10]Daily Roster'!$Q261</f>
        <v>0</v>
      </c>
      <c r="R261" s="56">
        <f>'[10]Daily Roster'!$R261</f>
        <v>0</v>
      </c>
      <c r="S261" s="56">
        <f>'[10]Daily Roster'!$S261</f>
        <v>0</v>
      </c>
      <c r="T261" s="56">
        <f>'[10]Daily Roster'!$T261</f>
        <v>0</v>
      </c>
    </row>
    <row r="262" spans="1:20" x14ac:dyDescent="0.3">
      <c r="A262" s="7">
        <v>43465</v>
      </c>
      <c r="B262" s="1" t="s">
        <v>1</v>
      </c>
      <c r="C262" s="56" t="str">
        <f>'[10]Daily Roster'!$C262</f>
        <v>J.Do/Nelson</v>
      </c>
      <c r="D262" s="56" t="str">
        <f>'[10]Daily Roster'!$D262</f>
        <v>Kosta</v>
      </c>
      <c r="E262" s="56" t="str">
        <f>'[10]Daily Roster'!$E262</f>
        <v>Karishma</v>
      </c>
      <c r="F262" s="56" t="str">
        <f>'[10]Daily Roster'!$F262</f>
        <v>Tatyana</v>
      </c>
      <c r="G262" s="56" t="str">
        <f>'[10]Daily Roster'!$G262</f>
        <v>Jasenka</v>
      </c>
      <c r="H262" s="56" t="str">
        <f>'[10]Daily Roster'!$H262</f>
        <v>Eugene</v>
      </c>
      <c r="I262" s="56" t="str">
        <f>'[10]Daily Roster'!$I262</f>
        <v>S.McPhee</v>
      </c>
      <c r="J262" s="56">
        <f>'[10]Daily Roster'!$J262</f>
        <v>0</v>
      </c>
      <c r="K262" s="56">
        <f>'[10]Daily Roster'!$K262</f>
        <v>0</v>
      </c>
      <c r="L262" s="56">
        <f>'[10]Daily Roster'!$L262</f>
        <v>0</v>
      </c>
      <c r="M262" s="56">
        <f>'[10]Daily Roster'!$M262</f>
        <v>0</v>
      </c>
      <c r="N262" s="56">
        <f>'[10]Daily Roster'!$N262</f>
        <v>0</v>
      </c>
      <c r="O262" s="56">
        <f>'[10]Daily Roster'!$O262</f>
        <v>0</v>
      </c>
      <c r="P262" s="56">
        <f>'[10]Daily Roster'!$P262</f>
        <v>0</v>
      </c>
      <c r="Q262" s="56">
        <f>'[10]Daily Roster'!$Q262</f>
        <v>0</v>
      </c>
      <c r="R262" s="56">
        <f>'[10]Daily Roster'!$R262</f>
        <v>0</v>
      </c>
      <c r="S262" s="56">
        <f>'[10]Daily Roster'!$S262</f>
        <v>0</v>
      </c>
      <c r="T262" s="56">
        <f>'[10]Daily Roster'!$T262</f>
        <v>0</v>
      </c>
    </row>
    <row r="263" spans="1:20" x14ac:dyDescent="0.3">
      <c r="A263" s="7">
        <v>43466</v>
      </c>
      <c r="B263" s="1" t="s">
        <v>2</v>
      </c>
      <c r="C263" s="56" t="str">
        <f>'[10]Daily Roster'!$C263</f>
        <v>Public Holiday</v>
      </c>
      <c r="D263" s="56" t="str">
        <f>'[10]Daily Roster'!$D263</f>
        <v>Public Holiday</v>
      </c>
      <c r="E263" s="56" t="str">
        <f>'[10]Daily Roster'!$E263</f>
        <v>Public Holiday</v>
      </c>
      <c r="F263" s="56" t="str">
        <f>'[10]Daily Roster'!$F263</f>
        <v>Public Holiday</v>
      </c>
      <c r="G263" s="56" t="str">
        <f>'[10]Daily Roster'!$G263</f>
        <v>Public Holiday</v>
      </c>
      <c r="H263" s="56" t="str">
        <f>'[10]Daily Roster'!$H263</f>
        <v>Public Holiday</v>
      </c>
      <c r="I263" s="56" t="str">
        <f>'[10]Daily Roster'!$I263</f>
        <v>Public Holiday</v>
      </c>
      <c r="J263" s="56">
        <f>'[10]Daily Roster'!$J263</f>
        <v>0</v>
      </c>
      <c r="K263" s="56">
        <f>'[10]Daily Roster'!$K263</f>
        <v>0</v>
      </c>
      <c r="L263" s="56">
        <f>'[10]Daily Roster'!$L263</f>
        <v>0</v>
      </c>
      <c r="M263" s="56">
        <f>'[10]Daily Roster'!$M263</f>
        <v>0</v>
      </c>
      <c r="N263" s="56">
        <f>'[10]Daily Roster'!$N263</f>
        <v>0</v>
      </c>
      <c r="O263" s="56">
        <f>'[10]Daily Roster'!$O263</f>
        <v>0</v>
      </c>
      <c r="P263" s="56">
        <f>'[10]Daily Roster'!$P263</f>
        <v>0</v>
      </c>
      <c r="Q263" s="56">
        <f>'[10]Daily Roster'!$Q263</f>
        <v>0</v>
      </c>
      <c r="R263" s="56">
        <f>'[10]Daily Roster'!$R263</f>
        <v>0</v>
      </c>
      <c r="S263" s="56">
        <f>'[10]Daily Roster'!$S263</f>
        <v>0</v>
      </c>
      <c r="T263" s="56">
        <f>'[10]Daily Roster'!$T263</f>
        <v>0</v>
      </c>
    </row>
    <row r="264" spans="1:20" x14ac:dyDescent="0.3">
      <c r="A264" s="7">
        <v>43467</v>
      </c>
      <c r="B264" s="1" t="s">
        <v>3</v>
      </c>
      <c r="C264" s="56" t="str">
        <f>'[10]Daily Roster'!$C264</f>
        <v>J.Do</v>
      </c>
      <c r="D264" s="56" t="str">
        <f>'[10]Daily Roster'!$D264</f>
        <v>Kosta</v>
      </c>
      <c r="E264" s="56" t="str">
        <f>'[10]Daily Roster'!$E264</f>
        <v>Karishma</v>
      </c>
      <c r="F264" s="56" t="str">
        <f>'[10]Daily Roster'!$F264</f>
        <v>Tatyana</v>
      </c>
      <c r="G264" s="56" t="str">
        <f>'[10]Daily Roster'!$G264</f>
        <v>Jasenka</v>
      </c>
      <c r="H264" s="56" t="str">
        <f>'[10]Daily Roster'!$H264</f>
        <v>Mohammed</v>
      </c>
      <c r="I264" s="56" t="str">
        <f>'[10]Daily Roster'!$I264</f>
        <v>S.McPhee</v>
      </c>
      <c r="J264" s="56">
        <f>'[10]Daily Roster'!$J264</f>
        <v>0</v>
      </c>
      <c r="K264" s="56">
        <f>'[10]Daily Roster'!$K264</f>
        <v>0</v>
      </c>
      <c r="L264" s="56">
        <f>'[10]Daily Roster'!$L264</f>
        <v>0</v>
      </c>
      <c r="M264" s="56">
        <f>'[10]Daily Roster'!$M264</f>
        <v>0</v>
      </c>
      <c r="N264" s="56">
        <f>'[10]Daily Roster'!$N264</f>
        <v>0</v>
      </c>
      <c r="O264" s="56">
        <f>'[10]Daily Roster'!$O264</f>
        <v>0</v>
      </c>
      <c r="P264" s="56">
        <f>'[10]Daily Roster'!$P264</f>
        <v>0</v>
      </c>
      <c r="Q264" s="56">
        <f>'[10]Daily Roster'!$Q264</f>
        <v>0</v>
      </c>
      <c r="R264" s="56">
        <f>'[10]Daily Roster'!$R264</f>
        <v>0</v>
      </c>
      <c r="S264" s="56">
        <f>'[10]Daily Roster'!$S264</f>
        <v>0</v>
      </c>
      <c r="T264" s="56">
        <f>'[10]Daily Roster'!$T264</f>
        <v>0</v>
      </c>
    </row>
    <row r="265" spans="1:20" x14ac:dyDescent="0.3">
      <c r="A265" s="7">
        <v>43468</v>
      </c>
      <c r="B265" s="1" t="s">
        <v>4</v>
      </c>
      <c r="C265" s="56" t="str">
        <f>'[10]Daily Roster'!$C265</f>
        <v>J.Do</v>
      </c>
      <c r="D265" s="56" t="str">
        <f>'[10]Daily Roster'!$D265</f>
        <v>Kosta</v>
      </c>
      <c r="E265" s="56" t="str">
        <f>'[10]Daily Roster'!$E265</f>
        <v>Karishma</v>
      </c>
      <c r="F265" s="56" t="str">
        <f>'[10]Daily Roster'!$F265</f>
        <v>Tatyana</v>
      </c>
      <c r="G265" s="56" t="str">
        <f>'[10]Daily Roster'!$G265</f>
        <v>J.Parkinson</v>
      </c>
      <c r="H265" s="56" t="str">
        <f>'[10]Daily Roster'!$H265</f>
        <v>Jasenka</v>
      </c>
      <c r="I265" s="56" t="str">
        <f>'[10]Daily Roster'!$I265</f>
        <v>S.McPhee</v>
      </c>
      <c r="J265" s="56">
        <f>'[10]Daily Roster'!$J265</f>
        <v>0</v>
      </c>
      <c r="K265" s="56">
        <f>'[10]Daily Roster'!$K265</f>
        <v>0</v>
      </c>
      <c r="L265" s="56">
        <f>'[10]Daily Roster'!$L265</f>
        <v>0</v>
      </c>
      <c r="M265" s="56">
        <f>'[10]Daily Roster'!$M265</f>
        <v>0</v>
      </c>
      <c r="N265" s="56">
        <f>'[10]Daily Roster'!$N265</f>
        <v>0</v>
      </c>
      <c r="O265" s="56">
        <f>'[10]Daily Roster'!$O265</f>
        <v>0</v>
      </c>
      <c r="P265" s="56">
        <f>'[10]Daily Roster'!$P265</f>
        <v>0</v>
      </c>
      <c r="Q265" s="56">
        <f>'[10]Daily Roster'!$Q265</f>
        <v>0</v>
      </c>
      <c r="R265" s="56">
        <f>'[10]Daily Roster'!$R265</f>
        <v>0</v>
      </c>
      <c r="S265" s="56">
        <f>'[10]Daily Roster'!$S265</f>
        <v>0</v>
      </c>
      <c r="T265" s="56">
        <f>'[10]Daily Roster'!$T265</f>
        <v>0</v>
      </c>
    </row>
    <row r="266" spans="1:20" x14ac:dyDescent="0.3">
      <c r="A266" s="7">
        <v>43469</v>
      </c>
      <c r="B266" s="1" t="s">
        <v>5</v>
      </c>
      <c r="C266" s="56" t="str">
        <f>'[10]Daily Roster'!$C266</f>
        <v>J.Do</v>
      </c>
      <c r="D266" s="56" t="str">
        <f>'[10]Daily Roster'!$D266</f>
        <v>Kosta</v>
      </c>
      <c r="E266" s="56" t="str">
        <f>'[10]Daily Roster'!$E266</f>
        <v>Karishma</v>
      </c>
      <c r="F266" s="56" t="str">
        <f>'[10]Daily Roster'!$F266</f>
        <v>Tatyana</v>
      </c>
      <c r="G266" s="56" t="str">
        <f>'[10]Daily Roster'!$G266</f>
        <v>Jasenka</v>
      </c>
      <c r="H266" s="56" t="str">
        <f>'[10]Daily Roster'!$H266</f>
        <v>Mohammed</v>
      </c>
      <c r="I266" s="56" t="str">
        <f>'[10]Daily Roster'!$I266</f>
        <v>S.McPhee</v>
      </c>
      <c r="J266" s="56">
        <f>'[10]Daily Roster'!$J266</f>
        <v>0</v>
      </c>
      <c r="K266" s="56">
        <f>'[10]Daily Roster'!$K266</f>
        <v>0</v>
      </c>
      <c r="L266" s="56">
        <f>'[10]Daily Roster'!$L266</f>
        <v>0</v>
      </c>
      <c r="M266" s="56">
        <f>'[10]Daily Roster'!$M266</f>
        <v>0</v>
      </c>
      <c r="N266" s="56">
        <f>'[10]Daily Roster'!$N266</f>
        <v>0</v>
      </c>
      <c r="O266" s="56">
        <f>'[10]Daily Roster'!$O266</f>
        <v>0</v>
      </c>
      <c r="P266" s="56">
        <f>'[10]Daily Roster'!$P266</f>
        <v>0</v>
      </c>
      <c r="Q266" s="56">
        <f>'[10]Daily Roster'!$Q266</f>
        <v>0</v>
      </c>
      <c r="R266" s="56">
        <f>'[10]Daily Roster'!$R266</f>
        <v>0</v>
      </c>
      <c r="S266" s="56">
        <f>'[10]Daily Roster'!$S266</f>
        <v>0</v>
      </c>
      <c r="T266" s="56">
        <f>'[10]Daily Roster'!$T266</f>
        <v>0</v>
      </c>
    </row>
    <row r="267" spans="1:20" x14ac:dyDescent="0.3">
      <c r="A267" s="7">
        <v>43472</v>
      </c>
      <c r="B267" s="1" t="s">
        <v>1</v>
      </c>
      <c r="C267" s="56">
        <f>'[10]Daily Roster'!$C267</f>
        <v>0</v>
      </c>
      <c r="D267" s="56">
        <f>'[10]Daily Roster'!$D267</f>
        <v>0</v>
      </c>
      <c r="E267" s="56">
        <f>'[10]Daily Roster'!$E267</f>
        <v>0</v>
      </c>
      <c r="F267" s="56">
        <f>'[10]Daily Roster'!$F267</f>
        <v>0</v>
      </c>
      <c r="G267" s="56">
        <f>'[10]Daily Roster'!$G267</f>
        <v>0</v>
      </c>
      <c r="H267" s="56">
        <f>'[10]Daily Roster'!$H267</f>
        <v>0</v>
      </c>
      <c r="I267" s="56">
        <f>'[10]Daily Roster'!$I267</f>
        <v>0</v>
      </c>
      <c r="J267" s="56">
        <f>'[10]Daily Roster'!$J267</f>
        <v>0</v>
      </c>
      <c r="K267" s="56">
        <f>'[10]Daily Roster'!$K267</f>
        <v>0</v>
      </c>
      <c r="L267" s="56">
        <f>'[10]Daily Roster'!$L267</f>
        <v>0</v>
      </c>
      <c r="M267" s="56">
        <f>'[10]Daily Roster'!$M267</f>
        <v>0</v>
      </c>
      <c r="N267" s="56">
        <f>'[10]Daily Roster'!$N267</f>
        <v>0</v>
      </c>
      <c r="O267" s="56">
        <f>'[10]Daily Roster'!$O267</f>
        <v>0</v>
      </c>
      <c r="P267" s="56">
        <f>'[10]Daily Roster'!$P267</f>
        <v>0</v>
      </c>
      <c r="Q267" s="56">
        <f>'[10]Daily Roster'!$Q267</f>
        <v>0</v>
      </c>
      <c r="R267" s="56">
        <f>'[10]Daily Roster'!$R267</f>
        <v>0</v>
      </c>
      <c r="S267" s="56">
        <f>'[10]Daily Roster'!$S267</f>
        <v>0</v>
      </c>
      <c r="T267" s="56">
        <f>'[10]Daily Roster'!$T267</f>
        <v>0</v>
      </c>
    </row>
    <row r="268" spans="1:20" x14ac:dyDescent="0.3">
      <c r="A268" s="7">
        <v>43473</v>
      </c>
      <c r="B268" s="1" t="s">
        <v>2</v>
      </c>
      <c r="C268" s="56">
        <f>'[10]Daily Roster'!$C268</f>
        <v>0</v>
      </c>
      <c r="D268" s="56">
        <f>'[10]Daily Roster'!$D268</f>
        <v>0</v>
      </c>
      <c r="E268" s="56">
        <f>'[10]Daily Roster'!$E268</f>
        <v>0</v>
      </c>
      <c r="F268" s="56">
        <f>'[10]Daily Roster'!$F268</f>
        <v>0</v>
      </c>
      <c r="G268" s="56">
        <f>'[10]Daily Roster'!$G268</f>
        <v>0</v>
      </c>
      <c r="H268" s="56">
        <f>'[10]Daily Roster'!$H268</f>
        <v>0</v>
      </c>
      <c r="I268" s="56">
        <f>'[10]Daily Roster'!$I268</f>
        <v>0</v>
      </c>
      <c r="J268" s="56">
        <f>'[10]Daily Roster'!$J268</f>
        <v>0</v>
      </c>
      <c r="K268" s="56">
        <f>'[10]Daily Roster'!$K268</f>
        <v>0</v>
      </c>
      <c r="L268" s="56">
        <f>'[10]Daily Roster'!$L268</f>
        <v>0</v>
      </c>
      <c r="M268" s="56">
        <f>'[10]Daily Roster'!$M268</f>
        <v>0</v>
      </c>
      <c r="N268" s="56">
        <f>'[10]Daily Roster'!$N268</f>
        <v>0</v>
      </c>
      <c r="O268" s="56">
        <f>'[10]Daily Roster'!$O268</f>
        <v>0</v>
      </c>
      <c r="P268" s="56">
        <f>'[10]Daily Roster'!$P268</f>
        <v>0</v>
      </c>
      <c r="Q268" s="56">
        <f>'[10]Daily Roster'!$Q268</f>
        <v>0</v>
      </c>
      <c r="R268" s="56">
        <f>'[10]Daily Roster'!$R268</f>
        <v>0</v>
      </c>
      <c r="S268" s="56">
        <f>'[10]Daily Roster'!$S268</f>
        <v>0</v>
      </c>
      <c r="T268" s="56">
        <f>'[10]Daily Roster'!$T268</f>
        <v>0</v>
      </c>
    </row>
    <row r="269" spans="1:20" x14ac:dyDescent="0.3">
      <c r="A269" s="7">
        <v>43474</v>
      </c>
      <c r="B269" s="1" t="s">
        <v>3</v>
      </c>
      <c r="C269" s="56">
        <f>'[10]Daily Roster'!$C269</f>
        <v>0</v>
      </c>
      <c r="D269" s="56">
        <f>'[10]Daily Roster'!$D269</f>
        <v>0</v>
      </c>
      <c r="E269" s="56">
        <f>'[10]Daily Roster'!$E269</f>
        <v>0</v>
      </c>
      <c r="F269" s="56">
        <f>'[10]Daily Roster'!$F269</f>
        <v>0</v>
      </c>
      <c r="G269" s="56">
        <f>'[10]Daily Roster'!$G269</f>
        <v>0</v>
      </c>
      <c r="H269" s="56">
        <f>'[10]Daily Roster'!$H269</f>
        <v>0</v>
      </c>
      <c r="I269" s="56">
        <f>'[10]Daily Roster'!$I269</f>
        <v>0</v>
      </c>
      <c r="J269" s="56">
        <f>'[10]Daily Roster'!$J269</f>
        <v>0</v>
      </c>
      <c r="K269" s="56">
        <f>'[10]Daily Roster'!$K269</f>
        <v>0</v>
      </c>
      <c r="L269" s="56">
        <f>'[10]Daily Roster'!$L269</f>
        <v>0</v>
      </c>
      <c r="M269" s="56">
        <f>'[10]Daily Roster'!$M269</f>
        <v>0</v>
      </c>
      <c r="N269" s="56">
        <f>'[10]Daily Roster'!$N269</f>
        <v>0</v>
      </c>
      <c r="O269" s="56">
        <f>'[10]Daily Roster'!$O269</f>
        <v>0</v>
      </c>
      <c r="P269" s="56">
        <f>'[10]Daily Roster'!$P269</f>
        <v>0</v>
      </c>
      <c r="Q269" s="56">
        <f>'[10]Daily Roster'!$Q269</f>
        <v>0</v>
      </c>
      <c r="R269" s="56">
        <f>'[10]Daily Roster'!$R269</f>
        <v>0</v>
      </c>
      <c r="S269" s="56">
        <f>'[10]Daily Roster'!$S269</f>
        <v>0</v>
      </c>
      <c r="T269" s="56">
        <f>'[10]Daily Roster'!$T269</f>
        <v>0</v>
      </c>
    </row>
    <row r="270" spans="1:20" x14ac:dyDescent="0.3">
      <c r="A270" s="7">
        <v>43475</v>
      </c>
      <c r="B270" s="1" t="s">
        <v>4</v>
      </c>
      <c r="C270" s="56">
        <f>'[10]Daily Roster'!$C270</f>
        <v>0</v>
      </c>
      <c r="D270" s="56">
        <f>'[10]Daily Roster'!$D270</f>
        <v>0</v>
      </c>
      <c r="E270" s="56">
        <f>'[10]Daily Roster'!$E270</f>
        <v>0</v>
      </c>
      <c r="F270" s="56">
        <f>'[10]Daily Roster'!$F270</f>
        <v>0</v>
      </c>
      <c r="G270" s="56">
        <f>'[10]Daily Roster'!$G270</f>
        <v>0</v>
      </c>
      <c r="H270" s="56">
        <f>'[10]Daily Roster'!$H270</f>
        <v>0</v>
      </c>
      <c r="I270" s="56">
        <f>'[10]Daily Roster'!$I270</f>
        <v>0</v>
      </c>
      <c r="J270" s="56">
        <f>'[10]Daily Roster'!$J270</f>
        <v>0</v>
      </c>
      <c r="K270" s="56">
        <f>'[10]Daily Roster'!$K270</f>
        <v>0</v>
      </c>
      <c r="L270" s="56">
        <f>'[10]Daily Roster'!$L270</f>
        <v>0</v>
      </c>
      <c r="M270" s="56">
        <f>'[10]Daily Roster'!$M270</f>
        <v>0</v>
      </c>
      <c r="N270" s="56">
        <f>'[10]Daily Roster'!$N270</f>
        <v>0</v>
      </c>
      <c r="O270" s="56">
        <f>'[10]Daily Roster'!$O270</f>
        <v>0</v>
      </c>
      <c r="P270" s="56">
        <f>'[10]Daily Roster'!$P270</f>
        <v>0</v>
      </c>
      <c r="Q270" s="56">
        <f>'[10]Daily Roster'!$Q270</f>
        <v>0</v>
      </c>
      <c r="R270" s="56">
        <f>'[10]Daily Roster'!$R270</f>
        <v>0</v>
      </c>
      <c r="S270" s="56">
        <f>'[10]Daily Roster'!$S270</f>
        <v>0</v>
      </c>
      <c r="T270" s="56">
        <f>'[10]Daily Roster'!$T270</f>
        <v>0</v>
      </c>
    </row>
    <row r="271" spans="1:20" x14ac:dyDescent="0.3">
      <c r="A271" s="225">
        <v>43476</v>
      </c>
      <c r="B271" s="1" t="s">
        <v>5</v>
      </c>
      <c r="C271" s="56">
        <f>'[10]Daily Roster'!$C271</f>
        <v>0</v>
      </c>
      <c r="D271" s="56">
        <f>'[10]Daily Roster'!$D271</f>
        <v>0</v>
      </c>
      <c r="E271" s="56">
        <f>'[10]Daily Roster'!$E271</f>
        <v>0</v>
      </c>
      <c r="F271" s="56">
        <f>'[10]Daily Roster'!$F271</f>
        <v>0</v>
      </c>
      <c r="G271" s="56">
        <f>'[10]Daily Roster'!$G271</f>
        <v>0</v>
      </c>
      <c r="H271" s="56">
        <f>'[10]Daily Roster'!$H271</f>
        <v>0</v>
      </c>
      <c r="I271" s="56">
        <f>'[10]Daily Roster'!$I271</f>
        <v>0</v>
      </c>
      <c r="J271" s="56">
        <f>'[10]Daily Roster'!$J271</f>
        <v>0</v>
      </c>
      <c r="K271" s="56">
        <f>'[10]Daily Roster'!$K271</f>
        <v>0</v>
      </c>
      <c r="L271" s="56">
        <f>'[10]Daily Roster'!$L271</f>
        <v>0</v>
      </c>
      <c r="M271" s="56">
        <f>'[10]Daily Roster'!$M271</f>
        <v>0</v>
      </c>
      <c r="N271" s="56">
        <f>'[10]Daily Roster'!$N271</f>
        <v>0</v>
      </c>
      <c r="O271" s="56">
        <f>'[10]Daily Roster'!$O271</f>
        <v>0</v>
      </c>
      <c r="P271" s="56">
        <f>'[10]Daily Roster'!$P271</f>
        <v>0</v>
      </c>
      <c r="Q271" s="56">
        <f>'[10]Daily Roster'!$Q271</f>
        <v>0</v>
      </c>
      <c r="R271" s="56">
        <f>'[10]Daily Roster'!$R271</f>
        <v>0</v>
      </c>
      <c r="S271" s="56">
        <f>'[10]Daily Roster'!$S271</f>
        <v>0</v>
      </c>
      <c r="T271" s="56">
        <f>'[10]Daily Roster'!$T271</f>
        <v>0</v>
      </c>
    </row>
    <row r="272" spans="1:20" x14ac:dyDescent="0.3">
      <c r="A272" s="226"/>
    </row>
    <row r="273" spans="1:2" x14ac:dyDescent="0.3">
      <c r="A273" s="226"/>
    </row>
    <row r="274" spans="1:2" x14ac:dyDescent="0.3">
      <c r="A274" s="226"/>
      <c r="B274" t="s">
        <v>75</v>
      </c>
    </row>
    <row r="275" spans="1:2" x14ac:dyDescent="0.3">
      <c r="A275" s="226"/>
      <c r="B275" t="s">
        <v>76</v>
      </c>
    </row>
    <row r="276" spans="1:2" x14ac:dyDescent="0.3">
      <c r="B276" t="s">
        <v>77</v>
      </c>
    </row>
    <row r="277" spans="1:2" x14ac:dyDescent="0.3">
      <c r="B277" t="s">
        <v>78</v>
      </c>
    </row>
    <row r="278" spans="1:2" x14ac:dyDescent="0.3">
      <c r="B278" t="s">
        <v>79</v>
      </c>
    </row>
    <row r="279" spans="1:2" x14ac:dyDescent="0.3">
      <c r="B279" t="s">
        <v>80</v>
      </c>
    </row>
    <row r="280" spans="1:2" x14ac:dyDescent="0.3">
      <c r="B280" t="s">
        <v>81</v>
      </c>
    </row>
    <row r="281" spans="1:2" x14ac:dyDescent="0.3">
      <c r="B281" t="s">
        <v>82</v>
      </c>
    </row>
    <row r="282" spans="1:2" x14ac:dyDescent="0.3">
      <c r="B282" t="s">
        <v>83</v>
      </c>
    </row>
    <row r="283" spans="1:2" x14ac:dyDescent="0.3">
      <c r="B283" t="s">
        <v>86</v>
      </c>
    </row>
    <row r="284" spans="1:2" x14ac:dyDescent="0.3">
      <c r="B284" t="s">
        <v>87</v>
      </c>
    </row>
  </sheetData>
  <conditionalFormatting sqref="D1:XFD1048576">
    <cfRule type="containsText" dxfId="44" priority="17" operator="containsText" text="blank">
      <formula>NOT(ISERROR(SEARCH("blank",D1)))</formula>
    </cfRule>
  </conditionalFormatting>
  <conditionalFormatting sqref="C1:C1048576">
    <cfRule type="containsText" dxfId="43" priority="5" operator="containsText" text="blank">
      <formula>NOT(ISERROR(SEARCH("blank",C1)))</formula>
    </cfRule>
  </conditionalFormatting>
  <conditionalFormatting sqref="A1:B2 A3:A275 B3:B271">
    <cfRule type="containsText" dxfId="42" priority="1" operator="containsText" text="qq">
      <formula>NOT(ISERROR(SEARCH("qq",A1)))</formula>
    </cfRule>
    <cfRule type="containsText" dxfId="41" priority="2" operator="containsText" text="Public Holiday">
      <formula>NOT(ISERROR(SEARCH("Public Holiday",A1)))</formula>
    </cfRule>
    <cfRule type="containsText" dxfId="40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1"/>
  <sheetViews>
    <sheetView topLeftCell="A241" zoomScale="80" zoomScaleNormal="80" workbookViewId="0">
      <pane xSplit="1" topLeftCell="I1" activePane="topRight" state="frozen"/>
      <selection pane="topRight" activeCell="T260" sqref="T260"/>
    </sheetView>
  </sheetViews>
  <sheetFormatPr defaultRowHeight="16.5" x14ac:dyDescent="0.3"/>
  <cols>
    <col min="1" max="1" width="10.125" style="8" bestFit="1" customWidth="1"/>
    <col min="2" max="2" width="12.25" customWidth="1"/>
    <col min="3" max="3" width="28.75" bestFit="1" customWidth="1"/>
    <col min="4" max="4" width="35" bestFit="1" customWidth="1"/>
    <col min="5" max="5" width="16.5" bestFit="1" customWidth="1"/>
    <col min="6" max="6" width="13.375" bestFit="1" customWidth="1"/>
    <col min="7" max="7" width="14" bestFit="1" customWidth="1"/>
    <col min="8" max="8" width="13.375" bestFit="1" customWidth="1"/>
    <col min="9" max="9" width="22" bestFit="1" customWidth="1"/>
    <col min="10" max="10" width="22" style="62" bestFit="1" customWidth="1"/>
    <col min="11" max="11" width="48.75" bestFit="1" customWidth="1"/>
    <col min="12" max="12" width="13.375" bestFit="1" customWidth="1"/>
    <col min="13" max="13" width="22.5" bestFit="1" customWidth="1"/>
    <col min="14" max="15" width="13.375" bestFit="1" customWidth="1"/>
    <col min="16" max="16" width="16.5" bestFit="1" customWidth="1"/>
    <col min="17" max="17" width="13.375" bestFit="1" customWidth="1"/>
    <col min="18" max="20" width="13.875" bestFit="1" customWidth="1"/>
  </cols>
  <sheetData>
    <row r="1" spans="1:20" s="115" customFormat="1" x14ac:dyDescent="0.3">
      <c r="A1" s="6"/>
      <c r="B1" s="2"/>
      <c r="C1" s="51" t="str">
        <f>'[11]Daily Roster'!$C1</f>
        <v>RHEUM / ENDO / DERM (RhEnDe)</v>
      </c>
      <c r="D1" s="51" t="str">
        <f>'[11]Daily Roster'!$D1</f>
        <v>RhEnDe Services</v>
      </c>
      <c r="E1" s="51" t="str">
        <f>'[11]Daily Roster'!$E1</f>
        <v>HAEM WHITE</v>
      </c>
      <c r="F1" s="51" t="str">
        <f>'[11]Daily Roster'!$F1</f>
        <v>HAEM RED</v>
      </c>
      <c r="G1" s="51" t="str">
        <f>'[11]Daily Roster'!$G1</f>
        <v>NEURO/STROKE</v>
      </c>
      <c r="H1" s="51" t="str">
        <f>'[11]Daily Roster'!$H1</f>
        <v>NEUROSURG</v>
      </c>
      <c r="I1" s="51">
        <f>'[11]Daily Roster'!$I1</f>
        <v>0</v>
      </c>
      <c r="J1" s="51" t="str">
        <f>'[11]Daily Roster'!$J1</f>
        <v>ID / IMMUNO / PALL CARE (8.30-5)</v>
      </c>
      <c r="K1" s="51" t="str">
        <f>'[11]Daily Roster'!$K1</f>
        <v>TB / HIV SERVICES</v>
      </c>
      <c r="L1" s="51" t="str">
        <f>'[11]Daily Roster'!$L1</f>
        <v>RESP/CF</v>
      </c>
      <c r="M1" s="51" t="str">
        <f>'[11]Daily Roster'!$M1</f>
        <v>SPECIAL MED SUPPORT</v>
      </c>
      <c r="N1" s="51" t="str">
        <f>'[11]Daily Roster'!$N1</f>
        <v>Intern</v>
      </c>
      <c r="O1" s="51" t="str">
        <f>'[11]Daily Roster'!$O1</f>
        <v>HIV CLINIC TRAINING</v>
      </c>
      <c r="P1" s="51" t="str">
        <f>'[11]Daily Roster'!$P1</f>
        <v>TB Clinic H/OVER</v>
      </c>
      <c r="Q1" s="51" t="str">
        <f>'[11]Daily Roster'!$Q1</f>
        <v>STUDENTS</v>
      </c>
      <c r="R1" s="51" t="str">
        <f>'[11]Daily Roster'!$R1</f>
        <v>STUDENTS</v>
      </c>
      <c r="S1" s="51" t="str">
        <f>'[11]Daily Roster'!$S1</f>
        <v>ClinCAT</v>
      </c>
      <c r="T1" s="51" t="str">
        <f>'[11]Daily Roster'!$T1</f>
        <v>PROTOCOLS</v>
      </c>
    </row>
    <row r="2" spans="1:20" s="115" customFormat="1" x14ac:dyDescent="0.3">
      <c r="A2" s="7">
        <v>43466</v>
      </c>
      <c r="B2" s="119" t="s">
        <v>2</v>
      </c>
      <c r="C2" s="56" t="str">
        <f>'[11]Daily Roster'!$C2</f>
        <v>Public Holiday</v>
      </c>
      <c r="D2" s="56" t="str">
        <f>'[11]Daily Roster'!$D2</f>
        <v>Public Holiday</v>
      </c>
      <c r="E2" s="56" t="str">
        <f>'[11]Daily Roster'!$E2</f>
        <v>Public Holiday</v>
      </c>
      <c r="F2" s="56" t="str">
        <f>'[11]Daily Roster'!$F2</f>
        <v>Public Holiday</v>
      </c>
      <c r="G2" s="56" t="str">
        <f>'[11]Daily Roster'!$G2</f>
        <v>Public Holiday</v>
      </c>
      <c r="H2" s="56" t="str">
        <f>'[11]Daily Roster'!$H2</f>
        <v>Public Holiday</v>
      </c>
      <c r="I2" s="56" t="str">
        <f>'[11]Daily Roster'!$I2</f>
        <v>Public Holiday</v>
      </c>
      <c r="J2" s="56" t="str">
        <f>'[11]Daily Roster'!$J2</f>
        <v>Public Holiday</v>
      </c>
      <c r="K2" s="56" t="str">
        <f>'[11]Daily Roster'!$K2</f>
        <v>Public Holiday</v>
      </c>
      <c r="L2" s="56" t="str">
        <f>'[11]Daily Roster'!$L2</f>
        <v>Public Holiday</v>
      </c>
      <c r="M2" s="56" t="str">
        <f>'[11]Daily Roster'!$M2</f>
        <v>Public Holiday</v>
      </c>
      <c r="N2" s="56" t="str">
        <f>'[11]Daily Roster'!$N2</f>
        <v>Public Holiday</v>
      </c>
      <c r="O2" s="56" t="str">
        <f>'[11]Daily Roster'!$O2</f>
        <v>Public Holiday</v>
      </c>
      <c r="P2" s="56" t="str">
        <f>'[11]Daily Roster'!$P2</f>
        <v>Public Holiday</v>
      </c>
      <c r="Q2" s="56" t="str">
        <f>'[11]Daily Roster'!$Q2</f>
        <v>Public Holiday</v>
      </c>
      <c r="R2" s="56" t="str">
        <f>'[11]Daily Roster'!$R2</f>
        <v>Public Holiday</v>
      </c>
      <c r="S2" s="56" t="str">
        <f>'[11]Daily Roster'!$S2</f>
        <v>Public Holiday</v>
      </c>
      <c r="T2" s="56" t="str">
        <f>'[11]Daily Roster'!$T2</f>
        <v>Public Holiday</v>
      </c>
    </row>
    <row r="3" spans="1:20" x14ac:dyDescent="0.3">
      <c r="A3" s="7">
        <v>43467</v>
      </c>
      <c r="B3" s="119" t="s">
        <v>3</v>
      </c>
      <c r="C3" s="56" t="str">
        <f>'[11]Daily Roster'!$C3</f>
        <v>Diana</v>
      </c>
      <c r="D3" s="56" t="str">
        <f>'[11]Daily Roster'!$D3</f>
        <v>Diana &lt;11am (RA Clinic)</v>
      </c>
      <c r="E3" s="56" t="str">
        <f>'[11]Daily Roster'!$E3</f>
        <v>Li-Ling</v>
      </c>
      <c r="F3" s="56" t="str">
        <f>'[11]Daily Roster'!$F3</f>
        <v>Sam</v>
      </c>
      <c r="G3" s="56" t="str">
        <f>'[11]Daily Roster'!$G3</f>
        <v>Stephanie</v>
      </c>
      <c r="H3" s="56" t="str">
        <f>'[11]Daily Roster'!$H3</f>
        <v>Robbie</v>
      </c>
      <c r="I3" s="56">
        <f>'[11]Daily Roster'!$I3</f>
        <v>0</v>
      </c>
      <c r="J3" s="56" t="str">
        <f>'[11]Daily Roster'!$J3</f>
        <v>Noor/Paree</v>
      </c>
      <c r="K3" s="56" t="str">
        <f>'[11]Daily Roster'!$K3</f>
        <v>NO CLINIC / &gt;2pm TB prep Noor</v>
      </c>
      <c r="L3" s="56" t="str">
        <f>'[11]Daily Roster'!$L3</f>
        <v>A.Alex</v>
      </c>
      <c r="M3" s="56" t="str">
        <f>'[11]Daily Roster'!$M3</f>
        <v>Nelson (RhEnDe handover)</v>
      </c>
      <c r="N3" s="56" t="str">
        <f>'[11]Daily Roster'!$N3</f>
        <v>qq</v>
      </c>
      <c r="O3" s="56">
        <f>'[11]Daily Roster'!$O3</f>
        <v>0</v>
      </c>
      <c r="P3" s="56">
        <f>'[11]Daily Roster'!$P3</f>
        <v>0</v>
      </c>
      <c r="Q3" s="56">
        <f>'[11]Daily Roster'!$Q3</f>
        <v>0</v>
      </c>
      <c r="R3" s="56">
        <f>'[11]Daily Roster'!$R3</f>
        <v>0</v>
      </c>
      <c r="S3" s="56">
        <f>'[11]Daily Roster'!$S3</f>
        <v>0</v>
      </c>
      <c r="T3" s="56">
        <f>'[11]Daily Roster'!$T3</f>
        <v>0</v>
      </c>
    </row>
    <row r="4" spans="1:20" x14ac:dyDescent="0.3">
      <c r="A4" s="7">
        <v>43468</v>
      </c>
      <c r="B4" s="119" t="s">
        <v>4</v>
      </c>
      <c r="C4" s="56" t="str">
        <f>'[11]Daily Roster'!$C4</f>
        <v>Diana</v>
      </c>
      <c r="D4" s="56" t="str">
        <f>'[11]Daily Roster'!$D4</f>
        <v>Diana (Compassionate)</v>
      </c>
      <c r="E4" s="56" t="str">
        <f>'[11]Daily Roster'!$E4</f>
        <v>Li-Ling</v>
      </c>
      <c r="F4" s="56" t="str">
        <f>'[11]Daily Roster'!$F4</f>
        <v>Sam</v>
      </c>
      <c r="G4" s="56" t="str">
        <f>'[11]Daily Roster'!$G4</f>
        <v>Stephanie</v>
      </c>
      <c r="H4" s="56" t="str">
        <f>'[11]Daily Roster'!$H4</f>
        <v>Robbie</v>
      </c>
      <c r="I4" s="56">
        <f>'[11]Daily Roster'!$I4</f>
        <v>0</v>
      </c>
      <c r="J4" s="56" t="str">
        <f>'[11]Daily Roster'!$J4</f>
        <v>Noor</v>
      </c>
      <c r="K4" s="56" t="str">
        <f>'[11]Daily Roster'!$K4</f>
        <v>qq</v>
      </c>
      <c r="L4" s="56" t="str">
        <f>'[11]Daily Roster'!$L4</f>
        <v>A.Alex</v>
      </c>
      <c r="M4" s="56" t="str">
        <f>'[11]Daily Roster'!$M4</f>
        <v>Nelson (RhEnDe handover)</v>
      </c>
      <c r="N4" s="56" t="str">
        <f>'[11]Daily Roster'!$N4</f>
        <v>qq</v>
      </c>
      <c r="O4" s="56">
        <f>'[11]Daily Roster'!$O4</f>
        <v>0</v>
      </c>
      <c r="P4" s="56">
        <f>'[11]Daily Roster'!$P4</f>
        <v>0</v>
      </c>
      <c r="Q4" s="56">
        <f>'[11]Daily Roster'!$Q4</f>
        <v>0</v>
      </c>
      <c r="R4" s="56">
        <f>'[11]Daily Roster'!$R4</f>
        <v>0</v>
      </c>
      <c r="S4" s="56">
        <f>'[11]Daily Roster'!$S4</f>
        <v>0</v>
      </c>
      <c r="T4" s="56">
        <f>'[11]Daily Roster'!$T4</f>
        <v>0</v>
      </c>
    </row>
    <row r="5" spans="1:20" x14ac:dyDescent="0.3">
      <c r="A5" s="7">
        <v>43469</v>
      </c>
      <c r="B5" s="119" t="s">
        <v>5</v>
      </c>
      <c r="C5" s="56" t="str">
        <f>'[11]Daily Roster'!$C5</f>
        <v>Diana/Nelson</v>
      </c>
      <c r="D5" s="56" t="str">
        <f>'[11]Daily Roster'!$D5</f>
        <v>blank &gt;2pm (Derm Clinic)</v>
      </c>
      <c r="E5" s="56" t="str">
        <f>'[11]Daily Roster'!$E5</f>
        <v>A.Tey</v>
      </c>
      <c r="F5" s="56" t="str">
        <f>'[11]Daily Roster'!$F5</f>
        <v>Sam</v>
      </c>
      <c r="G5" s="56" t="str">
        <f>'[11]Daily Roster'!$G5</f>
        <v>Stephanie</v>
      </c>
      <c r="H5" s="56" t="str">
        <f>'[11]Daily Roster'!$H5</f>
        <v>Robbie</v>
      </c>
      <c r="I5" s="56">
        <f>'[11]Daily Roster'!$I5</f>
        <v>0</v>
      </c>
      <c r="J5" s="56" t="str">
        <f>'[11]Daily Roster'!$J5</f>
        <v>Noor</v>
      </c>
      <c r="K5" s="56" t="str">
        <f>'[11]Daily Roster'!$K5</f>
        <v>Stav (HIV clinic &amp; prep)/Paree</v>
      </c>
      <c r="L5" s="56" t="str">
        <f>'[11]Daily Roster'!$L5</f>
        <v>A.Alex</v>
      </c>
      <c r="M5" s="56" t="str">
        <f>'[11]Daily Roster'!$M5</f>
        <v>qq</v>
      </c>
      <c r="N5" s="56" t="str">
        <f>'[11]Daily Roster'!$N5</f>
        <v>qq</v>
      </c>
      <c r="O5" s="56">
        <f>'[11]Daily Roster'!$O5</f>
        <v>0</v>
      </c>
      <c r="P5" s="56">
        <f>'[11]Daily Roster'!$P5</f>
        <v>0</v>
      </c>
      <c r="Q5" s="56">
        <f>'[11]Daily Roster'!$Q5</f>
        <v>0</v>
      </c>
      <c r="R5" s="56">
        <f>'[11]Daily Roster'!$R5</f>
        <v>0</v>
      </c>
      <c r="S5" s="56">
        <f>'[11]Daily Roster'!$S5</f>
        <v>0</v>
      </c>
      <c r="T5" s="56">
        <f>'[11]Daily Roster'!$T5</f>
        <v>0</v>
      </c>
    </row>
    <row r="6" spans="1:20" x14ac:dyDescent="0.3">
      <c r="A6" s="7">
        <v>43472</v>
      </c>
      <c r="B6" s="119" t="s">
        <v>1</v>
      </c>
      <c r="C6" s="56" t="str">
        <f>'[11]Daily Roster'!$C6</f>
        <v>Nelson</v>
      </c>
      <c r="D6" s="56" t="str">
        <f>'[11]Daily Roster'!$D6</f>
        <v>BLANK</v>
      </c>
      <c r="E6" s="56" t="str">
        <f>'[11]Daily Roster'!$E6</f>
        <v>Golriz</v>
      </c>
      <c r="F6" s="56" t="str">
        <f>'[11]Daily Roster'!$F6</f>
        <v>Robbie</v>
      </c>
      <c r="G6" s="56" t="str">
        <f>'[11]Daily Roster'!$G6</f>
        <v>Phil</v>
      </c>
      <c r="H6" s="56" t="str">
        <f>'[11]Daily Roster'!$H6</f>
        <v>Victoria</v>
      </c>
      <c r="I6" s="56">
        <f>'[11]Daily Roster'!$I6</f>
        <v>0</v>
      </c>
      <c r="J6" s="56" t="str">
        <f>'[11]Daily Roster'!$J6</f>
        <v>Paree</v>
      </c>
      <c r="K6" s="56" t="str">
        <f>'[11]Daily Roster'!$K6</f>
        <v>qq</v>
      </c>
      <c r="L6" s="56" t="str">
        <f>'[11]Daily Roster'!$L6</f>
        <v>Sam</v>
      </c>
      <c r="M6" s="56" t="str">
        <f>'[11]Daily Roster'!$M6</f>
        <v>A.Tey (Haem h/o)</v>
      </c>
      <c r="N6" s="56" t="str">
        <f>'[11]Daily Roster'!$N6</f>
        <v>Khoa (ID)</v>
      </c>
      <c r="O6" s="56">
        <f>'[11]Daily Roster'!$O6</f>
        <v>0</v>
      </c>
      <c r="P6" s="56">
        <f>'[11]Daily Roster'!$P6</f>
        <v>0</v>
      </c>
      <c r="Q6" s="56">
        <f>'[11]Daily Roster'!$Q6</f>
        <v>0</v>
      </c>
      <c r="R6" s="56">
        <f>'[11]Daily Roster'!$R6</f>
        <v>0</v>
      </c>
      <c r="S6" s="56">
        <f>'[11]Daily Roster'!$S6</f>
        <v>0</v>
      </c>
      <c r="T6" s="56">
        <f>'[11]Daily Roster'!$T6</f>
        <v>0</v>
      </c>
    </row>
    <row r="7" spans="1:20" x14ac:dyDescent="0.3">
      <c r="A7" s="7">
        <v>43473</v>
      </c>
      <c r="B7" s="119" t="s">
        <v>2</v>
      </c>
      <c r="C7" s="56" t="str">
        <f>'[11]Daily Roster'!$C7</f>
        <v>Nelson</v>
      </c>
      <c r="D7" s="56" t="str">
        <f>'[11]Daily Roster'!$D7</f>
        <v>Nelson &gt;2pm (SLE Clinic)</v>
      </c>
      <c r="E7" s="56" t="str">
        <f>'[11]Daily Roster'!$E7</f>
        <v>A.Tey</v>
      </c>
      <c r="F7" s="56" t="str">
        <f>'[11]Daily Roster'!$F7</f>
        <v>Robbie</v>
      </c>
      <c r="G7" s="56" t="str">
        <f>'[11]Daily Roster'!$G7</f>
        <v>Bianca</v>
      </c>
      <c r="H7" s="56" t="str">
        <f>'[11]Daily Roster'!$H7</f>
        <v>Victoria</v>
      </c>
      <c r="I7" s="56">
        <f>'[11]Daily Roster'!$I7</f>
        <v>0</v>
      </c>
      <c r="J7" s="56" t="str">
        <f>'[11]Daily Roster'!$J7</f>
        <v>Paree</v>
      </c>
      <c r="K7" s="56" t="str">
        <f>'[11]Daily Roster'!$K7</f>
        <v>qq</v>
      </c>
      <c r="L7" s="56" t="str">
        <f>'[11]Daily Roster'!$L7</f>
        <v>Sam</v>
      </c>
      <c r="M7" s="56" t="str">
        <f>'[11]Daily Roster'!$M7</f>
        <v>A.Tran (Resp handover)</v>
      </c>
      <c r="N7" s="56" t="str">
        <f>'[11]Daily Roster'!$N7</f>
        <v>Khoa (ID)</v>
      </c>
      <c r="O7" s="56">
        <f>'[11]Daily Roster'!$O7</f>
        <v>0</v>
      </c>
      <c r="P7" s="56">
        <f>'[11]Daily Roster'!$P7</f>
        <v>0</v>
      </c>
      <c r="Q7" s="56">
        <f>'[11]Daily Roster'!$Q7</f>
        <v>0</v>
      </c>
      <c r="R7" s="56">
        <f>'[11]Daily Roster'!$R7</f>
        <v>0</v>
      </c>
      <c r="S7" s="56">
        <f>'[11]Daily Roster'!$S7</f>
        <v>0</v>
      </c>
      <c r="T7" s="56">
        <f>'[11]Daily Roster'!$T7</f>
        <v>0</v>
      </c>
    </row>
    <row r="8" spans="1:20" x14ac:dyDescent="0.3">
      <c r="A8" s="7">
        <v>43474</v>
      </c>
      <c r="B8" s="119" t="s">
        <v>3</v>
      </c>
      <c r="C8" s="56" t="str">
        <f>'[11]Daily Roster'!$C8</f>
        <v>Nelson</v>
      </c>
      <c r="D8" s="56" t="str">
        <f>'[11]Daily Roster'!$D8</f>
        <v>Nelson &lt;11am (RA Clinic)</v>
      </c>
      <c r="E8" s="56" t="str">
        <f>'[11]Daily Roster'!$E8</f>
        <v>Phil</v>
      </c>
      <c r="F8" s="56" t="str">
        <f>'[11]Daily Roster'!$F8</f>
        <v>Robbie</v>
      </c>
      <c r="G8" s="56" t="str">
        <f>'[11]Daily Roster'!$G8</f>
        <v>Bianca</v>
      </c>
      <c r="H8" s="56" t="str">
        <f>'[11]Daily Roster'!$H8</f>
        <v>Victoria</v>
      </c>
      <c r="I8" s="56">
        <f>'[11]Daily Roster'!$I8</f>
        <v>0</v>
      </c>
      <c r="J8" s="56" t="str">
        <f>'[11]Daily Roster'!$J8</f>
        <v>Paree</v>
      </c>
      <c r="K8" s="56" t="str">
        <f>'[11]Daily Roster'!$K8</f>
        <v>Noor (TB clinic &amp; prep)</v>
      </c>
      <c r="L8" s="56" t="str">
        <f>'[11]Daily Roster'!$L8</f>
        <v>A.Tran</v>
      </c>
      <c r="M8" s="56" t="str">
        <f>'[11]Daily Roster'!$M8</f>
        <v>qq</v>
      </c>
      <c r="N8" s="56" t="str">
        <f>'[11]Daily Roster'!$N8</f>
        <v>Khoa (ID)</v>
      </c>
      <c r="O8" s="56">
        <f>'[11]Daily Roster'!$O8</f>
        <v>0</v>
      </c>
      <c r="P8" s="56">
        <f>'[11]Daily Roster'!$P8</f>
        <v>0</v>
      </c>
      <c r="Q8" s="56">
        <f>'[11]Daily Roster'!$Q8</f>
        <v>0</v>
      </c>
      <c r="R8" s="56">
        <f>'[11]Daily Roster'!$R8</f>
        <v>0</v>
      </c>
      <c r="S8" s="56">
        <f>'[11]Daily Roster'!$S8</f>
        <v>0</v>
      </c>
      <c r="T8" s="56">
        <f>'[11]Daily Roster'!$T8</f>
        <v>0</v>
      </c>
    </row>
    <row r="9" spans="1:20" x14ac:dyDescent="0.3">
      <c r="A9" s="7">
        <v>43475</v>
      </c>
      <c r="B9" s="119" t="s">
        <v>4</v>
      </c>
      <c r="C9" s="56" t="str">
        <f>'[11]Daily Roster'!$C9</f>
        <v>Nelson</v>
      </c>
      <c r="D9" s="56" t="str">
        <f>'[11]Daily Roster'!$D9</f>
        <v>Nelson (Compassionate)</v>
      </c>
      <c r="E9" s="56" t="str">
        <f>'[11]Daily Roster'!$E9</f>
        <v>Phil</v>
      </c>
      <c r="F9" s="56" t="str">
        <f>'[11]Daily Roster'!$F9</f>
        <v>Robbie</v>
      </c>
      <c r="G9" s="56" t="str">
        <f>'[11]Daily Roster'!$G9</f>
        <v>Bianca</v>
      </c>
      <c r="H9" s="56" t="str">
        <f>'[11]Daily Roster'!$H9</f>
        <v>Victoria</v>
      </c>
      <c r="I9" s="56">
        <f>'[11]Daily Roster'!$I9</f>
        <v>0</v>
      </c>
      <c r="J9" s="56" t="str">
        <f>'[11]Daily Roster'!$J9</f>
        <v>Paree</v>
      </c>
      <c r="K9" s="56" t="str">
        <f>'[11]Daily Roster'!$K9</f>
        <v>qq</v>
      </c>
      <c r="L9" s="56" t="str">
        <f>'[11]Daily Roster'!$L9</f>
        <v>Sam</v>
      </c>
      <c r="M9" s="56" t="str">
        <f>'[11]Daily Roster'!$M9</f>
        <v>qq</v>
      </c>
      <c r="N9" s="56" t="str">
        <f>'[11]Daily Roster'!$N9</f>
        <v>Khoa (ID)</v>
      </c>
      <c r="O9" s="56">
        <f>'[11]Daily Roster'!$O9</f>
        <v>0</v>
      </c>
      <c r="P9" s="56">
        <f>'[11]Daily Roster'!$P9</f>
        <v>0</v>
      </c>
      <c r="Q9" s="56">
        <f>'[11]Daily Roster'!$Q9</f>
        <v>0</v>
      </c>
      <c r="R9" s="56">
        <f>'[11]Daily Roster'!$R9</f>
        <v>0</v>
      </c>
      <c r="S9" s="56">
        <f>'[11]Daily Roster'!$S9</f>
        <v>0</v>
      </c>
      <c r="T9" s="56">
        <f>'[11]Daily Roster'!$T9</f>
        <v>0</v>
      </c>
    </row>
    <row r="10" spans="1:20" x14ac:dyDescent="0.3">
      <c r="A10" s="7">
        <v>43476</v>
      </c>
      <c r="B10" s="119" t="s">
        <v>5</v>
      </c>
      <c r="C10" s="56" t="str">
        <f>'[11]Daily Roster'!$C10</f>
        <v>Natalie</v>
      </c>
      <c r="D10" s="56" t="str">
        <f>'[11]Daily Roster'!$D10</f>
        <v>Natalie &gt;2pm (Derm Clinic)</v>
      </c>
      <c r="E10" s="56" t="str">
        <f>'[11]Daily Roster'!$E10</f>
        <v>A.Tey</v>
      </c>
      <c r="F10" s="56" t="str">
        <f>'[11]Daily Roster'!$F10</f>
        <v>Robbie</v>
      </c>
      <c r="G10" s="56" t="str">
        <f>'[11]Daily Roster'!$G10</f>
        <v>Bianca</v>
      </c>
      <c r="H10" s="56" t="str">
        <f>'[11]Daily Roster'!$H10</f>
        <v>Victoria</v>
      </c>
      <c r="I10" s="56">
        <f>'[11]Daily Roster'!$I10</f>
        <v>0</v>
      </c>
      <c r="J10" s="56" t="str">
        <f>'[11]Daily Roster'!$J10</f>
        <v>Paree</v>
      </c>
      <c r="K10" s="56" t="str">
        <f>'[11]Daily Roster'!$K10</f>
        <v>Stav (HIV clinic &amp; prep)</v>
      </c>
      <c r="L10" s="56" t="str">
        <f>'[11]Daily Roster'!$L10</f>
        <v>Sam</v>
      </c>
      <c r="M10" s="56" t="str">
        <f>'[11]Daily Roster'!$M10</f>
        <v>qq</v>
      </c>
      <c r="N10" s="56" t="str">
        <f>'[11]Daily Roster'!$N10</f>
        <v>Khoa (ID)</v>
      </c>
      <c r="O10" s="56">
        <f>'[11]Daily Roster'!$O10</f>
        <v>0</v>
      </c>
      <c r="P10" s="56">
        <f>'[11]Daily Roster'!$P10</f>
        <v>0</v>
      </c>
      <c r="Q10" s="56">
        <f>'[11]Daily Roster'!$Q10</f>
        <v>0</v>
      </c>
      <c r="R10" s="56">
        <f>'[11]Daily Roster'!$R10</f>
        <v>0</v>
      </c>
      <c r="S10" s="56">
        <f>'[11]Daily Roster'!$S10</f>
        <v>0</v>
      </c>
      <c r="T10" s="56">
        <f>'[11]Daily Roster'!$T10</f>
        <v>0</v>
      </c>
    </row>
    <row r="11" spans="1:20" x14ac:dyDescent="0.3">
      <c r="A11" s="7">
        <v>43479</v>
      </c>
      <c r="B11" s="119" t="s">
        <v>1</v>
      </c>
      <c r="C11" s="56" t="str">
        <f>'[11]Daily Roster'!$C11</f>
        <v>Natalie</v>
      </c>
      <c r="D11" s="56" t="str">
        <f>'[11]Daily Roster'!$D11</f>
        <v>Natalie &gt;2pm (Derm Clinic)</v>
      </c>
      <c r="E11" s="56" t="str">
        <f>'[11]Daily Roster'!$E11</f>
        <v>A.Tey</v>
      </c>
      <c r="F11" s="56" t="str">
        <f>'[11]Daily Roster'!$F11</f>
        <v>Robbie</v>
      </c>
      <c r="G11" s="56" t="str">
        <f>'[11]Daily Roster'!$G11</f>
        <v>Bianca</v>
      </c>
      <c r="H11" s="56" t="str">
        <f>'[11]Daily Roster'!$H11</f>
        <v>Victoria</v>
      </c>
      <c r="I11" s="56">
        <f>'[11]Daily Roster'!$I11</f>
        <v>0</v>
      </c>
      <c r="J11" s="56" t="str">
        <f>'[11]Daily Roster'!$J11</f>
        <v>Paree</v>
      </c>
      <c r="K11" s="56" t="str">
        <f>'[11]Daily Roster'!$K11</f>
        <v>qq</v>
      </c>
      <c r="L11" s="56" t="str">
        <f>'[11]Daily Roster'!$L11</f>
        <v>T.Le</v>
      </c>
      <c r="M11" s="56" t="str">
        <f>'[11]Daily Roster'!$M11</f>
        <v>Phil</v>
      </c>
      <c r="N11" s="56">
        <f>'[11]Daily Roster'!$N11</f>
        <v>0</v>
      </c>
      <c r="O11" s="56">
        <f>'[11]Daily Roster'!$O11</f>
        <v>0</v>
      </c>
      <c r="P11" s="56" t="str">
        <f>'[11]Daily Roster'!$P11</f>
        <v>qq</v>
      </c>
      <c r="Q11" s="56">
        <f>'[11]Daily Roster'!$Q11</f>
        <v>0</v>
      </c>
      <c r="R11" s="56">
        <f>'[11]Daily Roster'!$R11</f>
        <v>0</v>
      </c>
      <c r="S11" s="56">
        <f>'[11]Daily Roster'!$S11</f>
        <v>0</v>
      </c>
      <c r="T11" s="56">
        <f>'[11]Daily Roster'!$T11</f>
        <v>0</v>
      </c>
    </row>
    <row r="12" spans="1:20" x14ac:dyDescent="0.3">
      <c r="A12" s="7">
        <v>43480</v>
      </c>
      <c r="B12" s="119" t="s">
        <v>2</v>
      </c>
      <c r="C12" s="56" t="str">
        <f>'[11]Daily Roster'!$C12</f>
        <v>Nelson</v>
      </c>
      <c r="D12" s="56" t="str">
        <f>'[11]Daily Roster'!$D12</f>
        <v>Nelson &gt;2pm (SLE Clinic)</v>
      </c>
      <c r="E12" s="56" t="str">
        <f>'[11]Daily Roster'!$E12</f>
        <v>A.Tey</v>
      </c>
      <c r="F12" s="56" t="str">
        <f>'[11]Daily Roster'!$F12</f>
        <v>Robbie</v>
      </c>
      <c r="G12" s="56" t="str">
        <f>'[11]Daily Roster'!$G12</f>
        <v>Bianca</v>
      </c>
      <c r="H12" s="56" t="str">
        <f>'[11]Daily Roster'!$H12</f>
        <v>Victoria</v>
      </c>
      <c r="I12" s="56">
        <f>'[11]Daily Roster'!$I12</f>
        <v>0</v>
      </c>
      <c r="J12" s="56" t="str">
        <f>'[11]Daily Roster'!$J12</f>
        <v>Paree</v>
      </c>
      <c r="K12" s="56" t="str">
        <f>'[11]Daily Roster'!$K12</f>
        <v>qq</v>
      </c>
      <c r="L12" s="56" t="str">
        <f>'[11]Daily Roster'!$L12</f>
        <v>T.Le</v>
      </c>
      <c r="M12" s="56" t="str">
        <f>'[11]Daily Roster'!$M12</f>
        <v>qq</v>
      </c>
      <c r="N12" s="56">
        <f>'[11]Daily Roster'!$N12</f>
        <v>0</v>
      </c>
      <c r="O12" s="56">
        <f>'[11]Daily Roster'!$O12</f>
        <v>0</v>
      </c>
      <c r="P12" s="56" t="str">
        <f>'[11]Daily Roster'!$P12</f>
        <v>qq</v>
      </c>
      <c r="Q12" s="56" t="str">
        <f>'[11]Daily Roster'!$Q12</f>
        <v>qq</v>
      </c>
      <c r="R12" s="56">
        <f>'[11]Daily Roster'!$R12</f>
        <v>0</v>
      </c>
      <c r="S12" s="56">
        <f>'[11]Daily Roster'!$S12</f>
        <v>0</v>
      </c>
      <c r="T12" s="56" t="str">
        <f>'[11]Daily Roster'!$T12</f>
        <v>qq</v>
      </c>
    </row>
    <row r="13" spans="1:20" x14ac:dyDescent="0.3">
      <c r="A13" s="7">
        <v>43481</v>
      </c>
      <c r="B13" s="119" t="s">
        <v>3</v>
      </c>
      <c r="C13" s="56" t="str">
        <f>'[11]Daily Roster'!$C13</f>
        <v>Nelson</v>
      </c>
      <c r="D13" s="56" t="str">
        <f>'[11]Daily Roster'!$D13</f>
        <v>Nelson &lt;11am (RA Clinic)</v>
      </c>
      <c r="E13" s="56" t="str">
        <f>'[11]Daily Roster'!$E13</f>
        <v>Phil</v>
      </c>
      <c r="F13" s="56" t="str">
        <f>'[11]Daily Roster'!$F13</f>
        <v>Robbie</v>
      </c>
      <c r="G13" s="56" t="str">
        <f>'[11]Daily Roster'!$G13</f>
        <v>Bianca</v>
      </c>
      <c r="H13" s="56" t="str">
        <f>'[11]Daily Roster'!$H13</f>
        <v>Victoria</v>
      </c>
      <c r="I13" s="56">
        <f>'[11]Daily Roster'!$I13</f>
        <v>0</v>
      </c>
      <c r="J13" s="56" t="str">
        <f>'[11]Daily Roster'!$J13</f>
        <v>V.Koo</v>
      </c>
      <c r="K13" s="56" t="str">
        <f>'[11]Daily Roster'!$K13</f>
        <v>Noor (TB clinic &amp; prep)</v>
      </c>
      <c r="L13" s="56" t="str">
        <f>'[11]Daily Roster'!$L13</f>
        <v>T.Le</v>
      </c>
      <c r="M13" s="56" t="str">
        <f>'[11]Daily Roster'!$M13</f>
        <v>qq</v>
      </c>
      <c r="N13" s="56">
        <f>'[11]Daily Roster'!$N13</f>
        <v>0</v>
      </c>
      <c r="O13" s="56">
        <f>'[11]Daily Roster'!$O13</f>
        <v>0</v>
      </c>
      <c r="P13" s="56" t="str">
        <f>'[11]Daily Roster'!$P13</f>
        <v>qq</v>
      </c>
      <c r="Q13" s="56" t="str">
        <f>'[11]Daily Roster'!$Q13</f>
        <v>qq</v>
      </c>
      <c r="R13" s="56">
        <f>'[11]Daily Roster'!$R13</f>
        <v>0</v>
      </c>
      <c r="S13" s="56">
        <f>'[11]Daily Roster'!$S13</f>
        <v>0</v>
      </c>
      <c r="T13" s="56" t="str">
        <f>'[11]Daily Roster'!$T13</f>
        <v>qq</v>
      </c>
    </row>
    <row r="14" spans="1:20" x14ac:dyDescent="0.3">
      <c r="A14" s="7">
        <v>43482</v>
      </c>
      <c r="B14" s="119" t="s">
        <v>4</v>
      </c>
      <c r="C14" s="56" t="str">
        <f>'[11]Daily Roster'!$C14</f>
        <v>Nelson</v>
      </c>
      <c r="D14" s="56" t="str">
        <f>'[11]Daily Roster'!$D14</f>
        <v>Nelson (Compassionate)</v>
      </c>
      <c r="E14" s="56" t="str">
        <f>'[11]Daily Roster'!$E14</f>
        <v>Phil</v>
      </c>
      <c r="F14" s="56" t="str">
        <f>'[11]Daily Roster'!$F14</f>
        <v>Robbie</v>
      </c>
      <c r="G14" s="56" t="str">
        <f>'[11]Daily Roster'!$G14</f>
        <v>Bianca</v>
      </c>
      <c r="H14" s="56" t="str">
        <f>'[11]Daily Roster'!$H14</f>
        <v>Victoria</v>
      </c>
      <c r="I14" s="56">
        <f>'[11]Daily Roster'!$I14</f>
        <v>0</v>
      </c>
      <c r="J14" s="56" t="str">
        <f>'[11]Daily Roster'!$J14</f>
        <v>Silvana</v>
      </c>
      <c r="K14" s="56" t="str">
        <f>'[11]Daily Roster'!$K14</f>
        <v>qq</v>
      </c>
      <c r="L14" s="56" t="str">
        <f>'[11]Daily Roster'!$L14</f>
        <v>T.Le</v>
      </c>
      <c r="M14" s="56" t="str">
        <f>'[11]Daily Roster'!$M14</f>
        <v>qq</v>
      </c>
      <c r="N14" s="56">
        <f>'[11]Daily Roster'!$N14</f>
        <v>0</v>
      </c>
      <c r="O14" s="56">
        <f>'[11]Daily Roster'!$O14</f>
        <v>0</v>
      </c>
      <c r="P14" s="56" t="str">
        <f>'[11]Daily Roster'!$P14</f>
        <v>qq</v>
      </c>
      <c r="Q14" s="56" t="str">
        <f>'[11]Daily Roster'!$Q14</f>
        <v>qq</v>
      </c>
      <c r="R14" s="56">
        <f>'[11]Daily Roster'!$R14</f>
        <v>0</v>
      </c>
      <c r="S14" s="56">
        <f>'[11]Daily Roster'!$S14</f>
        <v>0</v>
      </c>
      <c r="T14" s="56" t="str">
        <f>'[11]Daily Roster'!$T14</f>
        <v>qq</v>
      </c>
    </row>
    <row r="15" spans="1:20" x14ac:dyDescent="0.3">
      <c r="A15" s="7">
        <v>43483</v>
      </c>
      <c r="B15" s="119" t="s">
        <v>5</v>
      </c>
      <c r="C15" s="56" t="str">
        <f>'[11]Daily Roster'!$C15</f>
        <v>Nelson</v>
      </c>
      <c r="D15" s="56" t="str">
        <f>'[11]Daily Roster'!$D15</f>
        <v>Natalie / Nelson (Derm Clinic)</v>
      </c>
      <c r="E15" s="56" t="str">
        <f>'[11]Daily Roster'!$E15</f>
        <v>A.Tey</v>
      </c>
      <c r="F15" s="56" t="str">
        <f>'[11]Daily Roster'!$F15</f>
        <v>Robbie</v>
      </c>
      <c r="G15" s="56" t="str">
        <f>'[11]Daily Roster'!$G15</f>
        <v>Bianca</v>
      </c>
      <c r="H15" s="56" t="str">
        <f>'[11]Daily Roster'!$H15</f>
        <v>Victoria</v>
      </c>
      <c r="I15" s="56">
        <f>'[11]Daily Roster'!$I15</f>
        <v>0</v>
      </c>
      <c r="J15" s="56" t="str">
        <f>'[11]Daily Roster'!$J15</f>
        <v>A.Tran</v>
      </c>
      <c r="K15" s="56" t="str">
        <f>'[11]Daily Roster'!$K15</f>
        <v>Natalie (HIV clinic &amp; prep)</v>
      </c>
      <c r="L15" s="56" t="str">
        <f>'[11]Daily Roster'!$L15</f>
        <v>T.Le</v>
      </c>
      <c r="M15" s="56" t="str">
        <f>'[11]Daily Roster'!$M15</f>
        <v>qq</v>
      </c>
      <c r="N15" s="56">
        <f>'[11]Daily Roster'!$N15</f>
        <v>0</v>
      </c>
      <c r="O15" s="56">
        <f>'[11]Daily Roster'!$O15</f>
        <v>0</v>
      </c>
      <c r="P15" s="56" t="str">
        <f>'[11]Daily Roster'!$P15</f>
        <v>qq</v>
      </c>
      <c r="Q15" s="56" t="str">
        <f>'[11]Daily Roster'!$Q15</f>
        <v>qq</v>
      </c>
      <c r="R15" s="56">
        <f>'[11]Daily Roster'!$R15</f>
        <v>0</v>
      </c>
      <c r="S15" s="56">
        <f>'[11]Daily Roster'!$S15</f>
        <v>0</v>
      </c>
      <c r="T15" s="56" t="str">
        <f>'[11]Daily Roster'!$T15</f>
        <v>qq</v>
      </c>
    </row>
    <row r="16" spans="1:20" x14ac:dyDescent="0.3">
      <c r="A16" s="7">
        <v>43486</v>
      </c>
      <c r="B16" s="119" t="s">
        <v>1</v>
      </c>
      <c r="C16" s="56" t="str">
        <f>'[11]Daily Roster'!$C16</f>
        <v>Natalie</v>
      </c>
      <c r="D16" s="56" t="str">
        <f>'[11]Daily Roster'!$D16</f>
        <v>Natalie &gt;2pm (Derm Clinic)</v>
      </c>
      <c r="E16" s="56" t="str">
        <f>'[11]Daily Roster'!$E16</f>
        <v>Phil</v>
      </c>
      <c r="F16" s="56" t="str">
        <f>'[11]Daily Roster'!$F16</f>
        <v>Robbie</v>
      </c>
      <c r="G16" s="56" t="str">
        <f>'[11]Daily Roster'!$G16</f>
        <v>Bianca</v>
      </c>
      <c r="H16" s="56" t="str">
        <f>'[11]Daily Roster'!$H16</f>
        <v>Victoria</v>
      </c>
      <c r="I16" s="56">
        <f>'[11]Daily Roster'!$I16</f>
        <v>0</v>
      </c>
      <c r="J16" s="56" t="str">
        <f>'[11]Daily Roster'!$J16</f>
        <v>Paree</v>
      </c>
      <c r="K16" s="56" t="str">
        <f>'[11]Daily Roster'!$K16</f>
        <v>qq</v>
      </c>
      <c r="L16" s="56" t="str">
        <f>'[11]Daily Roster'!$L16</f>
        <v>T.Le</v>
      </c>
      <c r="M16" s="56" t="str">
        <f>'[11]Daily Roster'!$M16</f>
        <v>qq</v>
      </c>
      <c r="N16" s="56" t="str">
        <f>'[11]Daily Roster'!$N16</f>
        <v>Jesslyn (Neuro/stroke)</v>
      </c>
      <c r="O16" s="56">
        <f>'[11]Daily Roster'!$O16</f>
        <v>0</v>
      </c>
      <c r="P16" s="56" t="str">
        <f>'[11]Daily Roster'!$P16</f>
        <v>qq</v>
      </c>
      <c r="Q16" s="56">
        <f>'[11]Daily Roster'!$Q16</f>
        <v>0</v>
      </c>
      <c r="R16" s="56" t="str">
        <f>'[11]Daily Roster'!$R16</f>
        <v>Shivanai (ID/Pall)</v>
      </c>
      <c r="S16" s="56" t="str">
        <f>'[11]Daily Roster'!$S16</f>
        <v>A.Tey</v>
      </c>
      <c r="T16" s="56" t="str">
        <f>'[11]Daily Roster'!$T16</f>
        <v>qq</v>
      </c>
    </row>
    <row r="17" spans="1:20" x14ac:dyDescent="0.3">
      <c r="A17" s="7">
        <v>43487</v>
      </c>
      <c r="B17" s="119" t="s">
        <v>2</v>
      </c>
      <c r="C17" s="56" t="str">
        <f>'[11]Daily Roster'!$C17</f>
        <v>Nelson</v>
      </c>
      <c r="D17" s="56" t="str">
        <f>'[11]Daily Roster'!$D17</f>
        <v>Nelson &gt;2pm (SLE Clinic)</v>
      </c>
      <c r="E17" s="56" t="str">
        <f>'[11]Daily Roster'!$E17</f>
        <v>A.Tey</v>
      </c>
      <c r="F17" s="56" t="str">
        <f>'[11]Daily Roster'!$F17</f>
        <v>Sam</v>
      </c>
      <c r="G17" s="56" t="str">
        <f>'[11]Daily Roster'!$G17</f>
        <v>Bianca</v>
      </c>
      <c r="H17" s="56" t="str">
        <f>'[11]Daily Roster'!$H17</f>
        <v>Victoria</v>
      </c>
      <c r="I17" s="56">
        <f>'[11]Daily Roster'!$I17</f>
        <v>0</v>
      </c>
      <c r="J17" s="56" t="str">
        <f>'[11]Daily Roster'!$J17</f>
        <v>Paree</v>
      </c>
      <c r="K17" s="56" t="str">
        <f>'[11]Daily Roster'!$K17</f>
        <v>qq</v>
      </c>
      <c r="L17" s="56" t="str">
        <f>'[11]Daily Roster'!$L17</f>
        <v>T.Le</v>
      </c>
      <c r="M17" s="56" t="str">
        <f>'[11]Daily Roster'!$M17</f>
        <v>qq</v>
      </c>
      <c r="N17" s="56" t="str">
        <f>'[11]Daily Roster'!$N17</f>
        <v>qq</v>
      </c>
      <c r="O17" s="56">
        <f>'[11]Daily Roster'!$O17</f>
        <v>0</v>
      </c>
      <c r="P17" s="56" t="str">
        <f>'[11]Daily Roster'!$P17</f>
        <v>qq</v>
      </c>
      <c r="Q17" s="56">
        <f>'[11]Daily Roster'!$Q17</f>
        <v>0</v>
      </c>
      <c r="R17" s="56" t="str">
        <f>'[11]Daily Roster'!$R17</f>
        <v>Shivanai (ID/Pall)</v>
      </c>
      <c r="S17" s="56" t="str">
        <f>'[11]Daily Roster'!$S17</f>
        <v>qq</v>
      </c>
      <c r="T17" s="56">
        <f>'[11]Daily Roster'!$T17</f>
        <v>0</v>
      </c>
    </row>
    <row r="18" spans="1:20" x14ac:dyDescent="0.3">
      <c r="A18" s="7">
        <v>43488</v>
      </c>
      <c r="B18" s="119" t="s">
        <v>3</v>
      </c>
      <c r="C18" s="56" t="str">
        <f>'[11]Daily Roster'!$C18</f>
        <v>Nelson</v>
      </c>
      <c r="D18" s="56" t="str">
        <f>'[11]Daily Roster'!$D18</f>
        <v>Nelson &lt;11am (RA Clinic) / Diana</v>
      </c>
      <c r="E18" s="56" t="str">
        <f>'[11]Daily Roster'!$E18</f>
        <v>Phil &lt;3pm / Sam &gt;3pm</v>
      </c>
      <c r="F18" s="56" t="str">
        <f>'[11]Daily Roster'!$F18</f>
        <v>Sam</v>
      </c>
      <c r="G18" s="56" t="str">
        <f>'[11]Daily Roster'!$G18</f>
        <v>Bianca</v>
      </c>
      <c r="H18" s="56" t="str">
        <f>'[11]Daily Roster'!$H18</f>
        <v>Victoria</v>
      </c>
      <c r="I18" s="56">
        <f>'[11]Daily Roster'!$I18</f>
        <v>0</v>
      </c>
      <c r="J18" s="56" t="str">
        <f>'[11]Daily Roster'!$J18</f>
        <v>A.Tran</v>
      </c>
      <c r="K18" s="56" t="str">
        <f>'[11]Daily Roster'!$K18</f>
        <v>V.Koo (TB clinic &amp; prep)</v>
      </c>
      <c r="L18" s="56" t="str">
        <f>'[11]Daily Roster'!$L18</f>
        <v>T.Le</v>
      </c>
      <c r="M18" s="56" t="str">
        <f>'[11]Daily Roster'!$M18</f>
        <v>qq</v>
      </c>
      <c r="N18" s="56" t="str">
        <f>'[11]Daily Roster'!$N18</f>
        <v>Jesslyn (Neuro/stroke)</v>
      </c>
      <c r="O18" s="56">
        <f>'[11]Daily Roster'!$O18</f>
        <v>0</v>
      </c>
      <c r="P18" s="56" t="str">
        <f>'[11]Daily Roster'!$P18</f>
        <v>Silvana</v>
      </c>
      <c r="Q18" s="56">
        <f>'[11]Daily Roster'!$Q18</f>
        <v>0</v>
      </c>
      <c r="R18" s="56" t="str">
        <f>'[11]Daily Roster'!$R18</f>
        <v>Shivanai (ID/Pall)</v>
      </c>
      <c r="S18" s="56" t="str">
        <f>'[11]Daily Roster'!$S18</f>
        <v>qq</v>
      </c>
      <c r="T18" s="56">
        <f>'[11]Daily Roster'!$T18</f>
        <v>0</v>
      </c>
    </row>
    <row r="19" spans="1:20" x14ac:dyDescent="0.3">
      <c r="A19" s="7">
        <v>43489</v>
      </c>
      <c r="B19" s="119" t="s">
        <v>4</v>
      </c>
      <c r="C19" s="56" t="str">
        <f>'[11]Daily Roster'!$C19</f>
        <v>Nelson</v>
      </c>
      <c r="D19" s="56" t="str">
        <f>'[11]Daily Roster'!$D19</f>
        <v>Nelson (Compassionate)</v>
      </c>
      <c r="E19" s="56" t="str">
        <f>'[11]Daily Roster'!$E19</f>
        <v>Phil &lt;3pm / Sam &gt;3pm</v>
      </c>
      <c r="F19" s="56" t="str">
        <f>'[11]Daily Roster'!$F19</f>
        <v>Sam</v>
      </c>
      <c r="G19" s="56" t="str">
        <f>'[11]Daily Roster'!$G19</f>
        <v>Bianca</v>
      </c>
      <c r="H19" s="56" t="str">
        <f>'[11]Daily Roster'!$H19</f>
        <v>Victoria</v>
      </c>
      <c r="I19" s="56">
        <f>'[11]Daily Roster'!$I19</f>
        <v>0</v>
      </c>
      <c r="J19" s="56" t="str">
        <f>'[11]Daily Roster'!$J19</f>
        <v>Paree</v>
      </c>
      <c r="K19" s="56" t="str">
        <f>'[11]Daily Roster'!$K19</f>
        <v>qq</v>
      </c>
      <c r="L19" s="56" t="str">
        <f>'[11]Daily Roster'!$L19</f>
        <v>T.Le</v>
      </c>
      <c r="M19" s="56" t="str">
        <f>'[11]Daily Roster'!$M19</f>
        <v>Silvana</v>
      </c>
      <c r="N19" s="56" t="str">
        <f>'[11]Daily Roster'!$N19</f>
        <v>Jesslyn (Neuro/stroke)</v>
      </c>
      <c r="O19" s="56">
        <f>'[11]Daily Roster'!$O19</f>
        <v>0</v>
      </c>
      <c r="P19" s="56" t="str">
        <f>'[11]Daily Roster'!$P19</f>
        <v>qq</v>
      </c>
      <c r="Q19" s="56">
        <f>'[11]Daily Roster'!$Q19</f>
        <v>0</v>
      </c>
      <c r="R19" s="56" t="str">
        <f>'[11]Daily Roster'!$R19</f>
        <v>Shivanai (ID/Pall)</v>
      </c>
      <c r="S19" s="56" t="str">
        <f>'[11]Daily Roster'!$S19</f>
        <v>qq</v>
      </c>
      <c r="T19" s="56">
        <f>'[11]Daily Roster'!$T19</f>
        <v>0</v>
      </c>
    </row>
    <row r="20" spans="1:20" x14ac:dyDescent="0.3">
      <c r="A20" s="7">
        <v>43490</v>
      </c>
      <c r="B20" s="119" t="s">
        <v>5</v>
      </c>
      <c r="C20" s="56" t="str">
        <f>'[11]Daily Roster'!$C20</f>
        <v>Natalie</v>
      </c>
      <c r="D20" s="56" t="str">
        <f>'[11]Daily Roster'!$D20</f>
        <v>Natalie &gt;2pm (Derm Clinic)</v>
      </c>
      <c r="E20" s="56" t="str">
        <f>'[11]Daily Roster'!$E20</f>
        <v>A.Tey</v>
      </c>
      <c r="F20" s="56" t="str">
        <f>'[11]Daily Roster'!$F20</f>
        <v>Robbie</v>
      </c>
      <c r="G20" s="56" t="str">
        <f>'[11]Daily Roster'!$G20</f>
        <v>Bianca</v>
      </c>
      <c r="H20" s="56" t="str">
        <f>'[11]Daily Roster'!$H20</f>
        <v>Victoria</v>
      </c>
      <c r="I20" s="56">
        <f>'[11]Daily Roster'!$I20</f>
        <v>0</v>
      </c>
      <c r="J20" s="56" t="str">
        <f>'[11]Daily Roster'!$J20</f>
        <v>Paree</v>
      </c>
      <c r="K20" s="56" t="str">
        <f>'[11]Daily Roster'!$K20</f>
        <v>Stav (HIV clinic &amp; prep)</v>
      </c>
      <c r="L20" s="56" t="str">
        <f>'[11]Daily Roster'!$L20</f>
        <v>T.Le</v>
      </c>
      <c r="M20" s="56" t="str">
        <f>'[11]Daily Roster'!$M20</f>
        <v>qq</v>
      </c>
      <c r="N20" s="56" t="str">
        <f>'[11]Daily Roster'!$N20</f>
        <v>Jesslyn (Neuro/stroke)</v>
      </c>
      <c r="O20" s="56">
        <f>'[11]Daily Roster'!$O20</f>
        <v>0</v>
      </c>
      <c r="P20" s="56" t="str">
        <f>'[11]Daily Roster'!$P20</f>
        <v>qq</v>
      </c>
      <c r="Q20" s="56">
        <f>'[11]Daily Roster'!$Q20</f>
        <v>0</v>
      </c>
      <c r="R20" s="56" t="str">
        <f>'[11]Daily Roster'!$R20</f>
        <v>Shivanai (ID/Pall)</v>
      </c>
      <c r="S20" s="56" t="str">
        <f>'[11]Daily Roster'!$S20</f>
        <v>qq</v>
      </c>
      <c r="T20" s="56">
        <f>'[11]Daily Roster'!$T20</f>
        <v>0</v>
      </c>
    </row>
    <row r="21" spans="1:20" x14ac:dyDescent="0.3">
      <c r="A21" s="7">
        <v>43493</v>
      </c>
      <c r="B21" s="119" t="s">
        <v>1</v>
      </c>
      <c r="C21" s="56" t="str">
        <f>'[11]Daily Roster'!$C21</f>
        <v>Public Holiday</v>
      </c>
      <c r="D21" s="56" t="str">
        <f>'[11]Daily Roster'!$D21</f>
        <v>Public Holiday</v>
      </c>
      <c r="E21" s="56" t="str">
        <f>'[11]Daily Roster'!$E21</f>
        <v>Public Holiday</v>
      </c>
      <c r="F21" s="56" t="str">
        <f>'[11]Daily Roster'!$F21</f>
        <v>Public Holiday</v>
      </c>
      <c r="G21" s="56" t="str">
        <f>'[11]Daily Roster'!$G21</f>
        <v>Public Holiday</v>
      </c>
      <c r="H21" s="56" t="str">
        <f>'[11]Daily Roster'!$H21</f>
        <v>Public Holiday</v>
      </c>
      <c r="I21" s="56" t="str">
        <f>'[11]Daily Roster'!$I21</f>
        <v>Public Holiday</v>
      </c>
      <c r="J21" s="56" t="str">
        <f>'[11]Daily Roster'!$J21</f>
        <v>Public Holiday</v>
      </c>
      <c r="K21" s="56" t="str">
        <f>'[11]Daily Roster'!$K21</f>
        <v>Public Holiday</v>
      </c>
      <c r="L21" s="56" t="str">
        <f>'[11]Daily Roster'!$L21</f>
        <v>Public Holiday</v>
      </c>
      <c r="M21" s="56" t="str">
        <f>'[11]Daily Roster'!$M21</f>
        <v>Public Holiday</v>
      </c>
      <c r="N21" s="56" t="str">
        <f>'[11]Daily Roster'!$N21</f>
        <v>Public Holiday</v>
      </c>
      <c r="O21" s="56" t="str">
        <f>'[11]Daily Roster'!$O21</f>
        <v>Public Holiday</v>
      </c>
      <c r="P21" s="56" t="str">
        <f>'[11]Daily Roster'!$P21</f>
        <v>Public Holiday</v>
      </c>
      <c r="Q21" s="56" t="str">
        <f>'[11]Daily Roster'!$Q21</f>
        <v>Public Holiday</v>
      </c>
      <c r="R21" s="56" t="str">
        <f>'[11]Daily Roster'!$R21</f>
        <v>Public Holiday</v>
      </c>
      <c r="S21" s="56" t="str">
        <f>'[11]Daily Roster'!$S21</f>
        <v>Public Holiday</v>
      </c>
      <c r="T21" s="56" t="str">
        <f>'[11]Daily Roster'!$T21</f>
        <v>Public Holiday</v>
      </c>
    </row>
    <row r="22" spans="1:20" x14ac:dyDescent="0.3">
      <c r="A22" s="7">
        <v>43494</v>
      </c>
      <c r="B22" s="119" t="s">
        <v>2</v>
      </c>
      <c r="C22" s="56" t="str">
        <f>'[11]Daily Roster'!$C22</f>
        <v>Nelson</v>
      </c>
      <c r="D22" s="56" t="str">
        <f>'[11]Daily Roster'!$D22</f>
        <v>Nelson &gt;2pm (SLE Clinic)</v>
      </c>
      <c r="E22" s="56" t="str">
        <f>'[11]Daily Roster'!$E22</f>
        <v>A.Tey</v>
      </c>
      <c r="F22" s="56" t="str">
        <f>'[11]Daily Roster'!$F22</f>
        <v>Sam</v>
      </c>
      <c r="G22" s="56" t="str">
        <f>'[11]Daily Roster'!$G22</f>
        <v>Bianca</v>
      </c>
      <c r="H22" s="56" t="str">
        <f>'[11]Daily Roster'!$H22</f>
        <v>Victoria</v>
      </c>
      <c r="I22" s="56">
        <f>'[11]Daily Roster'!$I22</f>
        <v>0</v>
      </c>
      <c r="J22" s="56" t="str">
        <f>'[11]Daily Roster'!$J22</f>
        <v>Paree</v>
      </c>
      <c r="K22" s="56" t="str">
        <f>'[11]Daily Roster'!$K22</f>
        <v>qq</v>
      </c>
      <c r="L22" s="56" t="str">
        <f>'[11]Daily Roster'!$L22</f>
        <v>T.Le</v>
      </c>
      <c r="M22" s="56" t="str">
        <f>'[11]Daily Roster'!$M22</f>
        <v>qq</v>
      </c>
      <c r="N22" s="56" t="str">
        <f>'[11]Daily Roster'!$N22</f>
        <v>Ana (ID/pall)</v>
      </c>
      <c r="O22" s="56">
        <f>'[11]Daily Roster'!$O22</f>
        <v>0</v>
      </c>
      <c r="P22" s="56">
        <f>'[11]Daily Roster'!$P22</f>
        <v>0</v>
      </c>
      <c r="Q22" s="56">
        <f>'[11]Daily Roster'!$Q22</f>
        <v>0</v>
      </c>
      <c r="R22" s="56">
        <f>'[11]Daily Roster'!$R22</f>
        <v>0</v>
      </c>
      <c r="S22" s="56">
        <f>'[11]Daily Roster'!$S22</f>
        <v>0</v>
      </c>
      <c r="T22" s="56">
        <f>'[11]Daily Roster'!$T22</f>
        <v>0</v>
      </c>
    </row>
    <row r="23" spans="1:20" x14ac:dyDescent="0.3">
      <c r="A23" s="7">
        <v>43495</v>
      </c>
      <c r="B23" s="119" t="s">
        <v>3</v>
      </c>
      <c r="C23" s="56" t="str">
        <f>'[11]Daily Roster'!$C23</f>
        <v>Nelson</v>
      </c>
      <c r="D23" s="56" t="str">
        <f>'[11]Daily Roster'!$D23</f>
        <v>Nelson &lt;11am (RA Clinic)</v>
      </c>
      <c r="E23" s="56" t="str">
        <f>'[11]Daily Roster'!$E23</f>
        <v>Phil</v>
      </c>
      <c r="F23" s="56" t="str">
        <f>'[11]Daily Roster'!$F23</f>
        <v>Robbie</v>
      </c>
      <c r="G23" s="56" t="str">
        <f>'[11]Daily Roster'!$G23</f>
        <v>Bianca</v>
      </c>
      <c r="H23" s="56" t="str">
        <f>'[11]Daily Roster'!$H23</f>
        <v>Victoria</v>
      </c>
      <c r="I23" s="56">
        <f>'[11]Daily Roster'!$I23</f>
        <v>0</v>
      </c>
      <c r="J23" s="56" t="str">
        <f>'[11]Daily Roster'!$J23</f>
        <v>Sam</v>
      </c>
      <c r="K23" s="56" t="str">
        <f>'[11]Daily Roster'!$K23</f>
        <v>V.Koo (TB clinic &amp; prep)</v>
      </c>
      <c r="L23" s="56" t="str">
        <f>'[11]Daily Roster'!$L23</f>
        <v>T.Le</v>
      </c>
      <c r="M23" s="56" t="str">
        <f>'[11]Daily Roster'!$M23</f>
        <v>qq</v>
      </c>
      <c r="N23" s="56" t="str">
        <f>'[11]Daily Roster'!$N23</f>
        <v>qq</v>
      </c>
      <c r="O23" s="56">
        <f>'[11]Daily Roster'!$O23</f>
        <v>0</v>
      </c>
      <c r="P23" s="56">
        <f>'[11]Daily Roster'!$P23</f>
        <v>0</v>
      </c>
      <c r="Q23" s="56">
        <f>'[11]Daily Roster'!$Q23</f>
        <v>0</v>
      </c>
      <c r="R23" s="56">
        <f>'[11]Daily Roster'!$R23</f>
        <v>0</v>
      </c>
      <c r="S23" s="56">
        <f>'[11]Daily Roster'!$S23</f>
        <v>0</v>
      </c>
      <c r="T23" s="56">
        <f>'[11]Daily Roster'!$T23</f>
        <v>0</v>
      </c>
    </row>
    <row r="24" spans="1:20" x14ac:dyDescent="0.3">
      <c r="A24" s="7">
        <v>43496</v>
      </c>
      <c r="B24" s="119" t="s">
        <v>4</v>
      </c>
      <c r="C24" s="56" t="str">
        <f>'[11]Daily Roster'!$C24</f>
        <v>Nelson</v>
      </c>
      <c r="D24" s="56" t="str">
        <f>'[11]Daily Roster'!$D24</f>
        <v>Nelson (Compassionate)</v>
      </c>
      <c r="E24" s="56" t="str">
        <f>'[11]Daily Roster'!$E24</f>
        <v>Phil</v>
      </c>
      <c r="F24" s="56" t="str">
        <f>'[11]Daily Roster'!$F24</f>
        <v>Robbie</v>
      </c>
      <c r="G24" s="56" t="str">
        <f>'[11]Daily Roster'!$G24</f>
        <v>Bianca</v>
      </c>
      <c r="H24" s="56" t="str">
        <f>'[11]Daily Roster'!$H24</f>
        <v>Sam</v>
      </c>
      <c r="I24" s="56">
        <f>'[11]Daily Roster'!$I24</f>
        <v>0</v>
      </c>
      <c r="J24" s="56" t="str">
        <f>'[11]Daily Roster'!$J24</f>
        <v>Paree</v>
      </c>
      <c r="K24" s="56" t="str">
        <f>'[11]Daily Roster'!$K24</f>
        <v>qq</v>
      </c>
      <c r="L24" s="56" t="str">
        <f>'[11]Daily Roster'!$L24</f>
        <v>T.Le</v>
      </c>
      <c r="M24" s="56" t="str">
        <f>'[11]Daily Roster'!$M24</f>
        <v>qq</v>
      </c>
      <c r="N24" s="56" t="str">
        <f>'[11]Daily Roster'!$N24</f>
        <v>Ana (ID/pall)</v>
      </c>
      <c r="O24" s="56">
        <f>'[11]Daily Roster'!$O24</f>
        <v>0</v>
      </c>
      <c r="P24" s="56">
        <f>'[11]Daily Roster'!$P24</f>
        <v>0</v>
      </c>
      <c r="Q24" s="56">
        <f>'[11]Daily Roster'!$Q24</f>
        <v>0</v>
      </c>
      <c r="R24" s="56">
        <f>'[11]Daily Roster'!$R24</f>
        <v>0</v>
      </c>
      <c r="S24" s="56">
        <f>'[11]Daily Roster'!$S24</f>
        <v>0</v>
      </c>
      <c r="T24" s="56">
        <f>'[11]Daily Roster'!$T24</f>
        <v>0</v>
      </c>
    </row>
    <row r="25" spans="1:20" x14ac:dyDescent="0.3">
      <c r="A25" s="7">
        <v>43497</v>
      </c>
      <c r="B25" s="119" t="s">
        <v>5</v>
      </c>
      <c r="C25" s="56" t="str">
        <f>'[11]Daily Roster'!$C25</f>
        <v>Natalie</v>
      </c>
      <c r="D25" s="56" t="str">
        <f>'[11]Daily Roster'!$D25</f>
        <v>Natalie &gt;2pm (Derm Clinic)</v>
      </c>
      <c r="E25" s="56" t="str">
        <f>'[11]Daily Roster'!$E25</f>
        <v>A.Tey</v>
      </c>
      <c r="F25" s="56" t="str">
        <f>'[11]Daily Roster'!$F25</f>
        <v>Sam</v>
      </c>
      <c r="G25" s="56" t="str">
        <f>'[11]Daily Roster'!$G25</f>
        <v>Bianca</v>
      </c>
      <c r="H25" s="56" t="str">
        <f>'[11]Daily Roster'!$H25</f>
        <v>Victoria</v>
      </c>
      <c r="I25" s="56">
        <f>'[11]Daily Roster'!$I25</f>
        <v>0</v>
      </c>
      <c r="J25" s="56" t="str">
        <f>'[11]Daily Roster'!$J25</f>
        <v>Paree</v>
      </c>
      <c r="K25" s="56" t="str">
        <f>'[11]Daily Roster'!$K25</f>
        <v>Stav (HIV clinic &amp; prep)</v>
      </c>
      <c r="L25" s="56" t="str">
        <f>'[11]Daily Roster'!$L25</f>
        <v>T.Le</v>
      </c>
      <c r="M25" s="56" t="str">
        <f>'[11]Daily Roster'!$M25</f>
        <v>qq</v>
      </c>
      <c r="N25" s="56" t="str">
        <f>'[11]Daily Roster'!$N25</f>
        <v>Ana (ID/pall)</v>
      </c>
      <c r="O25" s="56">
        <f>'[11]Daily Roster'!$O25</f>
        <v>0</v>
      </c>
      <c r="P25" s="56">
        <f>'[11]Daily Roster'!$P25</f>
        <v>0</v>
      </c>
      <c r="Q25" s="56">
        <f>'[11]Daily Roster'!$Q25</f>
        <v>0</v>
      </c>
      <c r="R25" s="56">
        <f>'[11]Daily Roster'!$R25</f>
        <v>0</v>
      </c>
      <c r="S25" s="56">
        <f>'[11]Daily Roster'!$S25</f>
        <v>0</v>
      </c>
      <c r="T25" s="56">
        <f>'[11]Daily Roster'!$T25</f>
        <v>0</v>
      </c>
    </row>
    <row r="26" spans="1:20" x14ac:dyDescent="0.3">
      <c r="A26" s="7">
        <v>43500</v>
      </c>
      <c r="B26" s="119" t="s">
        <v>1</v>
      </c>
      <c r="C26" s="56" t="str">
        <f>'[11]Daily Roster'!$C26</f>
        <v>Natalie</v>
      </c>
      <c r="D26" s="56" t="str">
        <f>'[11]Daily Roster'!$D26</f>
        <v>Natalie &gt;2pm (Derm Clinic)</v>
      </c>
      <c r="E26" s="56" t="str">
        <f>'[11]Daily Roster'!$E26</f>
        <v>Sam</v>
      </c>
      <c r="F26" s="56" t="str">
        <f>'[11]Daily Roster'!$F26</f>
        <v>Robbie</v>
      </c>
      <c r="G26" s="56" t="str">
        <f>'[11]Daily Roster'!$G26</f>
        <v>Bianca</v>
      </c>
      <c r="H26" s="56" t="str">
        <f>'[11]Daily Roster'!$H26</f>
        <v>Victoria</v>
      </c>
      <c r="I26" s="56">
        <f>'[11]Daily Roster'!$I26</f>
        <v>0</v>
      </c>
      <c r="J26" s="56" t="str">
        <f>'[11]Daily Roster'!$J26</f>
        <v>Paree</v>
      </c>
      <c r="K26" s="56" t="str">
        <f>'[11]Daily Roster'!$K26</f>
        <v>qq</v>
      </c>
      <c r="L26" s="56" t="str">
        <f>'[11]Daily Roster'!$L26</f>
        <v>T.Le</v>
      </c>
      <c r="M26" s="56" t="str">
        <f>'[11]Daily Roster'!$M26</f>
        <v>qq</v>
      </c>
      <c r="N26" s="56" t="str">
        <f>'[11]Daily Roster'!$N26</f>
        <v>Ana (Neuro/stroke)</v>
      </c>
      <c r="O26" s="56">
        <f>'[11]Daily Roster'!$O26</f>
        <v>0</v>
      </c>
      <c r="P26" s="56">
        <f>'[11]Daily Roster'!$P26</f>
        <v>0</v>
      </c>
      <c r="Q26" s="56">
        <f>'[11]Daily Roster'!$Q26</f>
        <v>0</v>
      </c>
      <c r="R26" s="56">
        <f>'[11]Daily Roster'!$R26</f>
        <v>0</v>
      </c>
      <c r="S26" s="56" t="str">
        <f>'[11]Daily Roster'!$S26</f>
        <v>qq</v>
      </c>
      <c r="T26" s="56">
        <f>'[11]Daily Roster'!$T26</f>
        <v>0</v>
      </c>
    </row>
    <row r="27" spans="1:20" x14ac:dyDescent="0.3">
      <c r="A27" s="7">
        <v>43501</v>
      </c>
      <c r="B27" s="119" t="s">
        <v>2</v>
      </c>
      <c r="C27" s="56" t="str">
        <f>'[11]Daily Roster'!$C27</f>
        <v>Nelson</v>
      </c>
      <c r="D27" s="56" t="str">
        <f>'[11]Daily Roster'!$D27</f>
        <v>Nelson &gt;2pm (SLE Clinic)</v>
      </c>
      <c r="E27" s="56" t="str">
        <f>'[11]Daily Roster'!$E27</f>
        <v>Sam</v>
      </c>
      <c r="F27" s="56" t="str">
        <f>'[11]Daily Roster'!$F27</f>
        <v>Robbie</v>
      </c>
      <c r="G27" s="56" t="str">
        <f>'[11]Daily Roster'!$G27</f>
        <v>Bianca</v>
      </c>
      <c r="H27" s="56" t="str">
        <f>'[11]Daily Roster'!$H27</f>
        <v>Victoria</v>
      </c>
      <c r="I27" s="56">
        <f>'[11]Daily Roster'!$I27</f>
        <v>0</v>
      </c>
      <c r="J27" s="56" t="str">
        <f>'[11]Daily Roster'!$J27</f>
        <v>Paree</v>
      </c>
      <c r="K27" s="56" t="str">
        <f>'[11]Daily Roster'!$K27</f>
        <v>qq</v>
      </c>
      <c r="L27" s="56" t="str">
        <f>'[11]Daily Roster'!$L27</f>
        <v>T.Le</v>
      </c>
      <c r="M27" s="56" t="str">
        <f>'[11]Daily Roster'!$M27</f>
        <v>qq</v>
      </c>
      <c r="N27" s="56" t="str">
        <f>'[11]Daily Roster'!$N27</f>
        <v>Ana (Neuro/stroke)</v>
      </c>
      <c r="O27" s="56">
        <f>'[11]Daily Roster'!$O27</f>
        <v>0</v>
      </c>
      <c r="P27" s="56">
        <f>'[11]Daily Roster'!$P27</f>
        <v>0</v>
      </c>
      <c r="Q27" s="56">
        <f>'[11]Daily Roster'!$Q27</f>
        <v>0</v>
      </c>
      <c r="R27" s="56">
        <f>'[11]Daily Roster'!$R27</f>
        <v>0</v>
      </c>
      <c r="S27" s="56" t="str">
        <f>'[11]Daily Roster'!$S27</f>
        <v>qq</v>
      </c>
      <c r="T27" s="56">
        <f>'[11]Daily Roster'!$T27</f>
        <v>0</v>
      </c>
    </row>
    <row r="28" spans="1:20" x14ac:dyDescent="0.3">
      <c r="A28" s="7">
        <v>43502</v>
      </c>
      <c r="B28" s="119" t="s">
        <v>3</v>
      </c>
      <c r="C28" s="56" t="str">
        <f>'[11]Daily Roster'!$C28</f>
        <v>Nelson</v>
      </c>
      <c r="D28" s="56" t="str">
        <f>'[11]Daily Roster'!$D28</f>
        <v>Nelson &lt;11am (RA Clinic)</v>
      </c>
      <c r="E28" s="56" t="str">
        <f>'[11]Daily Roster'!$E28</f>
        <v>Phil &lt;3pm / Robbie &gt;3pm</v>
      </c>
      <c r="F28" s="56" t="str">
        <f>'[11]Daily Roster'!$F28</f>
        <v>Robbie</v>
      </c>
      <c r="G28" s="56" t="str">
        <f>'[11]Daily Roster'!$G28</f>
        <v>Sam</v>
      </c>
      <c r="H28" s="56" t="str">
        <f>'[11]Daily Roster'!$H28</f>
        <v>Victoria</v>
      </c>
      <c r="I28" s="56">
        <f>'[11]Daily Roster'!$I28</f>
        <v>0</v>
      </c>
      <c r="J28" s="56" t="str">
        <f>'[11]Daily Roster'!$J28</f>
        <v>Silvana</v>
      </c>
      <c r="K28" s="56" t="str">
        <f>'[11]Daily Roster'!$K28</f>
        <v>V.Koo (TB clinic &amp; prep)</v>
      </c>
      <c r="L28" s="56" t="str">
        <f>'[11]Daily Roster'!$L28</f>
        <v>T.Le</v>
      </c>
      <c r="M28" s="56" t="str">
        <f>'[11]Daily Roster'!$M28</f>
        <v>qq</v>
      </c>
      <c r="N28" s="56" t="str">
        <f>'[11]Daily Roster'!$N28</f>
        <v>Ana (Neuro/stroke)</v>
      </c>
      <c r="O28" s="56">
        <f>'[11]Daily Roster'!$O28</f>
        <v>0</v>
      </c>
      <c r="P28" s="56">
        <f>'[11]Daily Roster'!$P28</f>
        <v>0</v>
      </c>
      <c r="Q28" s="56">
        <f>'[11]Daily Roster'!$Q28</f>
        <v>0</v>
      </c>
      <c r="R28" s="56">
        <f>'[11]Daily Roster'!$R28</f>
        <v>0</v>
      </c>
      <c r="S28" s="56" t="str">
        <f>'[11]Daily Roster'!$S28</f>
        <v>qq</v>
      </c>
      <c r="T28" s="56">
        <f>'[11]Daily Roster'!$T28</f>
        <v>0</v>
      </c>
    </row>
    <row r="29" spans="1:20" x14ac:dyDescent="0.3">
      <c r="A29" s="7">
        <v>43503</v>
      </c>
      <c r="B29" s="119" t="s">
        <v>4</v>
      </c>
      <c r="C29" s="56" t="str">
        <f>'[11]Daily Roster'!$C29</f>
        <v>Nelson</v>
      </c>
      <c r="D29" s="56" t="str">
        <f>'[11]Daily Roster'!$D29</f>
        <v>Nelson (Compassionate)</v>
      </c>
      <c r="E29" s="56" t="str">
        <f>'[11]Daily Roster'!$E29</f>
        <v>Phil &lt;3pm / Robbie &gt;3pm</v>
      </c>
      <c r="F29" s="56" t="str">
        <f>'[11]Daily Roster'!$F29</f>
        <v>Robbie</v>
      </c>
      <c r="G29" s="56" t="str">
        <f>'[11]Daily Roster'!$G29</f>
        <v>Bianca</v>
      </c>
      <c r="H29" s="56" t="str">
        <f>'[11]Daily Roster'!$H29</f>
        <v>Victoria</v>
      </c>
      <c r="I29" s="56">
        <f>'[11]Daily Roster'!$I29</f>
        <v>0</v>
      </c>
      <c r="J29" s="56" t="str">
        <f>'[11]Daily Roster'!$J29</f>
        <v>Silvana</v>
      </c>
      <c r="K29" s="56" t="str">
        <f>'[11]Daily Roster'!$K29</f>
        <v>qq</v>
      </c>
      <c r="L29" s="56" t="str">
        <f>'[11]Daily Roster'!$L29</f>
        <v>Sam</v>
      </c>
      <c r="M29" s="56" t="str">
        <f>'[11]Daily Roster'!$M29</f>
        <v>qq</v>
      </c>
      <c r="N29" s="56" t="str">
        <f>'[11]Daily Roster'!$N29</f>
        <v>Ana (Neuro/stroke)</v>
      </c>
      <c r="O29" s="56">
        <f>'[11]Daily Roster'!$O29</f>
        <v>0</v>
      </c>
      <c r="P29" s="56">
        <f>'[11]Daily Roster'!$P29</f>
        <v>0</v>
      </c>
      <c r="Q29" s="56">
        <f>'[11]Daily Roster'!$Q29</f>
        <v>0</v>
      </c>
      <c r="R29" s="56">
        <f>'[11]Daily Roster'!$R29</f>
        <v>0</v>
      </c>
      <c r="S29" s="56" t="str">
        <f>'[11]Daily Roster'!$S29</f>
        <v>qq</v>
      </c>
      <c r="T29" s="56">
        <f>'[11]Daily Roster'!$T29</f>
        <v>0</v>
      </c>
    </row>
    <row r="30" spans="1:20" x14ac:dyDescent="0.3">
      <c r="A30" s="7">
        <v>43504</v>
      </c>
      <c r="B30" s="119" t="s">
        <v>5</v>
      </c>
      <c r="C30" s="56" t="str">
        <f>'[11]Daily Roster'!$C30</f>
        <v>Natalie</v>
      </c>
      <c r="D30" s="56" t="str">
        <f>'[11]Daily Roster'!$D30</f>
        <v>Natalie &gt;2pm (Derm Clinic)</v>
      </c>
      <c r="E30" s="56" t="str">
        <f>'[11]Daily Roster'!$E30</f>
        <v>Sam</v>
      </c>
      <c r="F30" s="56" t="str">
        <f>'[11]Daily Roster'!$F30</f>
        <v>Robbie</v>
      </c>
      <c r="G30" s="56" t="str">
        <f>'[11]Daily Roster'!$G30</f>
        <v>Bianca</v>
      </c>
      <c r="H30" s="56" t="str">
        <f>'[11]Daily Roster'!$H30</f>
        <v>Victoria</v>
      </c>
      <c r="I30" s="56">
        <f>'[11]Daily Roster'!$I30</f>
        <v>0</v>
      </c>
      <c r="J30" s="56" t="str">
        <f>'[11]Daily Roster'!$J30</f>
        <v>Paree</v>
      </c>
      <c r="K30" s="56" t="str">
        <f>'[11]Daily Roster'!$K30</f>
        <v>Stav (HIV clinic &amp; prep)</v>
      </c>
      <c r="L30" s="56" t="str">
        <f>'[11]Daily Roster'!$L30</f>
        <v>T.Le (clincat)</v>
      </c>
      <c r="M30" s="56" t="str">
        <f>'[11]Daily Roster'!$M30</f>
        <v>qq</v>
      </c>
      <c r="N30" s="56" t="str">
        <f>'[11]Daily Roster'!$N30</f>
        <v>Ana (Neuro/stroke)</v>
      </c>
      <c r="O30" s="56">
        <f>'[11]Daily Roster'!$O30</f>
        <v>0</v>
      </c>
      <c r="P30" s="56">
        <f>'[11]Daily Roster'!$P30</f>
        <v>0</v>
      </c>
      <c r="Q30" s="56">
        <f>'[11]Daily Roster'!$Q30</f>
        <v>0</v>
      </c>
      <c r="R30" s="56">
        <f>'[11]Daily Roster'!$R30</f>
        <v>0</v>
      </c>
      <c r="S30" s="56" t="str">
        <f>'[11]Daily Roster'!$S30</f>
        <v>A.Tey (ClinCAT)</v>
      </c>
      <c r="T30" s="56">
        <f>'[11]Daily Roster'!$T30</f>
        <v>0</v>
      </c>
    </row>
    <row r="31" spans="1:20" x14ac:dyDescent="0.3">
      <c r="A31" s="7">
        <v>43507</v>
      </c>
      <c r="B31" s="119" t="s">
        <v>1</v>
      </c>
      <c r="C31" s="56" t="str">
        <f>'[11]Daily Roster'!$C31</f>
        <v>Natalie</v>
      </c>
      <c r="D31" s="56" t="str">
        <f>'[11]Daily Roster'!$D31</f>
        <v>Natalie &gt;2pm (Derm Clinic)</v>
      </c>
      <c r="E31" s="56" t="str">
        <f>'[11]Daily Roster'!$E31</f>
        <v>Sam</v>
      </c>
      <c r="F31" s="56" t="str">
        <f>'[11]Daily Roster'!$F31</f>
        <v>Robbie</v>
      </c>
      <c r="G31" s="56" t="str">
        <f>'[11]Daily Roster'!$G31</f>
        <v>Bianca</v>
      </c>
      <c r="H31" s="56" t="str">
        <f>'[11]Daily Roster'!$H31</f>
        <v>Victoria</v>
      </c>
      <c r="I31" s="56">
        <f>'[11]Daily Roster'!$I31</f>
        <v>0</v>
      </c>
      <c r="J31" s="56" t="str">
        <f>'[11]Daily Roster'!$J31</f>
        <v>Paree</v>
      </c>
      <c r="K31" s="56" t="str">
        <f>'[11]Daily Roster'!$K31</f>
        <v>qq</v>
      </c>
      <c r="L31" s="56" t="str">
        <f>'[11]Daily Roster'!$L31</f>
        <v>T.Le</v>
      </c>
      <c r="M31" s="56" t="str">
        <f>'[11]Daily Roster'!$M31</f>
        <v>qq</v>
      </c>
      <c r="N31" s="56">
        <f>'[11]Daily Roster'!$N31</f>
        <v>0</v>
      </c>
      <c r="O31" s="56">
        <f>'[11]Daily Roster'!$O31</f>
        <v>0</v>
      </c>
      <c r="P31" s="56">
        <f>'[11]Daily Roster'!$P31</f>
        <v>0</v>
      </c>
      <c r="Q31" s="56">
        <f>'[11]Daily Roster'!$Q31</f>
        <v>0</v>
      </c>
      <c r="R31" s="56" t="str">
        <f>'[11]Daily Roster'!$R31</f>
        <v>Zainab (masters/Sam)</v>
      </c>
      <c r="S31" s="56">
        <f>'[11]Daily Roster'!$S31</f>
        <v>0</v>
      </c>
      <c r="T31" s="56">
        <f>'[11]Daily Roster'!$T31</f>
        <v>0</v>
      </c>
    </row>
    <row r="32" spans="1:20" x14ac:dyDescent="0.3">
      <c r="A32" s="7">
        <v>43508</v>
      </c>
      <c r="B32" s="119" t="s">
        <v>2</v>
      </c>
      <c r="C32" s="56" t="str">
        <f>'[11]Daily Roster'!$C32</f>
        <v>Nelson</v>
      </c>
      <c r="D32" s="56" t="str">
        <f>'[11]Daily Roster'!$D32</f>
        <v>Nelson &gt;2pm (SLE Clinic)</v>
      </c>
      <c r="E32" s="56" t="str">
        <f>'[11]Daily Roster'!$E32</f>
        <v>Sam</v>
      </c>
      <c r="F32" s="56" t="str">
        <f>'[11]Daily Roster'!$F32</f>
        <v>Robbie</v>
      </c>
      <c r="G32" s="56" t="str">
        <f>'[11]Daily Roster'!$G32</f>
        <v>Bianca</v>
      </c>
      <c r="H32" s="56" t="str">
        <f>'[11]Daily Roster'!$H32</f>
        <v>Victoria</v>
      </c>
      <c r="I32" s="56">
        <f>'[11]Daily Roster'!$I32</f>
        <v>0</v>
      </c>
      <c r="J32" s="56" t="str">
        <f>'[11]Daily Roster'!$J32</f>
        <v>Paree</v>
      </c>
      <c r="K32" s="56" t="str">
        <f>'[11]Daily Roster'!$K32</f>
        <v>qq</v>
      </c>
      <c r="L32" s="56" t="str">
        <f>'[11]Daily Roster'!$L32</f>
        <v>T.Le</v>
      </c>
      <c r="M32" s="56" t="str">
        <f>'[11]Daily Roster'!$M32</f>
        <v>qq</v>
      </c>
      <c r="N32" s="56">
        <f>'[11]Daily Roster'!$N32</f>
        <v>0</v>
      </c>
      <c r="O32" s="56">
        <f>'[11]Daily Roster'!$O32</f>
        <v>0</v>
      </c>
      <c r="P32" s="56">
        <f>'[11]Daily Roster'!$P32</f>
        <v>0</v>
      </c>
      <c r="Q32" s="56">
        <f>'[11]Daily Roster'!$Q32</f>
        <v>0</v>
      </c>
      <c r="R32" s="56" t="str">
        <f>'[11]Daily Roster'!$R32</f>
        <v>Sarah (Neuro/stroke)</v>
      </c>
      <c r="S32" s="56">
        <f>'[11]Daily Roster'!$S32</f>
        <v>0</v>
      </c>
      <c r="T32" s="56">
        <f>'[11]Daily Roster'!$T32</f>
        <v>0</v>
      </c>
    </row>
    <row r="33" spans="1:20" x14ac:dyDescent="0.3">
      <c r="A33" s="7">
        <v>43509</v>
      </c>
      <c r="B33" s="119" t="s">
        <v>3</v>
      </c>
      <c r="C33" s="56" t="str">
        <f>'[11]Daily Roster'!$C33</f>
        <v>Nelson</v>
      </c>
      <c r="D33" s="56" t="str">
        <f>'[11]Daily Roster'!$D33</f>
        <v>Nelson &lt;11am (RA Clinic)</v>
      </c>
      <c r="E33" s="56" t="str">
        <f>'[11]Daily Roster'!$E33</f>
        <v>Phil &lt;3pm / Robbie &gt;3pm</v>
      </c>
      <c r="F33" s="56" t="str">
        <f>'[11]Daily Roster'!$F33</f>
        <v>Robbie</v>
      </c>
      <c r="G33" s="56" t="str">
        <f>'[11]Daily Roster'!$G33</f>
        <v>Bianca</v>
      </c>
      <c r="H33" s="56" t="str">
        <f>'[11]Daily Roster'!$H33</f>
        <v>Victoria</v>
      </c>
      <c r="I33" s="56">
        <f>'[11]Daily Roster'!$I33</f>
        <v>0</v>
      </c>
      <c r="J33" s="56" t="str">
        <f>'[11]Daily Roster'!$J33</f>
        <v>Silvana</v>
      </c>
      <c r="K33" s="56" t="str">
        <f>'[11]Daily Roster'!$K33</f>
        <v>V.Koo (TB clinic &amp; prep)</v>
      </c>
      <c r="L33" s="56" t="str">
        <f>'[11]Daily Roster'!$L33</f>
        <v>T.Le (ClinCAT)</v>
      </c>
      <c r="M33" s="56" t="str">
        <f>'[11]Daily Roster'!$M33</f>
        <v>qq</v>
      </c>
      <c r="N33" s="56">
        <f>'[11]Daily Roster'!$N33</f>
        <v>0</v>
      </c>
      <c r="O33" s="56">
        <f>'[11]Daily Roster'!$O33</f>
        <v>0</v>
      </c>
      <c r="P33" s="56">
        <f>'[11]Daily Roster'!$P33</f>
        <v>0</v>
      </c>
      <c r="Q33" s="56">
        <f>'[11]Daily Roster'!$Q33</f>
        <v>0</v>
      </c>
      <c r="R33" s="56" t="str">
        <f>'[11]Daily Roster'!$R33</f>
        <v>Sarah (Neuro/stroke)</v>
      </c>
      <c r="S33" s="56">
        <f>'[11]Daily Roster'!$S33</f>
        <v>0</v>
      </c>
      <c r="T33" s="56">
        <f>'[11]Daily Roster'!$T33</f>
        <v>0</v>
      </c>
    </row>
    <row r="34" spans="1:20" x14ac:dyDescent="0.3">
      <c r="A34" s="7">
        <v>43510</v>
      </c>
      <c r="B34" s="119" t="s">
        <v>4</v>
      </c>
      <c r="C34" s="56" t="str">
        <f>'[11]Daily Roster'!$C34</f>
        <v>Silvana</v>
      </c>
      <c r="D34" s="56" t="str">
        <f>'[11]Daily Roster'!$D34</f>
        <v>Silvana (Compassionate)</v>
      </c>
      <c r="E34" s="56" t="str">
        <f>'[11]Daily Roster'!$E34</f>
        <v>Phil &lt;3pm / Robbie &gt;3pm</v>
      </c>
      <c r="F34" s="56" t="str">
        <f>'[11]Daily Roster'!$F34</f>
        <v>Robbie</v>
      </c>
      <c r="G34" s="56" t="str">
        <f>'[11]Daily Roster'!$G34</f>
        <v>Bianca</v>
      </c>
      <c r="H34" s="56" t="str">
        <f>'[11]Daily Roster'!$H34</f>
        <v>Victoria</v>
      </c>
      <c r="I34" s="56">
        <f>'[11]Daily Roster'!$I34</f>
        <v>0</v>
      </c>
      <c r="J34" s="56" t="str">
        <f>'[11]Daily Roster'!$J34</f>
        <v>Paree</v>
      </c>
      <c r="K34" s="56" t="str">
        <f>'[11]Daily Roster'!$K34</f>
        <v>qq</v>
      </c>
      <c r="L34" s="56" t="str">
        <f>'[11]Daily Roster'!$L34</f>
        <v>T.Le</v>
      </c>
      <c r="M34" s="56" t="str">
        <f>'[11]Daily Roster'!$M34</f>
        <v>qq</v>
      </c>
      <c r="N34" s="56">
        <f>'[11]Daily Roster'!$N34</f>
        <v>0</v>
      </c>
      <c r="O34" s="56">
        <f>'[11]Daily Roster'!$O34</f>
        <v>0</v>
      </c>
      <c r="P34" s="56">
        <f>'[11]Daily Roster'!$P34</f>
        <v>0</v>
      </c>
      <c r="Q34" s="56">
        <f>'[11]Daily Roster'!$Q34</f>
        <v>0</v>
      </c>
      <c r="R34" s="56" t="str">
        <f>'[11]Daily Roster'!$R34</f>
        <v>Sarah (Neuro/stroke)</v>
      </c>
      <c r="S34" s="56" t="str">
        <f>'[11]Daily Roster'!$S34</f>
        <v>Silvana (ClinCat)</v>
      </c>
      <c r="T34" s="56">
        <f>'[11]Daily Roster'!$T34</f>
        <v>0</v>
      </c>
    </row>
    <row r="35" spans="1:20" x14ac:dyDescent="0.3">
      <c r="A35" s="7">
        <v>43511</v>
      </c>
      <c r="B35" s="119" t="s">
        <v>5</v>
      </c>
      <c r="C35" s="56" t="str">
        <f>'[11]Daily Roster'!$C35</f>
        <v>Natalie</v>
      </c>
      <c r="D35" s="56" t="str">
        <f>'[11]Daily Roster'!$D35</f>
        <v>Natalie &gt;2pm (Derm Clinic)</v>
      </c>
      <c r="E35" s="56" t="str">
        <f>'[11]Daily Roster'!$E35</f>
        <v>Phil &lt;3pm / Robbie &gt;3pm</v>
      </c>
      <c r="F35" s="56" t="str">
        <f>'[11]Daily Roster'!$F35</f>
        <v>Robbie</v>
      </c>
      <c r="G35" s="56" t="str">
        <f>'[11]Daily Roster'!$G35</f>
        <v>Bianca</v>
      </c>
      <c r="H35" s="56" t="str">
        <f>'[11]Daily Roster'!$H35</f>
        <v>Victoria</v>
      </c>
      <c r="I35" s="56">
        <f>'[11]Daily Roster'!$I35</f>
        <v>0</v>
      </c>
      <c r="J35" s="56" t="str">
        <f>'[11]Daily Roster'!$J35</f>
        <v>Paree</v>
      </c>
      <c r="K35" s="56" t="str">
        <f>'[11]Daily Roster'!$K35</f>
        <v>Stav (HIV clinic &amp; prep)</v>
      </c>
      <c r="L35" s="56" t="str">
        <f>'[11]Daily Roster'!$L35</f>
        <v>T.Le</v>
      </c>
      <c r="M35" s="56" t="str">
        <f>'[11]Daily Roster'!$M35</f>
        <v>qq</v>
      </c>
      <c r="N35" s="56">
        <f>'[11]Daily Roster'!$N35</f>
        <v>0</v>
      </c>
      <c r="O35" s="56">
        <f>'[11]Daily Roster'!$O35</f>
        <v>0</v>
      </c>
      <c r="P35" s="56">
        <f>'[11]Daily Roster'!$P35</f>
        <v>0</v>
      </c>
      <c r="Q35" s="56">
        <f>'[11]Daily Roster'!$Q35</f>
        <v>0</v>
      </c>
      <c r="R35" s="56" t="str">
        <f>'[11]Daily Roster'!$R35</f>
        <v>Sarah (Neuro/stroke)</v>
      </c>
      <c r="S35" s="56">
        <f>'[11]Daily Roster'!$S35</f>
        <v>0</v>
      </c>
      <c r="T35" s="56">
        <f>'[11]Daily Roster'!$T35</f>
        <v>0</v>
      </c>
    </row>
    <row r="36" spans="1:20" x14ac:dyDescent="0.3">
      <c r="A36" s="7">
        <v>43514</v>
      </c>
      <c r="B36" s="119" t="s">
        <v>1</v>
      </c>
      <c r="C36" s="56" t="str">
        <f>'[11]Daily Roster'!$C36</f>
        <v>Natalie</v>
      </c>
      <c r="D36" s="56" t="str">
        <f>'[11]Daily Roster'!$D36</f>
        <v>Natalie &gt;2pm (Derm Clinic)</v>
      </c>
      <c r="E36" s="56" t="str">
        <f>'[11]Daily Roster'!$E36</f>
        <v>Phil</v>
      </c>
      <c r="F36" s="56" t="str">
        <f>'[11]Daily Roster'!$F36</f>
        <v>Robbie</v>
      </c>
      <c r="G36" s="56" t="str">
        <f>'[11]Daily Roster'!$G36</f>
        <v>Bianca</v>
      </c>
      <c r="H36" s="56" t="str">
        <f>'[11]Daily Roster'!$H36</f>
        <v>Sam</v>
      </c>
      <c r="I36" s="56">
        <f>'[11]Daily Roster'!$I36</f>
        <v>0</v>
      </c>
      <c r="J36" s="56" t="str">
        <f>'[11]Daily Roster'!$J36</f>
        <v>Paree</v>
      </c>
      <c r="K36" s="56" t="str">
        <f>'[11]Daily Roster'!$K36</f>
        <v>qq</v>
      </c>
      <c r="L36" s="56" t="str">
        <f>'[11]Daily Roster'!$L36</f>
        <v>T.Le</v>
      </c>
      <c r="M36" s="56" t="str">
        <f>'[11]Daily Roster'!$M36</f>
        <v>qq</v>
      </c>
      <c r="N36" s="56">
        <f>'[11]Daily Roster'!$N36</f>
        <v>0</v>
      </c>
      <c r="O36" s="56" t="str">
        <f>'[11]Daily Roster'!$O36</f>
        <v>qq</v>
      </c>
      <c r="P36" s="56">
        <f>'[11]Daily Roster'!$P36</f>
        <v>0</v>
      </c>
      <c r="Q36" s="56">
        <f>'[11]Daily Roster'!$Q36</f>
        <v>0</v>
      </c>
      <c r="R36" s="56" t="str">
        <f>'[11]Daily Roster'!$R36</f>
        <v>Angus (Resp)</v>
      </c>
      <c r="S36" s="56">
        <f>'[11]Daily Roster'!$S36</f>
        <v>0</v>
      </c>
      <c r="T36" s="56" t="str">
        <f>'[11]Daily Roster'!$T36</f>
        <v>A.Tey</v>
      </c>
    </row>
    <row r="37" spans="1:20" x14ac:dyDescent="0.3">
      <c r="A37" s="7">
        <v>43515</v>
      </c>
      <c r="B37" s="119" t="s">
        <v>2</v>
      </c>
      <c r="C37" s="56" t="str">
        <f>'[11]Daily Roster'!$C37</f>
        <v>Nelson</v>
      </c>
      <c r="D37" s="56" t="str">
        <f>'[11]Daily Roster'!$D37</f>
        <v>Nelson &gt;2pm (SLE Clinic)</v>
      </c>
      <c r="E37" s="56" t="str">
        <f>'[11]Daily Roster'!$E37</f>
        <v>A.Tey</v>
      </c>
      <c r="F37" s="56" t="str">
        <f>'[11]Daily Roster'!$F37</f>
        <v>Robbie</v>
      </c>
      <c r="G37" s="56" t="str">
        <f>'[11]Daily Roster'!$G37</f>
        <v>Bianca</v>
      </c>
      <c r="H37" s="56" t="str">
        <f>'[11]Daily Roster'!$H37</f>
        <v>Victoria</v>
      </c>
      <c r="I37" s="56">
        <f>'[11]Daily Roster'!$I37</f>
        <v>0</v>
      </c>
      <c r="J37" s="56" t="str">
        <f>'[11]Daily Roster'!$J37</f>
        <v>Paree</v>
      </c>
      <c r="K37" s="56" t="str">
        <f>'[11]Daily Roster'!$K37</f>
        <v>qq</v>
      </c>
      <c r="L37" s="56" t="str">
        <f>'[11]Daily Roster'!$L37</f>
        <v>T.Le</v>
      </c>
      <c r="M37" s="56" t="str">
        <f>'[11]Daily Roster'!$M37</f>
        <v>qq</v>
      </c>
      <c r="N37" s="56">
        <f>'[11]Daily Roster'!$N37</f>
        <v>0</v>
      </c>
      <c r="O37" s="56" t="str">
        <f>'[11]Daily Roster'!$O37</f>
        <v>qq</v>
      </c>
      <c r="P37" s="56">
        <f>'[11]Daily Roster'!$P37</f>
        <v>0</v>
      </c>
      <c r="Q37" s="56">
        <f>'[11]Daily Roster'!$Q37</f>
        <v>0</v>
      </c>
      <c r="R37" s="56" t="str">
        <f>'[11]Daily Roster'!$R37</f>
        <v>Angus (Resp)</v>
      </c>
      <c r="S37" s="56">
        <f>'[11]Daily Roster'!$S37</f>
        <v>0</v>
      </c>
      <c r="T37" s="56" t="str">
        <f>'[11]Daily Roster'!$T37</f>
        <v>qq</v>
      </c>
    </row>
    <row r="38" spans="1:20" x14ac:dyDescent="0.3">
      <c r="A38" s="7">
        <v>43516</v>
      </c>
      <c r="B38" s="119" t="s">
        <v>3</v>
      </c>
      <c r="C38" s="56" t="str">
        <f>'[11]Daily Roster'!$C38</f>
        <v>Nelson</v>
      </c>
      <c r="D38" s="56" t="str">
        <f>'[11]Daily Roster'!$D38</f>
        <v>Nelson &lt;11am (RA Clinic)</v>
      </c>
      <c r="E38" s="56" t="str">
        <f>'[11]Daily Roster'!$E38</f>
        <v>Phil &lt;3pm / Robbie &gt;3pm</v>
      </c>
      <c r="F38" s="56" t="str">
        <f>'[11]Daily Roster'!$F38</f>
        <v>Robbie</v>
      </c>
      <c r="G38" s="56" t="str">
        <f>'[11]Daily Roster'!$G38</f>
        <v>Bianca</v>
      </c>
      <c r="H38" s="56" t="str">
        <f>'[11]Daily Roster'!$H38</f>
        <v>Victoria</v>
      </c>
      <c r="I38" s="56">
        <f>'[11]Daily Roster'!$I38</f>
        <v>0</v>
      </c>
      <c r="J38" s="56" t="str">
        <f>'[11]Daily Roster'!$J38</f>
        <v>Silvana / Lucky</v>
      </c>
      <c r="K38" s="56" t="str">
        <f>'[11]Daily Roster'!$K38</f>
        <v>V.Koo (TB clinic &amp; prep)</v>
      </c>
      <c r="L38" s="56" t="str">
        <f>'[11]Daily Roster'!$L38</f>
        <v>T.Le</v>
      </c>
      <c r="M38" s="56" t="str">
        <f>'[11]Daily Roster'!$M38</f>
        <v>qq</v>
      </c>
      <c r="N38" s="56">
        <f>'[11]Daily Roster'!$N38</f>
        <v>0</v>
      </c>
      <c r="O38" s="56" t="str">
        <f>'[11]Daily Roster'!$O38</f>
        <v>qq</v>
      </c>
      <c r="P38" s="56">
        <f>'[11]Daily Roster'!$P38</f>
        <v>0</v>
      </c>
      <c r="Q38" s="56">
        <f>'[11]Daily Roster'!$Q38</f>
        <v>0</v>
      </c>
      <c r="R38" s="56" t="str">
        <f>'[11]Daily Roster'!$R38</f>
        <v>Angus (Resp)</v>
      </c>
      <c r="S38" s="56">
        <f>'[11]Daily Roster'!$S38</f>
        <v>0</v>
      </c>
      <c r="T38" s="56" t="str">
        <f>'[11]Daily Roster'!$T38</f>
        <v>qq</v>
      </c>
    </row>
    <row r="39" spans="1:20" x14ac:dyDescent="0.3">
      <c r="A39" s="7">
        <v>43517</v>
      </c>
      <c r="B39" s="119" t="s">
        <v>4</v>
      </c>
      <c r="C39" s="56" t="str">
        <f>'[11]Daily Roster'!$C39</f>
        <v>Nelson</v>
      </c>
      <c r="D39" s="56" t="str">
        <f>'[11]Daily Roster'!$D39</f>
        <v>Nelson (Compassionate)</v>
      </c>
      <c r="E39" s="56" t="str">
        <f>'[11]Daily Roster'!$E39</f>
        <v>Phil &lt;3pm / Robbie &gt;3pm</v>
      </c>
      <c r="F39" s="56" t="str">
        <f>'[11]Daily Roster'!$F39</f>
        <v>Robbie</v>
      </c>
      <c r="G39" s="56" t="str">
        <f>'[11]Daily Roster'!$G39</f>
        <v>Bianca</v>
      </c>
      <c r="H39" s="56" t="str">
        <f>'[11]Daily Roster'!$H39</f>
        <v>Victoria</v>
      </c>
      <c r="I39" s="56">
        <f>'[11]Daily Roster'!$I39</f>
        <v>0</v>
      </c>
      <c r="J39" s="56" t="str">
        <f>'[11]Daily Roster'!$J39</f>
        <v>Paree</v>
      </c>
      <c r="K39" s="56" t="str">
        <f>'[11]Daily Roster'!$K39</f>
        <v>qq</v>
      </c>
      <c r="L39" s="56" t="str">
        <f>'[11]Daily Roster'!$L39</f>
        <v>T.Le</v>
      </c>
      <c r="M39" s="56" t="str">
        <f>'[11]Daily Roster'!$M39</f>
        <v>qq</v>
      </c>
      <c r="N39" s="56">
        <f>'[11]Daily Roster'!$N39</f>
        <v>0</v>
      </c>
      <c r="O39" s="56" t="str">
        <f>'[11]Daily Roster'!$O39</f>
        <v>qq</v>
      </c>
      <c r="P39" s="56">
        <f>'[11]Daily Roster'!$P39</f>
        <v>0</v>
      </c>
      <c r="Q39" s="56">
        <f>'[11]Daily Roster'!$Q39</f>
        <v>0</v>
      </c>
      <c r="R39" s="56" t="str">
        <f>'[11]Daily Roster'!$R39</f>
        <v>Angus (Resp)</v>
      </c>
      <c r="S39" s="56">
        <f>'[11]Daily Roster'!$S39</f>
        <v>0</v>
      </c>
      <c r="T39" s="56" t="str">
        <f>'[11]Daily Roster'!$T39</f>
        <v>qq</v>
      </c>
    </row>
    <row r="40" spans="1:20" x14ac:dyDescent="0.3">
      <c r="A40" s="7">
        <v>43518</v>
      </c>
      <c r="B40" s="119" t="s">
        <v>5</v>
      </c>
      <c r="C40" s="56" t="str">
        <f>'[11]Daily Roster'!$C40</f>
        <v>Natalie</v>
      </c>
      <c r="D40" s="56" t="str">
        <f>'[11]Daily Roster'!$D40</f>
        <v>Natalie &gt;2pm (Derm Clinic)</v>
      </c>
      <c r="E40" s="56" t="str">
        <f>'[11]Daily Roster'!$E40</f>
        <v>A.Tey</v>
      </c>
      <c r="F40" s="56" t="str">
        <f>'[11]Daily Roster'!$F40</f>
        <v>Robbie</v>
      </c>
      <c r="G40" s="56" t="str">
        <f>'[11]Daily Roster'!$G40</f>
        <v>Bianca</v>
      </c>
      <c r="H40" s="56" t="str">
        <f>'[11]Daily Roster'!$H40</f>
        <v>Victoria</v>
      </c>
      <c r="I40" s="56">
        <f>'[11]Daily Roster'!$I40</f>
        <v>0</v>
      </c>
      <c r="J40" s="56" t="str">
        <f>'[11]Daily Roster'!$J40</f>
        <v>Paree</v>
      </c>
      <c r="K40" s="56" t="str">
        <f>'[11]Daily Roster'!$K40</f>
        <v>Stav (HIV clinic &amp; prep)</v>
      </c>
      <c r="L40" s="56" t="str">
        <f>'[11]Daily Roster'!$L40</f>
        <v>T.Le</v>
      </c>
      <c r="M40" s="56" t="str">
        <f>'[11]Daily Roster'!$M40</f>
        <v>qq</v>
      </c>
      <c r="N40" s="56">
        <f>'[11]Daily Roster'!$N40</f>
        <v>0</v>
      </c>
      <c r="O40" s="56" t="str">
        <f>'[11]Daily Roster'!$O40</f>
        <v>Clark</v>
      </c>
      <c r="P40" s="56">
        <f>'[11]Daily Roster'!$P40</f>
        <v>0</v>
      </c>
      <c r="Q40" s="56">
        <f>'[11]Daily Roster'!$Q40</f>
        <v>0</v>
      </c>
      <c r="R40" s="56" t="str">
        <f>'[11]Daily Roster'!$R40</f>
        <v>qq</v>
      </c>
      <c r="S40" s="56">
        <f>'[11]Daily Roster'!$S40</f>
        <v>0</v>
      </c>
      <c r="T40" s="56" t="str">
        <f>'[11]Daily Roster'!$T40</f>
        <v>qq</v>
      </c>
    </row>
    <row r="41" spans="1:20" x14ac:dyDescent="0.3">
      <c r="A41" s="7">
        <v>43521</v>
      </c>
      <c r="B41" s="119" t="s">
        <v>1</v>
      </c>
      <c r="C41" s="56" t="str">
        <f>'[11]Daily Roster'!$C41</f>
        <v>Natalie</v>
      </c>
      <c r="D41" s="56" t="str">
        <f>'[11]Daily Roster'!$D41</f>
        <v>Natalie &gt;2pm (Derm Clinic)</v>
      </c>
      <c r="E41" s="56" t="str">
        <f>'[11]Daily Roster'!$E41</f>
        <v>Phil</v>
      </c>
      <c r="F41" s="56" t="str">
        <f>'[11]Daily Roster'!$F41</f>
        <v>Robbie</v>
      </c>
      <c r="G41" s="56" t="str">
        <f>'[11]Daily Roster'!$G41</f>
        <v>Bianca</v>
      </c>
      <c r="H41" s="56" t="str">
        <f>'[11]Daily Roster'!$H41</f>
        <v>Victoria</v>
      </c>
      <c r="I41" s="56">
        <f>'[11]Daily Roster'!$I41</f>
        <v>0</v>
      </c>
      <c r="J41" s="56" t="str">
        <f>'[11]Daily Roster'!$J41</f>
        <v>Paree</v>
      </c>
      <c r="K41" s="56" t="str">
        <f>'[11]Daily Roster'!$K41</f>
        <v>qq</v>
      </c>
      <c r="L41" s="56" t="str">
        <f>'[11]Daily Roster'!$L41</f>
        <v>T.Le</v>
      </c>
      <c r="M41" s="56" t="str">
        <f>'[11]Daily Roster'!$M41</f>
        <v>Brindha/Louise  (Neuro/stroke)</v>
      </c>
      <c r="N41" s="56">
        <f>'[11]Daily Roster'!$N41</f>
        <v>0</v>
      </c>
      <c r="O41" s="56" t="str">
        <f>'[11]Daily Roster'!$O41</f>
        <v>qq</v>
      </c>
      <c r="P41" s="56">
        <f>'[11]Daily Roster'!$P41</f>
        <v>0</v>
      </c>
      <c r="Q41" s="56" t="str">
        <f>'[11]Daily Roster'!$Q41</f>
        <v>qq</v>
      </c>
      <c r="R41" s="56" t="str">
        <f>'[11]Daily Roster'!$R41</f>
        <v>Sandy (Neurosurg)</v>
      </c>
      <c r="S41" s="56">
        <f>'[11]Daily Roster'!$S41</f>
        <v>0</v>
      </c>
      <c r="T41" s="56" t="str">
        <f>'[11]Daily Roster'!$T41</f>
        <v>A.Tey</v>
      </c>
    </row>
    <row r="42" spans="1:20" x14ac:dyDescent="0.3">
      <c r="A42" s="7">
        <v>43522</v>
      </c>
      <c r="B42" s="119" t="s">
        <v>2</v>
      </c>
      <c r="C42" s="56" t="str">
        <f>'[11]Daily Roster'!$C42</f>
        <v>Silvana/ A.Tran</v>
      </c>
      <c r="D42" s="56" t="str">
        <f>'[11]Daily Roster'!$D42</f>
        <v>C.McAvaney/A.Tran &gt;2pm (SLE Clinic)</v>
      </c>
      <c r="E42" s="56" t="str">
        <f>'[11]Daily Roster'!$E42</f>
        <v>Sam</v>
      </c>
      <c r="F42" s="56" t="str">
        <f>'[11]Daily Roster'!$F42</f>
        <v>Robbie</v>
      </c>
      <c r="G42" s="56" t="str">
        <f>'[11]Daily Roster'!$G42</f>
        <v>Bianca</v>
      </c>
      <c r="H42" s="56" t="str">
        <f>'[11]Daily Roster'!$H42</f>
        <v>Victoria</v>
      </c>
      <c r="I42" s="56">
        <f>'[11]Daily Roster'!$I42</f>
        <v>0</v>
      </c>
      <c r="J42" s="56" t="str">
        <f>'[11]Daily Roster'!$J42</f>
        <v>Paree</v>
      </c>
      <c r="K42" s="56" t="str">
        <f>'[11]Daily Roster'!$K42</f>
        <v>qq</v>
      </c>
      <c r="L42" s="56" t="str">
        <f>'[11]Daily Roster'!$L42</f>
        <v>T.Le</v>
      </c>
      <c r="M42" s="56" t="str">
        <f>'[11]Daily Roster'!$M42</f>
        <v>Brindha/Louise  (Resp)</v>
      </c>
      <c r="N42" s="56">
        <f>'[11]Daily Roster'!$N42</f>
        <v>0</v>
      </c>
      <c r="O42" s="56" t="str">
        <f>'[11]Daily Roster'!$O42</f>
        <v>qq</v>
      </c>
      <c r="P42" s="56">
        <f>'[11]Daily Roster'!$P42</f>
        <v>0</v>
      </c>
      <c r="Q42" s="56" t="str">
        <f>'[11]Daily Roster'!$Q42</f>
        <v>qq</v>
      </c>
      <c r="R42" s="56" t="str">
        <f>'[11]Daily Roster'!$R42</f>
        <v>Sandy (Neurosurg)</v>
      </c>
      <c r="S42" s="56">
        <f>'[11]Daily Roster'!$S42</f>
        <v>0</v>
      </c>
      <c r="T42" s="56" t="str">
        <f>'[11]Daily Roster'!$T42</f>
        <v>qq</v>
      </c>
    </row>
    <row r="43" spans="1:20" ht="15.75" customHeight="1" x14ac:dyDescent="0.3">
      <c r="A43" s="7">
        <v>43523</v>
      </c>
      <c r="B43" s="119" t="s">
        <v>3</v>
      </c>
      <c r="C43" s="56" t="str">
        <f>'[11]Daily Roster'!$C43</f>
        <v>Nelson</v>
      </c>
      <c r="D43" s="56" t="str">
        <f>'[11]Daily Roster'!$D43</f>
        <v>Silvana/ A.Tran &lt;11am (RA Clinic)</v>
      </c>
      <c r="E43" s="56" t="str">
        <f>'[11]Daily Roster'!$E43</f>
        <v>Phil</v>
      </c>
      <c r="F43" s="56" t="str">
        <f>'[11]Daily Roster'!$F43</f>
        <v>Robbie</v>
      </c>
      <c r="G43" s="56" t="str">
        <f>'[11]Daily Roster'!$G43</f>
        <v>Bianca</v>
      </c>
      <c r="H43" s="56" t="str">
        <f>'[11]Daily Roster'!$H43</f>
        <v>Victoria</v>
      </c>
      <c r="I43" s="56">
        <f>'[11]Daily Roster'!$I43</f>
        <v>0</v>
      </c>
      <c r="J43" s="56" t="str">
        <f>'[11]Daily Roster'!$J43</f>
        <v>Phuong</v>
      </c>
      <c r="K43" s="56" t="str">
        <f>'[11]Daily Roster'!$K43</f>
        <v>V.Koo (TB clinic &amp; prep)</v>
      </c>
      <c r="L43" s="56" t="str">
        <f>'[11]Daily Roster'!$L43</f>
        <v>Sam</v>
      </c>
      <c r="M43" s="56" t="str">
        <f>'[11]Daily Roster'!$M43</f>
        <v>qq</v>
      </c>
      <c r="N43" s="56">
        <f>'[11]Daily Roster'!$N43</f>
        <v>0</v>
      </c>
      <c r="O43" s="56" t="str">
        <f>'[11]Daily Roster'!$O43</f>
        <v>qq</v>
      </c>
      <c r="P43" s="56">
        <f>'[11]Daily Roster'!$P43</f>
        <v>0</v>
      </c>
      <c r="Q43" s="56" t="str">
        <f>'[11]Daily Roster'!$Q43</f>
        <v>qq</v>
      </c>
      <c r="R43" s="56" t="str">
        <f>'[11]Daily Roster'!$R43</f>
        <v>Sandy (Neurosurg)</v>
      </c>
      <c r="S43" s="56">
        <f>'[11]Daily Roster'!$S43</f>
        <v>0</v>
      </c>
      <c r="T43" s="56" t="str">
        <f>'[11]Daily Roster'!$T43</f>
        <v>qq</v>
      </c>
    </row>
    <row r="44" spans="1:20" x14ac:dyDescent="0.3">
      <c r="A44" s="7">
        <v>43524</v>
      </c>
      <c r="B44" s="119" t="s">
        <v>4</v>
      </c>
      <c r="C44" s="56" t="str">
        <f>'[11]Daily Roster'!$C44</f>
        <v>Nelson</v>
      </c>
      <c r="D44" s="56" t="str">
        <f>'[11]Daily Roster'!$D44</f>
        <v>Nelson/ A.Tran (Compassionate)</v>
      </c>
      <c r="E44" s="56" t="str">
        <f>'[11]Daily Roster'!$E44</f>
        <v>Phil</v>
      </c>
      <c r="F44" s="56" t="str">
        <f>'[11]Daily Roster'!$F44</f>
        <v>Sam</v>
      </c>
      <c r="G44" s="56" t="str">
        <f>'[11]Daily Roster'!$G44</f>
        <v>Bianca</v>
      </c>
      <c r="H44" s="56" t="str">
        <f>'[11]Daily Roster'!$H44</f>
        <v>Victoria</v>
      </c>
      <c r="I44" s="56">
        <f>'[11]Daily Roster'!$I44</f>
        <v>0</v>
      </c>
      <c r="J44" s="56" t="str">
        <f>'[11]Daily Roster'!$J44</f>
        <v>Paree</v>
      </c>
      <c r="K44" s="56" t="str">
        <f>'[11]Daily Roster'!$K44</f>
        <v>qq</v>
      </c>
      <c r="L44" s="56" t="str">
        <f>'[11]Daily Roster'!$L44</f>
        <v>T.Le</v>
      </c>
      <c r="M44" s="56" t="str">
        <f>'[11]Daily Roster'!$M44</f>
        <v>qq</v>
      </c>
      <c r="N44" s="56">
        <f>'[11]Daily Roster'!$N44</f>
        <v>0</v>
      </c>
      <c r="O44" s="56" t="str">
        <f>'[11]Daily Roster'!$O44</f>
        <v>qq</v>
      </c>
      <c r="P44" s="56">
        <f>'[11]Daily Roster'!$P44</f>
        <v>0</v>
      </c>
      <c r="Q44" s="56" t="str">
        <f>'[11]Daily Roster'!$Q44</f>
        <v>qq</v>
      </c>
      <c r="R44" s="56" t="str">
        <f>'[11]Daily Roster'!$R44</f>
        <v>Sandy (Neurosurg)</v>
      </c>
      <c r="S44" s="56">
        <f>'[11]Daily Roster'!$S44</f>
        <v>0</v>
      </c>
      <c r="T44" s="56" t="str">
        <f>'[11]Daily Roster'!$T44</f>
        <v>qq</v>
      </c>
    </row>
    <row r="45" spans="1:20" x14ac:dyDescent="0.3">
      <c r="A45" s="7">
        <v>43525</v>
      </c>
      <c r="B45" s="119" t="s">
        <v>5</v>
      </c>
      <c r="C45" s="56" t="str">
        <f>'[11]Daily Roster'!$C45</f>
        <v>Natalie</v>
      </c>
      <c r="D45" s="56" t="str">
        <f>'[11]Daily Roster'!$D45</f>
        <v>Natalie &gt;2pm (Derm Clinic)</v>
      </c>
      <c r="E45" s="56" t="str">
        <f>'[11]Daily Roster'!$E45</f>
        <v>Sam</v>
      </c>
      <c r="F45" s="56" t="str">
        <f>'[11]Daily Roster'!$F45</f>
        <v>Robbie</v>
      </c>
      <c r="G45" s="56" t="str">
        <f>'[11]Daily Roster'!$G45</f>
        <v>Bianca</v>
      </c>
      <c r="H45" s="56" t="str">
        <f>'[11]Daily Roster'!$H45</f>
        <v>Victoria</v>
      </c>
      <c r="I45" s="56">
        <f>'[11]Daily Roster'!$I45</f>
        <v>0</v>
      </c>
      <c r="J45" s="56" t="str">
        <f>'[11]Daily Roster'!$J45</f>
        <v>Paree</v>
      </c>
      <c r="K45" s="56" t="str">
        <f>'[11]Daily Roster'!$K45</f>
        <v>Stav (HIV clinic &amp; prep)</v>
      </c>
      <c r="L45" s="56" t="str">
        <f>'[11]Daily Roster'!$L45</f>
        <v>T.Le</v>
      </c>
      <c r="M45" s="56" t="str">
        <f>'[11]Daily Roster'!$M45</f>
        <v>Brindha/Louise (Neurosurg)</v>
      </c>
      <c r="N45" s="56">
        <f>'[11]Daily Roster'!$N45</f>
        <v>0</v>
      </c>
      <c r="O45" s="56" t="str">
        <f>'[11]Daily Roster'!$O45</f>
        <v>Clark</v>
      </c>
      <c r="P45" s="56">
        <f>'[11]Daily Roster'!$P45</f>
        <v>0</v>
      </c>
      <c r="Q45" s="56" t="str">
        <f>'[11]Daily Roster'!$Q45</f>
        <v>qq</v>
      </c>
      <c r="R45" s="56" t="str">
        <f>'[11]Daily Roster'!$R45</f>
        <v>Sandy (Neurosurg)</v>
      </c>
      <c r="S45" s="56">
        <f>'[11]Daily Roster'!$S45</f>
        <v>0</v>
      </c>
      <c r="T45" s="56" t="str">
        <f>'[11]Daily Roster'!$T45</f>
        <v>qq</v>
      </c>
    </row>
    <row r="46" spans="1:20" x14ac:dyDescent="0.3">
      <c r="A46" s="7">
        <v>43528</v>
      </c>
      <c r="B46" s="119" t="s">
        <v>1</v>
      </c>
      <c r="C46" s="56" t="str">
        <f>'[11]Daily Roster'!$C46</f>
        <v>Natalie</v>
      </c>
      <c r="D46" s="56" t="str">
        <f>'[11]Daily Roster'!$D46</f>
        <v>Natalie &gt;2pm (Derm Clinic)</v>
      </c>
      <c r="E46" s="56" t="str">
        <f>'[11]Daily Roster'!$E46</f>
        <v>Sam</v>
      </c>
      <c r="F46" s="56" t="str">
        <f>'[11]Daily Roster'!$F46</f>
        <v>Robbie</v>
      </c>
      <c r="G46" s="56" t="str">
        <f>'[11]Daily Roster'!$G46</f>
        <v>Phil</v>
      </c>
      <c r="H46" s="56" t="str">
        <f>'[11]Daily Roster'!$H46</f>
        <v>Victoria</v>
      </c>
      <c r="I46" s="56">
        <f>'[11]Daily Roster'!$I46</f>
        <v>0</v>
      </c>
      <c r="J46" s="56" t="str">
        <f>'[11]Daily Roster'!$J46</f>
        <v>Paree</v>
      </c>
      <c r="K46" s="56" t="str">
        <f>'[11]Daily Roster'!$K46</f>
        <v>qq</v>
      </c>
      <c r="L46" s="56" t="str">
        <f>'[11]Daily Roster'!$L46</f>
        <v>T.Le</v>
      </c>
      <c r="M46" s="56" t="str">
        <f>'[11]Daily Roster'!$M46</f>
        <v>qq</v>
      </c>
      <c r="N46" s="56">
        <f>'[11]Daily Roster'!$N46</f>
        <v>0</v>
      </c>
      <c r="O46" s="56" t="str">
        <f>'[11]Daily Roster'!$O46</f>
        <v>qq</v>
      </c>
      <c r="P46" s="56">
        <f>'[11]Daily Roster'!$P46</f>
        <v>0</v>
      </c>
      <c r="Q46" s="56">
        <f>'[11]Daily Roster'!$Q46</f>
        <v>0</v>
      </c>
      <c r="R46" s="56" t="str">
        <f>'[11]Daily Roster'!$R46</f>
        <v>qq</v>
      </c>
      <c r="S46" s="56" t="str">
        <f>'[11]Daily Roster'!$S46</f>
        <v>qq</v>
      </c>
      <c r="T46" s="56">
        <f>'[11]Daily Roster'!$T46</f>
        <v>0</v>
      </c>
    </row>
    <row r="47" spans="1:20" x14ac:dyDescent="0.3">
      <c r="A47" s="7">
        <v>43529</v>
      </c>
      <c r="B47" s="119" t="s">
        <v>2</v>
      </c>
      <c r="C47" s="56" t="str">
        <f>'[11]Daily Roster'!$C47</f>
        <v>A.Tran</v>
      </c>
      <c r="D47" s="56" t="str">
        <f>'[11]Daily Roster'!$D47</f>
        <v>A.Tran &gt;2pm (SLE Clinic)</v>
      </c>
      <c r="E47" s="56" t="str">
        <f>'[11]Daily Roster'!$E47</f>
        <v>Sam</v>
      </c>
      <c r="F47" s="56" t="str">
        <f>'[11]Daily Roster'!$F47</f>
        <v>Robbie</v>
      </c>
      <c r="G47" s="56" t="str">
        <f>'[11]Daily Roster'!$G47</f>
        <v>Bianca</v>
      </c>
      <c r="H47" s="56" t="str">
        <f>'[11]Daily Roster'!$H47</f>
        <v>Victoria</v>
      </c>
      <c r="I47" s="56">
        <f>'[11]Daily Roster'!$I47</f>
        <v>0</v>
      </c>
      <c r="J47" s="56" t="str">
        <f>'[11]Daily Roster'!$J47</f>
        <v>Paree</v>
      </c>
      <c r="K47" s="56" t="str">
        <f>'[11]Daily Roster'!$K47</f>
        <v>qq</v>
      </c>
      <c r="L47" s="56" t="str">
        <f>'[11]Daily Roster'!$L47</f>
        <v>T.Le</v>
      </c>
      <c r="M47" s="56" t="str">
        <f>'[11]Daily Roster'!$M47</f>
        <v>qq</v>
      </c>
      <c r="N47" s="56">
        <f>'[11]Daily Roster'!$N47</f>
        <v>0</v>
      </c>
      <c r="O47" s="56" t="str">
        <f>'[11]Daily Roster'!$O47</f>
        <v>qq</v>
      </c>
      <c r="P47" s="56">
        <f>'[11]Daily Roster'!$P47</f>
        <v>0</v>
      </c>
      <c r="Q47" s="56">
        <f>'[11]Daily Roster'!$Q47</f>
        <v>0</v>
      </c>
      <c r="R47" s="56" t="str">
        <f>'[11]Daily Roster'!$R47</f>
        <v>Carina (Resp)</v>
      </c>
      <c r="S47" s="56" t="str">
        <f>'[11]Daily Roster'!$S47</f>
        <v>qq</v>
      </c>
      <c r="T47" s="56">
        <f>'[11]Daily Roster'!$T47</f>
        <v>0</v>
      </c>
    </row>
    <row r="48" spans="1:20" x14ac:dyDescent="0.3">
      <c r="A48" s="7">
        <v>43530</v>
      </c>
      <c r="B48" s="119" t="s">
        <v>3</v>
      </c>
      <c r="C48" s="56" t="str">
        <f>'[11]Daily Roster'!$C48</f>
        <v>A.Tran</v>
      </c>
      <c r="D48" s="56" t="str">
        <f>'[11]Daily Roster'!$D48</f>
        <v>A.Tran &lt;11am (RA Clinic)</v>
      </c>
      <c r="E48" s="56" t="str">
        <f>'[11]Daily Roster'!$E48</f>
        <v>Phil</v>
      </c>
      <c r="F48" s="56" t="str">
        <f>'[11]Daily Roster'!$F48</f>
        <v>Robbie</v>
      </c>
      <c r="G48" s="56" t="str">
        <f>'[11]Daily Roster'!$G48</f>
        <v>Bianca</v>
      </c>
      <c r="H48" s="56" t="str">
        <f>'[11]Daily Roster'!$H48</f>
        <v>Meghana</v>
      </c>
      <c r="I48" s="56">
        <f>'[11]Daily Roster'!$I48</f>
        <v>0</v>
      </c>
      <c r="J48" s="56" t="str">
        <f>'[11]Daily Roster'!$J48</f>
        <v>Paree</v>
      </c>
      <c r="K48" s="56" t="str">
        <f>'[11]Daily Roster'!$K48</f>
        <v>Silvana (TB clinic &amp; prep)</v>
      </c>
      <c r="L48" s="56" t="str">
        <f>'[11]Daily Roster'!$L48</f>
        <v>T.Le</v>
      </c>
      <c r="M48" s="56" t="str">
        <f>'[11]Daily Roster'!$M48</f>
        <v>qq</v>
      </c>
      <c r="N48" s="56">
        <f>'[11]Daily Roster'!$N48</f>
        <v>0</v>
      </c>
      <c r="O48" s="56" t="str">
        <f>'[11]Daily Roster'!$O48</f>
        <v>qq</v>
      </c>
      <c r="P48" s="56">
        <f>'[11]Daily Roster'!$P48</f>
        <v>0</v>
      </c>
      <c r="Q48" s="56">
        <f>'[11]Daily Roster'!$Q48</f>
        <v>0</v>
      </c>
      <c r="R48" s="56" t="str">
        <f>'[11]Daily Roster'!$R48</f>
        <v>Carina (Resp)</v>
      </c>
      <c r="S48" s="56" t="str">
        <f>'[11]Daily Roster'!$S48</f>
        <v>qq</v>
      </c>
      <c r="T48" s="56">
        <f>'[11]Daily Roster'!$T48</f>
        <v>0</v>
      </c>
    </row>
    <row r="49" spans="1:20" x14ac:dyDescent="0.3">
      <c r="A49" s="7">
        <v>43531</v>
      </c>
      <c r="B49" s="119" t="s">
        <v>4</v>
      </c>
      <c r="C49" s="56" t="str">
        <f>'[11]Daily Roster'!$C49</f>
        <v>A.Tran</v>
      </c>
      <c r="D49" s="56" t="str">
        <f>'[11]Daily Roster'!$D49</f>
        <v>A.Tran (Compassionate)</v>
      </c>
      <c r="E49" s="56" t="str">
        <f>'[11]Daily Roster'!$E49</f>
        <v>Phil</v>
      </c>
      <c r="F49" s="56" t="str">
        <f>'[11]Daily Roster'!$F49</f>
        <v>Robbie</v>
      </c>
      <c r="G49" s="56" t="str">
        <f>'[11]Daily Roster'!$G49</f>
        <v>Bianca</v>
      </c>
      <c r="H49" s="56" t="str">
        <f>'[11]Daily Roster'!$H49</f>
        <v>Victoria (ClinCat)</v>
      </c>
      <c r="I49" s="56">
        <f>'[11]Daily Roster'!$I49</f>
        <v>0</v>
      </c>
      <c r="J49" s="56" t="str">
        <f>'[11]Daily Roster'!$J49</f>
        <v>Meghana</v>
      </c>
      <c r="K49" s="56" t="str">
        <f>'[11]Daily Roster'!$K49</f>
        <v>qq</v>
      </c>
      <c r="L49" s="56" t="str">
        <f>'[11]Daily Roster'!$L49</f>
        <v>T.Le</v>
      </c>
      <c r="M49" s="56" t="str">
        <f>'[11]Daily Roster'!$M49</f>
        <v>qq</v>
      </c>
      <c r="N49" s="56">
        <f>'[11]Daily Roster'!$N49</f>
        <v>0</v>
      </c>
      <c r="O49" s="56" t="str">
        <f>'[11]Daily Roster'!$O49</f>
        <v>qq</v>
      </c>
      <c r="P49" s="56">
        <f>'[11]Daily Roster'!$P49</f>
        <v>0</v>
      </c>
      <c r="Q49" s="56">
        <f>'[11]Daily Roster'!$Q49</f>
        <v>0</v>
      </c>
      <c r="R49" s="56" t="str">
        <f>'[11]Daily Roster'!$R49</f>
        <v>Carina (Resp)</v>
      </c>
      <c r="S49" s="56" t="str">
        <f>'[11]Daily Roster'!$S49</f>
        <v>Silvana (ClinCat + 2hrs EMR)</v>
      </c>
      <c r="T49" s="56">
        <f>'[11]Daily Roster'!$T49</f>
        <v>0</v>
      </c>
    </row>
    <row r="50" spans="1:20" x14ac:dyDescent="0.3">
      <c r="A50" s="7">
        <v>43532</v>
      </c>
      <c r="B50" s="119" t="s">
        <v>5</v>
      </c>
      <c r="C50" s="56" t="str">
        <f>'[11]Daily Roster'!$C50</f>
        <v>Natalie</v>
      </c>
      <c r="D50" s="56" t="str">
        <f>'[11]Daily Roster'!$D50</f>
        <v>Natalie &gt;2pm (Derm Clinic)</v>
      </c>
      <c r="E50" s="56" t="str">
        <f>'[11]Daily Roster'!$E50</f>
        <v>Sam</v>
      </c>
      <c r="F50" s="56" t="str">
        <f>'[11]Daily Roster'!$F50</f>
        <v>Robbie</v>
      </c>
      <c r="G50" s="56" t="str">
        <f>'[11]Daily Roster'!$G50</f>
        <v>Bianca</v>
      </c>
      <c r="H50" s="56" t="str">
        <f>'[11]Daily Roster'!$H50</f>
        <v>Victoria</v>
      </c>
      <c r="I50" s="56">
        <f>'[11]Daily Roster'!$I50</f>
        <v>0</v>
      </c>
      <c r="J50" s="56" t="str">
        <f>'[11]Daily Roster'!$J50</f>
        <v>Paree</v>
      </c>
      <c r="K50" s="56" t="str">
        <f>'[11]Daily Roster'!$K50</f>
        <v>Stav (HIV clinic &amp; prep)</v>
      </c>
      <c r="L50" s="56" t="str">
        <f>'[11]Daily Roster'!$L50</f>
        <v>T.Le</v>
      </c>
      <c r="M50" s="56" t="str">
        <f>'[11]Daily Roster'!$M50</f>
        <v>qq</v>
      </c>
      <c r="N50" s="56">
        <f>'[11]Daily Roster'!$N50</f>
        <v>0</v>
      </c>
      <c r="O50" s="56" t="str">
        <f>'[11]Daily Roster'!$O50</f>
        <v>Clark</v>
      </c>
      <c r="P50" s="56">
        <f>'[11]Daily Roster'!$P50</f>
        <v>0</v>
      </c>
      <c r="Q50" s="56">
        <f>'[11]Daily Roster'!$Q50</f>
        <v>0</v>
      </c>
      <c r="R50" s="56" t="str">
        <f>'[11]Daily Roster'!$R50</f>
        <v>Carina (Resp)</v>
      </c>
      <c r="S50" s="56" t="str">
        <f>'[11]Daily Roster'!$S50</f>
        <v>qq</v>
      </c>
      <c r="T50" s="56">
        <f>'[11]Daily Roster'!$T50</f>
        <v>0</v>
      </c>
    </row>
    <row r="51" spans="1:20" x14ac:dyDescent="0.3">
      <c r="A51" s="7">
        <v>43535</v>
      </c>
      <c r="B51" s="119" t="s">
        <v>1</v>
      </c>
      <c r="C51" s="56" t="str">
        <f>'[11]Daily Roster'!$C51</f>
        <v>Public Holiday</v>
      </c>
      <c r="D51" s="56" t="str">
        <f>'[11]Daily Roster'!$D51</f>
        <v>Public Holiday</v>
      </c>
      <c r="E51" s="56" t="str">
        <f>'[11]Daily Roster'!$E51</f>
        <v>Public Holiday</v>
      </c>
      <c r="F51" s="56" t="str">
        <f>'[11]Daily Roster'!$F51</f>
        <v>Public Holiday</v>
      </c>
      <c r="G51" s="56" t="str">
        <f>'[11]Daily Roster'!$G51</f>
        <v>Public Holiday</v>
      </c>
      <c r="H51" s="56" t="str">
        <f>'[11]Daily Roster'!$H51</f>
        <v>Public Holiday</v>
      </c>
      <c r="I51" s="56" t="str">
        <f>'[11]Daily Roster'!$I51</f>
        <v>Public Holiday</v>
      </c>
      <c r="J51" s="56" t="str">
        <f>'[11]Daily Roster'!$J51</f>
        <v>Public Holiday</v>
      </c>
      <c r="K51" s="56" t="str">
        <f>'[11]Daily Roster'!$K51</f>
        <v>Public Holiday</v>
      </c>
      <c r="L51" s="56" t="str">
        <f>'[11]Daily Roster'!$L51</f>
        <v>Public Holiday</v>
      </c>
      <c r="M51" s="56" t="str">
        <f>'[11]Daily Roster'!$M51</f>
        <v>Public Holiday</v>
      </c>
      <c r="N51" s="56" t="str">
        <f>'[11]Daily Roster'!$N51</f>
        <v>Public Holiday</v>
      </c>
      <c r="O51" s="56" t="str">
        <f>'[11]Daily Roster'!$O51</f>
        <v>Public Holiday</v>
      </c>
      <c r="P51" s="56" t="str">
        <f>'[11]Daily Roster'!$P51</f>
        <v>Public Holiday</v>
      </c>
      <c r="Q51" s="56" t="str">
        <f>'[11]Daily Roster'!$Q51</f>
        <v>Public Holiday</v>
      </c>
      <c r="R51" s="56" t="str">
        <f>'[11]Daily Roster'!$R51</f>
        <v>Public Holiday</v>
      </c>
      <c r="S51" s="56" t="str">
        <f>'[11]Daily Roster'!$S51</f>
        <v>Public Holiday</v>
      </c>
      <c r="T51" s="56" t="str">
        <f>'[11]Daily Roster'!$T51</f>
        <v>Public Holiday</v>
      </c>
    </row>
    <row r="52" spans="1:20" x14ac:dyDescent="0.3">
      <c r="A52" s="7">
        <v>43536</v>
      </c>
      <c r="B52" s="119" t="s">
        <v>2</v>
      </c>
      <c r="C52" s="56" t="str">
        <f>'[11]Daily Roster'!$C52</f>
        <v>A.Tran</v>
      </c>
      <c r="D52" s="56" t="str">
        <f>'[11]Daily Roster'!$D52</f>
        <v>A.Tran / Louise &gt;2pm (SLE Clinic)</v>
      </c>
      <c r="E52" s="56" t="str">
        <f>'[11]Daily Roster'!$E52</f>
        <v>A.Tey</v>
      </c>
      <c r="F52" s="56" t="str">
        <f>'[11]Daily Roster'!$F52</f>
        <v>Robbie</v>
      </c>
      <c r="G52" s="56" t="str">
        <f>'[11]Daily Roster'!$G52</f>
        <v>Bianca</v>
      </c>
      <c r="H52" s="56" t="str">
        <f>'[11]Daily Roster'!$H52</f>
        <v>Victoria</v>
      </c>
      <c r="I52" s="56">
        <f>'[11]Daily Roster'!$I52</f>
        <v>0</v>
      </c>
      <c r="J52" s="56" t="str">
        <f>'[11]Daily Roster'!$J52</f>
        <v>Paree (clincat)</v>
      </c>
      <c r="K52" s="56" t="str">
        <f>'[11]Daily Roster'!$K52</f>
        <v>qq</v>
      </c>
      <c r="L52" s="56" t="str">
        <f>'[11]Daily Roster'!$L52</f>
        <v>T.Le</v>
      </c>
      <c r="M52" s="56" t="str">
        <f>'[11]Daily Roster'!$M52</f>
        <v>Louise (+SLE clinic training)</v>
      </c>
      <c r="N52" s="56">
        <f>'[11]Daily Roster'!$N52</f>
        <v>0</v>
      </c>
      <c r="O52" s="56" t="str">
        <f>'[11]Daily Roster'!$O52</f>
        <v>qq</v>
      </c>
      <c r="P52" s="56">
        <f>'[11]Daily Roster'!$P52</f>
        <v>0</v>
      </c>
      <c r="Q52" s="56">
        <f>'[11]Daily Roster'!$Q52</f>
        <v>0</v>
      </c>
      <c r="R52" s="56" t="str">
        <f>'[11]Daily Roster'!$R52</f>
        <v>Aisha (Neurosurg)</v>
      </c>
      <c r="S52" s="56" t="str">
        <f>'[11]Daily Roster'!$S52</f>
        <v>Silvana (clincat)</v>
      </c>
      <c r="T52" s="56">
        <f>'[11]Daily Roster'!$T52</f>
        <v>0</v>
      </c>
    </row>
    <row r="53" spans="1:20" x14ac:dyDescent="0.3">
      <c r="A53" s="7">
        <v>43537</v>
      </c>
      <c r="B53" s="119" t="s">
        <v>3</v>
      </c>
      <c r="C53" s="56" t="str">
        <f>'[11]Daily Roster'!$C53</f>
        <v>A.Tran</v>
      </c>
      <c r="D53" s="56" t="str">
        <f>'[11]Daily Roster'!$D53</f>
        <v>A.Tran &lt;11am (RA Clinic)</v>
      </c>
      <c r="E53" s="56" t="str">
        <f>'[11]Daily Roster'!$E53</f>
        <v>Phil</v>
      </c>
      <c r="F53" s="56" t="str">
        <f>'[11]Daily Roster'!$F53</f>
        <v>Robbie</v>
      </c>
      <c r="G53" s="56" t="str">
        <f>'[11]Daily Roster'!$G53</f>
        <v>Bianca</v>
      </c>
      <c r="H53" s="56" t="str">
        <f>'[11]Daily Roster'!$H53</f>
        <v>Victoria</v>
      </c>
      <c r="I53" s="56">
        <f>'[11]Daily Roster'!$I53</f>
        <v>0</v>
      </c>
      <c r="J53" s="56" t="str">
        <f>'[11]Daily Roster'!$J53</f>
        <v>Silvana</v>
      </c>
      <c r="K53" s="56" t="str">
        <f>'[11]Daily Roster'!$K53</f>
        <v>V.Koo (TB clinic &amp; prep)</v>
      </c>
      <c r="L53" s="56" t="str">
        <f>'[11]Daily Roster'!$L53</f>
        <v>T.Le</v>
      </c>
      <c r="M53" s="56" t="str">
        <f>'[11]Daily Roster'!$M53</f>
        <v>Louise</v>
      </c>
      <c r="N53" s="56">
        <f>'[11]Daily Roster'!$N53</f>
        <v>0</v>
      </c>
      <c r="O53" s="56" t="str">
        <f>'[11]Daily Roster'!$O53</f>
        <v>qq</v>
      </c>
      <c r="P53" s="56">
        <f>'[11]Daily Roster'!$P53</f>
        <v>0</v>
      </c>
      <c r="Q53" s="56">
        <f>'[11]Daily Roster'!$Q53</f>
        <v>0</v>
      </c>
      <c r="R53" s="56" t="str">
        <f>'[11]Daily Roster'!$R53</f>
        <v>Aisha (Neurosurg)</v>
      </c>
      <c r="S53" s="56" t="str">
        <f>'[11]Daily Roster'!$S53</f>
        <v>qq</v>
      </c>
      <c r="T53" s="56">
        <f>'[11]Daily Roster'!$T53</f>
        <v>0</v>
      </c>
    </row>
    <row r="54" spans="1:20" x14ac:dyDescent="0.3">
      <c r="A54" s="7">
        <v>43538</v>
      </c>
      <c r="B54" s="119" t="s">
        <v>4</v>
      </c>
      <c r="C54" s="56" t="str">
        <f>'[11]Daily Roster'!$C54</f>
        <v>A.Tran</v>
      </c>
      <c r="D54" s="56" t="str">
        <f>'[11]Daily Roster'!$D54</f>
        <v>A.Tran (Compassionate)</v>
      </c>
      <c r="E54" s="56" t="str">
        <f>'[11]Daily Roster'!$E54</f>
        <v>Phil</v>
      </c>
      <c r="F54" s="56" t="str">
        <f>'[11]Daily Roster'!$F54</f>
        <v>Robbie</v>
      </c>
      <c r="G54" s="56" t="str">
        <f>'[11]Daily Roster'!$G54</f>
        <v>Bianca</v>
      </c>
      <c r="H54" s="56" t="str">
        <f>'[11]Daily Roster'!$H54</f>
        <v>Victoria</v>
      </c>
      <c r="I54" s="56">
        <f>'[11]Daily Roster'!$I54</f>
        <v>0</v>
      </c>
      <c r="J54" s="56" t="str">
        <f>'[11]Daily Roster'!$J54</f>
        <v>Paree</v>
      </c>
      <c r="K54" s="56" t="str">
        <f>'[11]Daily Roster'!$K54</f>
        <v>qq</v>
      </c>
      <c r="L54" s="56" t="str">
        <f>'[11]Daily Roster'!$L54</f>
        <v>T.Le</v>
      </c>
      <c r="M54" s="56" t="str">
        <f>'[11]Daily Roster'!$M54</f>
        <v>Brindha</v>
      </c>
      <c r="N54" s="56">
        <f>'[11]Daily Roster'!$N54</f>
        <v>0</v>
      </c>
      <c r="O54" s="56" t="str">
        <f>'[11]Daily Roster'!$O54</f>
        <v>qq</v>
      </c>
      <c r="P54" s="56">
        <f>'[11]Daily Roster'!$P54</f>
        <v>0</v>
      </c>
      <c r="Q54" s="56">
        <f>'[11]Daily Roster'!$Q54</f>
        <v>0</v>
      </c>
      <c r="R54" s="56" t="str">
        <f>'[11]Daily Roster'!$R54</f>
        <v>Aisha (Neurosurg)</v>
      </c>
      <c r="S54" s="56" t="str">
        <f>'[11]Daily Roster'!$S54</f>
        <v>qq</v>
      </c>
      <c r="T54" s="56">
        <f>'[11]Daily Roster'!$T54</f>
        <v>0</v>
      </c>
    </row>
    <row r="55" spans="1:20" x14ac:dyDescent="0.3">
      <c r="A55" s="7">
        <v>43539</v>
      </c>
      <c r="B55" s="119" t="s">
        <v>5</v>
      </c>
      <c r="C55" s="56" t="str">
        <f>'[11]Daily Roster'!$C55</f>
        <v>Natalie</v>
      </c>
      <c r="D55" s="56" t="str">
        <f>'[11]Daily Roster'!$D55</f>
        <v>Natalie &gt;2pm (Derm Clinic)</v>
      </c>
      <c r="E55" s="56" t="str">
        <f>'[11]Daily Roster'!$E55</f>
        <v>A.Tey</v>
      </c>
      <c r="F55" s="56" t="str">
        <f>'[11]Daily Roster'!$F55</f>
        <v>Robbie</v>
      </c>
      <c r="G55" s="56" t="str">
        <f>'[11]Daily Roster'!$G55</f>
        <v>Bianca</v>
      </c>
      <c r="H55" s="56" t="str">
        <f>'[11]Daily Roster'!$H55</f>
        <v>Victoria</v>
      </c>
      <c r="I55" s="56">
        <f>'[11]Daily Roster'!$I55</f>
        <v>0</v>
      </c>
      <c r="J55" s="56" t="str">
        <f>'[11]Daily Roster'!$J55</f>
        <v>Paree</v>
      </c>
      <c r="K55" s="56" t="str">
        <f>'[11]Daily Roster'!$K55</f>
        <v>Stav (HIV clinic &amp; prep)</v>
      </c>
      <c r="L55" s="56" t="str">
        <f>'[11]Daily Roster'!$L55</f>
        <v>T.Le</v>
      </c>
      <c r="M55" s="56" t="str">
        <f>'[11]Daily Roster'!$M55</f>
        <v>qq</v>
      </c>
      <c r="N55" s="56">
        <f>'[11]Daily Roster'!$N55</f>
        <v>0</v>
      </c>
      <c r="O55" s="56" t="str">
        <f>'[11]Daily Roster'!$O55</f>
        <v>Clark</v>
      </c>
      <c r="P55" s="56">
        <f>'[11]Daily Roster'!$P55</f>
        <v>0</v>
      </c>
      <c r="Q55" s="56">
        <f>'[11]Daily Roster'!$Q55</f>
        <v>0</v>
      </c>
      <c r="R55" s="56" t="str">
        <f>'[11]Daily Roster'!$R55</f>
        <v>Aisha (Neurosurg)</v>
      </c>
      <c r="S55" s="56" t="str">
        <f>'[11]Daily Roster'!$S55</f>
        <v>qq</v>
      </c>
      <c r="T55" s="56">
        <f>'[11]Daily Roster'!$T55</f>
        <v>0</v>
      </c>
    </row>
    <row r="56" spans="1:20" x14ac:dyDescent="0.3">
      <c r="A56" s="7">
        <v>43542</v>
      </c>
      <c r="B56" s="119" t="s">
        <v>1</v>
      </c>
      <c r="C56" s="56" t="str">
        <f>'[11]Daily Roster'!$C56</f>
        <v>Natalie</v>
      </c>
      <c r="D56" s="56" t="str">
        <f>'[11]Daily Roster'!$D56</f>
        <v>Natalie &gt;2pm (Derm Clinic)</v>
      </c>
      <c r="E56" s="56" t="str">
        <f>'[11]Daily Roster'!$E56</f>
        <v>Phil</v>
      </c>
      <c r="F56" s="56" t="str">
        <f>'[11]Daily Roster'!$F56</f>
        <v>Sam</v>
      </c>
      <c r="G56" s="56" t="str">
        <f>'[11]Daily Roster'!$G56</f>
        <v>Bianca</v>
      </c>
      <c r="H56" s="56" t="str">
        <f>'[11]Daily Roster'!$H56</f>
        <v>Victoria</v>
      </c>
      <c r="I56" s="56">
        <f>'[11]Daily Roster'!$I56</f>
        <v>0</v>
      </c>
      <c r="J56" s="56" t="str">
        <f>'[11]Daily Roster'!$J56</f>
        <v>Louise</v>
      </c>
      <c r="K56" s="56" t="str">
        <f>'[11]Daily Roster'!$K56</f>
        <v>qq</v>
      </c>
      <c r="L56" s="56" t="str">
        <f>'[11]Daily Roster'!$L56</f>
        <v>T.Le</v>
      </c>
      <c r="M56" s="56" t="str">
        <f>'[11]Daily Roster'!$M56</f>
        <v>qq</v>
      </c>
      <c r="N56" s="56" t="str">
        <f>'[11]Daily Roster'!$N56</f>
        <v>qq</v>
      </c>
      <c r="O56" s="56" t="str">
        <f>'[11]Daily Roster'!$O56</f>
        <v>qq</v>
      </c>
      <c r="P56" s="56">
        <f>'[11]Daily Roster'!$P56</f>
        <v>0</v>
      </c>
      <c r="Q56" s="56" t="str">
        <f>'[11]Daily Roster'!$Q56</f>
        <v>Sam (Neuro/Stroke)</v>
      </c>
      <c r="R56" s="56" t="str">
        <f>'[11]Daily Roster'!$R56</f>
        <v>Patrick (ID/pall)</v>
      </c>
      <c r="S56" s="56" t="str">
        <f>'[11]Daily Roster'!$S56</f>
        <v>qq</v>
      </c>
      <c r="T56" s="56" t="str">
        <f>'[11]Daily Roster'!$T56</f>
        <v>A.Tey (+EMR 2hrs)</v>
      </c>
    </row>
    <row r="57" spans="1:20" x14ac:dyDescent="0.3">
      <c r="A57" s="7">
        <v>43543</v>
      </c>
      <c r="B57" s="119" t="s">
        <v>2</v>
      </c>
      <c r="C57" s="56" t="str">
        <f>'[11]Daily Roster'!$C57</f>
        <v>Louise</v>
      </c>
      <c r="D57" s="56" t="str">
        <f>'[11]Daily Roster'!$D57</f>
        <v>Louise &gt;2pm (SLE Clinic)</v>
      </c>
      <c r="E57" s="56" t="str">
        <f>'[11]Daily Roster'!$E57</f>
        <v>A.Tey</v>
      </c>
      <c r="F57" s="56" t="str">
        <f>'[11]Daily Roster'!$F57</f>
        <v>Robbie</v>
      </c>
      <c r="G57" s="56" t="str">
        <f>'[11]Daily Roster'!$G57</f>
        <v>Bianca</v>
      </c>
      <c r="H57" s="56" t="str">
        <f>'[11]Daily Roster'!$H57</f>
        <v>Victoria</v>
      </c>
      <c r="I57" s="56">
        <f>'[11]Daily Roster'!$I57</f>
        <v>0</v>
      </c>
      <c r="J57" s="56" t="str">
        <f>'[11]Daily Roster'!$J57</f>
        <v>Meghana</v>
      </c>
      <c r="K57" s="56" t="str">
        <f>'[11]Daily Roster'!$K57</f>
        <v>qq</v>
      </c>
      <c r="L57" s="56" t="str">
        <f>'[11]Daily Roster'!$L57</f>
        <v>T.Le</v>
      </c>
      <c r="M57" s="56" t="str">
        <f>'[11]Daily Roster'!$M57</f>
        <v>qq</v>
      </c>
      <c r="N57" s="56" t="str">
        <f>'[11]Daily Roster'!$N57</f>
        <v>qq</v>
      </c>
      <c r="O57" s="56" t="str">
        <f>'[11]Daily Roster'!$O57</f>
        <v>qq</v>
      </c>
      <c r="P57" s="56">
        <f>'[11]Daily Roster'!$P57</f>
        <v>0</v>
      </c>
      <c r="Q57" s="56" t="str">
        <f>'[11]Daily Roster'!$Q57</f>
        <v>Sam (Neuro/Stroke)</v>
      </c>
      <c r="R57" s="56" t="str">
        <f>'[11]Daily Roster'!$R57</f>
        <v>Patrick (ID/pall)</v>
      </c>
      <c r="S57" s="56">
        <f>'[11]Daily Roster'!$S57</f>
        <v>0</v>
      </c>
      <c r="T57" s="56">
        <f>'[11]Daily Roster'!$T57</f>
        <v>0</v>
      </c>
    </row>
    <row r="58" spans="1:20" x14ac:dyDescent="0.3">
      <c r="A58" s="7">
        <v>43544</v>
      </c>
      <c r="B58" s="119" t="s">
        <v>3</v>
      </c>
      <c r="C58" s="56" t="str">
        <f>'[11]Daily Roster'!$C58</f>
        <v>A.Tran</v>
      </c>
      <c r="D58" s="56" t="str">
        <f>'[11]Daily Roster'!$D58</f>
        <v>A.Tran &lt;11am (RA Clinic)</v>
      </c>
      <c r="E58" s="56" t="str">
        <f>'[11]Daily Roster'!$E58</f>
        <v>Phil</v>
      </c>
      <c r="F58" s="56" t="str">
        <f>'[11]Daily Roster'!$F58</f>
        <v>Robbie</v>
      </c>
      <c r="G58" s="56" t="str">
        <f>'[11]Daily Roster'!$G58</f>
        <v>Bianca</v>
      </c>
      <c r="H58" s="56" t="str">
        <f>'[11]Daily Roster'!$H58</f>
        <v>Victoria</v>
      </c>
      <c r="I58" s="56">
        <f>'[11]Daily Roster'!$I58</f>
        <v>0</v>
      </c>
      <c r="J58" s="56" t="str">
        <f>'[11]Daily Roster'!$J58</f>
        <v>Sam</v>
      </c>
      <c r="K58" s="56" t="str">
        <f>'[11]Daily Roster'!$K58</f>
        <v>Silvana (TB clinic &amp; prep)</v>
      </c>
      <c r="L58" s="56" t="str">
        <f>'[11]Daily Roster'!$L58</f>
        <v>Brindha</v>
      </c>
      <c r="M58" s="56" t="str">
        <f>'[11]Daily Roster'!$M58</f>
        <v>qq</v>
      </c>
      <c r="N58" s="56" t="str">
        <f>'[11]Daily Roster'!$N58</f>
        <v>Alison (haem)</v>
      </c>
      <c r="O58" s="56" t="str">
        <f>'[11]Daily Roster'!$O58</f>
        <v>qq</v>
      </c>
      <c r="P58" s="56">
        <f>'[11]Daily Roster'!$P58</f>
        <v>0</v>
      </c>
      <c r="Q58" s="56" t="str">
        <f>'[11]Daily Roster'!$Q58</f>
        <v>Sam (Neuro/Stroke)</v>
      </c>
      <c r="R58" s="56" t="str">
        <f>'[11]Daily Roster'!$R58</f>
        <v>Patrick (ID/pall)</v>
      </c>
      <c r="S58" s="56">
        <f>'[11]Daily Roster'!$S58</f>
        <v>0</v>
      </c>
      <c r="T58" s="56">
        <f>'[11]Daily Roster'!$T58</f>
        <v>0</v>
      </c>
    </row>
    <row r="59" spans="1:20" x14ac:dyDescent="0.3">
      <c r="A59" s="7">
        <v>43545</v>
      </c>
      <c r="B59" s="119" t="s">
        <v>4</v>
      </c>
      <c r="C59" s="56" t="str">
        <f>'[11]Daily Roster'!$C59</f>
        <v>A.Tran</v>
      </c>
      <c r="D59" s="56" t="str">
        <f>'[11]Daily Roster'!$D59</f>
        <v>A.Tran (Compassionate)</v>
      </c>
      <c r="E59" s="56" t="str">
        <f>'[11]Daily Roster'!$E59</f>
        <v>Phil</v>
      </c>
      <c r="F59" s="56" t="str">
        <f>'[11]Daily Roster'!$F59</f>
        <v>Robbie</v>
      </c>
      <c r="G59" s="56" t="str">
        <f>'[11]Daily Roster'!$G59</f>
        <v>Bianca</v>
      </c>
      <c r="H59" s="56" t="str">
        <f>'[11]Daily Roster'!$H59</f>
        <v>Victoria</v>
      </c>
      <c r="I59" s="56">
        <f>'[11]Daily Roster'!$I59</f>
        <v>0</v>
      </c>
      <c r="J59" s="56" t="str">
        <f>'[11]Daily Roster'!$J59</f>
        <v>Sam</v>
      </c>
      <c r="K59" s="56" t="str">
        <f>'[11]Daily Roster'!$K59</f>
        <v>qq</v>
      </c>
      <c r="L59" s="56" t="str">
        <f>'[11]Daily Roster'!$L59</f>
        <v>T.Le</v>
      </c>
      <c r="M59" s="56" t="str">
        <f>'[11]Daily Roster'!$M59</f>
        <v>Silvana</v>
      </c>
      <c r="N59" s="56" t="str">
        <f>'[11]Daily Roster'!$N59</f>
        <v>Alison (haem)</v>
      </c>
      <c r="O59" s="56" t="str">
        <f>'[11]Daily Roster'!$O59</f>
        <v>qq</v>
      </c>
      <c r="P59" s="56">
        <f>'[11]Daily Roster'!$P59</f>
        <v>0</v>
      </c>
      <c r="Q59" s="56" t="str">
        <f>'[11]Daily Roster'!$Q59</f>
        <v>Sam (Neuro/Stroke)</v>
      </c>
      <c r="R59" s="56" t="str">
        <f>'[11]Daily Roster'!$R59</f>
        <v>Patrick (ID/pall)</v>
      </c>
      <c r="S59" s="56">
        <f>'[11]Daily Roster'!$S59</f>
        <v>0</v>
      </c>
      <c r="T59" s="56">
        <f>'[11]Daily Roster'!$T59</f>
        <v>0</v>
      </c>
    </row>
    <row r="60" spans="1:20" x14ac:dyDescent="0.3">
      <c r="A60" s="7">
        <v>43546</v>
      </c>
      <c r="B60" s="119" t="s">
        <v>5</v>
      </c>
      <c r="C60" s="56" t="str">
        <f>'[11]Daily Roster'!$C60</f>
        <v>Natalie</v>
      </c>
      <c r="D60" s="56" t="str">
        <f>'[11]Daily Roster'!$D60</f>
        <v>Natalie &gt;2pm (Derm Clinic)</v>
      </c>
      <c r="E60" s="56" t="str">
        <f>'[11]Daily Roster'!$E60</f>
        <v>A.Tey</v>
      </c>
      <c r="F60" s="56" t="str">
        <f>'[11]Daily Roster'!$F60</f>
        <v>Robbie</v>
      </c>
      <c r="G60" s="56" t="str">
        <f>'[11]Daily Roster'!$G60</f>
        <v>Bianca</v>
      </c>
      <c r="H60" s="56" t="str">
        <f>'[11]Daily Roster'!$H60</f>
        <v>Victoria</v>
      </c>
      <c r="I60" s="56">
        <f>'[11]Daily Roster'!$I60</f>
        <v>0</v>
      </c>
      <c r="J60" s="56" t="str">
        <f>'[11]Daily Roster'!$J60</f>
        <v>Brindha</v>
      </c>
      <c r="K60" s="56" t="str">
        <f>'[11]Daily Roster'!$K60</f>
        <v>Clark (HIV clinic &amp; prep)</v>
      </c>
      <c r="L60" s="56" t="str">
        <f>'[11]Daily Roster'!$L60</f>
        <v>T.Le</v>
      </c>
      <c r="M60" s="56" t="str">
        <f>'[11]Daily Roster'!$M60</f>
        <v>qq</v>
      </c>
      <c r="N60" s="56" t="str">
        <f>'[11]Daily Roster'!$N60</f>
        <v>Alison (haem)</v>
      </c>
      <c r="O60" s="56" t="str">
        <f>'[11]Daily Roster'!$O60</f>
        <v>qq</v>
      </c>
      <c r="P60" s="56">
        <f>'[11]Daily Roster'!$P60</f>
        <v>0</v>
      </c>
      <c r="Q60" s="56" t="str">
        <f>'[11]Daily Roster'!$Q60</f>
        <v>Sam (Neuro/Stroke)</v>
      </c>
      <c r="R60" s="56" t="str">
        <f>'[11]Daily Roster'!$R60</f>
        <v>Patrick (ID/pall)</v>
      </c>
      <c r="S60" s="56">
        <f>'[11]Daily Roster'!$S60</f>
        <v>0</v>
      </c>
      <c r="T60" s="56">
        <f>'[11]Daily Roster'!$T60</f>
        <v>0</v>
      </c>
    </row>
    <row r="61" spans="1:20" x14ac:dyDescent="0.3">
      <c r="A61" s="7">
        <v>43549</v>
      </c>
      <c r="B61" s="119" t="s">
        <v>1</v>
      </c>
      <c r="C61" s="56" t="str">
        <f>'[11]Daily Roster'!$C61</f>
        <v>Natalie</v>
      </c>
      <c r="D61" s="56" t="str">
        <f>'[11]Daily Roster'!$D61</f>
        <v>Natalie &gt;2pm (Derm Clinic)</v>
      </c>
      <c r="E61" s="56" t="str">
        <f>'[11]Daily Roster'!$E61</f>
        <v>Phil</v>
      </c>
      <c r="F61" s="56" t="str">
        <f>'[11]Daily Roster'!$F61</f>
        <v>Robbie</v>
      </c>
      <c r="G61" s="56" t="str">
        <f>'[11]Daily Roster'!$G61</f>
        <v>Bianca</v>
      </c>
      <c r="H61" s="56" t="str">
        <f>'[11]Daily Roster'!$H61</f>
        <v>Victoria</v>
      </c>
      <c r="I61" s="56">
        <f>'[11]Daily Roster'!$I61</f>
        <v>0</v>
      </c>
      <c r="J61" s="56" t="str">
        <f>'[11]Daily Roster'!$J61</f>
        <v>Sam</v>
      </c>
      <c r="K61" s="56" t="str">
        <f>'[11]Daily Roster'!$K61</f>
        <v>qq</v>
      </c>
      <c r="L61" s="56" t="str">
        <f>'[11]Daily Roster'!$L61</f>
        <v>T.Le</v>
      </c>
      <c r="M61" s="56" t="str">
        <f>'[11]Daily Roster'!$M61</f>
        <v>qq</v>
      </c>
      <c r="N61" s="56">
        <f>'[11]Daily Roster'!$N61</f>
        <v>0</v>
      </c>
      <c r="O61" s="56" t="str">
        <f>'[11]Daily Roster'!$O61</f>
        <v>qq</v>
      </c>
      <c r="P61" s="56">
        <f>'[11]Daily Roster'!$P61</f>
        <v>0</v>
      </c>
      <c r="Q61" s="56">
        <f>'[11]Daily Roster'!$Q61</f>
        <v>0</v>
      </c>
      <c r="R61" s="56">
        <f>'[11]Daily Roster'!$R61</f>
        <v>0</v>
      </c>
      <c r="S61" s="56">
        <f>'[11]Daily Roster'!$S61</f>
        <v>0</v>
      </c>
      <c r="T61" s="56" t="str">
        <f>'[11]Daily Roster'!$T61</f>
        <v>A.Tey</v>
      </c>
    </row>
    <row r="62" spans="1:20" x14ac:dyDescent="0.3">
      <c r="A62" s="7">
        <v>43550</v>
      </c>
      <c r="B62" s="119" t="s">
        <v>2</v>
      </c>
      <c r="C62" s="56" t="str">
        <f>'[11]Daily Roster'!$C62</f>
        <v>A.Tran</v>
      </c>
      <c r="D62" s="56" t="str">
        <f>'[11]Daily Roster'!$D62</f>
        <v>A.Tran &gt;2pm (SLE Clinic)</v>
      </c>
      <c r="E62" s="56" t="str">
        <f>'[11]Daily Roster'!$E62</f>
        <v>A.Tey</v>
      </c>
      <c r="F62" s="56" t="str">
        <f>'[11]Daily Roster'!$F62</f>
        <v>Robbie</v>
      </c>
      <c r="G62" s="56" t="str">
        <f>'[11]Daily Roster'!$G62</f>
        <v>Bianca</v>
      </c>
      <c r="H62" s="56" t="str">
        <f>'[11]Daily Roster'!$H62</f>
        <v>Victoria</v>
      </c>
      <c r="I62" s="56">
        <f>'[11]Daily Roster'!$I62</f>
        <v>0</v>
      </c>
      <c r="J62" s="56" t="str">
        <f>'[11]Daily Roster'!$J62</f>
        <v>Louise</v>
      </c>
      <c r="K62" s="56" t="str">
        <f>'[11]Daily Roster'!$K62</f>
        <v>qq</v>
      </c>
      <c r="L62" s="56" t="str">
        <f>'[11]Daily Roster'!$L62</f>
        <v>T.Le</v>
      </c>
      <c r="M62" s="56" t="str">
        <f>'[11]Daily Roster'!$M62</f>
        <v>qq</v>
      </c>
      <c r="N62" s="56">
        <f>'[11]Daily Roster'!$N62</f>
        <v>0</v>
      </c>
      <c r="O62" s="56" t="str">
        <f>'[11]Daily Roster'!$O62</f>
        <v>qq</v>
      </c>
      <c r="P62" s="56">
        <f>'[11]Daily Roster'!$P62</f>
        <v>0</v>
      </c>
      <c r="Q62" s="56">
        <f>'[11]Daily Roster'!$Q62</f>
        <v>0</v>
      </c>
      <c r="R62" s="56">
        <f>'[11]Daily Roster'!$R62</f>
        <v>0</v>
      </c>
      <c r="S62" s="56">
        <f>'[11]Daily Roster'!$S62</f>
        <v>0</v>
      </c>
      <c r="T62" s="56">
        <f>'[11]Daily Roster'!$T62</f>
        <v>0</v>
      </c>
    </row>
    <row r="63" spans="1:20" x14ac:dyDescent="0.3">
      <c r="A63" s="7">
        <v>43551</v>
      </c>
      <c r="B63" s="119" t="s">
        <v>3</v>
      </c>
      <c r="C63" s="56" t="str">
        <f>'[11]Daily Roster'!$C63</f>
        <v>A.Tran</v>
      </c>
      <c r="D63" s="56" t="str">
        <f>'[11]Daily Roster'!$D63</f>
        <v>A.Tran &lt;11am (RA Clinic)</v>
      </c>
      <c r="E63" s="56" t="str">
        <f>'[11]Daily Roster'!$E63</f>
        <v>Phil</v>
      </c>
      <c r="F63" s="56" t="str">
        <f>'[11]Daily Roster'!$F63</f>
        <v>Robbie</v>
      </c>
      <c r="G63" s="56" t="str">
        <f>'[11]Daily Roster'!$G63</f>
        <v>Bianca</v>
      </c>
      <c r="H63" s="56" t="str">
        <f>'[11]Daily Roster'!$H63</f>
        <v>Victoria</v>
      </c>
      <c r="I63" s="56">
        <f>'[11]Daily Roster'!$I63</f>
        <v>0</v>
      </c>
      <c r="J63" s="56" t="str">
        <f>'[11]Daily Roster'!$J63</f>
        <v>Sam</v>
      </c>
      <c r="K63" s="56" t="str">
        <f>'[11]Daily Roster'!$K63</f>
        <v>Silvana (TB clinic &amp; prep)</v>
      </c>
      <c r="L63" s="56" t="str">
        <f>'[11]Daily Roster'!$L63</f>
        <v>T.Le</v>
      </c>
      <c r="M63" s="56" t="str">
        <f>'[11]Daily Roster'!$M63</f>
        <v>Louise</v>
      </c>
      <c r="N63" s="56">
        <f>'[11]Daily Roster'!$N63</f>
        <v>0</v>
      </c>
      <c r="O63" s="56" t="str">
        <f>'[11]Daily Roster'!$O63</f>
        <v>qq</v>
      </c>
      <c r="P63" s="56">
        <f>'[11]Daily Roster'!$P63</f>
        <v>0</v>
      </c>
      <c r="Q63" s="56">
        <f>'[11]Daily Roster'!$Q63</f>
        <v>0</v>
      </c>
      <c r="R63" s="56">
        <f>'[11]Daily Roster'!$R63</f>
        <v>0</v>
      </c>
      <c r="S63" s="56">
        <f>'[11]Daily Roster'!$S63</f>
        <v>0</v>
      </c>
      <c r="T63" s="56">
        <f>'[11]Daily Roster'!$T63</f>
        <v>0</v>
      </c>
    </row>
    <row r="64" spans="1:20" x14ac:dyDescent="0.3">
      <c r="A64" s="7">
        <v>43552</v>
      </c>
      <c r="B64" s="119" t="s">
        <v>4</v>
      </c>
      <c r="C64" s="56" t="str">
        <f>'[11]Daily Roster'!$C64</f>
        <v>A.Tran</v>
      </c>
      <c r="D64" s="56" t="str">
        <f>'[11]Daily Roster'!$D64</f>
        <v>A.Tran (Compassionate)</v>
      </c>
      <c r="E64" s="56" t="str">
        <f>'[11]Daily Roster'!$E64</f>
        <v>Phil</v>
      </c>
      <c r="F64" s="56" t="str">
        <f>'[11]Daily Roster'!$F64</f>
        <v>Robbie</v>
      </c>
      <c r="G64" s="56" t="str">
        <f>'[11]Daily Roster'!$G64</f>
        <v>Bianca (clincat)</v>
      </c>
      <c r="H64" s="56" t="str">
        <f>'[11]Daily Roster'!$H64</f>
        <v>Victoria</v>
      </c>
      <c r="I64" s="56">
        <f>'[11]Daily Roster'!$I64</f>
        <v>0</v>
      </c>
      <c r="J64" s="56" t="str">
        <f>'[11]Daily Roster'!$J64</f>
        <v>Sam</v>
      </c>
      <c r="K64" s="56" t="str">
        <f>'[11]Daily Roster'!$K64</f>
        <v>qq</v>
      </c>
      <c r="L64" s="56" t="str">
        <f>'[11]Daily Roster'!$L64</f>
        <v>T.Le</v>
      </c>
      <c r="M64" s="56" t="str">
        <f>'[11]Daily Roster'!$M64</f>
        <v>qq</v>
      </c>
      <c r="N64" s="56">
        <f>'[11]Daily Roster'!$N64</f>
        <v>0</v>
      </c>
      <c r="O64" s="56" t="str">
        <f>'[11]Daily Roster'!$O64</f>
        <v>qq</v>
      </c>
      <c r="P64" s="56">
        <f>'[11]Daily Roster'!$P64</f>
        <v>0</v>
      </c>
      <c r="Q64" s="56">
        <f>'[11]Daily Roster'!$Q64</f>
        <v>0</v>
      </c>
      <c r="R64" s="56">
        <f>'[11]Daily Roster'!$R64</f>
        <v>0</v>
      </c>
      <c r="S64" s="56" t="str">
        <f>'[11]Daily Roster'!$S64</f>
        <v>Silvana (clincat)</v>
      </c>
      <c r="T64" s="56">
        <f>'[11]Daily Roster'!$T64</f>
        <v>0</v>
      </c>
    </row>
    <row r="65" spans="1:20" x14ac:dyDescent="0.3">
      <c r="A65" s="7">
        <v>43553</v>
      </c>
      <c r="B65" s="119" t="s">
        <v>5</v>
      </c>
      <c r="C65" s="56" t="str">
        <f>'[11]Daily Roster'!$C65</f>
        <v>Natalie 9.30am-4.30pm</v>
      </c>
      <c r="D65" s="56" t="str">
        <f>'[11]Daily Roster'!$D65</f>
        <v>Natalie &gt;2pm (Derm Clinic)</v>
      </c>
      <c r="E65" s="56" t="str">
        <f>'[11]Daily Roster'!$E65</f>
        <v>A.Tey</v>
      </c>
      <c r="F65" s="56" t="str">
        <f>'[11]Daily Roster'!$F65</f>
        <v>Robbie</v>
      </c>
      <c r="G65" s="56" t="str">
        <f>'[11]Daily Roster'!$G65</f>
        <v>Bianca</v>
      </c>
      <c r="H65" s="56" t="str">
        <f>'[11]Daily Roster'!$H65</f>
        <v>Victoria</v>
      </c>
      <c r="I65" s="56">
        <f>'[11]Daily Roster'!$I65</f>
        <v>0</v>
      </c>
      <c r="J65" s="56" t="str">
        <f>'[11]Daily Roster'!$J65</f>
        <v>Brindha</v>
      </c>
      <c r="K65" s="56" t="str">
        <f>'[11]Daily Roster'!$K65</f>
        <v>Stav (HIV clinic &amp; prep)</v>
      </c>
      <c r="L65" s="56" t="str">
        <f>'[11]Daily Roster'!$L65</f>
        <v>T.Le</v>
      </c>
      <c r="M65" s="56" t="str">
        <f>'[11]Daily Roster'!$M65</f>
        <v>qq</v>
      </c>
      <c r="N65" s="56">
        <f>'[11]Daily Roster'!$N65</f>
        <v>0</v>
      </c>
      <c r="O65" s="56" t="str">
        <f>'[11]Daily Roster'!$O65</f>
        <v>A.Tran</v>
      </c>
      <c r="P65" s="56">
        <f>'[11]Daily Roster'!$P65</f>
        <v>0</v>
      </c>
      <c r="Q65" s="56">
        <f>'[11]Daily Roster'!$Q65</f>
        <v>0</v>
      </c>
      <c r="R65" s="56">
        <f>'[11]Daily Roster'!$R65</f>
        <v>0</v>
      </c>
      <c r="S65" s="56">
        <f>'[11]Daily Roster'!$S65</f>
        <v>0</v>
      </c>
      <c r="T65" s="56">
        <f>'[11]Daily Roster'!$T65</f>
        <v>0</v>
      </c>
    </row>
    <row r="66" spans="1:20" x14ac:dyDescent="0.3">
      <c r="A66" s="7">
        <v>43556</v>
      </c>
      <c r="B66" s="119" t="s">
        <v>1</v>
      </c>
      <c r="C66" s="56" t="str">
        <f>'[11]Daily Roster'!$C66</f>
        <v>Natalie</v>
      </c>
      <c r="D66" s="56" t="str">
        <f>'[11]Daily Roster'!$D66</f>
        <v>Natalie &gt;2pm (Derm Clinic)</v>
      </c>
      <c r="E66" s="56" t="str">
        <f>'[11]Daily Roster'!$E66</f>
        <v>Phil</v>
      </c>
      <c r="F66" s="56" t="str">
        <f>'[11]Daily Roster'!$F66</f>
        <v>Robbie</v>
      </c>
      <c r="G66" s="56" t="str">
        <f>'[11]Daily Roster'!$G66</f>
        <v>Bianca</v>
      </c>
      <c r="H66" s="56" t="str">
        <f>'[11]Daily Roster'!$H66</f>
        <v>Victoria</v>
      </c>
      <c r="I66" s="56">
        <f>'[11]Daily Roster'!$I66</f>
        <v>0</v>
      </c>
      <c r="J66" s="56" t="str">
        <f>'[11]Daily Roster'!$J66</f>
        <v>Sam</v>
      </c>
      <c r="K66" s="56" t="str">
        <f>'[11]Daily Roster'!$K66</f>
        <v>qq</v>
      </c>
      <c r="L66" s="56" t="str">
        <f>'[11]Daily Roster'!$L66</f>
        <v>T.Le</v>
      </c>
      <c r="M66" s="56" t="str">
        <f>'[11]Daily Roster'!$M66</f>
        <v>qq</v>
      </c>
      <c r="N66" s="56">
        <f>'[11]Daily Roster'!$N66</f>
        <v>0</v>
      </c>
      <c r="O66" s="56" t="str">
        <f>'[11]Daily Roster'!$O66</f>
        <v>qq</v>
      </c>
      <c r="P66" s="56">
        <f>'[11]Daily Roster'!$P66</f>
        <v>0</v>
      </c>
      <c r="Q66" s="56">
        <f>'[11]Daily Roster'!$Q66</f>
        <v>0</v>
      </c>
      <c r="R66" s="56">
        <f>'[11]Daily Roster'!$R66</f>
        <v>0</v>
      </c>
      <c r="S66" s="56">
        <f>'[11]Daily Roster'!$S66</f>
        <v>0</v>
      </c>
      <c r="T66" s="56" t="str">
        <f>'[11]Daily Roster'!$T66</f>
        <v>A.Tey</v>
      </c>
    </row>
    <row r="67" spans="1:20" x14ac:dyDescent="0.3">
      <c r="A67" s="7">
        <v>43557</v>
      </c>
      <c r="B67" s="119" t="s">
        <v>2</v>
      </c>
      <c r="C67" s="56" t="str">
        <f>'[11]Daily Roster'!$C67</f>
        <v>A.Tran</v>
      </c>
      <c r="D67" s="56" t="str">
        <f>'[11]Daily Roster'!$D67</f>
        <v>A.Tran &gt;2pm (SLE Clinic)</v>
      </c>
      <c r="E67" s="56" t="str">
        <f>'[11]Daily Roster'!$E67</f>
        <v>A.Tey</v>
      </c>
      <c r="F67" s="56" t="str">
        <f>'[11]Daily Roster'!$F67</f>
        <v>Robbie</v>
      </c>
      <c r="G67" s="56" t="str">
        <f>'[11]Daily Roster'!$G67</f>
        <v>Bianca</v>
      </c>
      <c r="H67" s="56" t="str">
        <f>'[11]Daily Roster'!$H67</f>
        <v>A.Tran</v>
      </c>
      <c r="I67" s="56">
        <f>'[11]Daily Roster'!$I67</f>
        <v>0</v>
      </c>
      <c r="J67" s="56" t="str">
        <f>'[11]Daily Roster'!$J67</f>
        <v>Sam</v>
      </c>
      <c r="K67" s="56" t="str">
        <f>'[11]Daily Roster'!$K67</f>
        <v>qq</v>
      </c>
      <c r="L67" s="56" t="str">
        <f>'[11]Daily Roster'!$L67</f>
        <v>T.Le</v>
      </c>
      <c r="M67" s="56" t="str">
        <f>'[11]Daily Roster'!$M67</f>
        <v>qq</v>
      </c>
      <c r="N67" s="56">
        <f>'[11]Daily Roster'!$N67</f>
        <v>0</v>
      </c>
      <c r="O67" s="56" t="str">
        <f>'[11]Daily Roster'!$O67</f>
        <v>qq</v>
      </c>
      <c r="P67" s="56">
        <f>'[11]Daily Roster'!$P67</f>
        <v>0</v>
      </c>
      <c r="Q67" s="56">
        <f>'[11]Daily Roster'!$Q67</f>
        <v>0</v>
      </c>
      <c r="R67" s="56">
        <f>'[11]Daily Roster'!$R67</f>
        <v>0</v>
      </c>
      <c r="S67" s="56">
        <f>'[11]Daily Roster'!$S67</f>
        <v>0</v>
      </c>
      <c r="T67" s="56">
        <f>'[11]Daily Roster'!$T67</f>
        <v>0</v>
      </c>
    </row>
    <row r="68" spans="1:20" x14ac:dyDescent="0.3">
      <c r="A68" s="7">
        <v>43558</v>
      </c>
      <c r="B68" s="119" t="s">
        <v>3</v>
      </c>
      <c r="C68" s="56" t="str">
        <f>'[11]Daily Roster'!$C68</f>
        <v>A.Tran</v>
      </c>
      <c r="D68" s="56" t="str">
        <f>'[11]Daily Roster'!$D68</f>
        <v>A.Tran &lt;11am (RA Clinic)</v>
      </c>
      <c r="E68" s="56" t="str">
        <f>'[11]Daily Roster'!$E68</f>
        <v>Phil</v>
      </c>
      <c r="F68" s="56" t="str">
        <f>'[11]Daily Roster'!$F68</f>
        <v>Robbie</v>
      </c>
      <c r="G68" s="56" t="str">
        <f>'[11]Daily Roster'!$G68</f>
        <v>A.Tran</v>
      </c>
      <c r="H68" s="56" t="str">
        <f>'[11]Daily Roster'!$H68</f>
        <v>Victoria</v>
      </c>
      <c r="I68" s="56">
        <f>'[11]Daily Roster'!$I68</f>
        <v>0</v>
      </c>
      <c r="J68" s="56" t="str">
        <f>'[11]Daily Roster'!$J68</f>
        <v>Sam</v>
      </c>
      <c r="K68" s="56" t="str">
        <f>'[11]Daily Roster'!$K68</f>
        <v>Silvana (TB clinic &amp; prep)</v>
      </c>
      <c r="L68" s="56" t="str">
        <f>'[11]Daily Roster'!$L68</f>
        <v>T.Le</v>
      </c>
      <c r="M68" s="56" t="str">
        <f>'[11]Daily Roster'!$M68</f>
        <v>qq</v>
      </c>
      <c r="N68" s="56">
        <f>'[11]Daily Roster'!$N68</f>
        <v>0</v>
      </c>
      <c r="O68" s="56" t="str">
        <f>'[11]Daily Roster'!$O68</f>
        <v>qq</v>
      </c>
      <c r="P68" s="56">
        <f>'[11]Daily Roster'!$P68</f>
        <v>0</v>
      </c>
      <c r="Q68" s="56">
        <f>'[11]Daily Roster'!$Q68</f>
        <v>0</v>
      </c>
      <c r="R68" s="56">
        <f>'[11]Daily Roster'!$R68</f>
        <v>0</v>
      </c>
      <c r="S68" s="56">
        <f>'[11]Daily Roster'!$S68</f>
        <v>0</v>
      </c>
      <c r="T68" s="56">
        <f>'[11]Daily Roster'!$T68</f>
        <v>0</v>
      </c>
    </row>
    <row r="69" spans="1:20" x14ac:dyDescent="0.3">
      <c r="A69" s="7">
        <v>43559</v>
      </c>
      <c r="B69" s="119" t="s">
        <v>4</v>
      </c>
      <c r="C69" s="56" t="str">
        <f>'[11]Daily Roster'!$C69</f>
        <v>A.Tran</v>
      </c>
      <c r="D69" s="56" t="str">
        <f>'[11]Daily Roster'!$D69</f>
        <v>A.Tran (Compassionate)</v>
      </c>
      <c r="E69" s="56" t="str">
        <f>'[11]Daily Roster'!$E69</f>
        <v>Phil</v>
      </c>
      <c r="F69" s="56" t="str">
        <f>'[11]Daily Roster'!$F69</f>
        <v>Robbie</v>
      </c>
      <c r="G69" s="56" t="str">
        <f>'[11]Daily Roster'!$G69</f>
        <v>Bianca</v>
      </c>
      <c r="H69" s="56" t="str">
        <f>'[11]Daily Roster'!$H69</f>
        <v>Victoria</v>
      </c>
      <c r="I69" s="56">
        <f>'[11]Daily Roster'!$I69</f>
        <v>0</v>
      </c>
      <c r="J69" s="56" t="str">
        <f>'[11]Daily Roster'!$J69</f>
        <v>Paree</v>
      </c>
      <c r="K69" s="56" t="str">
        <f>'[11]Daily Roster'!$K69</f>
        <v>qq</v>
      </c>
      <c r="L69" s="56" t="str">
        <f>'[11]Daily Roster'!$L69</f>
        <v>T.Le</v>
      </c>
      <c r="M69" s="56" t="str">
        <f>'[11]Daily Roster'!$M69</f>
        <v>qq</v>
      </c>
      <c r="N69" s="56">
        <f>'[11]Daily Roster'!$N69</f>
        <v>0</v>
      </c>
      <c r="O69" s="56" t="str">
        <f>'[11]Daily Roster'!$O69</f>
        <v>qq</v>
      </c>
      <c r="P69" s="56">
        <f>'[11]Daily Roster'!$P69</f>
        <v>0</v>
      </c>
      <c r="Q69" s="56">
        <f>'[11]Daily Roster'!$Q69</f>
        <v>0</v>
      </c>
      <c r="R69" s="56">
        <f>'[11]Daily Roster'!$R69</f>
        <v>0</v>
      </c>
      <c r="S69" s="56">
        <f>'[11]Daily Roster'!$S69</f>
        <v>0</v>
      </c>
      <c r="T69" s="56">
        <f>'[11]Daily Roster'!$T69</f>
        <v>0</v>
      </c>
    </row>
    <row r="70" spans="1:20" x14ac:dyDescent="0.3">
      <c r="A70" s="7">
        <v>43560</v>
      </c>
      <c r="B70" s="119" t="s">
        <v>5</v>
      </c>
      <c r="C70" s="56" t="str">
        <f>'[11]Daily Roster'!$C70</f>
        <v>Natalie</v>
      </c>
      <c r="D70" s="56" t="str">
        <f>'[11]Daily Roster'!$D70</f>
        <v>Natalie &gt;2pm (Derm Clinic)</v>
      </c>
      <c r="E70" s="56" t="str">
        <f>'[11]Daily Roster'!$E70</f>
        <v>A.Tey</v>
      </c>
      <c r="F70" s="56" t="str">
        <f>'[11]Daily Roster'!$F70</f>
        <v>Robbie</v>
      </c>
      <c r="G70" s="56" t="str">
        <f>'[11]Daily Roster'!$G70</f>
        <v>Bianca</v>
      </c>
      <c r="H70" s="56" t="str">
        <f>'[11]Daily Roster'!$H70</f>
        <v>Victoria</v>
      </c>
      <c r="I70" s="56">
        <f>'[11]Daily Roster'!$I70</f>
        <v>0</v>
      </c>
      <c r="J70" s="56" t="str">
        <f>'[11]Daily Roster'!$J70</f>
        <v>Paree</v>
      </c>
      <c r="K70" s="56" t="str">
        <f>'[11]Daily Roster'!$K70</f>
        <v>Stav (HIV clinic &amp; prep)</v>
      </c>
      <c r="L70" s="56" t="str">
        <f>'[11]Daily Roster'!$L70</f>
        <v>T.Le</v>
      </c>
      <c r="M70" s="56" t="str">
        <f>'[11]Daily Roster'!$M70</f>
        <v>qq</v>
      </c>
      <c r="N70" s="56">
        <f>'[11]Daily Roster'!$N70</f>
        <v>0</v>
      </c>
      <c r="O70" s="56" t="str">
        <f>'[11]Daily Roster'!$O70</f>
        <v>A.Tran</v>
      </c>
      <c r="P70" s="56">
        <f>'[11]Daily Roster'!$P70</f>
        <v>0</v>
      </c>
      <c r="Q70" s="56">
        <f>'[11]Daily Roster'!$Q70</f>
        <v>0</v>
      </c>
      <c r="R70" s="56">
        <f>'[11]Daily Roster'!$R70</f>
        <v>0</v>
      </c>
      <c r="S70" s="56">
        <f>'[11]Daily Roster'!$S70</f>
        <v>0</v>
      </c>
      <c r="T70" s="56">
        <f>'[11]Daily Roster'!$T70</f>
        <v>0</v>
      </c>
    </row>
    <row r="71" spans="1:20" x14ac:dyDescent="0.3">
      <c r="A71" s="7">
        <v>43563</v>
      </c>
      <c r="B71" s="119" t="s">
        <v>1</v>
      </c>
      <c r="C71" s="56" t="str">
        <f>'[11]Daily Roster'!$C71</f>
        <v>Natalie</v>
      </c>
      <c r="D71" s="56" t="str">
        <f>'[11]Daily Roster'!$D71</f>
        <v>Natalie &gt;2pm (Derm Clinic)</v>
      </c>
      <c r="E71" s="56" t="str">
        <f>'[11]Daily Roster'!$E71</f>
        <v>A.Tey</v>
      </c>
      <c r="F71" s="56" t="str">
        <f>'[11]Daily Roster'!$F71</f>
        <v>Robbie</v>
      </c>
      <c r="G71" s="56" t="str">
        <f>'[11]Daily Roster'!$G71</f>
        <v>Sam</v>
      </c>
      <c r="H71" s="56" t="str">
        <f>'[11]Daily Roster'!$H71</f>
        <v>Victoria</v>
      </c>
      <c r="I71" s="56">
        <f>'[11]Daily Roster'!$I71</f>
        <v>0</v>
      </c>
      <c r="J71" s="56" t="str">
        <f>'[11]Daily Roster'!$J71</f>
        <v>Paree</v>
      </c>
      <c r="K71" s="56" t="str">
        <f>'[11]Daily Roster'!$K71</f>
        <v>qq</v>
      </c>
      <c r="L71" s="56" t="str">
        <f>'[11]Daily Roster'!$L71</f>
        <v>T.Le</v>
      </c>
      <c r="M71" s="56" t="str">
        <f>'[11]Daily Roster'!$M71</f>
        <v>Phil</v>
      </c>
      <c r="N71" s="56">
        <f>'[11]Daily Roster'!$N71</f>
        <v>0</v>
      </c>
      <c r="O71" s="56" t="str">
        <f>'[11]Daily Roster'!$O71</f>
        <v>qq</v>
      </c>
      <c r="P71" s="56">
        <f>'[11]Daily Roster'!$P71</f>
        <v>0</v>
      </c>
      <c r="Q71" s="56">
        <f>'[11]Daily Roster'!$Q71</f>
        <v>0</v>
      </c>
      <c r="R71" s="56">
        <f>'[11]Daily Roster'!$R71</f>
        <v>0</v>
      </c>
      <c r="S71" s="56">
        <f>'[11]Daily Roster'!$S71</f>
        <v>0</v>
      </c>
      <c r="T71" s="56">
        <f>'[11]Daily Roster'!$T71</f>
        <v>0</v>
      </c>
    </row>
    <row r="72" spans="1:20" x14ac:dyDescent="0.3">
      <c r="A72" s="7">
        <v>43564</v>
      </c>
      <c r="B72" s="119" t="s">
        <v>2</v>
      </c>
      <c r="C72" s="56" t="str">
        <f>'[11]Daily Roster'!$C72</f>
        <v>A.Tran</v>
      </c>
      <c r="D72" s="56" t="str">
        <f>'[11]Daily Roster'!$D72</f>
        <v>A.Tran &gt;2pm (SLE Clinic)</v>
      </c>
      <c r="E72" s="56" t="str">
        <f>'[11]Daily Roster'!$E72</f>
        <v>A.Tey</v>
      </c>
      <c r="F72" s="56" t="str">
        <f>'[11]Daily Roster'!$F72</f>
        <v>Robbie</v>
      </c>
      <c r="G72" s="56" t="str">
        <f>'[11]Daily Roster'!$G72</f>
        <v>Sam</v>
      </c>
      <c r="H72" s="56" t="str">
        <f>'[11]Daily Roster'!$H72</f>
        <v>Victoria</v>
      </c>
      <c r="I72" s="56">
        <f>'[11]Daily Roster'!$I72</f>
        <v>0</v>
      </c>
      <c r="J72" s="56" t="str">
        <f>'[11]Daily Roster'!$J72</f>
        <v>Paree</v>
      </c>
      <c r="K72" s="56" t="str">
        <f>'[11]Daily Roster'!$K72</f>
        <v>qq</v>
      </c>
      <c r="L72" s="56" t="str">
        <f>'[11]Daily Roster'!$L72</f>
        <v>T.Le</v>
      </c>
      <c r="M72" s="56" t="str">
        <f>'[11]Daily Roster'!$M72</f>
        <v>qq</v>
      </c>
      <c r="N72" s="56">
        <f>'[11]Daily Roster'!$N72</f>
        <v>0</v>
      </c>
      <c r="O72" s="56" t="str">
        <f>'[11]Daily Roster'!$O72</f>
        <v>qq</v>
      </c>
      <c r="P72" s="56">
        <f>'[11]Daily Roster'!$P72</f>
        <v>0</v>
      </c>
      <c r="Q72" s="56">
        <f>'[11]Daily Roster'!$Q72</f>
        <v>0</v>
      </c>
      <c r="R72" s="56">
        <f>'[11]Daily Roster'!$R72</f>
        <v>0</v>
      </c>
      <c r="S72" s="56">
        <f>'[11]Daily Roster'!$S72</f>
        <v>0</v>
      </c>
      <c r="T72" s="56">
        <f>'[11]Daily Roster'!$T72</f>
        <v>0</v>
      </c>
    </row>
    <row r="73" spans="1:20" x14ac:dyDescent="0.3">
      <c r="A73" s="7">
        <v>43565</v>
      </c>
      <c r="B73" s="119" t="s">
        <v>3</v>
      </c>
      <c r="C73" s="56" t="str">
        <f>'[11]Daily Roster'!$C73</f>
        <v>A.Tran</v>
      </c>
      <c r="D73" s="56" t="str">
        <f>'[11]Daily Roster'!$D73</f>
        <v>A.Tran &lt;11am (RA Clinic)</v>
      </c>
      <c r="E73" s="56" t="str">
        <f>'[11]Daily Roster'!$E73</f>
        <v>Phil</v>
      </c>
      <c r="F73" s="56" t="str">
        <f>'[11]Daily Roster'!$F73</f>
        <v>Robbie</v>
      </c>
      <c r="G73" s="56" t="str">
        <f>'[11]Daily Roster'!$G73</f>
        <v>Sam</v>
      </c>
      <c r="H73" s="56" t="str">
        <f>'[11]Daily Roster'!$H73</f>
        <v>Victoria</v>
      </c>
      <c r="I73" s="56">
        <f>'[11]Daily Roster'!$I73</f>
        <v>0</v>
      </c>
      <c r="J73" s="56" t="str">
        <f>'[11]Daily Roster'!$J73</f>
        <v>Paree</v>
      </c>
      <c r="K73" s="56" t="str">
        <f>'[11]Daily Roster'!$K73</f>
        <v>Silvana (TB clinic &amp; prep)</v>
      </c>
      <c r="L73" s="56" t="str">
        <f>'[11]Daily Roster'!$L73</f>
        <v>T.Le</v>
      </c>
      <c r="M73" s="56" t="str">
        <f>'[11]Daily Roster'!$M73</f>
        <v>qq</v>
      </c>
      <c r="N73" s="56">
        <f>'[11]Daily Roster'!$N73</f>
        <v>0</v>
      </c>
      <c r="O73" s="56" t="str">
        <f>'[11]Daily Roster'!$O73</f>
        <v>qq</v>
      </c>
      <c r="P73" s="56">
        <f>'[11]Daily Roster'!$P73</f>
        <v>0</v>
      </c>
      <c r="Q73" s="56">
        <f>'[11]Daily Roster'!$Q73</f>
        <v>0</v>
      </c>
      <c r="R73" s="56">
        <f>'[11]Daily Roster'!$R73</f>
        <v>0</v>
      </c>
      <c r="S73" s="56">
        <f>'[11]Daily Roster'!$S73</f>
        <v>0</v>
      </c>
      <c r="T73" s="56">
        <f>'[11]Daily Roster'!$T73</f>
        <v>0</v>
      </c>
    </row>
    <row r="74" spans="1:20" x14ac:dyDescent="0.3">
      <c r="A74" s="7">
        <v>43566</v>
      </c>
      <c r="B74" s="119" t="s">
        <v>4</v>
      </c>
      <c r="C74" s="56" t="str">
        <f>'[11]Daily Roster'!$C74</f>
        <v>A.Tran</v>
      </c>
      <c r="D74" s="56" t="str">
        <f>'[11]Daily Roster'!$D74</f>
        <v>A.Tran (Compassionate)</v>
      </c>
      <c r="E74" s="56" t="str">
        <f>'[11]Daily Roster'!$E74</f>
        <v>Phil</v>
      </c>
      <c r="F74" s="56" t="str">
        <f>'[11]Daily Roster'!$F74</f>
        <v>Robbie</v>
      </c>
      <c r="G74" s="56" t="str">
        <f>'[11]Daily Roster'!$G74</f>
        <v>Sam</v>
      </c>
      <c r="H74" s="56" t="str">
        <f>'[11]Daily Roster'!$H74</f>
        <v>Victoria</v>
      </c>
      <c r="I74" s="56">
        <f>'[11]Daily Roster'!$I74</f>
        <v>0</v>
      </c>
      <c r="J74" s="56" t="str">
        <f>'[11]Daily Roster'!$J74</f>
        <v>Paree</v>
      </c>
      <c r="K74" s="56" t="str">
        <f>'[11]Daily Roster'!$K74</f>
        <v>qq</v>
      </c>
      <c r="L74" s="56" t="str">
        <f>'[11]Daily Roster'!$L74</f>
        <v>T.Le</v>
      </c>
      <c r="M74" s="56" t="str">
        <f>'[11]Daily Roster'!$M74</f>
        <v>Silvana</v>
      </c>
      <c r="N74" s="56">
        <f>'[11]Daily Roster'!$N74</f>
        <v>0</v>
      </c>
      <c r="O74" s="56" t="str">
        <f>'[11]Daily Roster'!$O74</f>
        <v>qq</v>
      </c>
      <c r="P74" s="56">
        <f>'[11]Daily Roster'!$P74</f>
        <v>0</v>
      </c>
      <c r="Q74" s="56">
        <f>'[11]Daily Roster'!$Q74</f>
        <v>0</v>
      </c>
      <c r="R74" s="56">
        <f>'[11]Daily Roster'!$R74</f>
        <v>0</v>
      </c>
      <c r="S74" s="56">
        <f>'[11]Daily Roster'!$S74</f>
        <v>0</v>
      </c>
      <c r="T74" s="56">
        <f>'[11]Daily Roster'!$T74</f>
        <v>0</v>
      </c>
    </row>
    <row r="75" spans="1:20" x14ac:dyDescent="0.3">
      <c r="A75" s="7">
        <v>43567</v>
      </c>
      <c r="B75" s="119" t="s">
        <v>5</v>
      </c>
      <c r="C75" s="56" t="str">
        <f>'[11]Daily Roster'!$C75</f>
        <v>blank</v>
      </c>
      <c r="D75" s="56" t="str">
        <f>'[11]Daily Roster'!$D75</f>
        <v>blank</v>
      </c>
      <c r="E75" s="56" t="str">
        <f>'[11]Daily Roster'!$E75</f>
        <v>A.Tey</v>
      </c>
      <c r="F75" s="56" t="str">
        <f>'[11]Daily Roster'!$F75</f>
        <v>Robbie</v>
      </c>
      <c r="G75" s="56" t="str">
        <f>'[11]Daily Roster'!$G75</f>
        <v>Sam</v>
      </c>
      <c r="H75" s="56" t="str">
        <f>'[11]Daily Roster'!$H75</f>
        <v>Victoria</v>
      </c>
      <c r="I75" s="56">
        <f>'[11]Daily Roster'!$I75</f>
        <v>0</v>
      </c>
      <c r="J75" s="56" t="str">
        <f>'[11]Daily Roster'!$J75</f>
        <v>Paree</v>
      </c>
      <c r="K75" s="56" t="str">
        <f>'[11]Daily Roster'!$K75</f>
        <v>Stav (HIV clinic &amp; prep)</v>
      </c>
      <c r="L75" s="56" t="str">
        <f>'[11]Daily Roster'!$L75</f>
        <v>T.Le</v>
      </c>
      <c r="M75" s="56" t="str">
        <f>'[11]Daily Roster'!$M75</f>
        <v>qq</v>
      </c>
      <c r="N75" s="56">
        <f>'[11]Daily Roster'!$N75</f>
        <v>0</v>
      </c>
      <c r="O75" s="56" t="str">
        <f>'[11]Daily Roster'!$O75</f>
        <v>A.Tran</v>
      </c>
      <c r="P75" s="56">
        <f>'[11]Daily Roster'!$P75</f>
        <v>0</v>
      </c>
      <c r="Q75" s="56">
        <f>'[11]Daily Roster'!$Q75</f>
        <v>0</v>
      </c>
      <c r="R75" s="56">
        <f>'[11]Daily Roster'!$R75</f>
        <v>0</v>
      </c>
      <c r="S75" s="56">
        <f>'[11]Daily Roster'!$S75</f>
        <v>0</v>
      </c>
      <c r="T75" s="56">
        <f>'[11]Daily Roster'!$T75</f>
        <v>0</v>
      </c>
    </row>
    <row r="76" spans="1:20" x14ac:dyDescent="0.3">
      <c r="A76" s="7">
        <v>43570</v>
      </c>
      <c r="B76" s="119" t="s">
        <v>1</v>
      </c>
      <c r="C76" s="56" t="str">
        <f>'[11]Daily Roster'!$C76</f>
        <v>Natalie</v>
      </c>
      <c r="D76" s="56" t="str">
        <f>'[11]Daily Roster'!$D76</f>
        <v>Natalie &gt;2pm (Derm Clinic)</v>
      </c>
      <c r="E76" s="56" t="str">
        <f>'[11]Daily Roster'!$E76</f>
        <v>A.Tey</v>
      </c>
      <c r="F76" s="56" t="str">
        <f>'[11]Daily Roster'!$F76</f>
        <v>Robbie</v>
      </c>
      <c r="G76" s="56" t="str">
        <f>'[11]Daily Roster'!$G76</f>
        <v>Bianca</v>
      </c>
      <c r="H76" s="56" t="str">
        <f>'[11]Daily Roster'!$H76</f>
        <v>Victoria</v>
      </c>
      <c r="I76" s="56">
        <f>'[11]Daily Roster'!$I76</f>
        <v>0</v>
      </c>
      <c r="J76" s="56" t="str">
        <f>'[11]Daily Roster'!$J76</f>
        <v>Sam</v>
      </c>
      <c r="K76" s="56" t="str">
        <f>'[11]Daily Roster'!$K76</f>
        <v>qq</v>
      </c>
      <c r="L76" s="56" t="str">
        <f>'[11]Daily Roster'!$L76</f>
        <v>T.Le</v>
      </c>
      <c r="M76" s="56" t="str">
        <f>'[11]Daily Roster'!$M76</f>
        <v>Phil</v>
      </c>
      <c r="N76" s="56">
        <f>'[11]Daily Roster'!$N76</f>
        <v>0</v>
      </c>
      <c r="O76" s="56" t="str">
        <f>'[11]Daily Roster'!$O76</f>
        <v>qq</v>
      </c>
      <c r="P76" s="56">
        <f>'[11]Daily Roster'!$P76</f>
        <v>0</v>
      </c>
      <c r="Q76" s="56">
        <f>'[11]Daily Roster'!$Q76</f>
        <v>0</v>
      </c>
      <c r="R76" s="56">
        <f>'[11]Daily Roster'!$R76</f>
        <v>0</v>
      </c>
      <c r="S76" s="56">
        <f>'[11]Daily Roster'!$S76</f>
        <v>0</v>
      </c>
      <c r="T76" s="56">
        <f>'[11]Daily Roster'!$T76</f>
        <v>0</v>
      </c>
    </row>
    <row r="77" spans="1:20" x14ac:dyDescent="0.3">
      <c r="A77" s="7">
        <v>43571</v>
      </c>
      <c r="B77" s="119" t="s">
        <v>2</v>
      </c>
      <c r="C77" s="56" t="str">
        <f>'[11]Daily Roster'!$C77</f>
        <v>A.Tran</v>
      </c>
      <c r="D77" s="56" t="str">
        <f>'[11]Daily Roster'!$D77</f>
        <v>A.Tran &gt;2pm (SLE Clinic)</v>
      </c>
      <c r="E77" s="56" t="str">
        <f>'[11]Daily Roster'!$E77</f>
        <v>A.Tey</v>
      </c>
      <c r="F77" s="56" t="str">
        <f>'[11]Daily Roster'!$F77</f>
        <v>Robbie</v>
      </c>
      <c r="G77" s="56" t="str">
        <f>'[11]Daily Roster'!$G77</f>
        <v>Bianca</v>
      </c>
      <c r="H77" s="56" t="str">
        <f>'[11]Daily Roster'!$H77</f>
        <v>Victoria</v>
      </c>
      <c r="I77" s="56">
        <f>'[11]Daily Roster'!$I77</f>
        <v>0</v>
      </c>
      <c r="J77" s="56" t="str">
        <f>'[11]Daily Roster'!$J77</f>
        <v>Sam</v>
      </c>
      <c r="K77" s="56" t="str">
        <f>'[11]Daily Roster'!$K77</f>
        <v>qq</v>
      </c>
      <c r="L77" s="56" t="str">
        <f>'[11]Daily Roster'!$L77</f>
        <v>T.Le</v>
      </c>
      <c r="M77" s="56" t="str">
        <f>'[11]Daily Roster'!$M77</f>
        <v>qq</v>
      </c>
      <c r="N77" s="56">
        <f>'[11]Daily Roster'!$N77</f>
        <v>0</v>
      </c>
      <c r="O77" s="56" t="str">
        <f>'[11]Daily Roster'!$O77</f>
        <v>qq</v>
      </c>
      <c r="P77" s="56">
        <f>'[11]Daily Roster'!$P77</f>
        <v>0</v>
      </c>
      <c r="Q77" s="56">
        <f>'[11]Daily Roster'!$Q77</f>
        <v>0</v>
      </c>
      <c r="R77" s="56">
        <f>'[11]Daily Roster'!$R77</f>
        <v>0</v>
      </c>
      <c r="S77" s="56">
        <f>'[11]Daily Roster'!$S77</f>
        <v>0</v>
      </c>
      <c r="T77" s="56">
        <f>'[11]Daily Roster'!$T77</f>
        <v>0</v>
      </c>
    </row>
    <row r="78" spans="1:20" x14ac:dyDescent="0.3">
      <c r="A78" s="7">
        <v>43572</v>
      </c>
      <c r="B78" s="119" t="s">
        <v>3</v>
      </c>
      <c r="C78" s="56" t="str">
        <f>'[11]Daily Roster'!$C78</f>
        <v>A.Tran</v>
      </c>
      <c r="D78" s="56" t="str">
        <f>'[11]Daily Roster'!$D78</f>
        <v>A.Tran &lt;11am (RA Clinic)</v>
      </c>
      <c r="E78" s="56" t="str">
        <f>'[11]Daily Roster'!$E78</f>
        <v>Phil</v>
      </c>
      <c r="F78" s="56" t="str">
        <f>'[11]Daily Roster'!$F78</f>
        <v>Robbie</v>
      </c>
      <c r="G78" s="56" t="str">
        <f>'[11]Daily Roster'!$G78</f>
        <v>Bianca</v>
      </c>
      <c r="H78" s="56" t="str">
        <f>'[11]Daily Roster'!$H78</f>
        <v>Victoria</v>
      </c>
      <c r="I78" s="56">
        <f>'[11]Daily Roster'!$I78</f>
        <v>0</v>
      </c>
      <c r="J78" s="56" t="str">
        <f>'[11]Daily Roster'!$J78</f>
        <v>Sam</v>
      </c>
      <c r="K78" s="56" t="str">
        <f>'[11]Daily Roster'!$K78</f>
        <v>Silvana (TB clinic &amp; prep)</v>
      </c>
      <c r="L78" s="56" t="str">
        <f>'[11]Daily Roster'!$L78</f>
        <v>T.Le</v>
      </c>
      <c r="M78" s="56" t="str">
        <f>'[11]Daily Roster'!$M78</f>
        <v>qq</v>
      </c>
      <c r="N78" s="56">
        <f>'[11]Daily Roster'!$N78</f>
        <v>0</v>
      </c>
      <c r="O78" s="56" t="str">
        <f>'[11]Daily Roster'!$O78</f>
        <v>qq</v>
      </c>
      <c r="P78" s="56">
        <f>'[11]Daily Roster'!$P78</f>
        <v>0</v>
      </c>
      <c r="Q78" s="56">
        <f>'[11]Daily Roster'!$Q78</f>
        <v>0</v>
      </c>
      <c r="R78" s="56">
        <f>'[11]Daily Roster'!$R78</f>
        <v>0</v>
      </c>
      <c r="S78" s="56">
        <f>'[11]Daily Roster'!$S78</f>
        <v>0</v>
      </c>
      <c r="T78" s="56" t="str">
        <f>'[11]Daily Roster'!$T78</f>
        <v>A.Tey</v>
      </c>
    </row>
    <row r="79" spans="1:20" x14ac:dyDescent="0.3">
      <c r="A79" s="7">
        <v>43573</v>
      </c>
      <c r="B79" s="119" t="s">
        <v>4</v>
      </c>
      <c r="C79" s="56" t="str">
        <f>'[11]Daily Roster'!$C79</f>
        <v>A.Tran</v>
      </c>
      <c r="D79" s="56" t="str">
        <f>'[11]Daily Roster'!$D79</f>
        <v>A.Tran (Compassionate)</v>
      </c>
      <c r="E79" s="56" t="str">
        <f>'[11]Daily Roster'!$E79</f>
        <v>Phil</v>
      </c>
      <c r="F79" s="56" t="str">
        <f>'[11]Daily Roster'!$F79</f>
        <v>Robbie</v>
      </c>
      <c r="G79" s="56" t="str">
        <f>'[11]Daily Roster'!$G79</f>
        <v>Bianca</v>
      </c>
      <c r="H79" s="56" t="str">
        <f>'[11]Daily Roster'!$H79</f>
        <v>Victoria</v>
      </c>
      <c r="I79" s="56">
        <f>'[11]Daily Roster'!$I79</f>
        <v>0</v>
      </c>
      <c r="J79" s="56" t="str">
        <f>'[11]Daily Roster'!$J79</f>
        <v>Sam</v>
      </c>
      <c r="K79" s="56" t="str">
        <f>'[11]Daily Roster'!$K79</f>
        <v>qq</v>
      </c>
      <c r="L79" s="56" t="str">
        <f>'[11]Daily Roster'!$L79</f>
        <v>T.Le</v>
      </c>
      <c r="M79" s="56" t="str">
        <f>'[11]Daily Roster'!$M79</f>
        <v>qq</v>
      </c>
      <c r="N79" s="56">
        <f>'[11]Daily Roster'!$N79</f>
        <v>0</v>
      </c>
      <c r="O79" s="56" t="str">
        <f>'[11]Daily Roster'!$O79</f>
        <v>qq</v>
      </c>
      <c r="P79" s="56">
        <f>'[11]Daily Roster'!$P79</f>
        <v>0</v>
      </c>
      <c r="Q79" s="56">
        <f>'[11]Daily Roster'!$Q79</f>
        <v>0</v>
      </c>
      <c r="R79" s="56">
        <f>'[11]Daily Roster'!$R79</f>
        <v>0</v>
      </c>
      <c r="S79" s="56">
        <f>'[11]Daily Roster'!$S79</f>
        <v>0</v>
      </c>
      <c r="T79" s="56">
        <f>'[11]Daily Roster'!$T79</f>
        <v>0</v>
      </c>
    </row>
    <row r="80" spans="1:20" x14ac:dyDescent="0.3">
      <c r="A80" s="7">
        <v>43574</v>
      </c>
      <c r="B80" s="119" t="s">
        <v>5</v>
      </c>
      <c r="C80" s="56" t="str">
        <f>'[11]Daily Roster'!$C80</f>
        <v>Public Holiday</v>
      </c>
      <c r="D80" s="56" t="str">
        <f>'[11]Daily Roster'!$D80</f>
        <v>Public Holiday</v>
      </c>
      <c r="E80" s="56" t="str">
        <f>'[11]Daily Roster'!$E80</f>
        <v>Public Holiday</v>
      </c>
      <c r="F80" s="56" t="str">
        <f>'[11]Daily Roster'!$F80</f>
        <v>Public Holiday</v>
      </c>
      <c r="G80" s="56" t="str">
        <f>'[11]Daily Roster'!$G80</f>
        <v>Public Holiday</v>
      </c>
      <c r="H80" s="56" t="str">
        <f>'[11]Daily Roster'!$H80</f>
        <v>Public Holiday</v>
      </c>
      <c r="I80" s="56" t="str">
        <f>'[11]Daily Roster'!$I80</f>
        <v>Public Holiday</v>
      </c>
      <c r="J80" s="56" t="str">
        <f>'[11]Daily Roster'!$J80</f>
        <v>Public Holiday</v>
      </c>
      <c r="K80" s="56" t="str">
        <f>'[11]Daily Roster'!$K80</f>
        <v>Public Holiday</v>
      </c>
      <c r="L80" s="56" t="str">
        <f>'[11]Daily Roster'!$L80</f>
        <v>Public Holiday</v>
      </c>
      <c r="M80" s="56" t="str">
        <f>'[11]Daily Roster'!$M80</f>
        <v>Public Holiday</v>
      </c>
      <c r="N80" s="56" t="str">
        <f>'[11]Daily Roster'!$N80</f>
        <v>Public Holiday</v>
      </c>
      <c r="O80" s="56" t="str">
        <f>'[11]Daily Roster'!$O80</f>
        <v>Public Holiday</v>
      </c>
      <c r="P80" s="56" t="str">
        <f>'[11]Daily Roster'!$P80</f>
        <v>Public Holiday</v>
      </c>
      <c r="Q80" s="56" t="str">
        <f>'[11]Daily Roster'!$Q80</f>
        <v>Public Holiday</v>
      </c>
      <c r="R80" s="56" t="str">
        <f>'[11]Daily Roster'!$R80</f>
        <v>Public Holiday</v>
      </c>
      <c r="S80" s="56" t="str">
        <f>'[11]Daily Roster'!$S80</f>
        <v>Public Holiday</v>
      </c>
      <c r="T80" s="56" t="str">
        <f>'[11]Daily Roster'!$T80</f>
        <v>Public Holiday</v>
      </c>
    </row>
    <row r="81" spans="1:20" x14ac:dyDescent="0.3">
      <c r="A81" s="7">
        <v>43577</v>
      </c>
      <c r="B81" s="119" t="s">
        <v>1</v>
      </c>
      <c r="C81" s="56" t="str">
        <f>'[11]Daily Roster'!$C81</f>
        <v>Public Holiday</v>
      </c>
      <c r="D81" s="56" t="str">
        <f>'[11]Daily Roster'!$D81</f>
        <v>Public Holiday</v>
      </c>
      <c r="E81" s="56" t="str">
        <f>'[11]Daily Roster'!$E81</f>
        <v>Public Holiday</v>
      </c>
      <c r="F81" s="56" t="str">
        <f>'[11]Daily Roster'!$F81</f>
        <v>Public Holiday</v>
      </c>
      <c r="G81" s="56" t="str">
        <f>'[11]Daily Roster'!$G81</f>
        <v>Public Holiday</v>
      </c>
      <c r="H81" s="56" t="str">
        <f>'[11]Daily Roster'!$H81</f>
        <v>Public Holiday</v>
      </c>
      <c r="I81" s="56" t="str">
        <f>'[11]Daily Roster'!$I81</f>
        <v>Public Holiday</v>
      </c>
      <c r="J81" s="56" t="str">
        <f>'[11]Daily Roster'!$J81</f>
        <v>Public Holiday</v>
      </c>
      <c r="K81" s="56" t="str">
        <f>'[11]Daily Roster'!$K81</f>
        <v>Public Holiday</v>
      </c>
      <c r="L81" s="56" t="str">
        <f>'[11]Daily Roster'!$L81</f>
        <v>Public Holiday</v>
      </c>
      <c r="M81" s="56" t="str">
        <f>'[11]Daily Roster'!$M81</f>
        <v>Public Holiday</v>
      </c>
      <c r="N81" s="56" t="str">
        <f>'[11]Daily Roster'!$N81</f>
        <v>Public Holiday</v>
      </c>
      <c r="O81" s="56" t="str">
        <f>'[11]Daily Roster'!$O81</f>
        <v>Public Holiday</v>
      </c>
      <c r="P81" s="56" t="str">
        <f>'[11]Daily Roster'!$P81</f>
        <v>Public Holiday</v>
      </c>
      <c r="Q81" s="56" t="str">
        <f>'[11]Daily Roster'!$Q81</f>
        <v>Public Holiday</v>
      </c>
      <c r="R81" s="56" t="str">
        <f>'[11]Daily Roster'!$R81</f>
        <v>Public Holiday</v>
      </c>
      <c r="S81" s="56" t="str">
        <f>'[11]Daily Roster'!$S81</f>
        <v>Public Holiday</v>
      </c>
      <c r="T81" s="56" t="str">
        <f>'[11]Daily Roster'!$T81</f>
        <v>Public Holiday</v>
      </c>
    </row>
    <row r="82" spans="1:20" x14ac:dyDescent="0.3">
      <c r="A82" s="7">
        <v>43578</v>
      </c>
      <c r="B82" s="119" t="s">
        <v>2</v>
      </c>
      <c r="C82" s="56" t="str">
        <f>'[11]Daily Roster'!$C82</f>
        <v>A.Tran</v>
      </c>
      <c r="D82" s="56" t="str">
        <f>'[11]Daily Roster'!$D82</f>
        <v>A.Tran &gt;2pm (SLE Clinic)</v>
      </c>
      <c r="E82" s="56" t="str">
        <f>'[11]Daily Roster'!$E82</f>
        <v>A.Tey</v>
      </c>
      <c r="F82" s="56" t="str">
        <f>'[11]Daily Roster'!$F82</f>
        <v>Robbie</v>
      </c>
      <c r="G82" s="56" t="str">
        <f>'[11]Daily Roster'!$G82</f>
        <v>Bianca</v>
      </c>
      <c r="H82" s="56" t="str">
        <f>'[11]Daily Roster'!$H82</f>
        <v>Victoria</v>
      </c>
      <c r="I82" s="56">
        <f>'[11]Daily Roster'!$I82</f>
        <v>0</v>
      </c>
      <c r="J82" s="56" t="str">
        <f>'[11]Daily Roster'!$J82</f>
        <v>Paree</v>
      </c>
      <c r="K82" s="56" t="str">
        <f>'[11]Daily Roster'!$K82</f>
        <v>qq</v>
      </c>
      <c r="L82" s="56" t="str">
        <f>'[11]Daily Roster'!$L82</f>
        <v>T.Le</v>
      </c>
      <c r="M82" s="56" t="str">
        <f>'[11]Daily Roster'!$M82</f>
        <v>qq</v>
      </c>
      <c r="N82" s="56">
        <f>'[11]Daily Roster'!$N82</f>
        <v>0</v>
      </c>
      <c r="O82" s="56">
        <f>'[11]Daily Roster'!$O82</f>
        <v>0</v>
      </c>
      <c r="P82" s="56">
        <f>'[11]Daily Roster'!$P82</f>
        <v>0</v>
      </c>
      <c r="Q82" s="56">
        <f>'[11]Daily Roster'!$Q82</f>
        <v>0</v>
      </c>
      <c r="R82" s="56">
        <f>'[11]Daily Roster'!$R82</f>
        <v>0</v>
      </c>
      <c r="S82" s="56">
        <f>'[11]Daily Roster'!$S82</f>
        <v>0</v>
      </c>
      <c r="T82" s="56">
        <f>'[11]Daily Roster'!$T82</f>
        <v>0</v>
      </c>
    </row>
    <row r="83" spans="1:20" x14ac:dyDescent="0.3">
      <c r="A83" s="7">
        <v>43579</v>
      </c>
      <c r="B83" s="119" t="s">
        <v>3</v>
      </c>
      <c r="C83" s="56" t="str">
        <f>'[11]Daily Roster'!$C83</f>
        <v>A.Tran</v>
      </c>
      <c r="D83" s="56" t="str">
        <f>'[11]Daily Roster'!$D83</f>
        <v>A.Tran &lt;11am (RA Clinic)</v>
      </c>
      <c r="E83" s="56" t="str">
        <f>'[11]Daily Roster'!$E83</f>
        <v>Phil</v>
      </c>
      <c r="F83" s="56" t="str">
        <f>'[11]Daily Roster'!$F83</f>
        <v>Robbie</v>
      </c>
      <c r="G83" s="56" t="str">
        <f>'[11]Daily Roster'!$G83</f>
        <v>Bianca</v>
      </c>
      <c r="H83" s="56" t="str">
        <f>'[11]Daily Roster'!$H83</f>
        <v>Victoria</v>
      </c>
      <c r="I83" s="56">
        <f>'[11]Daily Roster'!$I83</f>
        <v>0</v>
      </c>
      <c r="J83" s="56" t="str">
        <f>'[11]Daily Roster'!$J83</f>
        <v>Paree</v>
      </c>
      <c r="K83" s="56" t="str">
        <f>'[11]Daily Roster'!$K83</f>
        <v>Silvana (TB clinic &amp; prep)</v>
      </c>
      <c r="L83" s="56" t="str">
        <f>'[11]Daily Roster'!$L83</f>
        <v>T.Le</v>
      </c>
      <c r="M83" s="56" t="str">
        <f>'[11]Daily Roster'!$M83</f>
        <v>qq</v>
      </c>
      <c r="N83" s="56">
        <f>'[11]Daily Roster'!$N83</f>
        <v>0</v>
      </c>
      <c r="O83" s="56">
        <f>'[11]Daily Roster'!$O83</f>
        <v>0</v>
      </c>
      <c r="P83" s="56">
        <f>'[11]Daily Roster'!$P83</f>
        <v>0</v>
      </c>
      <c r="Q83" s="56">
        <f>'[11]Daily Roster'!$Q83</f>
        <v>0</v>
      </c>
      <c r="R83" s="56">
        <f>'[11]Daily Roster'!$R83</f>
        <v>0</v>
      </c>
      <c r="S83" s="56">
        <f>'[11]Daily Roster'!$S83</f>
        <v>0</v>
      </c>
      <c r="T83" s="56">
        <f>'[11]Daily Roster'!$T83</f>
        <v>0</v>
      </c>
    </row>
    <row r="84" spans="1:20" x14ac:dyDescent="0.3">
      <c r="A84" s="7">
        <v>43580</v>
      </c>
      <c r="B84" s="119" t="s">
        <v>4</v>
      </c>
      <c r="C84" s="56" t="str">
        <f>'[11]Daily Roster'!$C84</f>
        <v>Public Holiday</v>
      </c>
      <c r="D84" s="56" t="str">
        <f>'[11]Daily Roster'!$D84</f>
        <v>Public Holiday</v>
      </c>
      <c r="E84" s="56" t="str">
        <f>'[11]Daily Roster'!$E84</f>
        <v>Public Holiday</v>
      </c>
      <c r="F84" s="56" t="str">
        <f>'[11]Daily Roster'!$F84</f>
        <v>Public Holiday</v>
      </c>
      <c r="G84" s="56" t="str">
        <f>'[11]Daily Roster'!$G84</f>
        <v>Public Holiday</v>
      </c>
      <c r="H84" s="56" t="str">
        <f>'[11]Daily Roster'!$H84</f>
        <v>Public Holiday</v>
      </c>
      <c r="I84" s="56" t="str">
        <f>'[11]Daily Roster'!$I84</f>
        <v>Public Holiday</v>
      </c>
      <c r="J84" s="56" t="str">
        <f>'[11]Daily Roster'!$J84</f>
        <v>Public Holiday</v>
      </c>
      <c r="K84" s="56" t="str">
        <f>'[11]Daily Roster'!$K84</f>
        <v>Public Holiday</v>
      </c>
      <c r="L84" s="56" t="str">
        <f>'[11]Daily Roster'!$L84</f>
        <v>Public Holiday</v>
      </c>
      <c r="M84" s="56" t="str">
        <f>'[11]Daily Roster'!$M84</f>
        <v>Public Holiday</v>
      </c>
      <c r="N84" s="56" t="str">
        <f>'[11]Daily Roster'!$N84</f>
        <v>Public Holiday</v>
      </c>
      <c r="O84" s="56" t="str">
        <f>'[11]Daily Roster'!$O84</f>
        <v>Public Holiday</v>
      </c>
      <c r="P84" s="56" t="str">
        <f>'[11]Daily Roster'!$P84</f>
        <v>Public Holiday</v>
      </c>
      <c r="Q84" s="56" t="str">
        <f>'[11]Daily Roster'!$Q84</f>
        <v>Public Holiday</v>
      </c>
      <c r="R84" s="56" t="str">
        <f>'[11]Daily Roster'!$R84</f>
        <v>Public Holiday</v>
      </c>
      <c r="S84" s="56" t="str">
        <f>'[11]Daily Roster'!$S84</f>
        <v>Public Holiday</v>
      </c>
      <c r="T84" s="56" t="str">
        <f>'[11]Daily Roster'!$T84</f>
        <v>Public Holiday</v>
      </c>
    </row>
    <row r="85" spans="1:20" x14ac:dyDescent="0.3">
      <c r="A85" s="7">
        <v>43581</v>
      </c>
      <c r="B85" s="119" t="s">
        <v>5</v>
      </c>
      <c r="C85" s="56" t="str">
        <f>'[11]Daily Roster'!$C85</f>
        <v>Natalie</v>
      </c>
      <c r="D85" s="56" t="str">
        <f>'[11]Daily Roster'!$D85</f>
        <v>Natalie &gt;2pm (Derm Clinic)</v>
      </c>
      <c r="E85" s="56" t="str">
        <f>'[11]Daily Roster'!$E85</f>
        <v>A.Tey</v>
      </c>
      <c r="F85" s="56" t="str">
        <f>'[11]Daily Roster'!$F85</f>
        <v>Robbie</v>
      </c>
      <c r="G85" s="56" t="str">
        <f>'[11]Daily Roster'!$G85</f>
        <v>A.Tran</v>
      </c>
      <c r="H85" s="56" t="str">
        <f>'[11]Daily Roster'!$H85</f>
        <v>Victoria</v>
      </c>
      <c r="I85" s="56">
        <f>'[11]Daily Roster'!$I85</f>
        <v>0</v>
      </c>
      <c r="J85" s="56" t="str">
        <f>'[11]Daily Roster'!$J85</f>
        <v>Paree</v>
      </c>
      <c r="K85" s="56" t="str">
        <f>'[11]Daily Roster'!$K85</f>
        <v>Stav (HIV clinic &amp; prep)</v>
      </c>
      <c r="L85" s="56" t="str">
        <f>'[11]Daily Roster'!$L85</f>
        <v>T.Le</v>
      </c>
      <c r="M85" s="56" t="str">
        <f>'[11]Daily Roster'!$M85</f>
        <v>qq</v>
      </c>
      <c r="N85" s="56">
        <f>'[11]Daily Roster'!$N85</f>
        <v>0</v>
      </c>
      <c r="O85" s="56">
        <f>'[11]Daily Roster'!$O85</f>
        <v>0</v>
      </c>
      <c r="P85" s="56">
        <f>'[11]Daily Roster'!$P85</f>
        <v>0</v>
      </c>
      <c r="Q85" s="56">
        <f>'[11]Daily Roster'!$Q85</f>
        <v>0</v>
      </c>
      <c r="R85" s="56">
        <f>'[11]Daily Roster'!$R85</f>
        <v>0</v>
      </c>
      <c r="S85" s="56">
        <f>'[11]Daily Roster'!$S85</f>
        <v>0</v>
      </c>
      <c r="T85" s="56">
        <f>'[11]Daily Roster'!$T85</f>
        <v>0</v>
      </c>
    </row>
    <row r="86" spans="1:20" x14ac:dyDescent="0.3">
      <c r="A86" s="7">
        <v>43584</v>
      </c>
      <c r="B86" s="119" t="s">
        <v>1</v>
      </c>
      <c r="C86" s="56" t="str">
        <f>'[11]Daily Roster'!$C86</f>
        <v>Natalie</v>
      </c>
      <c r="D86" s="56" t="str">
        <f>'[11]Daily Roster'!$D86</f>
        <v>Natalie &gt;2pm (Derm Clinic)</v>
      </c>
      <c r="E86" s="56" t="str">
        <f>'[11]Daily Roster'!$E86</f>
        <v>A.Tey</v>
      </c>
      <c r="F86" s="56" t="str">
        <f>'[11]Daily Roster'!$F86</f>
        <v>Robbie</v>
      </c>
      <c r="G86" s="56" t="str">
        <f>'[11]Daily Roster'!$G86</f>
        <v>Bianca</v>
      </c>
      <c r="H86" s="56" t="str">
        <f>'[11]Daily Roster'!$H86</f>
        <v>Victoria</v>
      </c>
      <c r="I86" s="56">
        <f>'[11]Daily Roster'!$I86</f>
        <v>0</v>
      </c>
      <c r="J86" s="56" t="str">
        <f>'[11]Daily Roster'!$J86</f>
        <v>Paree</v>
      </c>
      <c r="K86" s="56" t="str">
        <f>'[11]Daily Roster'!$K86</f>
        <v>qq</v>
      </c>
      <c r="L86" s="56" t="str">
        <f>'[11]Daily Roster'!$L86</f>
        <v>T.Le</v>
      </c>
      <c r="M86" s="56" t="str">
        <f>'[11]Daily Roster'!$M86</f>
        <v>Phil</v>
      </c>
      <c r="N86" s="56">
        <f>'[11]Daily Roster'!$N86</f>
        <v>0</v>
      </c>
      <c r="O86" s="56" t="str">
        <f>'[11]Daily Roster'!$O86</f>
        <v>qq</v>
      </c>
      <c r="P86" s="56">
        <f>'[11]Daily Roster'!$P86</f>
        <v>0</v>
      </c>
      <c r="Q86" s="56">
        <f>'[11]Daily Roster'!$Q86</f>
        <v>0</v>
      </c>
      <c r="R86" s="56">
        <f>'[11]Daily Roster'!$R86</f>
        <v>0</v>
      </c>
      <c r="S86" s="56">
        <f>'[11]Daily Roster'!$S86</f>
        <v>0</v>
      </c>
      <c r="T86" s="56">
        <f>'[11]Daily Roster'!$T86</f>
        <v>0</v>
      </c>
    </row>
    <row r="87" spans="1:20" x14ac:dyDescent="0.3">
      <c r="A87" s="7">
        <v>43585</v>
      </c>
      <c r="B87" s="119" t="s">
        <v>2</v>
      </c>
      <c r="C87" s="56" t="str">
        <f>'[11]Daily Roster'!$C87</f>
        <v>A.Tran</v>
      </c>
      <c r="D87" s="56" t="str">
        <f>'[11]Daily Roster'!$D87</f>
        <v>A.Tran &gt;2pm (SLE Clinic)</v>
      </c>
      <c r="E87" s="56" t="str">
        <f>'[11]Daily Roster'!$E87</f>
        <v>A.Tey</v>
      </c>
      <c r="F87" s="56" t="str">
        <f>'[11]Daily Roster'!$F87</f>
        <v>Robbie</v>
      </c>
      <c r="G87" s="56" t="str">
        <f>'[11]Daily Roster'!$G87</f>
        <v>Bianca</v>
      </c>
      <c r="H87" s="56" t="str">
        <f>'[11]Daily Roster'!$H87</f>
        <v>Victoria</v>
      </c>
      <c r="I87" s="56">
        <f>'[11]Daily Roster'!$I87</f>
        <v>0</v>
      </c>
      <c r="J87" s="56" t="str">
        <f>'[11]Daily Roster'!$J87</f>
        <v>Paree</v>
      </c>
      <c r="K87" s="56" t="str">
        <f>'[11]Daily Roster'!$K87</f>
        <v>qq</v>
      </c>
      <c r="L87" s="56" t="str">
        <f>'[11]Daily Roster'!$L87</f>
        <v>T.Le</v>
      </c>
      <c r="M87" s="56" t="str">
        <f>'[11]Daily Roster'!$M87</f>
        <v>qq</v>
      </c>
      <c r="N87" s="56">
        <f>'[11]Daily Roster'!$N87</f>
        <v>0</v>
      </c>
      <c r="O87" s="56" t="str">
        <f>'[11]Daily Roster'!$O87</f>
        <v>qq</v>
      </c>
      <c r="P87" s="56">
        <f>'[11]Daily Roster'!$P87</f>
        <v>0</v>
      </c>
      <c r="Q87" s="56">
        <f>'[11]Daily Roster'!$Q87</f>
        <v>0</v>
      </c>
      <c r="R87" s="56">
        <f>'[11]Daily Roster'!$R87</f>
        <v>0</v>
      </c>
      <c r="S87" s="56">
        <f>'[11]Daily Roster'!$S87</f>
        <v>0</v>
      </c>
      <c r="T87" s="56">
        <f>'[11]Daily Roster'!$T87</f>
        <v>0</v>
      </c>
    </row>
    <row r="88" spans="1:20" x14ac:dyDescent="0.3">
      <c r="A88" s="7">
        <v>43586</v>
      </c>
      <c r="B88" s="119" t="s">
        <v>3</v>
      </c>
      <c r="C88" s="56" t="str">
        <f>'[11]Daily Roster'!$C88</f>
        <v>A.Tran</v>
      </c>
      <c r="D88" s="56" t="str">
        <f>'[11]Daily Roster'!$D88</f>
        <v>A.Tran &lt;11am (RA Clinic)</v>
      </c>
      <c r="E88" s="56" t="str">
        <f>'[11]Daily Roster'!$E88</f>
        <v>Phil</v>
      </c>
      <c r="F88" s="56" t="str">
        <f>'[11]Daily Roster'!$F88</f>
        <v>Robbie</v>
      </c>
      <c r="G88" s="56" t="str">
        <f>'[11]Daily Roster'!$G88</f>
        <v>Bianca</v>
      </c>
      <c r="H88" s="56" t="str">
        <f>'[11]Daily Roster'!$H88</f>
        <v>A.Tran</v>
      </c>
      <c r="I88" s="56">
        <f>'[11]Daily Roster'!$I88</f>
        <v>0</v>
      </c>
      <c r="J88" s="56" t="str">
        <f>'[11]Daily Roster'!$J88</f>
        <v>Paree</v>
      </c>
      <c r="K88" s="56" t="str">
        <f>'[11]Daily Roster'!$K88</f>
        <v>Silvana (TB clinic &amp; prep)</v>
      </c>
      <c r="L88" s="56" t="str">
        <f>'[11]Daily Roster'!$L88</f>
        <v>T.Le</v>
      </c>
      <c r="M88" s="56" t="str">
        <f>'[11]Daily Roster'!$M88</f>
        <v>qq</v>
      </c>
      <c r="N88" s="56">
        <f>'[11]Daily Roster'!$N88</f>
        <v>0</v>
      </c>
      <c r="O88" s="56" t="str">
        <f>'[11]Daily Roster'!$O88</f>
        <v>qq</v>
      </c>
      <c r="P88" s="56">
        <f>'[11]Daily Roster'!$P88</f>
        <v>0</v>
      </c>
      <c r="Q88" s="56">
        <f>'[11]Daily Roster'!$Q88</f>
        <v>0</v>
      </c>
      <c r="R88" s="56">
        <f>'[11]Daily Roster'!$R88</f>
        <v>0</v>
      </c>
      <c r="S88" s="56">
        <f>'[11]Daily Roster'!$S88</f>
        <v>0</v>
      </c>
      <c r="T88" s="56" t="str">
        <f>'[11]Daily Roster'!$T88</f>
        <v>`</v>
      </c>
    </row>
    <row r="89" spans="1:20" x14ac:dyDescent="0.3">
      <c r="A89" s="7">
        <v>43587</v>
      </c>
      <c r="B89" s="119" t="s">
        <v>4</v>
      </c>
      <c r="C89" s="56" t="str">
        <f>'[11]Daily Roster'!$C89</f>
        <v>A.Tran</v>
      </c>
      <c r="D89" s="56" t="str">
        <f>'[11]Daily Roster'!$D89</f>
        <v>A.Tran (Compassionate)</v>
      </c>
      <c r="E89" s="56" t="str">
        <f>'[11]Daily Roster'!$E89</f>
        <v>Phil</v>
      </c>
      <c r="F89" s="56" t="str">
        <f>'[11]Daily Roster'!$F89</f>
        <v>Robbie</v>
      </c>
      <c r="G89" s="56" t="str">
        <f>'[11]Daily Roster'!$G89</f>
        <v>Bianca</v>
      </c>
      <c r="H89" s="56" t="str">
        <f>'[11]Daily Roster'!$H89</f>
        <v>Victoria</v>
      </c>
      <c r="I89" s="56">
        <f>'[11]Daily Roster'!$I89</f>
        <v>0</v>
      </c>
      <c r="J89" s="56" t="str">
        <f>'[11]Daily Roster'!$J89</f>
        <v>Paree</v>
      </c>
      <c r="K89" s="56" t="str">
        <f>'[11]Daily Roster'!$K89</f>
        <v>qq</v>
      </c>
      <c r="L89" s="56" t="str">
        <f>'[11]Daily Roster'!$L89</f>
        <v>T.Le</v>
      </c>
      <c r="M89" s="56" t="str">
        <f>'[11]Daily Roster'!$M89</f>
        <v>Silvana</v>
      </c>
      <c r="N89" s="56">
        <f>'[11]Daily Roster'!$N89</f>
        <v>0</v>
      </c>
      <c r="O89" s="56" t="str">
        <f>'[11]Daily Roster'!$O89</f>
        <v>qq</v>
      </c>
      <c r="P89" s="56">
        <f>'[11]Daily Roster'!$P89</f>
        <v>0</v>
      </c>
      <c r="Q89" s="56">
        <f>'[11]Daily Roster'!$Q89</f>
        <v>0</v>
      </c>
      <c r="R89" s="56">
        <f>'[11]Daily Roster'!$R89</f>
        <v>0</v>
      </c>
      <c r="S89" s="56">
        <f>'[11]Daily Roster'!$S89</f>
        <v>0</v>
      </c>
      <c r="T89" s="56">
        <f>'[11]Daily Roster'!$T89</f>
        <v>0</v>
      </c>
    </row>
    <row r="90" spans="1:20" x14ac:dyDescent="0.3">
      <c r="A90" s="7">
        <v>43588</v>
      </c>
      <c r="B90" s="119" t="s">
        <v>5</v>
      </c>
      <c r="C90" s="56" t="str">
        <f>'[11]Daily Roster'!$C90</f>
        <v>Natalie</v>
      </c>
      <c r="D90" s="56" t="str">
        <f>'[11]Daily Roster'!$D90</f>
        <v>Natalie &gt;2pm (Derm Clinic)</v>
      </c>
      <c r="E90" s="56" t="str">
        <f>'[11]Daily Roster'!$E90</f>
        <v>A.Tey</v>
      </c>
      <c r="F90" s="56" t="str">
        <f>'[11]Daily Roster'!$F90</f>
        <v>Robbie</v>
      </c>
      <c r="G90" s="56" t="str">
        <f>'[11]Daily Roster'!$G90</f>
        <v>Bianca</v>
      </c>
      <c r="H90" s="56" t="str">
        <f>'[11]Daily Roster'!$H90</f>
        <v>Victoria</v>
      </c>
      <c r="I90" s="56">
        <f>'[11]Daily Roster'!$I90</f>
        <v>0</v>
      </c>
      <c r="J90" s="56" t="str">
        <f>'[11]Daily Roster'!$J90</f>
        <v>Sam</v>
      </c>
      <c r="K90" s="56" t="str">
        <f>'[11]Daily Roster'!$K90</f>
        <v>Stav (HIV clinic &amp; prep)</v>
      </c>
      <c r="L90" s="56" t="str">
        <f>'[11]Daily Roster'!$L90</f>
        <v>T.Le</v>
      </c>
      <c r="M90" s="56" t="str">
        <f>'[11]Daily Roster'!$M90</f>
        <v>qq</v>
      </c>
      <c r="N90" s="56">
        <f>'[11]Daily Roster'!$N90</f>
        <v>0</v>
      </c>
      <c r="O90" s="56" t="str">
        <f>'[11]Daily Roster'!$O90</f>
        <v>A.Tran</v>
      </c>
      <c r="P90" s="56">
        <f>'[11]Daily Roster'!$P90</f>
        <v>0</v>
      </c>
      <c r="Q90" s="56">
        <f>'[11]Daily Roster'!$Q90</f>
        <v>0</v>
      </c>
      <c r="R90" s="56">
        <f>'[11]Daily Roster'!$R90</f>
        <v>0</v>
      </c>
      <c r="S90" s="56">
        <f>'[11]Daily Roster'!$S90</f>
        <v>0</v>
      </c>
      <c r="T90" s="56">
        <f>'[11]Daily Roster'!$T90</f>
        <v>0</v>
      </c>
    </row>
    <row r="91" spans="1:20" x14ac:dyDescent="0.3">
      <c r="A91" s="7">
        <v>43591</v>
      </c>
      <c r="B91" s="119" t="s">
        <v>1</v>
      </c>
      <c r="C91" s="56" t="str">
        <f>'[11]Daily Roster'!$C91</f>
        <v>Natalie</v>
      </c>
      <c r="D91" s="56" t="str">
        <f>'[11]Daily Roster'!$D91</f>
        <v>Natalie &gt;2pm (Derm Clinic)</v>
      </c>
      <c r="E91" s="56" t="str">
        <f>'[11]Daily Roster'!$E91</f>
        <v>A.Tey</v>
      </c>
      <c r="F91" s="56" t="str">
        <f>'[11]Daily Roster'!$F91</f>
        <v>Robbie</v>
      </c>
      <c r="G91" s="56" t="str">
        <f>'[11]Daily Roster'!$G91</f>
        <v>Bianca</v>
      </c>
      <c r="H91" s="56" t="str">
        <f>'[11]Daily Roster'!$H91</f>
        <v>Sam</v>
      </c>
      <c r="I91" s="56">
        <f>'[11]Daily Roster'!$I91</f>
        <v>0</v>
      </c>
      <c r="J91" s="56" t="str">
        <f>'[11]Daily Roster'!$J91</f>
        <v>Paree</v>
      </c>
      <c r="K91" s="56" t="str">
        <f>'[11]Daily Roster'!$K91</f>
        <v>qq</v>
      </c>
      <c r="L91" s="56" t="str">
        <f>'[11]Daily Roster'!$L91</f>
        <v>T.Le</v>
      </c>
      <c r="M91" s="56" t="str">
        <f>'[11]Daily Roster'!$M91</f>
        <v>Phil</v>
      </c>
      <c r="N91" s="56">
        <f>'[11]Daily Roster'!$N91</f>
        <v>0</v>
      </c>
      <c r="O91" s="56">
        <f>'[11]Daily Roster'!$O91</f>
        <v>0</v>
      </c>
      <c r="P91" s="56">
        <f>'[11]Daily Roster'!$P91</f>
        <v>0</v>
      </c>
      <c r="Q91" s="56">
        <f>'[11]Daily Roster'!$Q91</f>
        <v>0</v>
      </c>
      <c r="R91" s="56">
        <f>'[11]Daily Roster'!$R91</f>
        <v>0</v>
      </c>
      <c r="S91" s="56">
        <f>'[11]Daily Roster'!$S91</f>
        <v>0</v>
      </c>
      <c r="T91" s="56">
        <f>'[11]Daily Roster'!$T91</f>
        <v>0</v>
      </c>
    </row>
    <row r="92" spans="1:20" x14ac:dyDescent="0.3">
      <c r="A92" s="7">
        <v>43592</v>
      </c>
      <c r="B92" s="119" t="s">
        <v>2</v>
      </c>
      <c r="C92" s="56" t="str">
        <f>'[11]Daily Roster'!$C92</f>
        <v>A.Tran</v>
      </c>
      <c r="D92" s="56" t="str">
        <f>'[11]Daily Roster'!$D92</f>
        <v>A.Tran &gt;2pm (SLE Clinic)</v>
      </c>
      <c r="E92" s="56" t="str">
        <f>'[11]Daily Roster'!$E92</f>
        <v>A.Tey</v>
      </c>
      <c r="F92" s="56" t="str">
        <f>'[11]Daily Roster'!$F92</f>
        <v>Robbie</v>
      </c>
      <c r="G92" s="56" t="str">
        <f>'[11]Daily Roster'!$G92</f>
        <v>Bianca</v>
      </c>
      <c r="H92" s="56" t="str">
        <f>'[11]Daily Roster'!$H92</f>
        <v>Sam</v>
      </c>
      <c r="I92" s="56">
        <f>'[11]Daily Roster'!$I92</f>
        <v>0</v>
      </c>
      <c r="J92" s="56" t="str">
        <f>'[11]Daily Roster'!$J92</f>
        <v>Paree</v>
      </c>
      <c r="K92" s="56" t="str">
        <f>'[11]Daily Roster'!$K92</f>
        <v>qq</v>
      </c>
      <c r="L92" s="56" t="str">
        <f>'[11]Daily Roster'!$L92</f>
        <v>T.Le</v>
      </c>
      <c r="M92" s="56" t="str">
        <f>'[11]Daily Roster'!$M92</f>
        <v>qq</v>
      </c>
      <c r="N92" s="56">
        <f>'[11]Daily Roster'!$N92</f>
        <v>0</v>
      </c>
      <c r="O92" s="56">
        <f>'[11]Daily Roster'!$O92</f>
        <v>0</v>
      </c>
      <c r="P92" s="56">
        <f>'[11]Daily Roster'!$P92</f>
        <v>0</v>
      </c>
      <c r="Q92" s="56">
        <f>'[11]Daily Roster'!$Q92</f>
        <v>0</v>
      </c>
      <c r="R92" s="56">
        <f>'[11]Daily Roster'!$R92</f>
        <v>0</v>
      </c>
      <c r="S92" s="56">
        <f>'[11]Daily Roster'!$S92</f>
        <v>0</v>
      </c>
      <c r="T92" s="56">
        <f>'[11]Daily Roster'!$T92</f>
        <v>0</v>
      </c>
    </row>
    <row r="93" spans="1:20" x14ac:dyDescent="0.3">
      <c r="A93" s="7">
        <v>43593</v>
      </c>
      <c r="B93" s="119" t="s">
        <v>3</v>
      </c>
      <c r="C93" s="56" t="str">
        <f>'[11]Daily Roster'!$C93</f>
        <v>blank</v>
      </c>
      <c r="D93" s="56" t="str">
        <f>'[11]Daily Roster'!$D93</f>
        <v>blank</v>
      </c>
      <c r="E93" s="56" t="str">
        <f>'[11]Daily Roster'!$E93</f>
        <v>Phil</v>
      </c>
      <c r="F93" s="56" t="str">
        <f>'[11]Daily Roster'!$F93</f>
        <v>Robbie</v>
      </c>
      <c r="G93" s="56" t="str">
        <f>'[11]Daily Roster'!$G93</f>
        <v>Bianca</v>
      </c>
      <c r="H93" s="56" t="str">
        <f>'[11]Daily Roster'!$H93</f>
        <v>Sam</v>
      </c>
      <c r="I93" s="56">
        <f>'[11]Daily Roster'!$I93</f>
        <v>0</v>
      </c>
      <c r="J93" s="56" t="str">
        <f>'[11]Daily Roster'!$J93</f>
        <v>Paree</v>
      </c>
      <c r="K93" s="56" t="str">
        <f>'[11]Daily Roster'!$K93</f>
        <v>Silvana (TB clinic &amp; prep)</v>
      </c>
      <c r="L93" s="56" t="str">
        <f>'[11]Daily Roster'!$L93</f>
        <v>T.Le</v>
      </c>
      <c r="M93" s="56" t="str">
        <f>'[11]Daily Roster'!$M93</f>
        <v>qq</v>
      </c>
      <c r="N93" s="56">
        <f>'[11]Daily Roster'!$N93</f>
        <v>0</v>
      </c>
      <c r="O93" s="56">
        <f>'[11]Daily Roster'!$O93</f>
        <v>0</v>
      </c>
      <c r="P93" s="56">
        <f>'[11]Daily Roster'!$P93</f>
        <v>0</v>
      </c>
      <c r="Q93" s="56">
        <f>'[11]Daily Roster'!$Q93</f>
        <v>0</v>
      </c>
      <c r="R93" s="56">
        <f>'[11]Daily Roster'!$R93</f>
        <v>0</v>
      </c>
      <c r="S93" s="56">
        <f>'[11]Daily Roster'!$S93</f>
        <v>0</v>
      </c>
      <c r="T93" s="56">
        <f>'[11]Daily Roster'!$T93</f>
        <v>0</v>
      </c>
    </row>
    <row r="94" spans="1:20" x14ac:dyDescent="0.3">
      <c r="A94" s="7">
        <v>43594</v>
      </c>
      <c r="B94" s="119" t="s">
        <v>4</v>
      </c>
      <c r="C94" s="56" t="str">
        <f>'[11]Daily Roster'!$C94</f>
        <v>blank</v>
      </c>
      <c r="D94" s="56" t="str">
        <f>'[11]Daily Roster'!$D94</f>
        <v>blank</v>
      </c>
      <c r="E94" s="56" t="str">
        <f>'[11]Daily Roster'!$E94</f>
        <v>Phil</v>
      </c>
      <c r="F94" s="56" t="str">
        <f>'[11]Daily Roster'!$F94</f>
        <v>Robbie</v>
      </c>
      <c r="G94" s="56" t="str">
        <f>'[11]Daily Roster'!$G94</f>
        <v>Bianca</v>
      </c>
      <c r="H94" s="56" t="str">
        <f>'[11]Daily Roster'!$H94</f>
        <v>Sam</v>
      </c>
      <c r="I94" s="56">
        <f>'[11]Daily Roster'!$I94</f>
        <v>0</v>
      </c>
      <c r="J94" s="56" t="str">
        <f>'[11]Daily Roster'!$J94</f>
        <v>Paree</v>
      </c>
      <c r="K94" s="56" t="str">
        <f>'[11]Daily Roster'!$K94</f>
        <v>qq</v>
      </c>
      <c r="L94" s="56" t="str">
        <f>'[11]Daily Roster'!$L94</f>
        <v>T.Le</v>
      </c>
      <c r="M94" s="56" t="str">
        <f>'[11]Daily Roster'!$M94</f>
        <v>Silvana</v>
      </c>
      <c r="N94" s="56">
        <f>'[11]Daily Roster'!$N94</f>
        <v>0</v>
      </c>
      <c r="O94" s="56">
        <f>'[11]Daily Roster'!$O94</f>
        <v>0</v>
      </c>
      <c r="P94" s="56">
        <f>'[11]Daily Roster'!$P94</f>
        <v>0</v>
      </c>
      <c r="Q94" s="56">
        <f>'[11]Daily Roster'!$Q94</f>
        <v>0</v>
      </c>
      <c r="R94" s="56">
        <f>'[11]Daily Roster'!$R94</f>
        <v>0</v>
      </c>
      <c r="S94" s="56">
        <f>'[11]Daily Roster'!$S94</f>
        <v>0</v>
      </c>
      <c r="T94" s="56">
        <f>'[11]Daily Roster'!$T94</f>
        <v>0</v>
      </c>
    </row>
    <row r="95" spans="1:20" x14ac:dyDescent="0.3">
      <c r="A95" s="7">
        <v>43595</v>
      </c>
      <c r="B95" s="119" t="s">
        <v>5</v>
      </c>
      <c r="C95" s="56" t="str">
        <f>'[11]Daily Roster'!$C95</f>
        <v>Natalie</v>
      </c>
      <c r="D95" s="56" t="str">
        <f>'[11]Daily Roster'!$D95</f>
        <v>Natalie &gt;2pm (Derm Clinic)</v>
      </c>
      <c r="E95" s="56" t="str">
        <f>'[11]Daily Roster'!$E95</f>
        <v>A.Tey</v>
      </c>
      <c r="F95" s="56" t="str">
        <f>'[11]Daily Roster'!$F95</f>
        <v>Robbie</v>
      </c>
      <c r="G95" s="56" t="str">
        <f>'[11]Daily Roster'!$G95</f>
        <v>Bianca</v>
      </c>
      <c r="H95" s="56" t="str">
        <f>'[11]Daily Roster'!$H95</f>
        <v>Sam</v>
      </c>
      <c r="I95" s="56">
        <f>'[11]Daily Roster'!$I95</f>
        <v>0</v>
      </c>
      <c r="J95" s="56" t="str">
        <f>'[11]Daily Roster'!$J95</f>
        <v>Paree</v>
      </c>
      <c r="K95" s="56" t="str">
        <f>'[11]Daily Roster'!$K95</f>
        <v>A.Tran (HIV clinic &amp; prep)</v>
      </c>
      <c r="L95" s="56" t="str">
        <f>'[11]Daily Roster'!$L95</f>
        <v>T.Le</v>
      </c>
      <c r="M95" s="56" t="str">
        <f>'[11]Daily Roster'!$M95</f>
        <v>qq</v>
      </c>
      <c r="N95" s="56">
        <f>'[11]Daily Roster'!$N95</f>
        <v>0</v>
      </c>
      <c r="O95" s="56">
        <f>'[11]Daily Roster'!$O95</f>
        <v>0</v>
      </c>
      <c r="P95" s="56">
        <f>'[11]Daily Roster'!$P95</f>
        <v>0</v>
      </c>
      <c r="Q95" s="56">
        <f>'[11]Daily Roster'!$Q95</f>
        <v>0</v>
      </c>
      <c r="R95" s="56">
        <f>'[11]Daily Roster'!$R95</f>
        <v>0</v>
      </c>
      <c r="S95" s="56">
        <f>'[11]Daily Roster'!$S95</f>
        <v>0</v>
      </c>
      <c r="T95" s="56">
        <f>'[11]Daily Roster'!$T95</f>
        <v>0</v>
      </c>
    </row>
    <row r="96" spans="1:20" x14ac:dyDescent="0.3">
      <c r="A96" s="7">
        <v>43598</v>
      </c>
      <c r="B96" s="119" t="s">
        <v>1</v>
      </c>
      <c r="C96" s="56" t="str">
        <f>'[11]Daily Roster'!$C96</f>
        <v>Natalie</v>
      </c>
      <c r="D96" s="56" t="str">
        <f>'[11]Daily Roster'!$D96</f>
        <v>Natalie &gt;2pm (Derm Clinic)</v>
      </c>
      <c r="E96" s="56" t="str">
        <f>'[11]Daily Roster'!$E96</f>
        <v>A.Tey</v>
      </c>
      <c r="F96" s="56" t="str">
        <f>'[11]Daily Roster'!$F96</f>
        <v>Robbie</v>
      </c>
      <c r="G96" s="56" t="str">
        <f>'[11]Daily Roster'!$G96</f>
        <v>Bianca</v>
      </c>
      <c r="H96" s="56" t="str">
        <f>'[11]Daily Roster'!$H96</f>
        <v>Victoria</v>
      </c>
      <c r="I96" s="56">
        <f>'[11]Daily Roster'!$I96</f>
        <v>0</v>
      </c>
      <c r="J96" s="56" t="str">
        <f>'[11]Daily Roster'!$J96</f>
        <v>Paree</v>
      </c>
      <c r="K96" s="56" t="str">
        <f>'[11]Daily Roster'!$K96</f>
        <v>qq</v>
      </c>
      <c r="L96" s="56" t="str">
        <f>'[11]Daily Roster'!$L96</f>
        <v>T.Le</v>
      </c>
      <c r="M96" s="56" t="str">
        <f>'[11]Daily Roster'!$M96</f>
        <v>Phil</v>
      </c>
      <c r="N96" s="56">
        <f>'[11]Daily Roster'!$N96</f>
        <v>0</v>
      </c>
      <c r="O96" s="56">
        <f>'[11]Daily Roster'!$O96</f>
        <v>0</v>
      </c>
      <c r="P96" s="56">
        <f>'[11]Daily Roster'!$P96</f>
        <v>0</v>
      </c>
      <c r="Q96" s="56">
        <f>'[11]Daily Roster'!$Q96</f>
        <v>0</v>
      </c>
      <c r="R96" s="56">
        <f>'[11]Daily Roster'!$R96</f>
        <v>0</v>
      </c>
      <c r="S96" s="56">
        <f>'[11]Daily Roster'!$S96</f>
        <v>0</v>
      </c>
      <c r="T96" s="56">
        <f>'[11]Daily Roster'!$T96</f>
        <v>0</v>
      </c>
    </row>
    <row r="97" spans="1:20" x14ac:dyDescent="0.3">
      <c r="A97" s="7">
        <v>43599</v>
      </c>
      <c r="B97" s="119" t="s">
        <v>2</v>
      </c>
      <c r="C97" s="56" t="str">
        <f>'[11]Daily Roster'!$C97</f>
        <v>A.Tran</v>
      </c>
      <c r="D97" s="56" t="str">
        <f>'[11]Daily Roster'!$D97</f>
        <v>A.Tran &gt;2pm (SLE Clinic)</v>
      </c>
      <c r="E97" s="56" t="str">
        <f>'[11]Daily Roster'!$E97</f>
        <v>A.Tey</v>
      </c>
      <c r="F97" s="56" t="str">
        <f>'[11]Daily Roster'!$F97</f>
        <v>Robbie</v>
      </c>
      <c r="G97" s="56" t="str">
        <f>'[11]Daily Roster'!$G97</f>
        <v>Bianca</v>
      </c>
      <c r="H97" s="56" t="str">
        <f>'[11]Daily Roster'!$H97</f>
        <v>Victoria</v>
      </c>
      <c r="I97" s="56">
        <f>'[11]Daily Roster'!$I97</f>
        <v>0</v>
      </c>
      <c r="J97" s="56" t="str">
        <f>'[11]Daily Roster'!$J97</f>
        <v>Paree</v>
      </c>
      <c r="K97" s="56" t="str">
        <f>'[11]Daily Roster'!$K97</f>
        <v>qq</v>
      </c>
      <c r="L97" s="56" t="str">
        <f>'[11]Daily Roster'!$L97</f>
        <v>T.Le</v>
      </c>
      <c r="M97" s="56" t="str">
        <f>'[11]Daily Roster'!$M97</f>
        <v>qq</v>
      </c>
      <c r="N97" s="56">
        <f>'[11]Daily Roster'!$N97</f>
        <v>0</v>
      </c>
      <c r="O97" s="56">
        <f>'[11]Daily Roster'!$O97</f>
        <v>0</v>
      </c>
      <c r="P97" s="56">
        <f>'[11]Daily Roster'!$P97</f>
        <v>0</v>
      </c>
      <c r="Q97" s="56">
        <f>'[11]Daily Roster'!$Q97</f>
        <v>0</v>
      </c>
      <c r="R97" s="56">
        <f>'[11]Daily Roster'!$R97</f>
        <v>0</v>
      </c>
      <c r="S97" s="56">
        <f>'[11]Daily Roster'!$S97</f>
        <v>0</v>
      </c>
      <c r="T97" s="56">
        <f>'[11]Daily Roster'!$T97</f>
        <v>0</v>
      </c>
    </row>
    <row r="98" spans="1:20" x14ac:dyDescent="0.3">
      <c r="A98" s="7">
        <v>43600</v>
      </c>
      <c r="B98" s="119" t="s">
        <v>3</v>
      </c>
      <c r="C98" s="56" t="str">
        <f>'[11]Daily Roster'!$C98</f>
        <v>A.Tran</v>
      </c>
      <c r="D98" s="56" t="str">
        <f>'[11]Daily Roster'!$D98</f>
        <v>A.Tran &lt;11am (RA Clinic)</v>
      </c>
      <c r="E98" s="56" t="str">
        <f>'[11]Daily Roster'!$E98</f>
        <v>Phil</v>
      </c>
      <c r="F98" s="56" t="str">
        <f>'[11]Daily Roster'!$F98</f>
        <v>Robbie</v>
      </c>
      <c r="G98" s="56" t="str">
        <f>'[11]Daily Roster'!$G98</f>
        <v>Bianca</v>
      </c>
      <c r="H98" s="56" t="str">
        <f>'[11]Daily Roster'!$H98</f>
        <v>Victoria</v>
      </c>
      <c r="I98" s="56">
        <f>'[11]Daily Roster'!$I98</f>
        <v>0</v>
      </c>
      <c r="J98" s="56" t="str">
        <f>'[11]Daily Roster'!$J98</f>
        <v>Paree</v>
      </c>
      <c r="K98" s="56" t="str">
        <f>'[11]Daily Roster'!$K98</f>
        <v>Silvana (TB clinic &amp; prep)</v>
      </c>
      <c r="L98" s="56" t="str">
        <f>'[11]Daily Roster'!$L98</f>
        <v>T.Le</v>
      </c>
      <c r="M98" s="56" t="str">
        <f>'[11]Daily Roster'!$M98</f>
        <v>qq</v>
      </c>
      <c r="N98" s="56">
        <f>'[11]Daily Roster'!$N98</f>
        <v>0</v>
      </c>
      <c r="O98" s="56">
        <f>'[11]Daily Roster'!$O98</f>
        <v>0</v>
      </c>
      <c r="P98" s="56">
        <f>'[11]Daily Roster'!$P98</f>
        <v>0</v>
      </c>
      <c r="Q98" s="56">
        <f>'[11]Daily Roster'!$Q98</f>
        <v>0</v>
      </c>
      <c r="R98" s="56">
        <f>'[11]Daily Roster'!$R98</f>
        <v>0</v>
      </c>
      <c r="S98" s="56">
        <f>'[11]Daily Roster'!$S98</f>
        <v>0</v>
      </c>
      <c r="T98" s="56">
        <f>'[11]Daily Roster'!$T98</f>
        <v>0</v>
      </c>
    </row>
    <row r="99" spans="1:20" x14ac:dyDescent="0.3">
      <c r="A99" s="7">
        <v>43601</v>
      </c>
      <c r="B99" s="119" t="s">
        <v>4</v>
      </c>
      <c r="C99" s="56" t="str">
        <f>'[11]Daily Roster'!$C99</f>
        <v>A.Tran</v>
      </c>
      <c r="D99" s="56" t="str">
        <f>'[11]Daily Roster'!$D99</f>
        <v>A.Tran (Compassionate)</v>
      </c>
      <c r="E99" s="56" t="str">
        <f>'[11]Daily Roster'!$E99</f>
        <v>Phil</v>
      </c>
      <c r="F99" s="56" t="str">
        <f>'[11]Daily Roster'!$F99</f>
        <v>Robbie</v>
      </c>
      <c r="G99" s="56" t="str">
        <f>'[11]Daily Roster'!$G99</f>
        <v>Bianca</v>
      </c>
      <c r="H99" s="56" t="str">
        <f>'[11]Daily Roster'!$H99</f>
        <v>Victoria</v>
      </c>
      <c r="I99" s="56">
        <f>'[11]Daily Roster'!$I99</f>
        <v>0</v>
      </c>
      <c r="J99" s="56" t="str">
        <f>'[11]Daily Roster'!$J99</f>
        <v>Paree</v>
      </c>
      <c r="K99" s="56" t="str">
        <f>'[11]Daily Roster'!$K99</f>
        <v>qq</v>
      </c>
      <c r="L99" s="56" t="str">
        <f>'[11]Daily Roster'!$L99</f>
        <v>T.Le</v>
      </c>
      <c r="M99" s="56" t="str">
        <f>'[11]Daily Roster'!$M99</f>
        <v>Silvana</v>
      </c>
      <c r="N99" s="56">
        <f>'[11]Daily Roster'!$N99</f>
        <v>0</v>
      </c>
      <c r="O99" s="56">
        <f>'[11]Daily Roster'!$O99</f>
        <v>0</v>
      </c>
      <c r="P99" s="56">
        <f>'[11]Daily Roster'!$P99</f>
        <v>0</v>
      </c>
      <c r="Q99" s="56">
        <f>'[11]Daily Roster'!$Q99</f>
        <v>0</v>
      </c>
      <c r="R99" s="56">
        <f>'[11]Daily Roster'!$R99</f>
        <v>0</v>
      </c>
      <c r="S99" s="56">
        <f>'[11]Daily Roster'!$S99</f>
        <v>0</v>
      </c>
      <c r="T99" s="56">
        <f>'[11]Daily Roster'!$T99</f>
        <v>0</v>
      </c>
    </row>
    <row r="100" spans="1:20" x14ac:dyDescent="0.3">
      <c r="A100" s="7">
        <v>43602</v>
      </c>
      <c r="B100" s="119" t="s">
        <v>5</v>
      </c>
      <c r="C100" s="56" t="str">
        <f>'[11]Daily Roster'!$C100</f>
        <v>Natalie</v>
      </c>
      <c r="D100" s="56" t="str">
        <f>'[11]Daily Roster'!$D100</f>
        <v>Natalie &gt;2pm (Derm Clinic)</v>
      </c>
      <c r="E100" s="56" t="str">
        <f>'[11]Daily Roster'!$E100</f>
        <v>A.Tey</v>
      </c>
      <c r="F100" s="56" t="str">
        <f>'[11]Daily Roster'!$F100</f>
        <v>Robbie</v>
      </c>
      <c r="G100" s="56" t="str">
        <f>'[11]Daily Roster'!$G100</f>
        <v>Bianca</v>
      </c>
      <c r="H100" s="56" t="str">
        <f>'[11]Daily Roster'!$H100</f>
        <v>Victoria</v>
      </c>
      <c r="I100" s="56">
        <f>'[11]Daily Roster'!$I100</f>
        <v>0</v>
      </c>
      <c r="J100" s="56" t="str">
        <f>'[11]Daily Roster'!$J100</f>
        <v>Paree</v>
      </c>
      <c r="K100" s="56" t="str">
        <f>'[11]Daily Roster'!$K100</f>
        <v>Stav (HIV clinic &amp; prep)</v>
      </c>
      <c r="L100" s="56" t="str">
        <f>'[11]Daily Roster'!$L100</f>
        <v>T.Le</v>
      </c>
      <c r="M100" s="56" t="str">
        <f>'[11]Daily Roster'!$M100</f>
        <v>A.Tran</v>
      </c>
      <c r="N100" s="56">
        <f>'[11]Daily Roster'!$N100</f>
        <v>0</v>
      </c>
      <c r="O100" s="56">
        <f>'[11]Daily Roster'!$O100</f>
        <v>0</v>
      </c>
      <c r="P100" s="56">
        <f>'[11]Daily Roster'!$P100</f>
        <v>0</v>
      </c>
      <c r="Q100" s="56">
        <f>'[11]Daily Roster'!$Q100</f>
        <v>0</v>
      </c>
      <c r="R100" s="56">
        <f>'[11]Daily Roster'!$R100</f>
        <v>0</v>
      </c>
      <c r="S100" s="56">
        <f>'[11]Daily Roster'!$S100</f>
        <v>0</v>
      </c>
      <c r="T100" s="56">
        <f>'[11]Daily Roster'!$T100</f>
        <v>0</v>
      </c>
    </row>
    <row r="101" spans="1:20" x14ac:dyDescent="0.3">
      <c r="A101" s="7">
        <v>43605</v>
      </c>
      <c r="B101" s="119" t="s">
        <v>1</v>
      </c>
      <c r="C101" s="56" t="str">
        <f>'[11]Daily Roster'!$C101</f>
        <v>Natalie</v>
      </c>
      <c r="D101" s="56" t="str">
        <f>'[11]Daily Roster'!$D101</f>
        <v>Natalie &gt;2pm (Derm Clinic)</v>
      </c>
      <c r="E101" s="56" t="str">
        <f>'[11]Daily Roster'!$E101</f>
        <v>A.Tey</v>
      </c>
      <c r="F101" s="56" t="str">
        <f>'[11]Daily Roster'!$F101</f>
        <v>Robbie</v>
      </c>
      <c r="G101" s="56" t="str">
        <f>'[11]Daily Roster'!$G101</f>
        <v>Bianca</v>
      </c>
      <c r="H101" s="56" t="str">
        <f>'[11]Daily Roster'!$H101</f>
        <v>Victoria</v>
      </c>
      <c r="I101" s="56">
        <f>'[11]Daily Roster'!$I101</f>
        <v>0</v>
      </c>
      <c r="J101" s="56" t="str">
        <f>'[11]Daily Roster'!$J101</f>
        <v>Paree</v>
      </c>
      <c r="K101" s="56" t="str">
        <f>'[11]Daily Roster'!$K101</f>
        <v>qq</v>
      </c>
      <c r="L101" s="56" t="str">
        <f>'[11]Daily Roster'!$L101</f>
        <v>T.Le</v>
      </c>
      <c r="M101" s="56" t="str">
        <f>'[11]Daily Roster'!$M101</f>
        <v>Phil</v>
      </c>
      <c r="N101" s="56">
        <f>'[11]Daily Roster'!$N101</f>
        <v>0</v>
      </c>
      <c r="O101" s="56">
        <f>'[11]Daily Roster'!$O101</f>
        <v>0</v>
      </c>
      <c r="P101" s="56">
        <f>'[11]Daily Roster'!$P101</f>
        <v>0</v>
      </c>
      <c r="Q101" s="56">
        <f>'[11]Daily Roster'!$Q101</f>
        <v>0</v>
      </c>
      <c r="R101" s="56">
        <f>'[11]Daily Roster'!$R101</f>
        <v>0</v>
      </c>
      <c r="S101" s="56">
        <f>'[11]Daily Roster'!$S101</f>
        <v>0</v>
      </c>
      <c r="T101" s="56">
        <f>'[11]Daily Roster'!$T101</f>
        <v>0</v>
      </c>
    </row>
    <row r="102" spans="1:20" x14ac:dyDescent="0.3">
      <c r="A102" s="7">
        <v>43606</v>
      </c>
      <c r="B102" s="119" t="s">
        <v>2</v>
      </c>
      <c r="C102" s="56" t="str">
        <f>'[11]Daily Roster'!$C102</f>
        <v>A.Tran</v>
      </c>
      <c r="D102" s="56" t="str">
        <f>'[11]Daily Roster'!$D102</f>
        <v>A.Tran &gt;2pm (SLE Clinic)</v>
      </c>
      <c r="E102" s="56" t="str">
        <f>'[11]Daily Roster'!$E102</f>
        <v>A.Tey</v>
      </c>
      <c r="F102" s="56" t="str">
        <f>'[11]Daily Roster'!$F102</f>
        <v>Robbie</v>
      </c>
      <c r="G102" s="56" t="str">
        <f>'[11]Daily Roster'!$G102</f>
        <v>Bianca</v>
      </c>
      <c r="H102" s="56" t="str">
        <f>'[11]Daily Roster'!$H102</f>
        <v>Victoria</v>
      </c>
      <c r="I102" s="56">
        <f>'[11]Daily Roster'!$I102</f>
        <v>0</v>
      </c>
      <c r="J102" s="56" t="str">
        <f>'[11]Daily Roster'!$J102</f>
        <v>Paree</v>
      </c>
      <c r="K102" s="56" t="str">
        <f>'[11]Daily Roster'!$K102</f>
        <v>qq</v>
      </c>
      <c r="L102" s="56" t="str">
        <f>'[11]Daily Roster'!$L102</f>
        <v>T.Le</v>
      </c>
      <c r="M102" s="56" t="str">
        <f>'[11]Daily Roster'!$M102</f>
        <v>qq</v>
      </c>
      <c r="N102" s="56">
        <f>'[11]Daily Roster'!$N102</f>
        <v>0</v>
      </c>
      <c r="O102" s="56">
        <f>'[11]Daily Roster'!$O102</f>
        <v>0</v>
      </c>
      <c r="P102" s="56">
        <f>'[11]Daily Roster'!$P102</f>
        <v>0</v>
      </c>
      <c r="Q102" s="56">
        <f>'[11]Daily Roster'!$Q102</f>
        <v>0</v>
      </c>
      <c r="R102" s="56">
        <f>'[11]Daily Roster'!$R102</f>
        <v>0</v>
      </c>
      <c r="S102" s="56">
        <f>'[11]Daily Roster'!$S102</f>
        <v>0</v>
      </c>
      <c r="T102" s="56">
        <f>'[11]Daily Roster'!$T102</f>
        <v>0</v>
      </c>
    </row>
    <row r="103" spans="1:20" x14ac:dyDescent="0.3">
      <c r="A103" s="7">
        <v>43607</v>
      </c>
      <c r="B103" s="119" t="s">
        <v>3</v>
      </c>
      <c r="C103" s="56" t="str">
        <f>'[11]Daily Roster'!$C103</f>
        <v>A.Tran</v>
      </c>
      <c r="D103" s="56" t="str">
        <f>'[11]Daily Roster'!$D103</f>
        <v>A.Tran &lt;11am (RA Clinic)</v>
      </c>
      <c r="E103" s="56" t="str">
        <f>'[11]Daily Roster'!$E103</f>
        <v>Phil</v>
      </c>
      <c r="F103" s="56" t="str">
        <f>'[11]Daily Roster'!$F103</f>
        <v>Robbie</v>
      </c>
      <c r="G103" s="56" t="str">
        <f>'[11]Daily Roster'!$G103</f>
        <v>Bianca</v>
      </c>
      <c r="H103" s="56" t="str">
        <f>'[11]Daily Roster'!$H103</f>
        <v>Victoria</v>
      </c>
      <c r="I103" s="56">
        <f>'[11]Daily Roster'!$I103</f>
        <v>0</v>
      </c>
      <c r="J103" s="56" t="str">
        <f>'[11]Daily Roster'!$J103</f>
        <v>Paree</v>
      </c>
      <c r="K103" s="56" t="str">
        <f>'[11]Daily Roster'!$K103</f>
        <v>Silvana (TB clinic &amp; prep)</v>
      </c>
      <c r="L103" s="56" t="str">
        <f>'[11]Daily Roster'!$L103</f>
        <v>T.Le</v>
      </c>
      <c r="M103" s="56" t="str">
        <f>'[11]Daily Roster'!$M103</f>
        <v>A.Tran</v>
      </c>
      <c r="N103" s="56">
        <f>'[11]Daily Roster'!$N103</f>
        <v>0</v>
      </c>
      <c r="O103" s="56">
        <f>'[11]Daily Roster'!$O103</f>
        <v>0</v>
      </c>
      <c r="P103" s="56">
        <f>'[11]Daily Roster'!$P103</f>
        <v>0</v>
      </c>
      <c r="Q103" s="56">
        <f>'[11]Daily Roster'!$Q103</f>
        <v>0</v>
      </c>
      <c r="R103" s="56">
        <f>'[11]Daily Roster'!$R103</f>
        <v>0</v>
      </c>
      <c r="S103" s="56">
        <f>'[11]Daily Roster'!$S103</f>
        <v>0</v>
      </c>
      <c r="T103" s="56">
        <f>'[11]Daily Roster'!$T103</f>
        <v>0</v>
      </c>
    </row>
    <row r="104" spans="1:20" x14ac:dyDescent="0.3">
      <c r="A104" s="7">
        <v>43608</v>
      </c>
      <c r="B104" s="119" t="s">
        <v>4</v>
      </c>
      <c r="C104" s="56" t="str">
        <f>'[11]Daily Roster'!$C104</f>
        <v>A.Tran</v>
      </c>
      <c r="D104" s="56" t="str">
        <f>'[11]Daily Roster'!$D104</f>
        <v>A.Tran (Compassionate)</v>
      </c>
      <c r="E104" s="56" t="str">
        <f>'[11]Daily Roster'!$E104</f>
        <v>Phil</v>
      </c>
      <c r="F104" s="56" t="str">
        <f>'[11]Daily Roster'!$F104</f>
        <v>Robbie</v>
      </c>
      <c r="G104" s="56" t="str">
        <f>'[11]Daily Roster'!$G104</f>
        <v>Bianca</v>
      </c>
      <c r="H104" s="56" t="str">
        <f>'[11]Daily Roster'!$H104</f>
        <v>Victoria</v>
      </c>
      <c r="I104" s="56">
        <f>'[11]Daily Roster'!$I104</f>
        <v>0</v>
      </c>
      <c r="J104" s="56" t="str">
        <f>'[11]Daily Roster'!$J104</f>
        <v>Paree</v>
      </c>
      <c r="K104" s="56" t="str">
        <f>'[11]Daily Roster'!$K104</f>
        <v>qq</v>
      </c>
      <c r="L104" s="56" t="str">
        <f>'[11]Daily Roster'!$L104</f>
        <v>T.Le</v>
      </c>
      <c r="M104" s="56" t="str">
        <f>'[11]Daily Roster'!$M104</f>
        <v>Silvana</v>
      </c>
      <c r="N104" s="56">
        <f>'[11]Daily Roster'!$N104</f>
        <v>0</v>
      </c>
      <c r="O104" s="56">
        <f>'[11]Daily Roster'!$O104</f>
        <v>0</v>
      </c>
      <c r="P104" s="56">
        <f>'[11]Daily Roster'!$P104</f>
        <v>0</v>
      </c>
      <c r="Q104" s="56">
        <f>'[11]Daily Roster'!$Q104</f>
        <v>0</v>
      </c>
      <c r="R104" s="56">
        <f>'[11]Daily Roster'!$R104</f>
        <v>0</v>
      </c>
      <c r="S104" s="56">
        <f>'[11]Daily Roster'!$S104</f>
        <v>0</v>
      </c>
      <c r="T104" s="56">
        <f>'[11]Daily Roster'!$T104</f>
        <v>0</v>
      </c>
    </row>
    <row r="105" spans="1:20" x14ac:dyDescent="0.3">
      <c r="A105" s="7">
        <v>43609</v>
      </c>
      <c r="B105" s="119" t="s">
        <v>5</v>
      </c>
      <c r="C105" s="56" t="str">
        <f>'[11]Daily Roster'!$C105</f>
        <v>Natalie</v>
      </c>
      <c r="D105" s="56" t="str">
        <f>'[11]Daily Roster'!$D105</f>
        <v>Natalie &gt;2pm (Derm Clinic)</v>
      </c>
      <c r="E105" s="56" t="str">
        <f>'[11]Daily Roster'!$E105</f>
        <v>A.Tey</v>
      </c>
      <c r="F105" s="56" t="str">
        <f>'[11]Daily Roster'!$F105</f>
        <v>Sam</v>
      </c>
      <c r="G105" s="56" t="str">
        <f>'[11]Daily Roster'!$G105</f>
        <v>Bianca</v>
      </c>
      <c r="H105" s="56" t="str">
        <f>'[11]Daily Roster'!$H105</f>
        <v>Victoria</v>
      </c>
      <c r="I105" s="56">
        <f>'[11]Daily Roster'!$I105</f>
        <v>0</v>
      </c>
      <c r="J105" s="56" t="str">
        <f>'[11]Daily Roster'!$J105</f>
        <v>Paree</v>
      </c>
      <c r="K105" s="56" t="str">
        <f>'[11]Daily Roster'!$K105</f>
        <v>Stav (HIV clinic &amp; prep)</v>
      </c>
      <c r="L105" s="56" t="str">
        <f>'[11]Daily Roster'!$L105</f>
        <v>T.Le</v>
      </c>
      <c r="M105" s="56" t="str">
        <f>'[11]Daily Roster'!$M105</f>
        <v>qq</v>
      </c>
      <c r="N105" s="56">
        <f>'[11]Daily Roster'!$N105</f>
        <v>0</v>
      </c>
      <c r="O105" s="56">
        <f>'[11]Daily Roster'!$O105</f>
        <v>0</v>
      </c>
      <c r="P105" s="56">
        <f>'[11]Daily Roster'!$P105</f>
        <v>0</v>
      </c>
      <c r="Q105" s="56">
        <f>'[11]Daily Roster'!$Q105</f>
        <v>0</v>
      </c>
      <c r="R105" s="56">
        <f>'[11]Daily Roster'!$R105</f>
        <v>0</v>
      </c>
      <c r="S105" s="56">
        <f>'[11]Daily Roster'!$S105</f>
        <v>0</v>
      </c>
      <c r="T105" s="56">
        <f>'[11]Daily Roster'!$T105</f>
        <v>0</v>
      </c>
    </row>
    <row r="106" spans="1:20" x14ac:dyDescent="0.3">
      <c r="A106" s="7">
        <v>43612</v>
      </c>
      <c r="B106" s="119" t="s">
        <v>1</v>
      </c>
      <c r="C106" s="56" t="str">
        <f>'[11]Daily Roster'!$C106</f>
        <v>Natalie</v>
      </c>
      <c r="D106" s="56" t="str">
        <f>'[11]Daily Roster'!$D106</f>
        <v>Natalie &gt;2pm (Derm Clinic)</v>
      </c>
      <c r="E106" s="56" t="str">
        <f>'[11]Daily Roster'!$E106</f>
        <v>A.Tey</v>
      </c>
      <c r="F106" s="56" t="str">
        <f>'[11]Daily Roster'!$F106</f>
        <v>Phil</v>
      </c>
      <c r="G106" s="56" t="str">
        <f>'[11]Daily Roster'!$G106</f>
        <v>Bianca</v>
      </c>
      <c r="H106" s="56" t="str">
        <f>'[11]Daily Roster'!$H106</f>
        <v>Victoria</v>
      </c>
      <c r="I106" s="56">
        <f>'[11]Daily Roster'!$I106</f>
        <v>0</v>
      </c>
      <c r="J106" s="56" t="str">
        <f>'[11]Daily Roster'!$J106</f>
        <v>Paree</v>
      </c>
      <c r="K106" s="56" t="str">
        <f>'[11]Daily Roster'!$K106</f>
        <v>qq</v>
      </c>
      <c r="L106" s="56" t="str">
        <f>'[11]Daily Roster'!$L106</f>
        <v>T.Le</v>
      </c>
      <c r="M106" s="56" t="str">
        <f>'[11]Daily Roster'!$M106</f>
        <v>qq</v>
      </c>
      <c r="N106" s="56">
        <f>'[11]Daily Roster'!$N106</f>
        <v>0</v>
      </c>
      <c r="O106" s="56">
        <f>'[11]Daily Roster'!$O106</f>
        <v>0</v>
      </c>
      <c r="P106" s="56">
        <f>'[11]Daily Roster'!$P106</f>
        <v>0</v>
      </c>
      <c r="Q106" s="56">
        <f>'[11]Daily Roster'!$Q106</f>
        <v>0</v>
      </c>
      <c r="R106" s="56">
        <f>'[11]Daily Roster'!$R106</f>
        <v>0</v>
      </c>
      <c r="S106" s="56">
        <f>'[11]Daily Roster'!$S106</f>
        <v>0</v>
      </c>
      <c r="T106" s="56">
        <f>'[11]Daily Roster'!$T106</f>
        <v>0</v>
      </c>
    </row>
    <row r="107" spans="1:20" x14ac:dyDescent="0.3">
      <c r="A107" s="7">
        <v>43613</v>
      </c>
      <c r="B107" s="119" t="s">
        <v>2</v>
      </c>
      <c r="C107" s="56" t="str">
        <f>'[11]Daily Roster'!$C107</f>
        <v>A.Tran</v>
      </c>
      <c r="D107" s="56" t="str">
        <f>'[11]Daily Roster'!$D107</f>
        <v>A.Tran &gt;2pm (SLE Clinic)</v>
      </c>
      <c r="E107" s="56" t="str">
        <f>'[11]Daily Roster'!$E107</f>
        <v>A.Tey</v>
      </c>
      <c r="F107" s="56" t="str">
        <f>'[11]Daily Roster'!$F107</f>
        <v>Sam</v>
      </c>
      <c r="G107" s="56" t="str">
        <f>'[11]Daily Roster'!$G107</f>
        <v>A.Tran</v>
      </c>
      <c r="H107" s="56" t="str">
        <f>'[11]Daily Roster'!$H107</f>
        <v>Victoria</v>
      </c>
      <c r="I107" s="56">
        <f>'[11]Daily Roster'!$I107</f>
        <v>0</v>
      </c>
      <c r="J107" s="56" t="str">
        <f>'[11]Daily Roster'!$J107</f>
        <v>Paree</v>
      </c>
      <c r="K107" s="56" t="str">
        <f>'[11]Daily Roster'!$K107</f>
        <v>qq</v>
      </c>
      <c r="L107" s="56" t="str">
        <f>'[11]Daily Roster'!$L107</f>
        <v>T.Le</v>
      </c>
      <c r="M107" s="56" t="str">
        <f>'[11]Daily Roster'!$M107</f>
        <v>qq</v>
      </c>
      <c r="N107" s="56">
        <f>'[11]Daily Roster'!$N107</f>
        <v>0</v>
      </c>
      <c r="O107" s="56">
        <f>'[11]Daily Roster'!$O107</f>
        <v>0</v>
      </c>
      <c r="P107" s="56">
        <f>'[11]Daily Roster'!$P107</f>
        <v>0</v>
      </c>
      <c r="Q107" s="56">
        <f>'[11]Daily Roster'!$Q107</f>
        <v>0</v>
      </c>
      <c r="R107" s="56">
        <f>'[11]Daily Roster'!$R107</f>
        <v>0</v>
      </c>
      <c r="S107" s="56">
        <f>'[11]Daily Roster'!$S107</f>
        <v>0</v>
      </c>
      <c r="T107" s="56">
        <f>'[11]Daily Roster'!$T107</f>
        <v>0</v>
      </c>
    </row>
    <row r="108" spans="1:20" x14ac:dyDescent="0.3">
      <c r="A108" s="7">
        <v>43614</v>
      </c>
      <c r="B108" s="119" t="s">
        <v>3</v>
      </c>
      <c r="C108" s="56" t="str">
        <f>'[11]Daily Roster'!$C108</f>
        <v>A.Tran</v>
      </c>
      <c r="D108" s="56" t="str">
        <f>'[11]Daily Roster'!$D108</f>
        <v>A.Tran &lt;11am (RA Clinic)</v>
      </c>
      <c r="E108" s="56" t="str">
        <f>'[11]Daily Roster'!$E108</f>
        <v>Phil</v>
      </c>
      <c r="F108" s="56" t="str">
        <f>'[11]Daily Roster'!$F108</f>
        <v>Sam</v>
      </c>
      <c r="G108" s="56" t="str">
        <f>'[11]Daily Roster'!$G108</f>
        <v>Bianca</v>
      </c>
      <c r="H108" s="56" t="str">
        <f>'[11]Daily Roster'!$H108</f>
        <v>A.Tran</v>
      </c>
      <c r="I108" s="56">
        <f>'[11]Daily Roster'!$I108</f>
        <v>0</v>
      </c>
      <c r="J108" s="56" t="str">
        <f>'[11]Daily Roster'!$J108</f>
        <v>Paree</v>
      </c>
      <c r="K108" s="56" t="str">
        <f>'[11]Daily Roster'!$K108</f>
        <v>Silvana (TB clinic &amp; prep)</v>
      </c>
      <c r="L108" s="56" t="str">
        <f>'[11]Daily Roster'!$L108</f>
        <v>T.Le</v>
      </c>
      <c r="M108" s="56" t="str">
        <f>'[11]Daily Roster'!$M108</f>
        <v>qq</v>
      </c>
      <c r="N108" s="56">
        <f>'[11]Daily Roster'!$N108</f>
        <v>0</v>
      </c>
      <c r="O108" s="56">
        <f>'[11]Daily Roster'!$O108</f>
        <v>0</v>
      </c>
      <c r="P108" s="56">
        <f>'[11]Daily Roster'!$P108</f>
        <v>0</v>
      </c>
      <c r="Q108" s="56">
        <f>'[11]Daily Roster'!$Q108</f>
        <v>0</v>
      </c>
      <c r="R108" s="56">
        <f>'[11]Daily Roster'!$R108</f>
        <v>0</v>
      </c>
      <c r="S108" s="56">
        <f>'[11]Daily Roster'!$S108</f>
        <v>0</v>
      </c>
      <c r="T108" s="56">
        <f>'[11]Daily Roster'!$T108</f>
        <v>0</v>
      </c>
    </row>
    <row r="109" spans="1:20" x14ac:dyDescent="0.3">
      <c r="A109" s="7">
        <v>43615</v>
      </c>
      <c r="B109" s="119" t="s">
        <v>4</v>
      </c>
      <c r="C109" s="56" t="str">
        <f>'[11]Daily Roster'!$C109</f>
        <v>A.Tran</v>
      </c>
      <c r="D109" s="56" t="str">
        <f>'[11]Daily Roster'!$D109</f>
        <v>A.Tran (Compassionate)</v>
      </c>
      <c r="E109" s="56" t="str">
        <f>'[11]Daily Roster'!$E109</f>
        <v>Phil</v>
      </c>
      <c r="F109" s="56" t="str">
        <f>'[11]Daily Roster'!$F109</f>
        <v>Sam</v>
      </c>
      <c r="G109" s="56" t="str">
        <f>'[11]Daily Roster'!$G109</f>
        <v>Bianca</v>
      </c>
      <c r="H109" s="56" t="str">
        <f>'[11]Daily Roster'!$H109</f>
        <v>Victoria</v>
      </c>
      <c r="I109" s="56">
        <f>'[11]Daily Roster'!$I109</f>
        <v>0</v>
      </c>
      <c r="J109" s="56" t="str">
        <f>'[11]Daily Roster'!$J109</f>
        <v>Paree</v>
      </c>
      <c r="K109" s="56" t="str">
        <f>'[11]Daily Roster'!$K109</f>
        <v>qq</v>
      </c>
      <c r="L109" s="56" t="str">
        <f>'[11]Daily Roster'!$L109</f>
        <v>T.Le</v>
      </c>
      <c r="M109" s="56" t="str">
        <f>'[11]Daily Roster'!$M109</f>
        <v>Silvana</v>
      </c>
      <c r="N109" s="56">
        <f>'[11]Daily Roster'!$N109</f>
        <v>0</v>
      </c>
      <c r="O109" s="56">
        <f>'[11]Daily Roster'!$O109</f>
        <v>0</v>
      </c>
      <c r="P109" s="56">
        <f>'[11]Daily Roster'!$P109</f>
        <v>0</v>
      </c>
      <c r="Q109" s="56">
        <f>'[11]Daily Roster'!$Q109</f>
        <v>0</v>
      </c>
      <c r="R109" s="56">
        <f>'[11]Daily Roster'!$R109</f>
        <v>0</v>
      </c>
      <c r="S109" s="56">
        <f>'[11]Daily Roster'!$S109</f>
        <v>0</v>
      </c>
      <c r="T109" s="56">
        <f>'[11]Daily Roster'!$T109</f>
        <v>0</v>
      </c>
    </row>
    <row r="110" spans="1:20" x14ac:dyDescent="0.3">
      <c r="A110" s="7">
        <v>43616</v>
      </c>
      <c r="B110" s="119" t="s">
        <v>5</v>
      </c>
      <c r="C110" s="56" t="str">
        <f>'[11]Daily Roster'!$C110</f>
        <v>Natalie</v>
      </c>
      <c r="D110" s="56" t="str">
        <f>'[11]Daily Roster'!$D110</f>
        <v>Natalie &gt;2pm (Derm Clinic)</v>
      </c>
      <c r="E110" s="56" t="str">
        <f>'[11]Daily Roster'!$E110</f>
        <v>A.Tey</v>
      </c>
      <c r="F110" s="56" t="str">
        <f>'[11]Daily Roster'!$F110</f>
        <v>Sam</v>
      </c>
      <c r="G110" s="56" t="str">
        <f>'[11]Daily Roster'!$G110</f>
        <v>Bianca</v>
      </c>
      <c r="H110" s="56" t="str">
        <f>'[11]Daily Roster'!$H110</f>
        <v>Victoria</v>
      </c>
      <c r="I110" s="56">
        <f>'[11]Daily Roster'!$I110</f>
        <v>0</v>
      </c>
      <c r="J110" s="56" t="str">
        <f>'[11]Daily Roster'!$J110</f>
        <v>Paree</v>
      </c>
      <c r="K110" s="56" t="str">
        <f>'[11]Daily Roster'!$K110</f>
        <v>Stav (HIV clinic &amp; prep)</v>
      </c>
      <c r="L110" s="56" t="str">
        <f>'[11]Daily Roster'!$L110</f>
        <v>Brindha</v>
      </c>
      <c r="M110" s="56" t="str">
        <f>'[11]Daily Roster'!$M110</f>
        <v>qq</v>
      </c>
      <c r="N110" s="56">
        <f>'[11]Daily Roster'!$N110</f>
        <v>0</v>
      </c>
      <c r="O110" s="56">
        <f>'[11]Daily Roster'!$O110</f>
        <v>0</v>
      </c>
      <c r="P110" s="56">
        <f>'[11]Daily Roster'!$P110</f>
        <v>0</v>
      </c>
      <c r="Q110" s="56">
        <f>'[11]Daily Roster'!$Q110</f>
        <v>0</v>
      </c>
      <c r="R110" s="56">
        <f>'[11]Daily Roster'!$R110</f>
        <v>0</v>
      </c>
      <c r="S110" s="56">
        <f>'[11]Daily Roster'!$S110</f>
        <v>0</v>
      </c>
      <c r="T110" s="56">
        <f>'[11]Daily Roster'!$T110</f>
        <v>0</v>
      </c>
    </row>
    <row r="111" spans="1:20" x14ac:dyDescent="0.3">
      <c r="A111" s="7">
        <v>43619</v>
      </c>
      <c r="B111" s="119" t="s">
        <v>1</v>
      </c>
      <c r="C111" s="56" t="str">
        <f>'[11]Daily Roster'!$C111</f>
        <v>Natalie</v>
      </c>
      <c r="D111" s="56" t="str">
        <f>'[11]Daily Roster'!$D111</f>
        <v>Natalie &gt;2pm (Derm Clinic)</v>
      </c>
      <c r="E111" s="56" t="str">
        <f>'[11]Daily Roster'!$E111</f>
        <v>A.Tey</v>
      </c>
      <c r="F111" s="56" t="str">
        <f>'[11]Daily Roster'!$F111</f>
        <v>Sam</v>
      </c>
      <c r="G111" s="56" t="str">
        <f>'[11]Daily Roster'!$G111</f>
        <v>Bianca</v>
      </c>
      <c r="H111" s="56" t="str">
        <f>'[11]Daily Roster'!$H111</f>
        <v>Victoria</v>
      </c>
      <c r="I111" s="56">
        <f>'[11]Daily Roster'!$I111</f>
        <v>0</v>
      </c>
      <c r="J111" s="56" t="str">
        <f>'[11]Daily Roster'!$J111</f>
        <v>Paree</v>
      </c>
      <c r="K111" s="56" t="str">
        <f>'[11]Daily Roster'!$K111</f>
        <v>qq</v>
      </c>
      <c r="L111" s="56" t="str">
        <f>'[11]Daily Roster'!$L111</f>
        <v>Louise</v>
      </c>
      <c r="M111" s="56" t="str">
        <f>'[11]Daily Roster'!$M111</f>
        <v>qq</v>
      </c>
      <c r="N111" s="56">
        <f>'[11]Daily Roster'!$N111</f>
        <v>0</v>
      </c>
      <c r="O111" s="56">
        <f>'[11]Daily Roster'!$O111</f>
        <v>0</v>
      </c>
      <c r="P111" s="56">
        <f>'[11]Daily Roster'!$P111</f>
        <v>0</v>
      </c>
      <c r="Q111" s="56">
        <f>'[11]Daily Roster'!$Q111</f>
        <v>0</v>
      </c>
      <c r="R111" s="56">
        <f>'[11]Daily Roster'!$R111</f>
        <v>0</v>
      </c>
      <c r="S111" s="56">
        <f>'[11]Daily Roster'!$S111</f>
        <v>0</v>
      </c>
      <c r="T111" s="56">
        <f>'[11]Daily Roster'!$T111</f>
        <v>0</v>
      </c>
    </row>
    <row r="112" spans="1:20" x14ac:dyDescent="0.3">
      <c r="A112" s="7">
        <v>43620</v>
      </c>
      <c r="B112" s="119" t="s">
        <v>2</v>
      </c>
      <c r="C112" s="56" t="str">
        <f>'[11]Daily Roster'!$C112</f>
        <v>A.Tran</v>
      </c>
      <c r="D112" s="56" t="str">
        <f>'[11]Daily Roster'!$D112</f>
        <v>A.Tran &gt;2pm (SLE Clinic)</v>
      </c>
      <c r="E112" s="56" t="str">
        <f>'[11]Daily Roster'!$E112</f>
        <v>A.Tey</v>
      </c>
      <c r="F112" s="56" t="str">
        <f>'[11]Daily Roster'!$F112</f>
        <v>Sam</v>
      </c>
      <c r="G112" s="56" t="str">
        <f>'[11]Daily Roster'!$G112</f>
        <v>Bianca</v>
      </c>
      <c r="H112" s="56" t="str">
        <f>'[11]Daily Roster'!$H112</f>
        <v>Victoria</v>
      </c>
      <c r="I112" s="56">
        <f>'[11]Daily Roster'!$I112</f>
        <v>0</v>
      </c>
      <c r="J112" s="56" t="str">
        <f>'[11]Daily Roster'!$J112</f>
        <v>Paree</v>
      </c>
      <c r="K112" s="56" t="str">
        <f>'[11]Daily Roster'!$K112</f>
        <v>qq</v>
      </c>
      <c r="L112" s="56" t="str">
        <f>'[11]Daily Roster'!$L112</f>
        <v>T.Le</v>
      </c>
      <c r="M112" s="56" t="str">
        <f>'[11]Daily Roster'!$M112</f>
        <v>qq</v>
      </c>
      <c r="N112" s="56">
        <f>'[11]Daily Roster'!$N112</f>
        <v>0</v>
      </c>
      <c r="O112" s="56">
        <f>'[11]Daily Roster'!$O112</f>
        <v>0</v>
      </c>
      <c r="P112" s="56">
        <f>'[11]Daily Roster'!$P112</f>
        <v>0</v>
      </c>
      <c r="Q112" s="56">
        <f>'[11]Daily Roster'!$Q112</f>
        <v>0</v>
      </c>
      <c r="R112" s="56">
        <f>'[11]Daily Roster'!$R112</f>
        <v>0</v>
      </c>
      <c r="S112" s="56">
        <f>'[11]Daily Roster'!$S112</f>
        <v>0</v>
      </c>
      <c r="T112" s="56">
        <f>'[11]Daily Roster'!$T112</f>
        <v>0</v>
      </c>
    </row>
    <row r="113" spans="1:20" x14ac:dyDescent="0.3">
      <c r="A113" s="7">
        <v>43621</v>
      </c>
      <c r="B113" s="119" t="s">
        <v>3</v>
      </c>
      <c r="C113" s="56" t="str">
        <f>'[11]Daily Roster'!$C113</f>
        <v>A.Tran</v>
      </c>
      <c r="D113" s="56" t="str">
        <f>'[11]Daily Roster'!$D113</f>
        <v>A.Tran &lt;11am (RA Clinic)</v>
      </c>
      <c r="E113" s="56" t="str">
        <f>'[11]Daily Roster'!$E113</f>
        <v>Phil</v>
      </c>
      <c r="F113" s="56" t="str">
        <f>'[11]Daily Roster'!$F113</f>
        <v>Sam</v>
      </c>
      <c r="G113" s="56" t="str">
        <f>'[11]Daily Roster'!$G113</f>
        <v>Bianca</v>
      </c>
      <c r="H113" s="56" t="str">
        <f>'[11]Daily Roster'!$H113</f>
        <v>Victoria</v>
      </c>
      <c r="I113" s="56">
        <f>'[11]Daily Roster'!$I113</f>
        <v>0</v>
      </c>
      <c r="J113" s="56" t="str">
        <f>'[11]Daily Roster'!$J113</f>
        <v>Silvana</v>
      </c>
      <c r="K113" s="56" t="str">
        <f>'[11]Daily Roster'!$K113</f>
        <v>V.Koo (TB clinic &amp; prep)</v>
      </c>
      <c r="L113" s="56" t="str">
        <f>'[11]Daily Roster'!$L113</f>
        <v>T.Le</v>
      </c>
      <c r="M113" s="56" t="str">
        <f>'[11]Daily Roster'!$M113</f>
        <v>qq</v>
      </c>
      <c r="N113" s="56">
        <f>'[11]Daily Roster'!$N113</f>
        <v>0</v>
      </c>
      <c r="O113" s="56">
        <f>'[11]Daily Roster'!$O113</f>
        <v>0</v>
      </c>
      <c r="P113" s="56">
        <f>'[11]Daily Roster'!$P113</f>
        <v>0</v>
      </c>
      <c r="Q113" s="56">
        <f>'[11]Daily Roster'!$Q113</f>
        <v>0</v>
      </c>
      <c r="R113" s="56">
        <f>'[11]Daily Roster'!$R113</f>
        <v>0</v>
      </c>
      <c r="S113" s="56">
        <f>'[11]Daily Roster'!$S113</f>
        <v>0</v>
      </c>
      <c r="T113" s="56">
        <f>'[11]Daily Roster'!$T113</f>
        <v>0</v>
      </c>
    </row>
    <row r="114" spans="1:20" x14ac:dyDescent="0.3">
      <c r="A114" s="7">
        <v>43622</v>
      </c>
      <c r="B114" s="119" t="s">
        <v>4</v>
      </c>
      <c r="C114" s="56" t="str">
        <f>'[11]Daily Roster'!$C114</f>
        <v>A.Tran</v>
      </c>
      <c r="D114" s="56" t="str">
        <f>'[11]Daily Roster'!$D114</f>
        <v>A.Tran (Compassionate)</v>
      </c>
      <c r="E114" s="56" t="str">
        <f>'[11]Daily Roster'!$E114</f>
        <v>Phil</v>
      </c>
      <c r="F114" s="56" t="str">
        <f>'[11]Daily Roster'!$F114</f>
        <v>Sam</v>
      </c>
      <c r="G114" s="56" t="str">
        <f>'[11]Daily Roster'!$G114</f>
        <v>Bianca</v>
      </c>
      <c r="H114" s="56" t="str">
        <f>'[11]Daily Roster'!$H114</f>
        <v>Victoria</v>
      </c>
      <c r="I114" s="56">
        <f>'[11]Daily Roster'!$I114</f>
        <v>0</v>
      </c>
      <c r="J114" s="56" t="str">
        <f>'[11]Daily Roster'!$J114</f>
        <v>Paree</v>
      </c>
      <c r="K114" s="56" t="str">
        <f>'[11]Daily Roster'!$K114</f>
        <v>qq</v>
      </c>
      <c r="L114" s="56" t="str">
        <f>'[11]Daily Roster'!$L114</f>
        <v>T.Le</v>
      </c>
      <c r="M114" s="56" t="str">
        <f>'[11]Daily Roster'!$M114</f>
        <v>Silvana</v>
      </c>
      <c r="N114" s="56">
        <f>'[11]Daily Roster'!$N114</f>
        <v>0</v>
      </c>
      <c r="O114" s="56">
        <f>'[11]Daily Roster'!$O114</f>
        <v>0</v>
      </c>
      <c r="P114" s="56">
        <f>'[11]Daily Roster'!$P114</f>
        <v>0</v>
      </c>
      <c r="Q114" s="56">
        <f>'[11]Daily Roster'!$Q114</f>
        <v>0</v>
      </c>
      <c r="R114" s="56">
        <f>'[11]Daily Roster'!$R114</f>
        <v>0</v>
      </c>
      <c r="S114" s="56">
        <f>'[11]Daily Roster'!$S114</f>
        <v>0</v>
      </c>
      <c r="T114" s="56">
        <f>'[11]Daily Roster'!$T114</f>
        <v>0</v>
      </c>
    </row>
    <row r="115" spans="1:20" x14ac:dyDescent="0.3">
      <c r="A115" s="7">
        <v>43623</v>
      </c>
      <c r="B115" s="119" t="s">
        <v>5</v>
      </c>
      <c r="C115" s="56" t="str">
        <f>'[11]Daily Roster'!$C115</f>
        <v>Natalie</v>
      </c>
      <c r="D115" s="56" t="str">
        <f>'[11]Daily Roster'!$D115</f>
        <v>Natalie &gt;2pm (Derm Clinic)</v>
      </c>
      <c r="E115" s="56" t="str">
        <f>'[11]Daily Roster'!$E115</f>
        <v>A.Tey</v>
      </c>
      <c r="F115" s="56" t="str">
        <f>'[11]Daily Roster'!$F115</f>
        <v>Sam</v>
      </c>
      <c r="G115" s="56" t="str">
        <f>'[11]Daily Roster'!$G115</f>
        <v>Bianca</v>
      </c>
      <c r="H115" s="56" t="str">
        <f>'[11]Daily Roster'!$H115</f>
        <v>Victoria</v>
      </c>
      <c r="I115" s="56">
        <f>'[11]Daily Roster'!$I115</f>
        <v>0</v>
      </c>
      <c r="J115" s="56" t="str">
        <f>'[11]Daily Roster'!$J115</f>
        <v>Paree</v>
      </c>
      <c r="K115" s="56" t="str">
        <f>'[11]Daily Roster'!$K115</f>
        <v>Stav (HIV clinic &amp; prep)</v>
      </c>
      <c r="L115" s="56" t="str">
        <f>'[11]Daily Roster'!$L115</f>
        <v>T.Le</v>
      </c>
      <c r="M115" s="56" t="str">
        <f>'[11]Daily Roster'!$M115</f>
        <v>A.Tran</v>
      </c>
      <c r="N115" s="56">
        <f>'[11]Daily Roster'!$N115</f>
        <v>0</v>
      </c>
      <c r="O115" s="56">
        <f>'[11]Daily Roster'!$O115</f>
        <v>0</v>
      </c>
      <c r="P115" s="56">
        <f>'[11]Daily Roster'!$P115</f>
        <v>0</v>
      </c>
      <c r="Q115" s="56">
        <f>'[11]Daily Roster'!$Q115</f>
        <v>0</v>
      </c>
      <c r="R115" s="56">
        <f>'[11]Daily Roster'!$R115</f>
        <v>0</v>
      </c>
      <c r="S115" s="56">
        <f>'[11]Daily Roster'!$S115</f>
        <v>0</v>
      </c>
      <c r="T115" s="56">
        <f>'[11]Daily Roster'!$T115</f>
        <v>0</v>
      </c>
    </row>
    <row r="116" spans="1:20" x14ac:dyDescent="0.3">
      <c r="A116" s="7">
        <v>43626</v>
      </c>
      <c r="B116" s="119" t="s">
        <v>1</v>
      </c>
      <c r="C116" s="56" t="str">
        <f>'[11]Daily Roster'!$C116</f>
        <v>Public Holiday</v>
      </c>
      <c r="D116" s="56" t="str">
        <f>'[11]Daily Roster'!$D116</f>
        <v>Public Holiday</v>
      </c>
      <c r="E116" s="56" t="str">
        <f>'[11]Daily Roster'!$E116</f>
        <v>Public Holiday</v>
      </c>
      <c r="F116" s="56" t="str">
        <f>'[11]Daily Roster'!$F116</f>
        <v>Public Holiday</v>
      </c>
      <c r="G116" s="56" t="str">
        <f>'[11]Daily Roster'!$G116</f>
        <v>Public Holiday</v>
      </c>
      <c r="H116" s="56" t="str">
        <f>'[11]Daily Roster'!$H116</f>
        <v>Public Holiday</v>
      </c>
      <c r="I116" s="56" t="str">
        <f>'[11]Daily Roster'!$I116</f>
        <v>Public Holiday</v>
      </c>
      <c r="J116" s="56" t="str">
        <f>'[11]Daily Roster'!$J116</f>
        <v>Public Holiday</v>
      </c>
      <c r="K116" s="56" t="str">
        <f>'[11]Daily Roster'!$K116</f>
        <v>Public Holiday</v>
      </c>
      <c r="L116" s="56" t="str">
        <f>'[11]Daily Roster'!$L116</f>
        <v>Public Holiday</v>
      </c>
      <c r="M116" s="56" t="str">
        <f>'[11]Daily Roster'!$M116</f>
        <v>Public Holiday</v>
      </c>
      <c r="N116" s="56" t="str">
        <f>'[11]Daily Roster'!$N116</f>
        <v>Public Holiday</v>
      </c>
      <c r="O116" s="56" t="str">
        <f>'[11]Daily Roster'!$O116</f>
        <v>Public Holiday</v>
      </c>
      <c r="P116" s="56" t="str">
        <f>'[11]Daily Roster'!$P116</f>
        <v>Public Holiday</v>
      </c>
      <c r="Q116" s="56" t="str">
        <f>'[11]Daily Roster'!$Q116</f>
        <v>Public Holiday</v>
      </c>
      <c r="R116" s="56" t="str">
        <f>'[11]Daily Roster'!$R116</f>
        <v>Public Holiday</v>
      </c>
      <c r="S116" s="56" t="str">
        <f>'[11]Daily Roster'!$S116</f>
        <v>Public Holiday</v>
      </c>
      <c r="T116" s="56" t="str">
        <f>'[11]Daily Roster'!$T116</f>
        <v>Public Holiday</v>
      </c>
    </row>
    <row r="117" spans="1:20" x14ac:dyDescent="0.3">
      <c r="A117" s="7">
        <v>43627</v>
      </c>
      <c r="B117" s="119" t="s">
        <v>2</v>
      </c>
      <c r="C117" s="56" t="str">
        <f>'[11]Daily Roster'!$C117</f>
        <v>A.Tran</v>
      </c>
      <c r="D117" s="56" t="str">
        <f>'[11]Daily Roster'!$D117</f>
        <v>A.Tran &gt;2pm (SLE Clinic)</v>
      </c>
      <c r="E117" s="56" t="str">
        <f>'[11]Daily Roster'!$E117</f>
        <v>A.Tey</v>
      </c>
      <c r="F117" s="56" t="str">
        <f>'[11]Daily Roster'!$F117</f>
        <v>Sam</v>
      </c>
      <c r="G117" s="56" t="str">
        <f>'[11]Daily Roster'!$G117</f>
        <v>Bianca</v>
      </c>
      <c r="H117" s="56" t="str">
        <f>'[11]Daily Roster'!$H117</f>
        <v>Victoria</v>
      </c>
      <c r="I117" s="56">
        <f>'[11]Daily Roster'!$I117</f>
        <v>0</v>
      </c>
      <c r="J117" s="56" t="str">
        <f>'[11]Daily Roster'!$J117</f>
        <v>Paree</v>
      </c>
      <c r="K117" s="56" t="str">
        <f>'[11]Daily Roster'!$K117</f>
        <v>qq</v>
      </c>
      <c r="L117" s="56" t="str">
        <f>'[11]Daily Roster'!$L117</f>
        <v>T.Le</v>
      </c>
      <c r="M117" s="56" t="str">
        <f>'[11]Daily Roster'!$M117</f>
        <v>qq</v>
      </c>
      <c r="N117" s="56">
        <f>'[11]Daily Roster'!$N117</f>
        <v>0</v>
      </c>
      <c r="O117" s="56">
        <f>'[11]Daily Roster'!$O117</f>
        <v>0</v>
      </c>
      <c r="P117" s="56">
        <f>'[11]Daily Roster'!$P117</f>
        <v>0</v>
      </c>
      <c r="Q117" s="56">
        <f>'[11]Daily Roster'!$Q117</f>
        <v>0</v>
      </c>
      <c r="R117" s="56">
        <f>'[11]Daily Roster'!$R117</f>
        <v>0</v>
      </c>
      <c r="S117" s="56">
        <f>'[11]Daily Roster'!$S117</f>
        <v>0</v>
      </c>
      <c r="T117" s="56">
        <f>'[11]Daily Roster'!$T117</f>
        <v>0</v>
      </c>
    </row>
    <row r="118" spans="1:20" x14ac:dyDescent="0.3">
      <c r="A118" s="7">
        <v>43628</v>
      </c>
      <c r="B118" s="119" t="s">
        <v>3</v>
      </c>
      <c r="C118" s="56" t="str">
        <f>'[11]Daily Roster'!$C118</f>
        <v>A.Tran</v>
      </c>
      <c r="D118" s="56" t="str">
        <f>'[11]Daily Roster'!$D118</f>
        <v>A.Tran &lt;11am (RA Clinic)</v>
      </c>
      <c r="E118" s="56" t="str">
        <f>'[11]Daily Roster'!$E118</f>
        <v>Phil</v>
      </c>
      <c r="F118" s="56" t="str">
        <f>'[11]Daily Roster'!$F118</f>
        <v>Robbie</v>
      </c>
      <c r="G118" s="56" t="str">
        <f>'[11]Daily Roster'!$G118</f>
        <v>Bianca</v>
      </c>
      <c r="H118" s="56" t="str">
        <f>'[11]Daily Roster'!$H118</f>
        <v>Victoria</v>
      </c>
      <c r="I118" s="56">
        <f>'[11]Daily Roster'!$I118</f>
        <v>0</v>
      </c>
      <c r="J118" s="56" t="str">
        <f>'[11]Daily Roster'!$J118</f>
        <v>Silvana</v>
      </c>
      <c r="K118" s="56" t="str">
        <f>'[11]Daily Roster'!$K118</f>
        <v>V.Koo (TB clinic &amp; prep)</v>
      </c>
      <c r="L118" s="56" t="str">
        <f>'[11]Daily Roster'!$L118</f>
        <v>A.Tran</v>
      </c>
      <c r="M118" s="56" t="str">
        <f>'[11]Daily Roster'!$M118</f>
        <v>qq</v>
      </c>
      <c r="N118" s="56">
        <f>'[11]Daily Roster'!$N118</f>
        <v>0</v>
      </c>
      <c r="O118" s="56">
        <f>'[11]Daily Roster'!$O118</f>
        <v>0</v>
      </c>
      <c r="P118" s="56">
        <f>'[11]Daily Roster'!$P118</f>
        <v>0</v>
      </c>
      <c r="Q118" s="56">
        <f>'[11]Daily Roster'!$Q118</f>
        <v>0</v>
      </c>
      <c r="R118" s="56">
        <f>'[11]Daily Roster'!$R118</f>
        <v>0</v>
      </c>
      <c r="S118" s="56">
        <f>'[11]Daily Roster'!$S118</f>
        <v>0</v>
      </c>
      <c r="T118" s="56">
        <f>'[11]Daily Roster'!$T118</f>
        <v>0</v>
      </c>
    </row>
    <row r="119" spans="1:20" x14ac:dyDescent="0.3">
      <c r="A119" s="7">
        <v>43629</v>
      </c>
      <c r="B119" s="119" t="s">
        <v>4</v>
      </c>
      <c r="C119" s="56" t="str">
        <f>'[11]Daily Roster'!$C119</f>
        <v>A.Tran</v>
      </c>
      <c r="D119" s="56" t="str">
        <f>'[11]Daily Roster'!$D119</f>
        <v>A.Tran (Compassionate)</v>
      </c>
      <c r="E119" s="56" t="str">
        <f>'[11]Daily Roster'!$E119</f>
        <v>Phil</v>
      </c>
      <c r="F119" s="56" t="str">
        <f>'[11]Daily Roster'!$F119</f>
        <v>Robbie</v>
      </c>
      <c r="G119" s="56" t="str">
        <f>'[11]Daily Roster'!$G119</f>
        <v>Bianca</v>
      </c>
      <c r="H119" s="56" t="str">
        <f>'[11]Daily Roster'!$H119</f>
        <v>Victoria</v>
      </c>
      <c r="I119" s="56">
        <f>'[11]Daily Roster'!$I119</f>
        <v>0</v>
      </c>
      <c r="J119" s="56" t="str">
        <f>'[11]Daily Roster'!$J119</f>
        <v>Paree</v>
      </c>
      <c r="K119" s="56" t="str">
        <f>'[11]Daily Roster'!$K119</f>
        <v>qq</v>
      </c>
      <c r="L119" s="56" t="str">
        <f>'[11]Daily Roster'!$L119</f>
        <v>T.Le</v>
      </c>
      <c r="M119" s="56" t="str">
        <f>'[11]Daily Roster'!$M119</f>
        <v>Silvana</v>
      </c>
      <c r="N119" s="56">
        <f>'[11]Daily Roster'!$N119</f>
        <v>0</v>
      </c>
      <c r="O119" s="56">
        <f>'[11]Daily Roster'!$O119</f>
        <v>0</v>
      </c>
      <c r="P119" s="56">
        <f>'[11]Daily Roster'!$P119</f>
        <v>0</v>
      </c>
      <c r="Q119" s="56">
        <f>'[11]Daily Roster'!$Q119</f>
        <v>0</v>
      </c>
      <c r="R119" s="56">
        <f>'[11]Daily Roster'!$R119</f>
        <v>0</v>
      </c>
      <c r="S119" s="56">
        <f>'[11]Daily Roster'!$S119</f>
        <v>0</v>
      </c>
      <c r="T119" s="56">
        <f>'[11]Daily Roster'!$T119</f>
        <v>0</v>
      </c>
    </row>
    <row r="120" spans="1:20" x14ac:dyDescent="0.3">
      <c r="A120" s="7">
        <v>43630</v>
      </c>
      <c r="B120" s="119" t="s">
        <v>5</v>
      </c>
      <c r="C120" s="56" t="str">
        <f>'[11]Daily Roster'!$C120</f>
        <v>Natalie</v>
      </c>
      <c r="D120" s="56" t="str">
        <f>'[11]Daily Roster'!$D120</f>
        <v>Natalie &gt;2pm (Derm Clinic)</v>
      </c>
      <c r="E120" s="56" t="str">
        <f>'[11]Daily Roster'!$E120</f>
        <v>A.Tey</v>
      </c>
      <c r="F120" s="56" t="str">
        <f>'[11]Daily Roster'!$F120</f>
        <v>Robbie</v>
      </c>
      <c r="G120" s="56" t="str">
        <f>'[11]Daily Roster'!$G120</f>
        <v>Bianca</v>
      </c>
      <c r="H120" s="56" t="str">
        <f>'[11]Daily Roster'!$H120</f>
        <v>Victoria</v>
      </c>
      <c r="I120" s="56">
        <f>'[11]Daily Roster'!$I120</f>
        <v>0</v>
      </c>
      <c r="J120" s="56" t="str">
        <f>'[11]Daily Roster'!$J120</f>
        <v>Paree</v>
      </c>
      <c r="K120" s="56" t="str">
        <f>'[11]Daily Roster'!$K120</f>
        <v>Stav (HIV clinic &amp; prep)</v>
      </c>
      <c r="L120" s="56" t="str">
        <f>'[11]Daily Roster'!$L120</f>
        <v>T.Le</v>
      </c>
      <c r="M120" s="56" t="str">
        <f>'[11]Daily Roster'!$M120</f>
        <v>A.Tran</v>
      </c>
      <c r="N120" s="56">
        <f>'[11]Daily Roster'!$N120</f>
        <v>0</v>
      </c>
      <c r="O120" s="56">
        <f>'[11]Daily Roster'!$O120</f>
        <v>0</v>
      </c>
      <c r="P120" s="56">
        <f>'[11]Daily Roster'!$P120</f>
        <v>0</v>
      </c>
      <c r="Q120" s="56">
        <f>'[11]Daily Roster'!$Q120</f>
        <v>0</v>
      </c>
      <c r="R120" s="56">
        <f>'[11]Daily Roster'!$R120</f>
        <v>0</v>
      </c>
      <c r="S120" s="56">
        <f>'[11]Daily Roster'!$S120</f>
        <v>0</v>
      </c>
      <c r="T120" s="56">
        <f>'[11]Daily Roster'!$T120</f>
        <v>0</v>
      </c>
    </row>
    <row r="121" spans="1:20" x14ac:dyDescent="0.3">
      <c r="A121" s="7">
        <v>43633</v>
      </c>
      <c r="B121" s="119" t="s">
        <v>1</v>
      </c>
      <c r="C121" s="56" t="str">
        <f>'[11]Daily Roster'!$C121</f>
        <v>Natalie</v>
      </c>
      <c r="D121" s="56" t="str">
        <f>'[11]Daily Roster'!$D121</f>
        <v>Natalie &gt;2pm (Derm Clinic)</v>
      </c>
      <c r="E121" s="56" t="str">
        <f>'[11]Daily Roster'!$E121</f>
        <v>A.Tey</v>
      </c>
      <c r="F121" s="56" t="str">
        <f>'[11]Daily Roster'!$F121</f>
        <v>Robbie</v>
      </c>
      <c r="G121" s="56" t="str">
        <f>'[11]Daily Roster'!$G121</f>
        <v>Bianca</v>
      </c>
      <c r="H121" s="56" t="str">
        <f>'[11]Daily Roster'!$H121</f>
        <v>Victoria</v>
      </c>
      <c r="I121" s="56">
        <f>'[11]Daily Roster'!$I121</f>
        <v>0</v>
      </c>
      <c r="J121" s="56" t="str">
        <f>'[11]Daily Roster'!$J121</f>
        <v>Paree</v>
      </c>
      <c r="K121" s="56" t="str">
        <f>'[11]Daily Roster'!$K121</f>
        <v>qq</v>
      </c>
      <c r="L121" s="56" t="str">
        <f>'[11]Daily Roster'!$L121</f>
        <v>T.Le</v>
      </c>
      <c r="M121" s="56">
        <f>'[11]Daily Roster'!$M121</f>
        <v>0</v>
      </c>
      <c r="N121" s="56">
        <f>'[11]Daily Roster'!$N121</f>
        <v>0</v>
      </c>
      <c r="O121" s="56">
        <f>'[11]Daily Roster'!$O121</f>
        <v>0</v>
      </c>
      <c r="P121" s="56">
        <f>'[11]Daily Roster'!$P121</f>
        <v>0</v>
      </c>
      <c r="Q121" s="56">
        <f>'[11]Daily Roster'!$Q121</f>
        <v>0</v>
      </c>
      <c r="R121" s="56">
        <f>'[11]Daily Roster'!$R121</f>
        <v>0</v>
      </c>
      <c r="S121" s="56">
        <f>'[11]Daily Roster'!$S121</f>
        <v>0</v>
      </c>
      <c r="T121" s="56">
        <f>'[11]Daily Roster'!$T121</f>
        <v>0</v>
      </c>
    </row>
    <row r="122" spans="1:20" x14ac:dyDescent="0.3">
      <c r="A122" s="7">
        <v>43634</v>
      </c>
      <c r="B122" s="119" t="s">
        <v>2</v>
      </c>
      <c r="C122" s="56" t="str">
        <f>'[11]Daily Roster'!$C122</f>
        <v>A.Tran</v>
      </c>
      <c r="D122" s="56" t="str">
        <f>'[11]Daily Roster'!$D122</f>
        <v>A.Tran &gt;2pm (SLE Clinic)</v>
      </c>
      <c r="E122" s="56" t="str">
        <f>'[11]Daily Roster'!$E122</f>
        <v>A.Tey</v>
      </c>
      <c r="F122" s="56" t="str">
        <f>'[11]Daily Roster'!$F122</f>
        <v>Robbie</v>
      </c>
      <c r="G122" s="56" t="str">
        <f>'[11]Daily Roster'!$G122</f>
        <v>Bianca</v>
      </c>
      <c r="H122" s="56" t="str">
        <f>'[11]Daily Roster'!$H122</f>
        <v>Victoria</v>
      </c>
      <c r="I122" s="56">
        <f>'[11]Daily Roster'!$I122</f>
        <v>0</v>
      </c>
      <c r="J122" s="56" t="str">
        <f>'[11]Daily Roster'!$J122</f>
        <v>A.Tran</v>
      </c>
      <c r="K122" s="56" t="str">
        <f>'[11]Daily Roster'!$K122</f>
        <v>qq</v>
      </c>
      <c r="L122" s="56" t="str">
        <f>'[11]Daily Roster'!$L122</f>
        <v>T.Le</v>
      </c>
      <c r="M122" s="56" t="str">
        <f>'[11]Daily Roster'!$M122</f>
        <v>qq</v>
      </c>
      <c r="N122" s="56">
        <f>'[11]Daily Roster'!$N122</f>
        <v>0</v>
      </c>
      <c r="O122" s="56">
        <f>'[11]Daily Roster'!$O122</f>
        <v>0</v>
      </c>
      <c r="P122" s="56">
        <f>'[11]Daily Roster'!$P122</f>
        <v>0</v>
      </c>
      <c r="Q122" s="56">
        <f>'[11]Daily Roster'!$Q122</f>
        <v>0</v>
      </c>
      <c r="R122" s="56">
        <f>'[11]Daily Roster'!$R122</f>
        <v>0</v>
      </c>
      <c r="S122" s="56">
        <f>'[11]Daily Roster'!$S122</f>
        <v>0</v>
      </c>
      <c r="T122" s="56">
        <f>'[11]Daily Roster'!$T122</f>
        <v>0</v>
      </c>
    </row>
    <row r="123" spans="1:20" x14ac:dyDescent="0.3">
      <c r="A123" s="7">
        <v>43635</v>
      </c>
      <c r="B123" s="119" t="s">
        <v>3</v>
      </c>
      <c r="C123" s="56" t="str">
        <f>'[11]Daily Roster'!$C123</f>
        <v>A.Tran</v>
      </c>
      <c r="D123" s="56" t="str">
        <f>'[11]Daily Roster'!$D123</f>
        <v>A.Tran &lt;11am (RA Clinic)</v>
      </c>
      <c r="E123" s="56" t="str">
        <f>'[11]Daily Roster'!$E123</f>
        <v>Phil</v>
      </c>
      <c r="F123" s="56" t="str">
        <f>'[11]Daily Roster'!$F123</f>
        <v>Robbie</v>
      </c>
      <c r="G123" s="56" t="str">
        <f>'[11]Daily Roster'!$G123</f>
        <v>Bianca</v>
      </c>
      <c r="H123" s="56" t="str">
        <f>'[11]Daily Roster'!$H123</f>
        <v>Victoria</v>
      </c>
      <c r="I123" s="56">
        <f>'[11]Daily Roster'!$I123</f>
        <v>0</v>
      </c>
      <c r="J123" s="56" t="str">
        <f>'[11]Daily Roster'!$J123</f>
        <v>Silvana</v>
      </c>
      <c r="K123" s="56" t="str">
        <f>'[11]Daily Roster'!$K123</f>
        <v>V.Koo (TB clinic &amp; prep)</v>
      </c>
      <c r="L123" s="56" t="str">
        <f>'[11]Daily Roster'!$L123</f>
        <v>T.Le</v>
      </c>
      <c r="M123" s="56" t="str">
        <f>'[11]Daily Roster'!$M123</f>
        <v>A.Tran</v>
      </c>
      <c r="N123" s="56">
        <f>'[11]Daily Roster'!$N123</f>
        <v>0</v>
      </c>
      <c r="O123" s="56">
        <f>'[11]Daily Roster'!$O123</f>
        <v>0</v>
      </c>
      <c r="P123" s="56">
        <f>'[11]Daily Roster'!$P123</f>
        <v>0</v>
      </c>
      <c r="Q123" s="56">
        <f>'[11]Daily Roster'!$Q123</f>
        <v>0</v>
      </c>
      <c r="R123" s="56">
        <f>'[11]Daily Roster'!$R123</f>
        <v>0</v>
      </c>
      <c r="S123" s="56">
        <f>'[11]Daily Roster'!$S123</f>
        <v>0</v>
      </c>
      <c r="T123" s="56">
        <f>'[11]Daily Roster'!$T123</f>
        <v>0</v>
      </c>
    </row>
    <row r="124" spans="1:20" x14ac:dyDescent="0.3">
      <c r="A124" s="7">
        <v>43636</v>
      </c>
      <c r="B124" s="119" t="s">
        <v>4</v>
      </c>
      <c r="C124" s="56" t="str">
        <f>'[11]Daily Roster'!$C124</f>
        <v>A.Tran</v>
      </c>
      <c r="D124" s="56" t="str">
        <f>'[11]Daily Roster'!$D124</f>
        <v>A.Tran (Compassionate)</v>
      </c>
      <c r="E124" s="56" t="str">
        <f>'[11]Daily Roster'!$E124</f>
        <v>Phil</v>
      </c>
      <c r="F124" s="56" t="str">
        <f>'[11]Daily Roster'!$F124</f>
        <v>Robbie</v>
      </c>
      <c r="G124" s="56" t="str">
        <f>'[11]Daily Roster'!$G124</f>
        <v>Bianca</v>
      </c>
      <c r="H124" s="56" t="str">
        <f>'[11]Daily Roster'!$H124</f>
        <v>Victoria</v>
      </c>
      <c r="I124" s="56">
        <f>'[11]Daily Roster'!$I124</f>
        <v>0</v>
      </c>
      <c r="J124" s="56" t="str">
        <f>'[11]Daily Roster'!$J124</f>
        <v>Paree</v>
      </c>
      <c r="K124" s="56" t="str">
        <f>'[11]Daily Roster'!$K124</f>
        <v>qq</v>
      </c>
      <c r="L124" s="56" t="str">
        <f>'[11]Daily Roster'!$L124</f>
        <v>T.Le</v>
      </c>
      <c r="M124" s="56" t="str">
        <f>'[11]Daily Roster'!$M124</f>
        <v>Silvana</v>
      </c>
      <c r="N124" s="56">
        <f>'[11]Daily Roster'!$N124</f>
        <v>0</v>
      </c>
      <c r="O124" s="56">
        <f>'[11]Daily Roster'!$O124</f>
        <v>0</v>
      </c>
      <c r="P124" s="56">
        <f>'[11]Daily Roster'!$P124</f>
        <v>0</v>
      </c>
      <c r="Q124" s="56">
        <f>'[11]Daily Roster'!$Q124</f>
        <v>0</v>
      </c>
      <c r="R124" s="56">
        <f>'[11]Daily Roster'!$R124</f>
        <v>0</v>
      </c>
      <c r="S124" s="56">
        <f>'[11]Daily Roster'!$S124</f>
        <v>0</v>
      </c>
      <c r="T124" s="56">
        <f>'[11]Daily Roster'!$T124</f>
        <v>0</v>
      </c>
    </row>
    <row r="125" spans="1:20" x14ac:dyDescent="0.3">
      <c r="A125" s="7">
        <v>43637</v>
      </c>
      <c r="B125" s="119" t="s">
        <v>5</v>
      </c>
      <c r="C125" s="56" t="str">
        <f>'[11]Daily Roster'!$C125</f>
        <v>Natalie</v>
      </c>
      <c r="D125" s="56" t="str">
        <f>'[11]Daily Roster'!$D125</f>
        <v>Natalie &gt;2pm (Derm Clinic)</v>
      </c>
      <c r="E125" s="56" t="str">
        <f>'[11]Daily Roster'!$E125</f>
        <v>A.Tey</v>
      </c>
      <c r="F125" s="56" t="str">
        <f>'[11]Daily Roster'!$F125</f>
        <v>Robbie</v>
      </c>
      <c r="G125" s="56" t="str">
        <f>'[11]Daily Roster'!$G125</f>
        <v>Bianca</v>
      </c>
      <c r="H125" s="56" t="str">
        <f>'[11]Daily Roster'!$H125</f>
        <v>Victoria</v>
      </c>
      <c r="I125" s="56">
        <f>'[11]Daily Roster'!$I125</f>
        <v>0</v>
      </c>
      <c r="J125" s="56" t="str">
        <f>'[11]Daily Roster'!$J125</f>
        <v>Paree</v>
      </c>
      <c r="K125" s="56" t="str">
        <f>'[11]Daily Roster'!$K125</f>
        <v>A.Tran (HIV clinic &amp; prep)</v>
      </c>
      <c r="L125" s="56" t="str">
        <f>'[11]Daily Roster'!$L125</f>
        <v>T.Le</v>
      </c>
      <c r="M125" s="56" t="str">
        <f>'[11]Daily Roster'!$M125</f>
        <v>qq</v>
      </c>
      <c r="N125" s="56">
        <f>'[11]Daily Roster'!$N125</f>
        <v>0</v>
      </c>
      <c r="O125" s="56">
        <f>'[11]Daily Roster'!$O125</f>
        <v>0</v>
      </c>
      <c r="P125" s="56">
        <f>'[11]Daily Roster'!$P125</f>
        <v>0</v>
      </c>
      <c r="Q125" s="56">
        <f>'[11]Daily Roster'!$Q125</f>
        <v>0</v>
      </c>
      <c r="R125" s="56">
        <f>'[11]Daily Roster'!$R125</f>
        <v>0</v>
      </c>
      <c r="S125" s="56">
        <f>'[11]Daily Roster'!$S125</f>
        <v>0</v>
      </c>
      <c r="T125" s="56">
        <f>'[11]Daily Roster'!$T125</f>
        <v>0</v>
      </c>
    </row>
    <row r="126" spans="1:20" x14ac:dyDescent="0.3">
      <c r="A126" s="7">
        <v>43640</v>
      </c>
      <c r="B126" s="119" t="s">
        <v>1</v>
      </c>
      <c r="C126" s="56" t="str">
        <f>'[11]Daily Roster'!$C126</f>
        <v>Natalie</v>
      </c>
      <c r="D126" s="56" t="str">
        <f>'[11]Daily Roster'!$D126</f>
        <v>Natalie &gt;2pm (Derm Clinic)</v>
      </c>
      <c r="E126" s="56" t="str">
        <f>'[11]Daily Roster'!$E126</f>
        <v>A.Tey</v>
      </c>
      <c r="F126" s="56" t="str">
        <f>'[11]Daily Roster'!$F126</f>
        <v>Robbie</v>
      </c>
      <c r="G126" s="56" t="str">
        <f>'[11]Daily Roster'!$G126</f>
        <v>Bianca</v>
      </c>
      <c r="H126" s="56" t="str">
        <f>'[11]Daily Roster'!$H126</f>
        <v>Victoria</v>
      </c>
      <c r="I126" s="56">
        <f>'[11]Daily Roster'!$I126</f>
        <v>0</v>
      </c>
      <c r="J126" s="56" t="str">
        <f>'[11]Daily Roster'!$J126</f>
        <v>Paree</v>
      </c>
      <c r="K126" s="56" t="str">
        <f>'[11]Daily Roster'!$K126</f>
        <v>qq</v>
      </c>
      <c r="L126" s="56" t="str">
        <f>'[11]Daily Roster'!$L126</f>
        <v>T.Le</v>
      </c>
      <c r="M126" s="56" t="str">
        <f>'[11]Daily Roster'!$M126</f>
        <v>qq</v>
      </c>
      <c r="N126" s="56">
        <f>'[11]Daily Roster'!$N126</f>
        <v>0</v>
      </c>
      <c r="O126" s="56">
        <f>'[11]Daily Roster'!$O126</f>
        <v>0</v>
      </c>
      <c r="P126" s="56">
        <f>'[11]Daily Roster'!$P126</f>
        <v>0</v>
      </c>
      <c r="Q126" s="56">
        <f>'[11]Daily Roster'!$Q126</f>
        <v>0</v>
      </c>
      <c r="R126" s="56">
        <f>'[11]Daily Roster'!$R126</f>
        <v>0</v>
      </c>
      <c r="S126" s="56">
        <f>'[11]Daily Roster'!$S126</f>
        <v>0</v>
      </c>
      <c r="T126" s="56">
        <f>'[11]Daily Roster'!$T126</f>
        <v>0</v>
      </c>
    </row>
    <row r="127" spans="1:20" x14ac:dyDescent="0.3">
      <c r="A127" s="7">
        <v>43641</v>
      </c>
      <c r="B127" s="119" t="s">
        <v>2</v>
      </c>
      <c r="C127" s="56" t="str">
        <f>'[11]Daily Roster'!$C127</f>
        <v>A.Tran</v>
      </c>
      <c r="D127" s="56" t="str">
        <f>'[11]Daily Roster'!$D127</f>
        <v>A.Tran &gt;2pm (SLE Clinic)</v>
      </c>
      <c r="E127" s="56" t="str">
        <f>'[11]Daily Roster'!$E127</f>
        <v>A.Tey</v>
      </c>
      <c r="F127" s="56" t="str">
        <f>'[11]Daily Roster'!$F127</f>
        <v>Robbie</v>
      </c>
      <c r="G127" s="56" t="str">
        <f>'[11]Daily Roster'!$G127</f>
        <v>A.Tran</v>
      </c>
      <c r="H127" s="56" t="str">
        <f>'[11]Daily Roster'!$H127</f>
        <v>Victoria</v>
      </c>
      <c r="I127" s="56">
        <f>'[11]Daily Roster'!$I127</f>
        <v>0</v>
      </c>
      <c r="J127" s="56" t="str">
        <f>'[11]Daily Roster'!$J127</f>
        <v>Paree</v>
      </c>
      <c r="K127" s="56" t="str">
        <f>'[11]Daily Roster'!$K127</f>
        <v>qq</v>
      </c>
      <c r="L127" s="56" t="str">
        <f>'[11]Daily Roster'!$L127</f>
        <v>T.Le</v>
      </c>
      <c r="M127" s="56" t="str">
        <f>'[11]Daily Roster'!$M127</f>
        <v>qq</v>
      </c>
      <c r="N127" s="56">
        <f>'[11]Daily Roster'!$N127</f>
        <v>0</v>
      </c>
      <c r="O127" s="56">
        <f>'[11]Daily Roster'!$O127</f>
        <v>0</v>
      </c>
      <c r="P127" s="56">
        <f>'[11]Daily Roster'!$P127</f>
        <v>0</v>
      </c>
      <c r="Q127" s="56">
        <f>'[11]Daily Roster'!$Q127</f>
        <v>0</v>
      </c>
      <c r="R127" s="56">
        <f>'[11]Daily Roster'!$R127</f>
        <v>0</v>
      </c>
      <c r="S127" s="56">
        <f>'[11]Daily Roster'!$S127</f>
        <v>0</v>
      </c>
      <c r="T127" s="56">
        <f>'[11]Daily Roster'!$T127</f>
        <v>0</v>
      </c>
    </row>
    <row r="128" spans="1:20" x14ac:dyDescent="0.3">
      <c r="A128" s="7">
        <v>43642</v>
      </c>
      <c r="B128" s="119" t="s">
        <v>3</v>
      </c>
      <c r="C128" s="56" t="str">
        <f>'[11]Daily Roster'!$C128</f>
        <v>A.Tran</v>
      </c>
      <c r="D128" s="56" t="str">
        <f>'[11]Daily Roster'!$D128</f>
        <v>A.Tran &lt;11am (RA Clinic)</v>
      </c>
      <c r="E128" s="56" t="str">
        <f>'[11]Daily Roster'!$E128</f>
        <v>Phil</v>
      </c>
      <c r="F128" s="56" t="str">
        <f>'[11]Daily Roster'!$F128</f>
        <v>Robbie</v>
      </c>
      <c r="G128" s="56" t="str">
        <f>'[11]Daily Roster'!$G128</f>
        <v>Bianca</v>
      </c>
      <c r="H128" s="56" t="str">
        <f>'[11]Daily Roster'!$H128</f>
        <v>A.Tran</v>
      </c>
      <c r="I128" s="56">
        <f>'[11]Daily Roster'!$I128</f>
        <v>0</v>
      </c>
      <c r="J128" s="56" t="str">
        <f>'[11]Daily Roster'!$J128</f>
        <v>Silvana</v>
      </c>
      <c r="K128" s="56" t="str">
        <f>'[11]Daily Roster'!$K128</f>
        <v>V.Koo (TB clinic &amp; prep)</v>
      </c>
      <c r="L128" s="56" t="str">
        <f>'[11]Daily Roster'!$L128</f>
        <v>T.Le</v>
      </c>
      <c r="M128" s="56" t="str">
        <f>'[11]Daily Roster'!$M128</f>
        <v>qq</v>
      </c>
      <c r="N128" s="56">
        <f>'[11]Daily Roster'!$N128</f>
        <v>0</v>
      </c>
      <c r="O128" s="56">
        <f>'[11]Daily Roster'!$O128</f>
        <v>0</v>
      </c>
      <c r="P128" s="56">
        <f>'[11]Daily Roster'!$P128</f>
        <v>0</v>
      </c>
      <c r="Q128" s="56">
        <f>'[11]Daily Roster'!$Q128</f>
        <v>0</v>
      </c>
      <c r="R128" s="56">
        <f>'[11]Daily Roster'!$R128</f>
        <v>0</v>
      </c>
      <c r="S128" s="56">
        <f>'[11]Daily Roster'!$S128</f>
        <v>0</v>
      </c>
      <c r="T128" s="56">
        <f>'[11]Daily Roster'!$T128</f>
        <v>0</v>
      </c>
    </row>
    <row r="129" spans="1:20" x14ac:dyDescent="0.3">
      <c r="A129" s="7">
        <v>43643</v>
      </c>
      <c r="B129" s="119" t="s">
        <v>4</v>
      </c>
      <c r="C129" s="56" t="str">
        <f>'[11]Daily Roster'!$C129</f>
        <v>A.Tran</v>
      </c>
      <c r="D129" s="56" t="str">
        <f>'[11]Daily Roster'!$D129</f>
        <v>A.Tran (Compassionate)</v>
      </c>
      <c r="E129" s="56" t="str">
        <f>'[11]Daily Roster'!$E129</f>
        <v>Phil</v>
      </c>
      <c r="F129" s="56" t="str">
        <f>'[11]Daily Roster'!$F129</f>
        <v>Robbie</v>
      </c>
      <c r="G129" s="56" t="str">
        <f>'[11]Daily Roster'!$G129</f>
        <v>Bianca</v>
      </c>
      <c r="H129" s="56" t="str">
        <f>'[11]Daily Roster'!$H129</f>
        <v>Victoria</v>
      </c>
      <c r="I129" s="56">
        <f>'[11]Daily Roster'!$I129</f>
        <v>0</v>
      </c>
      <c r="J129" s="56" t="str">
        <f>'[11]Daily Roster'!$J129</f>
        <v>Paree</v>
      </c>
      <c r="K129" s="56" t="str">
        <f>'[11]Daily Roster'!$K129</f>
        <v>qq</v>
      </c>
      <c r="L129" s="56" t="str">
        <f>'[11]Daily Roster'!$L129</f>
        <v>T.Le</v>
      </c>
      <c r="M129" s="56" t="str">
        <f>'[11]Daily Roster'!$M129</f>
        <v>Silvana</v>
      </c>
      <c r="N129" s="56">
        <f>'[11]Daily Roster'!$N129</f>
        <v>0</v>
      </c>
      <c r="O129" s="56">
        <f>'[11]Daily Roster'!$O129</f>
        <v>0</v>
      </c>
      <c r="P129" s="56">
        <f>'[11]Daily Roster'!$P129</f>
        <v>0</v>
      </c>
      <c r="Q129" s="56">
        <f>'[11]Daily Roster'!$Q129</f>
        <v>0</v>
      </c>
      <c r="R129" s="56">
        <f>'[11]Daily Roster'!$R129</f>
        <v>0</v>
      </c>
      <c r="S129" s="56">
        <f>'[11]Daily Roster'!$S129</f>
        <v>0</v>
      </c>
      <c r="T129" s="56">
        <f>'[11]Daily Roster'!$T129</f>
        <v>0</v>
      </c>
    </row>
    <row r="130" spans="1:20" x14ac:dyDescent="0.3">
      <c r="A130" s="7">
        <v>43644</v>
      </c>
      <c r="B130" s="119" t="s">
        <v>5</v>
      </c>
      <c r="C130" s="56" t="str">
        <f>'[11]Daily Roster'!$C130</f>
        <v>Natalie</v>
      </c>
      <c r="D130" s="56" t="str">
        <f>'[11]Daily Roster'!$D130</f>
        <v>Natalie &gt;2pm (Derm Clinic)</v>
      </c>
      <c r="E130" s="56" t="str">
        <f>'[11]Daily Roster'!$E130</f>
        <v>A.Tey</v>
      </c>
      <c r="F130" s="56" t="str">
        <f>'[11]Daily Roster'!$F130</f>
        <v>Robbie</v>
      </c>
      <c r="G130" s="56" t="str">
        <f>'[11]Daily Roster'!$G130</f>
        <v>Bianca</v>
      </c>
      <c r="H130" s="56" t="str">
        <f>'[11]Daily Roster'!$H130</f>
        <v>Victoria</v>
      </c>
      <c r="I130" s="56">
        <f>'[11]Daily Roster'!$I130</f>
        <v>0</v>
      </c>
      <c r="J130" s="56" t="str">
        <f>'[11]Daily Roster'!$J130</f>
        <v>Paree</v>
      </c>
      <c r="K130" s="56" t="str">
        <f>'[11]Daily Roster'!$K130</f>
        <v>A.Tran (HIV clinic &amp; prep)</v>
      </c>
      <c r="L130" s="56" t="str">
        <f>'[11]Daily Roster'!$L130</f>
        <v>T.Le</v>
      </c>
      <c r="M130" s="56" t="str">
        <f>'[11]Daily Roster'!$M130</f>
        <v>qq</v>
      </c>
      <c r="N130" s="56">
        <f>'[11]Daily Roster'!$N130</f>
        <v>0</v>
      </c>
      <c r="O130" s="56">
        <f>'[11]Daily Roster'!$O130</f>
        <v>0</v>
      </c>
      <c r="P130" s="56">
        <f>'[11]Daily Roster'!$P130</f>
        <v>0</v>
      </c>
      <c r="Q130" s="56">
        <f>'[11]Daily Roster'!$Q130</f>
        <v>0</v>
      </c>
      <c r="R130" s="56">
        <f>'[11]Daily Roster'!$R130</f>
        <v>0</v>
      </c>
      <c r="S130" s="56">
        <f>'[11]Daily Roster'!$S130</f>
        <v>0</v>
      </c>
      <c r="T130" s="56">
        <f>'[11]Daily Roster'!$T130</f>
        <v>0</v>
      </c>
    </row>
    <row r="131" spans="1:20" x14ac:dyDescent="0.3">
      <c r="A131" s="7">
        <v>43647</v>
      </c>
      <c r="B131" s="119" t="s">
        <v>1</v>
      </c>
      <c r="C131" s="56">
        <f>'[11]Daily Roster'!$C131</f>
        <v>0</v>
      </c>
      <c r="D131" s="56">
        <f>'[11]Daily Roster'!$D131</f>
        <v>0</v>
      </c>
      <c r="E131" s="56">
        <f>'[11]Daily Roster'!$E131</f>
        <v>0</v>
      </c>
      <c r="F131" s="56">
        <f>'[11]Daily Roster'!$F131</f>
        <v>0</v>
      </c>
      <c r="G131" s="56">
        <f>'[11]Daily Roster'!$G131</f>
        <v>0</v>
      </c>
      <c r="H131" s="56">
        <f>'[11]Daily Roster'!$H131</f>
        <v>0</v>
      </c>
      <c r="I131" s="56">
        <f>'[11]Daily Roster'!$I131</f>
        <v>0</v>
      </c>
      <c r="J131" s="56">
        <f>'[11]Daily Roster'!$J131</f>
        <v>0</v>
      </c>
      <c r="K131" s="56">
        <f>'[11]Daily Roster'!$K131</f>
        <v>0</v>
      </c>
      <c r="L131" s="56">
        <f>'[11]Daily Roster'!$L131</f>
        <v>0</v>
      </c>
      <c r="M131" s="56">
        <f>'[11]Daily Roster'!$M131</f>
        <v>0</v>
      </c>
      <c r="N131" s="56">
        <f>'[11]Daily Roster'!$N131</f>
        <v>0</v>
      </c>
      <c r="O131" s="56">
        <f>'[11]Daily Roster'!$O131</f>
        <v>0</v>
      </c>
      <c r="P131" s="56">
        <f>'[11]Daily Roster'!$P131</f>
        <v>0</v>
      </c>
      <c r="Q131" s="56">
        <f>'[11]Daily Roster'!$Q131</f>
        <v>0</v>
      </c>
      <c r="R131" s="56">
        <f>'[11]Daily Roster'!$R131</f>
        <v>0</v>
      </c>
      <c r="S131" s="56">
        <f>'[11]Daily Roster'!$S131</f>
        <v>0</v>
      </c>
      <c r="T131" s="56">
        <f>'[11]Daily Roster'!$T131</f>
        <v>0</v>
      </c>
    </row>
    <row r="132" spans="1:20" x14ac:dyDescent="0.3">
      <c r="A132" s="7">
        <v>43648</v>
      </c>
      <c r="B132" s="119" t="s">
        <v>2</v>
      </c>
      <c r="C132" s="56">
        <f>'[11]Daily Roster'!$C132</f>
        <v>0</v>
      </c>
      <c r="D132" s="56">
        <f>'[11]Daily Roster'!$D132</f>
        <v>0</v>
      </c>
      <c r="E132" s="56">
        <f>'[11]Daily Roster'!$E132</f>
        <v>0</v>
      </c>
      <c r="F132" s="56">
        <f>'[11]Daily Roster'!$F132</f>
        <v>0</v>
      </c>
      <c r="G132" s="56">
        <f>'[11]Daily Roster'!$G132</f>
        <v>0</v>
      </c>
      <c r="H132" s="56">
        <f>'[11]Daily Roster'!$H132</f>
        <v>0</v>
      </c>
      <c r="I132" s="56">
        <f>'[11]Daily Roster'!$I132</f>
        <v>0</v>
      </c>
      <c r="J132" s="56">
        <f>'[11]Daily Roster'!$J132</f>
        <v>0</v>
      </c>
      <c r="K132" s="56">
        <f>'[11]Daily Roster'!$K132</f>
        <v>0</v>
      </c>
      <c r="L132" s="56">
        <f>'[11]Daily Roster'!$L132</f>
        <v>0</v>
      </c>
      <c r="M132" s="56">
        <f>'[11]Daily Roster'!$M132</f>
        <v>0</v>
      </c>
      <c r="N132" s="56">
        <f>'[11]Daily Roster'!$N132</f>
        <v>0</v>
      </c>
      <c r="O132" s="56">
        <f>'[11]Daily Roster'!$O132</f>
        <v>0</v>
      </c>
      <c r="P132" s="56">
        <f>'[11]Daily Roster'!$P132</f>
        <v>0</v>
      </c>
      <c r="Q132" s="56">
        <f>'[11]Daily Roster'!$Q132</f>
        <v>0</v>
      </c>
      <c r="R132" s="56">
        <f>'[11]Daily Roster'!$R132</f>
        <v>0</v>
      </c>
      <c r="S132" s="56">
        <f>'[11]Daily Roster'!$S132</f>
        <v>0</v>
      </c>
      <c r="T132" s="56">
        <f>'[11]Daily Roster'!$T132</f>
        <v>0</v>
      </c>
    </row>
    <row r="133" spans="1:20" x14ac:dyDescent="0.3">
      <c r="A133" s="7">
        <v>43649</v>
      </c>
      <c r="B133" s="119" t="s">
        <v>3</v>
      </c>
      <c r="C133" s="56">
        <f>'[11]Daily Roster'!$C133</f>
        <v>0</v>
      </c>
      <c r="D133" s="56">
        <f>'[11]Daily Roster'!$D133</f>
        <v>0</v>
      </c>
      <c r="E133" s="56">
        <f>'[11]Daily Roster'!$E133</f>
        <v>0</v>
      </c>
      <c r="F133" s="56">
        <f>'[11]Daily Roster'!$F133</f>
        <v>0</v>
      </c>
      <c r="G133" s="56">
        <f>'[11]Daily Roster'!$G133</f>
        <v>0</v>
      </c>
      <c r="H133" s="56">
        <f>'[11]Daily Roster'!$H133</f>
        <v>0</v>
      </c>
      <c r="I133" s="56">
        <f>'[11]Daily Roster'!$I133</f>
        <v>0</v>
      </c>
      <c r="J133" s="56">
        <f>'[11]Daily Roster'!$J133</f>
        <v>0</v>
      </c>
      <c r="K133" s="56">
        <f>'[11]Daily Roster'!$K133</f>
        <v>0</v>
      </c>
      <c r="L133" s="56">
        <f>'[11]Daily Roster'!$L133</f>
        <v>0</v>
      </c>
      <c r="M133" s="56">
        <f>'[11]Daily Roster'!$M133</f>
        <v>0</v>
      </c>
      <c r="N133" s="56">
        <f>'[11]Daily Roster'!$N133</f>
        <v>0</v>
      </c>
      <c r="O133" s="56">
        <f>'[11]Daily Roster'!$O133</f>
        <v>0</v>
      </c>
      <c r="P133" s="56">
        <f>'[11]Daily Roster'!$P133</f>
        <v>0</v>
      </c>
      <c r="Q133" s="56">
        <f>'[11]Daily Roster'!$Q133</f>
        <v>0</v>
      </c>
      <c r="R133" s="56">
        <f>'[11]Daily Roster'!$R133</f>
        <v>0</v>
      </c>
      <c r="S133" s="56">
        <f>'[11]Daily Roster'!$S133</f>
        <v>0</v>
      </c>
      <c r="T133" s="56">
        <f>'[11]Daily Roster'!$T133</f>
        <v>0</v>
      </c>
    </row>
    <row r="134" spans="1:20" x14ac:dyDescent="0.3">
      <c r="A134" s="7">
        <v>43650</v>
      </c>
      <c r="B134" s="119" t="s">
        <v>4</v>
      </c>
      <c r="C134" s="56">
        <f>'[11]Daily Roster'!$C134</f>
        <v>0</v>
      </c>
      <c r="D134" s="56">
        <f>'[11]Daily Roster'!$D134</f>
        <v>0</v>
      </c>
      <c r="E134" s="56">
        <f>'[11]Daily Roster'!$E134</f>
        <v>0</v>
      </c>
      <c r="F134" s="56">
        <f>'[11]Daily Roster'!$F134</f>
        <v>0</v>
      </c>
      <c r="G134" s="56">
        <f>'[11]Daily Roster'!$G134</f>
        <v>0</v>
      </c>
      <c r="H134" s="56">
        <f>'[11]Daily Roster'!$H134</f>
        <v>0</v>
      </c>
      <c r="I134" s="56">
        <f>'[11]Daily Roster'!$I134</f>
        <v>0</v>
      </c>
      <c r="J134" s="56">
        <f>'[11]Daily Roster'!$J134</f>
        <v>0</v>
      </c>
      <c r="K134" s="56">
        <f>'[11]Daily Roster'!$K134</f>
        <v>0</v>
      </c>
      <c r="L134" s="56">
        <f>'[11]Daily Roster'!$L134</f>
        <v>0</v>
      </c>
      <c r="M134" s="56">
        <f>'[11]Daily Roster'!$M134</f>
        <v>0</v>
      </c>
      <c r="N134" s="56">
        <f>'[11]Daily Roster'!$N134</f>
        <v>0</v>
      </c>
      <c r="O134" s="56">
        <f>'[11]Daily Roster'!$O134</f>
        <v>0</v>
      </c>
      <c r="P134" s="56">
        <f>'[11]Daily Roster'!$P134</f>
        <v>0</v>
      </c>
      <c r="Q134" s="56">
        <f>'[11]Daily Roster'!$Q134</f>
        <v>0</v>
      </c>
      <c r="R134" s="56">
        <f>'[11]Daily Roster'!$R134</f>
        <v>0</v>
      </c>
      <c r="S134" s="56">
        <f>'[11]Daily Roster'!$S134</f>
        <v>0</v>
      </c>
      <c r="T134" s="56">
        <f>'[11]Daily Roster'!$T134</f>
        <v>0</v>
      </c>
    </row>
    <row r="135" spans="1:20" x14ac:dyDescent="0.3">
      <c r="A135" s="7">
        <v>43651</v>
      </c>
      <c r="B135" s="119" t="s">
        <v>5</v>
      </c>
      <c r="C135" s="56">
        <f>'[11]Daily Roster'!$C135</f>
        <v>0</v>
      </c>
      <c r="D135" s="56">
        <f>'[11]Daily Roster'!$D135</f>
        <v>0</v>
      </c>
      <c r="E135" s="56">
        <f>'[11]Daily Roster'!$E135</f>
        <v>0</v>
      </c>
      <c r="F135" s="56">
        <f>'[11]Daily Roster'!$F135</f>
        <v>0</v>
      </c>
      <c r="G135" s="56">
        <f>'[11]Daily Roster'!$G135</f>
        <v>0</v>
      </c>
      <c r="H135" s="56">
        <f>'[11]Daily Roster'!$H135</f>
        <v>0</v>
      </c>
      <c r="I135" s="56">
        <f>'[11]Daily Roster'!$I135</f>
        <v>0</v>
      </c>
      <c r="J135" s="56">
        <f>'[11]Daily Roster'!$J135</f>
        <v>0</v>
      </c>
      <c r="K135" s="56">
        <f>'[11]Daily Roster'!$K135</f>
        <v>0</v>
      </c>
      <c r="L135" s="56">
        <f>'[11]Daily Roster'!$L135</f>
        <v>0</v>
      </c>
      <c r="M135" s="56">
        <f>'[11]Daily Roster'!$M135</f>
        <v>0</v>
      </c>
      <c r="N135" s="56">
        <f>'[11]Daily Roster'!$N135</f>
        <v>0</v>
      </c>
      <c r="O135" s="56">
        <f>'[11]Daily Roster'!$O135</f>
        <v>0</v>
      </c>
      <c r="P135" s="56">
        <f>'[11]Daily Roster'!$P135</f>
        <v>0</v>
      </c>
      <c r="Q135" s="56">
        <f>'[11]Daily Roster'!$Q135</f>
        <v>0</v>
      </c>
      <c r="R135" s="56">
        <f>'[11]Daily Roster'!$R135</f>
        <v>0</v>
      </c>
      <c r="S135" s="56">
        <f>'[11]Daily Roster'!$S135</f>
        <v>0</v>
      </c>
      <c r="T135" s="56">
        <f>'[11]Daily Roster'!$T135</f>
        <v>0</v>
      </c>
    </row>
    <row r="136" spans="1:20" x14ac:dyDescent="0.3">
      <c r="A136" s="7">
        <v>43654</v>
      </c>
      <c r="B136" s="119" t="s">
        <v>1</v>
      </c>
      <c r="C136" s="56">
        <f>'[11]Daily Roster'!$C136</f>
        <v>0</v>
      </c>
      <c r="D136" s="56">
        <f>'[11]Daily Roster'!$D136</f>
        <v>0</v>
      </c>
      <c r="E136" s="56">
        <f>'[11]Daily Roster'!$E136</f>
        <v>0</v>
      </c>
      <c r="F136" s="56">
        <f>'[11]Daily Roster'!$F136</f>
        <v>0</v>
      </c>
      <c r="G136" s="56">
        <f>'[11]Daily Roster'!$G136</f>
        <v>0</v>
      </c>
      <c r="H136" s="56">
        <f>'[11]Daily Roster'!$H136</f>
        <v>0</v>
      </c>
      <c r="I136" s="56">
        <f>'[11]Daily Roster'!$I136</f>
        <v>0</v>
      </c>
      <c r="J136" s="56">
        <f>'[11]Daily Roster'!$J136</f>
        <v>0</v>
      </c>
      <c r="K136" s="56">
        <f>'[11]Daily Roster'!$K136</f>
        <v>0</v>
      </c>
      <c r="L136" s="56">
        <f>'[11]Daily Roster'!$L136</f>
        <v>0</v>
      </c>
      <c r="M136" s="56">
        <f>'[11]Daily Roster'!$M136</f>
        <v>0</v>
      </c>
      <c r="N136" s="56">
        <f>'[11]Daily Roster'!$N136</f>
        <v>0</v>
      </c>
      <c r="O136" s="56">
        <f>'[11]Daily Roster'!$O136</f>
        <v>0</v>
      </c>
      <c r="P136" s="56">
        <f>'[11]Daily Roster'!$P136</f>
        <v>0</v>
      </c>
      <c r="Q136" s="56">
        <f>'[11]Daily Roster'!$Q136</f>
        <v>0</v>
      </c>
      <c r="R136" s="56">
        <f>'[11]Daily Roster'!$R136</f>
        <v>0</v>
      </c>
      <c r="S136" s="56">
        <f>'[11]Daily Roster'!$S136</f>
        <v>0</v>
      </c>
      <c r="T136" s="56">
        <f>'[11]Daily Roster'!$T136</f>
        <v>0</v>
      </c>
    </row>
    <row r="137" spans="1:20" x14ac:dyDescent="0.3">
      <c r="A137" s="7">
        <v>43655</v>
      </c>
      <c r="B137" s="119" t="s">
        <v>2</v>
      </c>
      <c r="C137" s="56">
        <f>'[11]Daily Roster'!$C137</f>
        <v>0</v>
      </c>
      <c r="D137" s="56">
        <f>'[11]Daily Roster'!$D137</f>
        <v>0</v>
      </c>
      <c r="E137" s="56">
        <f>'[11]Daily Roster'!$E137</f>
        <v>0</v>
      </c>
      <c r="F137" s="56">
        <f>'[11]Daily Roster'!$F137</f>
        <v>0</v>
      </c>
      <c r="G137" s="56">
        <f>'[11]Daily Roster'!$G137</f>
        <v>0</v>
      </c>
      <c r="H137" s="56">
        <f>'[11]Daily Roster'!$H137</f>
        <v>0</v>
      </c>
      <c r="I137" s="56">
        <f>'[11]Daily Roster'!$I137</f>
        <v>0</v>
      </c>
      <c r="J137" s="56">
        <f>'[11]Daily Roster'!$J137</f>
        <v>0</v>
      </c>
      <c r="K137" s="56">
        <f>'[11]Daily Roster'!$K137</f>
        <v>0</v>
      </c>
      <c r="L137" s="56">
        <f>'[11]Daily Roster'!$L137</f>
        <v>0</v>
      </c>
      <c r="M137" s="56">
        <f>'[11]Daily Roster'!$M137</f>
        <v>0</v>
      </c>
      <c r="N137" s="56">
        <f>'[11]Daily Roster'!$N137</f>
        <v>0</v>
      </c>
      <c r="O137" s="56">
        <f>'[11]Daily Roster'!$O137</f>
        <v>0</v>
      </c>
      <c r="P137" s="56">
        <f>'[11]Daily Roster'!$P137</f>
        <v>0</v>
      </c>
      <c r="Q137" s="56">
        <f>'[11]Daily Roster'!$Q137</f>
        <v>0</v>
      </c>
      <c r="R137" s="56">
        <f>'[11]Daily Roster'!$R137</f>
        <v>0</v>
      </c>
      <c r="S137" s="56">
        <f>'[11]Daily Roster'!$S137</f>
        <v>0</v>
      </c>
      <c r="T137" s="56">
        <f>'[11]Daily Roster'!$T137</f>
        <v>0</v>
      </c>
    </row>
    <row r="138" spans="1:20" x14ac:dyDescent="0.3">
      <c r="A138" s="7">
        <v>43656</v>
      </c>
      <c r="B138" s="119" t="s">
        <v>3</v>
      </c>
      <c r="C138" s="56">
        <f>'[11]Daily Roster'!$C138</f>
        <v>0</v>
      </c>
      <c r="D138" s="56">
        <f>'[11]Daily Roster'!$D138</f>
        <v>0</v>
      </c>
      <c r="E138" s="56">
        <f>'[11]Daily Roster'!$E138</f>
        <v>0</v>
      </c>
      <c r="F138" s="56">
        <f>'[11]Daily Roster'!$F138</f>
        <v>0</v>
      </c>
      <c r="G138" s="56">
        <f>'[11]Daily Roster'!$G138</f>
        <v>0</v>
      </c>
      <c r="H138" s="56">
        <f>'[11]Daily Roster'!$H138</f>
        <v>0</v>
      </c>
      <c r="I138" s="56">
        <f>'[11]Daily Roster'!$I138</f>
        <v>0</v>
      </c>
      <c r="J138" s="56">
        <f>'[11]Daily Roster'!$J138</f>
        <v>0</v>
      </c>
      <c r="K138" s="56">
        <f>'[11]Daily Roster'!$K138</f>
        <v>0</v>
      </c>
      <c r="L138" s="56">
        <f>'[11]Daily Roster'!$L138</f>
        <v>0</v>
      </c>
      <c r="M138" s="56">
        <f>'[11]Daily Roster'!$M138</f>
        <v>0</v>
      </c>
      <c r="N138" s="56">
        <f>'[11]Daily Roster'!$N138</f>
        <v>0</v>
      </c>
      <c r="O138" s="56">
        <f>'[11]Daily Roster'!$O138</f>
        <v>0</v>
      </c>
      <c r="P138" s="56">
        <f>'[11]Daily Roster'!$P138</f>
        <v>0</v>
      </c>
      <c r="Q138" s="56">
        <f>'[11]Daily Roster'!$Q138</f>
        <v>0</v>
      </c>
      <c r="R138" s="56">
        <f>'[11]Daily Roster'!$R138</f>
        <v>0</v>
      </c>
      <c r="S138" s="56">
        <f>'[11]Daily Roster'!$S138</f>
        <v>0</v>
      </c>
      <c r="T138" s="56">
        <f>'[11]Daily Roster'!$T138</f>
        <v>0</v>
      </c>
    </row>
    <row r="139" spans="1:20" x14ac:dyDescent="0.3">
      <c r="A139" s="7">
        <v>43657</v>
      </c>
      <c r="B139" s="119" t="s">
        <v>4</v>
      </c>
      <c r="C139" s="56">
        <f>'[11]Daily Roster'!$C139</f>
        <v>0</v>
      </c>
      <c r="D139" s="56">
        <f>'[11]Daily Roster'!$D139</f>
        <v>0</v>
      </c>
      <c r="E139" s="56">
        <f>'[11]Daily Roster'!$E139</f>
        <v>0</v>
      </c>
      <c r="F139" s="56">
        <f>'[11]Daily Roster'!$F139</f>
        <v>0</v>
      </c>
      <c r="G139" s="56">
        <f>'[11]Daily Roster'!$G139</f>
        <v>0</v>
      </c>
      <c r="H139" s="56">
        <f>'[11]Daily Roster'!$H139</f>
        <v>0</v>
      </c>
      <c r="I139" s="56">
        <f>'[11]Daily Roster'!$I139</f>
        <v>0</v>
      </c>
      <c r="J139" s="56">
        <f>'[11]Daily Roster'!$J139</f>
        <v>0</v>
      </c>
      <c r="K139" s="56">
        <f>'[11]Daily Roster'!$K139</f>
        <v>0</v>
      </c>
      <c r="L139" s="56">
        <f>'[11]Daily Roster'!$L139</f>
        <v>0</v>
      </c>
      <c r="M139" s="56">
        <f>'[11]Daily Roster'!$M139</f>
        <v>0</v>
      </c>
      <c r="N139" s="56">
        <f>'[11]Daily Roster'!$N139</f>
        <v>0</v>
      </c>
      <c r="O139" s="56">
        <f>'[11]Daily Roster'!$O139</f>
        <v>0</v>
      </c>
      <c r="P139" s="56">
        <f>'[11]Daily Roster'!$P139</f>
        <v>0</v>
      </c>
      <c r="Q139" s="56">
        <f>'[11]Daily Roster'!$Q139</f>
        <v>0</v>
      </c>
      <c r="R139" s="56">
        <f>'[11]Daily Roster'!$R139</f>
        <v>0</v>
      </c>
      <c r="S139" s="56">
        <f>'[11]Daily Roster'!$S139</f>
        <v>0</v>
      </c>
      <c r="T139" s="56">
        <f>'[11]Daily Roster'!$T139</f>
        <v>0</v>
      </c>
    </row>
    <row r="140" spans="1:20" x14ac:dyDescent="0.3">
      <c r="A140" s="7">
        <v>43658</v>
      </c>
      <c r="B140" s="119" t="s">
        <v>5</v>
      </c>
      <c r="C140" s="56">
        <f>'[11]Daily Roster'!$C140</f>
        <v>0</v>
      </c>
      <c r="D140" s="56">
        <f>'[11]Daily Roster'!$D140</f>
        <v>0</v>
      </c>
      <c r="E140" s="56">
        <f>'[11]Daily Roster'!$E140</f>
        <v>0</v>
      </c>
      <c r="F140" s="56">
        <f>'[11]Daily Roster'!$F140</f>
        <v>0</v>
      </c>
      <c r="G140" s="56">
        <f>'[11]Daily Roster'!$G140</f>
        <v>0</v>
      </c>
      <c r="H140" s="56">
        <f>'[11]Daily Roster'!$H140</f>
        <v>0</v>
      </c>
      <c r="I140" s="56">
        <f>'[11]Daily Roster'!$I140</f>
        <v>0</v>
      </c>
      <c r="J140" s="56">
        <f>'[11]Daily Roster'!$J140</f>
        <v>0</v>
      </c>
      <c r="K140" s="56">
        <f>'[11]Daily Roster'!$K140</f>
        <v>0</v>
      </c>
      <c r="L140" s="56">
        <f>'[11]Daily Roster'!$L140</f>
        <v>0</v>
      </c>
      <c r="M140" s="56">
        <f>'[11]Daily Roster'!$M140</f>
        <v>0</v>
      </c>
      <c r="N140" s="56">
        <f>'[11]Daily Roster'!$N140</f>
        <v>0</v>
      </c>
      <c r="O140" s="56">
        <f>'[11]Daily Roster'!$O140</f>
        <v>0</v>
      </c>
      <c r="P140" s="56">
        <f>'[11]Daily Roster'!$P140</f>
        <v>0</v>
      </c>
      <c r="Q140" s="56">
        <f>'[11]Daily Roster'!$Q140</f>
        <v>0</v>
      </c>
      <c r="R140" s="56">
        <f>'[11]Daily Roster'!$R140</f>
        <v>0</v>
      </c>
      <c r="S140" s="56">
        <f>'[11]Daily Roster'!$S140</f>
        <v>0</v>
      </c>
      <c r="T140" s="56">
        <f>'[11]Daily Roster'!$T140</f>
        <v>0</v>
      </c>
    </row>
    <row r="141" spans="1:20" x14ac:dyDescent="0.3">
      <c r="A141" s="7">
        <v>43661</v>
      </c>
      <c r="B141" s="119" t="s">
        <v>1</v>
      </c>
      <c r="C141" s="56">
        <f>'[11]Daily Roster'!$C141</f>
        <v>0</v>
      </c>
      <c r="D141" s="56">
        <f>'[11]Daily Roster'!$D141</f>
        <v>0</v>
      </c>
      <c r="E141" s="56">
        <f>'[11]Daily Roster'!$E141</f>
        <v>0</v>
      </c>
      <c r="F141" s="56">
        <f>'[11]Daily Roster'!$F141</f>
        <v>0</v>
      </c>
      <c r="G141" s="56">
        <f>'[11]Daily Roster'!$G141</f>
        <v>0</v>
      </c>
      <c r="H141" s="56">
        <f>'[11]Daily Roster'!$H141</f>
        <v>0</v>
      </c>
      <c r="I141" s="56">
        <f>'[11]Daily Roster'!$I141</f>
        <v>0</v>
      </c>
      <c r="J141" s="56">
        <f>'[11]Daily Roster'!$J141</f>
        <v>0</v>
      </c>
      <c r="K141" s="56">
        <f>'[11]Daily Roster'!$K141</f>
        <v>0</v>
      </c>
      <c r="L141" s="56">
        <f>'[11]Daily Roster'!$L141</f>
        <v>0</v>
      </c>
      <c r="M141" s="56">
        <f>'[11]Daily Roster'!$M141</f>
        <v>0</v>
      </c>
      <c r="N141" s="56">
        <f>'[11]Daily Roster'!$N141</f>
        <v>0</v>
      </c>
      <c r="O141" s="56">
        <f>'[11]Daily Roster'!$O141</f>
        <v>0</v>
      </c>
      <c r="P141" s="56">
        <f>'[11]Daily Roster'!$P141</f>
        <v>0</v>
      </c>
      <c r="Q141" s="56">
        <f>'[11]Daily Roster'!$Q141</f>
        <v>0</v>
      </c>
      <c r="R141" s="56">
        <f>'[11]Daily Roster'!$R141</f>
        <v>0</v>
      </c>
      <c r="S141" s="56">
        <f>'[11]Daily Roster'!$S141</f>
        <v>0</v>
      </c>
      <c r="T141" s="56">
        <f>'[11]Daily Roster'!$T141</f>
        <v>0</v>
      </c>
    </row>
    <row r="142" spans="1:20" x14ac:dyDescent="0.3">
      <c r="A142" s="7">
        <v>43662</v>
      </c>
      <c r="B142" s="119" t="s">
        <v>2</v>
      </c>
      <c r="C142" s="56">
        <f>'[11]Daily Roster'!$C142</f>
        <v>0</v>
      </c>
      <c r="D142" s="56">
        <f>'[11]Daily Roster'!$D142</f>
        <v>0</v>
      </c>
      <c r="E142" s="56">
        <f>'[11]Daily Roster'!$E142</f>
        <v>0</v>
      </c>
      <c r="F142" s="56">
        <f>'[11]Daily Roster'!$F142</f>
        <v>0</v>
      </c>
      <c r="G142" s="56">
        <f>'[11]Daily Roster'!$G142</f>
        <v>0</v>
      </c>
      <c r="H142" s="56">
        <f>'[11]Daily Roster'!$H142</f>
        <v>0</v>
      </c>
      <c r="I142" s="56">
        <f>'[11]Daily Roster'!$I142</f>
        <v>0</v>
      </c>
      <c r="J142" s="56">
        <f>'[11]Daily Roster'!$J142</f>
        <v>0</v>
      </c>
      <c r="K142" s="56">
        <f>'[11]Daily Roster'!$K142</f>
        <v>0</v>
      </c>
      <c r="L142" s="56">
        <f>'[11]Daily Roster'!$L142</f>
        <v>0</v>
      </c>
      <c r="M142" s="56">
        <f>'[11]Daily Roster'!$M142</f>
        <v>0</v>
      </c>
      <c r="N142" s="56">
        <f>'[11]Daily Roster'!$N142</f>
        <v>0</v>
      </c>
      <c r="O142" s="56">
        <f>'[11]Daily Roster'!$O142</f>
        <v>0</v>
      </c>
      <c r="P142" s="56">
        <f>'[11]Daily Roster'!$P142</f>
        <v>0</v>
      </c>
      <c r="Q142" s="56">
        <f>'[11]Daily Roster'!$Q142</f>
        <v>0</v>
      </c>
      <c r="R142" s="56">
        <f>'[11]Daily Roster'!$R142</f>
        <v>0</v>
      </c>
      <c r="S142" s="56">
        <f>'[11]Daily Roster'!$S142</f>
        <v>0</v>
      </c>
      <c r="T142" s="56">
        <f>'[11]Daily Roster'!$T142</f>
        <v>0</v>
      </c>
    </row>
    <row r="143" spans="1:20" x14ac:dyDescent="0.3">
      <c r="A143" s="7">
        <v>43663</v>
      </c>
      <c r="B143" s="119" t="s">
        <v>3</v>
      </c>
      <c r="C143" s="56">
        <f>'[11]Daily Roster'!$C143</f>
        <v>0</v>
      </c>
      <c r="D143" s="56">
        <f>'[11]Daily Roster'!$D143</f>
        <v>0</v>
      </c>
      <c r="E143" s="56">
        <f>'[11]Daily Roster'!$E143</f>
        <v>0</v>
      </c>
      <c r="F143" s="56">
        <f>'[11]Daily Roster'!$F143</f>
        <v>0</v>
      </c>
      <c r="G143" s="56">
        <f>'[11]Daily Roster'!$G143</f>
        <v>0</v>
      </c>
      <c r="H143" s="56">
        <f>'[11]Daily Roster'!$H143</f>
        <v>0</v>
      </c>
      <c r="I143" s="56">
        <f>'[11]Daily Roster'!$I143</f>
        <v>0</v>
      </c>
      <c r="J143" s="56">
        <f>'[11]Daily Roster'!$J143</f>
        <v>0</v>
      </c>
      <c r="K143" s="56">
        <f>'[11]Daily Roster'!$K143</f>
        <v>0</v>
      </c>
      <c r="L143" s="56">
        <f>'[11]Daily Roster'!$L143</f>
        <v>0</v>
      </c>
      <c r="M143" s="56">
        <f>'[11]Daily Roster'!$M143</f>
        <v>0</v>
      </c>
      <c r="N143" s="56">
        <f>'[11]Daily Roster'!$N143</f>
        <v>0</v>
      </c>
      <c r="O143" s="56">
        <f>'[11]Daily Roster'!$O143</f>
        <v>0</v>
      </c>
      <c r="P143" s="56">
        <f>'[11]Daily Roster'!$P143</f>
        <v>0</v>
      </c>
      <c r="Q143" s="56">
        <f>'[11]Daily Roster'!$Q143</f>
        <v>0</v>
      </c>
      <c r="R143" s="56">
        <f>'[11]Daily Roster'!$R143</f>
        <v>0</v>
      </c>
      <c r="S143" s="56">
        <f>'[11]Daily Roster'!$S143</f>
        <v>0</v>
      </c>
      <c r="T143" s="56">
        <f>'[11]Daily Roster'!$T143</f>
        <v>0</v>
      </c>
    </row>
    <row r="144" spans="1:20" x14ac:dyDescent="0.3">
      <c r="A144" s="7">
        <v>43664</v>
      </c>
      <c r="B144" s="119" t="s">
        <v>4</v>
      </c>
      <c r="C144" s="56">
        <f>'[11]Daily Roster'!$C144</f>
        <v>0</v>
      </c>
      <c r="D144" s="56">
        <f>'[11]Daily Roster'!$D144</f>
        <v>0</v>
      </c>
      <c r="E144" s="56">
        <f>'[11]Daily Roster'!$E144</f>
        <v>0</v>
      </c>
      <c r="F144" s="56">
        <f>'[11]Daily Roster'!$F144</f>
        <v>0</v>
      </c>
      <c r="G144" s="56">
        <f>'[11]Daily Roster'!$G144</f>
        <v>0</v>
      </c>
      <c r="H144" s="56">
        <f>'[11]Daily Roster'!$H144</f>
        <v>0</v>
      </c>
      <c r="I144" s="56">
        <f>'[11]Daily Roster'!$I144</f>
        <v>0</v>
      </c>
      <c r="J144" s="56">
        <f>'[11]Daily Roster'!$J144</f>
        <v>0</v>
      </c>
      <c r="K144" s="56">
        <f>'[11]Daily Roster'!$K144</f>
        <v>0</v>
      </c>
      <c r="L144" s="56">
        <f>'[11]Daily Roster'!$L144</f>
        <v>0</v>
      </c>
      <c r="M144" s="56">
        <f>'[11]Daily Roster'!$M144</f>
        <v>0</v>
      </c>
      <c r="N144" s="56">
        <f>'[11]Daily Roster'!$N144</f>
        <v>0</v>
      </c>
      <c r="O144" s="56">
        <f>'[11]Daily Roster'!$O144</f>
        <v>0</v>
      </c>
      <c r="P144" s="56">
        <f>'[11]Daily Roster'!$P144</f>
        <v>0</v>
      </c>
      <c r="Q144" s="56">
        <f>'[11]Daily Roster'!$Q144</f>
        <v>0</v>
      </c>
      <c r="R144" s="56">
        <f>'[11]Daily Roster'!$R144</f>
        <v>0</v>
      </c>
      <c r="S144" s="56">
        <f>'[11]Daily Roster'!$S144</f>
        <v>0</v>
      </c>
      <c r="T144" s="56">
        <f>'[11]Daily Roster'!$T144</f>
        <v>0</v>
      </c>
    </row>
    <row r="145" spans="1:20" x14ac:dyDescent="0.3">
      <c r="A145" s="7">
        <v>43665</v>
      </c>
      <c r="B145" s="119" t="s">
        <v>5</v>
      </c>
      <c r="C145" s="56">
        <f>'[11]Daily Roster'!$C145</f>
        <v>0</v>
      </c>
      <c r="D145" s="56">
        <f>'[11]Daily Roster'!$D145</f>
        <v>0</v>
      </c>
      <c r="E145" s="56">
        <f>'[11]Daily Roster'!$E145</f>
        <v>0</v>
      </c>
      <c r="F145" s="56">
        <f>'[11]Daily Roster'!$F145</f>
        <v>0</v>
      </c>
      <c r="G145" s="56">
        <f>'[11]Daily Roster'!$G145</f>
        <v>0</v>
      </c>
      <c r="H145" s="56">
        <f>'[11]Daily Roster'!$H145</f>
        <v>0</v>
      </c>
      <c r="I145" s="56">
        <f>'[11]Daily Roster'!$I145</f>
        <v>0</v>
      </c>
      <c r="J145" s="56">
        <f>'[11]Daily Roster'!$J145</f>
        <v>0</v>
      </c>
      <c r="K145" s="56">
        <f>'[11]Daily Roster'!$K145</f>
        <v>0</v>
      </c>
      <c r="L145" s="56">
        <f>'[11]Daily Roster'!$L145</f>
        <v>0</v>
      </c>
      <c r="M145" s="56">
        <f>'[11]Daily Roster'!$M145</f>
        <v>0</v>
      </c>
      <c r="N145" s="56">
        <f>'[11]Daily Roster'!$N145</f>
        <v>0</v>
      </c>
      <c r="O145" s="56">
        <f>'[11]Daily Roster'!$O145</f>
        <v>0</v>
      </c>
      <c r="P145" s="56">
        <f>'[11]Daily Roster'!$P145</f>
        <v>0</v>
      </c>
      <c r="Q145" s="56">
        <f>'[11]Daily Roster'!$Q145</f>
        <v>0</v>
      </c>
      <c r="R145" s="56">
        <f>'[11]Daily Roster'!$R145</f>
        <v>0</v>
      </c>
      <c r="S145" s="56">
        <f>'[11]Daily Roster'!$S145</f>
        <v>0</v>
      </c>
      <c r="T145" s="56">
        <f>'[11]Daily Roster'!$T145</f>
        <v>0</v>
      </c>
    </row>
    <row r="146" spans="1:20" x14ac:dyDescent="0.3">
      <c r="A146" s="7">
        <v>43668</v>
      </c>
      <c r="B146" s="119" t="s">
        <v>1</v>
      </c>
      <c r="C146" s="56">
        <f>'[11]Daily Roster'!$C146</f>
        <v>0</v>
      </c>
      <c r="D146" s="56">
        <f>'[11]Daily Roster'!$D146</f>
        <v>0</v>
      </c>
      <c r="E146" s="56">
        <f>'[11]Daily Roster'!$E146</f>
        <v>0</v>
      </c>
      <c r="F146" s="56">
        <f>'[11]Daily Roster'!$F146</f>
        <v>0</v>
      </c>
      <c r="G146" s="56">
        <f>'[11]Daily Roster'!$G146</f>
        <v>0</v>
      </c>
      <c r="H146" s="56">
        <f>'[11]Daily Roster'!$H146</f>
        <v>0</v>
      </c>
      <c r="I146" s="56">
        <f>'[11]Daily Roster'!$I146</f>
        <v>0</v>
      </c>
      <c r="J146" s="56">
        <f>'[11]Daily Roster'!$J146</f>
        <v>0</v>
      </c>
      <c r="K146" s="56">
        <f>'[11]Daily Roster'!$K146</f>
        <v>0</v>
      </c>
      <c r="L146" s="56">
        <f>'[11]Daily Roster'!$L146</f>
        <v>0</v>
      </c>
      <c r="M146" s="56">
        <f>'[11]Daily Roster'!$M146</f>
        <v>0</v>
      </c>
      <c r="N146" s="56">
        <f>'[11]Daily Roster'!$N146</f>
        <v>0</v>
      </c>
      <c r="O146" s="56">
        <f>'[11]Daily Roster'!$O146</f>
        <v>0</v>
      </c>
      <c r="P146" s="56">
        <f>'[11]Daily Roster'!$P146</f>
        <v>0</v>
      </c>
      <c r="Q146" s="56">
        <f>'[11]Daily Roster'!$Q146</f>
        <v>0</v>
      </c>
      <c r="R146" s="56">
        <f>'[11]Daily Roster'!$R146</f>
        <v>0</v>
      </c>
      <c r="S146" s="56">
        <f>'[11]Daily Roster'!$S146</f>
        <v>0</v>
      </c>
      <c r="T146" s="56">
        <f>'[11]Daily Roster'!$T146</f>
        <v>0</v>
      </c>
    </row>
    <row r="147" spans="1:20" x14ac:dyDescent="0.3">
      <c r="A147" s="7">
        <v>43669</v>
      </c>
      <c r="B147" s="119" t="s">
        <v>2</v>
      </c>
      <c r="C147" s="56">
        <f>'[11]Daily Roster'!$C147</f>
        <v>0</v>
      </c>
      <c r="D147" s="56">
        <f>'[11]Daily Roster'!$D147</f>
        <v>0</v>
      </c>
      <c r="E147" s="56">
        <f>'[11]Daily Roster'!$E147</f>
        <v>0</v>
      </c>
      <c r="F147" s="56">
        <f>'[11]Daily Roster'!$F147</f>
        <v>0</v>
      </c>
      <c r="G147" s="56">
        <f>'[11]Daily Roster'!$G147</f>
        <v>0</v>
      </c>
      <c r="H147" s="56">
        <f>'[11]Daily Roster'!$H147</f>
        <v>0</v>
      </c>
      <c r="I147" s="56">
        <f>'[11]Daily Roster'!$I147</f>
        <v>0</v>
      </c>
      <c r="J147" s="56">
        <f>'[11]Daily Roster'!$J147</f>
        <v>0</v>
      </c>
      <c r="K147" s="56">
        <f>'[11]Daily Roster'!$K147</f>
        <v>0</v>
      </c>
      <c r="L147" s="56">
        <f>'[11]Daily Roster'!$L147</f>
        <v>0</v>
      </c>
      <c r="M147" s="56">
        <f>'[11]Daily Roster'!$M147</f>
        <v>0</v>
      </c>
      <c r="N147" s="56">
        <f>'[11]Daily Roster'!$N147</f>
        <v>0</v>
      </c>
      <c r="O147" s="56">
        <f>'[11]Daily Roster'!$O147</f>
        <v>0</v>
      </c>
      <c r="P147" s="56">
        <f>'[11]Daily Roster'!$P147</f>
        <v>0</v>
      </c>
      <c r="Q147" s="56">
        <f>'[11]Daily Roster'!$Q147</f>
        <v>0</v>
      </c>
      <c r="R147" s="56">
        <f>'[11]Daily Roster'!$R147</f>
        <v>0</v>
      </c>
      <c r="S147" s="56">
        <f>'[11]Daily Roster'!$S147</f>
        <v>0</v>
      </c>
      <c r="T147" s="56">
        <f>'[11]Daily Roster'!$T147</f>
        <v>0</v>
      </c>
    </row>
    <row r="148" spans="1:20" x14ac:dyDescent="0.3">
      <c r="A148" s="7">
        <v>43670</v>
      </c>
      <c r="B148" s="119" t="s">
        <v>3</v>
      </c>
      <c r="C148" s="56">
        <f>'[11]Daily Roster'!$C148</f>
        <v>0</v>
      </c>
      <c r="D148" s="56">
        <f>'[11]Daily Roster'!$D148</f>
        <v>0</v>
      </c>
      <c r="E148" s="56">
        <f>'[11]Daily Roster'!$E148</f>
        <v>0</v>
      </c>
      <c r="F148" s="56">
        <f>'[11]Daily Roster'!$F148</f>
        <v>0</v>
      </c>
      <c r="G148" s="56">
        <f>'[11]Daily Roster'!$G148</f>
        <v>0</v>
      </c>
      <c r="H148" s="56">
        <f>'[11]Daily Roster'!$H148</f>
        <v>0</v>
      </c>
      <c r="I148" s="56">
        <f>'[11]Daily Roster'!$I148</f>
        <v>0</v>
      </c>
      <c r="J148" s="56">
        <f>'[11]Daily Roster'!$J148</f>
        <v>0</v>
      </c>
      <c r="K148" s="56">
        <f>'[11]Daily Roster'!$K148</f>
        <v>0</v>
      </c>
      <c r="L148" s="56">
        <f>'[11]Daily Roster'!$L148</f>
        <v>0</v>
      </c>
      <c r="M148" s="56">
        <f>'[11]Daily Roster'!$M148</f>
        <v>0</v>
      </c>
      <c r="N148" s="56">
        <f>'[11]Daily Roster'!$N148</f>
        <v>0</v>
      </c>
      <c r="O148" s="56">
        <f>'[11]Daily Roster'!$O148</f>
        <v>0</v>
      </c>
      <c r="P148" s="56">
        <f>'[11]Daily Roster'!$P148</f>
        <v>0</v>
      </c>
      <c r="Q148" s="56">
        <f>'[11]Daily Roster'!$Q148</f>
        <v>0</v>
      </c>
      <c r="R148" s="56">
        <f>'[11]Daily Roster'!$R148</f>
        <v>0</v>
      </c>
      <c r="S148" s="56">
        <f>'[11]Daily Roster'!$S148</f>
        <v>0</v>
      </c>
      <c r="T148" s="56">
        <f>'[11]Daily Roster'!$T148</f>
        <v>0</v>
      </c>
    </row>
    <row r="149" spans="1:20" x14ac:dyDescent="0.3">
      <c r="A149" s="7">
        <v>43671</v>
      </c>
      <c r="B149" s="119" t="s">
        <v>4</v>
      </c>
      <c r="C149" s="56">
        <f>'[11]Daily Roster'!$C149</f>
        <v>0</v>
      </c>
      <c r="D149" s="56">
        <f>'[11]Daily Roster'!$D149</f>
        <v>0</v>
      </c>
      <c r="E149" s="56">
        <f>'[11]Daily Roster'!$E149</f>
        <v>0</v>
      </c>
      <c r="F149" s="56">
        <f>'[11]Daily Roster'!$F149</f>
        <v>0</v>
      </c>
      <c r="G149" s="56">
        <f>'[11]Daily Roster'!$G149</f>
        <v>0</v>
      </c>
      <c r="H149" s="56">
        <f>'[11]Daily Roster'!$H149</f>
        <v>0</v>
      </c>
      <c r="I149" s="56">
        <f>'[11]Daily Roster'!$I149</f>
        <v>0</v>
      </c>
      <c r="J149" s="56">
        <f>'[11]Daily Roster'!$J149</f>
        <v>0</v>
      </c>
      <c r="K149" s="56">
        <f>'[11]Daily Roster'!$K149</f>
        <v>0</v>
      </c>
      <c r="L149" s="56">
        <f>'[11]Daily Roster'!$L149</f>
        <v>0</v>
      </c>
      <c r="M149" s="56">
        <f>'[11]Daily Roster'!$M149</f>
        <v>0</v>
      </c>
      <c r="N149" s="56">
        <f>'[11]Daily Roster'!$N149</f>
        <v>0</v>
      </c>
      <c r="O149" s="56">
        <f>'[11]Daily Roster'!$O149</f>
        <v>0</v>
      </c>
      <c r="P149" s="56">
        <f>'[11]Daily Roster'!$P149</f>
        <v>0</v>
      </c>
      <c r="Q149" s="56">
        <f>'[11]Daily Roster'!$Q149</f>
        <v>0</v>
      </c>
      <c r="R149" s="56">
        <f>'[11]Daily Roster'!$R149</f>
        <v>0</v>
      </c>
      <c r="S149" s="56">
        <f>'[11]Daily Roster'!$S149</f>
        <v>0</v>
      </c>
      <c r="T149" s="56">
        <f>'[11]Daily Roster'!$T149</f>
        <v>0</v>
      </c>
    </row>
    <row r="150" spans="1:20" x14ac:dyDescent="0.3">
      <c r="A150" s="7">
        <v>43672</v>
      </c>
      <c r="B150" s="119" t="s">
        <v>5</v>
      </c>
      <c r="C150" s="56">
        <f>'[11]Daily Roster'!$C150</f>
        <v>0</v>
      </c>
      <c r="D150" s="56">
        <f>'[11]Daily Roster'!$D150</f>
        <v>0</v>
      </c>
      <c r="E150" s="56">
        <f>'[11]Daily Roster'!$E150</f>
        <v>0</v>
      </c>
      <c r="F150" s="56">
        <f>'[11]Daily Roster'!$F150</f>
        <v>0</v>
      </c>
      <c r="G150" s="56">
        <f>'[11]Daily Roster'!$G150</f>
        <v>0</v>
      </c>
      <c r="H150" s="56">
        <f>'[11]Daily Roster'!$H150</f>
        <v>0</v>
      </c>
      <c r="I150" s="56">
        <f>'[11]Daily Roster'!$I150</f>
        <v>0</v>
      </c>
      <c r="J150" s="56">
        <f>'[11]Daily Roster'!$J150</f>
        <v>0</v>
      </c>
      <c r="K150" s="56">
        <f>'[11]Daily Roster'!$K150</f>
        <v>0</v>
      </c>
      <c r="L150" s="56">
        <f>'[11]Daily Roster'!$L150</f>
        <v>0</v>
      </c>
      <c r="M150" s="56">
        <f>'[11]Daily Roster'!$M150</f>
        <v>0</v>
      </c>
      <c r="N150" s="56">
        <f>'[11]Daily Roster'!$N150</f>
        <v>0</v>
      </c>
      <c r="O150" s="56">
        <f>'[11]Daily Roster'!$O150</f>
        <v>0</v>
      </c>
      <c r="P150" s="56">
        <f>'[11]Daily Roster'!$P150</f>
        <v>0</v>
      </c>
      <c r="Q150" s="56">
        <f>'[11]Daily Roster'!$Q150</f>
        <v>0</v>
      </c>
      <c r="R150" s="56">
        <f>'[11]Daily Roster'!$R150</f>
        <v>0</v>
      </c>
      <c r="S150" s="56">
        <f>'[11]Daily Roster'!$S150</f>
        <v>0</v>
      </c>
      <c r="T150" s="56">
        <f>'[11]Daily Roster'!$T150</f>
        <v>0</v>
      </c>
    </row>
    <row r="151" spans="1:20" x14ac:dyDescent="0.3">
      <c r="A151" s="7">
        <v>43675</v>
      </c>
      <c r="B151" s="119" t="s">
        <v>1</v>
      </c>
      <c r="C151" s="56">
        <f>'[11]Daily Roster'!$C151</f>
        <v>0</v>
      </c>
      <c r="D151" s="56">
        <f>'[11]Daily Roster'!$D151</f>
        <v>0</v>
      </c>
      <c r="E151" s="56">
        <f>'[11]Daily Roster'!$E151</f>
        <v>0</v>
      </c>
      <c r="F151" s="56">
        <f>'[11]Daily Roster'!$F151</f>
        <v>0</v>
      </c>
      <c r="G151" s="56">
        <f>'[11]Daily Roster'!$G151</f>
        <v>0</v>
      </c>
      <c r="H151" s="56">
        <f>'[11]Daily Roster'!$H151</f>
        <v>0</v>
      </c>
      <c r="I151" s="56">
        <f>'[11]Daily Roster'!$I151</f>
        <v>0</v>
      </c>
      <c r="J151" s="56">
        <f>'[11]Daily Roster'!$J151</f>
        <v>0</v>
      </c>
      <c r="K151" s="56">
        <f>'[11]Daily Roster'!$K151</f>
        <v>0</v>
      </c>
      <c r="L151" s="56">
        <f>'[11]Daily Roster'!$L151</f>
        <v>0</v>
      </c>
      <c r="M151" s="56">
        <f>'[11]Daily Roster'!$M151</f>
        <v>0</v>
      </c>
      <c r="N151" s="56">
        <f>'[11]Daily Roster'!$N151</f>
        <v>0</v>
      </c>
      <c r="O151" s="56">
        <f>'[11]Daily Roster'!$O151</f>
        <v>0</v>
      </c>
      <c r="P151" s="56">
        <f>'[11]Daily Roster'!$P151</f>
        <v>0</v>
      </c>
      <c r="Q151" s="56">
        <f>'[11]Daily Roster'!$Q151</f>
        <v>0</v>
      </c>
      <c r="R151" s="56">
        <f>'[11]Daily Roster'!$R151</f>
        <v>0</v>
      </c>
      <c r="S151" s="56">
        <f>'[11]Daily Roster'!$S151</f>
        <v>0</v>
      </c>
      <c r="T151" s="56">
        <f>'[11]Daily Roster'!$T151</f>
        <v>0</v>
      </c>
    </row>
    <row r="152" spans="1:20" x14ac:dyDescent="0.3">
      <c r="A152" s="7">
        <v>43676</v>
      </c>
      <c r="B152" s="119" t="s">
        <v>2</v>
      </c>
      <c r="C152" s="56">
        <f>'[11]Daily Roster'!$C152</f>
        <v>0</v>
      </c>
      <c r="D152" s="56">
        <f>'[11]Daily Roster'!$D152</f>
        <v>0</v>
      </c>
      <c r="E152" s="56">
        <f>'[11]Daily Roster'!$E152</f>
        <v>0</v>
      </c>
      <c r="F152" s="56">
        <f>'[11]Daily Roster'!$F152</f>
        <v>0</v>
      </c>
      <c r="G152" s="56">
        <f>'[11]Daily Roster'!$G152</f>
        <v>0</v>
      </c>
      <c r="H152" s="56">
        <f>'[11]Daily Roster'!$H152</f>
        <v>0</v>
      </c>
      <c r="I152" s="56">
        <f>'[11]Daily Roster'!$I152</f>
        <v>0</v>
      </c>
      <c r="J152" s="56">
        <f>'[11]Daily Roster'!$J152</f>
        <v>0</v>
      </c>
      <c r="K152" s="56">
        <f>'[11]Daily Roster'!$K152</f>
        <v>0</v>
      </c>
      <c r="L152" s="56">
        <f>'[11]Daily Roster'!$L152</f>
        <v>0</v>
      </c>
      <c r="M152" s="56">
        <f>'[11]Daily Roster'!$M152</f>
        <v>0</v>
      </c>
      <c r="N152" s="56">
        <f>'[11]Daily Roster'!$N152</f>
        <v>0</v>
      </c>
      <c r="O152" s="56">
        <f>'[11]Daily Roster'!$O152</f>
        <v>0</v>
      </c>
      <c r="P152" s="56">
        <f>'[11]Daily Roster'!$P152</f>
        <v>0</v>
      </c>
      <c r="Q152" s="56">
        <f>'[11]Daily Roster'!$Q152</f>
        <v>0</v>
      </c>
      <c r="R152" s="56">
        <f>'[11]Daily Roster'!$R152</f>
        <v>0</v>
      </c>
      <c r="S152" s="56">
        <f>'[11]Daily Roster'!$S152</f>
        <v>0</v>
      </c>
      <c r="T152" s="56">
        <f>'[11]Daily Roster'!$T152</f>
        <v>0</v>
      </c>
    </row>
    <row r="153" spans="1:20" x14ac:dyDescent="0.3">
      <c r="A153" s="7">
        <v>43677</v>
      </c>
      <c r="B153" s="119" t="s">
        <v>3</v>
      </c>
      <c r="C153" s="56">
        <f>'[11]Daily Roster'!$C153</f>
        <v>0</v>
      </c>
      <c r="D153" s="56">
        <f>'[11]Daily Roster'!$D153</f>
        <v>0</v>
      </c>
      <c r="E153" s="56">
        <f>'[11]Daily Roster'!$E153</f>
        <v>0</v>
      </c>
      <c r="F153" s="56">
        <f>'[11]Daily Roster'!$F153</f>
        <v>0</v>
      </c>
      <c r="G153" s="56">
        <f>'[11]Daily Roster'!$G153</f>
        <v>0</v>
      </c>
      <c r="H153" s="56">
        <f>'[11]Daily Roster'!$H153</f>
        <v>0</v>
      </c>
      <c r="I153" s="56">
        <f>'[11]Daily Roster'!$I153</f>
        <v>0</v>
      </c>
      <c r="J153" s="56">
        <f>'[11]Daily Roster'!$J153</f>
        <v>0</v>
      </c>
      <c r="K153" s="56">
        <f>'[11]Daily Roster'!$K153</f>
        <v>0</v>
      </c>
      <c r="L153" s="56">
        <f>'[11]Daily Roster'!$L153</f>
        <v>0</v>
      </c>
      <c r="M153" s="56">
        <f>'[11]Daily Roster'!$M153</f>
        <v>0</v>
      </c>
      <c r="N153" s="56">
        <f>'[11]Daily Roster'!$N153</f>
        <v>0</v>
      </c>
      <c r="O153" s="56">
        <f>'[11]Daily Roster'!$O153</f>
        <v>0</v>
      </c>
      <c r="P153" s="56">
        <f>'[11]Daily Roster'!$P153</f>
        <v>0</v>
      </c>
      <c r="Q153" s="56">
        <f>'[11]Daily Roster'!$Q153</f>
        <v>0</v>
      </c>
      <c r="R153" s="56">
        <f>'[11]Daily Roster'!$R153</f>
        <v>0</v>
      </c>
      <c r="S153" s="56">
        <f>'[11]Daily Roster'!$S153</f>
        <v>0</v>
      </c>
      <c r="T153" s="56">
        <f>'[11]Daily Roster'!$T153</f>
        <v>0</v>
      </c>
    </row>
    <row r="154" spans="1:20" x14ac:dyDescent="0.3">
      <c r="A154" s="7">
        <v>43678</v>
      </c>
      <c r="B154" s="119" t="s">
        <v>4</v>
      </c>
      <c r="C154" s="56">
        <f>'[11]Daily Roster'!$C154</f>
        <v>0</v>
      </c>
      <c r="D154" s="56">
        <f>'[11]Daily Roster'!$D154</f>
        <v>0</v>
      </c>
      <c r="E154" s="56">
        <f>'[11]Daily Roster'!$E154</f>
        <v>0</v>
      </c>
      <c r="F154" s="56">
        <f>'[11]Daily Roster'!$F154</f>
        <v>0</v>
      </c>
      <c r="G154" s="56">
        <f>'[11]Daily Roster'!$G154</f>
        <v>0</v>
      </c>
      <c r="H154" s="56">
        <f>'[11]Daily Roster'!$H154</f>
        <v>0</v>
      </c>
      <c r="I154" s="56">
        <f>'[11]Daily Roster'!$I154</f>
        <v>0</v>
      </c>
      <c r="J154" s="56">
        <f>'[11]Daily Roster'!$J154</f>
        <v>0</v>
      </c>
      <c r="K154" s="56">
        <f>'[11]Daily Roster'!$K154</f>
        <v>0</v>
      </c>
      <c r="L154" s="56">
        <f>'[11]Daily Roster'!$L154</f>
        <v>0</v>
      </c>
      <c r="M154" s="56">
        <f>'[11]Daily Roster'!$M154</f>
        <v>0</v>
      </c>
      <c r="N154" s="56">
        <f>'[11]Daily Roster'!$N154</f>
        <v>0</v>
      </c>
      <c r="O154" s="56">
        <f>'[11]Daily Roster'!$O154</f>
        <v>0</v>
      </c>
      <c r="P154" s="56">
        <f>'[11]Daily Roster'!$P154</f>
        <v>0</v>
      </c>
      <c r="Q154" s="56">
        <f>'[11]Daily Roster'!$Q154</f>
        <v>0</v>
      </c>
      <c r="R154" s="56">
        <f>'[11]Daily Roster'!$R154</f>
        <v>0</v>
      </c>
      <c r="S154" s="56">
        <f>'[11]Daily Roster'!$S154</f>
        <v>0</v>
      </c>
      <c r="T154" s="56">
        <f>'[11]Daily Roster'!$T154</f>
        <v>0</v>
      </c>
    </row>
    <row r="155" spans="1:20" x14ac:dyDescent="0.3">
      <c r="A155" s="7">
        <v>43679</v>
      </c>
      <c r="B155" s="119" t="s">
        <v>5</v>
      </c>
      <c r="C155" s="56">
        <f>'[11]Daily Roster'!$C155</f>
        <v>0</v>
      </c>
      <c r="D155" s="56">
        <f>'[11]Daily Roster'!$D155</f>
        <v>0</v>
      </c>
      <c r="E155" s="56">
        <f>'[11]Daily Roster'!$E155</f>
        <v>0</v>
      </c>
      <c r="F155" s="56">
        <f>'[11]Daily Roster'!$F155</f>
        <v>0</v>
      </c>
      <c r="G155" s="56">
        <f>'[11]Daily Roster'!$G155</f>
        <v>0</v>
      </c>
      <c r="H155" s="56">
        <f>'[11]Daily Roster'!$H155</f>
        <v>0</v>
      </c>
      <c r="I155" s="56">
        <f>'[11]Daily Roster'!$I155</f>
        <v>0</v>
      </c>
      <c r="J155" s="56">
        <f>'[11]Daily Roster'!$J155</f>
        <v>0</v>
      </c>
      <c r="K155" s="56">
        <f>'[11]Daily Roster'!$K155</f>
        <v>0</v>
      </c>
      <c r="L155" s="56">
        <f>'[11]Daily Roster'!$L155</f>
        <v>0</v>
      </c>
      <c r="M155" s="56">
        <f>'[11]Daily Roster'!$M155</f>
        <v>0</v>
      </c>
      <c r="N155" s="56">
        <f>'[11]Daily Roster'!$N155</f>
        <v>0</v>
      </c>
      <c r="O155" s="56">
        <f>'[11]Daily Roster'!$O155</f>
        <v>0</v>
      </c>
      <c r="P155" s="56">
        <f>'[11]Daily Roster'!$P155</f>
        <v>0</v>
      </c>
      <c r="Q155" s="56">
        <f>'[11]Daily Roster'!$Q155</f>
        <v>0</v>
      </c>
      <c r="R155" s="56">
        <f>'[11]Daily Roster'!$R155</f>
        <v>0</v>
      </c>
      <c r="S155" s="56">
        <f>'[11]Daily Roster'!$S155</f>
        <v>0</v>
      </c>
      <c r="T155" s="56">
        <f>'[11]Daily Roster'!$T155</f>
        <v>0</v>
      </c>
    </row>
    <row r="156" spans="1:20" x14ac:dyDescent="0.3">
      <c r="A156" s="7">
        <v>43682</v>
      </c>
      <c r="B156" s="119" t="s">
        <v>1</v>
      </c>
      <c r="C156" s="56">
        <f>'[11]Daily Roster'!$C156</f>
        <v>0</v>
      </c>
      <c r="D156" s="56">
        <f>'[11]Daily Roster'!$D156</f>
        <v>0</v>
      </c>
      <c r="E156" s="56">
        <f>'[11]Daily Roster'!$E156</f>
        <v>0</v>
      </c>
      <c r="F156" s="56">
        <f>'[11]Daily Roster'!$F156</f>
        <v>0</v>
      </c>
      <c r="G156" s="56">
        <f>'[11]Daily Roster'!$G156</f>
        <v>0</v>
      </c>
      <c r="H156" s="56">
        <f>'[11]Daily Roster'!$H156</f>
        <v>0</v>
      </c>
      <c r="I156" s="56">
        <f>'[11]Daily Roster'!$I156</f>
        <v>0</v>
      </c>
      <c r="J156" s="56">
        <f>'[11]Daily Roster'!$J156</f>
        <v>0</v>
      </c>
      <c r="K156" s="56">
        <f>'[11]Daily Roster'!$K156</f>
        <v>0</v>
      </c>
      <c r="L156" s="56">
        <f>'[11]Daily Roster'!$L156</f>
        <v>0</v>
      </c>
      <c r="M156" s="56">
        <f>'[11]Daily Roster'!$M156</f>
        <v>0</v>
      </c>
      <c r="N156" s="56">
        <f>'[11]Daily Roster'!$N156</f>
        <v>0</v>
      </c>
      <c r="O156" s="56">
        <f>'[11]Daily Roster'!$O156</f>
        <v>0</v>
      </c>
      <c r="P156" s="56">
        <f>'[11]Daily Roster'!$P156</f>
        <v>0</v>
      </c>
      <c r="Q156" s="56">
        <f>'[11]Daily Roster'!$Q156</f>
        <v>0</v>
      </c>
      <c r="R156" s="56">
        <f>'[11]Daily Roster'!$R156</f>
        <v>0</v>
      </c>
      <c r="S156" s="56">
        <f>'[11]Daily Roster'!$S156</f>
        <v>0</v>
      </c>
      <c r="T156" s="56">
        <f>'[11]Daily Roster'!$T156</f>
        <v>0</v>
      </c>
    </row>
    <row r="157" spans="1:20" x14ac:dyDescent="0.3">
      <c r="A157" s="7">
        <v>43683</v>
      </c>
      <c r="B157" s="119" t="s">
        <v>2</v>
      </c>
      <c r="C157" s="56">
        <f>'[11]Daily Roster'!$C157</f>
        <v>0</v>
      </c>
      <c r="D157" s="56">
        <f>'[11]Daily Roster'!$D157</f>
        <v>0</v>
      </c>
      <c r="E157" s="56">
        <f>'[11]Daily Roster'!$E157</f>
        <v>0</v>
      </c>
      <c r="F157" s="56">
        <f>'[11]Daily Roster'!$F157</f>
        <v>0</v>
      </c>
      <c r="G157" s="56">
        <f>'[11]Daily Roster'!$G157</f>
        <v>0</v>
      </c>
      <c r="H157" s="56">
        <f>'[11]Daily Roster'!$H157</f>
        <v>0</v>
      </c>
      <c r="I157" s="56">
        <f>'[11]Daily Roster'!$I157</f>
        <v>0</v>
      </c>
      <c r="J157" s="56">
        <f>'[11]Daily Roster'!$J157</f>
        <v>0</v>
      </c>
      <c r="K157" s="56">
        <f>'[11]Daily Roster'!$K157</f>
        <v>0</v>
      </c>
      <c r="L157" s="56">
        <f>'[11]Daily Roster'!$L157</f>
        <v>0</v>
      </c>
      <c r="M157" s="56">
        <f>'[11]Daily Roster'!$M157</f>
        <v>0</v>
      </c>
      <c r="N157" s="56">
        <f>'[11]Daily Roster'!$N157</f>
        <v>0</v>
      </c>
      <c r="O157" s="56">
        <f>'[11]Daily Roster'!$O157</f>
        <v>0</v>
      </c>
      <c r="P157" s="56">
        <f>'[11]Daily Roster'!$P157</f>
        <v>0</v>
      </c>
      <c r="Q157" s="56">
        <f>'[11]Daily Roster'!$Q157</f>
        <v>0</v>
      </c>
      <c r="R157" s="56">
        <f>'[11]Daily Roster'!$R157</f>
        <v>0</v>
      </c>
      <c r="S157" s="56">
        <f>'[11]Daily Roster'!$S157</f>
        <v>0</v>
      </c>
      <c r="T157" s="56">
        <f>'[11]Daily Roster'!$T157</f>
        <v>0</v>
      </c>
    </row>
    <row r="158" spans="1:20" x14ac:dyDescent="0.3">
      <c r="A158" s="7">
        <v>43684</v>
      </c>
      <c r="B158" s="119" t="s">
        <v>3</v>
      </c>
      <c r="C158" s="56">
        <f>'[11]Daily Roster'!$C158</f>
        <v>0</v>
      </c>
      <c r="D158" s="56">
        <f>'[11]Daily Roster'!$D158</f>
        <v>0</v>
      </c>
      <c r="E158" s="56">
        <f>'[11]Daily Roster'!$E158</f>
        <v>0</v>
      </c>
      <c r="F158" s="56">
        <f>'[11]Daily Roster'!$F158</f>
        <v>0</v>
      </c>
      <c r="G158" s="56">
        <f>'[11]Daily Roster'!$G158</f>
        <v>0</v>
      </c>
      <c r="H158" s="56">
        <f>'[11]Daily Roster'!$H158</f>
        <v>0</v>
      </c>
      <c r="I158" s="56">
        <f>'[11]Daily Roster'!$I158</f>
        <v>0</v>
      </c>
      <c r="J158" s="56">
        <f>'[11]Daily Roster'!$J158</f>
        <v>0</v>
      </c>
      <c r="K158" s="56">
        <f>'[11]Daily Roster'!$K158</f>
        <v>0</v>
      </c>
      <c r="L158" s="56">
        <f>'[11]Daily Roster'!$L158</f>
        <v>0</v>
      </c>
      <c r="M158" s="56">
        <f>'[11]Daily Roster'!$M158</f>
        <v>0</v>
      </c>
      <c r="N158" s="56">
        <f>'[11]Daily Roster'!$N158</f>
        <v>0</v>
      </c>
      <c r="O158" s="56">
        <f>'[11]Daily Roster'!$O158</f>
        <v>0</v>
      </c>
      <c r="P158" s="56">
        <f>'[11]Daily Roster'!$P158</f>
        <v>0</v>
      </c>
      <c r="Q158" s="56">
        <f>'[11]Daily Roster'!$Q158</f>
        <v>0</v>
      </c>
      <c r="R158" s="56">
        <f>'[11]Daily Roster'!$R158</f>
        <v>0</v>
      </c>
      <c r="S158" s="56">
        <f>'[11]Daily Roster'!$S158</f>
        <v>0</v>
      </c>
      <c r="T158" s="56">
        <f>'[11]Daily Roster'!$T158</f>
        <v>0</v>
      </c>
    </row>
    <row r="159" spans="1:20" x14ac:dyDescent="0.3">
      <c r="A159" s="7">
        <v>43685</v>
      </c>
      <c r="B159" s="119" t="s">
        <v>4</v>
      </c>
      <c r="C159" s="56">
        <f>'[11]Daily Roster'!$C159</f>
        <v>0</v>
      </c>
      <c r="D159" s="56">
        <f>'[11]Daily Roster'!$D159</f>
        <v>0</v>
      </c>
      <c r="E159" s="56">
        <f>'[11]Daily Roster'!$E159</f>
        <v>0</v>
      </c>
      <c r="F159" s="56">
        <f>'[11]Daily Roster'!$F159</f>
        <v>0</v>
      </c>
      <c r="G159" s="56">
        <f>'[11]Daily Roster'!$G159</f>
        <v>0</v>
      </c>
      <c r="H159" s="56">
        <f>'[11]Daily Roster'!$H159</f>
        <v>0</v>
      </c>
      <c r="I159" s="56">
        <f>'[11]Daily Roster'!$I159</f>
        <v>0</v>
      </c>
      <c r="J159" s="56">
        <f>'[11]Daily Roster'!$J159</f>
        <v>0</v>
      </c>
      <c r="K159" s="56">
        <f>'[11]Daily Roster'!$K159</f>
        <v>0</v>
      </c>
      <c r="L159" s="56">
        <f>'[11]Daily Roster'!$L159</f>
        <v>0</v>
      </c>
      <c r="M159" s="56">
        <f>'[11]Daily Roster'!$M159</f>
        <v>0</v>
      </c>
      <c r="N159" s="56">
        <f>'[11]Daily Roster'!$N159</f>
        <v>0</v>
      </c>
      <c r="O159" s="56">
        <f>'[11]Daily Roster'!$O159</f>
        <v>0</v>
      </c>
      <c r="P159" s="56">
        <f>'[11]Daily Roster'!$P159</f>
        <v>0</v>
      </c>
      <c r="Q159" s="56">
        <f>'[11]Daily Roster'!$Q159</f>
        <v>0</v>
      </c>
      <c r="R159" s="56">
        <f>'[11]Daily Roster'!$R159</f>
        <v>0</v>
      </c>
      <c r="S159" s="56">
        <f>'[11]Daily Roster'!$S159</f>
        <v>0</v>
      </c>
      <c r="T159" s="56">
        <f>'[11]Daily Roster'!$T159</f>
        <v>0</v>
      </c>
    </row>
    <row r="160" spans="1:20" x14ac:dyDescent="0.3">
      <c r="A160" s="7">
        <v>43686</v>
      </c>
      <c r="B160" s="119" t="s">
        <v>5</v>
      </c>
      <c r="C160" s="56">
        <f>'[11]Daily Roster'!$C160</f>
        <v>0</v>
      </c>
      <c r="D160" s="56">
        <f>'[11]Daily Roster'!$D160</f>
        <v>0</v>
      </c>
      <c r="E160" s="56">
        <f>'[11]Daily Roster'!$E160</f>
        <v>0</v>
      </c>
      <c r="F160" s="56">
        <f>'[11]Daily Roster'!$F160</f>
        <v>0</v>
      </c>
      <c r="G160" s="56">
        <f>'[11]Daily Roster'!$G160</f>
        <v>0</v>
      </c>
      <c r="H160" s="56">
        <f>'[11]Daily Roster'!$H160</f>
        <v>0</v>
      </c>
      <c r="I160" s="56">
        <f>'[11]Daily Roster'!$I160</f>
        <v>0</v>
      </c>
      <c r="J160" s="56">
        <f>'[11]Daily Roster'!$J160</f>
        <v>0</v>
      </c>
      <c r="K160" s="56">
        <f>'[11]Daily Roster'!$K160</f>
        <v>0</v>
      </c>
      <c r="L160" s="56">
        <f>'[11]Daily Roster'!$L160</f>
        <v>0</v>
      </c>
      <c r="M160" s="56">
        <f>'[11]Daily Roster'!$M160</f>
        <v>0</v>
      </c>
      <c r="N160" s="56">
        <f>'[11]Daily Roster'!$N160</f>
        <v>0</v>
      </c>
      <c r="O160" s="56">
        <f>'[11]Daily Roster'!$O160</f>
        <v>0</v>
      </c>
      <c r="P160" s="56">
        <f>'[11]Daily Roster'!$P160</f>
        <v>0</v>
      </c>
      <c r="Q160" s="56">
        <f>'[11]Daily Roster'!$Q160</f>
        <v>0</v>
      </c>
      <c r="R160" s="56">
        <f>'[11]Daily Roster'!$R160</f>
        <v>0</v>
      </c>
      <c r="S160" s="56">
        <f>'[11]Daily Roster'!$S160</f>
        <v>0</v>
      </c>
      <c r="T160" s="56">
        <f>'[11]Daily Roster'!$T160</f>
        <v>0</v>
      </c>
    </row>
    <row r="161" spans="1:20" x14ac:dyDescent="0.3">
      <c r="A161" s="7">
        <v>43689</v>
      </c>
      <c r="B161" s="119" t="s">
        <v>1</v>
      </c>
      <c r="C161" s="56">
        <f>'[11]Daily Roster'!$C161</f>
        <v>0</v>
      </c>
      <c r="D161" s="56">
        <f>'[11]Daily Roster'!$D161</f>
        <v>0</v>
      </c>
      <c r="E161" s="56">
        <f>'[11]Daily Roster'!$E161</f>
        <v>0</v>
      </c>
      <c r="F161" s="56">
        <f>'[11]Daily Roster'!$F161</f>
        <v>0</v>
      </c>
      <c r="G161" s="56">
        <f>'[11]Daily Roster'!$G161</f>
        <v>0</v>
      </c>
      <c r="H161" s="56">
        <f>'[11]Daily Roster'!$H161</f>
        <v>0</v>
      </c>
      <c r="I161" s="56">
        <f>'[11]Daily Roster'!$I161</f>
        <v>0</v>
      </c>
      <c r="J161" s="56">
        <f>'[11]Daily Roster'!$J161</f>
        <v>0</v>
      </c>
      <c r="K161" s="56">
        <f>'[11]Daily Roster'!$K161</f>
        <v>0</v>
      </c>
      <c r="L161" s="56">
        <f>'[11]Daily Roster'!$L161</f>
        <v>0</v>
      </c>
      <c r="M161" s="56">
        <f>'[11]Daily Roster'!$M161</f>
        <v>0</v>
      </c>
      <c r="N161" s="56">
        <f>'[11]Daily Roster'!$N161</f>
        <v>0</v>
      </c>
      <c r="O161" s="56">
        <f>'[11]Daily Roster'!$O161</f>
        <v>0</v>
      </c>
      <c r="P161" s="56">
        <f>'[11]Daily Roster'!$P161</f>
        <v>0</v>
      </c>
      <c r="Q161" s="56">
        <f>'[11]Daily Roster'!$Q161</f>
        <v>0</v>
      </c>
      <c r="R161" s="56">
        <f>'[11]Daily Roster'!$R161</f>
        <v>0</v>
      </c>
      <c r="S161" s="56">
        <f>'[11]Daily Roster'!$S161</f>
        <v>0</v>
      </c>
      <c r="T161" s="56">
        <f>'[11]Daily Roster'!$T161</f>
        <v>0</v>
      </c>
    </row>
    <row r="162" spans="1:20" x14ac:dyDescent="0.3">
      <c r="A162" s="7">
        <v>43690</v>
      </c>
      <c r="B162" s="119" t="s">
        <v>2</v>
      </c>
      <c r="C162" s="56">
        <f>'[11]Daily Roster'!$C162</f>
        <v>0</v>
      </c>
      <c r="D162" s="56">
        <f>'[11]Daily Roster'!$D162</f>
        <v>0</v>
      </c>
      <c r="E162" s="56">
        <f>'[11]Daily Roster'!$E162</f>
        <v>0</v>
      </c>
      <c r="F162" s="56">
        <f>'[11]Daily Roster'!$F162</f>
        <v>0</v>
      </c>
      <c r="G162" s="56">
        <f>'[11]Daily Roster'!$G162</f>
        <v>0</v>
      </c>
      <c r="H162" s="56">
        <f>'[11]Daily Roster'!$H162</f>
        <v>0</v>
      </c>
      <c r="I162" s="56">
        <f>'[11]Daily Roster'!$I162</f>
        <v>0</v>
      </c>
      <c r="J162" s="56">
        <f>'[11]Daily Roster'!$J162</f>
        <v>0</v>
      </c>
      <c r="K162" s="56">
        <f>'[11]Daily Roster'!$K162</f>
        <v>0</v>
      </c>
      <c r="L162" s="56">
        <f>'[11]Daily Roster'!$L162</f>
        <v>0</v>
      </c>
      <c r="M162" s="56">
        <f>'[11]Daily Roster'!$M162</f>
        <v>0</v>
      </c>
      <c r="N162" s="56">
        <f>'[11]Daily Roster'!$N162</f>
        <v>0</v>
      </c>
      <c r="O162" s="56">
        <f>'[11]Daily Roster'!$O162</f>
        <v>0</v>
      </c>
      <c r="P162" s="56">
        <f>'[11]Daily Roster'!$P162</f>
        <v>0</v>
      </c>
      <c r="Q162" s="56">
        <f>'[11]Daily Roster'!$Q162</f>
        <v>0</v>
      </c>
      <c r="R162" s="56">
        <f>'[11]Daily Roster'!$R162</f>
        <v>0</v>
      </c>
      <c r="S162" s="56">
        <f>'[11]Daily Roster'!$S162</f>
        <v>0</v>
      </c>
      <c r="T162" s="56">
        <f>'[11]Daily Roster'!$T162</f>
        <v>0</v>
      </c>
    </row>
    <row r="163" spans="1:20" x14ac:dyDescent="0.3">
      <c r="A163" s="7">
        <v>43691</v>
      </c>
      <c r="B163" s="119" t="s">
        <v>3</v>
      </c>
      <c r="C163" s="56">
        <f>'[11]Daily Roster'!$C163</f>
        <v>0</v>
      </c>
      <c r="D163" s="56">
        <f>'[11]Daily Roster'!$D163</f>
        <v>0</v>
      </c>
      <c r="E163" s="56">
        <f>'[11]Daily Roster'!$E163</f>
        <v>0</v>
      </c>
      <c r="F163" s="56">
        <f>'[11]Daily Roster'!$F163</f>
        <v>0</v>
      </c>
      <c r="G163" s="56">
        <f>'[11]Daily Roster'!$G163</f>
        <v>0</v>
      </c>
      <c r="H163" s="56">
        <f>'[11]Daily Roster'!$H163</f>
        <v>0</v>
      </c>
      <c r="I163" s="56">
        <f>'[11]Daily Roster'!$I163</f>
        <v>0</v>
      </c>
      <c r="J163" s="56">
        <f>'[11]Daily Roster'!$J163</f>
        <v>0</v>
      </c>
      <c r="K163" s="56">
        <f>'[11]Daily Roster'!$K163</f>
        <v>0</v>
      </c>
      <c r="L163" s="56">
        <f>'[11]Daily Roster'!$L163</f>
        <v>0</v>
      </c>
      <c r="M163" s="56">
        <f>'[11]Daily Roster'!$M163</f>
        <v>0</v>
      </c>
      <c r="N163" s="56">
        <f>'[11]Daily Roster'!$N163</f>
        <v>0</v>
      </c>
      <c r="O163" s="56">
        <f>'[11]Daily Roster'!$O163</f>
        <v>0</v>
      </c>
      <c r="P163" s="56">
        <f>'[11]Daily Roster'!$P163</f>
        <v>0</v>
      </c>
      <c r="Q163" s="56">
        <f>'[11]Daily Roster'!$Q163</f>
        <v>0</v>
      </c>
      <c r="R163" s="56">
        <f>'[11]Daily Roster'!$R163</f>
        <v>0</v>
      </c>
      <c r="S163" s="56">
        <f>'[11]Daily Roster'!$S163</f>
        <v>0</v>
      </c>
      <c r="T163" s="56">
        <f>'[11]Daily Roster'!$T163</f>
        <v>0</v>
      </c>
    </row>
    <row r="164" spans="1:20" x14ac:dyDescent="0.3">
      <c r="A164" s="7">
        <v>43692</v>
      </c>
      <c r="B164" s="119" t="s">
        <v>4</v>
      </c>
      <c r="C164" s="56">
        <f>'[11]Daily Roster'!$C164</f>
        <v>0</v>
      </c>
      <c r="D164" s="56">
        <f>'[11]Daily Roster'!$D164</f>
        <v>0</v>
      </c>
      <c r="E164" s="56">
        <f>'[11]Daily Roster'!$E164</f>
        <v>0</v>
      </c>
      <c r="F164" s="56">
        <f>'[11]Daily Roster'!$F164</f>
        <v>0</v>
      </c>
      <c r="G164" s="56">
        <f>'[11]Daily Roster'!$G164</f>
        <v>0</v>
      </c>
      <c r="H164" s="56">
        <f>'[11]Daily Roster'!$H164</f>
        <v>0</v>
      </c>
      <c r="I164" s="56">
        <f>'[11]Daily Roster'!$I164</f>
        <v>0</v>
      </c>
      <c r="J164" s="56">
        <f>'[11]Daily Roster'!$J164</f>
        <v>0</v>
      </c>
      <c r="K164" s="56">
        <f>'[11]Daily Roster'!$K164</f>
        <v>0</v>
      </c>
      <c r="L164" s="56">
        <f>'[11]Daily Roster'!$L164</f>
        <v>0</v>
      </c>
      <c r="M164" s="56">
        <f>'[11]Daily Roster'!$M164</f>
        <v>0</v>
      </c>
      <c r="N164" s="56">
        <f>'[11]Daily Roster'!$N164</f>
        <v>0</v>
      </c>
      <c r="O164" s="56">
        <f>'[11]Daily Roster'!$O164</f>
        <v>0</v>
      </c>
      <c r="P164" s="56">
        <f>'[11]Daily Roster'!$P164</f>
        <v>0</v>
      </c>
      <c r="Q164" s="56">
        <f>'[11]Daily Roster'!$Q164</f>
        <v>0</v>
      </c>
      <c r="R164" s="56">
        <f>'[11]Daily Roster'!$R164</f>
        <v>0</v>
      </c>
      <c r="S164" s="56">
        <f>'[11]Daily Roster'!$S164</f>
        <v>0</v>
      </c>
      <c r="T164" s="56">
        <f>'[11]Daily Roster'!$T164</f>
        <v>0</v>
      </c>
    </row>
    <row r="165" spans="1:20" x14ac:dyDescent="0.3">
      <c r="A165" s="7">
        <v>43693</v>
      </c>
      <c r="B165" s="119" t="s">
        <v>5</v>
      </c>
      <c r="C165" s="56">
        <f>'[11]Daily Roster'!$C165</f>
        <v>0</v>
      </c>
      <c r="D165" s="56">
        <f>'[11]Daily Roster'!$D165</f>
        <v>0</v>
      </c>
      <c r="E165" s="56">
        <f>'[11]Daily Roster'!$E165</f>
        <v>0</v>
      </c>
      <c r="F165" s="56">
        <f>'[11]Daily Roster'!$F165</f>
        <v>0</v>
      </c>
      <c r="G165" s="56">
        <f>'[11]Daily Roster'!$G165</f>
        <v>0</v>
      </c>
      <c r="H165" s="56">
        <f>'[11]Daily Roster'!$H165</f>
        <v>0</v>
      </c>
      <c r="I165" s="56">
        <f>'[11]Daily Roster'!$I165</f>
        <v>0</v>
      </c>
      <c r="J165" s="56">
        <f>'[11]Daily Roster'!$J165</f>
        <v>0</v>
      </c>
      <c r="K165" s="56">
        <f>'[11]Daily Roster'!$K165</f>
        <v>0</v>
      </c>
      <c r="L165" s="56">
        <f>'[11]Daily Roster'!$L165</f>
        <v>0</v>
      </c>
      <c r="M165" s="56">
        <f>'[11]Daily Roster'!$M165</f>
        <v>0</v>
      </c>
      <c r="N165" s="56">
        <f>'[11]Daily Roster'!$N165</f>
        <v>0</v>
      </c>
      <c r="O165" s="56">
        <f>'[11]Daily Roster'!$O165</f>
        <v>0</v>
      </c>
      <c r="P165" s="56">
        <f>'[11]Daily Roster'!$P165</f>
        <v>0</v>
      </c>
      <c r="Q165" s="56">
        <f>'[11]Daily Roster'!$Q165</f>
        <v>0</v>
      </c>
      <c r="R165" s="56">
        <f>'[11]Daily Roster'!$R165</f>
        <v>0</v>
      </c>
      <c r="S165" s="56">
        <f>'[11]Daily Roster'!$S165</f>
        <v>0</v>
      </c>
      <c r="T165" s="56">
        <f>'[11]Daily Roster'!$T165</f>
        <v>0</v>
      </c>
    </row>
    <row r="166" spans="1:20" x14ac:dyDescent="0.3">
      <c r="A166" s="7">
        <v>43696</v>
      </c>
      <c r="B166" s="119" t="s">
        <v>1</v>
      </c>
      <c r="C166" s="56">
        <f>'[11]Daily Roster'!$C166</f>
        <v>0</v>
      </c>
      <c r="D166" s="56">
        <f>'[11]Daily Roster'!$D166</f>
        <v>0</v>
      </c>
      <c r="E166" s="56">
        <f>'[11]Daily Roster'!$E166</f>
        <v>0</v>
      </c>
      <c r="F166" s="56">
        <f>'[11]Daily Roster'!$F166</f>
        <v>0</v>
      </c>
      <c r="G166" s="56">
        <f>'[11]Daily Roster'!$G166</f>
        <v>0</v>
      </c>
      <c r="H166" s="56">
        <f>'[11]Daily Roster'!$H166</f>
        <v>0</v>
      </c>
      <c r="I166" s="56">
        <f>'[11]Daily Roster'!$I166</f>
        <v>0</v>
      </c>
      <c r="J166" s="56">
        <f>'[11]Daily Roster'!$J166</f>
        <v>0</v>
      </c>
      <c r="K166" s="56">
        <f>'[11]Daily Roster'!$K166</f>
        <v>0</v>
      </c>
      <c r="L166" s="56">
        <f>'[11]Daily Roster'!$L166</f>
        <v>0</v>
      </c>
      <c r="M166" s="56">
        <f>'[11]Daily Roster'!$M166</f>
        <v>0</v>
      </c>
      <c r="N166" s="56">
        <f>'[11]Daily Roster'!$N166</f>
        <v>0</v>
      </c>
      <c r="O166" s="56">
        <f>'[11]Daily Roster'!$O166</f>
        <v>0</v>
      </c>
      <c r="P166" s="56">
        <f>'[11]Daily Roster'!$P166</f>
        <v>0</v>
      </c>
      <c r="Q166" s="56">
        <f>'[11]Daily Roster'!$Q166</f>
        <v>0</v>
      </c>
      <c r="R166" s="56">
        <f>'[11]Daily Roster'!$R166</f>
        <v>0</v>
      </c>
      <c r="S166" s="56">
        <f>'[11]Daily Roster'!$S166</f>
        <v>0</v>
      </c>
      <c r="T166" s="56">
        <f>'[11]Daily Roster'!$T166</f>
        <v>0</v>
      </c>
    </row>
    <row r="167" spans="1:20" x14ac:dyDescent="0.3">
      <c r="A167" s="7">
        <v>43697</v>
      </c>
      <c r="B167" s="119" t="s">
        <v>2</v>
      </c>
      <c r="C167" s="56">
        <f>'[11]Daily Roster'!$C167</f>
        <v>0</v>
      </c>
      <c r="D167" s="56">
        <f>'[11]Daily Roster'!$D167</f>
        <v>0</v>
      </c>
      <c r="E167" s="56">
        <f>'[11]Daily Roster'!$E167</f>
        <v>0</v>
      </c>
      <c r="F167" s="56">
        <f>'[11]Daily Roster'!$F167</f>
        <v>0</v>
      </c>
      <c r="G167" s="56">
        <f>'[11]Daily Roster'!$G167</f>
        <v>0</v>
      </c>
      <c r="H167" s="56">
        <f>'[11]Daily Roster'!$H167</f>
        <v>0</v>
      </c>
      <c r="I167" s="56">
        <f>'[11]Daily Roster'!$I167</f>
        <v>0</v>
      </c>
      <c r="J167" s="56">
        <f>'[11]Daily Roster'!$J167</f>
        <v>0</v>
      </c>
      <c r="K167" s="56">
        <f>'[11]Daily Roster'!$K167</f>
        <v>0</v>
      </c>
      <c r="L167" s="56">
        <f>'[11]Daily Roster'!$L167</f>
        <v>0</v>
      </c>
      <c r="M167" s="56">
        <f>'[11]Daily Roster'!$M167</f>
        <v>0</v>
      </c>
      <c r="N167" s="56">
        <f>'[11]Daily Roster'!$N167</f>
        <v>0</v>
      </c>
      <c r="O167" s="56">
        <f>'[11]Daily Roster'!$O167</f>
        <v>0</v>
      </c>
      <c r="P167" s="56">
        <f>'[11]Daily Roster'!$P167</f>
        <v>0</v>
      </c>
      <c r="Q167" s="56">
        <f>'[11]Daily Roster'!$Q167</f>
        <v>0</v>
      </c>
      <c r="R167" s="56">
        <f>'[11]Daily Roster'!$R167</f>
        <v>0</v>
      </c>
      <c r="S167" s="56">
        <f>'[11]Daily Roster'!$S167</f>
        <v>0</v>
      </c>
      <c r="T167" s="56">
        <f>'[11]Daily Roster'!$T167</f>
        <v>0</v>
      </c>
    </row>
    <row r="168" spans="1:20" x14ac:dyDescent="0.3">
      <c r="A168" s="7">
        <v>43698</v>
      </c>
      <c r="B168" s="119" t="s">
        <v>3</v>
      </c>
      <c r="C168" s="56">
        <f>'[11]Daily Roster'!$C168</f>
        <v>0</v>
      </c>
      <c r="D168" s="56">
        <f>'[11]Daily Roster'!$D168</f>
        <v>0</v>
      </c>
      <c r="E168" s="56">
        <f>'[11]Daily Roster'!$E168</f>
        <v>0</v>
      </c>
      <c r="F168" s="56">
        <f>'[11]Daily Roster'!$F168</f>
        <v>0</v>
      </c>
      <c r="G168" s="56">
        <f>'[11]Daily Roster'!$G168</f>
        <v>0</v>
      </c>
      <c r="H168" s="56">
        <f>'[11]Daily Roster'!$H168</f>
        <v>0</v>
      </c>
      <c r="I168" s="56">
        <f>'[11]Daily Roster'!$I168</f>
        <v>0</v>
      </c>
      <c r="J168" s="56">
        <f>'[11]Daily Roster'!$J168</f>
        <v>0</v>
      </c>
      <c r="K168" s="56">
        <f>'[11]Daily Roster'!$K168</f>
        <v>0</v>
      </c>
      <c r="L168" s="56">
        <f>'[11]Daily Roster'!$L168</f>
        <v>0</v>
      </c>
      <c r="M168" s="56">
        <f>'[11]Daily Roster'!$M168</f>
        <v>0</v>
      </c>
      <c r="N168" s="56">
        <f>'[11]Daily Roster'!$N168</f>
        <v>0</v>
      </c>
      <c r="O168" s="56">
        <f>'[11]Daily Roster'!$O168</f>
        <v>0</v>
      </c>
      <c r="P168" s="56">
        <f>'[11]Daily Roster'!$P168</f>
        <v>0</v>
      </c>
      <c r="Q168" s="56">
        <f>'[11]Daily Roster'!$Q168</f>
        <v>0</v>
      </c>
      <c r="R168" s="56">
        <f>'[11]Daily Roster'!$R168</f>
        <v>0</v>
      </c>
      <c r="S168" s="56">
        <f>'[11]Daily Roster'!$S168</f>
        <v>0</v>
      </c>
      <c r="T168" s="56">
        <f>'[11]Daily Roster'!$T168</f>
        <v>0</v>
      </c>
    </row>
    <row r="169" spans="1:20" x14ac:dyDescent="0.3">
      <c r="A169" s="7">
        <v>43699</v>
      </c>
      <c r="B169" s="119" t="s">
        <v>4</v>
      </c>
      <c r="C169" s="56">
        <f>'[11]Daily Roster'!$C169</f>
        <v>0</v>
      </c>
      <c r="D169" s="56">
        <f>'[11]Daily Roster'!$D169</f>
        <v>0</v>
      </c>
      <c r="E169" s="56">
        <f>'[11]Daily Roster'!$E169</f>
        <v>0</v>
      </c>
      <c r="F169" s="56">
        <f>'[11]Daily Roster'!$F169</f>
        <v>0</v>
      </c>
      <c r="G169" s="56">
        <f>'[11]Daily Roster'!$G169</f>
        <v>0</v>
      </c>
      <c r="H169" s="56">
        <f>'[11]Daily Roster'!$H169</f>
        <v>0</v>
      </c>
      <c r="I169" s="56">
        <f>'[11]Daily Roster'!$I169</f>
        <v>0</v>
      </c>
      <c r="J169" s="56">
        <f>'[11]Daily Roster'!$J169</f>
        <v>0</v>
      </c>
      <c r="K169" s="56">
        <f>'[11]Daily Roster'!$K169</f>
        <v>0</v>
      </c>
      <c r="L169" s="56">
        <f>'[11]Daily Roster'!$L169</f>
        <v>0</v>
      </c>
      <c r="M169" s="56">
        <f>'[11]Daily Roster'!$M169</f>
        <v>0</v>
      </c>
      <c r="N169" s="56">
        <f>'[11]Daily Roster'!$N169</f>
        <v>0</v>
      </c>
      <c r="O169" s="56">
        <f>'[11]Daily Roster'!$O169</f>
        <v>0</v>
      </c>
      <c r="P169" s="56">
        <f>'[11]Daily Roster'!$P169</f>
        <v>0</v>
      </c>
      <c r="Q169" s="56">
        <f>'[11]Daily Roster'!$Q169</f>
        <v>0</v>
      </c>
      <c r="R169" s="56">
        <f>'[11]Daily Roster'!$R169</f>
        <v>0</v>
      </c>
      <c r="S169" s="56">
        <f>'[11]Daily Roster'!$S169</f>
        <v>0</v>
      </c>
      <c r="T169" s="56">
        <f>'[11]Daily Roster'!$T169</f>
        <v>0</v>
      </c>
    </row>
    <row r="170" spans="1:20" x14ac:dyDescent="0.3">
      <c r="A170" s="7">
        <v>43700</v>
      </c>
      <c r="B170" s="119" t="s">
        <v>5</v>
      </c>
      <c r="C170" s="56">
        <f>'[11]Daily Roster'!$C170</f>
        <v>0</v>
      </c>
      <c r="D170" s="56">
        <f>'[11]Daily Roster'!$D170</f>
        <v>0</v>
      </c>
      <c r="E170" s="56">
        <f>'[11]Daily Roster'!$E170</f>
        <v>0</v>
      </c>
      <c r="F170" s="56">
        <f>'[11]Daily Roster'!$F170</f>
        <v>0</v>
      </c>
      <c r="G170" s="56">
        <f>'[11]Daily Roster'!$G170</f>
        <v>0</v>
      </c>
      <c r="H170" s="56">
        <f>'[11]Daily Roster'!$H170</f>
        <v>0</v>
      </c>
      <c r="I170" s="56">
        <f>'[11]Daily Roster'!$I170</f>
        <v>0</v>
      </c>
      <c r="J170" s="56">
        <f>'[11]Daily Roster'!$J170</f>
        <v>0</v>
      </c>
      <c r="K170" s="56">
        <f>'[11]Daily Roster'!$K170</f>
        <v>0</v>
      </c>
      <c r="L170" s="56">
        <f>'[11]Daily Roster'!$L170</f>
        <v>0</v>
      </c>
      <c r="M170" s="56">
        <f>'[11]Daily Roster'!$M170</f>
        <v>0</v>
      </c>
      <c r="N170" s="56">
        <f>'[11]Daily Roster'!$N170</f>
        <v>0</v>
      </c>
      <c r="O170" s="56">
        <f>'[11]Daily Roster'!$O170</f>
        <v>0</v>
      </c>
      <c r="P170" s="56">
        <f>'[11]Daily Roster'!$P170</f>
        <v>0</v>
      </c>
      <c r="Q170" s="56">
        <f>'[11]Daily Roster'!$Q170</f>
        <v>0</v>
      </c>
      <c r="R170" s="56">
        <f>'[11]Daily Roster'!$R170</f>
        <v>0</v>
      </c>
      <c r="S170" s="56">
        <f>'[11]Daily Roster'!$S170</f>
        <v>0</v>
      </c>
      <c r="T170" s="56">
        <f>'[11]Daily Roster'!$T170</f>
        <v>0</v>
      </c>
    </row>
    <row r="171" spans="1:20" x14ac:dyDescent="0.3">
      <c r="A171" s="7">
        <v>43703</v>
      </c>
      <c r="B171" s="119" t="s">
        <v>1</v>
      </c>
      <c r="C171" s="56">
        <f>'[11]Daily Roster'!$C171</f>
        <v>0</v>
      </c>
      <c r="D171" s="56">
        <f>'[11]Daily Roster'!$D171</f>
        <v>0</v>
      </c>
      <c r="E171" s="56">
        <f>'[11]Daily Roster'!$E171</f>
        <v>0</v>
      </c>
      <c r="F171" s="56">
        <f>'[11]Daily Roster'!$F171</f>
        <v>0</v>
      </c>
      <c r="G171" s="56">
        <f>'[11]Daily Roster'!$G171</f>
        <v>0</v>
      </c>
      <c r="H171" s="56">
        <f>'[11]Daily Roster'!$H171</f>
        <v>0</v>
      </c>
      <c r="I171" s="56">
        <f>'[11]Daily Roster'!$I171</f>
        <v>0</v>
      </c>
      <c r="J171" s="56">
        <f>'[11]Daily Roster'!$J171</f>
        <v>0</v>
      </c>
      <c r="K171" s="56">
        <f>'[11]Daily Roster'!$K171</f>
        <v>0</v>
      </c>
      <c r="L171" s="56">
        <f>'[11]Daily Roster'!$L171</f>
        <v>0</v>
      </c>
      <c r="M171" s="56">
        <f>'[11]Daily Roster'!$M171</f>
        <v>0</v>
      </c>
      <c r="N171" s="56">
        <f>'[11]Daily Roster'!$N171</f>
        <v>0</v>
      </c>
      <c r="O171" s="56">
        <f>'[11]Daily Roster'!$O171</f>
        <v>0</v>
      </c>
      <c r="P171" s="56">
        <f>'[11]Daily Roster'!$P171</f>
        <v>0</v>
      </c>
      <c r="Q171" s="56">
        <f>'[11]Daily Roster'!$Q171</f>
        <v>0</v>
      </c>
      <c r="R171" s="56">
        <f>'[11]Daily Roster'!$R171</f>
        <v>0</v>
      </c>
      <c r="S171" s="56">
        <f>'[11]Daily Roster'!$S171</f>
        <v>0</v>
      </c>
      <c r="T171" s="56">
        <f>'[11]Daily Roster'!$T171</f>
        <v>0</v>
      </c>
    </row>
    <row r="172" spans="1:20" x14ac:dyDescent="0.3">
      <c r="A172" s="7">
        <v>43704</v>
      </c>
      <c r="B172" s="119" t="s">
        <v>2</v>
      </c>
      <c r="C172" s="56">
        <f>'[11]Daily Roster'!$C172</f>
        <v>0</v>
      </c>
      <c r="D172" s="56">
        <f>'[11]Daily Roster'!$D172</f>
        <v>0</v>
      </c>
      <c r="E172" s="56">
        <f>'[11]Daily Roster'!$E172</f>
        <v>0</v>
      </c>
      <c r="F172" s="56">
        <f>'[11]Daily Roster'!$F172</f>
        <v>0</v>
      </c>
      <c r="G172" s="56">
        <f>'[11]Daily Roster'!$G172</f>
        <v>0</v>
      </c>
      <c r="H172" s="56">
        <f>'[11]Daily Roster'!$H172</f>
        <v>0</v>
      </c>
      <c r="I172" s="56">
        <f>'[11]Daily Roster'!$I172</f>
        <v>0</v>
      </c>
      <c r="J172" s="56">
        <f>'[11]Daily Roster'!$J172</f>
        <v>0</v>
      </c>
      <c r="K172" s="56">
        <f>'[11]Daily Roster'!$K172</f>
        <v>0</v>
      </c>
      <c r="L172" s="56">
        <f>'[11]Daily Roster'!$L172</f>
        <v>0</v>
      </c>
      <c r="M172" s="56">
        <f>'[11]Daily Roster'!$M172</f>
        <v>0</v>
      </c>
      <c r="N172" s="56">
        <f>'[11]Daily Roster'!$N172</f>
        <v>0</v>
      </c>
      <c r="O172" s="56">
        <f>'[11]Daily Roster'!$O172</f>
        <v>0</v>
      </c>
      <c r="P172" s="56">
        <f>'[11]Daily Roster'!$P172</f>
        <v>0</v>
      </c>
      <c r="Q172" s="56">
        <f>'[11]Daily Roster'!$Q172</f>
        <v>0</v>
      </c>
      <c r="R172" s="56">
        <f>'[11]Daily Roster'!$R172</f>
        <v>0</v>
      </c>
      <c r="S172" s="56">
        <f>'[11]Daily Roster'!$S172</f>
        <v>0</v>
      </c>
      <c r="T172" s="56">
        <f>'[11]Daily Roster'!$T172</f>
        <v>0</v>
      </c>
    </row>
    <row r="173" spans="1:20" x14ac:dyDescent="0.3">
      <c r="A173" s="7">
        <v>43705</v>
      </c>
      <c r="B173" s="119" t="s">
        <v>3</v>
      </c>
      <c r="C173" s="56">
        <f>'[11]Daily Roster'!$C173</f>
        <v>0</v>
      </c>
      <c r="D173" s="56">
        <f>'[11]Daily Roster'!$D173</f>
        <v>0</v>
      </c>
      <c r="E173" s="56">
        <f>'[11]Daily Roster'!$E173</f>
        <v>0</v>
      </c>
      <c r="F173" s="56">
        <f>'[11]Daily Roster'!$F173</f>
        <v>0</v>
      </c>
      <c r="G173" s="56">
        <f>'[11]Daily Roster'!$G173</f>
        <v>0</v>
      </c>
      <c r="H173" s="56">
        <f>'[11]Daily Roster'!$H173</f>
        <v>0</v>
      </c>
      <c r="I173" s="56">
        <f>'[11]Daily Roster'!$I173</f>
        <v>0</v>
      </c>
      <c r="J173" s="56">
        <f>'[11]Daily Roster'!$J173</f>
        <v>0</v>
      </c>
      <c r="K173" s="56">
        <f>'[11]Daily Roster'!$K173</f>
        <v>0</v>
      </c>
      <c r="L173" s="56">
        <f>'[11]Daily Roster'!$L173</f>
        <v>0</v>
      </c>
      <c r="M173" s="56">
        <f>'[11]Daily Roster'!$M173</f>
        <v>0</v>
      </c>
      <c r="N173" s="56">
        <f>'[11]Daily Roster'!$N173</f>
        <v>0</v>
      </c>
      <c r="O173" s="56">
        <f>'[11]Daily Roster'!$O173</f>
        <v>0</v>
      </c>
      <c r="P173" s="56">
        <f>'[11]Daily Roster'!$P173</f>
        <v>0</v>
      </c>
      <c r="Q173" s="56">
        <f>'[11]Daily Roster'!$Q173</f>
        <v>0</v>
      </c>
      <c r="R173" s="56">
        <f>'[11]Daily Roster'!$R173</f>
        <v>0</v>
      </c>
      <c r="S173" s="56">
        <f>'[11]Daily Roster'!$S173</f>
        <v>0</v>
      </c>
      <c r="T173" s="56">
        <f>'[11]Daily Roster'!$T173</f>
        <v>0</v>
      </c>
    </row>
    <row r="174" spans="1:20" x14ac:dyDescent="0.3">
      <c r="A174" s="7">
        <v>43706</v>
      </c>
      <c r="B174" s="119" t="s">
        <v>4</v>
      </c>
      <c r="C174" s="56">
        <f>'[11]Daily Roster'!$C174</f>
        <v>0</v>
      </c>
      <c r="D174" s="56">
        <f>'[11]Daily Roster'!$D174</f>
        <v>0</v>
      </c>
      <c r="E174" s="56">
        <f>'[11]Daily Roster'!$E174</f>
        <v>0</v>
      </c>
      <c r="F174" s="56">
        <f>'[11]Daily Roster'!$F174</f>
        <v>0</v>
      </c>
      <c r="G174" s="56">
        <f>'[11]Daily Roster'!$G174</f>
        <v>0</v>
      </c>
      <c r="H174" s="56">
        <f>'[11]Daily Roster'!$H174</f>
        <v>0</v>
      </c>
      <c r="I174" s="56">
        <f>'[11]Daily Roster'!$I174</f>
        <v>0</v>
      </c>
      <c r="J174" s="56">
        <f>'[11]Daily Roster'!$J174</f>
        <v>0</v>
      </c>
      <c r="K174" s="56">
        <f>'[11]Daily Roster'!$K174</f>
        <v>0</v>
      </c>
      <c r="L174" s="56">
        <f>'[11]Daily Roster'!$L174</f>
        <v>0</v>
      </c>
      <c r="M174" s="56">
        <f>'[11]Daily Roster'!$M174</f>
        <v>0</v>
      </c>
      <c r="N174" s="56">
        <f>'[11]Daily Roster'!$N174</f>
        <v>0</v>
      </c>
      <c r="O174" s="56">
        <f>'[11]Daily Roster'!$O174</f>
        <v>0</v>
      </c>
      <c r="P174" s="56">
        <f>'[11]Daily Roster'!$P174</f>
        <v>0</v>
      </c>
      <c r="Q174" s="56">
        <f>'[11]Daily Roster'!$Q174</f>
        <v>0</v>
      </c>
      <c r="R174" s="56">
        <f>'[11]Daily Roster'!$R174</f>
        <v>0</v>
      </c>
      <c r="S174" s="56">
        <f>'[11]Daily Roster'!$S174</f>
        <v>0</v>
      </c>
      <c r="T174" s="56">
        <f>'[11]Daily Roster'!$T174</f>
        <v>0</v>
      </c>
    </row>
    <row r="175" spans="1:20" x14ac:dyDescent="0.3">
      <c r="A175" s="7">
        <v>43707</v>
      </c>
      <c r="B175" s="119" t="s">
        <v>5</v>
      </c>
      <c r="C175" s="56">
        <f>'[11]Daily Roster'!$C175</f>
        <v>0</v>
      </c>
      <c r="D175" s="56">
        <f>'[11]Daily Roster'!$D175</f>
        <v>0</v>
      </c>
      <c r="E175" s="56">
        <f>'[11]Daily Roster'!$E175</f>
        <v>0</v>
      </c>
      <c r="F175" s="56">
        <f>'[11]Daily Roster'!$F175</f>
        <v>0</v>
      </c>
      <c r="G175" s="56">
        <f>'[11]Daily Roster'!$G175</f>
        <v>0</v>
      </c>
      <c r="H175" s="56">
        <f>'[11]Daily Roster'!$H175</f>
        <v>0</v>
      </c>
      <c r="I175" s="56">
        <f>'[11]Daily Roster'!$I175</f>
        <v>0</v>
      </c>
      <c r="J175" s="56">
        <f>'[11]Daily Roster'!$J175</f>
        <v>0</v>
      </c>
      <c r="K175" s="56">
        <f>'[11]Daily Roster'!$K175</f>
        <v>0</v>
      </c>
      <c r="L175" s="56">
        <f>'[11]Daily Roster'!$L175</f>
        <v>0</v>
      </c>
      <c r="M175" s="56">
        <f>'[11]Daily Roster'!$M175</f>
        <v>0</v>
      </c>
      <c r="N175" s="56">
        <f>'[11]Daily Roster'!$N175</f>
        <v>0</v>
      </c>
      <c r="O175" s="56">
        <f>'[11]Daily Roster'!$O175</f>
        <v>0</v>
      </c>
      <c r="P175" s="56">
        <f>'[11]Daily Roster'!$P175</f>
        <v>0</v>
      </c>
      <c r="Q175" s="56">
        <f>'[11]Daily Roster'!$Q175</f>
        <v>0</v>
      </c>
      <c r="R175" s="56">
        <f>'[11]Daily Roster'!$R175</f>
        <v>0</v>
      </c>
      <c r="S175" s="56">
        <f>'[11]Daily Roster'!$S175</f>
        <v>0</v>
      </c>
      <c r="T175" s="56">
        <f>'[11]Daily Roster'!$T175</f>
        <v>0</v>
      </c>
    </row>
    <row r="176" spans="1:20" x14ac:dyDescent="0.3">
      <c r="A176" s="7">
        <v>43710</v>
      </c>
      <c r="B176" s="119" t="s">
        <v>1</v>
      </c>
      <c r="C176" s="56">
        <f>'[11]Daily Roster'!$C176</f>
        <v>0</v>
      </c>
      <c r="D176" s="56">
        <f>'[11]Daily Roster'!$D176</f>
        <v>0</v>
      </c>
      <c r="E176" s="56">
        <f>'[11]Daily Roster'!$E176</f>
        <v>0</v>
      </c>
      <c r="F176" s="56">
        <f>'[11]Daily Roster'!$F176</f>
        <v>0</v>
      </c>
      <c r="G176" s="56">
        <f>'[11]Daily Roster'!$G176</f>
        <v>0</v>
      </c>
      <c r="H176" s="56">
        <f>'[11]Daily Roster'!$H176</f>
        <v>0</v>
      </c>
      <c r="I176" s="56">
        <f>'[11]Daily Roster'!$I176</f>
        <v>0</v>
      </c>
      <c r="J176" s="56">
        <f>'[11]Daily Roster'!$J176</f>
        <v>0</v>
      </c>
      <c r="K176" s="56">
        <f>'[11]Daily Roster'!$K176</f>
        <v>0</v>
      </c>
      <c r="L176" s="56">
        <f>'[11]Daily Roster'!$L176</f>
        <v>0</v>
      </c>
      <c r="M176" s="56">
        <f>'[11]Daily Roster'!$M176</f>
        <v>0</v>
      </c>
      <c r="N176" s="56">
        <f>'[11]Daily Roster'!$N176</f>
        <v>0</v>
      </c>
      <c r="O176" s="56">
        <f>'[11]Daily Roster'!$O176</f>
        <v>0</v>
      </c>
      <c r="P176" s="56">
        <f>'[11]Daily Roster'!$P176</f>
        <v>0</v>
      </c>
      <c r="Q176" s="56">
        <f>'[11]Daily Roster'!$Q176</f>
        <v>0</v>
      </c>
      <c r="R176" s="56">
        <f>'[11]Daily Roster'!$R176</f>
        <v>0</v>
      </c>
      <c r="S176" s="56">
        <f>'[11]Daily Roster'!$S176</f>
        <v>0</v>
      </c>
      <c r="T176" s="56">
        <f>'[11]Daily Roster'!$T176</f>
        <v>0</v>
      </c>
    </row>
    <row r="177" spans="1:20" x14ac:dyDescent="0.3">
      <c r="A177" s="7">
        <v>43711</v>
      </c>
      <c r="B177" s="119" t="s">
        <v>2</v>
      </c>
      <c r="C177" s="56">
        <f>'[11]Daily Roster'!$C177</f>
        <v>0</v>
      </c>
      <c r="D177" s="56">
        <f>'[11]Daily Roster'!$D177</f>
        <v>0</v>
      </c>
      <c r="E177" s="56">
        <f>'[11]Daily Roster'!$E177</f>
        <v>0</v>
      </c>
      <c r="F177" s="56">
        <f>'[11]Daily Roster'!$F177</f>
        <v>0</v>
      </c>
      <c r="G177" s="56">
        <f>'[11]Daily Roster'!$G177</f>
        <v>0</v>
      </c>
      <c r="H177" s="56">
        <f>'[11]Daily Roster'!$H177</f>
        <v>0</v>
      </c>
      <c r="I177" s="56">
        <f>'[11]Daily Roster'!$I177</f>
        <v>0</v>
      </c>
      <c r="J177" s="56">
        <f>'[11]Daily Roster'!$J177</f>
        <v>0</v>
      </c>
      <c r="K177" s="56">
        <f>'[11]Daily Roster'!$K177</f>
        <v>0</v>
      </c>
      <c r="L177" s="56">
        <f>'[11]Daily Roster'!$L177</f>
        <v>0</v>
      </c>
      <c r="M177" s="56">
        <f>'[11]Daily Roster'!$M177</f>
        <v>0</v>
      </c>
      <c r="N177" s="56">
        <f>'[11]Daily Roster'!$N177</f>
        <v>0</v>
      </c>
      <c r="O177" s="56">
        <f>'[11]Daily Roster'!$O177</f>
        <v>0</v>
      </c>
      <c r="P177" s="56">
        <f>'[11]Daily Roster'!$P177</f>
        <v>0</v>
      </c>
      <c r="Q177" s="56">
        <f>'[11]Daily Roster'!$Q177</f>
        <v>0</v>
      </c>
      <c r="R177" s="56">
        <f>'[11]Daily Roster'!$R177</f>
        <v>0</v>
      </c>
      <c r="S177" s="56">
        <f>'[11]Daily Roster'!$S177</f>
        <v>0</v>
      </c>
      <c r="T177" s="56">
        <f>'[11]Daily Roster'!$T177</f>
        <v>0</v>
      </c>
    </row>
    <row r="178" spans="1:20" x14ac:dyDescent="0.3">
      <c r="A178" s="7">
        <v>43712</v>
      </c>
      <c r="B178" s="119" t="s">
        <v>3</v>
      </c>
      <c r="C178" s="56">
        <f>'[11]Daily Roster'!$C178</f>
        <v>0</v>
      </c>
      <c r="D178" s="56">
        <f>'[11]Daily Roster'!$D178</f>
        <v>0</v>
      </c>
      <c r="E178" s="56">
        <f>'[11]Daily Roster'!$E178</f>
        <v>0</v>
      </c>
      <c r="F178" s="56">
        <f>'[11]Daily Roster'!$F178</f>
        <v>0</v>
      </c>
      <c r="G178" s="56">
        <f>'[11]Daily Roster'!$G178</f>
        <v>0</v>
      </c>
      <c r="H178" s="56">
        <f>'[11]Daily Roster'!$H178</f>
        <v>0</v>
      </c>
      <c r="I178" s="56">
        <f>'[11]Daily Roster'!$I178</f>
        <v>0</v>
      </c>
      <c r="J178" s="56">
        <f>'[11]Daily Roster'!$J178</f>
        <v>0</v>
      </c>
      <c r="K178" s="56">
        <f>'[11]Daily Roster'!$K178</f>
        <v>0</v>
      </c>
      <c r="L178" s="56">
        <f>'[11]Daily Roster'!$L178</f>
        <v>0</v>
      </c>
      <c r="M178" s="56">
        <f>'[11]Daily Roster'!$M178</f>
        <v>0</v>
      </c>
      <c r="N178" s="56">
        <f>'[11]Daily Roster'!$N178</f>
        <v>0</v>
      </c>
      <c r="O178" s="56">
        <f>'[11]Daily Roster'!$O178</f>
        <v>0</v>
      </c>
      <c r="P178" s="56">
        <f>'[11]Daily Roster'!$P178</f>
        <v>0</v>
      </c>
      <c r="Q178" s="56">
        <f>'[11]Daily Roster'!$Q178</f>
        <v>0</v>
      </c>
      <c r="R178" s="56">
        <f>'[11]Daily Roster'!$R178</f>
        <v>0</v>
      </c>
      <c r="S178" s="56">
        <f>'[11]Daily Roster'!$S178</f>
        <v>0</v>
      </c>
      <c r="T178" s="56">
        <f>'[11]Daily Roster'!$T178</f>
        <v>0</v>
      </c>
    </row>
    <row r="179" spans="1:20" x14ac:dyDescent="0.3">
      <c r="A179" s="7">
        <v>43713</v>
      </c>
      <c r="B179" s="119" t="s">
        <v>4</v>
      </c>
      <c r="C179" s="56">
        <f>'[11]Daily Roster'!$C179</f>
        <v>0</v>
      </c>
      <c r="D179" s="56">
        <f>'[11]Daily Roster'!$D179</f>
        <v>0</v>
      </c>
      <c r="E179" s="56">
        <f>'[11]Daily Roster'!$E179</f>
        <v>0</v>
      </c>
      <c r="F179" s="56">
        <f>'[11]Daily Roster'!$F179</f>
        <v>0</v>
      </c>
      <c r="G179" s="56">
        <f>'[11]Daily Roster'!$G179</f>
        <v>0</v>
      </c>
      <c r="H179" s="56">
        <f>'[11]Daily Roster'!$H179</f>
        <v>0</v>
      </c>
      <c r="I179" s="56">
        <f>'[11]Daily Roster'!$I179</f>
        <v>0</v>
      </c>
      <c r="J179" s="56">
        <f>'[11]Daily Roster'!$J179</f>
        <v>0</v>
      </c>
      <c r="K179" s="56">
        <f>'[11]Daily Roster'!$K179</f>
        <v>0</v>
      </c>
      <c r="L179" s="56">
        <f>'[11]Daily Roster'!$L179</f>
        <v>0</v>
      </c>
      <c r="M179" s="56">
        <f>'[11]Daily Roster'!$M179</f>
        <v>0</v>
      </c>
      <c r="N179" s="56">
        <f>'[11]Daily Roster'!$N179</f>
        <v>0</v>
      </c>
      <c r="O179" s="56">
        <f>'[11]Daily Roster'!$O179</f>
        <v>0</v>
      </c>
      <c r="P179" s="56">
        <f>'[11]Daily Roster'!$P179</f>
        <v>0</v>
      </c>
      <c r="Q179" s="56">
        <f>'[11]Daily Roster'!$Q179</f>
        <v>0</v>
      </c>
      <c r="R179" s="56">
        <f>'[11]Daily Roster'!$R179</f>
        <v>0</v>
      </c>
      <c r="S179" s="56">
        <f>'[11]Daily Roster'!$S179</f>
        <v>0</v>
      </c>
      <c r="T179" s="56">
        <f>'[11]Daily Roster'!$T179</f>
        <v>0</v>
      </c>
    </row>
    <row r="180" spans="1:20" x14ac:dyDescent="0.3">
      <c r="A180" s="7">
        <v>43714</v>
      </c>
      <c r="B180" s="119" t="s">
        <v>5</v>
      </c>
      <c r="C180" s="56">
        <f>'[11]Daily Roster'!$C180</f>
        <v>0</v>
      </c>
      <c r="D180" s="56">
        <f>'[11]Daily Roster'!$D180</f>
        <v>0</v>
      </c>
      <c r="E180" s="56">
        <f>'[11]Daily Roster'!$E180</f>
        <v>0</v>
      </c>
      <c r="F180" s="56">
        <f>'[11]Daily Roster'!$F180</f>
        <v>0</v>
      </c>
      <c r="G180" s="56">
        <f>'[11]Daily Roster'!$G180</f>
        <v>0</v>
      </c>
      <c r="H180" s="56">
        <f>'[11]Daily Roster'!$H180</f>
        <v>0</v>
      </c>
      <c r="I180" s="56">
        <f>'[11]Daily Roster'!$I180</f>
        <v>0</v>
      </c>
      <c r="J180" s="56">
        <f>'[11]Daily Roster'!$J180</f>
        <v>0</v>
      </c>
      <c r="K180" s="56">
        <f>'[11]Daily Roster'!$K180</f>
        <v>0</v>
      </c>
      <c r="L180" s="56">
        <f>'[11]Daily Roster'!$L180</f>
        <v>0</v>
      </c>
      <c r="M180" s="56">
        <f>'[11]Daily Roster'!$M180</f>
        <v>0</v>
      </c>
      <c r="N180" s="56">
        <f>'[11]Daily Roster'!$N180</f>
        <v>0</v>
      </c>
      <c r="O180" s="56">
        <f>'[11]Daily Roster'!$O180</f>
        <v>0</v>
      </c>
      <c r="P180" s="56">
        <f>'[11]Daily Roster'!$P180</f>
        <v>0</v>
      </c>
      <c r="Q180" s="56">
        <f>'[11]Daily Roster'!$Q180</f>
        <v>0</v>
      </c>
      <c r="R180" s="56">
        <f>'[11]Daily Roster'!$R180</f>
        <v>0</v>
      </c>
      <c r="S180" s="56">
        <f>'[11]Daily Roster'!$S180</f>
        <v>0</v>
      </c>
      <c r="T180" s="56">
        <f>'[11]Daily Roster'!$T180</f>
        <v>0</v>
      </c>
    </row>
    <row r="181" spans="1:20" x14ac:dyDescent="0.3">
      <c r="A181" s="7">
        <v>43717</v>
      </c>
      <c r="B181" s="119" t="s">
        <v>1</v>
      </c>
      <c r="C181" s="56">
        <f>'[11]Daily Roster'!$C181</f>
        <v>0</v>
      </c>
      <c r="D181" s="56">
        <f>'[11]Daily Roster'!$D181</f>
        <v>0</v>
      </c>
      <c r="E181" s="56">
        <f>'[11]Daily Roster'!$E181</f>
        <v>0</v>
      </c>
      <c r="F181" s="56">
        <f>'[11]Daily Roster'!$F181</f>
        <v>0</v>
      </c>
      <c r="G181" s="56">
        <f>'[11]Daily Roster'!$G181</f>
        <v>0</v>
      </c>
      <c r="H181" s="56">
        <f>'[11]Daily Roster'!$H181</f>
        <v>0</v>
      </c>
      <c r="I181" s="56">
        <f>'[11]Daily Roster'!$I181</f>
        <v>0</v>
      </c>
      <c r="J181" s="56">
        <f>'[11]Daily Roster'!$J181</f>
        <v>0</v>
      </c>
      <c r="K181" s="56">
        <f>'[11]Daily Roster'!$K181</f>
        <v>0</v>
      </c>
      <c r="L181" s="56">
        <f>'[11]Daily Roster'!$L181</f>
        <v>0</v>
      </c>
      <c r="M181" s="56">
        <f>'[11]Daily Roster'!$M181</f>
        <v>0</v>
      </c>
      <c r="N181" s="56">
        <f>'[11]Daily Roster'!$N181</f>
        <v>0</v>
      </c>
      <c r="O181" s="56">
        <f>'[11]Daily Roster'!$O181</f>
        <v>0</v>
      </c>
      <c r="P181" s="56">
        <f>'[11]Daily Roster'!$P181</f>
        <v>0</v>
      </c>
      <c r="Q181" s="56">
        <f>'[11]Daily Roster'!$Q181</f>
        <v>0</v>
      </c>
      <c r="R181" s="56">
        <f>'[11]Daily Roster'!$R181</f>
        <v>0</v>
      </c>
      <c r="S181" s="56">
        <f>'[11]Daily Roster'!$S181</f>
        <v>0</v>
      </c>
      <c r="T181" s="56">
        <f>'[11]Daily Roster'!$T181</f>
        <v>0</v>
      </c>
    </row>
    <row r="182" spans="1:20" x14ac:dyDescent="0.3">
      <c r="A182" s="7">
        <v>43718</v>
      </c>
      <c r="B182" s="119" t="s">
        <v>2</v>
      </c>
      <c r="C182" s="56">
        <f>'[11]Daily Roster'!$C182</f>
        <v>0</v>
      </c>
      <c r="D182" s="56">
        <f>'[11]Daily Roster'!$D182</f>
        <v>0</v>
      </c>
      <c r="E182" s="56">
        <f>'[11]Daily Roster'!$E182</f>
        <v>0</v>
      </c>
      <c r="F182" s="56">
        <f>'[11]Daily Roster'!$F182</f>
        <v>0</v>
      </c>
      <c r="G182" s="56">
        <f>'[11]Daily Roster'!$G182</f>
        <v>0</v>
      </c>
      <c r="H182" s="56">
        <f>'[11]Daily Roster'!$H182</f>
        <v>0</v>
      </c>
      <c r="I182" s="56">
        <f>'[11]Daily Roster'!$I182</f>
        <v>0</v>
      </c>
      <c r="J182" s="56">
        <f>'[11]Daily Roster'!$J182</f>
        <v>0</v>
      </c>
      <c r="K182" s="56">
        <f>'[11]Daily Roster'!$K182</f>
        <v>0</v>
      </c>
      <c r="L182" s="56">
        <f>'[11]Daily Roster'!$L182</f>
        <v>0</v>
      </c>
      <c r="M182" s="56">
        <f>'[11]Daily Roster'!$M182</f>
        <v>0</v>
      </c>
      <c r="N182" s="56">
        <f>'[11]Daily Roster'!$N182</f>
        <v>0</v>
      </c>
      <c r="O182" s="56">
        <f>'[11]Daily Roster'!$O182</f>
        <v>0</v>
      </c>
      <c r="P182" s="56">
        <f>'[11]Daily Roster'!$P182</f>
        <v>0</v>
      </c>
      <c r="Q182" s="56">
        <f>'[11]Daily Roster'!$Q182</f>
        <v>0</v>
      </c>
      <c r="R182" s="56">
        <f>'[11]Daily Roster'!$R182</f>
        <v>0</v>
      </c>
      <c r="S182" s="56">
        <f>'[11]Daily Roster'!$S182</f>
        <v>0</v>
      </c>
      <c r="T182" s="56">
        <f>'[11]Daily Roster'!$T182</f>
        <v>0</v>
      </c>
    </row>
    <row r="183" spans="1:20" x14ac:dyDescent="0.3">
      <c r="A183" s="7">
        <v>43719</v>
      </c>
      <c r="B183" s="119" t="s">
        <v>3</v>
      </c>
      <c r="C183" s="56">
        <f>'[11]Daily Roster'!$C183</f>
        <v>0</v>
      </c>
      <c r="D183" s="56">
        <f>'[11]Daily Roster'!$D183</f>
        <v>0</v>
      </c>
      <c r="E183" s="56">
        <f>'[11]Daily Roster'!$E183</f>
        <v>0</v>
      </c>
      <c r="F183" s="56">
        <f>'[11]Daily Roster'!$F183</f>
        <v>0</v>
      </c>
      <c r="G183" s="56">
        <f>'[11]Daily Roster'!$G183</f>
        <v>0</v>
      </c>
      <c r="H183" s="56">
        <f>'[11]Daily Roster'!$H183</f>
        <v>0</v>
      </c>
      <c r="I183" s="56">
        <f>'[11]Daily Roster'!$I183</f>
        <v>0</v>
      </c>
      <c r="J183" s="56">
        <f>'[11]Daily Roster'!$J183</f>
        <v>0</v>
      </c>
      <c r="K183" s="56">
        <f>'[11]Daily Roster'!$K183</f>
        <v>0</v>
      </c>
      <c r="L183" s="56">
        <f>'[11]Daily Roster'!$L183</f>
        <v>0</v>
      </c>
      <c r="M183" s="56">
        <f>'[11]Daily Roster'!$M183</f>
        <v>0</v>
      </c>
      <c r="N183" s="56">
        <f>'[11]Daily Roster'!$N183</f>
        <v>0</v>
      </c>
      <c r="O183" s="56">
        <f>'[11]Daily Roster'!$O183</f>
        <v>0</v>
      </c>
      <c r="P183" s="56">
        <f>'[11]Daily Roster'!$P183</f>
        <v>0</v>
      </c>
      <c r="Q183" s="56">
        <f>'[11]Daily Roster'!$Q183</f>
        <v>0</v>
      </c>
      <c r="R183" s="56">
        <f>'[11]Daily Roster'!$R183</f>
        <v>0</v>
      </c>
      <c r="S183" s="56">
        <f>'[11]Daily Roster'!$S183</f>
        <v>0</v>
      </c>
      <c r="T183" s="56">
        <f>'[11]Daily Roster'!$T183</f>
        <v>0</v>
      </c>
    </row>
    <row r="184" spans="1:20" x14ac:dyDescent="0.3">
      <c r="A184" s="7">
        <v>43720</v>
      </c>
      <c r="B184" s="119" t="s">
        <v>4</v>
      </c>
      <c r="C184" s="56">
        <f>'[11]Daily Roster'!$C184</f>
        <v>0</v>
      </c>
      <c r="D184" s="56">
        <f>'[11]Daily Roster'!$D184</f>
        <v>0</v>
      </c>
      <c r="E184" s="56">
        <f>'[11]Daily Roster'!$E184</f>
        <v>0</v>
      </c>
      <c r="F184" s="56">
        <f>'[11]Daily Roster'!$F184</f>
        <v>0</v>
      </c>
      <c r="G184" s="56">
        <f>'[11]Daily Roster'!$G184</f>
        <v>0</v>
      </c>
      <c r="H184" s="56">
        <f>'[11]Daily Roster'!$H184</f>
        <v>0</v>
      </c>
      <c r="I184" s="56">
        <f>'[11]Daily Roster'!$I184</f>
        <v>0</v>
      </c>
      <c r="J184" s="56">
        <f>'[11]Daily Roster'!$J184</f>
        <v>0</v>
      </c>
      <c r="K184" s="56">
        <f>'[11]Daily Roster'!$K184</f>
        <v>0</v>
      </c>
      <c r="L184" s="56">
        <f>'[11]Daily Roster'!$L184</f>
        <v>0</v>
      </c>
      <c r="M184" s="56">
        <f>'[11]Daily Roster'!$M184</f>
        <v>0</v>
      </c>
      <c r="N184" s="56">
        <f>'[11]Daily Roster'!$N184</f>
        <v>0</v>
      </c>
      <c r="O184" s="56">
        <f>'[11]Daily Roster'!$O184</f>
        <v>0</v>
      </c>
      <c r="P184" s="56">
        <f>'[11]Daily Roster'!$P184</f>
        <v>0</v>
      </c>
      <c r="Q184" s="56">
        <f>'[11]Daily Roster'!$Q184</f>
        <v>0</v>
      </c>
      <c r="R184" s="56">
        <f>'[11]Daily Roster'!$R184</f>
        <v>0</v>
      </c>
      <c r="S184" s="56">
        <f>'[11]Daily Roster'!$S184</f>
        <v>0</v>
      </c>
      <c r="T184" s="56">
        <f>'[11]Daily Roster'!$T184</f>
        <v>0</v>
      </c>
    </row>
    <row r="185" spans="1:20" x14ac:dyDescent="0.3">
      <c r="A185" s="7">
        <v>43721</v>
      </c>
      <c r="B185" s="119" t="s">
        <v>5</v>
      </c>
      <c r="C185" s="56">
        <f>'[11]Daily Roster'!$C185</f>
        <v>0</v>
      </c>
      <c r="D185" s="56">
        <f>'[11]Daily Roster'!$D185</f>
        <v>0</v>
      </c>
      <c r="E185" s="56">
        <f>'[11]Daily Roster'!$E185</f>
        <v>0</v>
      </c>
      <c r="F185" s="56">
        <f>'[11]Daily Roster'!$F185</f>
        <v>0</v>
      </c>
      <c r="G185" s="56">
        <f>'[11]Daily Roster'!$G185</f>
        <v>0</v>
      </c>
      <c r="H185" s="56">
        <f>'[11]Daily Roster'!$H185</f>
        <v>0</v>
      </c>
      <c r="I185" s="56">
        <f>'[11]Daily Roster'!$I185</f>
        <v>0</v>
      </c>
      <c r="J185" s="56">
        <f>'[11]Daily Roster'!$J185</f>
        <v>0</v>
      </c>
      <c r="K185" s="56">
        <f>'[11]Daily Roster'!$K185</f>
        <v>0</v>
      </c>
      <c r="L185" s="56">
        <f>'[11]Daily Roster'!$L185</f>
        <v>0</v>
      </c>
      <c r="M185" s="56">
        <f>'[11]Daily Roster'!$M185</f>
        <v>0</v>
      </c>
      <c r="N185" s="56">
        <f>'[11]Daily Roster'!$N185</f>
        <v>0</v>
      </c>
      <c r="O185" s="56">
        <f>'[11]Daily Roster'!$O185</f>
        <v>0</v>
      </c>
      <c r="P185" s="56">
        <f>'[11]Daily Roster'!$P185</f>
        <v>0</v>
      </c>
      <c r="Q185" s="56">
        <f>'[11]Daily Roster'!$Q185</f>
        <v>0</v>
      </c>
      <c r="R185" s="56">
        <f>'[11]Daily Roster'!$R185</f>
        <v>0</v>
      </c>
      <c r="S185" s="56">
        <f>'[11]Daily Roster'!$S185</f>
        <v>0</v>
      </c>
      <c r="T185" s="56">
        <f>'[11]Daily Roster'!$T185</f>
        <v>0</v>
      </c>
    </row>
    <row r="186" spans="1:20" x14ac:dyDescent="0.3">
      <c r="A186" s="7">
        <v>43724</v>
      </c>
      <c r="B186" s="119" t="s">
        <v>1</v>
      </c>
      <c r="C186" s="56">
        <f>'[11]Daily Roster'!$C186</f>
        <v>0</v>
      </c>
      <c r="D186" s="56">
        <f>'[11]Daily Roster'!$D186</f>
        <v>0</v>
      </c>
      <c r="E186" s="56">
        <f>'[11]Daily Roster'!$E186</f>
        <v>0</v>
      </c>
      <c r="F186" s="56">
        <f>'[11]Daily Roster'!$F186</f>
        <v>0</v>
      </c>
      <c r="G186" s="56">
        <f>'[11]Daily Roster'!$G186</f>
        <v>0</v>
      </c>
      <c r="H186" s="56">
        <f>'[11]Daily Roster'!$H186</f>
        <v>0</v>
      </c>
      <c r="I186" s="56">
        <f>'[11]Daily Roster'!$I186</f>
        <v>0</v>
      </c>
      <c r="J186" s="56">
        <f>'[11]Daily Roster'!$J186</f>
        <v>0</v>
      </c>
      <c r="K186" s="56">
        <f>'[11]Daily Roster'!$K186</f>
        <v>0</v>
      </c>
      <c r="L186" s="56">
        <f>'[11]Daily Roster'!$L186</f>
        <v>0</v>
      </c>
      <c r="M186" s="56">
        <f>'[11]Daily Roster'!$M186</f>
        <v>0</v>
      </c>
      <c r="N186" s="56">
        <f>'[11]Daily Roster'!$N186</f>
        <v>0</v>
      </c>
      <c r="O186" s="56">
        <f>'[11]Daily Roster'!$O186</f>
        <v>0</v>
      </c>
      <c r="P186" s="56">
        <f>'[11]Daily Roster'!$P186</f>
        <v>0</v>
      </c>
      <c r="Q186" s="56">
        <f>'[11]Daily Roster'!$Q186</f>
        <v>0</v>
      </c>
      <c r="R186" s="56">
        <f>'[11]Daily Roster'!$R186</f>
        <v>0</v>
      </c>
      <c r="S186" s="56">
        <f>'[11]Daily Roster'!$S186</f>
        <v>0</v>
      </c>
      <c r="T186" s="56">
        <f>'[11]Daily Roster'!$T186</f>
        <v>0</v>
      </c>
    </row>
    <row r="187" spans="1:20" x14ac:dyDescent="0.3">
      <c r="A187" s="7">
        <v>43725</v>
      </c>
      <c r="B187" s="119" t="s">
        <v>2</v>
      </c>
      <c r="C187" s="56">
        <f>'[11]Daily Roster'!$C187</f>
        <v>0</v>
      </c>
      <c r="D187" s="56">
        <f>'[11]Daily Roster'!$D187</f>
        <v>0</v>
      </c>
      <c r="E187" s="56">
        <f>'[11]Daily Roster'!$E187</f>
        <v>0</v>
      </c>
      <c r="F187" s="56">
        <f>'[11]Daily Roster'!$F187</f>
        <v>0</v>
      </c>
      <c r="G187" s="56">
        <f>'[11]Daily Roster'!$G187</f>
        <v>0</v>
      </c>
      <c r="H187" s="56">
        <f>'[11]Daily Roster'!$H187</f>
        <v>0</v>
      </c>
      <c r="I187" s="56">
        <f>'[11]Daily Roster'!$I187</f>
        <v>0</v>
      </c>
      <c r="J187" s="56">
        <f>'[11]Daily Roster'!$J187</f>
        <v>0</v>
      </c>
      <c r="K187" s="56">
        <f>'[11]Daily Roster'!$K187</f>
        <v>0</v>
      </c>
      <c r="L187" s="56">
        <f>'[11]Daily Roster'!$L187</f>
        <v>0</v>
      </c>
      <c r="M187" s="56">
        <f>'[11]Daily Roster'!$M187</f>
        <v>0</v>
      </c>
      <c r="N187" s="56">
        <f>'[11]Daily Roster'!$N187</f>
        <v>0</v>
      </c>
      <c r="O187" s="56">
        <f>'[11]Daily Roster'!$O187</f>
        <v>0</v>
      </c>
      <c r="P187" s="56">
        <f>'[11]Daily Roster'!$P187</f>
        <v>0</v>
      </c>
      <c r="Q187" s="56">
        <f>'[11]Daily Roster'!$Q187</f>
        <v>0</v>
      </c>
      <c r="R187" s="56">
        <f>'[11]Daily Roster'!$R187</f>
        <v>0</v>
      </c>
      <c r="S187" s="56">
        <f>'[11]Daily Roster'!$S187</f>
        <v>0</v>
      </c>
      <c r="T187" s="56">
        <f>'[11]Daily Roster'!$T187</f>
        <v>0</v>
      </c>
    </row>
    <row r="188" spans="1:20" x14ac:dyDescent="0.3">
      <c r="A188" s="7">
        <v>43726</v>
      </c>
      <c r="B188" s="119" t="s">
        <v>3</v>
      </c>
      <c r="C188" s="56">
        <f>'[11]Daily Roster'!$C188</f>
        <v>0</v>
      </c>
      <c r="D188" s="56">
        <f>'[11]Daily Roster'!$D188</f>
        <v>0</v>
      </c>
      <c r="E188" s="56">
        <f>'[11]Daily Roster'!$E188</f>
        <v>0</v>
      </c>
      <c r="F188" s="56">
        <f>'[11]Daily Roster'!$F188</f>
        <v>0</v>
      </c>
      <c r="G188" s="56">
        <f>'[11]Daily Roster'!$G188</f>
        <v>0</v>
      </c>
      <c r="H188" s="56">
        <f>'[11]Daily Roster'!$H188</f>
        <v>0</v>
      </c>
      <c r="I188" s="56">
        <f>'[11]Daily Roster'!$I188</f>
        <v>0</v>
      </c>
      <c r="J188" s="56">
        <f>'[11]Daily Roster'!$J188</f>
        <v>0</v>
      </c>
      <c r="K188" s="56">
        <f>'[11]Daily Roster'!$K188</f>
        <v>0</v>
      </c>
      <c r="L188" s="56">
        <f>'[11]Daily Roster'!$L188</f>
        <v>0</v>
      </c>
      <c r="M188" s="56">
        <f>'[11]Daily Roster'!$M188</f>
        <v>0</v>
      </c>
      <c r="N188" s="56">
        <f>'[11]Daily Roster'!$N188</f>
        <v>0</v>
      </c>
      <c r="O188" s="56">
        <f>'[11]Daily Roster'!$O188</f>
        <v>0</v>
      </c>
      <c r="P188" s="56">
        <f>'[11]Daily Roster'!$P188</f>
        <v>0</v>
      </c>
      <c r="Q188" s="56">
        <f>'[11]Daily Roster'!$Q188</f>
        <v>0</v>
      </c>
      <c r="R188" s="56">
        <f>'[11]Daily Roster'!$R188</f>
        <v>0</v>
      </c>
      <c r="S188" s="56">
        <f>'[11]Daily Roster'!$S188</f>
        <v>0</v>
      </c>
      <c r="T188" s="56">
        <f>'[11]Daily Roster'!$T188</f>
        <v>0</v>
      </c>
    </row>
    <row r="189" spans="1:20" x14ac:dyDescent="0.3">
      <c r="A189" s="7">
        <v>43727</v>
      </c>
      <c r="B189" s="119" t="s">
        <v>4</v>
      </c>
      <c r="C189" s="56">
        <f>'[11]Daily Roster'!$C189</f>
        <v>0</v>
      </c>
      <c r="D189" s="56">
        <f>'[11]Daily Roster'!$D189</f>
        <v>0</v>
      </c>
      <c r="E189" s="56">
        <f>'[11]Daily Roster'!$E189</f>
        <v>0</v>
      </c>
      <c r="F189" s="56">
        <f>'[11]Daily Roster'!$F189</f>
        <v>0</v>
      </c>
      <c r="G189" s="56">
        <f>'[11]Daily Roster'!$G189</f>
        <v>0</v>
      </c>
      <c r="H189" s="56">
        <f>'[11]Daily Roster'!$H189</f>
        <v>0</v>
      </c>
      <c r="I189" s="56">
        <f>'[11]Daily Roster'!$I189</f>
        <v>0</v>
      </c>
      <c r="J189" s="56">
        <f>'[11]Daily Roster'!$J189</f>
        <v>0</v>
      </c>
      <c r="K189" s="56">
        <f>'[11]Daily Roster'!$K189</f>
        <v>0</v>
      </c>
      <c r="L189" s="56">
        <f>'[11]Daily Roster'!$L189</f>
        <v>0</v>
      </c>
      <c r="M189" s="56">
        <f>'[11]Daily Roster'!$M189</f>
        <v>0</v>
      </c>
      <c r="N189" s="56">
        <f>'[11]Daily Roster'!$N189</f>
        <v>0</v>
      </c>
      <c r="O189" s="56">
        <f>'[11]Daily Roster'!$O189</f>
        <v>0</v>
      </c>
      <c r="P189" s="56">
        <f>'[11]Daily Roster'!$P189</f>
        <v>0</v>
      </c>
      <c r="Q189" s="56">
        <f>'[11]Daily Roster'!$Q189</f>
        <v>0</v>
      </c>
      <c r="R189" s="56">
        <f>'[11]Daily Roster'!$R189</f>
        <v>0</v>
      </c>
      <c r="S189" s="56">
        <f>'[11]Daily Roster'!$S189</f>
        <v>0</v>
      </c>
      <c r="T189" s="56">
        <f>'[11]Daily Roster'!$T189</f>
        <v>0</v>
      </c>
    </row>
    <row r="190" spans="1:20" x14ac:dyDescent="0.3">
      <c r="A190" s="7">
        <v>43728</v>
      </c>
      <c r="B190" s="119" t="s">
        <v>5</v>
      </c>
      <c r="C190" s="56">
        <f>'[11]Daily Roster'!$C190</f>
        <v>0</v>
      </c>
      <c r="D190" s="56">
        <f>'[11]Daily Roster'!$D190</f>
        <v>0</v>
      </c>
      <c r="E190" s="56">
        <f>'[11]Daily Roster'!$E190</f>
        <v>0</v>
      </c>
      <c r="F190" s="56">
        <f>'[11]Daily Roster'!$F190</f>
        <v>0</v>
      </c>
      <c r="G190" s="56">
        <f>'[11]Daily Roster'!$G190</f>
        <v>0</v>
      </c>
      <c r="H190" s="56">
        <f>'[11]Daily Roster'!$H190</f>
        <v>0</v>
      </c>
      <c r="I190" s="56">
        <f>'[11]Daily Roster'!$I190</f>
        <v>0</v>
      </c>
      <c r="J190" s="56">
        <f>'[11]Daily Roster'!$J190</f>
        <v>0</v>
      </c>
      <c r="K190" s="56">
        <f>'[11]Daily Roster'!$K190</f>
        <v>0</v>
      </c>
      <c r="L190" s="56">
        <f>'[11]Daily Roster'!$L190</f>
        <v>0</v>
      </c>
      <c r="M190" s="56">
        <f>'[11]Daily Roster'!$M190</f>
        <v>0</v>
      </c>
      <c r="N190" s="56">
        <f>'[11]Daily Roster'!$N190</f>
        <v>0</v>
      </c>
      <c r="O190" s="56">
        <f>'[11]Daily Roster'!$O190</f>
        <v>0</v>
      </c>
      <c r="P190" s="56">
        <f>'[11]Daily Roster'!$P190</f>
        <v>0</v>
      </c>
      <c r="Q190" s="56">
        <f>'[11]Daily Roster'!$Q190</f>
        <v>0</v>
      </c>
      <c r="R190" s="56">
        <f>'[11]Daily Roster'!$R190</f>
        <v>0</v>
      </c>
      <c r="S190" s="56">
        <f>'[11]Daily Roster'!$S190</f>
        <v>0</v>
      </c>
      <c r="T190" s="56">
        <f>'[11]Daily Roster'!$T190</f>
        <v>0</v>
      </c>
    </row>
    <row r="191" spans="1:20" x14ac:dyDescent="0.3">
      <c r="A191" s="7">
        <v>43731</v>
      </c>
      <c r="B191" s="119" t="s">
        <v>1</v>
      </c>
      <c r="C191" s="56">
        <f>'[11]Daily Roster'!$C191</f>
        <v>0</v>
      </c>
      <c r="D191" s="56">
        <f>'[11]Daily Roster'!$D191</f>
        <v>0</v>
      </c>
      <c r="E191" s="56">
        <f>'[11]Daily Roster'!$E191</f>
        <v>0</v>
      </c>
      <c r="F191" s="56">
        <f>'[11]Daily Roster'!$F191</f>
        <v>0</v>
      </c>
      <c r="G191" s="56">
        <f>'[11]Daily Roster'!$G191</f>
        <v>0</v>
      </c>
      <c r="H191" s="56">
        <f>'[11]Daily Roster'!$H191</f>
        <v>0</v>
      </c>
      <c r="I191" s="56">
        <f>'[11]Daily Roster'!$I191</f>
        <v>0</v>
      </c>
      <c r="J191" s="56">
        <f>'[11]Daily Roster'!$J191</f>
        <v>0</v>
      </c>
      <c r="K191" s="56">
        <f>'[11]Daily Roster'!$K191</f>
        <v>0</v>
      </c>
      <c r="L191" s="56">
        <f>'[11]Daily Roster'!$L191</f>
        <v>0</v>
      </c>
      <c r="M191" s="56">
        <f>'[11]Daily Roster'!$M191</f>
        <v>0</v>
      </c>
      <c r="N191" s="56">
        <f>'[11]Daily Roster'!$N191</f>
        <v>0</v>
      </c>
      <c r="O191" s="56">
        <f>'[11]Daily Roster'!$O191</f>
        <v>0</v>
      </c>
      <c r="P191" s="56">
        <f>'[11]Daily Roster'!$P191</f>
        <v>0</v>
      </c>
      <c r="Q191" s="56">
        <f>'[11]Daily Roster'!$Q191</f>
        <v>0</v>
      </c>
      <c r="R191" s="56">
        <f>'[11]Daily Roster'!$R191</f>
        <v>0</v>
      </c>
      <c r="S191" s="56">
        <f>'[11]Daily Roster'!$S191</f>
        <v>0</v>
      </c>
      <c r="T191" s="56">
        <f>'[11]Daily Roster'!$T191</f>
        <v>0</v>
      </c>
    </row>
    <row r="192" spans="1:20" x14ac:dyDescent="0.3">
      <c r="A192" s="7">
        <v>43732</v>
      </c>
      <c r="B192" s="119" t="s">
        <v>2</v>
      </c>
      <c r="C192" s="56">
        <f>'[11]Daily Roster'!$C192</f>
        <v>0</v>
      </c>
      <c r="D192" s="56">
        <f>'[11]Daily Roster'!$D192</f>
        <v>0</v>
      </c>
      <c r="E192" s="56">
        <f>'[11]Daily Roster'!$E192</f>
        <v>0</v>
      </c>
      <c r="F192" s="56">
        <f>'[11]Daily Roster'!$F192</f>
        <v>0</v>
      </c>
      <c r="G192" s="56">
        <f>'[11]Daily Roster'!$G192</f>
        <v>0</v>
      </c>
      <c r="H192" s="56">
        <f>'[11]Daily Roster'!$H192</f>
        <v>0</v>
      </c>
      <c r="I192" s="56">
        <f>'[11]Daily Roster'!$I192</f>
        <v>0</v>
      </c>
      <c r="J192" s="56">
        <f>'[11]Daily Roster'!$J192</f>
        <v>0</v>
      </c>
      <c r="K192" s="56">
        <f>'[11]Daily Roster'!$K192</f>
        <v>0</v>
      </c>
      <c r="L192" s="56">
        <f>'[11]Daily Roster'!$L192</f>
        <v>0</v>
      </c>
      <c r="M192" s="56">
        <f>'[11]Daily Roster'!$M192</f>
        <v>0</v>
      </c>
      <c r="N192" s="56">
        <f>'[11]Daily Roster'!$N192</f>
        <v>0</v>
      </c>
      <c r="O192" s="56">
        <f>'[11]Daily Roster'!$O192</f>
        <v>0</v>
      </c>
      <c r="P192" s="56">
        <f>'[11]Daily Roster'!$P192</f>
        <v>0</v>
      </c>
      <c r="Q192" s="56">
        <f>'[11]Daily Roster'!$Q192</f>
        <v>0</v>
      </c>
      <c r="R192" s="56">
        <f>'[11]Daily Roster'!$R192</f>
        <v>0</v>
      </c>
      <c r="S192" s="56">
        <f>'[11]Daily Roster'!$S192</f>
        <v>0</v>
      </c>
      <c r="T192" s="56">
        <f>'[11]Daily Roster'!$T192</f>
        <v>0</v>
      </c>
    </row>
    <row r="193" spans="1:20" x14ac:dyDescent="0.3">
      <c r="A193" s="7">
        <v>43733</v>
      </c>
      <c r="B193" s="119" t="s">
        <v>3</v>
      </c>
      <c r="C193" s="56">
        <f>'[11]Daily Roster'!$C193</f>
        <v>0</v>
      </c>
      <c r="D193" s="56">
        <f>'[11]Daily Roster'!$D193</f>
        <v>0</v>
      </c>
      <c r="E193" s="56">
        <f>'[11]Daily Roster'!$E193</f>
        <v>0</v>
      </c>
      <c r="F193" s="56">
        <f>'[11]Daily Roster'!$F193</f>
        <v>0</v>
      </c>
      <c r="G193" s="56">
        <f>'[11]Daily Roster'!$G193</f>
        <v>0</v>
      </c>
      <c r="H193" s="56">
        <f>'[11]Daily Roster'!$H193</f>
        <v>0</v>
      </c>
      <c r="I193" s="56">
        <f>'[11]Daily Roster'!$I193</f>
        <v>0</v>
      </c>
      <c r="J193" s="56">
        <f>'[11]Daily Roster'!$J193</f>
        <v>0</v>
      </c>
      <c r="K193" s="56">
        <f>'[11]Daily Roster'!$K193</f>
        <v>0</v>
      </c>
      <c r="L193" s="56">
        <f>'[11]Daily Roster'!$L193</f>
        <v>0</v>
      </c>
      <c r="M193" s="56">
        <f>'[11]Daily Roster'!$M193</f>
        <v>0</v>
      </c>
      <c r="N193" s="56">
        <f>'[11]Daily Roster'!$N193</f>
        <v>0</v>
      </c>
      <c r="O193" s="56">
        <f>'[11]Daily Roster'!$O193</f>
        <v>0</v>
      </c>
      <c r="P193" s="56">
        <f>'[11]Daily Roster'!$P193</f>
        <v>0</v>
      </c>
      <c r="Q193" s="56">
        <f>'[11]Daily Roster'!$Q193</f>
        <v>0</v>
      </c>
      <c r="R193" s="56">
        <f>'[11]Daily Roster'!$R193</f>
        <v>0</v>
      </c>
      <c r="S193" s="56">
        <f>'[11]Daily Roster'!$S193</f>
        <v>0</v>
      </c>
      <c r="T193" s="56">
        <f>'[11]Daily Roster'!$T193</f>
        <v>0</v>
      </c>
    </row>
    <row r="194" spans="1:20" x14ac:dyDescent="0.3">
      <c r="A194" s="7">
        <v>43734</v>
      </c>
      <c r="B194" s="119" t="s">
        <v>4</v>
      </c>
      <c r="C194" s="56">
        <f>'[11]Daily Roster'!$C194</f>
        <v>0</v>
      </c>
      <c r="D194" s="56">
        <f>'[11]Daily Roster'!$D194</f>
        <v>0</v>
      </c>
      <c r="E194" s="56">
        <f>'[11]Daily Roster'!$E194</f>
        <v>0</v>
      </c>
      <c r="F194" s="56">
        <f>'[11]Daily Roster'!$F194</f>
        <v>0</v>
      </c>
      <c r="G194" s="56">
        <f>'[11]Daily Roster'!$G194</f>
        <v>0</v>
      </c>
      <c r="H194" s="56">
        <f>'[11]Daily Roster'!$H194</f>
        <v>0</v>
      </c>
      <c r="I194" s="56">
        <f>'[11]Daily Roster'!$I194</f>
        <v>0</v>
      </c>
      <c r="J194" s="56">
        <f>'[11]Daily Roster'!$J194</f>
        <v>0</v>
      </c>
      <c r="K194" s="56">
        <f>'[11]Daily Roster'!$K194</f>
        <v>0</v>
      </c>
      <c r="L194" s="56">
        <f>'[11]Daily Roster'!$L194</f>
        <v>0</v>
      </c>
      <c r="M194" s="56">
        <f>'[11]Daily Roster'!$M194</f>
        <v>0</v>
      </c>
      <c r="N194" s="56">
        <f>'[11]Daily Roster'!$N194</f>
        <v>0</v>
      </c>
      <c r="O194" s="56">
        <f>'[11]Daily Roster'!$O194</f>
        <v>0</v>
      </c>
      <c r="P194" s="56">
        <f>'[11]Daily Roster'!$P194</f>
        <v>0</v>
      </c>
      <c r="Q194" s="56">
        <f>'[11]Daily Roster'!$Q194</f>
        <v>0</v>
      </c>
      <c r="R194" s="56">
        <f>'[11]Daily Roster'!$R194</f>
        <v>0</v>
      </c>
      <c r="S194" s="56">
        <f>'[11]Daily Roster'!$S194</f>
        <v>0</v>
      </c>
      <c r="T194" s="56">
        <f>'[11]Daily Roster'!$T194</f>
        <v>0</v>
      </c>
    </row>
    <row r="195" spans="1:20" x14ac:dyDescent="0.3">
      <c r="A195" s="7">
        <v>43735</v>
      </c>
      <c r="B195" s="119" t="s">
        <v>5</v>
      </c>
      <c r="C195" s="56">
        <f>'[11]Daily Roster'!$C195</f>
        <v>0</v>
      </c>
      <c r="D195" s="56">
        <f>'[11]Daily Roster'!$D195</f>
        <v>0</v>
      </c>
      <c r="E195" s="56">
        <f>'[11]Daily Roster'!$E195</f>
        <v>0</v>
      </c>
      <c r="F195" s="56">
        <f>'[11]Daily Roster'!$F195</f>
        <v>0</v>
      </c>
      <c r="G195" s="56">
        <f>'[11]Daily Roster'!$G195</f>
        <v>0</v>
      </c>
      <c r="H195" s="56">
        <f>'[11]Daily Roster'!$H195</f>
        <v>0</v>
      </c>
      <c r="I195" s="56">
        <f>'[11]Daily Roster'!$I195</f>
        <v>0</v>
      </c>
      <c r="J195" s="56">
        <f>'[11]Daily Roster'!$J195</f>
        <v>0</v>
      </c>
      <c r="K195" s="56">
        <f>'[11]Daily Roster'!$K195</f>
        <v>0</v>
      </c>
      <c r="L195" s="56">
        <f>'[11]Daily Roster'!$L195</f>
        <v>0</v>
      </c>
      <c r="M195" s="56">
        <f>'[11]Daily Roster'!$M195</f>
        <v>0</v>
      </c>
      <c r="N195" s="56">
        <f>'[11]Daily Roster'!$N195</f>
        <v>0</v>
      </c>
      <c r="O195" s="56">
        <f>'[11]Daily Roster'!$O195</f>
        <v>0</v>
      </c>
      <c r="P195" s="56">
        <f>'[11]Daily Roster'!$P195</f>
        <v>0</v>
      </c>
      <c r="Q195" s="56">
        <f>'[11]Daily Roster'!$Q195</f>
        <v>0</v>
      </c>
      <c r="R195" s="56">
        <f>'[11]Daily Roster'!$R195</f>
        <v>0</v>
      </c>
      <c r="S195" s="56">
        <f>'[11]Daily Roster'!$S195</f>
        <v>0</v>
      </c>
      <c r="T195" s="56">
        <f>'[11]Daily Roster'!$T195</f>
        <v>0</v>
      </c>
    </row>
    <row r="196" spans="1:20" x14ac:dyDescent="0.3">
      <c r="A196" s="7">
        <v>43738</v>
      </c>
      <c r="B196" s="119" t="s">
        <v>1</v>
      </c>
      <c r="C196" s="56">
        <f>'[11]Daily Roster'!$C196</f>
        <v>0</v>
      </c>
      <c r="D196" s="56">
        <f>'[11]Daily Roster'!$D196</f>
        <v>0</v>
      </c>
      <c r="E196" s="56">
        <f>'[11]Daily Roster'!$E196</f>
        <v>0</v>
      </c>
      <c r="F196" s="56">
        <f>'[11]Daily Roster'!$F196</f>
        <v>0</v>
      </c>
      <c r="G196" s="56">
        <f>'[11]Daily Roster'!$G196</f>
        <v>0</v>
      </c>
      <c r="H196" s="56">
        <f>'[11]Daily Roster'!$H196</f>
        <v>0</v>
      </c>
      <c r="I196" s="56">
        <f>'[11]Daily Roster'!$I196</f>
        <v>0</v>
      </c>
      <c r="J196" s="56">
        <f>'[11]Daily Roster'!$J196</f>
        <v>0</v>
      </c>
      <c r="K196" s="56">
        <f>'[11]Daily Roster'!$K196</f>
        <v>0</v>
      </c>
      <c r="L196" s="56">
        <f>'[11]Daily Roster'!$L196</f>
        <v>0</v>
      </c>
      <c r="M196" s="56">
        <f>'[11]Daily Roster'!$M196</f>
        <v>0</v>
      </c>
      <c r="N196" s="56">
        <f>'[11]Daily Roster'!$N196</f>
        <v>0</v>
      </c>
      <c r="O196" s="56">
        <f>'[11]Daily Roster'!$O196</f>
        <v>0</v>
      </c>
      <c r="P196" s="56">
        <f>'[11]Daily Roster'!$P196</f>
        <v>0</v>
      </c>
      <c r="Q196" s="56">
        <f>'[11]Daily Roster'!$Q196</f>
        <v>0</v>
      </c>
      <c r="R196" s="56">
        <f>'[11]Daily Roster'!$R196</f>
        <v>0</v>
      </c>
      <c r="S196" s="56">
        <f>'[11]Daily Roster'!$S196</f>
        <v>0</v>
      </c>
      <c r="T196" s="56">
        <f>'[11]Daily Roster'!$T196</f>
        <v>0</v>
      </c>
    </row>
    <row r="197" spans="1:20" x14ac:dyDescent="0.3">
      <c r="A197" s="7">
        <v>43739</v>
      </c>
      <c r="B197" s="119" t="s">
        <v>2</v>
      </c>
      <c r="C197" s="56">
        <f>'[11]Daily Roster'!$C197</f>
        <v>0</v>
      </c>
      <c r="D197" s="56">
        <f>'[11]Daily Roster'!$D197</f>
        <v>0</v>
      </c>
      <c r="E197" s="56">
        <f>'[11]Daily Roster'!$E197</f>
        <v>0</v>
      </c>
      <c r="F197" s="56">
        <f>'[11]Daily Roster'!$F197</f>
        <v>0</v>
      </c>
      <c r="G197" s="56">
        <f>'[11]Daily Roster'!$G197</f>
        <v>0</v>
      </c>
      <c r="H197" s="56">
        <f>'[11]Daily Roster'!$H197</f>
        <v>0</v>
      </c>
      <c r="I197" s="56">
        <f>'[11]Daily Roster'!$I197</f>
        <v>0</v>
      </c>
      <c r="J197" s="56">
        <f>'[11]Daily Roster'!$J197</f>
        <v>0</v>
      </c>
      <c r="K197" s="56">
        <f>'[11]Daily Roster'!$K197</f>
        <v>0</v>
      </c>
      <c r="L197" s="56">
        <f>'[11]Daily Roster'!$L197</f>
        <v>0</v>
      </c>
      <c r="M197" s="56">
        <f>'[11]Daily Roster'!$M197</f>
        <v>0</v>
      </c>
      <c r="N197" s="56">
        <f>'[11]Daily Roster'!$N197</f>
        <v>0</v>
      </c>
      <c r="O197" s="56">
        <f>'[11]Daily Roster'!$O197</f>
        <v>0</v>
      </c>
      <c r="P197" s="56">
        <f>'[11]Daily Roster'!$P197</f>
        <v>0</v>
      </c>
      <c r="Q197" s="56">
        <f>'[11]Daily Roster'!$Q197</f>
        <v>0</v>
      </c>
      <c r="R197" s="56">
        <f>'[11]Daily Roster'!$R197</f>
        <v>0</v>
      </c>
      <c r="S197" s="56">
        <f>'[11]Daily Roster'!$S197</f>
        <v>0</v>
      </c>
      <c r="T197" s="56">
        <f>'[11]Daily Roster'!$T197</f>
        <v>0</v>
      </c>
    </row>
    <row r="198" spans="1:20" x14ac:dyDescent="0.3">
      <c r="A198" s="7">
        <v>43740</v>
      </c>
      <c r="B198" s="119" t="s">
        <v>3</v>
      </c>
      <c r="C198" s="56">
        <f>'[11]Daily Roster'!$C198</f>
        <v>0</v>
      </c>
      <c r="D198" s="56">
        <f>'[11]Daily Roster'!$D198</f>
        <v>0</v>
      </c>
      <c r="E198" s="56">
        <f>'[11]Daily Roster'!$E198</f>
        <v>0</v>
      </c>
      <c r="F198" s="56">
        <f>'[11]Daily Roster'!$F198</f>
        <v>0</v>
      </c>
      <c r="G198" s="56">
        <f>'[11]Daily Roster'!$G198</f>
        <v>0</v>
      </c>
      <c r="H198" s="56">
        <f>'[11]Daily Roster'!$H198</f>
        <v>0</v>
      </c>
      <c r="I198" s="56">
        <f>'[11]Daily Roster'!$I198</f>
        <v>0</v>
      </c>
      <c r="J198" s="56">
        <f>'[11]Daily Roster'!$J198</f>
        <v>0</v>
      </c>
      <c r="K198" s="56">
        <f>'[11]Daily Roster'!$K198</f>
        <v>0</v>
      </c>
      <c r="L198" s="56">
        <f>'[11]Daily Roster'!$L198</f>
        <v>0</v>
      </c>
      <c r="M198" s="56">
        <f>'[11]Daily Roster'!$M198</f>
        <v>0</v>
      </c>
      <c r="N198" s="56">
        <f>'[11]Daily Roster'!$N198</f>
        <v>0</v>
      </c>
      <c r="O198" s="56">
        <f>'[11]Daily Roster'!$O198</f>
        <v>0</v>
      </c>
      <c r="P198" s="56">
        <f>'[11]Daily Roster'!$P198</f>
        <v>0</v>
      </c>
      <c r="Q198" s="56">
        <f>'[11]Daily Roster'!$Q198</f>
        <v>0</v>
      </c>
      <c r="R198" s="56">
        <f>'[11]Daily Roster'!$R198</f>
        <v>0</v>
      </c>
      <c r="S198" s="56">
        <f>'[11]Daily Roster'!$S198</f>
        <v>0</v>
      </c>
      <c r="T198" s="56">
        <f>'[11]Daily Roster'!$T198</f>
        <v>0</v>
      </c>
    </row>
    <row r="199" spans="1:20" x14ac:dyDescent="0.3">
      <c r="A199" s="7">
        <v>43741</v>
      </c>
      <c r="B199" s="119" t="s">
        <v>4</v>
      </c>
      <c r="C199" s="56">
        <f>'[11]Daily Roster'!$C199</f>
        <v>0</v>
      </c>
      <c r="D199" s="56">
        <f>'[11]Daily Roster'!$D199</f>
        <v>0</v>
      </c>
      <c r="E199" s="56">
        <f>'[11]Daily Roster'!$E199</f>
        <v>0</v>
      </c>
      <c r="F199" s="56">
        <f>'[11]Daily Roster'!$F199</f>
        <v>0</v>
      </c>
      <c r="G199" s="56">
        <f>'[11]Daily Roster'!$G199</f>
        <v>0</v>
      </c>
      <c r="H199" s="56">
        <f>'[11]Daily Roster'!$H199</f>
        <v>0</v>
      </c>
      <c r="I199" s="56">
        <f>'[11]Daily Roster'!$I199</f>
        <v>0</v>
      </c>
      <c r="J199" s="56">
        <f>'[11]Daily Roster'!$J199</f>
        <v>0</v>
      </c>
      <c r="K199" s="56">
        <f>'[11]Daily Roster'!$K199</f>
        <v>0</v>
      </c>
      <c r="L199" s="56">
        <f>'[11]Daily Roster'!$L199</f>
        <v>0</v>
      </c>
      <c r="M199" s="56">
        <f>'[11]Daily Roster'!$M199</f>
        <v>0</v>
      </c>
      <c r="N199" s="56">
        <f>'[11]Daily Roster'!$N199</f>
        <v>0</v>
      </c>
      <c r="O199" s="56">
        <f>'[11]Daily Roster'!$O199</f>
        <v>0</v>
      </c>
      <c r="P199" s="56">
        <f>'[11]Daily Roster'!$P199</f>
        <v>0</v>
      </c>
      <c r="Q199" s="56">
        <f>'[11]Daily Roster'!$Q199</f>
        <v>0</v>
      </c>
      <c r="R199" s="56">
        <f>'[11]Daily Roster'!$R199</f>
        <v>0</v>
      </c>
      <c r="S199" s="56">
        <f>'[11]Daily Roster'!$S199</f>
        <v>0</v>
      </c>
      <c r="T199" s="56">
        <f>'[11]Daily Roster'!$T199</f>
        <v>0</v>
      </c>
    </row>
    <row r="200" spans="1:20" x14ac:dyDescent="0.3">
      <c r="A200" s="7">
        <v>43742</v>
      </c>
      <c r="B200" s="119" t="s">
        <v>5</v>
      </c>
      <c r="C200" s="56">
        <f>'[11]Daily Roster'!$C200</f>
        <v>0</v>
      </c>
      <c r="D200" s="56">
        <f>'[11]Daily Roster'!$D200</f>
        <v>0</v>
      </c>
      <c r="E200" s="56">
        <f>'[11]Daily Roster'!$E200</f>
        <v>0</v>
      </c>
      <c r="F200" s="56">
        <f>'[11]Daily Roster'!$F200</f>
        <v>0</v>
      </c>
      <c r="G200" s="56">
        <f>'[11]Daily Roster'!$G200</f>
        <v>0</v>
      </c>
      <c r="H200" s="56">
        <f>'[11]Daily Roster'!$H200</f>
        <v>0</v>
      </c>
      <c r="I200" s="56">
        <f>'[11]Daily Roster'!$I200</f>
        <v>0</v>
      </c>
      <c r="J200" s="56">
        <f>'[11]Daily Roster'!$J200</f>
        <v>0</v>
      </c>
      <c r="K200" s="56">
        <f>'[11]Daily Roster'!$K200</f>
        <v>0</v>
      </c>
      <c r="L200" s="56">
        <f>'[11]Daily Roster'!$L200</f>
        <v>0</v>
      </c>
      <c r="M200" s="56">
        <f>'[11]Daily Roster'!$M200</f>
        <v>0</v>
      </c>
      <c r="N200" s="56">
        <f>'[11]Daily Roster'!$N200</f>
        <v>0</v>
      </c>
      <c r="O200" s="56">
        <f>'[11]Daily Roster'!$O200</f>
        <v>0</v>
      </c>
      <c r="P200" s="56">
        <f>'[11]Daily Roster'!$P200</f>
        <v>0</v>
      </c>
      <c r="Q200" s="56">
        <f>'[11]Daily Roster'!$Q200</f>
        <v>0</v>
      </c>
      <c r="R200" s="56">
        <f>'[11]Daily Roster'!$R200</f>
        <v>0</v>
      </c>
      <c r="S200" s="56">
        <f>'[11]Daily Roster'!$S200</f>
        <v>0</v>
      </c>
      <c r="T200" s="56">
        <f>'[11]Daily Roster'!$T200</f>
        <v>0</v>
      </c>
    </row>
    <row r="201" spans="1:20" x14ac:dyDescent="0.3">
      <c r="A201" s="7">
        <v>43745</v>
      </c>
      <c r="B201" s="119" t="s">
        <v>1</v>
      </c>
      <c r="C201" s="56">
        <f>'[11]Daily Roster'!$C201</f>
        <v>0</v>
      </c>
      <c r="D201" s="56">
        <f>'[11]Daily Roster'!$D201</f>
        <v>0</v>
      </c>
      <c r="E201" s="56">
        <f>'[11]Daily Roster'!$E201</f>
        <v>0</v>
      </c>
      <c r="F201" s="56">
        <f>'[11]Daily Roster'!$F201</f>
        <v>0</v>
      </c>
      <c r="G201" s="56">
        <f>'[11]Daily Roster'!$G201</f>
        <v>0</v>
      </c>
      <c r="H201" s="56">
        <f>'[11]Daily Roster'!$H201</f>
        <v>0</v>
      </c>
      <c r="I201" s="56">
        <f>'[11]Daily Roster'!$I201</f>
        <v>0</v>
      </c>
      <c r="J201" s="56">
        <f>'[11]Daily Roster'!$J201</f>
        <v>0</v>
      </c>
      <c r="K201" s="56">
        <f>'[11]Daily Roster'!$K201</f>
        <v>0</v>
      </c>
      <c r="L201" s="56">
        <f>'[11]Daily Roster'!$L201</f>
        <v>0</v>
      </c>
      <c r="M201" s="56">
        <f>'[11]Daily Roster'!$M201</f>
        <v>0</v>
      </c>
      <c r="N201" s="56" t="str">
        <f>'[11]Daily Roster'!$N201</f>
        <v>Roshny (Resp)</v>
      </c>
      <c r="O201" s="56" t="str">
        <f>'[11]Daily Roster'!$O201</f>
        <v>V.Le (Neuro/stroke)</v>
      </c>
      <c r="P201" s="56">
        <f>'[11]Daily Roster'!$P201</f>
        <v>0</v>
      </c>
      <c r="Q201" s="56">
        <f>'[11]Daily Roster'!$Q201</f>
        <v>0</v>
      </c>
      <c r="R201" s="56">
        <f>'[11]Daily Roster'!$R201</f>
        <v>0</v>
      </c>
      <c r="S201" s="56">
        <f>'[11]Daily Roster'!$S201</f>
        <v>0</v>
      </c>
      <c r="T201" s="56">
        <f>'[11]Daily Roster'!$T201</f>
        <v>0</v>
      </c>
    </row>
    <row r="202" spans="1:20" x14ac:dyDescent="0.3">
      <c r="A202" s="7">
        <v>43746</v>
      </c>
      <c r="B202" s="119" t="s">
        <v>2</v>
      </c>
      <c r="C202" s="56">
        <f>'[11]Daily Roster'!$C202</f>
        <v>0</v>
      </c>
      <c r="D202" s="56">
        <f>'[11]Daily Roster'!$D202</f>
        <v>0</v>
      </c>
      <c r="E202" s="56">
        <f>'[11]Daily Roster'!$E202</f>
        <v>0</v>
      </c>
      <c r="F202" s="56">
        <f>'[11]Daily Roster'!$F202</f>
        <v>0</v>
      </c>
      <c r="G202" s="56">
        <f>'[11]Daily Roster'!$G202</f>
        <v>0</v>
      </c>
      <c r="H202" s="56">
        <f>'[11]Daily Roster'!$H202</f>
        <v>0</v>
      </c>
      <c r="I202" s="56">
        <f>'[11]Daily Roster'!$I202</f>
        <v>0</v>
      </c>
      <c r="J202" s="56">
        <f>'[11]Daily Roster'!$J202</f>
        <v>0</v>
      </c>
      <c r="K202" s="56">
        <f>'[11]Daily Roster'!$K202</f>
        <v>0</v>
      </c>
      <c r="L202" s="56">
        <f>'[11]Daily Roster'!$L202</f>
        <v>0</v>
      </c>
      <c r="M202" s="56">
        <f>'[11]Daily Roster'!$M202</f>
        <v>0</v>
      </c>
      <c r="N202" s="56" t="str">
        <f>'[11]Daily Roster'!$N202</f>
        <v>Roshny (Resp)</v>
      </c>
      <c r="O202" s="56" t="str">
        <f>'[11]Daily Roster'!$O202</f>
        <v>V.Le (Neuro/stroke)</v>
      </c>
      <c r="P202" s="56">
        <f>'[11]Daily Roster'!$P202</f>
        <v>0</v>
      </c>
      <c r="Q202" s="56">
        <f>'[11]Daily Roster'!$Q202</f>
        <v>0</v>
      </c>
      <c r="R202" s="56">
        <f>'[11]Daily Roster'!$R202</f>
        <v>0</v>
      </c>
      <c r="S202" s="56">
        <f>'[11]Daily Roster'!$S202</f>
        <v>0</v>
      </c>
      <c r="T202" s="56">
        <f>'[11]Daily Roster'!$T202</f>
        <v>0</v>
      </c>
    </row>
    <row r="203" spans="1:20" x14ac:dyDescent="0.3">
      <c r="A203" s="7">
        <v>43747</v>
      </c>
      <c r="B203" s="119" t="s">
        <v>3</v>
      </c>
      <c r="C203" s="56">
        <f>'[11]Daily Roster'!$C203</f>
        <v>0</v>
      </c>
      <c r="D203" s="56">
        <f>'[11]Daily Roster'!$D203</f>
        <v>0</v>
      </c>
      <c r="E203" s="56">
        <f>'[11]Daily Roster'!$E203</f>
        <v>0</v>
      </c>
      <c r="F203" s="56">
        <f>'[11]Daily Roster'!$F203</f>
        <v>0</v>
      </c>
      <c r="G203" s="56">
        <f>'[11]Daily Roster'!$G203</f>
        <v>0</v>
      </c>
      <c r="H203" s="56">
        <f>'[11]Daily Roster'!$H203</f>
        <v>0</v>
      </c>
      <c r="I203" s="56">
        <f>'[11]Daily Roster'!$I203</f>
        <v>0</v>
      </c>
      <c r="J203" s="56">
        <f>'[11]Daily Roster'!$J203</f>
        <v>0</v>
      </c>
      <c r="K203" s="56">
        <f>'[11]Daily Roster'!$K203</f>
        <v>0</v>
      </c>
      <c r="L203" s="56">
        <f>'[11]Daily Roster'!$L203</f>
        <v>0</v>
      </c>
      <c r="M203" s="56">
        <f>'[11]Daily Roster'!$M203</f>
        <v>0</v>
      </c>
      <c r="N203" s="56" t="str">
        <f>'[11]Daily Roster'!$N203</f>
        <v>Roshny (Resp)</v>
      </c>
      <c r="O203" s="56" t="str">
        <f>'[11]Daily Roster'!$O203</f>
        <v>V.Le (Neuro/stroke)</v>
      </c>
      <c r="P203" s="56">
        <f>'[11]Daily Roster'!$P203</f>
        <v>0</v>
      </c>
      <c r="Q203" s="56">
        <f>'[11]Daily Roster'!$Q203</f>
        <v>0</v>
      </c>
      <c r="R203" s="56">
        <f>'[11]Daily Roster'!$R203</f>
        <v>0</v>
      </c>
      <c r="S203" s="56">
        <f>'[11]Daily Roster'!$S203</f>
        <v>0</v>
      </c>
      <c r="T203" s="56">
        <f>'[11]Daily Roster'!$T203</f>
        <v>0</v>
      </c>
    </row>
    <row r="204" spans="1:20" x14ac:dyDescent="0.3">
      <c r="A204" s="7">
        <v>43748</v>
      </c>
      <c r="B204" s="119" t="s">
        <v>4</v>
      </c>
      <c r="C204" s="56">
        <f>'[11]Daily Roster'!$C204</f>
        <v>0</v>
      </c>
      <c r="D204" s="56">
        <f>'[11]Daily Roster'!$D204</f>
        <v>0</v>
      </c>
      <c r="E204" s="56">
        <f>'[11]Daily Roster'!$E204</f>
        <v>0</v>
      </c>
      <c r="F204" s="56">
        <f>'[11]Daily Roster'!$F204</f>
        <v>0</v>
      </c>
      <c r="G204" s="56">
        <f>'[11]Daily Roster'!$G204</f>
        <v>0</v>
      </c>
      <c r="H204" s="56">
        <f>'[11]Daily Roster'!$H204</f>
        <v>0</v>
      </c>
      <c r="I204" s="56">
        <f>'[11]Daily Roster'!$I204</f>
        <v>0</v>
      </c>
      <c r="J204" s="56">
        <f>'[11]Daily Roster'!$J204</f>
        <v>0</v>
      </c>
      <c r="K204" s="56">
        <f>'[11]Daily Roster'!$K204</f>
        <v>0</v>
      </c>
      <c r="L204" s="56">
        <f>'[11]Daily Roster'!$L204</f>
        <v>0</v>
      </c>
      <c r="M204" s="56">
        <f>'[11]Daily Roster'!$M204</f>
        <v>0</v>
      </c>
      <c r="N204" s="56" t="str">
        <f>'[11]Daily Roster'!$N204</f>
        <v>Roshny (Resp)</v>
      </c>
      <c r="O204" s="56" t="str">
        <f>'[11]Daily Roster'!$O204</f>
        <v>V.Le (Neuro/stroke)</v>
      </c>
      <c r="P204" s="56">
        <f>'[11]Daily Roster'!$P204</f>
        <v>0</v>
      </c>
      <c r="Q204" s="56">
        <f>'[11]Daily Roster'!$Q204</f>
        <v>0</v>
      </c>
      <c r="R204" s="56">
        <f>'[11]Daily Roster'!$R204</f>
        <v>0</v>
      </c>
      <c r="S204" s="56">
        <f>'[11]Daily Roster'!$S204</f>
        <v>0</v>
      </c>
      <c r="T204" s="56">
        <f>'[11]Daily Roster'!$T204</f>
        <v>0</v>
      </c>
    </row>
    <row r="205" spans="1:20" x14ac:dyDescent="0.3">
      <c r="A205" s="7">
        <v>43749</v>
      </c>
      <c r="B205" s="119" t="s">
        <v>5</v>
      </c>
      <c r="C205" s="56">
        <f>'[11]Daily Roster'!$C205</f>
        <v>0</v>
      </c>
      <c r="D205" s="56">
        <f>'[11]Daily Roster'!$D205</f>
        <v>0</v>
      </c>
      <c r="E205" s="56">
        <f>'[11]Daily Roster'!$E205</f>
        <v>0</v>
      </c>
      <c r="F205" s="56">
        <f>'[11]Daily Roster'!$F205</f>
        <v>0</v>
      </c>
      <c r="G205" s="56">
        <f>'[11]Daily Roster'!$G205</f>
        <v>0</v>
      </c>
      <c r="H205" s="56">
        <f>'[11]Daily Roster'!$H205</f>
        <v>0</v>
      </c>
      <c r="I205" s="56">
        <f>'[11]Daily Roster'!$I205</f>
        <v>0</v>
      </c>
      <c r="J205" s="56">
        <f>'[11]Daily Roster'!$J205</f>
        <v>0</v>
      </c>
      <c r="K205" s="56">
        <f>'[11]Daily Roster'!$K205</f>
        <v>0</v>
      </c>
      <c r="L205" s="56">
        <f>'[11]Daily Roster'!$L205</f>
        <v>0</v>
      </c>
      <c r="M205" s="56">
        <f>'[11]Daily Roster'!$M205</f>
        <v>0</v>
      </c>
      <c r="N205" s="56" t="str">
        <f>'[11]Daily Roster'!$N205</f>
        <v>Roshny (Resp)</v>
      </c>
      <c r="O205" s="56" t="str">
        <f>'[11]Daily Roster'!$O205</f>
        <v>V.Le (Neuro/stroke)</v>
      </c>
      <c r="P205" s="56">
        <f>'[11]Daily Roster'!$P205</f>
        <v>0</v>
      </c>
      <c r="Q205" s="56">
        <f>'[11]Daily Roster'!$Q205</f>
        <v>0</v>
      </c>
      <c r="R205" s="56">
        <f>'[11]Daily Roster'!$R205</f>
        <v>0</v>
      </c>
      <c r="S205" s="56">
        <f>'[11]Daily Roster'!$S205</f>
        <v>0</v>
      </c>
      <c r="T205" s="56">
        <f>'[11]Daily Roster'!$T205</f>
        <v>0</v>
      </c>
    </row>
    <row r="206" spans="1:20" x14ac:dyDescent="0.3">
      <c r="A206" s="7">
        <v>43752</v>
      </c>
      <c r="B206" s="119" t="s">
        <v>1</v>
      </c>
      <c r="C206" s="56">
        <f>'[11]Daily Roster'!$C206</f>
        <v>0</v>
      </c>
      <c r="D206" s="56">
        <f>'[11]Daily Roster'!$D206</f>
        <v>0</v>
      </c>
      <c r="E206" s="56">
        <f>'[11]Daily Roster'!$E206</f>
        <v>0</v>
      </c>
      <c r="F206" s="56">
        <f>'[11]Daily Roster'!$F206</f>
        <v>0</v>
      </c>
      <c r="G206" s="56">
        <f>'[11]Daily Roster'!$G206</f>
        <v>0</v>
      </c>
      <c r="H206" s="56">
        <f>'[11]Daily Roster'!$H206</f>
        <v>0</v>
      </c>
      <c r="I206" s="56">
        <f>'[11]Daily Roster'!$I206</f>
        <v>0</v>
      </c>
      <c r="J206" s="56">
        <f>'[11]Daily Roster'!$J206</f>
        <v>0</v>
      </c>
      <c r="K206" s="56">
        <f>'[11]Daily Roster'!$K206</f>
        <v>0</v>
      </c>
      <c r="L206" s="56">
        <f>'[11]Daily Roster'!$L206</f>
        <v>0</v>
      </c>
      <c r="M206" s="56">
        <f>'[11]Daily Roster'!$M206</f>
        <v>0</v>
      </c>
      <c r="N206" s="56" t="str">
        <f>'[11]Daily Roster'!$N206</f>
        <v>Edward (Resp)</v>
      </c>
      <c r="O206" s="56">
        <f>'[11]Daily Roster'!$O206</f>
        <v>0</v>
      </c>
      <c r="P206" s="56">
        <f>'[11]Daily Roster'!$P206</f>
        <v>0</v>
      </c>
      <c r="Q206" s="56">
        <f>'[11]Daily Roster'!$Q206</f>
        <v>0</v>
      </c>
      <c r="R206" s="56">
        <f>'[11]Daily Roster'!$R206</f>
        <v>0</v>
      </c>
      <c r="S206" s="56">
        <f>'[11]Daily Roster'!$S206</f>
        <v>0</v>
      </c>
      <c r="T206" s="56">
        <f>'[11]Daily Roster'!$T206</f>
        <v>0</v>
      </c>
    </row>
    <row r="207" spans="1:20" x14ac:dyDescent="0.3">
      <c r="A207" s="7">
        <v>43753</v>
      </c>
      <c r="B207" s="119" t="s">
        <v>2</v>
      </c>
      <c r="C207" s="56">
        <f>'[11]Daily Roster'!$C207</f>
        <v>0</v>
      </c>
      <c r="D207" s="56">
        <f>'[11]Daily Roster'!$D207</f>
        <v>0</v>
      </c>
      <c r="E207" s="56">
        <f>'[11]Daily Roster'!$E207</f>
        <v>0</v>
      </c>
      <c r="F207" s="56">
        <f>'[11]Daily Roster'!$F207</f>
        <v>0</v>
      </c>
      <c r="G207" s="56">
        <f>'[11]Daily Roster'!$G207</f>
        <v>0</v>
      </c>
      <c r="H207" s="56">
        <f>'[11]Daily Roster'!$H207</f>
        <v>0</v>
      </c>
      <c r="I207" s="56">
        <f>'[11]Daily Roster'!$I207</f>
        <v>0</v>
      </c>
      <c r="J207" s="56">
        <f>'[11]Daily Roster'!$J207</f>
        <v>0</v>
      </c>
      <c r="K207" s="56">
        <f>'[11]Daily Roster'!$K207</f>
        <v>0</v>
      </c>
      <c r="L207" s="56">
        <f>'[11]Daily Roster'!$L207</f>
        <v>0</v>
      </c>
      <c r="M207" s="56">
        <f>'[11]Daily Roster'!$M207</f>
        <v>0</v>
      </c>
      <c r="N207" s="56" t="str">
        <f>'[11]Daily Roster'!$N207</f>
        <v>Edward (Resp)</v>
      </c>
      <c r="O207" s="56">
        <f>'[11]Daily Roster'!$O207</f>
        <v>0</v>
      </c>
      <c r="P207" s="56">
        <f>'[11]Daily Roster'!$P207</f>
        <v>0</v>
      </c>
      <c r="Q207" s="56">
        <f>'[11]Daily Roster'!$Q207</f>
        <v>0</v>
      </c>
      <c r="R207" s="56">
        <f>'[11]Daily Roster'!$R207</f>
        <v>0</v>
      </c>
      <c r="S207" s="56">
        <f>'[11]Daily Roster'!$S207</f>
        <v>0</v>
      </c>
      <c r="T207" s="56">
        <f>'[11]Daily Roster'!$T207</f>
        <v>0</v>
      </c>
    </row>
    <row r="208" spans="1:20" x14ac:dyDescent="0.3">
      <c r="A208" s="7">
        <v>43754</v>
      </c>
      <c r="B208" s="119" t="s">
        <v>3</v>
      </c>
      <c r="C208" s="56">
        <f>'[11]Daily Roster'!$C208</f>
        <v>0</v>
      </c>
      <c r="D208" s="56">
        <f>'[11]Daily Roster'!$D208</f>
        <v>0</v>
      </c>
      <c r="E208" s="56">
        <f>'[11]Daily Roster'!$E208</f>
        <v>0</v>
      </c>
      <c r="F208" s="56">
        <f>'[11]Daily Roster'!$F208</f>
        <v>0</v>
      </c>
      <c r="G208" s="56">
        <f>'[11]Daily Roster'!$G208</f>
        <v>0</v>
      </c>
      <c r="H208" s="56">
        <f>'[11]Daily Roster'!$H208</f>
        <v>0</v>
      </c>
      <c r="I208" s="56">
        <f>'[11]Daily Roster'!$I208</f>
        <v>0</v>
      </c>
      <c r="J208" s="56">
        <f>'[11]Daily Roster'!$J208</f>
        <v>0</v>
      </c>
      <c r="K208" s="56">
        <f>'[11]Daily Roster'!$K208</f>
        <v>0</v>
      </c>
      <c r="L208" s="56">
        <f>'[11]Daily Roster'!$L208</f>
        <v>0</v>
      </c>
      <c r="M208" s="56">
        <f>'[11]Daily Roster'!$M208</f>
        <v>0</v>
      </c>
      <c r="N208" s="56" t="str">
        <f>'[11]Daily Roster'!$N208</f>
        <v>Edward (Resp)</v>
      </c>
      <c r="O208" s="56">
        <f>'[11]Daily Roster'!$O208</f>
        <v>0</v>
      </c>
      <c r="P208" s="56">
        <f>'[11]Daily Roster'!$P208</f>
        <v>0</v>
      </c>
      <c r="Q208" s="56">
        <f>'[11]Daily Roster'!$Q208</f>
        <v>0</v>
      </c>
      <c r="R208" s="56">
        <f>'[11]Daily Roster'!$R208</f>
        <v>0</v>
      </c>
      <c r="S208" s="56">
        <f>'[11]Daily Roster'!$S208</f>
        <v>0</v>
      </c>
      <c r="T208" s="56">
        <f>'[11]Daily Roster'!$T208</f>
        <v>0</v>
      </c>
    </row>
    <row r="209" spans="1:20" x14ac:dyDescent="0.3">
      <c r="A209" s="7">
        <v>43755</v>
      </c>
      <c r="B209" s="119" t="s">
        <v>4</v>
      </c>
      <c r="C209" s="56">
        <f>'[11]Daily Roster'!$C209</f>
        <v>0</v>
      </c>
      <c r="D209" s="56">
        <f>'[11]Daily Roster'!$D209</f>
        <v>0</v>
      </c>
      <c r="E209" s="56">
        <f>'[11]Daily Roster'!$E209</f>
        <v>0</v>
      </c>
      <c r="F209" s="56">
        <f>'[11]Daily Roster'!$F209</f>
        <v>0</v>
      </c>
      <c r="G209" s="56">
        <f>'[11]Daily Roster'!$G209</f>
        <v>0</v>
      </c>
      <c r="H209" s="56">
        <f>'[11]Daily Roster'!$H209</f>
        <v>0</v>
      </c>
      <c r="I209" s="56">
        <f>'[11]Daily Roster'!$I209</f>
        <v>0</v>
      </c>
      <c r="J209" s="56">
        <f>'[11]Daily Roster'!$J209</f>
        <v>0</v>
      </c>
      <c r="K209" s="56">
        <f>'[11]Daily Roster'!$K209</f>
        <v>0</v>
      </c>
      <c r="L209" s="56">
        <f>'[11]Daily Roster'!$L209</f>
        <v>0</v>
      </c>
      <c r="M209" s="56">
        <f>'[11]Daily Roster'!$M209</f>
        <v>0</v>
      </c>
      <c r="N209" s="56" t="str">
        <f>'[11]Daily Roster'!$N209</f>
        <v>Edward (Resp)</v>
      </c>
      <c r="O209" s="56">
        <f>'[11]Daily Roster'!$O209</f>
        <v>0</v>
      </c>
      <c r="P209" s="56">
        <f>'[11]Daily Roster'!$P209</f>
        <v>0</v>
      </c>
      <c r="Q209" s="56">
        <f>'[11]Daily Roster'!$Q209</f>
        <v>0</v>
      </c>
      <c r="R209" s="56">
        <f>'[11]Daily Roster'!$R209</f>
        <v>0</v>
      </c>
      <c r="S209" s="56">
        <f>'[11]Daily Roster'!$S209</f>
        <v>0</v>
      </c>
      <c r="T209" s="56">
        <f>'[11]Daily Roster'!$T209</f>
        <v>0</v>
      </c>
    </row>
    <row r="210" spans="1:20" x14ac:dyDescent="0.3">
      <c r="A210" s="7">
        <v>43756</v>
      </c>
      <c r="B210" s="119" t="s">
        <v>5</v>
      </c>
      <c r="C210" s="56">
        <f>'[11]Daily Roster'!$C210</f>
        <v>0</v>
      </c>
      <c r="D210" s="56">
        <f>'[11]Daily Roster'!$D210</f>
        <v>0</v>
      </c>
      <c r="E210" s="56">
        <f>'[11]Daily Roster'!$E210</f>
        <v>0</v>
      </c>
      <c r="F210" s="56">
        <f>'[11]Daily Roster'!$F210</f>
        <v>0</v>
      </c>
      <c r="G210" s="56">
        <f>'[11]Daily Roster'!$G210</f>
        <v>0</v>
      </c>
      <c r="H210" s="56">
        <f>'[11]Daily Roster'!$H210</f>
        <v>0</v>
      </c>
      <c r="I210" s="56">
        <f>'[11]Daily Roster'!$I210</f>
        <v>0</v>
      </c>
      <c r="J210" s="56">
        <f>'[11]Daily Roster'!$J210</f>
        <v>0</v>
      </c>
      <c r="K210" s="56">
        <f>'[11]Daily Roster'!$K210</f>
        <v>0</v>
      </c>
      <c r="L210" s="56">
        <f>'[11]Daily Roster'!$L210</f>
        <v>0</v>
      </c>
      <c r="M210" s="56">
        <f>'[11]Daily Roster'!$M210</f>
        <v>0</v>
      </c>
      <c r="N210" s="56" t="str">
        <f>'[11]Daily Roster'!$N210</f>
        <v>Edward (Resp)</v>
      </c>
      <c r="O210" s="56">
        <f>'[11]Daily Roster'!$O210</f>
        <v>0</v>
      </c>
      <c r="P210" s="56">
        <f>'[11]Daily Roster'!$P210</f>
        <v>0</v>
      </c>
      <c r="Q210" s="56">
        <f>'[11]Daily Roster'!$Q210</f>
        <v>0</v>
      </c>
      <c r="R210" s="56">
        <f>'[11]Daily Roster'!$R210</f>
        <v>0</v>
      </c>
      <c r="S210" s="56">
        <f>'[11]Daily Roster'!$S210</f>
        <v>0</v>
      </c>
      <c r="T210" s="56">
        <f>'[11]Daily Roster'!$T210</f>
        <v>0</v>
      </c>
    </row>
    <row r="211" spans="1:20" x14ac:dyDescent="0.3">
      <c r="A211" s="7">
        <v>43759</v>
      </c>
      <c r="B211" s="119" t="s">
        <v>1</v>
      </c>
      <c r="C211" s="56">
        <f>'[11]Daily Roster'!$C211</f>
        <v>0</v>
      </c>
      <c r="D211" s="56">
        <f>'[11]Daily Roster'!$D211</f>
        <v>0</v>
      </c>
      <c r="E211" s="56">
        <f>'[11]Daily Roster'!$E211</f>
        <v>0</v>
      </c>
      <c r="F211" s="56">
        <f>'[11]Daily Roster'!$F211</f>
        <v>0</v>
      </c>
      <c r="G211" s="56">
        <f>'[11]Daily Roster'!$G211</f>
        <v>0</v>
      </c>
      <c r="H211" s="56">
        <f>'[11]Daily Roster'!$H211</f>
        <v>0</v>
      </c>
      <c r="I211" s="56">
        <f>'[11]Daily Roster'!$I211</f>
        <v>0</v>
      </c>
      <c r="J211" s="56">
        <f>'[11]Daily Roster'!$J211</f>
        <v>0</v>
      </c>
      <c r="K211" s="56">
        <f>'[11]Daily Roster'!$K211</f>
        <v>0</v>
      </c>
      <c r="L211" s="56">
        <f>'[11]Daily Roster'!$L211</f>
        <v>0</v>
      </c>
      <c r="M211" s="56">
        <f>'[11]Daily Roster'!$M211</f>
        <v>0</v>
      </c>
      <c r="N211" s="56">
        <f>'[11]Daily Roster'!$N211</f>
        <v>0</v>
      </c>
      <c r="O211" s="56">
        <f>'[11]Daily Roster'!$O211</f>
        <v>0</v>
      </c>
      <c r="P211" s="56">
        <f>'[11]Daily Roster'!$P211</f>
        <v>0</v>
      </c>
      <c r="Q211" s="56">
        <f>'[11]Daily Roster'!$Q211</f>
        <v>0</v>
      </c>
      <c r="R211" s="56">
        <f>'[11]Daily Roster'!$R211</f>
        <v>0</v>
      </c>
      <c r="S211" s="56">
        <f>'[11]Daily Roster'!$S211</f>
        <v>0</v>
      </c>
      <c r="T211" s="56">
        <f>'[11]Daily Roster'!$T211</f>
        <v>0</v>
      </c>
    </row>
    <row r="212" spans="1:20" x14ac:dyDescent="0.3">
      <c r="A212" s="7">
        <v>43760</v>
      </c>
      <c r="B212" s="119" t="s">
        <v>2</v>
      </c>
      <c r="C212" s="56">
        <f>'[11]Daily Roster'!$C212</f>
        <v>0</v>
      </c>
      <c r="D212" s="56">
        <f>'[11]Daily Roster'!$D212</f>
        <v>0</v>
      </c>
      <c r="E212" s="56">
        <f>'[11]Daily Roster'!$E212</f>
        <v>0</v>
      </c>
      <c r="F212" s="56">
        <f>'[11]Daily Roster'!$F212</f>
        <v>0</v>
      </c>
      <c r="G212" s="56">
        <f>'[11]Daily Roster'!$G212</f>
        <v>0</v>
      </c>
      <c r="H212" s="56">
        <f>'[11]Daily Roster'!$H212</f>
        <v>0</v>
      </c>
      <c r="I212" s="56">
        <f>'[11]Daily Roster'!$I212</f>
        <v>0</v>
      </c>
      <c r="J212" s="56">
        <f>'[11]Daily Roster'!$J212</f>
        <v>0</v>
      </c>
      <c r="K212" s="56">
        <f>'[11]Daily Roster'!$K212</f>
        <v>0</v>
      </c>
      <c r="L212" s="56">
        <f>'[11]Daily Roster'!$L212</f>
        <v>0</v>
      </c>
      <c r="M212" s="56">
        <f>'[11]Daily Roster'!$M212</f>
        <v>0</v>
      </c>
      <c r="N212" s="56">
        <f>'[11]Daily Roster'!$N212</f>
        <v>0</v>
      </c>
      <c r="O212" s="56">
        <f>'[11]Daily Roster'!$O212</f>
        <v>0</v>
      </c>
      <c r="P212" s="56">
        <f>'[11]Daily Roster'!$P212</f>
        <v>0</v>
      </c>
      <c r="Q212" s="56">
        <f>'[11]Daily Roster'!$Q212</f>
        <v>0</v>
      </c>
      <c r="R212" s="56">
        <f>'[11]Daily Roster'!$R212</f>
        <v>0</v>
      </c>
      <c r="S212" s="56">
        <f>'[11]Daily Roster'!$S212</f>
        <v>0</v>
      </c>
      <c r="T212" s="56">
        <f>'[11]Daily Roster'!$T212</f>
        <v>0</v>
      </c>
    </row>
    <row r="213" spans="1:20" x14ac:dyDescent="0.3">
      <c r="A213" s="7">
        <v>43761</v>
      </c>
      <c r="B213" s="119" t="s">
        <v>3</v>
      </c>
      <c r="C213" s="56">
        <f>'[11]Daily Roster'!$C213</f>
        <v>0</v>
      </c>
      <c r="D213" s="56">
        <f>'[11]Daily Roster'!$D213</f>
        <v>0</v>
      </c>
      <c r="E213" s="56">
        <f>'[11]Daily Roster'!$E213</f>
        <v>0</v>
      </c>
      <c r="F213" s="56">
        <f>'[11]Daily Roster'!$F213</f>
        <v>0</v>
      </c>
      <c r="G213" s="56">
        <f>'[11]Daily Roster'!$G213</f>
        <v>0</v>
      </c>
      <c r="H213" s="56">
        <f>'[11]Daily Roster'!$H213</f>
        <v>0</v>
      </c>
      <c r="I213" s="56">
        <f>'[11]Daily Roster'!$I213</f>
        <v>0</v>
      </c>
      <c r="J213" s="56">
        <f>'[11]Daily Roster'!$J213</f>
        <v>0</v>
      </c>
      <c r="K213" s="56">
        <f>'[11]Daily Roster'!$K213</f>
        <v>0</v>
      </c>
      <c r="L213" s="56">
        <f>'[11]Daily Roster'!$L213</f>
        <v>0</v>
      </c>
      <c r="M213" s="56">
        <f>'[11]Daily Roster'!$M213</f>
        <v>0</v>
      </c>
      <c r="N213" s="56">
        <f>'[11]Daily Roster'!$N213</f>
        <v>0</v>
      </c>
      <c r="O213" s="56">
        <f>'[11]Daily Roster'!$O213</f>
        <v>0</v>
      </c>
      <c r="P213" s="56">
        <f>'[11]Daily Roster'!$P213</f>
        <v>0</v>
      </c>
      <c r="Q213" s="56">
        <f>'[11]Daily Roster'!$Q213</f>
        <v>0</v>
      </c>
      <c r="R213" s="56">
        <f>'[11]Daily Roster'!$R213</f>
        <v>0</v>
      </c>
      <c r="S213" s="56">
        <f>'[11]Daily Roster'!$S213</f>
        <v>0</v>
      </c>
      <c r="T213" s="56">
        <f>'[11]Daily Roster'!$T213</f>
        <v>0</v>
      </c>
    </row>
    <row r="214" spans="1:20" x14ac:dyDescent="0.3">
      <c r="A214" s="7">
        <v>43762</v>
      </c>
      <c r="B214" s="119" t="s">
        <v>4</v>
      </c>
      <c r="C214" s="56">
        <f>'[11]Daily Roster'!$C214</f>
        <v>0</v>
      </c>
      <c r="D214" s="56">
        <f>'[11]Daily Roster'!$D214</f>
        <v>0</v>
      </c>
      <c r="E214" s="56">
        <f>'[11]Daily Roster'!$E214</f>
        <v>0</v>
      </c>
      <c r="F214" s="56">
        <f>'[11]Daily Roster'!$F214</f>
        <v>0</v>
      </c>
      <c r="G214" s="56">
        <f>'[11]Daily Roster'!$G214</f>
        <v>0</v>
      </c>
      <c r="H214" s="56">
        <f>'[11]Daily Roster'!$H214</f>
        <v>0</v>
      </c>
      <c r="I214" s="56">
        <f>'[11]Daily Roster'!$I214</f>
        <v>0</v>
      </c>
      <c r="J214" s="56">
        <f>'[11]Daily Roster'!$J214</f>
        <v>0</v>
      </c>
      <c r="K214" s="56">
        <f>'[11]Daily Roster'!$K214</f>
        <v>0</v>
      </c>
      <c r="L214" s="56">
        <f>'[11]Daily Roster'!$L214</f>
        <v>0</v>
      </c>
      <c r="M214" s="56">
        <f>'[11]Daily Roster'!$M214</f>
        <v>0</v>
      </c>
      <c r="N214" s="56">
        <f>'[11]Daily Roster'!$N214</f>
        <v>0</v>
      </c>
      <c r="O214" s="56">
        <f>'[11]Daily Roster'!$O214</f>
        <v>0</v>
      </c>
      <c r="P214" s="56">
        <f>'[11]Daily Roster'!$P214</f>
        <v>0</v>
      </c>
      <c r="Q214" s="56">
        <f>'[11]Daily Roster'!$Q214</f>
        <v>0</v>
      </c>
      <c r="R214" s="56">
        <f>'[11]Daily Roster'!$R214</f>
        <v>0</v>
      </c>
      <c r="S214" s="56">
        <f>'[11]Daily Roster'!$S214</f>
        <v>0</v>
      </c>
      <c r="T214" s="56">
        <f>'[11]Daily Roster'!$T214</f>
        <v>0</v>
      </c>
    </row>
    <row r="215" spans="1:20" x14ac:dyDescent="0.3">
      <c r="A215" s="7">
        <v>43763</v>
      </c>
      <c r="B215" s="119" t="s">
        <v>5</v>
      </c>
      <c r="C215" s="56">
        <f>'[11]Daily Roster'!$C215</f>
        <v>0</v>
      </c>
      <c r="D215" s="56">
        <f>'[11]Daily Roster'!$D215</f>
        <v>0</v>
      </c>
      <c r="E215" s="56">
        <f>'[11]Daily Roster'!$E215</f>
        <v>0</v>
      </c>
      <c r="F215" s="56">
        <f>'[11]Daily Roster'!$F215</f>
        <v>0</v>
      </c>
      <c r="G215" s="56">
        <f>'[11]Daily Roster'!$G215</f>
        <v>0</v>
      </c>
      <c r="H215" s="56">
        <f>'[11]Daily Roster'!$H215</f>
        <v>0</v>
      </c>
      <c r="I215" s="56">
        <f>'[11]Daily Roster'!$I215</f>
        <v>0</v>
      </c>
      <c r="J215" s="56">
        <f>'[11]Daily Roster'!$J215</f>
        <v>0</v>
      </c>
      <c r="K215" s="56">
        <f>'[11]Daily Roster'!$K215</f>
        <v>0</v>
      </c>
      <c r="L215" s="56">
        <f>'[11]Daily Roster'!$L215</f>
        <v>0</v>
      </c>
      <c r="M215" s="56">
        <f>'[11]Daily Roster'!$M215</f>
        <v>0</v>
      </c>
      <c r="N215" s="56">
        <f>'[11]Daily Roster'!$N215</f>
        <v>0</v>
      </c>
      <c r="O215" s="56">
        <f>'[11]Daily Roster'!$O215</f>
        <v>0</v>
      </c>
      <c r="P215" s="56">
        <f>'[11]Daily Roster'!$P215</f>
        <v>0</v>
      </c>
      <c r="Q215" s="56">
        <f>'[11]Daily Roster'!$Q215</f>
        <v>0</v>
      </c>
      <c r="R215" s="56">
        <f>'[11]Daily Roster'!$R215</f>
        <v>0</v>
      </c>
      <c r="S215" s="56">
        <f>'[11]Daily Roster'!$S215</f>
        <v>0</v>
      </c>
      <c r="T215" s="56">
        <f>'[11]Daily Roster'!$T215</f>
        <v>0</v>
      </c>
    </row>
    <row r="216" spans="1:20" x14ac:dyDescent="0.3">
      <c r="A216" s="7">
        <v>43766</v>
      </c>
      <c r="B216" s="119" t="s">
        <v>1</v>
      </c>
      <c r="C216" s="56">
        <f>'[11]Daily Roster'!$C216</f>
        <v>0</v>
      </c>
      <c r="D216" s="56">
        <f>'[11]Daily Roster'!$D216</f>
        <v>0</v>
      </c>
      <c r="E216" s="56">
        <f>'[11]Daily Roster'!$E216</f>
        <v>0</v>
      </c>
      <c r="F216" s="56">
        <f>'[11]Daily Roster'!$F216</f>
        <v>0</v>
      </c>
      <c r="G216" s="56">
        <f>'[11]Daily Roster'!$G216</f>
        <v>0</v>
      </c>
      <c r="H216" s="56">
        <f>'[11]Daily Roster'!$H216</f>
        <v>0</v>
      </c>
      <c r="I216" s="56">
        <f>'[11]Daily Roster'!$I216</f>
        <v>0</v>
      </c>
      <c r="J216" s="56">
        <f>'[11]Daily Roster'!$J216</f>
        <v>0</v>
      </c>
      <c r="K216" s="56">
        <f>'[11]Daily Roster'!$K216</f>
        <v>0</v>
      </c>
      <c r="L216" s="56">
        <f>'[11]Daily Roster'!$L216</f>
        <v>0</v>
      </c>
      <c r="M216" s="56">
        <f>'[11]Daily Roster'!$M216</f>
        <v>0</v>
      </c>
      <c r="N216" s="56" t="str">
        <f>'[11]Daily Roster'!$N216</f>
        <v>Thao (Neuro/stroke)</v>
      </c>
      <c r="O216" s="56">
        <f>'[11]Daily Roster'!$O216</f>
        <v>0</v>
      </c>
      <c r="P216" s="56">
        <f>'[11]Daily Roster'!$P216</f>
        <v>0</v>
      </c>
      <c r="Q216" s="56">
        <f>'[11]Daily Roster'!$Q216</f>
        <v>0</v>
      </c>
      <c r="R216" s="56">
        <f>'[11]Daily Roster'!$R216</f>
        <v>0</v>
      </c>
      <c r="S216" s="56">
        <f>'[11]Daily Roster'!$S216</f>
        <v>0</v>
      </c>
      <c r="T216" s="56">
        <f>'[11]Daily Roster'!$T216</f>
        <v>0</v>
      </c>
    </row>
    <row r="217" spans="1:20" x14ac:dyDescent="0.3">
      <c r="A217" s="7">
        <v>43767</v>
      </c>
      <c r="B217" s="119" t="s">
        <v>2</v>
      </c>
      <c r="C217" s="56">
        <f>'[11]Daily Roster'!$C217</f>
        <v>0</v>
      </c>
      <c r="D217" s="56">
        <f>'[11]Daily Roster'!$D217</f>
        <v>0</v>
      </c>
      <c r="E217" s="56">
        <f>'[11]Daily Roster'!$E217</f>
        <v>0</v>
      </c>
      <c r="F217" s="56">
        <f>'[11]Daily Roster'!$F217</f>
        <v>0</v>
      </c>
      <c r="G217" s="56">
        <f>'[11]Daily Roster'!$G217</f>
        <v>0</v>
      </c>
      <c r="H217" s="56">
        <f>'[11]Daily Roster'!$H217</f>
        <v>0</v>
      </c>
      <c r="I217" s="56">
        <f>'[11]Daily Roster'!$I217</f>
        <v>0</v>
      </c>
      <c r="J217" s="56">
        <f>'[11]Daily Roster'!$J217</f>
        <v>0</v>
      </c>
      <c r="K217" s="56">
        <f>'[11]Daily Roster'!$K217</f>
        <v>0</v>
      </c>
      <c r="L217" s="56">
        <f>'[11]Daily Roster'!$L217</f>
        <v>0</v>
      </c>
      <c r="M217" s="56">
        <f>'[11]Daily Roster'!$M217</f>
        <v>0</v>
      </c>
      <c r="N217" s="56" t="str">
        <f>'[11]Daily Roster'!$N217</f>
        <v>Thao (Neuro/stroke)</v>
      </c>
      <c r="O217" s="56">
        <f>'[11]Daily Roster'!$O217</f>
        <v>0</v>
      </c>
      <c r="P217" s="56">
        <f>'[11]Daily Roster'!$P217</f>
        <v>0</v>
      </c>
      <c r="Q217" s="56">
        <f>'[11]Daily Roster'!$Q217</f>
        <v>0</v>
      </c>
      <c r="R217" s="56">
        <f>'[11]Daily Roster'!$R217</f>
        <v>0</v>
      </c>
      <c r="S217" s="56">
        <f>'[11]Daily Roster'!$S217</f>
        <v>0</v>
      </c>
      <c r="T217" s="56">
        <f>'[11]Daily Roster'!$T217</f>
        <v>0</v>
      </c>
    </row>
    <row r="218" spans="1:20" x14ac:dyDescent="0.3">
      <c r="A218" s="7">
        <v>43768</v>
      </c>
      <c r="B218" s="119" t="s">
        <v>3</v>
      </c>
      <c r="C218" s="56">
        <f>'[11]Daily Roster'!$C218</f>
        <v>0</v>
      </c>
      <c r="D218" s="56">
        <f>'[11]Daily Roster'!$D218</f>
        <v>0</v>
      </c>
      <c r="E218" s="56">
        <f>'[11]Daily Roster'!$E218</f>
        <v>0</v>
      </c>
      <c r="F218" s="56">
        <f>'[11]Daily Roster'!$F218</f>
        <v>0</v>
      </c>
      <c r="G218" s="56">
        <f>'[11]Daily Roster'!$G218</f>
        <v>0</v>
      </c>
      <c r="H218" s="56">
        <f>'[11]Daily Roster'!$H218</f>
        <v>0</v>
      </c>
      <c r="I218" s="56">
        <f>'[11]Daily Roster'!$I218</f>
        <v>0</v>
      </c>
      <c r="J218" s="56">
        <f>'[11]Daily Roster'!$J218</f>
        <v>0</v>
      </c>
      <c r="K218" s="56">
        <f>'[11]Daily Roster'!$K218</f>
        <v>0</v>
      </c>
      <c r="L218" s="56">
        <f>'[11]Daily Roster'!$L218</f>
        <v>0</v>
      </c>
      <c r="M218" s="56">
        <f>'[11]Daily Roster'!$M218</f>
        <v>0</v>
      </c>
      <c r="N218" s="56" t="str">
        <f>'[11]Daily Roster'!$N218</f>
        <v>Thao (Neuro/stroke)</v>
      </c>
      <c r="O218" s="56">
        <f>'[11]Daily Roster'!$O218</f>
        <v>0</v>
      </c>
      <c r="P218" s="56">
        <f>'[11]Daily Roster'!$P218</f>
        <v>0</v>
      </c>
      <c r="Q218" s="56">
        <f>'[11]Daily Roster'!$Q218</f>
        <v>0</v>
      </c>
      <c r="R218" s="56">
        <f>'[11]Daily Roster'!$R218</f>
        <v>0</v>
      </c>
      <c r="S218" s="56">
        <f>'[11]Daily Roster'!$S218</f>
        <v>0</v>
      </c>
      <c r="T218" s="56">
        <f>'[11]Daily Roster'!$T218</f>
        <v>0</v>
      </c>
    </row>
    <row r="219" spans="1:20" x14ac:dyDescent="0.3">
      <c r="A219" s="7">
        <v>43769</v>
      </c>
      <c r="B219" s="119" t="s">
        <v>4</v>
      </c>
      <c r="C219" s="56">
        <f>'[11]Daily Roster'!$C219</f>
        <v>0</v>
      </c>
      <c r="D219" s="56">
        <f>'[11]Daily Roster'!$D219</f>
        <v>0</v>
      </c>
      <c r="E219" s="56">
        <f>'[11]Daily Roster'!$E219</f>
        <v>0</v>
      </c>
      <c r="F219" s="56">
        <f>'[11]Daily Roster'!$F219</f>
        <v>0</v>
      </c>
      <c r="G219" s="56">
        <f>'[11]Daily Roster'!$G219</f>
        <v>0</v>
      </c>
      <c r="H219" s="56">
        <f>'[11]Daily Roster'!$H219</f>
        <v>0</v>
      </c>
      <c r="I219" s="56">
        <f>'[11]Daily Roster'!$I219</f>
        <v>0</v>
      </c>
      <c r="J219" s="56">
        <f>'[11]Daily Roster'!$J219</f>
        <v>0</v>
      </c>
      <c r="K219" s="56">
        <f>'[11]Daily Roster'!$K219</f>
        <v>0</v>
      </c>
      <c r="L219" s="56">
        <f>'[11]Daily Roster'!$L219</f>
        <v>0</v>
      </c>
      <c r="M219" s="56">
        <f>'[11]Daily Roster'!$M219</f>
        <v>0</v>
      </c>
      <c r="N219" s="56" t="str">
        <f>'[11]Daily Roster'!$N219</f>
        <v>Thao (Neuro/stroke)</v>
      </c>
      <c r="O219" s="56">
        <f>'[11]Daily Roster'!$O219</f>
        <v>0</v>
      </c>
      <c r="P219" s="56">
        <f>'[11]Daily Roster'!$P219</f>
        <v>0</v>
      </c>
      <c r="Q219" s="56">
        <f>'[11]Daily Roster'!$Q219</f>
        <v>0</v>
      </c>
      <c r="R219" s="56">
        <f>'[11]Daily Roster'!$R219</f>
        <v>0</v>
      </c>
      <c r="S219" s="56">
        <f>'[11]Daily Roster'!$S219</f>
        <v>0</v>
      </c>
      <c r="T219" s="56">
        <f>'[11]Daily Roster'!$T219</f>
        <v>0</v>
      </c>
    </row>
    <row r="220" spans="1:20" x14ac:dyDescent="0.3">
      <c r="A220" s="7">
        <v>43770</v>
      </c>
      <c r="B220" s="119" t="s">
        <v>5</v>
      </c>
      <c r="C220" s="56">
        <f>'[11]Daily Roster'!$C220</f>
        <v>0</v>
      </c>
      <c r="D220" s="56">
        <f>'[11]Daily Roster'!$D220</f>
        <v>0</v>
      </c>
      <c r="E220" s="56">
        <f>'[11]Daily Roster'!$E220</f>
        <v>0</v>
      </c>
      <c r="F220" s="56">
        <f>'[11]Daily Roster'!$F220</f>
        <v>0</v>
      </c>
      <c r="G220" s="56">
        <f>'[11]Daily Roster'!$G220</f>
        <v>0</v>
      </c>
      <c r="H220" s="56">
        <f>'[11]Daily Roster'!$H220</f>
        <v>0</v>
      </c>
      <c r="I220" s="56">
        <f>'[11]Daily Roster'!$I220</f>
        <v>0</v>
      </c>
      <c r="J220" s="56">
        <f>'[11]Daily Roster'!$J220</f>
        <v>0</v>
      </c>
      <c r="K220" s="56">
        <f>'[11]Daily Roster'!$K220</f>
        <v>0</v>
      </c>
      <c r="L220" s="56">
        <f>'[11]Daily Roster'!$L220</f>
        <v>0</v>
      </c>
      <c r="M220" s="56">
        <f>'[11]Daily Roster'!$M220</f>
        <v>0</v>
      </c>
      <c r="N220" s="56" t="str">
        <f>'[11]Daily Roster'!$N220</f>
        <v>Thao (Neuro/stroke)</v>
      </c>
      <c r="O220" s="56">
        <f>'[11]Daily Roster'!$O220</f>
        <v>0</v>
      </c>
      <c r="P220" s="56">
        <f>'[11]Daily Roster'!$P220</f>
        <v>0</v>
      </c>
      <c r="Q220" s="56">
        <f>'[11]Daily Roster'!$Q220</f>
        <v>0</v>
      </c>
      <c r="R220" s="56">
        <f>'[11]Daily Roster'!$R220</f>
        <v>0</v>
      </c>
      <c r="S220" s="56">
        <f>'[11]Daily Roster'!$S220</f>
        <v>0</v>
      </c>
      <c r="T220" s="56">
        <f>'[11]Daily Roster'!$T220</f>
        <v>0</v>
      </c>
    </row>
    <row r="221" spans="1:20" x14ac:dyDescent="0.3">
      <c r="A221" s="7">
        <v>43773</v>
      </c>
      <c r="B221" s="119" t="s">
        <v>1</v>
      </c>
      <c r="C221" s="56">
        <f>'[11]Daily Roster'!$C221</f>
        <v>0</v>
      </c>
      <c r="D221" s="56">
        <f>'[11]Daily Roster'!$D221</f>
        <v>0</v>
      </c>
      <c r="E221" s="56">
        <f>'[11]Daily Roster'!$E221</f>
        <v>0</v>
      </c>
      <c r="F221" s="56">
        <f>'[11]Daily Roster'!$F221</f>
        <v>0</v>
      </c>
      <c r="G221" s="56">
        <f>'[11]Daily Roster'!$G221</f>
        <v>0</v>
      </c>
      <c r="H221" s="56">
        <f>'[11]Daily Roster'!$H221</f>
        <v>0</v>
      </c>
      <c r="I221" s="56">
        <f>'[11]Daily Roster'!$I221</f>
        <v>0</v>
      </c>
      <c r="J221" s="56">
        <f>'[11]Daily Roster'!$J221</f>
        <v>0</v>
      </c>
      <c r="K221" s="56">
        <f>'[11]Daily Roster'!$K221</f>
        <v>0</v>
      </c>
      <c r="L221" s="56">
        <f>'[11]Daily Roster'!$L221</f>
        <v>0</v>
      </c>
      <c r="M221" s="56">
        <f>'[11]Daily Roster'!$M221</f>
        <v>0</v>
      </c>
      <c r="N221" s="56" t="str">
        <f>'[11]Daily Roster'!$N221</f>
        <v>Jonathan (Neuro/stroke)</v>
      </c>
      <c r="O221" s="56">
        <f>'[11]Daily Roster'!$O221</f>
        <v>0</v>
      </c>
      <c r="P221" s="56">
        <f>'[11]Daily Roster'!$P221</f>
        <v>0</v>
      </c>
      <c r="Q221" s="56">
        <f>'[11]Daily Roster'!$Q221</f>
        <v>0</v>
      </c>
      <c r="R221" s="56">
        <f>'[11]Daily Roster'!$R221</f>
        <v>0</v>
      </c>
      <c r="S221" s="56">
        <f>'[11]Daily Roster'!$S221</f>
        <v>0</v>
      </c>
      <c r="T221" s="56">
        <f>'[11]Daily Roster'!$T221</f>
        <v>0</v>
      </c>
    </row>
    <row r="222" spans="1:20" x14ac:dyDescent="0.3">
      <c r="A222" s="7">
        <v>43774</v>
      </c>
      <c r="B222" s="119" t="s">
        <v>2</v>
      </c>
      <c r="C222" s="56">
        <f>'[11]Daily Roster'!$C222</f>
        <v>0</v>
      </c>
      <c r="D222" s="56">
        <f>'[11]Daily Roster'!$D222</f>
        <v>0</v>
      </c>
      <c r="E222" s="56">
        <f>'[11]Daily Roster'!$E222</f>
        <v>0</v>
      </c>
      <c r="F222" s="56">
        <f>'[11]Daily Roster'!$F222</f>
        <v>0</v>
      </c>
      <c r="G222" s="56">
        <f>'[11]Daily Roster'!$G222</f>
        <v>0</v>
      </c>
      <c r="H222" s="56">
        <f>'[11]Daily Roster'!$H222</f>
        <v>0</v>
      </c>
      <c r="I222" s="56">
        <f>'[11]Daily Roster'!$I222</f>
        <v>0</v>
      </c>
      <c r="J222" s="56">
        <f>'[11]Daily Roster'!$J222</f>
        <v>0</v>
      </c>
      <c r="K222" s="56">
        <f>'[11]Daily Roster'!$K222</f>
        <v>0</v>
      </c>
      <c r="L222" s="56">
        <f>'[11]Daily Roster'!$L222</f>
        <v>0</v>
      </c>
      <c r="M222" s="56">
        <f>'[11]Daily Roster'!$M222</f>
        <v>0</v>
      </c>
      <c r="N222" s="56" t="str">
        <f>'[11]Daily Roster'!$N222</f>
        <v>Jonathan (Neuro/stroke)</v>
      </c>
      <c r="O222" s="56">
        <f>'[11]Daily Roster'!$O222</f>
        <v>0</v>
      </c>
      <c r="P222" s="56">
        <f>'[11]Daily Roster'!$P222</f>
        <v>0</v>
      </c>
      <c r="Q222" s="56">
        <f>'[11]Daily Roster'!$Q222</f>
        <v>0</v>
      </c>
      <c r="R222" s="56">
        <f>'[11]Daily Roster'!$R222</f>
        <v>0</v>
      </c>
      <c r="S222" s="56">
        <f>'[11]Daily Roster'!$S222</f>
        <v>0</v>
      </c>
      <c r="T222" s="56">
        <f>'[11]Daily Roster'!$T222</f>
        <v>0</v>
      </c>
    </row>
    <row r="223" spans="1:20" x14ac:dyDescent="0.3">
      <c r="A223" s="7">
        <v>43775</v>
      </c>
      <c r="B223" s="119" t="s">
        <v>3</v>
      </c>
      <c r="C223" s="56">
        <f>'[11]Daily Roster'!$C223</f>
        <v>0</v>
      </c>
      <c r="D223" s="56">
        <f>'[11]Daily Roster'!$D223</f>
        <v>0</v>
      </c>
      <c r="E223" s="56">
        <f>'[11]Daily Roster'!$E223</f>
        <v>0</v>
      </c>
      <c r="F223" s="56">
        <f>'[11]Daily Roster'!$F223</f>
        <v>0</v>
      </c>
      <c r="G223" s="56">
        <f>'[11]Daily Roster'!$G223</f>
        <v>0</v>
      </c>
      <c r="H223" s="56">
        <f>'[11]Daily Roster'!$H223</f>
        <v>0</v>
      </c>
      <c r="I223" s="56">
        <f>'[11]Daily Roster'!$I223</f>
        <v>0</v>
      </c>
      <c r="J223" s="56">
        <f>'[11]Daily Roster'!$J223</f>
        <v>0</v>
      </c>
      <c r="K223" s="56">
        <f>'[11]Daily Roster'!$K223</f>
        <v>0</v>
      </c>
      <c r="L223" s="56">
        <f>'[11]Daily Roster'!$L223</f>
        <v>0</v>
      </c>
      <c r="M223" s="56">
        <f>'[11]Daily Roster'!$M223</f>
        <v>0</v>
      </c>
      <c r="N223" s="56" t="str">
        <f>'[11]Daily Roster'!$N223</f>
        <v>Jonathan (Neuro/stroke)</v>
      </c>
      <c r="O223" s="56">
        <f>'[11]Daily Roster'!$O223</f>
        <v>0</v>
      </c>
      <c r="P223" s="56">
        <f>'[11]Daily Roster'!$P223</f>
        <v>0</v>
      </c>
      <c r="Q223" s="56">
        <f>'[11]Daily Roster'!$Q223</f>
        <v>0</v>
      </c>
      <c r="R223" s="56">
        <f>'[11]Daily Roster'!$R223</f>
        <v>0</v>
      </c>
      <c r="S223" s="56">
        <f>'[11]Daily Roster'!$S223</f>
        <v>0</v>
      </c>
      <c r="T223" s="56">
        <f>'[11]Daily Roster'!$T223</f>
        <v>0</v>
      </c>
    </row>
    <row r="224" spans="1:20" x14ac:dyDescent="0.3">
      <c r="A224" s="7">
        <v>43776</v>
      </c>
      <c r="B224" s="119" t="s">
        <v>4</v>
      </c>
      <c r="C224" s="56">
        <f>'[11]Daily Roster'!$C224</f>
        <v>0</v>
      </c>
      <c r="D224" s="56">
        <f>'[11]Daily Roster'!$D224</f>
        <v>0</v>
      </c>
      <c r="E224" s="56">
        <f>'[11]Daily Roster'!$E224</f>
        <v>0</v>
      </c>
      <c r="F224" s="56">
        <f>'[11]Daily Roster'!$F224</f>
        <v>0</v>
      </c>
      <c r="G224" s="56">
        <f>'[11]Daily Roster'!$G224</f>
        <v>0</v>
      </c>
      <c r="H224" s="56">
        <f>'[11]Daily Roster'!$H224</f>
        <v>0</v>
      </c>
      <c r="I224" s="56">
        <f>'[11]Daily Roster'!$I224</f>
        <v>0</v>
      </c>
      <c r="J224" s="56">
        <f>'[11]Daily Roster'!$J224</f>
        <v>0</v>
      </c>
      <c r="K224" s="56">
        <f>'[11]Daily Roster'!$K224</f>
        <v>0</v>
      </c>
      <c r="L224" s="56">
        <f>'[11]Daily Roster'!$L224</f>
        <v>0</v>
      </c>
      <c r="M224" s="56">
        <f>'[11]Daily Roster'!$M224</f>
        <v>0</v>
      </c>
      <c r="N224" s="56" t="str">
        <f>'[11]Daily Roster'!$N224</f>
        <v>Jonathan (Neuro/stroke)</v>
      </c>
      <c r="O224" s="56">
        <f>'[11]Daily Roster'!$O224</f>
        <v>0</v>
      </c>
      <c r="P224" s="56">
        <f>'[11]Daily Roster'!$P224</f>
        <v>0</v>
      </c>
      <c r="Q224" s="56">
        <f>'[11]Daily Roster'!$Q224</f>
        <v>0</v>
      </c>
      <c r="R224" s="56">
        <f>'[11]Daily Roster'!$R224</f>
        <v>0</v>
      </c>
      <c r="S224" s="56">
        <f>'[11]Daily Roster'!$S224</f>
        <v>0</v>
      </c>
      <c r="T224" s="56">
        <f>'[11]Daily Roster'!$T224</f>
        <v>0</v>
      </c>
    </row>
    <row r="225" spans="1:20" x14ac:dyDescent="0.3">
      <c r="A225" s="7">
        <v>43777</v>
      </c>
      <c r="B225" s="119" t="s">
        <v>5</v>
      </c>
      <c r="C225" s="56">
        <f>'[11]Daily Roster'!$C225</f>
        <v>0</v>
      </c>
      <c r="D225" s="56">
        <f>'[11]Daily Roster'!$D225</f>
        <v>0</v>
      </c>
      <c r="E225" s="56">
        <f>'[11]Daily Roster'!$E225</f>
        <v>0</v>
      </c>
      <c r="F225" s="56">
        <f>'[11]Daily Roster'!$F225</f>
        <v>0</v>
      </c>
      <c r="G225" s="56">
        <f>'[11]Daily Roster'!$G225</f>
        <v>0</v>
      </c>
      <c r="H225" s="56">
        <f>'[11]Daily Roster'!$H225</f>
        <v>0</v>
      </c>
      <c r="I225" s="56">
        <f>'[11]Daily Roster'!$I225</f>
        <v>0</v>
      </c>
      <c r="J225" s="56">
        <f>'[11]Daily Roster'!$J225</f>
        <v>0</v>
      </c>
      <c r="K225" s="56">
        <f>'[11]Daily Roster'!$K225</f>
        <v>0</v>
      </c>
      <c r="L225" s="56">
        <f>'[11]Daily Roster'!$L225</f>
        <v>0</v>
      </c>
      <c r="M225" s="56">
        <f>'[11]Daily Roster'!$M225</f>
        <v>0</v>
      </c>
      <c r="N225" s="56" t="str">
        <f>'[11]Daily Roster'!$N225</f>
        <v>Jonathan (Neuro/stroke)</v>
      </c>
      <c r="O225" s="56">
        <f>'[11]Daily Roster'!$O225</f>
        <v>0</v>
      </c>
      <c r="P225" s="56">
        <f>'[11]Daily Roster'!$P225</f>
        <v>0</v>
      </c>
      <c r="Q225" s="56">
        <f>'[11]Daily Roster'!$Q225</f>
        <v>0</v>
      </c>
      <c r="R225" s="56">
        <f>'[11]Daily Roster'!$R225</f>
        <v>0</v>
      </c>
      <c r="S225" s="56">
        <f>'[11]Daily Roster'!$S225</f>
        <v>0</v>
      </c>
      <c r="T225" s="56">
        <f>'[11]Daily Roster'!$T225</f>
        <v>0</v>
      </c>
    </row>
    <row r="226" spans="1:20" x14ac:dyDescent="0.3">
      <c r="A226" s="7">
        <v>43780</v>
      </c>
      <c r="B226" s="119" t="s">
        <v>1</v>
      </c>
      <c r="C226" s="56">
        <f>'[11]Daily Roster'!$C226</f>
        <v>0</v>
      </c>
      <c r="D226" s="56">
        <f>'[11]Daily Roster'!$D226</f>
        <v>0</v>
      </c>
      <c r="E226" s="56">
        <f>'[11]Daily Roster'!$E226</f>
        <v>0</v>
      </c>
      <c r="F226" s="56">
        <f>'[11]Daily Roster'!$F226</f>
        <v>0</v>
      </c>
      <c r="G226" s="56">
        <f>'[11]Daily Roster'!$G226</f>
        <v>0</v>
      </c>
      <c r="H226" s="56">
        <f>'[11]Daily Roster'!$H226</f>
        <v>0</v>
      </c>
      <c r="I226" s="56">
        <f>'[11]Daily Roster'!$I226</f>
        <v>0</v>
      </c>
      <c r="J226" s="56">
        <f>'[11]Daily Roster'!$J226</f>
        <v>0</v>
      </c>
      <c r="K226" s="56">
        <f>'[11]Daily Roster'!$K226</f>
        <v>0</v>
      </c>
      <c r="L226" s="56">
        <f>'[11]Daily Roster'!$L226</f>
        <v>0</v>
      </c>
      <c r="M226" s="56">
        <f>'[11]Daily Roster'!$M226</f>
        <v>0</v>
      </c>
      <c r="N226" s="56" t="str">
        <f>'[11]Daily Roster'!$N226</f>
        <v>Jonathan (Resp)</v>
      </c>
      <c r="O226" s="56">
        <f>'[11]Daily Roster'!$O226</f>
        <v>0</v>
      </c>
      <c r="P226" s="56">
        <f>'[11]Daily Roster'!$P226</f>
        <v>0</v>
      </c>
      <c r="Q226" s="56">
        <f>'[11]Daily Roster'!$Q226</f>
        <v>0</v>
      </c>
      <c r="R226" s="56">
        <f>'[11]Daily Roster'!$R226</f>
        <v>0</v>
      </c>
      <c r="S226" s="56">
        <f>'[11]Daily Roster'!$S226</f>
        <v>0</v>
      </c>
      <c r="T226" s="56">
        <f>'[11]Daily Roster'!$T226</f>
        <v>0</v>
      </c>
    </row>
    <row r="227" spans="1:20" x14ac:dyDescent="0.3">
      <c r="A227" s="7">
        <v>43781</v>
      </c>
      <c r="B227" s="119" t="s">
        <v>2</v>
      </c>
      <c r="C227" s="56">
        <f>'[11]Daily Roster'!$C227</f>
        <v>0</v>
      </c>
      <c r="D227" s="56">
        <f>'[11]Daily Roster'!$D227</f>
        <v>0</v>
      </c>
      <c r="E227" s="56">
        <f>'[11]Daily Roster'!$E227</f>
        <v>0</v>
      </c>
      <c r="F227" s="56">
        <f>'[11]Daily Roster'!$F227</f>
        <v>0</v>
      </c>
      <c r="G227" s="56">
        <f>'[11]Daily Roster'!$G227</f>
        <v>0</v>
      </c>
      <c r="H227" s="56">
        <f>'[11]Daily Roster'!$H227</f>
        <v>0</v>
      </c>
      <c r="I227" s="56">
        <f>'[11]Daily Roster'!$I227</f>
        <v>0</v>
      </c>
      <c r="J227" s="56">
        <f>'[11]Daily Roster'!$J227</f>
        <v>0</v>
      </c>
      <c r="K227" s="56">
        <f>'[11]Daily Roster'!$K227</f>
        <v>0</v>
      </c>
      <c r="L227" s="56">
        <f>'[11]Daily Roster'!$L227</f>
        <v>0</v>
      </c>
      <c r="M227" s="56">
        <f>'[11]Daily Roster'!$M227</f>
        <v>0</v>
      </c>
      <c r="N227" s="56" t="str">
        <f>'[11]Daily Roster'!$N227</f>
        <v>Jonathan (Resp)</v>
      </c>
      <c r="O227" s="56">
        <f>'[11]Daily Roster'!$O227</f>
        <v>0</v>
      </c>
      <c r="P227" s="56">
        <f>'[11]Daily Roster'!$P227</f>
        <v>0</v>
      </c>
      <c r="Q227" s="56">
        <f>'[11]Daily Roster'!$Q227</f>
        <v>0</v>
      </c>
      <c r="R227" s="56">
        <f>'[11]Daily Roster'!$R227</f>
        <v>0</v>
      </c>
      <c r="S227" s="56">
        <f>'[11]Daily Roster'!$S227</f>
        <v>0</v>
      </c>
      <c r="T227" s="56">
        <f>'[11]Daily Roster'!$T227</f>
        <v>0</v>
      </c>
    </row>
    <row r="228" spans="1:20" x14ac:dyDescent="0.3">
      <c r="A228" s="7">
        <v>43782</v>
      </c>
      <c r="B228" s="119" t="s">
        <v>3</v>
      </c>
      <c r="C228" s="56">
        <f>'[11]Daily Roster'!$C228</f>
        <v>0</v>
      </c>
      <c r="D228" s="56">
        <f>'[11]Daily Roster'!$D228</f>
        <v>0</v>
      </c>
      <c r="E228" s="56">
        <f>'[11]Daily Roster'!$E228</f>
        <v>0</v>
      </c>
      <c r="F228" s="56">
        <f>'[11]Daily Roster'!$F228</f>
        <v>0</v>
      </c>
      <c r="G228" s="56">
        <f>'[11]Daily Roster'!$G228</f>
        <v>0</v>
      </c>
      <c r="H228" s="56">
        <f>'[11]Daily Roster'!$H228</f>
        <v>0</v>
      </c>
      <c r="I228" s="56">
        <f>'[11]Daily Roster'!$I228</f>
        <v>0</v>
      </c>
      <c r="J228" s="56">
        <f>'[11]Daily Roster'!$J228</f>
        <v>0</v>
      </c>
      <c r="K228" s="56">
        <f>'[11]Daily Roster'!$K228</f>
        <v>0</v>
      </c>
      <c r="L228" s="56">
        <f>'[11]Daily Roster'!$L228</f>
        <v>0</v>
      </c>
      <c r="M228" s="56">
        <f>'[11]Daily Roster'!$M228</f>
        <v>0</v>
      </c>
      <c r="N228" s="56" t="str">
        <f>'[11]Daily Roster'!$N228</f>
        <v>Jonathan (Resp)</v>
      </c>
      <c r="O228" s="56">
        <f>'[11]Daily Roster'!$O228</f>
        <v>0</v>
      </c>
      <c r="P228" s="56">
        <f>'[11]Daily Roster'!$P228</f>
        <v>0</v>
      </c>
      <c r="Q228" s="56">
        <f>'[11]Daily Roster'!$Q228</f>
        <v>0</v>
      </c>
      <c r="R228" s="56">
        <f>'[11]Daily Roster'!$R228</f>
        <v>0</v>
      </c>
      <c r="S228" s="56">
        <f>'[11]Daily Roster'!$S228</f>
        <v>0</v>
      </c>
      <c r="T228" s="56">
        <f>'[11]Daily Roster'!$T228</f>
        <v>0</v>
      </c>
    </row>
    <row r="229" spans="1:20" x14ac:dyDescent="0.3">
      <c r="A229" s="7">
        <v>43783</v>
      </c>
      <c r="B229" s="119" t="s">
        <v>4</v>
      </c>
      <c r="C229" s="56">
        <f>'[11]Daily Roster'!$C229</f>
        <v>0</v>
      </c>
      <c r="D229" s="56">
        <f>'[11]Daily Roster'!$D229</f>
        <v>0</v>
      </c>
      <c r="E229" s="56">
        <f>'[11]Daily Roster'!$E229</f>
        <v>0</v>
      </c>
      <c r="F229" s="56">
        <f>'[11]Daily Roster'!$F229</f>
        <v>0</v>
      </c>
      <c r="G229" s="56">
        <f>'[11]Daily Roster'!$G229</f>
        <v>0</v>
      </c>
      <c r="H229" s="56">
        <f>'[11]Daily Roster'!$H229</f>
        <v>0</v>
      </c>
      <c r="I229" s="56">
        <f>'[11]Daily Roster'!$I229</f>
        <v>0</v>
      </c>
      <c r="J229" s="56">
        <f>'[11]Daily Roster'!$J229</f>
        <v>0</v>
      </c>
      <c r="K229" s="56">
        <f>'[11]Daily Roster'!$K229</f>
        <v>0</v>
      </c>
      <c r="L229" s="56">
        <f>'[11]Daily Roster'!$L229</f>
        <v>0</v>
      </c>
      <c r="M229" s="56">
        <f>'[11]Daily Roster'!$M229</f>
        <v>0</v>
      </c>
      <c r="N229" s="56" t="str">
        <f>'[11]Daily Roster'!$N229</f>
        <v>Jonathan (Resp)</v>
      </c>
      <c r="O229" s="56">
        <f>'[11]Daily Roster'!$O229</f>
        <v>0</v>
      </c>
      <c r="P229" s="56">
        <f>'[11]Daily Roster'!$P229</f>
        <v>0</v>
      </c>
      <c r="Q229" s="56">
        <f>'[11]Daily Roster'!$Q229</f>
        <v>0</v>
      </c>
      <c r="R229" s="56">
        <f>'[11]Daily Roster'!$R229</f>
        <v>0</v>
      </c>
      <c r="S229" s="56">
        <f>'[11]Daily Roster'!$S229</f>
        <v>0</v>
      </c>
      <c r="T229" s="56">
        <f>'[11]Daily Roster'!$T229</f>
        <v>0</v>
      </c>
    </row>
    <row r="230" spans="1:20" x14ac:dyDescent="0.3">
      <c r="A230" s="7">
        <v>43784</v>
      </c>
      <c r="B230" s="119" t="s">
        <v>5</v>
      </c>
      <c r="C230" s="56">
        <f>'[11]Daily Roster'!$C230</f>
        <v>0</v>
      </c>
      <c r="D230" s="56">
        <f>'[11]Daily Roster'!$D230</f>
        <v>0</v>
      </c>
      <c r="E230" s="56">
        <f>'[11]Daily Roster'!$E230</f>
        <v>0</v>
      </c>
      <c r="F230" s="56">
        <f>'[11]Daily Roster'!$F230</f>
        <v>0</v>
      </c>
      <c r="G230" s="56">
        <f>'[11]Daily Roster'!$G230</f>
        <v>0</v>
      </c>
      <c r="H230" s="56">
        <f>'[11]Daily Roster'!$H230</f>
        <v>0</v>
      </c>
      <c r="I230" s="56">
        <f>'[11]Daily Roster'!$I230</f>
        <v>0</v>
      </c>
      <c r="J230" s="56">
        <f>'[11]Daily Roster'!$J230</f>
        <v>0</v>
      </c>
      <c r="K230" s="56">
        <f>'[11]Daily Roster'!$K230</f>
        <v>0</v>
      </c>
      <c r="L230" s="56">
        <f>'[11]Daily Roster'!$L230</f>
        <v>0</v>
      </c>
      <c r="M230" s="56">
        <f>'[11]Daily Roster'!$M230</f>
        <v>0</v>
      </c>
      <c r="N230" s="56" t="str">
        <f>'[11]Daily Roster'!$N230</f>
        <v>Jonathan (Resp)</v>
      </c>
      <c r="O230" s="56">
        <f>'[11]Daily Roster'!$O230</f>
        <v>0</v>
      </c>
      <c r="P230" s="56">
        <f>'[11]Daily Roster'!$P230</f>
        <v>0</v>
      </c>
      <c r="Q230" s="56">
        <f>'[11]Daily Roster'!$Q230</f>
        <v>0</v>
      </c>
      <c r="R230" s="56">
        <f>'[11]Daily Roster'!$R230</f>
        <v>0</v>
      </c>
      <c r="S230" s="56">
        <f>'[11]Daily Roster'!$S230</f>
        <v>0</v>
      </c>
      <c r="T230" s="56">
        <f>'[11]Daily Roster'!$T230</f>
        <v>0</v>
      </c>
    </row>
    <row r="231" spans="1:20" x14ac:dyDescent="0.3">
      <c r="A231" s="7">
        <v>43787</v>
      </c>
      <c r="B231" s="119" t="s">
        <v>1</v>
      </c>
      <c r="C231" s="56">
        <f>'[11]Daily Roster'!$C231</f>
        <v>0</v>
      </c>
      <c r="D231" s="56">
        <f>'[11]Daily Roster'!$D231</f>
        <v>0</v>
      </c>
      <c r="E231" s="56">
        <f>'[11]Daily Roster'!$E231</f>
        <v>0</v>
      </c>
      <c r="F231" s="56">
        <f>'[11]Daily Roster'!$F231</f>
        <v>0</v>
      </c>
      <c r="G231" s="56">
        <f>'[11]Daily Roster'!$G231</f>
        <v>0</v>
      </c>
      <c r="H231" s="56">
        <f>'[11]Daily Roster'!$H231</f>
        <v>0</v>
      </c>
      <c r="I231" s="56">
        <f>'[11]Daily Roster'!$I231</f>
        <v>0</v>
      </c>
      <c r="J231" s="56">
        <f>'[11]Daily Roster'!$J231</f>
        <v>0</v>
      </c>
      <c r="K231" s="56">
        <f>'[11]Daily Roster'!$K231</f>
        <v>0</v>
      </c>
      <c r="L231" s="56">
        <f>'[11]Daily Roster'!$L231</f>
        <v>0</v>
      </c>
      <c r="M231" s="56">
        <f>'[11]Daily Roster'!$M231</f>
        <v>0</v>
      </c>
      <c r="N231" s="56" t="str">
        <f>'[11]Daily Roster'!$N231</f>
        <v>Lauren (Resp)</v>
      </c>
      <c r="O231" s="56">
        <f>'[11]Daily Roster'!$O231</f>
        <v>0</v>
      </c>
      <c r="P231" s="56">
        <f>'[11]Daily Roster'!$P231</f>
        <v>0</v>
      </c>
      <c r="Q231" s="56">
        <f>'[11]Daily Roster'!$Q231</f>
        <v>0</v>
      </c>
      <c r="R231" s="56">
        <f>'[11]Daily Roster'!$R231</f>
        <v>0</v>
      </c>
      <c r="S231" s="56">
        <f>'[11]Daily Roster'!$S231</f>
        <v>0</v>
      </c>
      <c r="T231" s="56">
        <f>'[11]Daily Roster'!$T231</f>
        <v>0</v>
      </c>
    </row>
    <row r="232" spans="1:20" x14ac:dyDescent="0.3">
      <c r="A232" s="7">
        <v>43788</v>
      </c>
      <c r="B232" s="119" t="s">
        <v>2</v>
      </c>
      <c r="C232" s="56">
        <f>'[11]Daily Roster'!$C232</f>
        <v>0</v>
      </c>
      <c r="D232" s="56">
        <f>'[11]Daily Roster'!$D232</f>
        <v>0</v>
      </c>
      <c r="E232" s="56">
        <f>'[11]Daily Roster'!$E232</f>
        <v>0</v>
      </c>
      <c r="F232" s="56">
        <f>'[11]Daily Roster'!$F232</f>
        <v>0</v>
      </c>
      <c r="G232" s="56">
        <f>'[11]Daily Roster'!$G232</f>
        <v>0</v>
      </c>
      <c r="H232" s="56">
        <f>'[11]Daily Roster'!$H232</f>
        <v>0</v>
      </c>
      <c r="I232" s="56">
        <f>'[11]Daily Roster'!$I232</f>
        <v>0</v>
      </c>
      <c r="J232" s="56">
        <f>'[11]Daily Roster'!$J232</f>
        <v>0</v>
      </c>
      <c r="K232" s="56">
        <f>'[11]Daily Roster'!$K232</f>
        <v>0</v>
      </c>
      <c r="L232" s="56">
        <f>'[11]Daily Roster'!$L232</f>
        <v>0</v>
      </c>
      <c r="M232" s="56">
        <f>'[11]Daily Roster'!$M232</f>
        <v>0</v>
      </c>
      <c r="N232" s="56" t="str">
        <f>'[11]Daily Roster'!$N232</f>
        <v>Lauren (Resp)</v>
      </c>
      <c r="O232" s="56">
        <f>'[11]Daily Roster'!$O232</f>
        <v>0</v>
      </c>
      <c r="P232" s="56">
        <f>'[11]Daily Roster'!$P232</f>
        <v>0</v>
      </c>
      <c r="Q232" s="56">
        <f>'[11]Daily Roster'!$Q232</f>
        <v>0</v>
      </c>
      <c r="R232" s="56">
        <f>'[11]Daily Roster'!$R232</f>
        <v>0</v>
      </c>
      <c r="S232" s="56">
        <f>'[11]Daily Roster'!$S232</f>
        <v>0</v>
      </c>
      <c r="T232" s="56">
        <f>'[11]Daily Roster'!$T232</f>
        <v>0</v>
      </c>
    </row>
    <row r="233" spans="1:20" x14ac:dyDescent="0.3">
      <c r="A233" s="7">
        <v>43789</v>
      </c>
      <c r="B233" s="119" t="s">
        <v>3</v>
      </c>
      <c r="C233" s="56">
        <f>'[11]Daily Roster'!$C233</f>
        <v>0</v>
      </c>
      <c r="D233" s="56">
        <f>'[11]Daily Roster'!$D233</f>
        <v>0</v>
      </c>
      <c r="E233" s="56">
        <f>'[11]Daily Roster'!$E233</f>
        <v>0</v>
      </c>
      <c r="F233" s="56">
        <f>'[11]Daily Roster'!$F233</f>
        <v>0</v>
      </c>
      <c r="G233" s="56">
        <f>'[11]Daily Roster'!$G233</f>
        <v>0</v>
      </c>
      <c r="H233" s="56">
        <f>'[11]Daily Roster'!$H233</f>
        <v>0</v>
      </c>
      <c r="I233" s="56">
        <f>'[11]Daily Roster'!$I233</f>
        <v>0</v>
      </c>
      <c r="J233" s="56">
        <f>'[11]Daily Roster'!$J233</f>
        <v>0</v>
      </c>
      <c r="K233" s="56">
        <f>'[11]Daily Roster'!$K233</f>
        <v>0</v>
      </c>
      <c r="L233" s="56">
        <f>'[11]Daily Roster'!$L233</f>
        <v>0</v>
      </c>
      <c r="M233" s="56">
        <f>'[11]Daily Roster'!$M233</f>
        <v>0</v>
      </c>
      <c r="N233" s="56" t="str">
        <f>'[11]Daily Roster'!$N233</f>
        <v>Lauren (Resp)</v>
      </c>
      <c r="O233" s="56">
        <f>'[11]Daily Roster'!$O233</f>
        <v>0</v>
      </c>
      <c r="P233" s="56">
        <f>'[11]Daily Roster'!$P233</f>
        <v>0</v>
      </c>
      <c r="Q233" s="56">
        <f>'[11]Daily Roster'!$Q233</f>
        <v>0</v>
      </c>
      <c r="R233" s="56">
        <f>'[11]Daily Roster'!$R233</f>
        <v>0</v>
      </c>
      <c r="S233" s="56">
        <f>'[11]Daily Roster'!$S233</f>
        <v>0</v>
      </c>
      <c r="T233" s="56">
        <f>'[11]Daily Roster'!$T233</f>
        <v>0</v>
      </c>
    </row>
    <row r="234" spans="1:20" x14ac:dyDescent="0.3">
      <c r="A234" s="7">
        <v>43790</v>
      </c>
      <c r="B234" s="119" t="s">
        <v>4</v>
      </c>
      <c r="C234" s="56">
        <f>'[11]Daily Roster'!$C234</f>
        <v>0</v>
      </c>
      <c r="D234" s="56">
        <f>'[11]Daily Roster'!$D234</f>
        <v>0</v>
      </c>
      <c r="E234" s="56">
        <f>'[11]Daily Roster'!$E234</f>
        <v>0</v>
      </c>
      <c r="F234" s="56">
        <f>'[11]Daily Roster'!$F234</f>
        <v>0</v>
      </c>
      <c r="G234" s="56">
        <f>'[11]Daily Roster'!$G234</f>
        <v>0</v>
      </c>
      <c r="H234" s="56">
        <f>'[11]Daily Roster'!$H234</f>
        <v>0</v>
      </c>
      <c r="I234" s="56">
        <f>'[11]Daily Roster'!$I234</f>
        <v>0</v>
      </c>
      <c r="J234" s="56">
        <f>'[11]Daily Roster'!$J234</f>
        <v>0</v>
      </c>
      <c r="K234" s="56">
        <f>'[11]Daily Roster'!$K234</f>
        <v>0</v>
      </c>
      <c r="L234" s="56">
        <f>'[11]Daily Roster'!$L234</f>
        <v>0</v>
      </c>
      <c r="M234" s="56">
        <f>'[11]Daily Roster'!$M234</f>
        <v>0</v>
      </c>
      <c r="N234" s="56" t="str">
        <f>'[11]Daily Roster'!$N234</f>
        <v>Lauren (Resp)</v>
      </c>
      <c r="O234" s="56">
        <f>'[11]Daily Roster'!$O234</f>
        <v>0</v>
      </c>
      <c r="P234" s="56">
        <f>'[11]Daily Roster'!$P234</f>
        <v>0</v>
      </c>
      <c r="Q234" s="56">
        <f>'[11]Daily Roster'!$Q234</f>
        <v>0</v>
      </c>
      <c r="R234" s="56">
        <f>'[11]Daily Roster'!$R234</f>
        <v>0</v>
      </c>
      <c r="S234" s="56">
        <f>'[11]Daily Roster'!$S234</f>
        <v>0</v>
      </c>
      <c r="T234" s="56">
        <f>'[11]Daily Roster'!$T234</f>
        <v>0</v>
      </c>
    </row>
    <row r="235" spans="1:20" x14ac:dyDescent="0.3">
      <c r="A235" s="7">
        <v>43791</v>
      </c>
      <c r="B235" s="119" t="s">
        <v>5</v>
      </c>
      <c r="C235" s="56">
        <f>'[11]Daily Roster'!$C235</f>
        <v>0</v>
      </c>
      <c r="D235" s="56">
        <f>'[11]Daily Roster'!$D235</f>
        <v>0</v>
      </c>
      <c r="E235" s="56">
        <f>'[11]Daily Roster'!$E235</f>
        <v>0</v>
      </c>
      <c r="F235" s="56">
        <f>'[11]Daily Roster'!$F235</f>
        <v>0</v>
      </c>
      <c r="G235" s="56">
        <f>'[11]Daily Roster'!$G235</f>
        <v>0</v>
      </c>
      <c r="H235" s="56">
        <f>'[11]Daily Roster'!$H235</f>
        <v>0</v>
      </c>
      <c r="I235" s="56">
        <f>'[11]Daily Roster'!$I235</f>
        <v>0</v>
      </c>
      <c r="J235" s="56">
        <f>'[11]Daily Roster'!$J235</f>
        <v>0</v>
      </c>
      <c r="K235" s="56">
        <f>'[11]Daily Roster'!$K235</f>
        <v>0</v>
      </c>
      <c r="L235" s="56">
        <f>'[11]Daily Roster'!$L235</f>
        <v>0</v>
      </c>
      <c r="M235" s="56">
        <f>'[11]Daily Roster'!$M235</f>
        <v>0</v>
      </c>
      <c r="N235" s="56" t="str">
        <f>'[11]Daily Roster'!$N235</f>
        <v>Lauren (Resp)</v>
      </c>
      <c r="O235" s="56">
        <f>'[11]Daily Roster'!$O235</f>
        <v>0</v>
      </c>
      <c r="P235" s="56">
        <f>'[11]Daily Roster'!$P235</f>
        <v>0</v>
      </c>
      <c r="Q235" s="56">
        <f>'[11]Daily Roster'!$Q235</f>
        <v>0</v>
      </c>
      <c r="R235" s="56">
        <f>'[11]Daily Roster'!$R235</f>
        <v>0</v>
      </c>
      <c r="S235" s="56">
        <f>'[11]Daily Roster'!$S235</f>
        <v>0</v>
      </c>
      <c r="T235" s="56">
        <f>'[11]Daily Roster'!$T235</f>
        <v>0</v>
      </c>
    </row>
    <row r="236" spans="1:20" x14ac:dyDescent="0.3">
      <c r="A236" s="7">
        <v>43794</v>
      </c>
      <c r="B236" s="119" t="s">
        <v>1</v>
      </c>
      <c r="C236" s="56">
        <f>'[11]Daily Roster'!$C236</f>
        <v>0</v>
      </c>
      <c r="D236" s="56">
        <f>'[11]Daily Roster'!$D236</f>
        <v>0</v>
      </c>
      <c r="E236" s="56">
        <f>'[11]Daily Roster'!$E236</f>
        <v>0</v>
      </c>
      <c r="F236" s="56">
        <f>'[11]Daily Roster'!$F236</f>
        <v>0</v>
      </c>
      <c r="G236" s="56">
        <f>'[11]Daily Roster'!$G236</f>
        <v>0</v>
      </c>
      <c r="H236" s="56">
        <f>'[11]Daily Roster'!$H236</f>
        <v>0</v>
      </c>
      <c r="I236" s="56">
        <f>'[11]Daily Roster'!$I236</f>
        <v>0</v>
      </c>
      <c r="J236" s="56">
        <f>'[11]Daily Roster'!$J236</f>
        <v>0</v>
      </c>
      <c r="K236" s="56">
        <f>'[11]Daily Roster'!$K236</f>
        <v>0</v>
      </c>
      <c r="L236" s="56">
        <f>'[11]Daily Roster'!$L236</f>
        <v>0</v>
      </c>
      <c r="M236" s="56">
        <f>'[11]Daily Roster'!$M236</f>
        <v>0</v>
      </c>
      <c r="N236" s="56">
        <f>'[11]Daily Roster'!$N236</f>
        <v>0</v>
      </c>
      <c r="O236" s="56">
        <f>'[11]Daily Roster'!$O236</f>
        <v>0</v>
      </c>
      <c r="P236" s="56">
        <f>'[11]Daily Roster'!$P236</f>
        <v>0</v>
      </c>
      <c r="Q236" s="56">
        <f>'[11]Daily Roster'!$Q236</f>
        <v>0</v>
      </c>
      <c r="R236" s="56">
        <f>'[11]Daily Roster'!$R236</f>
        <v>0</v>
      </c>
      <c r="S236" s="56">
        <f>'[11]Daily Roster'!$S236</f>
        <v>0</v>
      </c>
      <c r="T236" s="56">
        <f>'[11]Daily Roster'!$T236</f>
        <v>0</v>
      </c>
    </row>
    <row r="237" spans="1:20" x14ac:dyDescent="0.3">
      <c r="A237" s="7">
        <v>43795</v>
      </c>
      <c r="B237" s="119" t="s">
        <v>2</v>
      </c>
      <c r="C237" s="56">
        <f>'[11]Daily Roster'!$C237</f>
        <v>0</v>
      </c>
      <c r="D237" s="56">
        <f>'[11]Daily Roster'!$D237</f>
        <v>0</v>
      </c>
      <c r="E237" s="56">
        <f>'[11]Daily Roster'!$E237</f>
        <v>0</v>
      </c>
      <c r="F237" s="56">
        <f>'[11]Daily Roster'!$F237</f>
        <v>0</v>
      </c>
      <c r="G237" s="56">
        <f>'[11]Daily Roster'!$G237</f>
        <v>0</v>
      </c>
      <c r="H237" s="56">
        <f>'[11]Daily Roster'!$H237</f>
        <v>0</v>
      </c>
      <c r="I237" s="56">
        <f>'[11]Daily Roster'!$I237</f>
        <v>0</v>
      </c>
      <c r="J237" s="56">
        <f>'[11]Daily Roster'!$J237</f>
        <v>0</v>
      </c>
      <c r="K237" s="56">
        <f>'[11]Daily Roster'!$K237</f>
        <v>0</v>
      </c>
      <c r="L237" s="56">
        <f>'[11]Daily Roster'!$L237</f>
        <v>0</v>
      </c>
      <c r="M237" s="56">
        <f>'[11]Daily Roster'!$M237</f>
        <v>0</v>
      </c>
      <c r="N237" s="56">
        <f>'[11]Daily Roster'!$N237</f>
        <v>0</v>
      </c>
      <c r="O237" s="56">
        <f>'[11]Daily Roster'!$O237</f>
        <v>0</v>
      </c>
      <c r="P237" s="56">
        <f>'[11]Daily Roster'!$P237</f>
        <v>0</v>
      </c>
      <c r="Q237" s="56">
        <f>'[11]Daily Roster'!$Q237</f>
        <v>0</v>
      </c>
      <c r="R237" s="56">
        <f>'[11]Daily Roster'!$R237</f>
        <v>0</v>
      </c>
      <c r="S237" s="56">
        <f>'[11]Daily Roster'!$S237</f>
        <v>0</v>
      </c>
      <c r="T237" s="56">
        <f>'[11]Daily Roster'!$T237</f>
        <v>0</v>
      </c>
    </row>
    <row r="238" spans="1:20" x14ac:dyDescent="0.3">
      <c r="A238" s="7">
        <v>43796</v>
      </c>
      <c r="B238" s="119" t="s">
        <v>3</v>
      </c>
      <c r="C238" s="56">
        <f>'[11]Daily Roster'!$C238</f>
        <v>0</v>
      </c>
      <c r="D238" s="56">
        <f>'[11]Daily Roster'!$D238</f>
        <v>0</v>
      </c>
      <c r="E238" s="56">
        <f>'[11]Daily Roster'!$E238</f>
        <v>0</v>
      </c>
      <c r="F238" s="56">
        <f>'[11]Daily Roster'!$F238</f>
        <v>0</v>
      </c>
      <c r="G238" s="56">
        <f>'[11]Daily Roster'!$G238</f>
        <v>0</v>
      </c>
      <c r="H238" s="56">
        <f>'[11]Daily Roster'!$H238</f>
        <v>0</v>
      </c>
      <c r="I238" s="56">
        <f>'[11]Daily Roster'!$I238</f>
        <v>0</v>
      </c>
      <c r="J238" s="56">
        <f>'[11]Daily Roster'!$J238</f>
        <v>0</v>
      </c>
      <c r="K238" s="56">
        <f>'[11]Daily Roster'!$K238</f>
        <v>0</v>
      </c>
      <c r="L238" s="56">
        <f>'[11]Daily Roster'!$L238</f>
        <v>0</v>
      </c>
      <c r="M238" s="56">
        <f>'[11]Daily Roster'!$M238</f>
        <v>0</v>
      </c>
      <c r="N238" s="56">
        <f>'[11]Daily Roster'!$N238</f>
        <v>0</v>
      </c>
      <c r="O238" s="56">
        <f>'[11]Daily Roster'!$O238</f>
        <v>0</v>
      </c>
      <c r="P238" s="56">
        <f>'[11]Daily Roster'!$P238</f>
        <v>0</v>
      </c>
      <c r="Q238" s="56">
        <f>'[11]Daily Roster'!$Q238</f>
        <v>0</v>
      </c>
      <c r="R238" s="56">
        <f>'[11]Daily Roster'!$R238</f>
        <v>0</v>
      </c>
      <c r="S238" s="56">
        <f>'[11]Daily Roster'!$S238</f>
        <v>0</v>
      </c>
      <c r="T238" s="56">
        <f>'[11]Daily Roster'!$T238</f>
        <v>0</v>
      </c>
    </row>
    <row r="239" spans="1:20" x14ac:dyDescent="0.3">
      <c r="A239" s="7">
        <v>43797</v>
      </c>
      <c r="B239" s="119" t="s">
        <v>4</v>
      </c>
      <c r="C239" s="56">
        <f>'[11]Daily Roster'!$C239</f>
        <v>0</v>
      </c>
      <c r="D239" s="56">
        <f>'[11]Daily Roster'!$D239</f>
        <v>0</v>
      </c>
      <c r="E239" s="56">
        <f>'[11]Daily Roster'!$E239</f>
        <v>0</v>
      </c>
      <c r="F239" s="56">
        <f>'[11]Daily Roster'!$F239</f>
        <v>0</v>
      </c>
      <c r="G239" s="56">
        <f>'[11]Daily Roster'!$G239</f>
        <v>0</v>
      </c>
      <c r="H239" s="56">
        <f>'[11]Daily Roster'!$H239</f>
        <v>0</v>
      </c>
      <c r="I239" s="56">
        <f>'[11]Daily Roster'!$I239</f>
        <v>0</v>
      </c>
      <c r="J239" s="56">
        <f>'[11]Daily Roster'!$J239</f>
        <v>0</v>
      </c>
      <c r="K239" s="56">
        <f>'[11]Daily Roster'!$K239</f>
        <v>0</v>
      </c>
      <c r="L239" s="56">
        <f>'[11]Daily Roster'!$L239</f>
        <v>0</v>
      </c>
      <c r="M239" s="56">
        <f>'[11]Daily Roster'!$M239</f>
        <v>0</v>
      </c>
      <c r="N239" s="56">
        <f>'[11]Daily Roster'!$N239</f>
        <v>0</v>
      </c>
      <c r="O239" s="56">
        <f>'[11]Daily Roster'!$O239</f>
        <v>0</v>
      </c>
      <c r="P239" s="56">
        <f>'[11]Daily Roster'!$P239</f>
        <v>0</v>
      </c>
      <c r="Q239" s="56">
        <f>'[11]Daily Roster'!$Q239</f>
        <v>0</v>
      </c>
      <c r="R239" s="56">
        <f>'[11]Daily Roster'!$R239</f>
        <v>0</v>
      </c>
      <c r="S239" s="56">
        <f>'[11]Daily Roster'!$S239</f>
        <v>0</v>
      </c>
      <c r="T239" s="56">
        <f>'[11]Daily Roster'!$T239</f>
        <v>0</v>
      </c>
    </row>
    <row r="240" spans="1:20" x14ac:dyDescent="0.3">
      <c r="A240" s="7">
        <v>43798</v>
      </c>
      <c r="B240" s="119" t="s">
        <v>5</v>
      </c>
      <c r="C240" s="56">
        <f>'[11]Daily Roster'!$C240</f>
        <v>0</v>
      </c>
      <c r="D240" s="56">
        <f>'[11]Daily Roster'!$D240</f>
        <v>0</v>
      </c>
      <c r="E240" s="56">
        <f>'[11]Daily Roster'!$E240</f>
        <v>0</v>
      </c>
      <c r="F240" s="56">
        <f>'[11]Daily Roster'!$F240</f>
        <v>0</v>
      </c>
      <c r="G240" s="56">
        <f>'[11]Daily Roster'!$G240</f>
        <v>0</v>
      </c>
      <c r="H240" s="56">
        <f>'[11]Daily Roster'!$H240</f>
        <v>0</v>
      </c>
      <c r="I240" s="56">
        <f>'[11]Daily Roster'!$I240</f>
        <v>0</v>
      </c>
      <c r="J240" s="56">
        <f>'[11]Daily Roster'!$J240</f>
        <v>0</v>
      </c>
      <c r="K240" s="56">
        <f>'[11]Daily Roster'!$K240</f>
        <v>0</v>
      </c>
      <c r="L240" s="56">
        <f>'[11]Daily Roster'!$L240</f>
        <v>0</v>
      </c>
      <c r="M240" s="56">
        <f>'[11]Daily Roster'!$M240</f>
        <v>0</v>
      </c>
      <c r="N240" s="56">
        <f>'[11]Daily Roster'!$N240</f>
        <v>0</v>
      </c>
      <c r="O240" s="56">
        <f>'[11]Daily Roster'!$O240</f>
        <v>0</v>
      </c>
      <c r="P240" s="56">
        <f>'[11]Daily Roster'!$P240</f>
        <v>0</v>
      </c>
      <c r="Q240" s="56">
        <f>'[11]Daily Roster'!$Q240</f>
        <v>0</v>
      </c>
      <c r="R240" s="56">
        <f>'[11]Daily Roster'!$R240</f>
        <v>0</v>
      </c>
      <c r="S240" s="56">
        <f>'[11]Daily Roster'!$S240</f>
        <v>0</v>
      </c>
      <c r="T240" s="56">
        <f>'[11]Daily Roster'!$T240</f>
        <v>0</v>
      </c>
    </row>
    <row r="241" spans="1:20" x14ac:dyDescent="0.3">
      <c r="A241" s="7">
        <v>43801</v>
      </c>
      <c r="B241" s="119" t="s">
        <v>1</v>
      </c>
      <c r="C241" s="56">
        <f>'[11]Daily Roster'!$C241</f>
        <v>0</v>
      </c>
      <c r="D241" s="56">
        <f>'[11]Daily Roster'!$D241</f>
        <v>0</v>
      </c>
      <c r="E241" s="56">
        <f>'[11]Daily Roster'!$E241</f>
        <v>0</v>
      </c>
      <c r="F241" s="56">
        <f>'[11]Daily Roster'!$F241</f>
        <v>0</v>
      </c>
      <c r="G241" s="56">
        <f>'[11]Daily Roster'!$G241</f>
        <v>0</v>
      </c>
      <c r="H241" s="56">
        <f>'[11]Daily Roster'!$H241</f>
        <v>0</v>
      </c>
      <c r="I241" s="56">
        <f>'[11]Daily Roster'!$I241</f>
        <v>0</v>
      </c>
      <c r="J241" s="56">
        <f>'[11]Daily Roster'!$J241</f>
        <v>0</v>
      </c>
      <c r="K241" s="56">
        <f>'[11]Daily Roster'!$K241</f>
        <v>0</v>
      </c>
      <c r="L241" s="56">
        <f>'[11]Daily Roster'!$L241</f>
        <v>0</v>
      </c>
      <c r="M241" s="56">
        <f>'[11]Daily Roster'!$M241</f>
        <v>0</v>
      </c>
      <c r="N241" s="56" t="str">
        <f>'[11]Daily Roster'!$N241</f>
        <v>Roshny (ID/pall)</v>
      </c>
      <c r="O241" s="56" t="str">
        <f>'[11]Daily Roster'!$O241</f>
        <v>Lauren (Neuro/stroke)</v>
      </c>
      <c r="P241" s="56">
        <f>'[11]Daily Roster'!$P241</f>
        <v>0</v>
      </c>
      <c r="Q241" s="56">
        <f>'[11]Daily Roster'!$Q241</f>
        <v>0</v>
      </c>
      <c r="R241" s="56">
        <f>'[11]Daily Roster'!$R241</f>
        <v>0</v>
      </c>
      <c r="S241" s="56">
        <f>'[11]Daily Roster'!$S241</f>
        <v>0</v>
      </c>
      <c r="T241" s="56">
        <f>'[11]Daily Roster'!$T241</f>
        <v>0</v>
      </c>
    </row>
    <row r="242" spans="1:20" x14ac:dyDescent="0.3">
      <c r="A242" s="7">
        <v>43437</v>
      </c>
      <c r="B242" s="1" t="s">
        <v>1</v>
      </c>
      <c r="C242" s="56">
        <f>'[11]Daily Roster'!$C242</f>
        <v>0</v>
      </c>
      <c r="D242" s="56">
        <f>'[11]Daily Roster'!$D242</f>
        <v>0</v>
      </c>
      <c r="E242" s="56">
        <f>'[11]Daily Roster'!$E242</f>
        <v>0</v>
      </c>
      <c r="F242" s="56">
        <f>'[11]Daily Roster'!$F242</f>
        <v>0</v>
      </c>
      <c r="G242" s="56">
        <f>'[11]Daily Roster'!$G242</f>
        <v>0</v>
      </c>
      <c r="H242" s="56">
        <f>'[11]Daily Roster'!$H242</f>
        <v>0</v>
      </c>
      <c r="I242" s="56">
        <f>'[11]Daily Roster'!$I242</f>
        <v>0</v>
      </c>
      <c r="J242" s="56">
        <f>'[11]Daily Roster'!$J242</f>
        <v>0</v>
      </c>
      <c r="K242" s="56">
        <f>'[11]Daily Roster'!$K242</f>
        <v>0</v>
      </c>
      <c r="L242" s="56">
        <f>'[11]Daily Roster'!$L242</f>
        <v>0</v>
      </c>
      <c r="M242" s="56">
        <f>'[11]Daily Roster'!$M242</f>
        <v>0</v>
      </c>
      <c r="N242" s="56" t="str">
        <f>'[11]Daily Roster'!$N242</f>
        <v>Roshny (ID/pall)</v>
      </c>
      <c r="O242" s="56" t="str">
        <f>'[11]Daily Roster'!$O242</f>
        <v>Lauren (Neuro/stroke)</v>
      </c>
      <c r="P242" s="56">
        <f>'[11]Daily Roster'!$P242</f>
        <v>0</v>
      </c>
      <c r="Q242" s="56">
        <f>'[11]Daily Roster'!$Q242</f>
        <v>0</v>
      </c>
      <c r="R242" s="56">
        <f>'[11]Daily Roster'!$R242</f>
        <v>0</v>
      </c>
      <c r="S242" s="56">
        <f>'[11]Daily Roster'!$S242</f>
        <v>0</v>
      </c>
      <c r="T242" s="56">
        <f>'[11]Daily Roster'!$T242</f>
        <v>0</v>
      </c>
    </row>
    <row r="243" spans="1:20" x14ac:dyDescent="0.3">
      <c r="A243" s="7">
        <v>43438</v>
      </c>
      <c r="B243" s="1" t="s">
        <v>2</v>
      </c>
      <c r="C243" s="56">
        <f>'[11]Daily Roster'!$C243</f>
        <v>0</v>
      </c>
      <c r="D243" s="56">
        <f>'[11]Daily Roster'!$D243</f>
        <v>0</v>
      </c>
      <c r="E243" s="56">
        <f>'[11]Daily Roster'!$E243</f>
        <v>0</v>
      </c>
      <c r="F243" s="56">
        <f>'[11]Daily Roster'!$F243</f>
        <v>0</v>
      </c>
      <c r="G243" s="56">
        <f>'[11]Daily Roster'!$G243</f>
        <v>0</v>
      </c>
      <c r="H243" s="56">
        <f>'[11]Daily Roster'!$H243</f>
        <v>0</v>
      </c>
      <c r="I243" s="56">
        <f>'[11]Daily Roster'!$I243</f>
        <v>0</v>
      </c>
      <c r="J243" s="56">
        <f>'[11]Daily Roster'!$J243</f>
        <v>0</v>
      </c>
      <c r="K243" s="56">
        <f>'[11]Daily Roster'!$K243</f>
        <v>0</v>
      </c>
      <c r="L243" s="56">
        <f>'[11]Daily Roster'!$L243</f>
        <v>0</v>
      </c>
      <c r="M243" s="56">
        <f>'[11]Daily Roster'!$M243</f>
        <v>0</v>
      </c>
      <c r="N243" s="56" t="str">
        <f>'[11]Daily Roster'!$N243</f>
        <v>Roshny (ID/pall)</v>
      </c>
      <c r="O243" s="56" t="str">
        <f>'[11]Daily Roster'!$O243</f>
        <v>Lauren (Neuro/stroke)</v>
      </c>
      <c r="P243" s="56">
        <f>'[11]Daily Roster'!$P243</f>
        <v>0</v>
      </c>
      <c r="Q243" s="56">
        <f>'[11]Daily Roster'!$Q243</f>
        <v>0</v>
      </c>
      <c r="R243" s="56">
        <f>'[11]Daily Roster'!$R243</f>
        <v>0</v>
      </c>
      <c r="S243" s="56">
        <f>'[11]Daily Roster'!$S243</f>
        <v>0</v>
      </c>
      <c r="T243" s="56">
        <f>'[11]Daily Roster'!$T243</f>
        <v>0</v>
      </c>
    </row>
    <row r="244" spans="1:20" x14ac:dyDescent="0.3">
      <c r="A244" s="7">
        <v>43439</v>
      </c>
      <c r="B244" s="1" t="s">
        <v>3</v>
      </c>
      <c r="C244" s="56">
        <f>'[11]Daily Roster'!$C244</f>
        <v>0</v>
      </c>
      <c r="D244" s="56">
        <f>'[11]Daily Roster'!$D244</f>
        <v>0</v>
      </c>
      <c r="E244" s="56">
        <f>'[11]Daily Roster'!$E244</f>
        <v>0</v>
      </c>
      <c r="F244" s="56">
        <f>'[11]Daily Roster'!$F244</f>
        <v>0</v>
      </c>
      <c r="G244" s="56">
        <f>'[11]Daily Roster'!$G244</f>
        <v>0</v>
      </c>
      <c r="H244" s="56">
        <f>'[11]Daily Roster'!$H244</f>
        <v>0</v>
      </c>
      <c r="I244" s="56">
        <f>'[11]Daily Roster'!$I244</f>
        <v>0</v>
      </c>
      <c r="J244" s="56">
        <f>'[11]Daily Roster'!$J244</f>
        <v>0</v>
      </c>
      <c r="K244" s="56">
        <f>'[11]Daily Roster'!$K244</f>
        <v>0</v>
      </c>
      <c r="L244" s="56">
        <f>'[11]Daily Roster'!$L244</f>
        <v>0</v>
      </c>
      <c r="M244" s="56">
        <f>'[11]Daily Roster'!$M244</f>
        <v>0</v>
      </c>
      <c r="N244" s="56" t="str">
        <f>'[11]Daily Roster'!$N244</f>
        <v>Roshny (ID/pall)</v>
      </c>
      <c r="O244" s="56" t="str">
        <f>'[11]Daily Roster'!$O244</f>
        <v>Lauren (Neuro/stroke)</v>
      </c>
      <c r="P244" s="56">
        <f>'[11]Daily Roster'!$P244</f>
        <v>0</v>
      </c>
      <c r="Q244" s="56">
        <f>'[11]Daily Roster'!$Q244</f>
        <v>0</v>
      </c>
      <c r="R244" s="56">
        <f>'[11]Daily Roster'!$R244</f>
        <v>0</v>
      </c>
      <c r="S244" s="56">
        <f>'[11]Daily Roster'!$S244</f>
        <v>0</v>
      </c>
      <c r="T244" s="56">
        <f>'[11]Daily Roster'!$T244</f>
        <v>0</v>
      </c>
    </row>
    <row r="245" spans="1:20" x14ac:dyDescent="0.3">
      <c r="A245" s="7">
        <v>43440</v>
      </c>
      <c r="B245" s="1" t="s">
        <v>4</v>
      </c>
      <c r="C245" s="56">
        <f>'[11]Daily Roster'!$C245</f>
        <v>0</v>
      </c>
      <c r="D245" s="56">
        <f>'[11]Daily Roster'!$D245</f>
        <v>0</v>
      </c>
      <c r="E245" s="56">
        <f>'[11]Daily Roster'!$E245</f>
        <v>0</v>
      </c>
      <c r="F245" s="56">
        <f>'[11]Daily Roster'!$F245</f>
        <v>0</v>
      </c>
      <c r="G245" s="56">
        <f>'[11]Daily Roster'!$G245</f>
        <v>0</v>
      </c>
      <c r="H245" s="56">
        <f>'[11]Daily Roster'!$H245</f>
        <v>0</v>
      </c>
      <c r="I245" s="56">
        <f>'[11]Daily Roster'!$I245</f>
        <v>0</v>
      </c>
      <c r="J245" s="56">
        <f>'[11]Daily Roster'!$J245</f>
        <v>0</v>
      </c>
      <c r="K245" s="56">
        <f>'[11]Daily Roster'!$K245</f>
        <v>0</v>
      </c>
      <c r="L245" s="56">
        <f>'[11]Daily Roster'!$L245</f>
        <v>0</v>
      </c>
      <c r="M245" s="56">
        <f>'[11]Daily Roster'!$M245</f>
        <v>0</v>
      </c>
      <c r="N245" s="56" t="str">
        <f>'[11]Daily Roster'!$N245</f>
        <v>Roshny (ID/pall)</v>
      </c>
      <c r="O245" s="56" t="str">
        <f>'[11]Daily Roster'!$O245</f>
        <v>Lauren (Neuro/stroke)</v>
      </c>
      <c r="P245" s="56">
        <f>'[11]Daily Roster'!$P245</f>
        <v>0</v>
      </c>
      <c r="Q245" s="56">
        <f>'[11]Daily Roster'!$Q245</f>
        <v>0</v>
      </c>
      <c r="R245" s="56">
        <f>'[11]Daily Roster'!$R245</f>
        <v>0</v>
      </c>
      <c r="S245" s="56">
        <f>'[11]Daily Roster'!$S245</f>
        <v>0</v>
      </c>
      <c r="T245" s="56">
        <f>'[11]Daily Roster'!$T245</f>
        <v>0</v>
      </c>
    </row>
    <row r="246" spans="1:20" x14ac:dyDescent="0.3">
      <c r="A246" s="7">
        <v>43441</v>
      </c>
      <c r="B246" s="1" t="s">
        <v>5</v>
      </c>
      <c r="C246" s="56">
        <f>'[11]Daily Roster'!$C246</f>
        <v>0</v>
      </c>
      <c r="D246" s="56">
        <f>'[11]Daily Roster'!$D246</f>
        <v>0</v>
      </c>
      <c r="E246" s="56">
        <f>'[11]Daily Roster'!$E246</f>
        <v>0</v>
      </c>
      <c r="F246" s="56">
        <f>'[11]Daily Roster'!$F246</f>
        <v>0</v>
      </c>
      <c r="G246" s="56">
        <f>'[11]Daily Roster'!$G246</f>
        <v>0</v>
      </c>
      <c r="H246" s="56">
        <f>'[11]Daily Roster'!$H246</f>
        <v>0</v>
      </c>
      <c r="I246" s="56">
        <f>'[11]Daily Roster'!$I246</f>
        <v>0</v>
      </c>
      <c r="J246" s="56">
        <f>'[11]Daily Roster'!$J246</f>
        <v>0</v>
      </c>
      <c r="K246" s="56">
        <f>'[11]Daily Roster'!$K246</f>
        <v>0</v>
      </c>
      <c r="L246" s="56">
        <f>'[11]Daily Roster'!$L246</f>
        <v>0</v>
      </c>
      <c r="M246" s="56">
        <f>'[11]Daily Roster'!$M246</f>
        <v>0</v>
      </c>
      <c r="N246" s="56" t="str">
        <f>'[11]Daily Roster'!$N246</f>
        <v>Roshny (neuro/stroke)</v>
      </c>
      <c r="O246" s="56">
        <f>'[11]Daily Roster'!$O246</f>
        <v>0</v>
      </c>
      <c r="P246" s="56">
        <f>'[11]Daily Roster'!$P246</f>
        <v>0</v>
      </c>
      <c r="Q246" s="56">
        <f>'[11]Daily Roster'!$Q246</f>
        <v>0</v>
      </c>
      <c r="R246" s="56">
        <f>'[11]Daily Roster'!$R246</f>
        <v>0</v>
      </c>
      <c r="S246" s="56">
        <f>'[11]Daily Roster'!$S246</f>
        <v>0</v>
      </c>
      <c r="T246" s="56">
        <f>'[11]Daily Roster'!$T246</f>
        <v>0</v>
      </c>
    </row>
    <row r="247" spans="1:20" x14ac:dyDescent="0.3">
      <c r="A247" s="7">
        <v>43444</v>
      </c>
      <c r="B247" s="1" t="s">
        <v>1</v>
      </c>
      <c r="C247" s="56">
        <f>'[11]Daily Roster'!$C247</f>
        <v>0</v>
      </c>
      <c r="D247" s="56">
        <f>'[11]Daily Roster'!$D247</f>
        <v>0</v>
      </c>
      <c r="E247" s="56">
        <f>'[11]Daily Roster'!$E247</f>
        <v>0</v>
      </c>
      <c r="F247" s="56">
        <f>'[11]Daily Roster'!$F247</f>
        <v>0</v>
      </c>
      <c r="G247" s="56">
        <f>'[11]Daily Roster'!$G247</f>
        <v>0</v>
      </c>
      <c r="H247" s="56">
        <f>'[11]Daily Roster'!$H247</f>
        <v>0</v>
      </c>
      <c r="I247" s="56">
        <f>'[11]Daily Roster'!$I247</f>
        <v>0</v>
      </c>
      <c r="J247" s="56">
        <f>'[11]Daily Roster'!$J247</f>
        <v>0</v>
      </c>
      <c r="K247" s="56">
        <f>'[11]Daily Roster'!$K247</f>
        <v>0</v>
      </c>
      <c r="L247" s="56">
        <f>'[11]Daily Roster'!$L247</f>
        <v>0</v>
      </c>
      <c r="M247" s="56">
        <f>'[11]Daily Roster'!$M247</f>
        <v>0</v>
      </c>
      <c r="N247" s="56" t="str">
        <f>'[11]Daily Roster'!$N247</f>
        <v>Roshny (neuro/stroke)</v>
      </c>
      <c r="O247" s="56">
        <f>'[11]Daily Roster'!$O247</f>
        <v>0</v>
      </c>
      <c r="P247" s="56">
        <f>'[11]Daily Roster'!$P247</f>
        <v>0</v>
      </c>
      <c r="Q247" s="56">
        <f>'[11]Daily Roster'!$Q247</f>
        <v>0</v>
      </c>
      <c r="R247" s="56">
        <f>'[11]Daily Roster'!$R247</f>
        <v>0</v>
      </c>
      <c r="S247" s="56">
        <f>'[11]Daily Roster'!$S247</f>
        <v>0</v>
      </c>
      <c r="T247" s="56">
        <f>'[11]Daily Roster'!$T247</f>
        <v>0</v>
      </c>
    </row>
    <row r="248" spans="1:20" x14ac:dyDescent="0.3">
      <c r="A248" s="7">
        <v>43445</v>
      </c>
      <c r="B248" s="1" t="s">
        <v>2</v>
      </c>
      <c r="C248" s="56">
        <f>'[11]Daily Roster'!$C248</f>
        <v>0</v>
      </c>
      <c r="D248" s="56">
        <f>'[11]Daily Roster'!$D248</f>
        <v>0</v>
      </c>
      <c r="E248" s="56">
        <f>'[11]Daily Roster'!$E248</f>
        <v>0</v>
      </c>
      <c r="F248" s="56">
        <f>'[11]Daily Roster'!$F248</f>
        <v>0</v>
      </c>
      <c r="G248" s="56">
        <f>'[11]Daily Roster'!$G248</f>
        <v>0</v>
      </c>
      <c r="H248" s="56">
        <f>'[11]Daily Roster'!$H248</f>
        <v>0</v>
      </c>
      <c r="I248" s="56">
        <f>'[11]Daily Roster'!$I248</f>
        <v>0</v>
      </c>
      <c r="J248" s="56">
        <f>'[11]Daily Roster'!$J248</f>
        <v>0</v>
      </c>
      <c r="K248" s="56">
        <f>'[11]Daily Roster'!$K248</f>
        <v>0</v>
      </c>
      <c r="L248" s="56">
        <f>'[11]Daily Roster'!$L248</f>
        <v>0</v>
      </c>
      <c r="M248" s="56">
        <f>'[11]Daily Roster'!$M248</f>
        <v>0</v>
      </c>
      <c r="N248" s="56" t="str">
        <f>'[11]Daily Roster'!$N248</f>
        <v>Roshny (neuro/stroke)</v>
      </c>
      <c r="O248" s="56">
        <f>'[11]Daily Roster'!$O248</f>
        <v>0</v>
      </c>
      <c r="P248" s="56">
        <f>'[11]Daily Roster'!$P248</f>
        <v>0</v>
      </c>
      <c r="Q248" s="56">
        <f>'[11]Daily Roster'!$Q248</f>
        <v>0</v>
      </c>
      <c r="R248" s="56">
        <f>'[11]Daily Roster'!$R248</f>
        <v>0</v>
      </c>
      <c r="S248" s="56">
        <f>'[11]Daily Roster'!$S248</f>
        <v>0</v>
      </c>
      <c r="T248" s="56">
        <f>'[11]Daily Roster'!$T248</f>
        <v>0</v>
      </c>
    </row>
    <row r="249" spans="1:20" x14ac:dyDescent="0.3">
      <c r="A249" s="7">
        <v>43446</v>
      </c>
      <c r="B249" s="1" t="s">
        <v>3</v>
      </c>
      <c r="C249" s="56">
        <f>'[11]Daily Roster'!$C249</f>
        <v>0</v>
      </c>
      <c r="D249" s="56">
        <f>'[11]Daily Roster'!$D249</f>
        <v>0</v>
      </c>
      <c r="E249" s="56">
        <f>'[11]Daily Roster'!$E249</f>
        <v>0</v>
      </c>
      <c r="F249" s="56">
        <f>'[11]Daily Roster'!$F249</f>
        <v>0</v>
      </c>
      <c r="G249" s="56">
        <f>'[11]Daily Roster'!$G249</f>
        <v>0</v>
      </c>
      <c r="H249" s="56">
        <f>'[11]Daily Roster'!$H249</f>
        <v>0</v>
      </c>
      <c r="I249" s="56">
        <f>'[11]Daily Roster'!$I249</f>
        <v>0</v>
      </c>
      <c r="J249" s="56">
        <f>'[11]Daily Roster'!$J249</f>
        <v>0</v>
      </c>
      <c r="K249" s="56">
        <f>'[11]Daily Roster'!$K249</f>
        <v>0</v>
      </c>
      <c r="L249" s="56">
        <f>'[11]Daily Roster'!$L249</f>
        <v>0</v>
      </c>
      <c r="M249" s="56">
        <f>'[11]Daily Roster'!$M249</f>
        <v>0</v>
      </c>
      <c r="N249" s="56" t="str">
        <f>'[11]Daily Roster'!$N249</f>
        <v>Roshny (neuro/stroke)</v>
      </c>
      <c r="O249" s="56">
        <f>'[11]Daily Roster'!$O249</f>
        <v>0</v>
      </c>
      <c r="P249" s="56">
        <f>'[11]Daily Roster'!$P249</f>
        <v>0</v>
      </c>
      <c r="Q249" s="56">
        <f>'[11]Daily Roster'!$Q249</f>
        <v>0</v>
      </c>
      <c r="R249" s="56">
        <f>'[11]Daily Roster'!$R249</f>
        <v>0</v>
      </c>
      <c r="S249" s="56">
        <f>'[11]Daily Roster'!$S249</f>
        <v>0</v>
      </c>
      <c r="T249" s="56">
        <f>'[11]Daily Roster'!$T249</f>
        <v>0</v>
      </c>
    </row>
    <row r="250" spans="1:20" x14ac:dyDescent="0.3">
      <c r="A250" s="7">
        <v>43447</v>
      </c>
      <c r="B250" s="1" t="s">
        <v>4</v>
      </c>
      <c r="C250" s="56">
        <f>'[11]Daily Roster'!$C250</f>
        <v>0</v>
      </c>
      <c r="D250" s="56">
        <f>'[11]Daily Roster'!$D250</f>
        <v>0</v>
      </c>
      <c r="E250" s="56">
        <f>'[11]Daily Roster'!$E250</f>
        <v>0</v>
      </c>
      <c r="F250" s="56">
        <f>'[11]Daily Roster'!$F250</f>
        <v>0</v>
      </c>
      <c r="G250" s="56">
        <f>'[11]Daily Roster'!$G250</f>
        <v>0</v>
      </c>
      <c r="H250" s="56">
        <f>'[11]Daily Roster'!$H250</f>
        <v>0</v>
      </c>
      <c r="I250" s="56">
        <f>'[11]Daily Roster'!$I250</f>
        <v>0</v>
      </c>
      <c r="J250" s="56">
        <f>'[11]Daily Roster'!$J250</f>
        <v>0</v>
      </c>
      <c r="K250" s="56">
        <f>'[11]Daily Roster'!$K250</f>
        <v>0</v>
      </c>
      <c r="L250" s="56">
        <f>'[11]Daily Roster'!$L250</f>
        <v>0</v>
      </c>
      <c r="M250" s="56">
        <f>'[11]Daily Roster'!$M250</f>
        <v>0</v>
      </c>
      <c r="N250" s="56" t="str">
        <f>'[11]Daily Roster'!$N250</f>
        <v>Roshny (neuro/stroke)</v>
      </c>
      <c r="O250" s="56">
        <f>'[11]Daily Roster'!$O250</f>
        <v>0</v>
      </c>
      <c r="P250" s="56">
        <f>'[11]Daily Roster'!$P250</f>
        <v>0</v>
      </c>
      <c r="Q250" s="56">
        <f>'[11]Daily Roster'!$Q250</f>
        <v>0</v>
      </c>
      <c r="R250" s="56">
        <f>'[11]Daily Roster'!$R250</f>
        <v>0</v>
      </c>
      <c r="S250" s="56">
        <f>'[11]Daily Roster'!$S250</f>
        <v>0</v>
      </c>
      <c r="T250" s="56">
        <f>'[11]Daily Roster'!$T250</f>
        <v>0</v>
      </c>
    </row>
    <row r="251" spans="1:20" x14ac:dyDescent="0.3">
      <c r="A251" s="7">
        <v>43448</v>
      </c>
      <c r="B251" s="1" t="s">
        <v>5</v>
      </c>
      <c r="C251" s="56">
        <f>'[11]Daily Roster'!$C251</f>
        <v>0</v>
      </c>
      <c r="D251" s="56">
        <f>'[11]Daily Roster'!$D251</f>
        <v>0</v>
      </c>
      <c r="E251" s="56">
        <f>'[11]Daily Roster'!$E251</f>
        <v>0</v>
      </c>
      <c r="F251" s="56">
        <f>'[11]Daily Roster'!$F251</f>
        <v>0</v>
      </c>
      <c r="G251" s="56">
        <f>'[11]Daily Roster'!$G251</f>
        <v>0</v>
      </c>
      <c r="H251" s="56">
        <f>'[11]Daily Roster'!$H251</f>
        <v>0</v>
      </c>
      <c r="I251" s="56">
        <f>'[11]Daily Roster'!$I251</f>
        <v>0</v>
      </c>
      <c r="J251" s="56">
        <f>'[11]Daily Roster'!$J251</f>
        <v>0</v>
      </c>
      <c r="K251" s="56">
        <f>'[11]Daily Roster'!$K251</f>
        <v>0</v>
      </c>
      <c r="L251" s="56">
        <f>'[11]Daily Roster'!$L251</f>
        <v>0</v>
      </c>
      <c r="M251" s="56">
        <f>'[11]Daily Roster'!$M251</f>
        <v>0</v>
      </c>
      <c r="N251" s="56">
        <f>'[11]Daily Roster'!$N251</f>
        <v>0</v>
      </c>
      <c r="O251" s="56">
        <f>'[11]Daily Roster'!$O251</f>
        <v>0</v>
      </c>
      <c r="P251" s="56">
        <f>'[11]Daily Roster'!$P251</f>
        <v>0</v>
      </c>
      <c r="Q251" s="56">
        <f>'[11]Daily Roster'!$Q251</f>
        <v>0</v>
      </c>
      <c r="R251" s="56">
        <f>'[11]Daily Roster'!$R251</f>
        <v>0</v>
      </c>
      <c r="S251" s="56">
        <f>'[11]Daily Roster'!$S251</f>
        <v>0</v>
      </c>
      <c r="T251" s="56">
        <f>'[11]Daily Roster'!$T251</f>
        <v>0</v>
      </c>
    </row>
    <row r="252" spans="1:20" x14ac:dyDescent="0.3">
      <c r="A252" s="7">
        <v>43451</v>
      </c>
      <c r="B252" s="1" t="s">
        <v>1</v>
      </c>
      <c r="C252" s="56">
        <f>'[11]Daily Roster'!$C252</f>
        <v>0</v>
      </c>
      <c r="D252" s="56">
        <f>'[11]Daily Roster'!$D252</f>
        <v>0</v>
      </c>
      <c r="E252" s="56">
        <f>'[11]Daily Roster'!$E252</f>
        <v>0</v>
      </c>
      <c r="F252" s="56">
        <f>'[11]Daily Roster'!$F252</f>
        <v>0</v>
      </c>
      <c r="G252" s="56">
        <f>'[11]Daily Roster'!$G252</f>
        <v>0</v>
      </c>
      <c r="H252" s="56">
        <f>'[11]Daily Roster'!$H252</f>
        <v>0</v>
      </c>
      <c r="I252" s="56">
        <f>'[11]Daily Roster'!$I252</f>
        <v>0</v>
      </c>
      <c r="J252" s="56">
        <f>'[11]Daily Roster'!$J252</f>
        <v>0</v>
      </c>
      <c r="K252" s="56">
        <f>'[11]Daily Roster'!$K252</f>
        <v>0</v>
      </c>
      <c r="L252" s="56">
        <f>'[11]Daily Roster'!$L252</f>
        <v>0</v>
      </c>
      <c r="M252" s="56">
        <f>'[11]Daily Roster'!$M252</f>
        <v>0</v>
      </c>
      <c r="N252" s="56">
        <f>'[11]Daily Roster'!$N252</f>
        <v>0</v>
      </c>
      <c r="O252" s="56">
        <f>'[11]Daily Roster'!$O252</f>
        <v>0</v>
      </c>
      <c r="P252" s="56">
        <f>'[11]Daily Roster'!$P252</f>
        <v>0</v>
      </c>
      <c r="Q252" s="56">
        <f>'[11]Daily Roster'!$Q252</f>
        <v>0</v>
      </c>
      <c r="R252" s="56">
        <f>'[11]Daily Roster'!$R252</f>
        <v>0</v>
      </c>
      <c r="S252" s="56">
        <f>'[11]Daily Roster'!$S252</f>
        <v>0</v>
      </c>
      <c r="T252" s="56">
        <f>'[11]Daily Roster'!$T252</f>
        <v>0</v>
      </c>
    </row>
    <row r="253" spans="1:20" x14ac:dyDescent="0.3">
      <c r="A253" s="7">
        <v>43452</v>
      </c>
      <c r="B253" s="1" t="s">
        <v>2</v>
      </c>
      <c r="C253" s="56">
        <f>'[11]Daily Roster'!$C253</f>
        <v>0</v>
      </c>
      <c r="D253" s="56">
        <f>'[11]Daily Roster'!$D253</f>
        <v>0</v>
      </c>
      <c r="E253" s="56">
        <f>'[11]Daily Roster'!$E253</f>
        <v>0</v>
      </c>
      <c r="F253" s="56">
        <f>'[11]Daily Roster'!$F253</f>
        <v>0</v>
      </c>
      <c r="G253" s="56">
        <f>'[11]Daily Roster'!$G253</f>
        <v>0</v>
      </c>
      <c r="H253" s="56">
        <f>'[11]Daily Roster'!$H253</f>
        <v>0</v>
      </c>
      <c r="I253" s="56">
        <f>'[11]Daily Roster'!$I253</f>
        <v>0</v>
      </c>
      <c r="J253" s="56">
        <f>'[11]Daily Roster'!$J253</f>
        <v>0</v>
      </c>
      <c r="K253" s="56">
        <f>'[11]Daily Roster'!$K253</f>
        <v>0</v>
      </c>
      <c r="L253" s="56">
        <f>'[11]Daily Roster'!$L253</f>
        <v>0</v>
      </c>
      <c r="M253" s="56">
        <f>'[11]Daily Roster'!$M253</f>
        <v>0</v>
      </c>
      <c r="N253" s="56">
        <f>'[11]Daily Roster'!$N253</f>
        <v>0</v>
      </c>
      <c r="O253" s="56">
        <f>'[11]Daily Roster'!$O253</f>
        <v>0</v>
      </c>
      <c r="P253" s="56">
        <f>'[11]Daily Roster'!$P253</f>
        <v>0</v>
      </c>
      <c r="Q253" s="56">
        <f>'[11]Daily Roster'!$Q253</f>
        <v>0</v>
      </c>
      <c r="R253" s="56">
        <f>'[11]Daily Roster'!$R253</f>
        <v>0</v>
      </c>
      <c r="S253" s="56">
        <f>'[11]Daily Roster'!$S253</f>
        <v>0</v>
      </c>
      <c r="T253" s="56">
        <f>'[11]Daily Roster'!$T253</f>
        <v>0</v>
      </c>
    </row>
    <row r="254" spans="1:20" x14ac:dyDescent="0.3">
      <c r="A254" s="7">
        <v>43453</v>
      </c>
      <c r="B254" s="1" t="s">
        <v>3</v>
      </c>
      <c r="C254" s="56">
        <f>'[11]Daily Roster'!$C254</f>
        <v>0</v>
      </c>
      <c r="D254" s="56">
        <f>'[11]Daily Roster'!$D254</f>
        <v>0</v>
      </c>
      <c r="E254" s="56">
        <f>'[11]Daily Roster'!$E254</f>
        <v>0</v>
      </c>
      <c r="F254" s="56">
        <f>'[11]Daily Roster'!$F254</f>
        <v>0</v>
      </c>
      <c r="G254" s="56">
        <f>'[11]Daily Roster'!$G254</f>
        <v>0</v>
      </c>
      <c r="H254" s="56">
        <f>'[11]Daily Roster'!$H254</f>
        <v>0</v>
      </c>
      <c r="I254" s="56">
        <f>'[11]Daily Roster'!$I254</f>
        <v>0</v>
      </c>
      <c r="J254" s="56">
        <f>'[11]Daily Roster'!$J254</f>
        <v>0</v>
      </c>
      <c r="K254" s="56">
        <f>'[11]Daily Roster'!$K254</f>
        <v>0</v>
      </c>
      <c r="L254" s="56">
        <f>'[11]Daily Roster'!$L254</f>
        <v>0</v>
      </c>
      <c r="M254" s="56">
        <f>'[11]Daily Roster'!$M254</f>
        <v>0</v>
      </c>
      <c r="N254" s="56">
        <f>'[11]Daily Roster'!$N254</f>
        <v>0</v>
      </c>
      <c r="O254" s="56">
        <f>'[11]Daily Roster'!$O254</f>
        <v>0</v>
      </c>
      <c r="P254" s="56">
        <f>'[11]Daily Roster'!$P254</f>
        <v>0</v>
      </c>
      <c r="Q254" s="56">
        <f>'[11]Daily Roster'!$Q254</f>
        <v>0</v>
      </c>
      <c r="R254" s="56">
        <f>'[11]Daily Roster'!$R254</f>
        <v>0</v>
      </c>
      <c r="S254" s="56">
        <f>'[11]Daily Roster'!$S254</f>
        <v>0</v>
      </c>
      <c r="T254" s="56">
        <f>'[11]Daily Roster'!$T254</f>
        <v>0</v>
      </c>
    </row>
    <row r="255" spans="1:20" x14ac:dyDescent="0.3">
      <c r="A255" s="7">
        <v>43454</v>
      </c>
      <c r="B255" s="1" t="s">
        <v>4</v>
      </c>
      <c r="C255" s="56">
        <f>'[11]Daily Roster'!$C255</f>
        <v>0</v>
      </c>
      <c r="D255" s="56">
        <f>'[11]Daily Roster'!$D255</f>
        <v>0</v>
      </c>
      <c r="E255" s="56">
        <f>'[11]Daily Roster'!$E255</f>
        <v>0</v>
      </c>
      <c r="F255" s="56">
        <f>'[11]Daily Roster'!$F255</f>
        <v>0</v>
      </c>
      <c r="G255" s="56">
        <f>'[11]Daily Roster'!$G255</f>
        <v>0</v>
      </c>
      <c r="H255" s="56">
        <f>'[11]Daily Roster'!$H255</f>
        <v>0</v>
      </c>
      <c r="I255" s="56">
        <f>'[11]Daily Roster'!$I255</f>
        <v>0</v>
      </c>
      <c r="J255" s="56">
        <f>'[11]Daily Roster'!$J255</f>
        <v>0</v>
      </c>
      <c r="K255" s="56">
        <f>'[11]Daily Roster'!$K255</f>
        <v>0</v>
      </c>
      <c r="L255" s="56">
        <f>'[11]Daily Roster'!$L255</f>
        <v>0</v>
      </c>
      <c r="M255" s="56">
        <f>'[11]Daily Roster'!$M255</f>
        <v>0</v>
      </c>
      <c r="N255" s="56">
        <f>'[11]Daily Roster'!$N255</f>
        <v>0</v>
      </c>
      <c r="O255" s="56">
        <f>'[11]Daily Roster'!$O255</f>
        <v>0</v>
      </c>
      <c r="P255" s="56">
        <f>'[11]Daily Roster'!$P255</f>
        <v>0</v>
      </c>
      <c r="Q255" s="56">
        <f>'[11]Daily Roster'!$Q255</f>
        <v>0</v>
      </c>
      <c r="R255" s="56">
        <f>'[11]Daily Roster'!$R255</f>
        <v>0</v>
      </c>
      <c r="S255" s="56">
        <f>'[11]Daily Roster'!$S255</f>
        <v>0</v>
      </c>
      <c r="T255" s="56">
        <f>'[11]Daily Roster'!$T255</f>
        <v>0</v>
      </c>
    </row>
    <row r="256" spans="1:20" x14ac:dyDescent="0.3">
      <c r="A256" s="7">
        <v>43455</v>
      </c>
      <c r="B256" s="1" t="s">
        <v>5</v>
      </c>
      <c r="C256" s="56">
        <f>'[11]Daily Roster'!$C256</f>
        <v>0</v>
      </c>
      <c r="D256" s="56">
        <f>'[11]Daily Roster'!$D256</f>
        <v>0</v>
      </c>
      <c r="E256" s="56">
        <f>'[11]Daily Roster'!$E256</f>
        <v>0</v>
      </c>
      <c r="F256" s="56">
        <f>'[11]Daily Roster'!$F256</f>
        <v>0</v>
      </c>
      <c r="G256" s="56">
        <f>'[11]Daily Roster'!$G256</f>
        <v>0</v>
      </c>
      <c r="H256" s="56">
        <f>'[11]Daily Roster'!$H256</f>
        <v>0</v>
      </c>
      <c r="I256" s="56">
        <f>'[11]Daily Roster'!$I256</f>
        <v>0</v>
      </c>
      <c r="J256" s="56">
        <f>'[11]Daily Roster'!$J256</f>
        <v>0</v>
      </c>
      <c r="K256" s="56">
        <f>'[11]Daily Roster'!$K256</f>
        <v>0</v>
      </c>
      <c r="L256" s="56">
        <f>'[11]Daily Roster'!$L256</f>
        <v>0</v>
      </c>
      <c r="M256" s="56">
        <f>'[11]Daily Roster'!$M256</f>
        <v>0</v>
      </c>
      <c r="N256" s="56">
        <f>'[11]Daily Roster'!$N256</f>
        <v>0</v>
      </c>
      <c r="O256" s="56">
        <f>'[11]Daily Roster'!$O256</f>
        <v>0</v>
      </c>
      <c r="P256" s="56">
        <f>'[11]Daily Roster'!$P256</f>
        <v>0</v>
      </c>
      <c r="Q256" s="56">
        <f>'[11]Daily Roster'!$Q256</f>
        <v>0</v>
      </c>
      <c r="R256" s="56">
        <f>'[11]Daily Roster'!$R256</f>
        <v>0</v>
      </c>
      <c r="S256" s="56">
        <f>'[11]Daily Roster'!$S256</f>
        <v>0</v>
      </c>
      <c r="T256" s="56">
        <f>'[11]Daily Roster'!$T256</f>
        <v>0</v>
      </c>
    </row>
    <row r="257" spans="1:20" x14ac:dyDescent="0.3">
      <c r="A257" s="7">
        <v>43458</v>
      </c>
      <c r="B257" s="1" t="s">
        <v>1</v>
      </c>
      <c r="C257" s="56">
        <f>'[11]Daily Roster'!$C257</f>
        <v>0</v>
      </c>
      <c r="D257" s="56">
        <f>'[11]Daily Roster'!$D257</f>
        <v>0</v>
      </c>
      <c r="E257" s="56">
        <f>'[11]Daily Roster'!$E257</f>
        <v>0</v>
      </c>
      <c r="F257" s="56">
        <f>'[11]Daily Roster'!$F257</f>
        <v>0</v>
      </c>
      <c r="G257" s="56">
        <f>'[11]Daily Roster'!$G257</f>
        <v>0</v>
      </c>
      <c r="H257" s="56">
        <f>'[11]Daily Roster'!$H257</f>
        <v>0</v>
      </c>
      <c r="I257" s="56">
        <f>'[11]Daily Roster'!$I257</f>
        <v>0</v>
      </c>
      <c r="J257" s="56">
        <f>'[11]Daily Roster'!$J257</f>
        <v>0</v>
      </c>
      <c r="K257" s="56">
        <f>'[11]Daily Roster'!$K257</f>
        <v>0</v>
      </c>
      <c r="L257" s="56">
        <f>'[11]Daily Roster'!$L257</f>
        <v>0</v>
      </c>
      <c r="M257" s="56">
        <f>'[11]Daily Roster'!$M257</f>
        <v>0</v>
      </c>
      <c r="N257" s="56">
        <f>'[11]Daily Roster'!$N257</f>
        <v>0</v>
      </c>
      <c r="O257" s="56">
        <f>'[11]Daily Roster'!$O257</f>
        <v>0</v>
      </c>
      <c r="P257" s="56">
        <f>'[11]Daily Roster'!$P257</f>
        <v>0</v>
      </c>
      <c r="Q257" s="56">
        <f>'[11]Daily Roster'!$Q257</f>
        <v>0</v>
      </c>
      <c r="R257" s="56">
        <f>'[11]Daily Roster'!$R257</f>
        <v>0</v>
      </c>
      <c r="S257" s="56">
        <f>'[11]Daily Roster'!$S257</f>
        <v>0</v>
      </c>
      <c r="T257" s="56">
        <f>'[11]Daily Roster'!$T257</f>
        <v>0</v>
      </c>
    </row>
    <row r="258" spans="1:20" x14ac:dyDescent="0.3">
      <c r="A258" s="7">
        <v>43459</v>
      </c>
      <c r="B258" s="1" t="s">
        <v>2</v>
      </c>
      <c r="C258" s="56">
        <f>'[11]Daily Roster'!$C258</f>
        <v>0</v>
      </c>
      <c r="D258" s="56">
        <f>'[11]Daily Roster'!$D258</f>
        <v>0</v>
      </c>
      <c r="E258" s="56">
        <f>'[11]Daily Roster'!$E258</f>
        <v>0</v>
      </c>
      <c r="F258" s="56">
        <f>'[11]Daily Roster'!$F258</f>
        <v>0</v>
      </c>
      <c r="G258" s="56">
        <f>'[11]Daily Roster'!$G258</f>
        <v>0</v>
      </c>
      <c r="H258" s="56">
        <f>'[11]Daily Roster'!$H258</f>
        <v>0</v>
      </c>
      <c r="I258" s="56">
        <f>'[11]Daily Roster'!$I258</f>
        <v>0</v>
      </c>
      <c r="J258" s="56">
        <f>'[11]Daily Roster'!$J258</f>
        <v>0</v>
      </c>
      <c r="K258" s="56">
        <f>'[11]Daily Roster'!$K258</f>
        <v>0</v>
      </c>
      <c r="L258" s="56">
        <f>'[11]Daily Roster'!$L258</f>
        <v>0</v>
      </c>
      <c r="M258" s="56">
        <f>'[11]Daily Roster'!$M258</f>
        <v>0</v>
      </c>
      <c r="N258" s="56">
        <f>'[11]Daily Roster'!$N258</f>
        <v>0</v>
      </c>
      <c r="O258" s="56">
        <f>'[11]Daily Roster'!$O258</f>
        <v>0</v>
      </c>
      <c r="P258" s="56">
        <f>'[11]Daily Roster'!$P258</f>
        <v>0</v>
      </c>
      <c r="Q258" s="56">
        <f>'[11]Daily Roster'!$Q258</f>
        <v>0</v>
      </c>
      <c r="R258" s="56">
        <f>'[11]Daily Roster'!$R258</f>
        <v>0</v>
      </c>
      <c r="S258" s="56">
        <f>'[11]Daily Roster'!$S258</f>
        <v>0</v>
      </c>
      <c r="T258" s="56">
        <f>'[11]Daily Roster'!$T258</f>
        <v>0</v>
      </c>
    </row>
    <row r="259" spans="1:20" x14ac:dyDescent="0.3">
      <c r="A259" s="7">
        <v>43460</v>
      </c>
      <c r="B259" s="1" t="s">
        <v>3</v>
      </c>
      <c r="C259" s="56">
        <f>'[11]Daily Roster'!$C259</f>
        <v>0</v>
      </c>
      <c r="D259" s="56">
        <f>'[11]Daily Roster'!$D259</f>
        <v>0</v>
      </c>
      <c r="E259" s="56">
        <f>'[11]Daily Roster'!$E259</f>
        <v>0</v>
      </c>
      <c r="F259" s="56">
        <f>'[11]Daily Roster'!$F259</f>
        <v>0</v>
      </c>
      <c r="G259" s="56">
        <f>'[11]Daily Roster'!$G259</f>
        <v>0</v>
      </c>
      <c r="H259" s="56">
        <f>'[11]Daily Roster'!$H259</f>
        <v>0</v>
      </c>
      <c r="I259" s="56">
        <f>'[11]Daily Roster'!$I259</f>
        <v>0</v>
      </c>
      <c r="J259" s="56">
        <f>'[11]Daily Roster'!$J259</f>
        <v>0</v>
      </c>
      <c r="K259" s="56">
        <f>'[11]Daily Roster'!$K259</f>
        <v>0</v>
      </c>
      <c r="L259" s="56">
        <f>'[11]Daily Roster'!$L259</f>
        <v>0</v>
      </c>
      <c r="M259" s="56">
        <f>'[11]Daily Roster'!$M259</f>
        <v>0</v>
      </c>
      <c r="N259" s="56">
        <f>'[11]Daily Roster'!$N259</f>
        <v>0</v>
      </c>
      <c r="O259" s="56">
        <f>'[11]Daily Roster'!$O259</f>
        <v>0</v>
      </c>
      <c r="P259" s="56">
        <f>'[11]Daily Roster'!$P259</f>
        <v>0</v>
      </c>
      <c r="Q259" s="56">
        <f>'[11]Daily Roster'!$Q259</f>
        <v>0</v>
      </c>
      <c r="R259" s="56">
        <f>'[11]Daily Roster'!$R259</f>
        <v>0</v>
      </c>
      <c r="S259" s="56">
        <f>'[11]Daily Roster'!$S259</f>
        <v>0</v>
      </c>
      <c r="T259" s="56">
        <f>'[11]Daily Roster'!$T259</f>
        <v>0</v>
      </c>
    </row>
    <row r="260" spans="1:20" x14ac:dyDescent="0.3">
      <c r="A260" s="7">
        <v>43461</v>
      </c>
      <c r="B260" s="1" t="s">
        <v>4</v>
      </c>
      <c r="C260" s="56">
        <f>'[11]Daily Roster'!$C260</f>
        <v>0</v>
      </c>
      <c r="D260" s="56">
        <f>'[11]Daily Roster'!$D260</f>
        <v>0</v>
      </c>
      <c r="E260" s="56">
        <f>'[11]Daily Roster'!$E260</f>
        <v>0</v>
      </c>
      <c r="F260" s="56">
        <f>'[11]Daily Roster'!$F260</f>
        <v>0</v>
      </c>
      <c r="G260" s="56">
        <f>'[11]Daily Roster'!$G260</f>
        <v>0</v>
      </c>
      <c r="H260" s="56">
        <f>'[11]Daily Roster'!$H260</f>
        <v>0</v>
      </c>
      <c r="I260" s="56">
        <f>'[11]Daily Roster'!$I260</f>
        <v>0</v>
      </c>
      <c r="J260" s="56">
        <f>'[11]Daily Roster'!$J260</f>
        <v>0</v>
      </c>
      <c r="K260" s="56">
        <f>'[11]Daily Roster'!$K260</f>
        <v>0</v>
      </c>
      <c r="L260" s="56">
        <f>'[11]Daily Roster'!$L260</f>
        <v>0</v>
      </c>
      <c r="M260" s="56">
        <f>'[11]Daily Roster'!$M260</f>
        <v>0</v>
      </c>
      <c r="N260" s="56">
        <f>'[11]Daily Roster'!$N260</f>
        <v>0</v>
      </c>
      <c r="O260" s="56">
        <f>'[11]Daily Roster'!$O260</f>
        <v>0</v>
      </c>
      <c r="P260" s="56">
        <f>'[11]Daily Roster'!$P260</f>
        <v>0</v>
      </c>
      <c r="Q260" s="56">
        <f>'[11]Daily Roster'!$Q260</f>
        <v>0</v>
      </c>
      <c r="R260" s="56">
        <f>'[11]Daily Roster'!$R260</f>
        <v>0</v>
      </c>
      <c r="S260" s="56">
        <f>'[11]Daily Roster'!$S260</f>
        <v>0</v>
      </c>
      <c r="T260" s="56">
        <f>'[11]Daily Roster'!$T260</f>
        <v>0</v>
      </c>
    </row>
    <row r="261" spans="1:20" x14ac:dyDescent="0.3">
      <c r="A261" s="7">
        <v>43462</v>
      </c>
      <c r="B261" s="1" t="s">
        <v>5</v>
      </c>
      <c r="C261" s="56">
        <f>'[11]Daily Roster'!$C261</f>
        <v>0</v>
      </c>
      <c r="D261" s="56">
        <f>'[11]Daily Roster'!$D261</f>
        <v>0</v>
      </c>
      <c r="E261" s="56">
        <f>'[11]Daily Roster'!$E261</f>
        <v>0</v>
      </c>
      <c r="F261" s="56">
        <f>'[11]Daily Roster'!$F261</f>
        <v>0</v>
      </c>
      <c r="G261" s="56">
        <f>'[11]Daily Roster'!$G261</f>
        <v>0</v>
      </c>
      <c r="H261" s="56">
        <f>'[11]Daily Roster'!$H261</f>
        <v>0</v>
      </c>
      <c r="I261" s="56">
        <f>'[11]Daily Roster'!$I261</f>
        <v>0</v>
      </c>
      <c r="J261" s="56">
        <f>'[11]Daily Roster'!$J261</f>
        <v>0</v>
      </c>
      <c r="K261" s="56">
        <f>'[11]Daily Roster'!$K261</f>
        <v>0</v>
      </c>
      <c r="L261" s="56">
        <f>'[11]Daily Roster'!$L261</f>
        <v>0</v>
      </c>
      <c r="M261" s="56">
        <f>'[11]Daily Roster'!$M261</f>
        <v>0</v>
      </c>
      <c r="N261" s="56">
        <f>'[11]Daily Roster'!$N261</f>
        <v>0</v>
      </c>
      <c r="O261" s="56">
        <f>'[11]Daily Roster'!$O261</f>
        <v>0</v>
      </c>
      <c r="P261" s="56">
        <f>'[11]Daily Roster'!$P261</f>
        <v>0</v>
      </c>
      <c r="Q261" s="56">
        <f>'[11]Daily Roster'!$Q261</f>
        <v>0</v>
      </c>
      <c r="R261" s="56">
        <f>'[11]Daily Roster'!$R261</f>
        <v>0</v>
      </c>
      <c r="S261" s="56">
        <f>'[11]Daily Roster'!$S261</f>
        <v>0</v>
      </c>
      <c r="T261" s="56">
        <f>'[11]Daily Roster'!$T261</f>
        <v>0</v>
      </c>
    </row>
    <row r="262" spans="1:20" x14ac:dyDescent="0.3">
      <c r="A262" s="7">
        <v>43465</v>
      </c>
      <c r="B262" s="1" t="s">
        <v>1</v>
      </c>
      <c r="C262" s="56">
        <f>'[11]Daily Roster'!$C262</f>
        <v>0</v>
      </c>
      <c r="D262" s="56">
        <f>'[11]Daily Roster'!$D262</f>
        <v>0</v>
      </c>
      <c r="E262" s="56">
        <f>'[11]Daily Roster'!$E262</f>
        <v>0</v>
      </c>
      <c r="F262" s="56">
        <f>'[11]Daily Roster'!$F262</f>
        <v>0</v>
      </c>
      <c r="G262" s="56">
        <f>'[11]Daily Roster'!$G262</f>
        <v>0</v>
      </c>
      <c r="H262" s="56">
        <f>'[11]Daily Roster'!$H262</f>
        <v>0</v>
      </c>
      <c r="I262" s="56">
        <f>'[11]Daily Roster'!$I262</f>
        <v>0</v>
      </c>
      <c r="J262" s="56">
        <f>'[11]Daily Roster'!$J262</f>
        <v>0</v>
      </c>
      <c r="K262" s="56">
        <f>'[11]Daily Roster'!$K262</f>
        <v>0</v>
      </c>
      <c r="L262" s="56">
        <f>'[11]Daily Roster'!$L262</f>
        <v>0</v>
      </c>
      <c r="M262" s="56">
        <f>'[11]Daily Roster'!$M262</f>
        <v>0</v>
      </c>
      <c r="N262" s="56">
        <f>'[11]Daily Roster'!$N262</f>
        <v>0</v>
      </c>
      <c r="O262" s="56">
        <f>'[11]Daily Roster'!$O262</f>
        <v>0</v>
      </c>
      <c r="P262" s="56">
        <f>'[11]Daily Roster'!$P262</f>
        <v>0</v>
      </c>
      <c r="Q262" s="56">
        <f>'[11]Daily Roster'!$Q262</f>
        <v>0</v>
      </c>
      <c r="R262" s="56">
        <f>'[11]Daily Roster'!$R262</f>
        <v>0</v>
      </c>
      <c r="S262" s="56">
        <f>'[11]Daily Roster'!$S262</f>
        <v>0</v>
      </c>
      <c r="T262" s="56">
        <f>'[11]Daily Roster'!$T262</f>
        <v>0</v>
      </c>
    </row>
    <row r="263" spans="1:20" x14ac:dyDescent="0.3">
      <c r="A263" s="7">
        <v>43466</v>
      </c>
      <c r="B263" s="1" t="s">
        <v>2</v>
      </c>
      <c r="C263" s="56" t="e">
        <f>'[11]Daily Roster'!#REF!</f>
        <v>#REF!</v>
      </c>
      <c r="D263" s="56" t="e">
        <f>'[11]Daily Roster'!#REF!</f>
        <v>#REF!</v>
      </c>
      <c r="E263" s="56" t="e">
        <f>'[11]Daily Roster'!#REF!</f>
        <v>#REF!</v>
      </c>
      <c r="F263" s="56" t="e">
        <f>'[11]Daily Roster'!#REF!</f>
        <v>#REF!</v>
      </c>
      <c r="G263" s="56" t="e">
        <f>'[11]Daily Roster'!#REF!</f>
        <v>#REF!</v>
      </c>
      <c r="H263" s="56" t="e">
        <f>'[11]Daily Roster'!#REF!</f>
        <v>#REF!</v>
      </c>
      <c r="I263" s="56" t="e">
        <f>'[11]Daily Roster'!#REF!</f>
        <v>#REF!</v>
      </c>
      <c r="J263" s="56" t="e">
        <f>'[11]Daily Roster'!#REF!</f>
        <v>#REF!</v>
      </c>
      <c r="K263" s="56" t="e">
        <f>'[11]Daily Roster'!#REF!</f>
        <v>#REF!</v>
      </c>
      <c r="L263" s="56" t="e">
        <f>'[11]Daily Roster'!#REF!</f>
        <v>#REF!</v>
      </c>
      <c r="M263" s="56" t="e">
        <f>'[11]Daily Roster'!#REF!</f>
        <v>#REF!</v>
      </c>
      <c r="N263" s="56" t="e">
        <f>'[11]Daily Roster'!#REF!</f>
        <v>#REF!</v>
      </c>
      <c r="O263" s="56" t="e">
        <f>'[11]Daily Roster'!#REF!</f>
        <v>#REF!</v>
      </c>
      <c r="P263" s="56" t="e">
        <f>'[11]Daily Roster'!#REF!</f>
        <v>#REF!</v>
      </c>
      <c r="Q263" s="56" t="e">
        <f>'[11]Daily Roster'!#REF!</f>
        <v>#REF!</v>
      </c>
      <c r="R263" s="56" t="e">
        <f>'[11]Daily Roster'!#REF!</f>
        <v>#REF!</v>
      </c>
      <c r="S263" s="56" t="e">
        <f>'[11]Daily Roster'!#REF!</f>
        <v>#REF!</v>
      </c>
      <c r="T263" s="56" t="e">
        <f>'[11]Daily Roster'!#REF!</f>
        <v>#REF!</v>
      </c>
    </row>
    <row r="264" spans="1:20" x14ac:dyDescent="0.3">
      <c r="A264" s="7">
        <v>43467</v>
      </c>
      <c r="B264" s="1" t="s">
        <v>3</v>
      </c>
      <c r="C264" s="56" t="e">
        <f>'[11]Daily Roster'!#REF!</f>
        <v>#REF!</v>
      </c>
      <c r="D264" s="56" t="e">
        <f>'[11]Daily Roster'!#REF!</f>
        <v>#REF!</v>
      </c>
      <c r="E264" s="56" t="e">
        <f>'[11]Daily Roster'!#REF!</f>
        <v>#REF!</v>
      </c>
      <c r="F264" s="56" t="e">
        <f>'[11]Daily Roster'!#REF!</f>
        <v>#REF!</v>
      </c>
      <c r="G264" s="56" t="e">
        <f>'[11]Daily Roster'!#REF!</f>
        <v>#REF!</v>
      </c>
      <c r="H264" s="56" t="e">
        <f>'[11]Daily Roster'!#REF!</f>
        <v>#REF!</v>
      </c>
      <c r="I264" s="56" t="e">
        <f>'[11]Daily Roster'!#REF!</f>
        <v>#REF!</v>
      </c>
      <c r="J264" s="56" t="e">
        <f>'[11]Daily Roster'!#REF!</f>
        <v>#REF!</v>
      </c>
      <c r="K264" s="56" t="e">
        <f>'[11]Daily Roster'!#REF!</f>
        <v>#REF!</v>
      </c>
      <c r="L264" s="56" t="e">
        <f>'[11]Daily Roster'!#REF!</f>
        <v>#REF!</v>
      </c>
      <c r="M264" s="56" t="e">
        <f>'[11]Daily Roster'!#REF!</f>
        <v>#REF!</v>
      </c>
      <c r="N264" s="56" t="e">
        <f>'[11]Daily Roster'!#REF!</f>
        <v>#REF!</v>
      </c>
      <c r="O264" s="56" t="e">
        <f>'[11]Daily Roster'!#REF!</f>
        <v>#REF!</v>
      </c>
      <c r="P264" s="56" t="e">
        <f>'[11]Daily Roster'!#REF!</f>
        <v>#REF!</v>
      </c>
      <c r="Q264" s="56" t="e">
        <f>'[11]Daily Roster'!#REF!</f>
        <v>#REF!</v>
      </c>
      <c r="R264" s="56" t="e">
        <f>'[11]Daily Roster'!#REF!</f>
        <v>#REF!</v>
      </c>
      <c r="S264" s="56" t="e">
        <f>'[11]Daily Roster'!#REF!</f>
        <v>#REF!</v>
      </c>
      <c r="T264" s="56" t="e">
        <f>'[11]Daily Roster'!#REF!</f>
        <v>#REF!</v>
      </c>
    </row>
    <row r="265" spans="1:20" x14ac:dyDescent="0.3">
      <c r="A265" s="7">
        <v>43468</v>
      </c>
      <c r="B265" s="1" t="s">
        <v>4</v>
      </c>
      <c r="C265" s="56" t="e">
        <f>'[11]Daily Roster'!#REF!</f>
        <v>#REF!</v>
      </c>
      <c r="D265" s="56" t="e">
        <f>'[11]Daily Roster'!#REF!</f>
        <v>#REF!</v>
      </c>
      <c r="E265" s="56" t="e">
        <f>'[11]Daily Roster'!#REF!</f>
        <v>#REF!</v>
      </c>
      <c r="F265" s="56" t="e">
        <f>'[11]Daily Roster'!#REF!</f>
        <v>#REF!</v>
      </c>
      <c r="G265" s="56" t="e">
        <f>'[11]Daily Roster'!#REF!</f>
        <v>#REF!</v>
      </c>
      <c r="H265" s="56" t="e">
        <f>'[11]Daily Roster'!#REF!</f>
        <v>#REF!</v>
      </c>
      <c r="I265" s="56" t="e">
        <f>'[11]Daily Roster'!#REF!</f>
        <v>#REF!</v>
      </c>
      <c r="J265" s="56" t="e">
        <f>'[11]Daily Roster'!#REF!</f>
        <v>#REF!</v>
      </c>
      <c r="K265" s="56" t="e">
        <f>'[11]Daily Roster'!#REF!</f>
        <v>#REF!</v>
      </c>
      <c r="L265" s="56" t="e">
        <f>'[11]Daily Roster'!#REF!</f>
        <v>#REF!</v>
      </c>
      <c r="M265" s="56" t="e">
        <f>'[11]Daily Roster'!#REF!</f>
        <v>#REF!</v>
      </c>
      <c r="N265" s="56" t="e">
        <f>'[11]Daily Roster'!#REF!</f>
        <v>#REF!</v>
      </c>
      <c r="O265" s="56" t="e">
        <f>'[11]Daily Roster'!#REF!</f>
        <v>#REF!</v>
      </c>
      <c r="P265" s="56" t="e">
        <f>'[11]Daily Roster'!#REF!</f>
        <v>#REF!</v>
      </c>
      <c r="Q265" s="56" t="e">
        <f>'[11]Daily Roster'!#REF!</f>
        <v>#REF!</v>
      </c>
      <c r="R265" s="56" t="e">
        <f>'[11]Daily Roster'!#REF!</f>
        <v>#REF!</v>
      </c>
      <c r="S265" s="56" t="e">
        <f>'[11]Daily Roster'!#REF!</f>
        <v>#REF!</v>
      </c>
      <c r="T265" s="56" t="e">
        <f>'[11]Daily Roster'!#REF!</f>
        <v>#REF!</v>
      </c>
    </row>
    <row r="266" spans="1:20" x14ac:dyDescent="0.3">
      <c r="A266" s="7">
        <v>43469</v>
      </c>
      <c r="B266" s="1" t="s">
        <v>5</v>
      </c>
      <c r="C266" s="56" t="e">
        <f>'[11]Daily Roster'!#REF!</f>
        <v>#REF!</v>
      </c>
      <c r="D266" s="56" t="e">
        <f>'[11]Daily Roster'!#REF!</f>
        <v>#REF!</v>
      </c>
      <c r="E266" s="56" t="e">
        <f>'[11]Daily Roster'!#REF!</f>
        <v>#REF!</v>
      </c>
      <c r="F266" s="56" t="e">
        <f>'[11]Daily Roster'!#REF!</f>
        <v>#REF!</v>
      </c>
      <c r="G266" s="56" t="e">
        <f>'[11]Daily Roster'!#REF!</f>
        <v>#REF!</v>
      </c>
      <c r="H266" s="56" t="e">
        <f>'[11]Daily Roster'!#REF!</f>
        <v>#REF!</v>
      </c>
      <c r="I266" s="56" t="e">
        <f>'[11]Daily Roster'!#REF!</f>
        <v>#REF!</v>
      </c>
      <c r="J266" s="56" t="e">
        <f>'[11]Daily Roster'!#REF!</f>
        <v>#REF!</v>
      </c>
      <c r="K266" s="56" t="e">
        <f>'[11]Daily Roster'!#REF!</f>
        <v>#REF!</v>
      </c>
      <c r="L266" s="56" t="e">
        <f>'[11]Daily Roster'!#REF!</f>
        <v>#REF!</v>
      </c>
      <c r="M266" s="56" t="e">
        <f>'[11]Daily Roster'!#REF!</f>
        <v>#REF!</v>
      </c>
      <c r="N266" s="56" t="e">
        <f>'[11]Daily Roster'!#REF!</f>
        <v>#REF!</v>
      </c>
      <c r="O266" s="56" t="e">
        <f>'[11]Daily Roster'!#REF!</f>
        <v>#REF!</v>
      </c>
      <c r="P266" s="56" t="e">
        <f>'[11]Daily Roster'!#REF!</f>
        <v>#REF!</v>
      </c>
      <c r="Q266" s="56" t="e">
        <f>'[11]Daily Roster'!#REF!</f>
        <v>#REF!</v>
      </c>
      <c r="R266" s="56" t="e">
        <f>'[11]Daily Roster'!#REF!</f>
        <v>#REF!</v>
      </c>
      <c r="S266" s="56" t="e">
        <f>'[11]Daily Roster'!#REF!</f>
        <v>#REF!</v>
      </c>
      <c r="T266" s="56" t="e">
        <f>'[11]Daily Roster'!#REF!</f>
        <v>#REF!</v>
      </c>
    </row>
    <row r="267" spans="1:20" x14ac:dyDescent="0.3">
      <c r="A267" s="7">
        <v>43472</v>
      </c>
      <c r="B267" s="1" t="s">
        <v>1</v>
      </c>
      <c r="C267" s="56" t="e">
        <f>'[11]Daily Roster'!#REF!</f>
        <v>#REF!</v>
      </c>
      <c r="D267" s="56" t="e">
        <f>'[11]Daily Roster'!#REF!</f>
        <v>#REF!</v>
      </c>
      <c r="E267" s="56" t="e">
        <f>'[11]Daily Roster'!#REF!</f>
        <v>#REF!</v>
      </c>
      <c r="F267" s="56" t="e">
        <f>'[11]Daily Roster'!#REF!</f>
        <v>#REF!</v>
      </c>
      <c r="G267" s="56" t="e">
        <f>'[11]Daily Roster'!#REF!</f>
        <v>#REF!</v>
      </c>
      <c r="H267" s="56" t="e">
        <f>'[11]Daily Roster'!#REF!</f>
        <v>#REF!</v>
      </c>
      <c r="I267" s="56" t="e">
        <f>'[11]Daily Roster'!#REF!</f>
        <v>#REF!</v>
      </c>
      <c r="J267" s="56" t="e">
        <f>'[11]Daily Roster'!#REF!</f>
        <v>#REF!</v>
      </c>
      <c r="K267" s="56" t="e">
        <f>'[11]Daily Roster'!#REF!</f>
        <v>#REF!</v>
      </c>
      <c r="L267" s="56" t="e">
        <f>'[11]Daily Roster'!#REF!</f>
        <v>#REF!</v>
      </c>
      <c r="M267" s="56" t="e">
        <f>'[11]Daily Roster'!#REF!</f>
        <v>#REF!</v>
      </c>
      <c r="N267" s="56" t="e">
        <f>'[11]Daily Roster'!#REF!</f>
        <v>#REF!</v>
      </c>
      <c r="O267" s="56" t="e">
        <f>'[11]Daily Roster'!#REF!</f>
        <v>#REF!</v>
      </c>
      <c r="P267" s="56" t="e">
        <f>'[11]Daily Roster'!#REF!</f>
        <v>#REF!</v>
      </c>
      <c r="Q267" s="56" t="e">
        <f>'[11]Daily Roster'!#REF!</f>
        <v>#REF!</v>
      </c>
      <c r="R267" s="56" t="e">
        <f>'[11]Daily Roster'!#REF!</f>
        <v>#REF!</v>
      </c>
      <c r="S267" s="56" t="e">
        <f>'[11]Daily Roster'!#REF!</f>
        <v>#REF!</v>
      </c>
      <c r="T267" s="56" t="e">
        <f>'[11]Daily Roster'!#REF!</f>
        <v>#REF!</v>
      </c>
    </row>
    <row r="268" spans="1:20" x14ac:dyDescent="0.3">
      <c r="A268" s="7">
        <v>43473</v>
      </c>
      <c r="B268" s="1" t="s">
        <v>2</v>
      </c>
      <c r="C268" s="56" t="e">
        <f>'[11]Daily Roster'!#REF!</f>
        <v>#REF!</v>
      </c>
      <c r="D268" s="56" t="e">
        <f>'[11]Daily Roster'!#REF!</f>
        <v>#REF!</v>
      </c>
      <c r="E268" s="56" t="e">
        <f>'[11]Daily Roster'!#REF!</f>
        <v>#REF!</v>
      </c>
      <c r="F268" s="56" t="e">
        <f>'[11]Daily Roster'!#REF!</f>
        <v>#REF!</v>
      </c>
      <c r="G268" s="56" t="e">
        <f>'[11]Daily Roster'!#REF!</f>
        <v>#REF!</v>
      </c>
      <c r="H268" s="56" t="e">
        <f>'[11]Daily Roster'!#REF!</f>
        <v>#REF!</v>
      </c>
      <c r="I268" s="56" t="e">
        <f>'[11]Daily Roster'!#REF!</f>
        <v>#REF!</v>
      </c>
      <c r="J268" s="56" t="e">
        <f>'[11]Daily Roster'!#REF!</f>
        <v>#REF!</v>
      </c>
      <c r="K268" s="56" t="e">
        <f>'[11]Daily Roster'!#REF!</f>
        <v>#REF!</v>
      </c>
      <c r="L268" s="56" t="e">
        <f>'[11]Daily Roster'!#REF!</f>
        <v>#REF!</v>
      </c>
      <c r="M268" s="56" t="e">
        <f>'[11]Daily Roster'!#REF!</f>
        <v>#REF!</v>
      </c>
      <c r="N268" s="56" t="e">
        <f>'[11]Daily Roster'!#REF!</f>
        <v>#REF!</v>
      </c>
      <c r="O268" s="56" t="e">
        <f>'[11]Daily Roster'!#REF!</f>
        <v>#REF!</v>
      </c>
      <c r="P268" s="56" t="e">
        <f>'[11]Daily Roster'!#REF!</f>
        <v>#REF!</v>
      </c>
      <c r="Q268" s="56" t="e">
        <f>'[11]Daily Roster'!#REF!</f>
        <v>#REF!</v>
      </c>
      <c r="R268" s="56" t="e">
        <f>'[11]Daily Roster'!#REF!</f>
        <v>#REF!</v>
      </c>
      <c r="S268" s="56" t="e">
        <f>'[11]Daily Roster'!#REF!</f>
        <v>#REF!</v>
      </c>
      <c r="T268" s="56" t="e">
        <f>'[11]Daily Roster'!#REF!</f>
        <v>#REF!</v>
      </c>
    </row>
    <row r="269" spans="1:20" x14ac:dyDescent="0.3">
      <c r="A269" s="7">
        <v>43474</v>
      </c>
      <c r="B269" s="1" t="s">
        <v>3</v>
      </c>
      <c r="C269" s="56" t="e">
        <f>'[11]Daily Roster'!#REF!</f>
        <v>#REF!</v>
      </c>
      <c r="D269" s="56" t="e">
        <f>'[11]Daily Roster'!#REF!</f>
        <v>#REF!</v>
      </c>
      <c r="E269" s="56" t="e">
        <f>'[11]Daily Roster'!#REF!</f>
        <v>#REF!</v>
      </c>
      <c r="F269" s="56" t="e">
        <f>'[11]Daily Roster'!#REF!</f>
        <v>#REF!</v>
      </c>
      <c r="G269" s="56" t="e">
        <f>'[11]Daily Roster'!#REF!</f>
        <v>#REF!</v>
      </c>
      <c r="H269" s="56" t="e">
        <f>'[11]Daily Roster'!#REF!</f>
        <v>#REF!</v>
      </c>
      <c r="I269" s="56" t="e">
        <f>'[11]Daily Roster'!#REF!</f>
        <v>#REF!</v>
      </c>
      <c r="J269" s="56" t="e">
        <f>'[11]Daily Roster'!#REF!</f>
        <v>#REF!</v>
      </c>
      <c r="K269" s="56" t="e">
        <f>'[11]Daily Roster'!#REF!</f>
        <v>#REF!</v>
      </c>
      <c r="L269" s="56" t="e">
        <f>'[11]Daily Roster'!#REF!</f>
        <v>#REF!</v>
      </c>
      <c r="M269" s="56" t="e">
        <f>'[11]Daily Roster'!#REF!</f>
        <v>#REF!</v>
      </c>
      <c r="N269" s="56" t="e">
        <f>'[11]Daily Roster'!#REF!</f>
        <v>#REF!</v>
      </c>
      <c r="O269" s="56" t="e">
        <f>'[11]Daily Roster'!#REF!</f>
        <v>#REF!</v>
      </c>
      <c r="P269" s="56" t="e">
        <f>'[11]Daily Roster'!#REF!</f>
        <v>#REF!</v>
      </c>
      <c r="Q269" s="56" t="e">
        <f>'[11]Daily Roster'!#REF!</f>
        <v>#REF!</v>
      </c>
      <c r="R269" s="56" t="e">
        <f>'[11]Daily Roster'!#REF!</f>
        <v>#REF!</v>
      </c>
      <c r="S269" s="56" t="e">
        <f>'[11]Daily Roster'!#REF!</f>
        <v>#REF!</v>
      </c>
      <c r="T269" s="56" t="e">
        <f>'[11]Daily Roster'!#REF!</f>
        <v>#REF!</v>
      </c>
    </row>
    <row r="270" spans="1:20" x14ac:dyDescent="0.3">
      <c r="A270" s="7">
        <v>43475</v>
      </c>
      <c r="B270" s="1" t="s">
        <v>4</v>
      </c>
      <c r="C270" s="56" t="e">
        <f>'[11]Daily Roster'!#REF!</f>
        <v>#REF!</v>
      </c>
      <c r="D270" s="56" t="e">
        <f>'[11]Daily Roster'!#REF!</f>
        <v>#REF!</v>
      </c>
      <c r="E270" s="56" t="e">
        <f>'[11]Daily Roster'!#REF!</f>
        <v>#REF!</v>
      </c>
      <c r="F270" s="56" t="e">
        <f>'[11]Daily Roster'!#REF!</f>
        <v>#REF!</v>
      </c>
      <c r="G270" s="56" t="e">
        <f>'[11]Daily Roster'!#REF!</f>
        <v>#REF!</v>
      </c>
      <c r="H270" s="56" t="e">
        <f>'[11]Daily Roster'!#REF!</f>
        <v>#REF!</v>
      </c>
      <c r="I270" s="56" t="e">
        <f>'[11]Daily Roster'!#REF!</f>
        <v>#REF!</v>
      </c>
      <c r="J270" s="56" t="e">
        <f>'[11]Daily Roster'!#REF!</f>
        <v>#REF!</v>
      </c>
      <c r="K270" s="56" t="e">
        <f>'[11]Daily Roster'!#REF!</f>
        <v>#REF!</v>
      </c>
      <c r="L270" s="56" t="e">
        <f>'[11]Daily Roster'!#REF!</f>
        <v>#REF!</v>
      </c>
      <c r="M270" s="56" t="e">
        <f>'[11]Daily Roster'!#REF!</f>
        <v>#REF!</v>
      </c>
      <c r="N270" s="56" t="e">
        <f>'[11]Daily Roster'!#REF!</f>
        <v>#REF!</v>
      </c>
      <c r="O270" s="56" t="e">
        <f>'[11]Daily Roster'!#REF!</f>
        <v>#REF!</v>
      </c>
      <c r="P270" s="56" t="e">
        <f>'[11]Daily Roster'!#REF!</f>
        <v>#REF!</v>
      </c>
      <c r="Q270" s="56" t="e">
        <f>'[11]Daily Roster'!#REF!</f>
        <v>#REF!</v>
      </c>
      <c r="R270" s="56" t="e">
        <f>'[11]Daily Roster'!#REF!</f>
        <v>#REF!</v>
      </c>
      <c r="S270" s="56" t="e">
        <f>'[11]Daily Roster'!#REF!</f>
        <v>#REF!</v>
      </c>
      <c r="T270" s="56" t="e">
        <f>'[11]Daily Roster'!#REF!</f>
        <v>#REF!</v>
      </c>
    </row>
    <row r="271" spans="1:20" x14ac:dyDescent="0.3">
      <c r="A271" s="221"/>
      <c r="B271" s="222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</row>
    <row r="272" spans="1:20" x14ac:dyDescent="0.3">
      <c r="A272" s="221"/>
      <c r="B272" s="222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</row>
    <row r="273" spans="1:20" x14ac:dyDescent="0.3">
      <c r="A273" s="221"/>
      <c r="B273" s="222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</row>
    <row r="274" spans="1:20" x14ac:dyDescent="0.3">
      <c r="A274" s="221"/>
      <c r="B274" s="222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</row>
    <row r="275" spans="1:20" x14ac:dyDescent="0.3">
      <c r="A275" s="221"/>
      <c r="B275" s="222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</row>
    <row r="276" spans="1:20" x14ac:dyDescent="0.3">
      <c r="A276" s="221"/>
      <c r="B276" s="222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</row>
    <row r="277" spans="1:20" x14ac:dyDescent="0.3">
      <c r="A277" s="221"/>
      <c r="B277" s="222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</row>
    <row r="281" spans="1:20" x14ac:dyDescent="0.3">
      <c r="B281" t="s">
        <v>75</v>
      </c>
    </row>
    <row r="282" spans="1:20" x14ac:dyDescent="0.3">
      <c r="B282" t="s">
        <v>76</v>
      </c>
    </row>
    <row r="283" spans="1:20" x14ac:dyDescent="0.3">
      <c r="B283" t="s">
        <v>77</v>
      </c>
    </row>
    <row r="284" spans="1:20" x14ac:dyDescent="0.3">
      <c r="B284" t="s">
        <v>78</v>
      </c>
    </row>
    <row r="285" spans="1:20" x14ac:dyDescent="0.3">
      <c r="B285" t="s">
        <v>79</v>
      </c>
    </row>
    <row r="286" spans="1:20" x14ac:dyDescent="0.3">
      <c r="B286" t="s">
        <v>80</v>
      </c>
    </row>
    <row r="287" spans="1:20" x14ac:dyDescent="0.3">
      <c r="B287" t="s">
        <v>81</v>
      </c>
    </row>
    <row r="288" spans="1:20" x14ac:dyDescent="0.3">
      <c r="B288" t="s">
        <v>82</v>
      </c>
    </row>
    <row r="289" spans="2:2" x14ac:dyDescent="0.3">
      <c r="B289" t="s">
        <v>83</v>
      </c>
    </row>
    <row r="290" spans="2:2" x14ac:dyDescent="0.3">
      <c r="B290" t="s">
        <v>84</v>
      </c>
    </row>
    <row r="291" spans="2:2" x14ac:dyDescent="0.3">
      <c r="B291" t="s">
        <v>85</v>
      </c>
    </row>
  </sheetData>
  <conditionalFormatting sqref="C1:XFD1048576">
    <cfRule type="containsText" dxfId="39" priority="4" operator="containsText" text="COVER">
      <formula>NOT(ISERROR(SEARCH("COVER",C1)))</formula>
    </cfRule>
    <cfRule type="containsText" dxfId="38" priority="5" operator="containsText" text="blank">
      <formula>NOT(ISERROR(SEARCH("blank",C1)))</formula>
    </cfRule>
  </conditionalFormatting>
  <conditionalFormatting sqref="A1:B277">
    <cfRule type="containsText" dxfId="37" priority="1" operator="containsText" text="qq">
      <formula>NOT(ISERROR(SEARCH("qq",A1)))</formula>
    </cfRule>
    <cfRule type="containsText" dxfId="36" priority="2" operator="containsText" text="Public Holiday">
      <formula>NOT(ISERROR(SEARCH("Public Holiday",A1)))</formula>
    </cfRule>
    <cfRule type="containsText" dxfId="35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0"/>
  <sheetViews>
    <sheetView zoomScale="82" zoomScaleNormal="82" workbookViewId="0">
      <selection activeCell="D23" sqref="D23"/>
    </sheetView>
  </sheetViews>
  <sheetFormatPr defaultRowHeight="16.5" x14ac:dyDescent="0.3"/>
  <cols>
    <col min="1" max="1" width="9.875" style="8" customWidth="1"/>
    <col min="2" max="2" width="10.75" bestFit="1" customWidth="1"/>
    <col min="3" max="3" width="14.125" bestFit="1" customWidth="1"/>
    <col min="4" max="4" width="13.125" bestFit="1" customWidth="1"/>
    <col min="5" max="5" width="16.875" bestFit="1" customWidth="1"/>
    <col min="6" max="6" width="16.125" bestFit="1" customWidth="1"/>
    <col min="7" max="7" width="18" bestFit="1" customWidth="1"/>
    <col min="8" max="8" width="16.25" bestFit="1" customWidth="1"/>
    <col min="9" max="9" width="15.375" bestFit="1" customWidth="1"/>
    <col min="10" max="10" width="13.125" bestFit="1" customWidth="1"/>
    <col min="11" max="12" width="8.375" bestFit="1" customWidth="1"/>
    <col min="13" max="13" width="11.125" bestFit="1" customWidth="1"/>
    <col min="14" max="20" width="15.375" bestFit="1" customWidth="1"/>
  </cols>
  <sheetData>
    <row r="1" spans="1:20" s="121" customFormat="1" x14ac:dyDescent="0.3">
      <c r="A1" s="6"/>
      <c r="B1" s="2"/>
      <c r="C1" s="56" t="str">
        <f>'[4]Daily Roster'!$C1</f>
        <v>31 NORTH</v>
      </c>
      <c r="D1" s="56" t="str">
        <f>'[4]Daily Roster'!$D1</f>
        <v>31 SOUTH</v>
      </c>
      <c r="E1" s="56" t="str">
        <f>'[4]Daily Roster'!$E1</f>
        <v>51 NORTH &amp; SOUTH</v>
      </c>
      <c r="F1" s="56" t="str">
        <f>'[4]Daily Roster'!$F1</f>
        <v>BAU</v>
      </c>
      <c r="G1" s="56" t="str">
        <f>'[4]Daily Roster'!$G1</f>
        <v>BAU</v>
      </c>
      <c r="H1" s="56" t="str">
        <f>'[4]Daily Roster'!$H1</f>
        <v>BAU/PBS training</v>
      </c>
      <c r="I1" s="56" t="str">
        <f>'[4]Daily Roster'!$I1</f>
        <v>e-PRESCRIBING LEAD</v>
      </c>
      <c r="J1" s="56" t="str">
        <f>'[4]Daily Roster'!$J1</f>
        <v>SIR JOHN MONASH</v>
      </c>
      <c r="K1" s="56" t="str">
        <f>'[4]Daily Roster'!$K1</f>
        <v>MHTRP MANAGER</v>
      </c>
      <c r="L1" s="56" t="str">
        <f>'[4]Daily Roster'!$L1</f>
        <v>MHTRP</v>
      </c>
      <c r="M1" s="56" t="str">
        <f>'[4]Daily Roster'!$M1</f>
        <v>MHTRP</v>
      </c>
      <c r="N1" s="56" t="str">
        <f>'[4]Daily Roster'!$N1</f>
        <v>MHTRP</v>
      </c>
      <c r="O1" s="56" t="str">
        <f>'[4]Daily Roster'!$O1</f>
        <v>MHTRP TECH</v>
      </c>
      <c r="P1" s="56" t="str">
        <f>'[4]Daily Roster'!$P1</f>
        <v>MHTP training</v>
      </c>
      <c r="Q1" s="56" t="str">
        <f>'[4]Daily Roster'!$Q1</f>
        <v>[PHARMACY ROLE]</v>
      </c>
      <c r="R1" s="56" t="str">
        <f>'[4]Daily Roster'!$R1</f>
        <v>[PHARMACY ROLE]</v>
      </c>
      <c r="S1" s="56" t="str">
        <f>'[4]Daily Roster'!$S1</f>
        <v>[PHARMACY ROLE]</v>
      </c>
      <c r="T1" s="56" t="str">
        <f>'[4]Daily Roster'!$T1</f>
        <v>[PHARMACY ROLE]</v>
      </c>
    </row>
    <row r="2" spans="1:20" ht="30" x14ac:dyDescent="0.3">
      <c r="A2" s="7">
        <v>43466</v>
      </c>
      <c r="B2" s="1" t="s">
        <v>2</v>
      </c>
      <c r="C2" s="70" t="str">
        <f>'[4]Daily Roster'!$C2</f>
        <v>PUBLIC HOLIDAY</v>
      </c>
      <c r="D2" s="70" t="str">
        <f>'[4]Daily Roster'!$D2</f>
        <v>PUBLIC HOLIDAY</v>
      </c>
      <c r="E2" s="70" t="str">
        <f>'[4]Daily Roster'!$E2</f>
        <v>PUBLIC HOLIDAY</v>
      </c>
      <c r="F2" s="70" t="str">
        <f>'[4]Daily Roster'!$F2</f>
        <v>PUBLIC HOLIDAY</v>
      </c>
      <c r="G2" s="70" t="str">
        <f>'[4]Daily Roster'!$G2</f>
        <v>PUBLIC HOLIDAY</v>
      </c>
      <c r="H2" s="70" t="str">
        <f>'[4]Daily Roster'!$H2</f>
        <v>PUBLIC HOLIDAY</v>
      </c>
      <c r="I2" s="70" t="str">
        <f>'[4]Daily Roster'!$I2</f>
        <v>PUBLIC HOLIDAY</v>
      </c>
      <c r="J2" s="70" t="str">
        <f>'[4]Daily Roster'!$J2</f>
        <v>PUBLIC HOLIDAY</v>
      </c>
      <c r="K2" s="70" t="str">
        <f>'[4]Daily Roster'!$K2</f>
        <v>PUBLIC HOLIDAY</v>
      </c>
      <c r="L2" s="70" t="str">
        <f>'[4]Daily Roster'!$L2</f>
        <v>PUBLIC HOLIDAY</v>
      </c>
      <c r="M2" s="70" t="str">
        <f>'[4]Daily Roster'!$M2</f>
        <v>PUBLIC HOLIDAY</v>
      </c>
      <c r="N2" s="56" t="str">
        <f>'[4]Daily Roster'!$N2</f>
        <v>PUBLIC HOLIDAY</v>
      </c>
      <c r="O2" s="56" t="str">
        <f>'[4]Daily Roster'!$O2</f>
        <v>PUBLIC HOLIDAY</v>
      </c>
      <c r="P2" s="56" t="str">
        <f>'[4]Daily Roster'!$P2</f>
        <v>PUBLIC HOLIDAY</v>
      </c>
      <c r="Q2" s="56" t="str">
        <f>'[4]Daily Roster'!$Q2</f>
        <v>PUBLIC HOLIDAY</v>
      </c>
      <c r="R2" s="56" t="str">
        <f>'[4]Daily Roster'!$R2</f>
        <v>PUBLIC HOLIDAY</v>
      </c>
      <c r="S2" s="56" t="str">
        <f>'[4]Daily Roster'!$S2</f>
        <v>PUBLIC HOLIDAY</v>
      </c>
      <c r="T2" s="56" t="str">
        <f>'[4]Daily Roster'!$T2</f>
        <v>PUBLIC HOLIDAY</v>
      </c>
    </row>
    <row r="3" spans="1:20" x14ac:dyDescent="0.3">
      <c r="A3" s="7">
        <v>43467</v>
      </c>
      <c r="B3" s="1" t="s">
        <v>3</v>
      </c>
      <c r="C3" s="70" t="str">
        <f>'[4]Daily Roster'!$C3</f>
        <v>Mark</v>
      </c>
      <c r="D3" s="70" t="str">
        <f>'[4]Daily Roster'!$D3</f>
        <v>J.Yang</v>
      </c>
      <c r="E3" s="70" t="str">
        <f>'[4]Daily Roster'!$E3</f>
        <v>closed</v>
      </c>
      <c r="F3" s="70" t="str">
        <f>'[4]Daily Roster'!$F3</f>
        <v>MichaelL</v>
      </c>
      <c r="G3" s="70" t="str">
        <f>'[4]Daily Roster'!$G3</f>
        <v>qq</v>
      </c>
      <c r="H3" s="70">
        <f>'[4]Daily Roster'!$H3</f>
        <v>0</v>
      </c>
      <c r="I3" s="70" t="str">
        <f>'[4]Daily Roster'!$I3</f>
        <v>J.Hunter</v>
      </c>
      <c r="J3" s="70" t="str">
        <f>'[4]Daily Roster'!$J3</f>
        <v>qq</v>
      </c>
      <c r="K3" s="70" t="str">
        <f>'[4]Daily Roster'!$K3</f>
        <v>Helen</v>
      </c>
      <c r="L3" s="70" t="str">
        <f>'[4]Daily Roster'!$L3</f>
        <v>C.Vosk</v>
      </c>
      <c r="M3" s="70" t="str">
        <f>'[4]Daily Roster'!$M3</f>
        <v>Renise</v>
      </c>
      <c r="N3" s="56" t="str">
        <f>'[4]Daily Roster'!$N3</f>
        <v>Sandra</v>
      </c>
      <c r="O3" s="56" t="str">
        <f>'[4]Daily Roster'!$O3</f>
        <v>V.Shen</v>
      </c>
      <c r="P3" s="56">
        <f>'[4]Daily Roster'!$P3</f>
        <v>0</v>
      </c>
      <c r="Q3" s="56">
        <f>'[4]Daily Roster'!$Q3</f>
        <v>0</v>
      </c>
      <c r="R3" s="56">
        <f>'[4]Daily Roster'!$R3</f>
        <v>0</v>
      </c>
      <c r="S3" s="56">
        <f>'[4]Daily Roster'!$S3</f>
        <v>0</v>
      </c>
      <c r="T3" s="56">
        <f>'[4]Daily Roster'!$T3</f>
        <v>0</v>
      </c>
    </row>
    <row r="4" spans="1:20" ht="30" x14ac:dyDescent="0.3">
      <c r="A4" s="7">
        <v>43468</v>
      </c>
      <c r="B4" s="1" t="s">
        <v>4</v>
      </c>
      <c r="C4" s="70" t="str">
        <f>'[4]Daily Roster'!$C4</f>
        <v>Mark</v>
      </c>
      <c r="D4" s="70" t="str">
        <f>'[4]Daily Roster'!$D4</f>
        <v>J.Yang/Mohammed</v>
      </c>
      <c r="E4" s="70" t="str">
        <f>'[4]Daily Roster'!$E4</f>
        <v>closed</v>
      </c>
      <c r="F4" s="70" t="str">
        <f>'[4]Daily Roster'!$F4</f>
        <v>MichaelL</v>
      </c>
      <c r="G4" s="70" t="str">
        <f>'[4]Daily Roster'!$G4</f>
        <v>qq</v>
      </c>
      <c r="H4" s="70">
        <f>'[4]Daily Roster'!$H4</f>
        <v>0</v>
      </c>
      <c r="I4" s="70" t="str">
        <f>'[4]Daily Roster'!$I4</f>
        <v>J.Hunter</v>
      </c>
      <c r="J4" s="70" t="str">
        <f>'[4]Daily Roster'!$J4</f>
        <v>qq</v>
      </c>
      <c r="K4" s="70" t="str">
        <f>'[4]Daily Roster'!$K4</f>
        <v>Helen</v>
      </c>
      <c r="L4" s="70" t="str">
        <f>'[4]Daily Roster'!$L4</f>
        <v>C.Vosk</v>
      </c>
      <c r="M4" s="70" t="str">
        <f>'[4]Daily Roster'!$M4</f>
        <v>Renise</v>
      </c>
      <c r="N4" s="56" t="str">
        <f>'[4]Daily Roster'!$N4</f>
        <v>Sandra</v>
      </c>
      <c r="O4" s="56" t="str">
        <f>'[4]Daily Roster'!$O4</f>
        <v>Dalia</v>
      </c>
      <c r="P4" s="56">
        <f>'[4]Daily Roster'!$P4</f>
        <v>0</v>
      </c>
      <c r="Q4" s="56">
        <f>'[4]Daily Roster'!$Q4</f>
        <v>0</v>
      </c>
      <c r="R4" s="56">
        <f>'[4]Daily Roster'!$R4</f>
        <v>0</v>
      </c>
      <c r="S4" s="56">
        <f>'[4]Daily Roster'!$S4</f>
        <v>0</v>
      </c>
      <c r="T4" s="56">
        <f>'[4]Daily Roster'!$T4</f>
        <v>0</v>
      </c>
    </row>
    <row r="5" spans="1:20" x14ac:dyDescent="0.3">
      <c r="A5" s="7">
        <v>43469</v>
      </c>
      <c r="B5" s="1" t="s">
        <v>5</v>
      </c>
      <c r="C5" s="70" t="str">
        <f>'[4]Daily Roster'!$C5</f>
        <v>Mark</v>
      </c>
      <c r="D5" s="70" t="str">
        <f>'[4]Daily Roster'!$D5</f>
        <v>V.Mai</v>
      </c>
      <c r="E5" s="70" t="str">
        <f>'[4]Daily Roster'!$E5</f>
        <v>closed</v>
      </c>
      <c r="F5" s="70" t="str">
        <f>'[4]Daily Roster'!$F5</f>
        <v>MichaelL</v>
      </c>
      <c r="G5" s="70" t="str">
        <f>'[4]Daily Roster'!$G5</f>
        <v>qq</v>
      </c>
      <c r="H5" s="70">
        <f>'[4]Daily Roster'!$H5</f>
        <v>0</v>
      </c>
      <c r="I5" s="70" t="str">
        <f>'[4]Daily Roster'!$I5</f>
        <v>J.Hunter</v>
      </c>
      <c r="J5" s="70" t="str">
        <f>'[4]Daily Roster'!$J5</f>
        <v>qq</v>
      </c>
      <c r="K5" s="70" t="str">
        <f>'[4]Daily Roster'!$K5</f>
        <v>Helen</v>
      </c>
      <c r="L5" s="70" t="str">
        <f>'[4]Daily Roster'!$L5</f>
        <v>C.Vosk</v>
      </c>
      <c r="M5" s="70" t="str">
        <f>'[4]Daily Roster'!$M5</f>
        <v>Renise</v>
      </c>
      <c r="N5" s="56" t="str">
        <f>'[4]Daily Roster'!$N5</f>
        <v>Sandra</v>
      </c>
      <c r="O5" s="56" t="str">
        <f>'[4]Daily Roster'!$O5</f>
        <v>Dalia</v>
      </c>
      <c r="P5" s="56">
        <f>'[4]Daily Roster'!$P5</f>
        <v>0</v>
      </c>
      <c r="Q5" s="56">
        <f>'[4]Daily Roster'!$Q5</f>
        <v>0</v>
      </c>
      <c r="R5" s="56">
        <f>'[4]Daily Roster'!$R5</f>
        <v>0</v>
      </c>
      <c r="S5" s="56">
        <f>'[4]Daily Roster'!$S5</f>
        <v>0</v>
      </c>
      <c r="T5" s="56">
        <f>'[4]Daily Roster'!$T5</f>
        <v>0</v>
      </c>
    </row>
    <row r="6" spans="1:20" x14ac:dyDescent="0.3">
      <c r="A6" s="7">
        <v>43472</v>
      </c>
      <c r="B6" s="1" t="s">
        <v>1</v>
      </c>
      <c r="C6" s="70" t="str">
        <f>'[4]Daily Roster'!$C6</f>
        <v>Mark</v>
      </c>
      <c r="D6" s="70" t="str">
        <f>'[4]Daily Roster'!$D6</f>
        <v>M.Lu</v>
      </c>
      <c r="E6" s="70" t="str">
        <f>'[4]Daily Roster'!$E6</f>
        <v>J.Yang</v>
      </c>
      <c r="F6" s="70" t="str">
        <f>'[4]Daily Roster'!$F6</f>
        <v>MichaelL</v>
      </c>
      <c r="G6" s="70" t="str">
        <f>'[4]Daily Roster'!$G6</f>
        <v>Meng</v>
      </c>
      <c r="H6" s="70">
        <f>'[4]Daily Roster'!$H6</f>
        <v>0</v>
      </c>
      <c r="I6" s="70" t="str">
        <f>'[4]Daily Roster'!$I6</f>
        <v>J.Hunter</v>
      </c>
      <c r="J6" s="70" t="str">
        <f>'[4]Daily Roster'!$J6</f>
        <v>qq</v>
      </c>
      <c r="K6" s="70" t="str">
        <f>'[4]Daily Roster'!$K6</f>
        <v>Helen</v>
      </c>
      <c r="L6" s="70" t="str">
        <f>'[4]Daily Roster'!$L6</f>
        <v>C.Vosk</v>
      </c>
      <c r="M6" s="70" t="str">
        <f>'[4]Daily Roster'!$M6</f>
        <v>V.Shen</v>
      </c>
      <c r="N6" s="56" t="str">
        <f>'[4]Daily Roster'!$N6</f>
        <v>Sandra</v>
      </c>
      <c r="O6" s="56" t="str">
        <f>'[4]Daily Roster'!$O6</f>
        <v>Dalia</v>
      </c>
      <c r="P6" s="56">
        <f>'[4]Daily Roster'!$P6</f>
        <v>0</v>
      </c>
      <c r="Q6" s="56">
        <f>'[4]Daily Roster'!$Q6</f>
        <v>0</v>
      </c>
      <c r="R6" s="56">
        <f>'[4]Daily Roster'!$R6</f>
        <v>0</v>
      </c>
      <c r="S6" s="56">
        <f>'[4]Daily Roster'!$S6</f>
        <v>0</v>
      </c>
      <c r="T6" s="56">
        <f>'[4]Daily Roster'!$T6</f>
        <v>0</v>
      </c>
    </row>
    <row r="7" spans="1:20" x14ac:dyDescent="0.3">
      <c r="A7" s="7">
        <v>43473</v>
      </c>
      <c r="B7" s="1" t="s">
        <v>2</v>
      </c>
      <c r="C7" s="70" t="str">
        <f>'[4]Daily Roster'!$C7</f>
        <v>Mark</v>
      </c>
      <c r="D7" s="70" t="str">
        <f>'[4]Daily Roster'!$D7</f>
        <v>M.Lu</v>
      </c>
      <c r="E7" s="70" t="str">
        <f>'[4]Daily Roster'!$E7</f>
        <v>J.Yang</v>
      </c>
      <c r="F7" s="70" t="str">
        <f>'[4]Daily Roster'!$F7</f>
        <v>MichaelL</v>
      </c>
      <c r="G7" s="70" t="str">
        <f>'[4]Daily Roster'!$G7</f>
        <v>qq</v>
      </c>
      <c r="H7" s="70">
        <f>'[4]Daily Roster'!$H7</f>
        <v>0</v>
      </c>
      <c r="I7" s="70" t="str">
        <f>'[4]Daily Roster'!$I7</f>
        <v>J.Hunter</v>
      </c>
      <c r="J7" s="70" t="str">
        <f>'[4]Daily Roster'!$J7</f>
        <v>Vivienne</v>
      </c>
      <c r="K7" s="70" t="str">
        <f>'[4]Daily Roster'!$K7</f>
        <v>Helen</v>
      </c>
      <c r="L7" s="70" t="str">
        <f>'[4]Daily Roster'!$L7</f>
        <v>C.Vosk</v>
      </c>
      <c r="M7" s="70" t="str">
        <f>'[4]Daily Roster'!$M7</f>
        <v>Monique</v>
      </c>
      <c r="N7" s="56" t="str">
        <f>'[4]Daily Roster'!$N7</f>
        <v>Sandra</v>
      </c>
      <c r="O7" s="56" t="str">
        <f>'[4]Daily Roster'!$O7</f>
        <v>Dalia</v>
      </c>
      <c r="P7" s="56">
        <f>'[4]Daily Roster'!$P7</f>
        <v>0</v>
      </c>
      <c r="Q7" s="56">
        <f>'[4]Daily Roster'!$Q7</f>
        <v>0</v>
      </c>
      <c r="R7" s="56">
        <f>'[4]Daily Roster'!$R7</f>
        <v>0</v>
      </c>
      <c r="S7" s="56">
        <f>'[4]Daily Roster'!$S7</f>
        <v>0</v>
      </c>
      <c r="T7" s="56">
        <f>'[4]Daily Roster'!$T7</f>
        <v>0</v>
      </c>
    </row>
    <row r="8" spans="1:20" x14ac:dyDescent="0.3">
      <c r="A8" s="7">
        <v>43474</v>
      </c>
      <c r="B8" s="1" t="s">
        <v>3</v>
      </c>
      <c r="C8" s="70" t="str">
        <f>'[4]Daily Roster'!$C8</f>
        <v>Mark</v>
      </c>
      <c r="D8" s="70" t="str">
        <f>'[4]Daily Roster'!$D8</f>
        <v>M.Lu</v>
      </c>
      <c r="E8" s="70" t="str">
        <f>'[4]Daily Roster'!$E8</f>
        <v>J.Yang</v>
      </c>
      <c r="F8" s="70" t="str">
        <f>'[4]Daily Roster'!$F8</f>
        <v>MichaelL</v>
      </c>
      <c r="G8" s="70" t="str">
        <f>'[4]Daily Roster'!$G8</f>
        <v>qq</v>
      </c>
      <c r="H8" s="70">
        <f>'[4]Daily Roster'!$H8</f>
        <v>0</v>
      </c>
      <c r="I8" s="70" t="str">
        <f>'[4]Daily Roster'!$I8</f>
        <v>J.Hunter</v>
      </c>
      <c r="J8" s="70" t="str">
        <f>'[4]Daily Roster'!$J8</f>
        <v>qq</v>
      </c>
      <c r="K8" s="70" t="str">
        <f>'[4]Daily Roster'!$K8</f>
        <v>Helen</v>
      </c>
      <c r="L8" s="70" t="str">
        <f>'[4]Daily Roster'!$L8</f>
        <v>C.Vosk</v>
      </c>
      <c r="M8" s="70" t="str">
        <f>'[4]Daily Roster'!$M8</f>
        <v>Monique</v>
      </c>
      <c r="N8" s="56" t="str">
        <f>'[4]Daily Roster'!$N8</f>
        <v>Sandra</v>
      </c>
      <c r="O8" s="56" t="str">
        <f>'[4]Daily Roster'!$O8</f>
        <v>Dalia</v>
      </c>
      <c r="P8" s="56">
        <f>'[4]Daily Roster'!$P8</f>
        <v>0</v>
      </c>
      <c r="Q8" s="56">
        <f>'[4]Daily Roster'!$Q8</f>
        <v>0</v>
      </c>
      <c r="R8" s="56">
        <f>'[4]Daily Roster'!$R8</f>
        <v>0</v>
      </c>
      <c r="S8" s="56">
        <f>'[4]Daily Roster'!$S8</f>
        <v>0</v>
      </c>
      <c r="T8" s="56">
        <f>'[4]Daily Roster'!$T8</f>
        <v>0</v>
      </c>
    </row>
    <row r="9" spans="1:20" x14ac:dyDescent="0.3">
      <c r="A9" s="7">
        <v>43475</v>
      </c>
      <c r="B9" s="1" t="s">
        <v>4</v>
      </c>
      <c r="C9" s="70" t="str">
        <f>'[4]Daily Roster'!$C9</f>
        <v>Mark</v>
      </c>
      <c r="D9" s="70" t="str">
        <f>'[4]Daily Roster'!$D9</f>
        <v>V.Shen</v>
      </c>
      <c r="E9" s="70" t="str">
        <f>'[4]Daily Roster'!$E9</f>
        <v>J.Yang</v>
      </c>
      <c r="F9" s="70" t="str">
        <f>'[4]Daily Roster'!$F9</f>
        <v>MichaelL</v>
      </c>
      <c r="G9" s="70" t="str">
        <f>'[4]Daily Roster'!$G9</f>
        <v>qq</v>
      </c>
      <c r="H9" s="70">
        <f>'[4]Daily Roster'!$H9</f>
        <v>0</v>
      </c>
      <c r="I9" s="70" t="str">
        <f>'[4]Daily Roster'!$I9</f>
        <v>J.Hunter</v>
      </c>
      <c r="J9" s="70" t="str">
        <f>'[4]Daily Roster'!$J9</f>
        <v>qq</v>
      </c>
      <c r="K9" s="70" t="str">
        <f>'[4]Daily Roster'!$K9</f>
        <v>Helen</v>
      </c>
      <c r="L9" s="70" t="str">
        <f>'[4]Daily Roster'!$L9</f>
        <v>C.Vosk</v>
      </c>
      <c r="M9" s="70" t="str">
        <f>'[4]Daily Roster'!$M9</f>
        <v>Vivienne</v>
      </c>
      <c r="N9" s="56" t="str">
        <f>'[4]Daily Roster'!$N9</f>
        <v>Sandra</v>
      </c>
      <c r="O9" s="56" t="str">
        <f>'[4]Daily Roster'!$O9</f>
        <v>Dalia</v>
      </c>
      <c r="P9" s="56">
        <f>'[4]Daily Roster'!$P9</f>
        <v>0</v>
      </c>
      <c r="Q9" s="56">
        <f>'[4]Daily Roster'!$Q9</f>
        <v>0</v>
      </c>
      <c r="R9" s="56">
        <f>'[4]Daily Roster'!$R9</f>
        <v>0</v>
      </c>
      <c r="S9" s="56">
        <f>'[4]Daily Roster'!$S9</f>
        <v>0</v>
      </c>
      <c r="T9" s="56">
        <f>'[4]Daily Roster'!$T9</f>
        <v>0</v>
      </c>
    </row>
    <row r="10" spans="1:20" x14ac:dyDescent="0.3">
      <c r="A10" s="7">
        <v>43476</v>
      </c>
      <c r="B10" s="1" t="s">
        <v>5</v>
      </c>
      <c r="C10" s="70" t="str">
        <f>'[4]Daily Roster'!$C10</f>
        <v>Mark</v>
      </c>
      <c r="D10" s="70" t="str">
        <f>'[4]Daily Roster'!$D10</f>
        <v>Mohammed</v>
      </c>
      <c r="E10" s="70" t="str">
        <f>'[4]Daily Roster'!$E10</f>
        <v>J.Yang</v>
      </c>
      <c r="F10" s="70" t="str">
        <f>'[4]Daily Roster'!$F10</f>
        <v>MichaelL</v>
      </c>
      <c r="G10" s="70" t="str">
        <f>'[4]Daily Roster'!$G10</f>
        <v>qq</v>
      </c>
      <c r="H10" s="70">
        <f>'[4]Daily Roster'!$H10</f>
        <v>0</v>
      </c>
      <c r="I10" s="70" t="str">
        <f>'[4]Daily Roster'!$I10</f>
        <v>J.Hunter</v>
      </c>
      <c r="J10" s="70" t="str">
        <f>'[4]Daily Roster'!$J10</f>
        <v>qq</v>
      </c>
      <c r="K10" s="70" t="str">
        <f>'[4]Daily Roster'!$K10</f>
        <v>Helen</v>
      </c>
      <c r="L10" s="70" t="str">
        <f>'[4]Daily Roster'!$L10</f>
        <v>C.Vosk</v>
      </c>
      <c r="M10" s="70" t="str">
        <f>'[4]Daily Roster'!$M10</f>
        <v>V.Shen</v>
      </c>
      <c r="N10" s="56" t="str">
        <f>'[4]Daily Roster'!$N10</f>
        <v>Sandra</v>
      </c>
      <c r="O10" s="56" t="str">
        <f>'[4]Daily Roster'!$O10</f>
        <v>Dalia</v>
      </c>
      <c r="P10" s="56">
        <f>'[4]Daily Roster'!$P10</f>
        <v>0</v>
      </c>
      <c r="Q10" s="56">
        <f>'[4]Daily Roster'!$Q10</f>
        <v>0</v>
      </c>
      <c r="R10" s="56">
        <f>'[4]Daily Roster'!$R10</f>
        <v>0</v>
      </c>
      <c r="S10" s="56">
        <f>'[4]Daily Roster'!$S10</f>
        <v>0</v>
      </c>
      <c r="T10" s="56">
        <f>'[4]Daily Roster'!$T10</f>
        <v>0</v>
      </c>
    </row>
    <row r="11" spans="1:20" x14ac:dyDescent="0.3">
      <c r="A11" s="7">
        <v>43479</v>
      </c>
      <c r="B11" s="1" t="s">
        <v>1</v>
      </c>
      <c r="C11" s="70" t="str">
        <f>'[4]Daily Roster'!$C11</f>
        <v>Mark</v>
      </c>
      <c r="D11" s="70" t="str">
        <f>'[4]Daily Roster'!$D11</f>
        <v>A.Tran</v>
      </c>
      <c r="E11" s="70" t="str">
        <f>'[4]Daily Roster'!$E11</f>
        <v xml:space="preserve">J.Yang  </v>
      </c>
      <c r="F11" s="70" t="str">
        <f>'[4]Daily Roster'!$F11</f>
        <v>qq</v>
      </c>
      <c r="G11" s="70" t="str">
        <f>'[4]Daily Roster'!$G11</f>
        <v>qq</v>
      </c>
      <c r="H11" s="70">
        <f>'[4]Daily Roster'!$H11</f>
        <v>0</v>
      </c>
      <c r="I11" s="70" t="str">
        <f>'[4]Daily Roster'!$I11</f>
        <v>J.Hunter</v>
      </c>
      <c r="J11" s="70" t="str">
        <f>'[4]Daily Roster'!$J11</f>
        <v>qq</v>
      </c>
      <c r="K11" s="70" t="str">
        <f>'[4]Daily Roster'!$K11</f>
        <v>Helen</v>
      </c>
      <c r="L11" s="70" t="str">
        <f>'[4]Daily Roster'!$L11</f>
        <v>K.Tiong</v>
      </c>
      <c r="M11" s="70" t="str">
        <f>'[4]Daily Roster'!$M11</f>
        <v>V.Shen</v>
      </c>
      <c r="N11" s="56" t="str">
        <f>'[4]Daily Roster'!$N11</f>
        <v>Sandra</v>
      </c>
      <c r="O11" s="56" t="str">
        <f>'[4]Daily Roster'!$O11</f>
        <v>Dalia</v>
      </c>
      <c r="P11" s="56">
        <f>'[4]Daily Roster'!$P11</f>
        <v>0</v>
      </c>
      <c r="Q11" s="56">
        <f>'[4]Daily Roster'!$Q11</f>
        <v>0</v>
      </c>
      <c r="R11" s="56">
        <f>'[4]Daily Roster'!$R11</f>
        <v>0</v>
      </c>
      <c r="S11" s="56">
        <f>'[4]Daily Roster'!$S11</f>
        <v>0</v>
      </c>
      <c r="T11" s="56">
        <f>'[4]Daily Roster'!$T11</f>
        <v>0</v>
      </c>
    </row>
    <row r="12" spans="1:20" x14ac:dyDescent="0.3">
      <c r="A12" s="7">
        <v>43480</v>
      </c>
      <c r="B12" s="1" t="s">
        <v>2</v>
      </c>
      <c r="C12" s="70" t="str">
        <f>'[4]Daily Roster'!$C12</f>
        <v>Mark</v>
      </c>
      <c r="D12" s="70" t="str">
        <f>'[4]Daily Roster'!$D12</f>
        <v>A.Tran</v>
      </c>
      <c r="E12" s="70" t="str">
        <f>'[4]Daily Roster'!$E12</f>
        <v>J.Yang</v>
      </c>
      <c r="F12" s="70" t="str">
        <f>'[4]Daily Roster'!$F12</f>
        <v>qq</v>
      </c>
      <c r="G12" s="70" t="str">
        <f>'[4]Daily Roster'!$G12</f>
        <v>qq</v>
      </c>
      <c r="H12" s="70">
        <f>'[4]Daily Roster'!$H12</f>
        <v>0</v>
      </c>
      <c r="I12" s="70" t="str">
        <f>'[4]Daily Roster'!$I12</f>
        <v>J.Hunter</v>
      </c>
      <c r="J12" s="70" t="str">
        <f>'[4]Daily Roster'!$J12</f>
        <v>Vivienne</v>
      </c>
      <c r="K12" s="70" t="str">
        <f>'[4]Daily Roster'!$K12</f>
        <v>Helen</v>
      </c>
      <c r="L12" s="70" t="str">
        <f>'[4]Daily Roster'!$L12</f>
        <v>C.Vosk</v>
      </c>
      <c r="M12" s="70" t="str">
        <f>'[4]Daily Roster'!$M12</f>
        <v>Monique</v>
      </c>
      <c r="N12" s="56" t="str">
        <f>'[4]Daily Roster'!$N12</f>
        <v>Sandra</v>
      </c>
      <c r="O12" s="56" t="str">
        <f>'[4]Daily Roster'!$O12</f>
        <v>Dalia</v>
      </c>
      <c r="P12" s="56">
        <f>'[4]Daily Roster'!$P12</f>
        <v>0</v>
      </c>
      <c r="Q12" s="56">
        <f>'[4]Daily Roster'!$Q12</f>
        <v>0</v>
      </c>
      <c r="R12" s="56">
        <f>'[4]Daily Roster'!$R12</f>
        <v>0</v>
      </c>
      <c r="S12" s="56">
        <f>'[4]Daily Roster'!$S12</f>
        <v>0</v>
      </c>
      <c r="T12" s="56">
        <f>'[4]Daily Roster'!$T12</f>
        <v>0</v>
      </c>
    </row>
    <row r="13" spans="1:20" x14ac:dyDescent="0.3">
      <c r="A13" s="7">
        <v>43481</v>
      </c>
      <c r="B13" s="1" t="s">
        <v>3</v>
      </c>
      <c r="C13" s="70" t="str">
        <f>'[4]Daily Roster'!$C13</f>
        <v>Mark</v>
      </c>
      <c r="D13" s="70" t="str">
        <f>'[4]Daily Roster'!$D13</f>
        <v>A.Tran</v>
      </c>
      <c r="E13" s="70" t="str">
        <f>'[4]Daily Roster'!$E13</f>
        <v>J.Yang</v>
      </c>
      <c r="F13" s="70" t="str">
        <f>'[4]Daily Roster'!$F13</f>
        <v>qq</v>
      </c>
      <c r="G13" s="70" t="str">
        <f>'[4]Daily Roster'!$G13</f>
        <v>qq</v>
      </c>
      <c r="H13" s="70">
        <f>'[4]Daily Roster'!$H13</f>
        <v>0</v>
      </c>
      <c r="I13" s="70" t="str">
        <f>'[4]Daily Roster'!$I13</f>
        <v>J.Hunter</v>
      </c>
      <c r="J13" s="70" t="str">
        <f>'[4]Daily Roster'!$J13</f>
        <v>qq</v>
      </c>
      <c r="K13" s="70" t="str">
        <f>'[4]Daily Roster'!$K13</f>
        <v>Helen</v>
      </c>
      <c r="L13" s="70" t="str">
        <f>'[4]Daily Roster'!$L13</f>
        <v>C.Vosk</v>
      </c>
      <c r="M13" s="70" t="str">
        <f>'[4]Daily Roster'!$M13</f>
        <v>Monique</v>
      </c>
      <c r="N13" s="56" t="str">
        <f>'[4]Daily Roster'!$N13</f>
        <v>Sandra</v>
      </c>
      <c r="O13" s="56" t="str">
        <f>'[4]Daily Roster'!$O13</f>
        <v>Dalia</v>
      </c>
      <c r="P13" s="56">
        <f>'[4]Daily Roster'!$P13</f>
        <v>0</v>
      </c>
      <c r="Q13" s="56">
        <f>'[4]Daily Roster'!$Q13</f>
        <v>0</v>
      </c>
      <c r="R13" s="56">
        <f>'[4]Daily Roster'!$R13</f>
        <v>0</v>
      </c>
      <c r="S13" s="56">
        <f>'[4]Daily Roster'!$S13</f>
        <v>0</v>
      </c>
      <c r="T13" s="56">
        <f>'[4]Daily Roster'!$T13</f>
        <v>0</v>
      </c>
    </row>
    <row r="14" spans="1:20" x14ac:dyDescent="0.3">
      <c r="A14" s="7">
        <v>43482</v>
      </c>
      <c r="B14" s="1" t="s">
        <v>4</v>
      </c>
      <c r="C14" s="70" t="str">
        <f>'[4]Daily Roster'!$C14</f>
        <v>Mark</v>
      </c>
      <c r="D14" s="70" t="str">
        <f>'[4]Daily Roster'!$D14</f>
        <v>A.Tran</v>
      </c>
      <c r="E14" s="70" t="str">
        <f>'[4]Daily Roster'!$E14</f>
        <v>J.Yang</v>
      </c>
      <c r="F14" s="70" t="str">
        <f>'[4]Daily Roster'!$F14</f>
        <v>qq</v>
      </c>
      <c r="G14" s="70" t="str">
        <f>'[4]Daily Roster'!$G14</f>
        <v>qq</v>
      </c>
      <c r="H14" s="70">
        <f>'[4]Daily Roster'!$H14</f>
        <v>0</v>
      </c>
      <c r="I14" s="70" t="str">
        <f>'[4]Daily Roster'!$I14</f>
        <v>J.Hunter</v>
      </c>
      <c r="J14" s="70" t="str">
        <f>'[4]Daily Roster'!$J14</f>
        <v>qq</v>
      </c>
      <c r="K14" s="70" t="str">
        <f>'[4]Daily Roster'!$K14</f>
        <v>Helen</v>
      </c>
      <c r="L14" s="70" t="str">
        <f>'[4]Daily Roster'!$L14</f>
        <v>C.Vosk</v>
      </c>
      <c r="M14" s="70" t="str">
        <f>'[4]Daily Roster'!$M14</f>
        <v>Vivienne</v>
      </c>
      <c r="N14" s="56" t="str">
        <f>'[4]Daily Roster'!$N14</f>
        <v>Sandra</v>
      </c>
      <c r="O14" s="56" t="str">
        <f>'[4]Daily Roster'!$O14</f>
        <v>Dalia</v>
      </c>
      <c r="P14" s="56">
        <f>'[4]Daily Roster'!$P14</f>
        <v>0</v>
      </c>
      <c r="Q14" s="56">
        <f>'[4]Daily Roster'!$Q14</f>
        <v>0</v>
      </c>
      <c r="R14" s="56">
        <f>'[4]Daily Roster'!$R14</f>
        <v>0</v>
      </c>
      <c r="S14" s="56">
        <f>'[4]Daily Roster'!$S14</f>
        <v>0</v>
      </c>
      <c r="T14" s="56">
        <f>'[4]Daily Roster'!$T14</f>
        <v>0</v>
      </c>
    </row>
    <row r="15" spans="1:20" x14ac:dyDescent="0.3">
      <c r="A15" s="7">
        <v>43483</v>
      </c>
      <c r="B15" s="1" t="s">
        <v>5</v>
      </c>
      <c r="C15" s="70" t="str">
        <f>'[4]Daily Roster'!$C15</f>
        <v>Mark</v>
      </c>
      <c r="D15" s="70" t="str">
        <f>'[4]Daily Roster'!$D15</f>
        <v>M.Lu</v>
      </c>
      <c r="E15" s="70" t="str">
        <f>'[4]Daily Roster'!$E15</f>
        <v>J.Yang</v>
      </c>
      <c r="F15" s="70" t="str">
        <f>'[4]Daily Roster'!$F15</f>
        <v>MichaelL</v>
      </c>
      <c r="G15" s="70" t="str">
        <f>'[4]Daily Roster'!$G15</f>
        <v>qq</v>
      </c>
      <c r="H15" s="70">
        <f>'[4]Daily Roster'!$H15</f>
        <v>0</v>
      </c>
      <c r="I15" s="70" t="str">
        <f>'[4]Daily Roster'!$I15</f>
        <v>J.Hunter</v>
      </c>
      <c r="J15" s="70" t="str">
        <f>'[4]Daily Roster'!$J15</f>
        <v>qq</v>
      </c>
      <c r="K15" s="70" t="str">
        <f>'[4]Daily Roster'!$K15</f>
        <v>K.Tiong</v>
      </c>
      <c r="L15" s="70" t="str">
        <f>'[4]Daily Roster'!$L15</f>
        <v>C.Vosk</v>
      </c>
      <c r="M15" s="70" t="str">
        <f>'[4]Daily Roster'!$M15</f>
        <v>V.Shen</v>
      </c>
      <c r="N15" s="56" t="str">
        <f>'[4]Daily Roster'!$N15</f>
        <v>Sandra</v>
      </c>
      <c r="O15" s="56" t="str">
        <f>'[4]Daily Roster'!$O15</f>
        <v>Dalia</v>
      </c>
      <c r="P15" s="56">
        <f>'[4]Daily Roster'!$P15</f>
        <v>0</v>
      </c>
      <c r="Q15" s="56">
        <f>'[4]Daily Roster'!$Q15</f>
        <v>0</v>
      </c>
      <c r="R15" s="56">
        <f>'[4]Daily Roster'!$R15</f>
        <v>0</v>
      </c>
      <c r="S15" s="56">
        <f>'[4]Daily Roster'!$S15</f>
        <v>0</v>
      </c>
      <c r="T15" s="56">
        <f>'[4]Daily Roster'!$T15</f>
        <v>0</v>
      </c>
    </row>
    <row r="16" spans="1:20" x14ac:dyDescent="0.3">
      <c r="A16" s="7">
        <v>43486</v>
      </c>
      <c r="B16" s="1" t="s">
        <v>1</v>
      </c>
      <c r="C16" s="70" t="str">
        <f>'[4]Daily Roster'!$C16</f>
        <v>Mark</v>
      </c>
      <c r="D16" s="70" t="str">
        <f>'[4]Daily Roster'!$D16</f>
        <v>M.Lu</v>
      </c>
      <c r="E16" s="70" t="str">
        <f>'[4]Daily Roster'!$E16</f>
        <v>J.Yang (ClinCAT)</v>
      </c>
      <c r="F16" s="70" t="str">
        <f>'[4]Daily Roster'!$F16</f>
        <v>MichaelL</v>
      </c>
      <c r="G16" s="70" t="str">
        <f>'[4]Daily Roster'!$G16</f>
        <v>blank</v>
      </c>
      <c r="H16" s="70">
        <f>'[4]Daily Roster'!$H16</f>
        <v>0</v>
      </c>
      <c r="I16" s="70" t="str">
        <f>'[4]Daily Roster'!$I16</f>
        <v>J.Hunter</v>
      </c>
      <c r="J16" s="70" t="str">
        <f>'[4]Daily Roster'!$J16</f>
        <v>qq</v>
      </c>
      <c r="K16" s="70" t="str">
        <f>'[4]Daily Roster'!$K16</f>
        <v>Helen</v>
      </c>
      <c r="L16" s="70" t="str">
        <f>'[4]Daily Roster'!$L16</f>
        <v>C.Vosk</v>
      </c>
      <c r="M16" s="70" t="str">
        <f>'[4]Daily Roster'!$M16</f>
        <v>Renise</v>
      </c>
      <c r="N16" s="56" t="str">
        <f>'[4]Daily Roster'!$N16</f>
        <v>K.Tiong</v>
      </c>
      <c r="O16" s="56" t="str">
        <f>'[4]Daily Roster'!$O16</f>
        <v>Dalia</v>
      </c>
      <c r="P16" s="56">
        <f>'[4]Daily Roster'!$P16</f>
        <v>0</v>
      </c>
      <c r="Q16" s="56">
        <f>'[4]Daily Roster'!$Q16</f>
        <v>0</v>
      </c>
      <c r="R16" s="56">
        <f>'[4]Daily Roster'!$R16</f>
        <v>0</v>
      </c>
      <c r="S16" s="56">
        <f>'[4]Daily Roster'!$S16</f>
        <v>0</v>
      </c>
      <c r="T16" s="56">
        <f>'[4]Daily Roster'!$T16</f>
        <v>0</v>
      </c>
    </row>
    <row r="17" spans="1:20" x14ac:dyDescent="0.3">
      <c r="A17" s="7">
        <v>43487</v>
      </c>
      <c r="B17" s="1" t="s">
        <v>2</v>
      </c>
      <c r="C17" s="70" t="str">
        <f>'[4]Daily Roster'!$C17</f>
        <v>Mark</v>
      </c>
      <c r="D17" s="70" t="str">
        <f>'[4]Daily Roster'!$D17</f>
        <v>M.Lu</v>
      </c>
      <c r="E17" s="70" t="str">
        <f>'[4]Daily Roster'!$E17</f>
        <v>J.Yang</v>
      </c>
      <c r="F17" s="70" t="str">
        <f>'[4]Daily Roster'!$F17</f>
        <v>MichaelL</v>
      </c>
      <c r="G17" s="70" t="str">
        <f>'[4]Daily Roster'!$G17</f>
        <v>blank</v>
      </c>
      <c r="H17" s="70">
        <f>'[4]Daily Roster'!$H17</f>
        <v>0</v>
      </c>
      <c r="I17" s="70" t="str">
        <f>'[4]Daily Roster'!$I17</f>
        <v>J.Hunter</v>
      </c>
      <c r="J17" s="70" t="str">
        <f>'[4]Daily Roster'!$J17</f>
        <v>Vivienne</v>
      </c>
      <c r="K17" s="70" t="str">
        <f>'[4]Daily Roster'!$K17</f>
        <v>Helen</v>
      </c>
      <c r="L17" s="70" t="str">
        <f>'[4]Daily Roster'!$L17</f>
        <v>C.Vosk</v>
      </c>
      <c r="M17" s="70" t="str">
        <f>'[4]Daily Roster'!$M17</f>
        <v>Renise</v>
      </c>
      <c r="N17" s="56" t="str">
        <f>'[4]Daily Roster'!$N17</f>
        <v>Monique</v>
      </c>
      <c r="O17" s="56" t="str">
        <f>'[4]Daily Roster'!$O17</f>
        <v>Dalia</v>
      </c>
      <c r="P17" s="56">
        <f>'[4]Daily Roster'!$P17</f>
        <v>0</v>
      </c>
      <c r="Q17" s="56">
        <f>'[4]Daily Roster'!$Q17</f>
        <v>0</v>
      </c>
      <c r="R17" s="56">
        <f>'[4]Daily Roster'!$R17</f>
        <v>0</v>
      </c>
      <c r="S17" s="56">
        <f>'[4]Daily Roster'!$S17</f>
        <v>0</v>
      </c>
      <c r="T17" s="56">
        <f>'[4]Daily Roster'!$T17</f>
        <v>0</v>
      </c>
    </row>
    <row r="18" spans="1:20" x14ac:dyDescent="0.3">
      <c r="A18" s="7">
        <v>43488</v>
      </c>
      <c r="B18" s="1" t="s">
        <v>3</v>
      </c>
      <c r="C18" s="70" t="str">
        <f>'[4]Daily Roster'!$C18</f>
        <v>Mark</v>
      </c>
      <c r="D18" s="70" t="str">
        <f>'[4]Daily Roster'!$D18</f>
        <v>M.Lu</v>
      </c>
      <c r="E18" s="70" t="str">
        <f>'[4]Daily Roster'!$E18</f>
        <v>J.Yang</v>
      </c>
      <c r="F18" s="70" t="str">
        <f>'[4]Daily Roster'!$F18</f>
        <v>MichaelL</v>
      </c>
      <c r="G18" s="70" t="str">
        <f>'[4]Daily Roster'!$G18</f>
        <v>blank</v>
      </c>
      <c r="H18" s="70">
        <f>'[4]Daily Roster'!$H18</f>
        <v>0</v>
      </c>
      <c r="I18" s="70" t="str">
        <f>'[4]Daily Roster'!$I18</f>
        <v>J.Hunter</v>
      </c>
      <c r="J18" s="70" t="str">
        <f>'[4]Daily Roster'!$J18</f>
        <v>qq</v>
      </c>
      <c r="K18" s="70" t="str">
        <f>'[4]Daily Roster'!$K18</f>
        <v>Helen</v>
      </c>
      <c r="L18" s="70" t="str">
        <f>'[4]Daily Roster'!$L18</f>
        <v>C.Vosk</v>
      </c>
      <c r="M18" s="70" t="str">
        <f>'[4]Daily Roster'!$M18</f>
        <v>Renise</v>
      </c>
      <c r="N18" s="56" t="str">
        <f>'[4]Daily Roster'!$N18</f>
        <v>Monique</v>
      </c>
      <c r="O18" s="56" t="str">
        <f>'[4]Daily Roster'!$O18</f>
        <v>Dalia</v>
      </c>
      <c r="P18" s="56">
        <f>'[4]Daily Roster'!$P18</f>
        <v>0</v>
      </c>
      <c r="Q18" s="56">
        <f>'[4]Daily Roster'!$Q18</f>
        <v>0</v>
      </c>
      <c r="R18" s="56">
        <f>'[4]Daily Roster'!$R18</f>
        <v>0</v>
      </c>
      <c r="S18" s="56">
        <f>'[4]Daily Roster'!$S18</f>
        <v>0</v>
      </c>
      <c r="T18" s="56">
        <f>'[4]Daily Roster'!$T18</f>
        <v>0</v>
      </c>
    </row>
    <row r="19" spans="1:20" x14ac:dyDescent="0.3">
      <c r="A19" s="7">
        <v>43489</v>
      </c>
      <c r="B19" s="1" t="s">
        <v>4</v>
      </c>
      <c r="C19" s="70" t="str">
        <f>'[4]Daily Roster'!$C19</f>
        <v>Mark</v>
      </c>
      <c r="D19" s="70" t="str">
        <f>'[4]Daily Roster'!$D19</f>
        <v>M.Lu</v>
      </c>
      <c r="E19" s="70" t="str">
        <f>'[4]Daily Roster'!$E19</f>
        <v>J.Yang</v>
      </c>
      <c r="F19" s="70" t="str">
        <f>'[4]Daily Roster'!$F19</f>
        <v>MichaelL</v>
      </c>
      <c r="G19" s="70" t="str">
        <f>'[4]Daily Roster'!$G19</f>
        <v>blank</v>
      </c>
      <c r="H19" s="70">
        <f>'[4]Daily Roster'!$H19</f>
        <v>0</v>
      </c>
      <c r="I19" s="70" t="str">
        <f>'[4]Daily Roster'!$I19</f>
        <v>J.Hunter</v>
      </c>
      <c r="J19" s="70" t="str">
        <f>'[4]Daily Roster'!$J19</f>
        <v>qq</v>
      </c>
      <c r="K19" s="70" t="str">
        <f>'[4]Daily Roster'!$K19</f>
        <v>Helen</v>
      </c>
      <c r="L19" s="70" t="str">
        <f>'[4]Daily Roster'!$L19</f>
        <v>C.Vosk</v>
      </c>
      <c r="M19" s="70" t="str">
        <f>'[4]Daily Roster'!$M19</f>
        <v>Renise</v>
      </c>
      <c r="N19" s="56" t="str">
        <f>'[4]Daily Roster'!$N19</f>
        <v>Vivienne</v>
      </c>
      <c r="O19" s="56" t="str">
        <f>'[4]Daily Roster'!$O19</f>
        <v>K.Tiong</v>
      </c>
      <c r="P19" s="56">
        <f>'[4]Daily Roster'!$P19</f>
        <v>0</v>
      </c>
      <c r="Q19" s="56">
        <f>'[4]Daily Roster'!$Q19</f>
        <v>0</v>
      </c>
      <c r="R19" s="56">
        <f>'[4]Daily Roster'!$R19</f>
        <v>0</v>
      </c>
      <c r="S19" s="56">
        <f>'[4]Daily Roster'!$S19</f>
        <v>0</v>
      </c>
      <c r="T19" s="56">
        <f>'[4]Daily Roster'!$T19</f>
        <v>0</v>
      </c>
    </row>
    <row r="20" spans="1:20" x14ac:dyDescent="0.3">
      <c r="A20" s="7">
        <v>43490</v>
      </c>
      <c r="B20" s="1" t="s">
        <v>5</v>
      </c>
      <c r="C20" s="70" t="str">
        <f>'[4]Daily Roster'!$C20</f>
        <v>Mark</v>
      </c>
      <c r="D20" s="70" t="str">
        <f>'[4]Daily Roster'!$D20</f>
        <v>M.Lu</v>
      </c>
      <c r="E20" s="70" t="str">
        <f>'[4]Daily Roster'!$E20</f>
        <v>qq</v>
      </c>
      <c r="F20" s="70" t="str">
        <f>'[4]Daily Roster'!$F20</f>
        <v>MichaelL</v>
      </c>
      <c r="G20" s="70" t="str">
        <f>'[4]Daily Roster'!$G20</f>
        <v>blank</v>
      </c>
      <c r="H20" s="70">
        <f>'[4]Daily Roster'!$H20</f>
        <v>0</v>
      </c>
      <c r="I20" s="70" t="str">
        <f>'[4]Daily Roster'!$I20</f>
        <v>J.Hunter</v>
      </c>
      <c r="J20" s="70" t="str">
        <f>'[4]Daily Roster'!$J20</f>
        <v>qq</v>
      </c>
      <c r="K20" s="70" t="str">
        <f>'[4]Daily Roster'!$K20</f>
        <v>Helen</v>
      </c>
      <c r="L20" s="70" t="str">
        <f>'[4]Daily Roster'!$L20</f>
        <v>C.Vosk</v>
      </c>
      <c r="M20" s="70" t="str">
        <f>'[4]Daily Roster'!$M20</f>
        <v>Renise</v>
      </c>
      <c r="N20" s="56" t="str">
        <f>'[4]Daily Roster'!$N20</f>
        <v>K.Tiong</v>
      </c>
      <c r="O20" s="56" t="str">
        <f>'[4]Daily Roster'!$O20</f>
        <v>Dalia</v>
      </c>
      <c r="P20" s="56">
        <f>'[4]Daily Roster'!$P20</f>
        <v>0</v>
      </c>
      <c r="Q20" s="56">
        <f>'[4]Daily Roster'!$Q20</f>
        <v>0</v>
      </c>
      <c r="R20" s="56">
        <f>'[4]Daily Roster'!$R20</f>
        <v>0</v>
      </c>
      <c r="S20" s="56">
        <f>'[4]Daily Roster'!$S20</f>
        <v>0</v>
      </c>
      <c r="T20" s="56">
        <f>'[4]Daily Roster'!$T20</f>
        <v>0</v>
      </c>
    </row>
    <row r="21" spans="1:20" ht="30" x14ac:dyDescent="0.3">
      <c r="A21" s="7">
        <v>43493</v>
      </c>
      <c r="B21" s="1" t="s">
        <v>1</v>
      </c>
      <c r="C21" s="70" t="str">
        <f>'[4]Daily Roster'!$C21</f>
        <v>PUBLIC HOLIDAY</v>
      </c>
      <c r="D21" s="70" t="str">
        <f>'[4]Daily Roster'!$D21</f>
        <v>PUBLIC HOLIDAY</v>
      </c>
      <c r="E21" s="70" t="str">
        <f>'[4]Daily Roster'!$E21</f>
        <v>PUBLIC HOLIDAY</v>
      </c>
      <c r="F21" s="70" t="str">
        <f>'[4]Daily Roster'!$F21</f>
        <v>PUBLIC HOLIDAY</v>
      </c>
      <c r="G21" s="70" t="str">
        <f>'[4]Daily Roster'!$G21</f>
        <v>PUBLIC HOLIDAY</v>
      </c>
      <c r="H21" s="70" t="str">
        <f>'[4]Daily Roster'!$H21</f>
        <v>PUBLIC HOLIDAY</v>
      </c>
      <c r="I21" s="70" t="str">
        <f>'[4]Daily Roster'!$I21</f>
        <v>PUBLIC HOLIDAY</v>
      </c>
      <c r="J21" s="70" t="str">
        <f>'[4]Daily Roster'!$J21</f>
        <v>qq</v>
      </c>
      <c r="K21" s="70" t="str">
        <f>'[4]Daily Roster'!$K21</f>
        <v>PUBLIC HOLIDAY</v>
      </c>
      <c r="L21" s="70" t="str">
        <f>'[4]Daily Roster'!$L21</f>
        <v>PUBLIC HOLIDAY</v>
      </c>
      <c r="M21" s="70" t="str">
        <f>'[4]Daily Roster'!$M21</f>
        <v>PUBLIC HOLIDAY</v>
      </c>
      <c r="N21" s="56" t="str">
        <f>'[4]Daily Roster'!$N21</f>
        <v>PUBLIC HOLIDAY</v>
      </c>
      <c r="O21" s="56" t="str">
        <f>'[4]Daily Roster'!$O21</f>
        <v>PUBLIC HOLIDAY</v>
      </c>
      <c r="P21" s="56" t="str">
        <f>'[4]Daily Roster'!$P21</f>
        <v>PUBLIC HOLIDAY</v>
      </c>
      <c r="Q21" s="56" t="str">
        <f>'[4]Daily Roster'!$Q21</f>
        <v>PUBLIC HOLIDAY</v>
      </c>
      <c r="R21" s="56" t="str">
        <f>'[4]Daily Roster'!$R21</f>
        <v>PUBLIC HOLIDAY</v>
      </c>
      <c r="S21" s="56" t="str">
        <f>'[4]Daily Roster'!$S21</f>
        <v>PUBLIC HOLIDAY</v>
      </c>
      <c r="T21" s="56" t="str">
        <f>'[4]Daily Roster'!$T21</f>
        <v>PUBLIC HOLIDAY</v>
      </c>
    </row>
    <row r="22" spans="1:20" x14ac:dyDescent="0.3">
      <c r="A22" s="7">
        <v>43494</v>
      </c>
      <c r="B22" s="1" t="s">
        <v>2</v>
      </c>
      <c r="C22" s="70" t="str">
        <f>'[4]Daily Roster'!$C22</f>
        <v>Mark</v>
      </c>
      <c r="D22" s="70" t="str">
        <f>'[4]Daily Roster'!$D22</f>
        <v>M.Lu</v>
      </c>
      <c r="E22" s="70" t="str">
        <f>'[4]Daily Roster'!$E22</f>
        <v>J.Yang</v>
      </c>
      <c r="F22" s="70" t="str">
        <f>'[4]Daily Roster'!$F22</f>
        <v>qq</v>
      </c>
      <c r="G22" s="70" t="str">
        <f>'[4]Daily Roster'!$G22</f>
        <v>blank</v>
      </c>
      <c r="H22" s="70">
        <f>'[4]Daily Roster'!$H22</f>
        <v>0</v>
      </c>
      <c r="I22" s="70" t="str">
        <f>'[4]Daily Roster'!$I22</f>
        <v>J.Hunter</v>
      </c>
      <c r="J22" s="70" t="str">
        <f>'[4]Daily Roster'!$J22</f>
        <v>Monique</v>
      </c>
      <c r="K22" s="70" t="str">
        <f>'[4]Daily Roster'!$K22</f>
        <v>Helen</v>
      </c>
      <c r="L22" s="70" t="str">
        <f>'[4]Daily Roster'!$L22</f>
        <v>C.Vosk</v>
      </c>
      <c r="M22" s="70" t="str">
        <f>'[4]Daily Roster'!$M22</f>
        <v>Renise</v>
      </c>
      <c r="N22" s="56" t="str">
        <f>'[4]Daily Roster'!$N22</f>
        <v>Phuong</v>
      </c>
      <c r="O22" s="56" t="str">
        <f>'[4]Daily Roster'!$O22</f>
        <v>Dalia</v>
      </c>
      <c r="P22" s="56">
        <f>'[4]Daily Roster'!$P22</f>
        <v>0</v>
      </c>
      <c r="Q22" s="56">
        <f>'[4]Daily Roster'!$Q22</f>
        <v>0</v>
      </c>
      <c r="R22" s="56">
        <f>'[4]Daily Roster'!$R22</f>
        <v>0</v>
      </c>
      <c r="S22" s="56">
        <f>'[4]Daily Roster'!$S22</f>
        <v>0</v>
      </c>
      <c r="T22" s="56">
        <f>'[4]Daily Roster'!$T22</f>
        <v>0</v>
      </c>
    </row>
    <row r="23" spans="1:20" x14ac:dyDescent="0.3">
      <c r="A23" s="7">
        <v>43495</v>
      </c>
      <c r="B23" s="1" t="s">
        <v>3</v>
      </c>
      <c r="C23" s="70" t="str">
        <f>'[4]Daily Roster'!$C23</f>
        <v>A.Tran</v>
      </c>
      <c r="D23" s="70" t="str">
        <f>'[4]Daily Roster'!$D23</f>
        <v>M.Lu</v>
      </c>
      <c r="E23" s="70" t="str">
        <f>'[4]Daily Roster'!$E23</f>
        <v>J.Yang</v>
      </c>
      <c r="F23" s="70" t="str">
        <f>'[4]Daily Roster'!$F23</f>
        <v>MichaelL</v>
      </c>
      <c r="G23" s="70" t="str">
        <f>'[4]Daily Roster'!$G23</f>
        <v>blank</v>
      </c>
      <c r="H23" s="70">
        <f>'[4]Daily Roster'!$H23</f>
        <v>0</v>
      </c>
      <c r="I23" s="70" t="str">
        <f>'[4]Daily Roster'!$I23</f>
        <v>J.Hunter</v>
      </c>
      <c r="J23" s="70" t="str">
        <f>'[4]Daily Roster'!$J23</f>
        <v>qq</v>
      </c>
      <c r="K23" s="70" t="str">
        <f>'[4]Daily Roster'!$K23</f>
        <v>Helen</v>
      </c>
      <c r="L23" s="70" t="str">
        <f>'[4]Daily Roster'!$L23</f>
        <v>Monique</v>
      </c>
      <c r="M23" s="70" t="str">
        <f>'[4]Daily Roster'!$M23</f>
        <v>Renise</v>
      </c>
      <c r="N23" s="56" t="str">
        <f>'[4]Daily Roster'!$N23</f>
        <v>Sandra</v>
      </c>
      <c r="O23" s="56" t="str">
        <f>'[4]Daily Roster'!$O23</f>
        <v>Dalia</v>
      </c>
      <c r="P23" s="56">
        <f>'[4]Daily Roster'!$P23</f>
        <v>0</v>
      </c>
      <c r="Q23" s="56">
        <f>'[4]Daily Roster'!$Q23</f>
        <v>0</v>
      </c>
      <c r="R23" s="56">
        <f>'[4]Daily Roster'!$R23</f>
        <v>0</v>
      </c>
      <c r="S23" s="56">
        <f>'[4]Daily Roster'!$S23</f>
        <v>0</v>
      </c>
      <c r="T23" s="56">
        <f>'[4]Daily Roster'!$T23</f>
        <v>0</v>
      </c>
    </row>
    <row r="24" spans="1:20" x14ac:dyDescent="0.3">
      <c r="A24" s="7">
        <v>43496</v>
      </c>
      <c r="B24" s="1" t="s">
        <v>4</v>
      </c>
      <c r="C24" s="70" t="str">
        <f>'[4]Daily Roster'!$C24</f>
        <v>Mark</v>
      </c>
      <c r="D24" s="70" t="str">
        <f>'[4]Daily Roster'!$D24</f>
        <v>M.Lu</v>
      </c>
      <c r="E24" s="70" t="str">
        <f>'[4]Daily Roster'!$E24</f>
        <v>J.Yang</v>
      </c>
      <c r="F24" s="70" t="str">
        <f>'[4]Daily Roster'!$F24</f>
        <v>MichaelL</v>
      </c>
      <c r="G24" s="70" t="str">
        <f>'[4]Daily Roster'!$G24</f>
        <v>blank</v>
      </c>
      <c r="H24" s="70">
        <f>'[4]Daily Roster'!$H24</f>
        <v>0</v>
      </c>
      <c r="I24" s="70" t="str">
        <f>'[4]Daily Roster'!$I24</f>
        <v>J.Hunter</v>
      </c>
      <c r="J24" s="70" t="str">
        <f>'[4]Daily Roster'!$J24</f>
        <v>qq</v>
      </c>
      <c r="K24" s="70" t="str">
        <f>'[4]Daily Roster'!$K24</f>
        <v>Helen</v>
      </c>
      <c r="L24" s="70" t="str">
        <f>'[4]Daily Roster'!$L24</f>
        <v>C.Vosk</v>
      </c>
      <c r="M24" s="70" t="str">
        <f>'[4]Daily Roster'!$M24</f>
        <v>Renise</v>
      </c>
      <c r="N24" s="56" t="str">
        <f>'[4]Daily Roster'!$N24</f>
        <v>Sandra</v>
      </c>
      <c r="O24" s="56" t="str">
        <f>'[4]Daily Roster'!$O24</f>
        <v>Dalia</v>
      </c>
      <c r="P24" s="56">
        <f>'[4]Daily Roster'!$P24</f>
        <v>0</v>
      </c>
      <c r="Q24" s="56">
        <f>'[4]Daily Roster'!$Q24</f>
        <v>0</v>
      </c>
      <c r="R24" s="56">
        <f>'[4]Daily Roster'!$R24</f>
        <v>0</v>
      </c>
      <c r="S24" s="56">
        <f>'[4]Daily Roster'!$S24</f>
        <v>0</v>
      </c>
      <c r="T24" s="56">
        <f>'[4]Daily Roster'!$T24</f>
        <v>0</v>
      </c>
    </row>
    <row r="25" spans="1:20" x14ac:dyDescent="0.3">
      <c r="A25" s="7">
        <v>43497</v>
      </c>
      <c r="B25" s="1" t="s">
        <v>5</v>
      </c>
      <c r="C25" s="70" t="str">
        <f>'[4]Daily Roster'!$C25</f>
        <v>Mark</v>
      </c>
      <c r="D25" s="70" t="str">
        <f>'[4]Daily Roster'!$D25</f>
        <v>M.Lu</v>
      </c>
      <c r="E25" s="70" t="str">
        <f>'[4]Daily Roster'!$E25</f>
        <v>J.Yang</v>
      </c>
      <c r="F25" s="70" t="str">
        <f>'[4]Daily Roster'!$F25</f>
        <v>MichaelL</v>
      </c>
      <c r="G25" s="70" t="str">
        <f>'[4]Daily Roster'!$G25</f>
        <v>blank</v>
      </c>
      <c r="H25" s="70">
        <f>'[4]Daily Roster'!$H25</f>
        <v>0</v>
      </c>
      <c r="I25" s="70" t="str">
        <f>'[4]Daily Roster'!$I25</f>
        <v>J.Hunter</v>
      </c>
      <c r="J25" s="70" t="str">
        <f>'[4]Daily Roster'!$J25</f>
        <v>qq</v>
      </c>
      <c r="K25" s="70" t="str">
        <f>'[4]Daily Roster'!$K25</f>
        <v>Helen</v>
      </c>
      <c r="L25" s="70" t="str">
        <f>'[4]Daily Roster'!$L25</f>
        <v>C.Vosk</v>
      </c>
      <c r="M25" s="70" t="str">
        <f>'[4]Daily Roster'!$M25</f>
        <v>Renise</v>
      </c>
      <c r="N25" s="56" t="str">
        <f>'[4]Daily Roster'!$N25</f>
        <v>Sandra</v>
      </c>
      <c r="O25" s="56" t="str">
        <f>'[4]Daily Roster'!$O25</f>
        <v>Dalia</v>
      </c>
      <c r="P25" s="56">
        <f>'[4]Daily Roster'!$P25</f>
        <v>0</v>
      </c>
      <c r="Q25" s="56">
        <f>'[4]Daily Roster'!$Q25</f>
        <v>0</v>
      </c>
      <c r="R25" s="56">
        <f>'[4]Daily Roster'!$R25</f>
        <v>0</v>
      </c>
      <c r="S25" s="56">
        <f>'[4]Daily Roster'!$S25</f>
        <v>0</v>
      </c>
      <c r="T25" s="56">
        <f>'[4]Daily Roster'!$T25</f>
        <v>0</v>
      </c>
    </row>
    <row r="26" spans="1:20" x14ac:dyDescent="0.3">
      <c r="A26" s="7">
        <v>43500</v>
      </c>
      <c r="B26" s="1" t="s">
        <v>1</v>
      </c>
      <c r="C26" s="70" t="str">
        <f>'[4]Daily Roster'!$C26</f>
        <v>Mark</v>
      </c>
      <c r="D26" s="70" t="str">
        <f>'[4]Daily Roster'!$D26</f>
        <v>M.Lu</v>
      </c>
      <c r="E26" s="70" t="str">
        <f>'[4]Daily Roster'!$E26</f>
        <v>J.Yang</v>
      </c>
      <c r="F26" s="70" t="str">
        <f>'[4]Daily Roster'!$F26</f>
        <v>MichaelL</v>
      </c>
      <c r="G26" s="70" t="str">
        <f>'[4]Daily Roster'!$G26</f>
        <v>blank</v>
      </c>
      <c r="H26" s="70">
        <f>'[4]Daily Roster'!$H26</f>
        <v>0</v>
      </c>
      <c r="I26" s="70" t="str">
        <f>'[4]Daily Roster'!$I26</f>
        <v>J.Hunter</v>
      </c>
      <c r="J26" s="70" t="str">
        <f>'[4]Daily Roster'!$J26</f>
        <v>qq</v>
      </c>
      <c r="K26" s="70" t="str">
        <f>'[4]Daily Roster'!$K26</f>
        <v>Helen</v>
      </c>
      <c r="L26" s="70" t="str">
        <f>'[4]Daily Roster'!$L26</f>
        <v>C.Vosk</v>
      </c>
      <c r="M26" s="70" t="str">
        <f>'[4]Daily Roster'!$M26</f>
        <v>Renise</v>
      </c>
      <c r="N26" s="56" t="str">
        <f>'[4]Daily Roster'!$N26</f>
        <v>Sandra</v>
      </c>
      <c r="O26" s="56" t="str">
        <f>'[4]Daily Roster'!$O26</f>
        <v>Dalia</v>
      </c>
      <c r="P26" s="56">
        <f>'[4]Daily Roster'!$P26</f>
        <v>0</v>
      </c>
      <c r="Q26" s="56">
        <f>'[4]Daily Roster'!$Q26</f>
        <v>0</v>
      </c>
      <c r="R26" s="56">
        <f>'[4]Daily Roster'!$R26</f>
        <v>0</v>
      </c>
      <c r="S26" s="56">
        <f>'[4]Daily Roster'!$S26</f>
        <v>0</v>
      </c>
      <c r="T26" s="56">
        <f>'[4]Daily Roster'!$T26</f>
        <v>0</v>
      </c>
    </row>
    <row r="27" spans="1:20" x14ac:dyDescent="0.3">
      <c r="A27" s="7">
        <v>43501</v>
      </c>
      <c r="B27" s="1" t="s">
        <v>2</v>
      </c>
      <c r="C27" s="70" t="str">
        <f>'[4]Daily Roster'!$C27</f>
        <v>Mark</v>
      </c>
      <c r="D27" s="70" t="str">
        <f>'[4]Daily Roster'!$D27</f>
        <v>M.Lu</v>
      </c>
      <c r="E27" s="70" t="str">
        <f>'[4]Daily Roster'!$E27</f>
        <v>J.Yang</v>
      </c>
      <c r="F27" s="70" t="str">
        <f>'[4]Daily Roster'!$F27</f>
        <v>MichaelL</v>
      </c>
      <c r="G27" s="70" t="str">
        <f>'[4]Daily Roster'!$G27</f>
        <v>blank</v>
      </c>
      <c r="H27" s="70">
        <f>'[4]Daily Roster'!$H27</f>
        <v>0</v>
      </c>
      <c r="I27" s="70" t="str">
        <f>'[4]Daily Roster'!$I27</f>
        <v>J.Hunter</v>
      </c>
      <c r="J27" s="70" t="str">
        <f>'[4]Daily Roster'!$J27</f>
        <v>Monique</v>
      </c>
      <c r="K27" s="70" t="str">
        <f>'[4]Daily Roster'!$K27</f>
        <v>Helen</v>
      </c>
      <c r="L27" s="70" t="str">
        <f>'[4]Daily Roster'!$L27</f>
        <v>C.Vosk</v>
      </c>
      <c r="M27" s="70" t="str">
        <f>'[4]Daily Roster'!$M27</f>
        <v>Renise</v>
      </c>
      <c r="N27" s="56" t="str">
        <f>'[4]Daily Roster'!$N27</f>
        <v>Sandra</v>
      </c>
      <c r="O27" s="56" t="str">
        <f>'[4]Daily Roster'!$O27</f>
        <v>Dalia</v>
      </c>
      <c r="P27" s="56">
        <f>'[4]Daily Roster'!$P27</f>
        <v>0</v>
      </c>
      <c r="Q27" s="56">
        <f>'[4]Daily Roster'!$Q27</f>
        <v>0</v>
      </c>
      <c r="R27" s="56">
        <f>'[4]Daily Roster'!$R27</f>
        <v>0</v>
      </c>
      <c r="S27" s="56">
        <f>'[4]Daily Roster'!$S27</f>
        <v>0</v>
      </c>
      <c r="T27" s="56">
        <f>'[4]Daily Roster'!$T27</f>
        <v>0</v>
      </c>
    </row>
    <row r="28" spans="1:20" x14ac:dyDescent="0.3">
      <c r="A28" s="7">
        <v>43502</v>
      </c>
      <c r="B28" s="1" t="s">
        <v>3</v>
      </c>
      <c r="C28" s="70" t="str">
        <f>'[4]Daily Roster'!$C28</f>
        <v>Mark</v>
      </c>
      <c r="D28" s="70" t="str">
        <f>'[4]Daily Roster'!$D28</f>
        <v>A.Tran</v>
      </c>
      <c r="E28" s="70" t="str">
        <f>'[4]Daily Roster'!$E28</f>
        <v>J.Yang</v>
      </c>
      <c r="F28" s="70" t="str">
        <f>'[4]Daily Roster'!$F28</f>
        <v>MichaelL</v>
      </c>
      <c r="G28" s="70" t="str">
        <f>'[4]Daily Roster'!$G28</f>
        <v>blank</v>
      </c>
      <c r="H28" s="70">
        <f>'[4]Daily Roster'!$H28</f>
        <v>0</v>
      </c>
      <c r="I28" s="70" t="str">
        <f>'[4]Daily Roster'!$I28</f>
        <v>J.Hunter</v>
      </c>
      <c r="J28" s="70" t="str">
        <f>'[4]Daily Roster'!$J28</f>
        <v>qq</v>
      </c>
      <c r="K28" s="70" t="str">
        <f>'[4]Daily Roster'!$K28</f>
        <v>Helen</v>
      </c>
      <c r="L28" s="70" t="str">
        <f>'[4]Daily Roster'!$L28</f>
        <v>C.Vosk</v>
      </c>
      <c r="M28" s="70" t="str">
        <f>'[4]Daily Roster'!$M28</f>
        <v>Renise</v>
      </c>
      <c r="N28" s="56" t="str">
        <f>'[4]Daily Roster'!$N28</f>
        <v>Sandra</v>
      </c>
      <c r="O28" s="56" t="str">
        <f>'[4]Daily Roster'!$O28</f>
        <v>Dalia</v>
      </c>
      <c r="P28" s="56">
        <f>'[4]Daily Roster'!$P28</f>
        <v>0</v>
      </c>
      <c r="Q28" s="56">
        <f>'[4]Daily Roster'!$Q28</f>
        <v>0</v>
      </c>
      <c r="R28" s="56">
        <f>'[4]Daily Roster'!$R28</f>
        <v>0</v>
      </c>
      <c r="S28" s="56">
        <f>'[4]Daily Roster'!$S28</f>
        <v>0</v>
      </c>
      <c r="T28" s="56">
        <f>'[4]Daily Roster'!$T28</f>
        <v>0</v>
      </c>
    </row>
    <row r="29" spans="1:20" x14ac:dyDescent="0.3">
      <c r="A29" s="7">
        <v>43503</v>
      </c>
      <c r="B29" s="1" t="s">
        <v>4</v>
      </c>
      <c r="C29" s="70" t="str">
        <f>'[4]Daily Roster'!$C29</f>
        <v>Mark</v>
      </c>
      <c r="D29" s="70" t="str">
        <f>'[4]Daily Roster'!$D29</f>
        <v>M.Lu</v>
      </c>
      <c r="E29" s="70" t="str">
        <f>'[4]Daily Roster'!$E29</f>
        <v>J.Yang</v>
      </c>
      <c r="F29" s="70" t="str">
        <f>'[4]Daily Roster'!$F29</f>
        <v>MichaelL</v>
      </c>
      <c r="G29" s="70" t="str">
        <f>'[4]Daily Roster'!$G29</f>
        <v>blank</v>
      </c>
      <c r="H29" s="70">
        <f>'[4]Daily Roster'!$H29</f>
        <v>0</v>
      </c>
      <c r="I29" s="70" t="str">
        <f>'[4]Daily Roster'!$I29</f>
        <v>J.Hunter</v>
      </c>
      <c r="J29" s="70" t="str">
        <f>'[4]Daily Roster'!$J29</f>
        <v>qq</v>
      </c>
      <c r="K29" s="70" t="str">
        <f>'[4]Daily Roster'!$K29</f>
        <v>Helen</v>
      </c>
      <c r="L29" s="70" t="str">
        <f>'[4]Daily Roster'!$L29</f>
        <v>C.Vosk</v>
      </c>
      <c r="M29" s="70" t="str">
        <f>'[4]Daily Roster'!$M29</f>
        <v>Renise</v>
      </c>
      <c r="N29" s="56" t="str">
        <f>'[4]Daily Roster'!$N29</f>
        <v>Sandra</v>
      </c>
      <c r="O29" s="56" t="str">
        <f>'[4]Daily Roster'!$O29</f>
        <v>Dalia</v>
      </c>
      <c r="P29" s="56">
        <f>'[4]Daily Roster'!$P29</f>
        <v>0</v>
      </c>
      <c r="Q29" s="56">
        <f>'[4]Daily Roster'!$Q29</f>
        <v>0</v>
      </c>
      <c r="R29" s="56">
        <f>'[4]Daily Roster'!$R29</f>
        <v>0</v>
      </c>
      <c r="S29" s="56">
        <f>'[4]Daily Roster'!$S29</f>
        <v>0</v>
      </c>
      <c r="T29" s="56">
        <f>'[4]Daily Roster'!$T29</f>
        <v>0</v>
      </c>
    </row>
    <row r="30" spans="1:20" x14ac:dyDescent="0.3">
      <c r="A30" s="7">
        <v>43504</v>
      </c>
      <c r="B30" s="1" t="s">
        <v>5</v>
      </c>
      <c r="C30" s="70" t="str">
        <f>'[4]Daily Roster'!$C30</f>
        <v>Mark</v>
      </c>
      <c r="D30" s="70" t="str">
        <f>'[4]Daily Roster'!$D30</f>
        <v>M.Lu</v>
      </c>
      <c r="E30" s="70" t="str">
        <f>'[4]Daily Roster'!$E30</f>
        <v>J.Yang</v>
      </c>
      <c r="F30" s="70" t="str">
        <f>'[4]Daily Roster'!$F30</f>
        <v>MichaelL</v>
      </c>
      <c r="G30" s="70" t="str">
        <f>'[4]Daily Roster'!$G30</f>
        <v>blank</v>
      </c>
      <c r="H30" s="70">
        <f>'[4]Daily Roster'!$H30</f>
        <v>0</v>
      </c>
      <c r="I30" s="70" t="str">
        <f>'[4]Daily Roster'!$I30</f>
        <v>J.Hunter</v>
      </c>
      <c r="J30" s="70" t="str">
        <f>'[4]Daily Roster'!$J30</f>
        <v>qq</v>
      </c>
      <c r="K30" s="70" t="str">
        <f>'[4]Daily Roster'!$K30</f>
        <v>Helen</v>
      </c>
      <c r="L30" s="70" t="str">
        <f>'[4]Daily Roster'!$L30</f>
        <v>C.Vosk</v>
      </c>
      <c r="M30" s="70" t="str">
        <f>'[4]Daily Roster'!$M30</f>
        <v>Renise</v>
      </c>
      <c r="N30" s="56" t="str">
        <f>'[4]Daily Roster'!$N30</f>
        <v>Sandra</v>
      </c>
      <c r="O30" s="56" t="str">
        <f>'[4]Daily Roster'!$O30</f>
        <v>Dalia</v>
      </c>
      <c r="P30" s="56">
        <f>'[4]Daily Roster'!$P30</f>
        <v>0</v>
      </c>
      <c r="Q30" s="56">
        <f>'[4]Daily Roster'!$Q30</f>
        <v>0</v>
      </c>
      <c r="R30" s="56">
        <f>'[4]Daily Roster'!$R30</f>
        <v>0</v>
      </c>
      <c r="S30" s="56">
        <f>'[4]Daily Roster'!$S30</f>
        <v>0</v>
      </c>
      <c r="T30" s="56">
        <f>'[4]Daily Roster'!$T30</f>
        <v>0</v>
      </c>
    </row>
    <row r="31" spans="1:20" x14ac:dyDescent="0.3">
      <c r="A31" s="7">
        <v>43507</v>
      </c>
      <c r="B31" s="1" t="s">
        <v>1</v>
      </c>
      <c r="C31" s="70" t="str">
        <f>'[4]Daily Roster'!$C31</f>
        <v>Mark</v>
      </c>
      <c r="D31" s="70" t="str">
        <f>'[4]Daily Roster'!$D31</f>
        <v>M.Lu</v>
      </c>
      <c r="E31" s="70" t="str">
        <f>'[4]Daily Roster'!$E31</f>
        <v>J.Yang</v>
      </c>
      <c r="F31" s="70" t="str">
        <f>'[4]Daily Roster'!$F31</f>
        <v>MichaelL</v>
      </c>
      <c r="G31" s="70" t="str">
        <f>'[4]Daily Roster'!$G31</f>
        <v>blank</v>
      </c>
      <c r="H31" s="70">
        <f>'[4]Daily Roster'!$H31</f>
        <v>0</v>
      </c>
      <c r="I31" s="70" t="str">
        <f>'[4]Daily Roster'!$I31</f>
        <v>J.Hunter</v>
      </c>
      <c r="J31" s="70" t="str">
        <f>'[4]Daily Roster'!$J31</f>
        <v>qq</v>
      </c>
      <c r="K31" s="70" t="str">
        <f>'[4]Daily Roster'!$K31</f>
        <v>Helen</v>
      </c>
      <c r="L31" s="70" t="str">
        <f>'[4]Daily Roster'!$L31</f>
        <v>C.Vosk</v>
      </c>
      <c r="M31" s="70" t="str">
        <f>'[4]Daily Roster'!$M31</f>
        <v>Renise</v>
      </c>
      <c r="N31" s="56" t="str">
        <f>'[4]Daily Roster'!$N31</f>
        <v>Sandra</v>
      </c>
      <c r="O31" s="56" t="str">
        <f>'[4]Daily Roster'!$O31</f>
        <v>Dalia</v>
      </c>
      <c r="P31" s="56">
        <f>'[4]Daily Roster'!$P31</f>
        <v>0</v>
      </c>
      <c r="Q31" s="56">
        <f>'[4]Daily Roster'!$Q31</f>
        <v>0</v>
      </c>
      <c r="R31" s="56">
        <f>'[4]Daily Roster'!$R31</f>
        <v>0</v>
      </c>
      <c r="S31" s="56">
        <f>'[4]Daily Roster'!$S31</f>
        <v>0</v>
      </c>
      <c r="T31" s="56">
        <f>'[4]Daily Roster'!$T31</f>
        <v>0</v>
      </c>
    </row>
    <row r="32" spans="1:20" x14ac:dyDescent="0.3">
      <c r="A32" s="7">
        <v>43508</v>
      </c>
      <c r="B32" s="1" t="s">
        <v>2</v>
      </c>
      <c r="C32" s="70" t="str">
        <f>'[4]Daily Roster'!$C32</f>
        <v>Mark</v>
      </c>
      <c r="D32" s="70" t="str">
        <f>'[4]Daily Roster'!$D32</f>
        <v>M.Lu</v>
      </c>
      <c r="E32" s="70" t="str">
        <f>'[4]Daily Roster'!$E32</f>
        <v>J.Yang</v>
      </c>
      <c r="F32" s="70" t="str">
        <f>'[4]Daily Roster'!$F32</f>
        <v>MichaelL</v>
      </c>
      <c r="G32" s="70" t="str">
        <f>'[4]Daily Roster'!$G32</f>
        <v>blank</v>
      </c>
      <c r="H32" s="70">
        <f>'[4]Daily Roster'!$H32</f>
        <v>0</v>
      </c>
      <c r="I32" s="70" t="str">
        <f>'[4]Daily Roster'!$I32</f>
        <v>J.Hunter</v>
      </c>
      <c r="J32" s="70" t="str">
        <f>'[4]Daily Roster'!$J32</f>
        <v>Monique</v>
      </c>
      <c r="K32" s="70" t="str">
        <f>'[4]Daily Roster'!$K32</f>
        <v xml:space="preserve"> Helen</v>
      </c>
      <c r="L32" s="70" t="str">
        <f>'[4]Daily Roster'!$L32</f>
        <v>C.Vosk</v>
      </c>
      <c r="M32" s="70" t="str">
        <f>'[4]Daily Roster'!$M32</f>
        <v>Renise</v>
      </c>
      <c r="N32" s="56" t="str">
        <f>'[4]Daily Roster'!$N32</f>
        <v>Sandra</v>
      </c>
      <c r="O32" s="56" t="str">
        <f>'[4]Daily Roster'!$O32</f>
        <v>Dalia</v>
      </c>
      <c r="P32" s="56">
        <f>'[4]Daily Roster'!$P32</f>
        <v>0</v>
      </c>
      <c r="Q32" s="56">
        <f>'[4]Daily Roster'!$Q32</f>
        <v>0</v>
      </c>
      <c r="R32" s="56">
        <f>'[4]Daily Roster'!$R32</f>
        <v>0</v>
      </c>
      <c r="S32" s="56">
        <f>'[4]Daily Roster'!$S32</f>
        <v>0</v>
      </c>
      <c r="T32" s="56">
        <f>'[4]Daily Roster'!$T32</f>
        <v>0</v>
      </c>
    </row>
    <row r="33" spans="1:20" x14ac:dyDescent="0.3">
      <c r="A33" s="7">
        <v>43509</v>
      </c>
      <c r="B33" s="1" t="s">
        <v>3</v>
      </c>
      <c r="C33" s="70" t="str">
        <f>'[4]Daily Roster'!$C33</f>
        <v>Mark</v>
      </c>
      <c r="D33" s="70" t="str">
        <f>'[4]Daily Roster'!$D33</f>
        <v>M.Lu</v>
      </c>
      <c r="E33" s="70" t="str">
        <f>'[4]Daily Roster'!$E33</f>
        <v>A.Tran</v>
      </c>
      <c r="F33" s="70" t="str">
        <f>'[4]Daily Roster'!$F33</f>
        <v>MichaelL</v>
      </c>
      <c r="G33" s="70" t="str">
        <f>'[4]Daily Roster'!$G33</f>
        <v>blank</v>
      </c>
      <c r="H33" s="70">
        <f>'[4]Daily Roster'!$H33</f>
        <v>0</v>
      </c>
      <c r="I33" s="70" t="str">
        <f>'[4]Daily Roster'!$I33</f>
        <v>J.Hunter</v>
      </c>
      <c r="J33" s="70" t="str">
        <f>'[4]Daily Roster'!$J33</f>
        <v>qq</v>
      </c>
      <c r="K33" s="70" t="str">
        <f>'[4]Daily Roster'!$K33</f>
        <v>Helen</v>
      </c>
      <c r="L33" s="70" t="str">
        <f>'[4]Daily Roster'!$L33</f>
        <v>C.Vosk</v>
      </c>
      <c r="M33" s="70" t="str">
        <f>'[4]Daily Roster'!$M33</f>
        <v>Monique</v>
      </c>
      <c r="N33" s="56" t="str">
        <f>'[4]Daily Roster'!$N33</f>
        <v>Sandra</v>
      </c>
      <c r="O33" s="56" t="str">
        <f>'[4]Daily Roster'!$O33</f>
        <v>Dalia</v>
      </c>
      <c r="P33" s="56">
        <f>'[4]Daily Roster'!$P33</f>
        <v>0</v>
      </c>
      <c r="Q33" s="56">
        <f>'[4]Daily Roster'!$Q33</f>
        <v>0</v>
      </c>
      <c r="R33" s="56">
        <f>'[4]Daily Roster'!$R33</f>
        <v>0</v>
      </c>
      <c r="S33" s="56">
        <f>'[4]Daily Roster'!$S33</f>
        <v>0</v>
      </c>
      <c r="T33" s="56">
        <f>'[4]Daily Roster'!$T33</f>
        <v>0</v>
      </c>
    </row>
    <row r="34" spans="1:20" x14ac:dyDescent="0.3">
      <c r="A34" s="7">
        <v>43510</v>
      </c>
      <c r="B34" s="1" t="s">
        <v>4</v>
      </c>
      <c r="C34" s="70" t="str">
        <f>'[4]Daily Roster'!$C34</f>
        <v>Mark</v>
      </c>
      <c r="D34" s="70" t="str">
        <f>'[4]Daily Roster'!$D34</f>
        <v>M.Lu</v>
      </c>
      <c r="E34" s="70" t="str">
        <f>'[4]Daily Roster'!$E34</f>
        <v>J.Yang</v>
      </c>
      <c r="F34" s="70" t="str">
        <f>'[4]Daily Roster'!$F34</f>
        <v>MichaelL</v>
      </c>
      <c r="G34" s="70" t="str">
        <f>'[4]Daily Roster'!$G34</f>
        <v>blank</v>
      </c>
      <c r="H34" s="70">
        <f>'[4]Daily Roster'!$H34</f>
        <v>0</v>
      </c>
      <c r="I34" s="70" t="str">
        <f>'[4]Daily Roster'!$I34</f>
        <v>J.Hunter</v>
      </c>
      <c r="J34" s="70" t="str">
        <f>'[4]Daily Roster'!$J34</f>
        <v>qq</v>
      </c>
      <c r="K34" s="70" t="str">
        <f>'[4]Daily Roster'!$K34</f>
        <v>Helen</v>
      </c>
      <c r="L34" s="70" t="str">
        <f>'[4]Daily Roster'!$L34</f>
        <v>C.Vosk</v>
      </c>
      <c r="M34" s="70" t="str">
        <f>'[4]Daily Roster'!$M34</f>
        <v>Renise</v>
      </c>
      <c r="N34" s="56" t="str">
        <f>'[4]Daily Roster'!$N34</f>
        <v>Sandra</v>
      </c>
      <c r="O34" s="56" t="str">
        <f>'[4]Daily Roster'!$O34</f>
        <v>Dalia</v>
      </c>
      <c r="P34" s="56">
        <f>'[4]Daily Roster'!$P34</f>
        <v>0</v>
      </c>
      <c r="Q34" s="56">
        <f>'[4]Daily Roster'!$Q34</f>
        <v>0</v>
      </c>
      <c r="R34" s="56">
        <f>'[4]Daily Roster'!$R34</f>
        <v>0</v>
      </c>
      <c r="S34" s="56">
        <f>'[4]Daily Roster'!$S34</f>
        <v>0</v>
      </c>
      <c r="T34" s="56">
        <f>'[4]Daily Roster'!$T34</f>
        <v>0</v>
      </c>
    </row>
    <row r="35" spans="1:20" x14ac:dyDescent="0.3">
      <c r="A35" s="7">
        <v>43511</v>
      </c>
      <c r="B35" s="1" t="s">
        <v>5</v>
      </c>
      <c r="C35" s="70" t="str">
        <f>'[4]Daily Roster'!$C35</f>
        <v>A.Tran</v>
      </c>
      <c r="D35" s="70" t="str">
        <f>'[4]Daily Roster'!$D35</f>
        <v>M.Lu</v>
      </c>
      <c r="E35" s="70" t="str">
        <f>'[4]Daily Roster'!$E35</f>
        <v>J.Yang</v>
      </c>
      <c r="F35" s="70" t="str">
        <f>'[4]Daily Roster'!$F35</f>
        <v>MichaelL</v>
      </c>
      <c r="G35" s="70" t="str">
        <f>'[4]Daily Roster'!$G35</f>
        <v>blank</v>
      </c>
      <c r="H35" s="70">
        <f>'[4]Daily Roster'!$H35</f>
        <v>0</v>
      </c>
      <c r="I35" s="70" t="str">
        <f>'[4]Daily Roster'!$I35</f>
        <v>J.Hunter</v>
      </c>
      <c r="J35" s="70" t="str">
        <f>'[4]Daily Roster'!$J35</f>
        <v>qq</v>
      </c>
      <c r="K35" s="70" t="str">
        <f>'[4]Daily Roster'!$K35</f>
        <v>Helen</v>
      </c>
      <c r="L35" s="70" t="str">
        <f>'[4]Daily Roster'!$L35</f>
        <v>C.Vosk</v>
      </c>
      <c r="M35" s="70" t="str">
        <f>'[4]Daily Roster'!$M35</f>
        <v>Renise</v>
      </c>
      <c r="N35" s="56" t="str">
        <f>'[4]Daily Roster'!$N35</f>
        <v>Sandra</v>
      </c>
      <c r="O35" s="56" t="str">
        <f>'[4]Daily Roster'!$O35</f>
        <v>Dalia</v>
      </c>
      <c r="P35" s="56">
        <f>'[4]Daily Roster'!$P35</f>
        <v>0</v>
      </c>
      <c r="Q35" s="56">
        <f>'[4]Daily Roster'!$Q35</f>
        <v>0</v>
      </c>
      <c r="R35" s="56">
        <f>'[4]Daily Roster'!$R35</f>
        <v>0</v>
      </c>
      <c r="S35" s="56">
        <f>'[4]Daily Roster'!$S35</f>
        <v>0</v>
      </c>
      <c r="T35" s="56">
        <f>'[4]Daily Roster'!$T35</f>
        <v>0</v>
      </c>
    </row>
    <row r="36" spans="1:20" x14ac:dyDescent="0.3">
      <c r="A36" s="7">
        <v>43514</v>
      </c>
      <c r="B36" s="1" t="s">
        <v>1</v>
      </c>
      <c r="C36" s="70" t="str">
        <f>'[4]Daily Roster'!$C36</f>
        <v>Mark</v>
      </c>
      <c r="D36" s="70" t="str">
        <f>'[4]Daily Roster'!$D36</f>
        <v>M.Lu</v>
      </c>
      <c r="E36" s="70" t="str">
        <f>'[4]Daily Roster'!$E36</f>
        <v>Mohammed</v>
      </c>
      <c r="F36" s="70" t="str">
        <f>'[4]Daily Roster'!$F36</f>
        <v>qq</v>
      </c>
      <c r="G36" s="70" t="str">
        <f>'[4]Daily Roster'!$G36</f>
        <v>qq</v>
      </c>
      <c r="H36" s="70" t="str">
        <f>'[4]Daily Roster'!$H36</f>
        <v>qq</v>
      </c>
      <c r="I36" s="70" t="str">
        <f>'[4]Daily Roster'!$I36</f>
        <v>J.Hunter</v>
      </c>
      <c r="J36" s="70" t="str">
        <f>'[4]Daily Roster'!$J36</f>
        <v>qq</v>
      </c>
      <c r="K36" s="70" t="str">
        <f>'[4]Daily Roster'!$K36</f>
        <v>Helen</v>
      </c>
      <c r="L36" s="70" t="str">
        <f>'[4]Daily Roster'!$L36</f>
        <v>C.Vosk</v>
      </c>
      <c r="M36" s="70" t="str">
        <f>'[4]Daily Roster'!$M36</f>
        <v>Renise</v>
      </c>
      <c r="N36" s="56" t="str">
        <f>'[4]Daily Roster'!$N36</f>
        <v>Sandra</v>
      </c>
      <c r="O36" s="56" t="str">
        <f>'[4]Daily Roster'!$O36</f>
        <v>Dalia</v>
      </c>
      <c r="P36" s="56">
        <f>'[4]Daily Roster'!$P36</f>
        <v>0</v>
      </c>
      <c r="Q36" s="56">
        <f>'[4]Daily Roster'!$Q36</f>
        <v>0</v>
      </c>
      <c r="R36" s="56">
        <f>'[4]Daily Roster'!$R36</f>
        <v>0</v>
      </c>
      <c r="S36" s="56">
        <f>'[4]Daily Roster'!$S36</f>
        <v>0</v>
      </c>
      <c r="T36" s="56">
        <f>'[4]Daily Roster'!$T36</f>
        <v>0</v>
      </c>
    </row>
    <row r="37" spans="1:20" x14ac:dyDescent="0.3">
      <c r="A37" s="7">
        <v>43515</v>
      </c>
      <c r="B37" s="1" t="s">
        <v>2</v>
      </c>
      <c r="C37" s="70" t="str">
        <f>'[4]Daily Roster'!$C37</f>
        <v>Mark</v>
      </c>
      <c r="D37" s="70" t="str">
        <f>'[4]Daily Roster'!$D37</f>
        <v>M.Lu</v>
      </c>
      <c r="E37" s="70" t="str">
        <f>'[4]Daily Roster'!$E37</f>
        <v>Mohammed</v>
      </c>
      <c r="F37" s="70" t="str">
        <f>'[4]Daily Roster'!$F37</f>
        <v>MichaelL</v>
      </c>
      <c r="G37" s="70" t="str">
        <f>'[4]Daily Roster'!$G37</f>
        <v>qq</v>
      </c>
      <c r="H37" s="70" t="str">
        <f>'[4]Daily Roster'!$H37</f>
        <v>Lucky</v>
      </c>
      <c r="I37" s="70" t="str">
        <f>'[4]Daily Roster'!$I37</f>
        <v>J.Hunter</v>
      </c>
      <c r="J37" s="70" t="str">
        <f>'[4]Daily Roster'!$J37</f>
        <v>Monique</v>
      </c>
      <c r="K37" s="70" t="str">
        <f>'[4]Daily Roster'!$K37</f>
        <v>Helen</v>
      </c>
      <c r="L37" s="70" t="str">
        <f>'[4]Daily Roster'!$L37</f>
        <v>C.Vosk</v>
      </c>
      <c r="M37" s="70" t="str">
        <f>'[4]Daily Roster'!$M37</f>
        <v>Renise</v>
      </c>
      <c r="N37" s="56" t="str">
        <f>'[4]Daily Roster'!$N37</f>
        <v>Sandra</v>
      </c>
      <c r="O37" s="56" t="str">
        <f>'[4]Daily Roster'!$O37</f>
        <v>Dalia</v>
      </c>
      <c r="P37" s="56">
        <f>'[4]Daily Roster'!$P37</f>
        <v>0</v>
      </c>
      <c r="Q37" s="56">
        <f>'[4]Daily Roster'!$Q37</f>
        <v>0</v>
      </c>
      <c r="R37" s="56">
        <f>'[4]Daily Roster'!$R37</f>
        <v>0</v>
      </c>
      <c r="S37" s="56">
        <f>'[4]Daily Roster'!$S37</f>
        <v>0</v>
      </c>
      <c r="T37" s="56">
        <f>'[4]Daily Roster'!$T37</f>
        <v>0</v>
      </c>
    </row>
    <row r="38" spans="1:20" ht="30" x14ac:dyDescent="0.3">
      <c r="A38" s="7">
        <v>43516</v>
      </c>
      <c r="B38" s="1" t="s">
        <v>3</v>
      </c>
      <c r="C38" s="70" t="str">
        <f>'[4]Daily Roster'!$C38</f>
        <v>Mark</v>
      </c>
      <c r="D38" s="70" t="str">
        <f>'[4]Daily Roster'!$D38</f>
        <v>M.Lu</v>
      </c>
      <c r="E38" s="70" t="str">
        <f>'[4]Daily Roster'!$E38</f>
        <v>Mohammed</v>
      </c>
      <c r="F38" s="70" t="str">
        <f>'[4]Daily Roster'!$F38</f>
        <v>MichaelL</v>
      </c>
      <c r="G38" s="70" t="str">
        <f>'[4]Daily Roster'!$G38</f>
        <v>qq</v>
      </c>
      <c r="H38" s="70" t="str">
        <f>'[4]Daily Roster'!$H38</f>
        <v>qq</v>
      </c>
      <c r="I38" s="70" t="str">
        <f>'[4]Daily Roster'!$I38</f>
        <v>J.Hunter</v>
      </c>
      <c r="J38" s="70" t="str">
        <f>'[4]Daily Roster'!$J38</f>
        <v>qq</v>
      </c>
      <c r="K38" s="70" t="str">
        <f>'[4]Daily Roster'!$K38</f>
        <v>Helen / Monique</v>
      </c>
      <c r="L38" s="70" t="str">
        <f>'[4]Daily Roster'!$L38</f>
        <v>C.Vosk</v>
      </c>
      <c r="M38" s="70" t="str">
        <f>'[4]Daily Roster'!$M38</f>
        <v>Renise</v>
      </c>
      <c r="N38" s="56" t="str">
        <f>'[4]Daily Roster'!$N38</f>
        <v>Sandra</v>
      </c>
      <c r="O38" s="56" t="str">
        <f>'[4]Daily Roster'!$O38</f>
        <v>Dalia</v>
      </c>
      <c r="P38" s="56">
        <f>'[4]Daily Roster'!$P38</f>
        <v>0</v>
      </c>
      <c r="Q38" s="56">
        <f>'[4]Daily Roster'!$Q38</f>
        <v>0</v>
      </c>
      <c r="R38" s="56">
        <f>'[4]Daily Roster'!$R38</f>
        <v>0</v>
      </c>
      <c r="S38" s="56">
        <f>'[4]Daily Roster'!$S38</f>
        <v>0</v>
      </c>
      <c r="T38" s="56">
        <f>'[4]Daily Roster'!$T38</f>
        <v>0</v>
      </c>
    </row>
    <row r="39" spans="1:20" x14ac:dyDescent="0.3">
      <c r="A39" s="7">
        <v>43517</v>
      </c>
      <c r="B39" s="1" t="s">
        <v>4</v>
      </c>
      <c r="C39" s="70" t="str">
        <f>'[4]Daily Roster'!$C39</f>
        <v>Mark</v>
      </c>
      <c r="D39" s="70" t="str">
        <f>'[4]Daily Roster'!$D39</f>
        <v>M.Lu</v>
      </c>
      <c r="E39" s="70" t="str">
        <f>'[4]Daily Roster'!$E39</f>
        <v>Mohammed</v>
      </c>
      <c r="F39" s="70" t="str">
        <f>'[4]Daily Roster'!$F39</f>
        <v>MichaelL</v>
      </c>
      <c r="G39" s="70" t="str">
        <f>'[4]Daily Roster'!$G39</f>
        <v>qq</v>
      </c>
      <c r="H39" s="70" t="str">
        <f>'[4]Daily Roster'!$H39</f>
        <v>qq</v>
      </c>
      <c r="I39" s="70" t="str">
        <f>'[4]Daily Roster'!$I39</f>
        <v>J.Hunter</v>
      </c>
      <c r="J39" s="70" t="str">
        <f>'[4]Daily Roster'!$J39</f>
        <v>qq</v>
      </c>
      <c r="K39" s="70" t="str">
        <f>'[4]Daily Roster'!$K39</f>
        <v>Helen</v>
      </c>
      <c r="L39" s="70" t="str">
        <f>'[4]Daily Roster'!$L39</f>
        <v>C.Vosk</v>
      </c>
      <c r="M39" s="70" t="str">
        <f>'[4]Daily Roster'!$M39</f>
        <v>Renise</v>
      </c>
      <c r="N39" s="56" t="str">
        <f>'[4]Daily Roster'!$N39</f>
        <v>Sandra</v>
      </c>
      <c r="O39" s="56" t="str">
        <f>'[4]Daily Roster'!$O39</f>
        <v>Dalia</v>
      </c>
      <c r="P39" s="56">
        <f>'[4]Daily Roster'!$P39</f>
        <v>0</v>
      </c>
      <c r="Q39" s="56">
        <f>'[4]Daily Roster'!$Q39</f>
        <v>0</v>
      </c>
      <c r="R39" s="56">
        <f>'[4]Daily Roster'!$R39</f>
        <v>0</v>
      </c>
      <c r="S39" s="56">
        <f>'[4]Daily Roster'!$S39</f>
        <v>0</v>
      </c>
      <c r="T39" s="56">
        <f>'[4]Daily Roster'!$T39</f>
        <v>0</v>
      </c>
    </row>
    <row r="40" spans="1:20" x14ac:dyDescent="0.3">
      <c r="A40" s="7">
        <v>43518</v>
      </c>
      <c r="B40" s="1" t="s">
        <v>5</v>
      </c>
      <c r="C40" s="70" t="str">
        <f>'[4]Daily Roster'!$C40</f>
        <v>Mark</v>
      </c>
      <c r="D40" s="70" t="str">
        <f>'[4]Daily Roster'!$D40</f>
        <v>M.Lu</v>
      </c>
      <c r="E40" s="70" t="str">
        <f>'[4]Daily Roster'!$E40</f>
        <v>Mohammed</v>
      </c>
      <c r="F40" s="70" t="str">
        <f>'[4]Daily Roster'!$F40</f>
        <v>MichaelL</v>
      </c>
      <c r="G40" s="70" t="str">
        <f>'[4]Daily Roster'!$G40</f>
        <v>qq</v>
      </c>
      <c r="H40" s="70" t="str">
        <f>'[4]Daily Roster'!$H40</f>
        <v>Lucky</v>
      </c>
      <c r="I40" s="70" t="str">
        <f>'[4]Daily Roster'!$I40</f>
        <v>J.Hunter</v>
      </c>
      <c r="J40" s="70" t="str">
        <f>'[4]Daily Roster'!$J40</f>
        <v>qq</v>
      </c>
      <c r="K40" s="70" t="str">
        <f>'[4]Daily Roster'!$K40</f>
        <v>Helen</v>
      </c>
      <c r="L40" s="70" t="str">
        <f>'[4]Daily Roster'!$L40</f>
        <v>C.Vosk</v>
      </c>
      <c r="M40" s="70" t="str">
        <f>'[4]Daily Roster'!$M40</f>
        <v>Renise</v>
      </c>
      <c r="N40" s="56" t="str">
        <f>'[4]Daily Roster'!$N40</f>
        <v>Sandra</v>
      </c>
      <c r="O40" s="56" t="str">
        <f>'[4]Daily Roster'!$O40</f>
        <v>Phuong</v>
      </c>
      <c r="P40" s="56">
        <f>'[4]Daily Roster'!$P40</f>
        <v>0</v>
      </c>
      <c r="Q40" s="56">
        <f>'[4]Daily Roster'!$Q40</f>
        <v>0</v>
      </c>
      <c r="R40" s="56">
        <f>'[4]Daily Roster'!$R40</f>
        <v>0</v>
      </c>
      <c r="S40" s="56">
        <f>'[4]Daily Roster'!$S40</f>
        <v>0</v>
      </c>
      <c r="T40" s="56">
        <f>'[4]Daily Roster'!$T40</f>
        <v>0</v>
      </c>
    </row>
    <row r="41" spans="1:20" x14ac:dyDescent="0.3">
      <c r="A41" s="7">
        <v>43521</v>
      </c>
      <c r="B41" s="1" t="s">
        <v>1</v>
      </c>
      <c r="C41" s="70" t="str">
        <f>'[4]Daily Roster'!$C41</f>
        <v>Mark</v>
      </c>
      <c r="D41" s="70" t="str">
        <f>'[4]Daily Roster'!$D41</f>
        <v>Mohammed</v>
      </c>
      <c r="E41" s="70" t="str">
        <f>'[4]Daily Roster'!$E41</f>
        <v>J.Yang</v>
      </c>
      <c r="F41" s="70" t="str">
        <f>'[4]Daily Roster'!$F41</f>
        <v>MichaelL</v>
      </c>
      <c r="G41" s="70" t="str">
        <f>'[4]Daily Roster'!$G41</f>
        <v>qq</v>
      </c>
      <c r="H41" s="70" t="str">
        <f>'[4]Daily Roster'!$H41</f>
        <v>Lucky</v>
      </c>
      <c r="I41" s="70" t="str">
        <f>'[4]Daily Roster'!$I41</f>
        <v>J.Hunter</v>
      </c>
      <c r="J41" s="70" t="str">
        <f>'[4]Daily Roster'!$J41</f>
        <v>qq</v>
      </c>
      <c r="K41" s="70" t="str">
        <f>'[4]Daily Roster'!$K41</f>
        <v>Helen</v>
      </c>
      <c r="L41" s="70" t="str">
        <f>'[4]Daily Roster'!$L41</f>
        <v>C.Vosk</v>
      </c>
      <c r="M41" s="70" t="str">
        <f>'[4]Daily Roster'!$M41</f>
        <v>Renise</v>
      </c>
      <c r="N41" s="56" t="str">
        <f>'[4]Daily Roster'!$N41</f>
        <v>Sandra</v>
      </c>
      <c r="O41" s="56" t="str">
        <f>'[4]Daily Roster'!$O41</f>
        <v>Dalia</v>
      </c>
      <c r="P41" s="56" t="str">
        <f>'[4]Daily Roster'!$P41</f>
        <v>Sam</v>
      </c>
      <c r="Q41" s="56">
        <f>'[4]Daily Roster'!$Q41</f>
        <v>0</v>
      </c>
      <c r="R41" s="56">
        <f>'[4]Daily Roster'!$R41</f>
        <v>0</v>
      </c>
      <c r="S41" s="56">
        <f>'[4]Daily Roster'!$S41</f>
        <v>0</v>
      </c>
      <c r="T41" s="56">
        <f>'[4]Daily Roster'!$T41</f>
        <v>0</v>
      </c>
    </row>
    <row r="42" spans="1:20" x14ac:dyDescent="0.3">
      <c r="A42" s="7">
        <v>43522</v>
      </c>
      <c r="B42" s="1" t="s">
        <v>2</v>
      </c>
      <c r="C42" s="70" t="str">
        <f>'[4]Daily Roster'!$C42</f>
        <v>Mark/A.Truong</v>
      </c>
      <c r="D42" s="70" t="str">
        <f>'[4]Daily Roster'!$D42</f>
        <v>Mohammed</v>
      </c>
      <c r="E42" s="70" t="str">
        <f>'[4]Daily Roster'!$E42</f>
        <v>J.Yang</v>
      </c>
      <c r="F42" s="70" t="str">
        <f>'[4]Daily Roster'!$F42</f>
        <v>MichaelL</v>
      </c>
      <c r="G42" s="70" t="str">
        <f>'[4]Daily Roster'!$G42</f>
        <v>qq</v>
      </c>
      <c r="H42" s="70" t="str">
        <f>'[4]Daily Roster'!$H42</f>
        <v>Lucky</v>
      </c>
      <c r="I42" s="70" t="str">
        <f>'[4]Daily Roster'!$I42</f>
        <v>J.Hunter</v>
      </c>
      <c r="J42" s="70" t="str">
        <f>'[4]Daily Roster'!$J42</f>
        <v>Vivienne</v>
      </c>
      <c r="K42" s="70" t="str">
        <f>'[4]Daily Roster'!$K42</f>
        <v>Helen</v>
      </c>
      <c r="L42" s="70" t="str">
        <f>'[4]Daily Roster'!$L42</f>
        <v>Monique</v>
      </c>
      <c r="M42" s="70" t="str">
        <f>'[4]Daily Roster'!$M42</f>
        <v>Renise</v>
      </c>
      <c r="N42" s="56" t="str">
        <f>'[4]Daily Roster'!$N42</f>
        <v>Sandra</v>
      </c>
      <c r="O42" s="56" t="str">
        <f>'[4]Daily Roster'!$O42</f>
        <v>Dalia</v>
      </c>
      <c r="P42" s="56" t="str">
        <f>'[4]Daily Roster'!$P42</f>
        <v>qq</v>
      </c>
      <c r="Q42" s="56">
        <f>'[4]Daily Roster'!$Q42</f>
        <v>0</v>
      </c>
      <c r="R42" s="56">
        <f>'[4]Daily Roster'!$R42</f>
        <v>0</v>
      </c>
      <c r="S42" s="56">
        <f>'[4]Daily Roster'!$S42</f>
        <v>0</v>
      </c>
      <c r="T42" s="56">
        <f>'[4]Daily Roster'!$T42</f>
        <v>0</v>
      </c>
    </row>
    <row r="43" spans="1:20" x14ac:dyDescent="0.3">
      <c r="A43" s="7">
        <v>43523</v>
      </c>
      <c r="B43" s="1" t="s">
        <v>3</v>
      </c>
      <c r="C43" s="70" t="str">
        <f>'[4]Daily Roster'!$C43</f>
        <v>Mark</v>
      </c>
      <c r="D43" s="70" t="str">
        <f>'[4]Daily Roster'!$D43</f>
        <v>M.Lu</v>
      </c>
      <c r="E43" s="70" t="str">
        <f>'[4]Daily Roster'!$E43</f>
        <v>J.Yang</v>
      </c>
      <c r="F43" s="70" t="str">
        <f>'[4]Daily Roster'!$F43</f>
        <v>MichaelL</v>
      </c>
      <c r="G43" s="70" t="str">
        <f>'[4]Daily Roster'!$G43</f>
        <v>qq</v>
      </c>
      <c r="H43" s="70" t="str">
        <f>'[4]Daily Roster'!$H43</f>
        <v>Lucky</v>
      </c>
      <c r="I43" s="70" t="str">
        <f>'[4]Daily Roster'!$I43</f>
        <v>J.Hunter</v>
      </c>
      <c r="J43" s="70" t="str">
        <f>'[4]Daily Roster'!$J43</f>
        <v>qq</v>
      </c>
      <c r="K43" s="70" t="str">
        <f>'[4]Daily Roster'!$K43</f>
        <v>Monique</v>
      </c>
      <c r="L43" s="70" t="str">
        <f>'[4]Daily Roster'!$L43</f>
        <v>C.Vosk</v>
      </c>
      <c r="M43" s="70" t="str">
        <f>'[4]Daily Roster'!$M43</f>
        <v>Renise</v>
      </c>
      <c r="N43" s="56" t="str">
        <f>'[4]Daily Roster'!$N43</f>
        <v>Sandra</v>
      </c>
      <c r="O43" s="56" t="str">
        <f>'[4]Daily Roster'!$O43</f>
        <v>Dalia</v>
      </c>
      <c r="P43" s="56" t="str">
        <f>'[4]Daily Roster'!$P43</f>
        <v>qq</v>
      </c>
      <c r="Q43" s="56">
        <f>'[4]Daily Roster'!$Q43</f>
        <v>0</v>
      </c>
      <c r="R43" s="56">
        <f>'[4]Daily Roster'!$R43</f>
        <v>0</v>
      </c>
      <c r="S43" s="56">
        <f>'[4]Daily Roster'!$S43</f>
        <v>0</v>
      </c>
      <c r="T43" s="56">
        <f>'[4]Daily Roster'!$T43</f>
        <v>0</v>
      </c>
    </row>
    <row r="44" spans="1:20" x14ac:dyDescent="0.3">
      <c r="A44" s="7">
        <v>43524</v>
      </c>
      <c r="B44" s="1" t="s">
        <v>4</v>
      </c>
      <c r="C44" s="70" t="str">
        <f>'[4]Daily Roster'!$C44</f>
        <v>Mark</v>
      </c>
      <c r="D44" s="70" t="str">
        <f>'[4]Daily Roster'!$D44</f>
        <v>M.Lu/Tatyana</v>
      </c>
      <c r="E44" s="70" t="str">
        <f>'[4]Daily Roster'!$E44</f>
        <v>J.Yang</v>
      </c>
      <c r="F44" s="70" t="str">
        <f>'[4]Daily Roster'!$F44</f>
        <v>MichaelL</v>
      </c>
      <c r="G44" s="70" t="str">
        <f>'[4]Daily Roster'!$G44</f>
        <v>qq</v>
      </c>
      <c r="H44" s="70" t="str">
        <f>'[4]Daily Roster'!$H44</f>
        <v>Lucky</v>
      </c>
      <c r="I44" s="70" t="str">
        <f>'[4]Daily Roster'!$I44</f>
        <v>J.Hunter</v>
      </c>
      <c r="J44" s="70" t="str">
        <f>'[4]Daily Roster'!$J44</f>
        <v>qq</v>
      </c>
      <c r="K44" s="70" t="str">
        <f>'[4]Daily Roster'!$K44</f>
        <v>Helen</v>
      </c>
      <c r="L44" s="70" t="str">
        <f>'[4]Daily Roster'!$L44</f>
        <v>C.Vosk</v>
      </c>
      <c r="M44" s="70" t="str">
        <f>'[4]Daily Roster'!$M44</f>
        <v>Renise</v>
      </c>
      <c r="N44" s="56" t="str">
        <f>'[4]Daily Roster'!$N44</f>
        <v>Vivienne</v>
      </c>
      <c r="O44" s="56" t="str">
        <f>'[4]Daily Roster'!$O44</f>
        <v>Dalia</v>
      </c>
      <c r="P44" s="56" t="str">
        <f>'[4]Daily Roster'!$P44</f>
        <v>qq</v>
      </c>
      <c r="Q44" s="56">
        <f>'[4]Daily Roster'!$Q44</f>
        <v>0</v>
      </c>
      <c r="R44" s="56">
        <f>'[4]Daily Roster'!$R44</f>
        <v>0</v>
      </c>
      <c r="S44" s="56">
        <f>'[4]Daily Roster'!$S44</f>
        <v>0</v>
      </c>
      <c r="T44" s="56">
        <f>'[4]Daily Roster'!$T44</f>
        <v>0</v>
      </c>
    </row>
    <row r="45" spans="1:20" x14ac:dyDescent="0.3">
      <c r="A45" s="7">
        <v>43525</v>
      </c>
      <c r="B45" s="1" t="s">
        <v>5</v>
      </c>
      <c r="C45" s="70" t="str">
        <f>'[4]Daily Roster'!$C45</f>
        <v>Mark</v>
      </c>
      <c r="D45" s="70" t="str">
        <f>'[4]Daily Roster'!$D45</f>
        <v>M.Lu</v>
      </c>
      <c r="E45" s="70" t="str">
        <f>'[4]Daily Roster'!$E45</f>
        <v>J.Yang</v>
      </c>
      <c r="F45" s="70" t="str">
        <f>'[4]Daily Roster'!$F45</f>
        <v>MichaelL</v>
      </c>
      <c r="G45" s="70" t="str">
        <f>'[4]Daily Roster'!$G45</f>
        <v>qq</v>
      </c>
      <c r="H45" s="70" t="str">
        <f>'[4]Daily Roster'!$H45</f>
        <v>Lucky</v>
      </c>
      <c r="I45" s="70" t="str">
        <f>'[4]Daily Roster'!$I45</f>
        <v>J.Hunter</v>
      </c>
      <c r="J45" s="70" t="str">
        <f>'[4]Daily Roster'!$J45</f>
        <v>qq</v>
      </c>
      <c r="K45" s="70" t="str">
        <f>'[4]Daily Roster'!$K45</f>
        <v>Helen</v>
      </c>
      <c r="L45" s="70" t="str">
        <f>'[4]Daily Roster'!$L45</f>
        <v>C.Vosk</v>
      </c>
      <c r="M45" s="70" t="str">
        <f>'[4]Daily Roster'!$M45</f>
        <v>Renise</v>
      </c>
      <c r="N45" s="56" t="str">
        <f>'[4]Daily Roster'!$N45</f>
        <v>Sandra</v>
      </c>
      <c r="O45" s="56" t="str">
        <f>'[4]Daily Roster'!$O45</f>
        <v>Dalia</v>
      </c>
      <c r="P45" s="56" t="str">
        <f>'[4]Daily Roster'!$P45</f>
        <v>qq</v>
      </c>
      <c r="Q45" s="56">
        <f>'[4]Daily Roster'!$Q45</f>
        <v>0</v>
      </c>
      <c r="R45" s="56">
        <f>'[4]Daily Roster'!$R45</f>
        <v>0</v>
      </c>
      <c r="S45" s="56">
        <f>'[4]Daily Roster'!$S45</f>
        <v>0</v>
      </c>
      <c r="T45" s="56">
        <f>'[4]Daily Roster'!$T45</f>
        <v>0</v>
      </c>
    </row>
    <row r="46" spans="1:20" x14ac:dyDescent="0.3">
      <c r="A46" s="7">
        <v>43528</v>
      </c>
      <c r="B46" s="1" t="s">
        <v>1</v>
      </c>
      <c r="C46" s="70" t="str">
        <f>'[4]Daily Roster'!$C46</f>
        <v>Mark</v>
      </c>
      <c r="D46" s="70" t="str">
        <f>'[4]Daily Roster'!$D46</f>
        <v>M.Lu</v>
      </c>
      <c r="E46" s="70" t="str">
        <f>'[4]Daily Roster'!$E46</f>
        <v>J.Yang</v>
      </c>
      <c r="F46" s="70" t="str">
        <f>'[4]Daily Roster'!$F46</f>
        <v>MichaelL</v>
      </c>
      <c r="G46" s="70" t="str">
        <f>'[4]Daily Roster'!$G46</f>
        <v>Lucky</v>
      </c>
      <c r="H46" s="70">
        <f>'[4]Daily Roster'!$H46</f>
        <v>0</v>
      </c>
      <c r="I46" s="70" t="str">
        <f>'[4]Daily Roster'!$I46</f>
        <v>J.Hunter</v>
      </c>
      <c r="J46" s="70" t="str">
        <f>'[4]Daily Roster'!$J46</f>
        <v>qq</v>
      </c>
      <c r="K46" s="70" t="str">
        <f>'[4]Daily Roster'!$K46</f>
        <v>Helen</v>
      </c>
      <c r="L46" s="70" t="str">
        <f>'[4]Daily Roster'!$L46</f>
        <v>C.Vosk</v>
      </c>
      <c r="M46" s="70" t="str">
        <f>'[4]Daily Roster'!$M46</f>
        <v>Renise</v>
      </c>
      <c r="N46" s="56" t="str">
        <f>'[4]Daily Roster'!$N46</f>
        <v>Sandra</v>
      </c>
      <c r="O46" s="56" t="str">
        <f>'[4]Daily Roster'!$O46</f>
        <v>Monique</v>
      </c>
      <c r="P46" s="56" t="str">
        <f>'[4]Daily Roster'!$P46</f>
        <v>qq</v>
      </c>
      <c r="Q46" s="56">
        <f>'[4]Daily Roster'!$Q46</f>
        <v>0</v>
      </c>
      <c r="R46" s="56">
        <f>'[4]Daily Roster'!$R46</f>
        <v>0</v>
      </c>
      <c r="S46" s="56">
        <f>'[4]Daily Roster'!$S46</f>
        <v>0</v>
      </c>
      <c r="T46" s="56">
        <f>'[4]Daily Roster'!$T46</f>
        <v>0</v>
      </c>
    </row>
    <row r="47" spans="1:20" x14ac:dyDescent="0.3">
      <c r="A47" s="7">
        <v>43529</v>
      </c>
      <c r="B47" s="1" t="s">
        <v>2</v>
      </c>
      <c r="C47" s="70" t="str">
        <f>'[4]Daily Roster'!$C47</f>
        <v>Mark</v>
      </c>
      <c r="D47" s="70" t="str">
        <f>'[4]Daily Roster'!$D47</f>
        <v>J.Yang</v>
      </c>
      <c r="E47" s="70" t="str">
        <f>'[4]Daily Roster'!$E47</f>
        <v>J.Yang</v>
      </c>
      <c r="F47" s="70" t="str">
        <f>'[4]Daily Roster'!$F47</f>
        <v>MichaelL</v>
      </c>
      <c r="G47" s="70" t="str">
        <f>'[4]Daily Roster'!$G47</f>
        <v>Lucky &gt;1.15pm</v>
      </c>
      <c r="H47" s="70">
        <f>'[4]Daily Roster'!$H47</f>
        <v>0</v>
      </c>
      <c r="I47" s="70" t="str">
        <f>'[4]Daily Roster'!$I47</f>
        <v>J.Hunter</v>
      </c>
      <c r="J47" s="70" t="str">
        <f>'[4]Daily Roster'!$J47</f>
        <v>qq</v>
      </c>
      <c r="K47" s="70" t="str">
        <f>'[4]Daily Roster'!$K47</f>
        <v>Helen</v>
      </c>
      <c r="L47" s="70" t="str">
        <f>'[4]Daily Roster'!$L47</f>
        <v>C.Vosk</v>
      </c>
      <c r="M47" s="70" t="str">
        <f>'[4]Daily Roster'!$M47</f>
        <v>Renise</v>
      </c>
      <c r="N47" s="56" t="str">
        <f>'[4]Daily Roster'!$N47</f>
        <v>Sandra</v>
      </c>
      <c r="O47" s="56" t="str">
        <f>'[4]Daily Roster'!$O47</f>
        <v>Monique</v>
      </c>
      <c r="P47" s="56" t="str">
        <f>'[4]Daily Roster'!$P47</f>
        <v>qq</v>
      </c>
      <c r="Q47" s="56">
        <f>'[4]Daily Roster'!$Q47</f>
        <v>0</v>
      </c>
      <c r="R47" s="56">
        <f>'[4]Daily Roster'!$R47</f>
        <v>0</v>
      </c>
      <c r="S47" s="56">
        <f>'[4]Daily Roster'!$S47</f>
        <v>0</v>
      </c>
      <c r="T47" s="56">
        <f>'[4]Daily Roster'!$T47</f>
        <v>0</v>
      </c>
    </row>
    <row r="48" spans="1:20" x14ac:dyDescent="0.3">
      <c r="A48" s="7">
        <v>43530</v>
      </c>
      <c r="B48" s="1" t="s">
        <v>3</v>
      </c>
      <c r="C48" s="70" t="str">
        <f>'[4]Daily Roster'!$C48</f>
        <v>Mark / A.Truong</v>
      </c>
      <c r="D48" s="70" t="str">
        <f>'[4]Daily Roster'!$D48</f>
        <v>M.Lu</v>
      </c>
      <c r="E48" s="70" t="str">
        <f>'[4]Daily Roster'!$E48</f>
        <v>J.Yang</v>
      </c>
      <c r="F48" s="70" t="str">
        <f>'[4]Daily Roster'!$F48</f>
        <v>MichaelL</v>
      </c>
      <c r="G48" s="70" t="str">
        <f>'[4]Daily Roster'!$G48</f>
        <v>Lucky</v>
      </c>
      <c r="H48" s="70">
        <f>'[4]Daily Roster'!$H48</f>
        <v>0</v>
      </c>
      <c r="I48" s="70" t="str">
        <f>'[4]Daily Roster'!$I48</f>
        <v>J.Hunter</v>
      </c>
      <c r="J48" s="70" t="str">
        <f>'[4]Daily Roster'!$J48</f>
        <v>qq</v>
      </c>
      <c r="K48" s="70" t="str">
        <f>'[4]Daily Roster'!$K48</f>
        <v>Helen</v>
      </c>
      <c r="L48" s="70" t="str">
        <f>'[4]Daily Roster'!$L48</f>
        <v>C.Vosk</v>
      </c>
      <c r="M48" s="70" t="str">
        <f>'[4]Daily Roster'!$M48</f>
        <v>Monique</v>
      </c>
      <c r="N48" s="56" t="str">
        <f>'[4]Daily Roster'!$N48</f>
        <v>Sandra</v>
      </c>
      <c r="O48" s="56" t="str">
        <f>'[4]Daily Roster'!$O48</f>
        <v>Dalia</v>
      </c>
      <c r="P48" s="56" t="str">
        <f>'[4]Daily Roster'!$P48</f>
        <v>qq</v>
      </c>
      <c r="Q48" s="56">
        <f>'[4]Daily Roster'!$Q48</f>
        <v>0</v>
      </c>
      <c r="R48" s="56">
        <f>'[4]Daily Roster'!$R48</f>
        <v>0</v>
      </c>
      <c r="S48" s="56">
        <f>'[4]Daily Roster'!$S48</f>
        <v>0</v>
      </c>
      <c r="T48" s="56">
        <f>'[4]Daily Roster'!$T48</f>
        <v>0</v>
      </c>
    </row>
    <row r="49" spans="1:20" x14ac:dyDescent="0.3">
      <c r="A49" s="7">
        <v>43531</v>
      </c>
      <c r="B49" s="1" t="s">
        <v>4</v>
      </c>
      <c r="C49" s="70" t="str">
        <f>'[4]Daily Roster'!$C49</f>
        <v>Mark</v>
      </c>
      <c r="D49" s="70" t="str">
        <f>'[4]Daily Roster'!$D49</f>
        <v>M.Lu</v>
      </c>
      <c r="E49" s="70" t="str">
        <f>'[4]Daily Roster'!$E49</f>
        <v>J.Yang</v>
      </c>
      <c r="F49" s="70" t="str">
        <f>'[4]Daily Roster'!$F49</f>
        <v>MichaelL</v>
      </c>
      <c r="G49" s="70" t="str">
        <f>'[4]Daily Roster'!$G49</f>
        <v>Lucky</v>
      </c>
      <c r="H49" s="70">
        <f>'[4]Daily Roster'!$H49</f>
        <v>0</v>
      </c>
      <c r="I49" s="70" t="str">
        <f>'[4]Daily Roster'!$I49</f>
        <v>J.Hunter</v>
      </c>
      <c r="J49" s="70" t="str">
        <f>'[4]Daily Roster'!$J49</f>
        <v>qq</v>
      </c>
      <c r="K49" s="70" t="str">
        <f>'[4]Daily Roster'!$K49</f>
        <v>Helen</v>
      </c>
      <c r="L49" s="70" t="str">
        <f>'[4]Daily Roster'!$L49</f>
        <v>C.Vosk</v>
      </c>
      <c r="M49" s="70" t="str">
        <f>'[4]Daily Roster'!$M49</f>
        <v>Renise &lt;1pm</v>
      </c>
      <c r="N49" s="56" t="str">
        <f>'[4]Daily Roster'!$N49</f>
        <v>Sandra</v>
      </c>
      <c r="O49" s="56" t="str">
        <f>'[4]Daily Roster'!$O49</f>
        <v>Dalia</v>
      </c>
      <c r="P49" s="56" t="str">
        <f>'[4]Daily Roster'!$P49</f>
        <v>Sam</v>
      </c>
      <c r="Q49" s="56">
        <f>'[4]Daily Roster'!$Q49</f>
        <v>0</v>
      </c>
      <c r="R49" s="56">
        <f>'[4]Daily Roster'!$R49</f>
        <v>0</v>
      </c>
      <c r="S49" s="56">
        <f>'[4]Daily Roster'!$S49</f>
        <v>0</v>
      </c>
      <c r="T49" s="56">
        <f>'[4]Daily Roster'!$T49</f>
        <v>0</v>
      </c>
    </row>
    <row r="50" spans="1:20" ht="45" x14ac:dyDescent="0.3">
      <c r="A50" s="7">
        <v>43532</v>
      </c>
      <c r="B50" s="1" t="s">
        <v>5</v>
      </c>
      <c r="C50" s="70" t="str">
        <f>'[4]Daily Roster'!$C50</f>
        <v>A.Tran</v>
      </c>
      <c r="D50" s="70" t="str">
        <f>'[4]Daily Roster'!$D50</f>
        <v>M.Lu</v>
      </c>
      <c r="E50" s="70" t="str">
        <f>'[4]Daily Roster'!$E50</f>
        <v>J.Yang</v>
      </c>
      <c r="F50" s="70" t="str">
        <f>'[4]Daily Roster'!$F50</f>
        <v>MichaelL</v>
      </c>
      <c r="G50" s="70" t="str">
        <f>'[4]Daily Roster'!$G50</f>
        <v>qq</v>
      </c>
      <c r="H50" s="70">
        <f>'[4]Daily Roster'!$H50</f>
        <v>0</v>
      </c>
      <c r="I50" s="70" t="str">
        <f>'[4]Daily Roster'!$I50</f>
        <v>J.Hunter</v>
      </c>
      <c r="J50" s="70" t="str">
        <f>'[4]Daily Roster'!$J50</f>
        <v>qq</v>
      </c>
      <c r="K50" s="70" t="str">
        <f>'[4]Daily Roster'!$K50</f>
        <v>Helen</v>
      </c>
      <c r="L50" s="70" t="str">
        <f>'[4]Daily Roster'!$L50</f>
        <v>Monique (8.30-2.30)</v>
      </c>
      <c r="M50" s="70" t="str">
        <f>'[4]Daily Roster'!$M50</f>
        <v>Renise</v>
      </c>
      <c r="N50" s="56" t="str">
        <f>'[4]Daily Roster'!$N50</f>
        <v>Sandra</v>
      </c>
      <c r="O50" s="56" t="str">
        <f>'[4]Daily Roster'!$O50</f>
        <v>Dalia</v>
      </c>
      <c r="P50" s="56" t="str">
        <f>'[4]Daily Roster'!$P50</f>
        <v>qq</v>
      </c>
      <c r="Q50" s="56">
        <f>'[4]Daily Roster'!$Q50</f>
        <v>0</v>
      </c>
      <c r="R50" s="56">
        <f>'[4]Daily Roster'!$R50</f>
        <v>0</v>
      </c>
      <c r="S50" s="56">
        <f>'[4]Daily Roster'!$S50</f>
        <v>0</v>
      </c>
      <c r="T50" s="56">
        <f>'[4]Daily Roster'!$T50</f>
        <v>0</v>
      </c>
    </row>
    <row r="51" spans="1:20" ht="30" x14ac:dyDescent="0.3">
      <c r="A51" s="7">
        <v>43535</v>
      </c>
      <c r="B51" s="1" t="s">
        <v>1</v>
      </c>
      <c r="C51" s="70" t="str">
        <f>'[4]Daily Roster'!$C51</f>
        <v>PUBLIC HOLIDAY</v>
      </c>
      <c r="D51" s="70" t="str">
        <f>'[4]Daily Roster'!$D51</f>
        <v>PUBLIC HOLIDAY</v>
      </c>
      <c r="E51" s="70" t="str">
        <f>'[4]Daily Roster'!$E51</f>
        <v>PUBLIC HOLIDAY</v>
      </c>
      <c r="F51" s="70" t="str">
        <f>'[4]Daily Roster'!$F51</f>
        <v>PUBLIC HOLIDAY</v>
      </c>
      <c r="G51" s="70" t="str">
        <f>'[4]Daily Roster'!$G51</f>
        <v>PUBLIC HOLIDAY</v>
      </c>
      <c r="H51" s="70" t="str">
        <f>'[4]Daily Roster'!$H51</f>
        <v>PUBLIC HOLIDAY</v>
      </c>
      <c r="I51" s="70" t="str">
        <f>'[4]Daily Roster'!$I51</f>
        <v>PUBLIC HOLIDAY</v>
      </c>
      <c r="J51" s="70" t="str">
        <f>'[4]Daily Roster'!$J51</f>
        <v>PUBLIC HOLIDAY</v>
      </c>
      <c r="K51" s="70" t="str">
        <f>'[4]Daily Roster'!$K51</f>
        <v>PUBLIC HOLIDAY</v>
      </c>
      <c r="L51" s="70" t="str">
        <f>'[4]Daily Roster'!$L51</f>
        <v>PUBLIC HOLIDAY</v>
      </c>
      <c r="M51" s="70" t="str">
        <f>'[4]Daily Roster'!$M51</f>
        <v>PUBLIC HOLIDAY</v>
      </c>
      <c r="N51" s="56" t="str">
        <f>'[4]Daily Roster'!$N51</f>
        <v>PUBLIC HOLIDAY</v>
      </c>
      <c r="O51" s="56" t="str">
        <f>'[4]Daily Roster'!$O51</f>
        <v>PUBLIC HOLIDAY</v>
      </c>
      <c r="P51" s="56" t="str">
        <f>'[4]Daily Roster'!$P51</f>
        <v>PUBLIC HOLIDAY</v>
      </c>
      <c r="Q51" s="56" t="str">
        <f>'[4]Daily Roster'!$Q51</f>
        <v>PUBLIC HOLIDAY</v>
      </c>
      <c r="R51" s="56" t="str">
        <f>'[4]Daily Roster'!$R51</f>
        <v>PUBLIC HOLIDAY</v>
      </c>
      <c r="S51" s="56" t="str">
        <f>'[4]Daily Roster'!$S51</f>
        <v>PUBLIC HOLIDAY</v>
      </c>
      <c r="T51" s="56" t="str">
        <f>'[4]Daily Roster'!$T51</f>
        <v>PUBLIC HOLIDAY</v>
      </c>
    </row>
    <row r="52" spans="1:20" x14ac:dyDescent="0.3">
      <c r="A52" s="7">
        <v>43536</v>
      </c>
      <c r="B52" s="1" t="s">
        <v>2</v>
      </c>
      <c r="C52" s="70" t="str">
        <f>'[4]Daily Roster'!$C52</f>
        <v>Mohammed</v>
      </c>
      <c r="D52" s="70" t="str">
        <f>'[4]Daily Roster'!$D52</f>
        <v>M.Lu</v>
      </c>
      <c r="E52" s="70" t="str">
        <f>'[4]Daily Roster'!$E52</f>
        <v>M.Lu</v>
      </c>
      <c r="F52" s="70" t="str">
        <f>'[4]Daily Roster'!$F52</f>
        <v>blank</v>
      </c>
      <c r="G52" s="70" t="str">
        <f>'[4]Daily Roster'!$G52</f>
        <v>Lucky</v>
      </c>
      <c r="H52" s="70">
        <f>'[4]Daily Roster'!$H52</f>
        <v>0</v>
      </c>
      <c r="I52" s="70" t="str">
        <f>'[4]Daily Roster'!$I52</f>
        <v>J.Hunter</v>
      </c>
      <c r="J52" s="70" t="str">
        <f>'[4]Daily Roster'!$J52</f>
        <v>Monique</v>
      </c>
      <c r="K52" s="70" t="str">
        <f>'[4]Daily Roster'!$K52</f>
        <v>Helen</v>
      </c>
      <c r="L52" s="70" t="str">
        <f>'[4]Daily Roster'!$L52</f>
        <v>blank</v>
      </c>
      <c r="M52" s="70" t="str">
        <f>'[4]Daily Roster'!$M52</f>
        <v>Renise</v>
      </c>
      <c r="N52" s="56" t="str">
        <f>'[4]Daily Roster'!$N52</f>
        <v>Sandra</v>
      </c>
      <c r="O52" s="56" t="str">
        <f>'[4]Daily Roster'!$O52</f>
        <v>Dalia</v>
      </c>
      <c r="P52" s="56">
        <f>'[4]Daily Roster'!$P52</f>
        <v>0</v>
      </c>
      <c r="Q52" s="56">
        <f>'[4]Daily Roster'!$Q52</f>
        <v>0</v>
      </c>
      <c r="R52" s="56">
        <f>'[4]Daily Roster'!$R52</f>
        <v>0</v>
      </c>
      <c r="S52" s="56">
        <f>'[4]Daily Roster'!$S52</f>
        <v>0</v>
      </c>
      <c r="T52" s="56">
        <f>'[4]Daily Roster'!$T52</f>
        <v>0</v>
      </c>
    </row>
    <row r="53" spans="1:20" x14ac:dyDescent="0.3">
      <c r="A53" s="7">
        <v>43537</v>
      </c>
      <c r="B53" s="1" t="s">
        <v>3</v>
      </c>
      <c r="C53" s="70" t="str">
        <f>'[4]Daily Roster'!$C53</f>
        <v>Mohammed</v>
      </c>
      <c r="D53" s="70" t="str">
        <f>'[4]Daily Roster'!$D53</f>
        <v>J.Yang</v>
      </c>
      <c r="E53" s="70" t="str">
        <f>'[4]Daily Roster'!$E53</f>
        <v>J.Yang</v>
      </c>
      <c r="F53" s="70" t="str">
        <f>'[4]Daily Roster'!$F53</f>
        <v>MichaelL</v>
      </c>
      <c r="G53" s="70" t="str">
        <f>'[4]Daily Roster'!$G53</f>
        <v>Lucky</v>
      </c>
      <c r="H53" s="70">
        <f>'[4]Daily Roster'!$H53</f>
        <v>0</v>
      </c>
      <c r="I53" s="70" t="str">
        <f>'[4]Daily Roster'!$I53</f>
        <v>J.Hunter</v>
      </c>
      <c r="J53" s="70" t="str">
        <f>'[4]Daily Roster'!$J53</f>
        <v>qq</v>
      </c>
      <c r="K53" s="70" t="str">
        <f>'[4]Daily Roster'!$K53</f>
        <v>Helen</v>
      </c>
      <c r="L53" s="70" t="str">
        <f>'[4]Daily Roster'!$L53</f>
        <v>Monique</v>
      </c>
      <c r="M53" s="70" t="str">
        <f>'[4]Daily Roster'!$M53</f>
        <v>Renise</v>
      </c>
      <c r="N53" s="56" t="str">
        <f>'[4]Daily Roster'!$N53</f>
        <v>Sandra</v>
      </c>
      <c r="O53" s="56" t="str">
        <f>'[4]Daily Roster'!$O53</f>
        <v>Dalia</v>
      </c>
      <c r="P53" s="56">
        <f>'[4]Daily Roster'!$P53</f>
        <v>0</v>
      </c>
      <c r="Q53" s="56">
        <f>'[4]Daily Roster'!$Q53</f>
        <v>0</v>
      </c>
      <c r="R53" s="56">
        <f>'[4]Daily Roster'!$R53</f>
        <v>0</v>
      </c>
      <c r="S53" s="56">
        <f>'[4]Daily Roster'!$S53</f>
        <v>0</v>
      </c>
      <c r="T53" s="56">
        <f>'[4]Daily Roster'!$T53</f>
        <v>0</v>
      </c>
    </row>
    <row r="54" spans="1:20" x14ac:dyDescent="0.3">
      <c r="A54" s="7">
        <v>43538</v>
      </c>
      <c r="B54" s="1" t="s">
        <v>4</v>
      </c>
      <c r="C54" s="70" t="str">
        <f>'[4]Daily Roster'!$C54</f>
        <v>Mohammed</v>
      </c>
      <c r="D54" s="70" t="str">
        <f>'[4]Daily Roster'!$D54</f>
        <v>M.Lu</v>
      </c>
      <c r="E54" s="70" t="str">
        <f>'[4]Daily Roster'!$E54</f>
        <v>J.Yang</v>
      </c>
      <c r="F54" s="70" t="str">
        <f>'[4]Daily Roster'!$F54</f>
        <v>MichaelL</v>
      </c>
      <c r="G54" s="70" t="str">
        <f>'[4]Daily Roster'!$G54</f>
        <v>Lucky</v>
      </c>
      <c r="H54" s="70">
        <f>'[4]Daily Roster'!$H54</f>
        <v>0</v>
      </c>
      <c r="I54" s="70" t="str">
        <f>'[4]Daily Roster'!$I54</f>
        <v>J.Hunter</v>
      </c>
      <c r="J54" s="70" t="str">
        <f>'[4]Daily Roster'!$J54</f>
        <v>qq</v>
      </c>
      <c r="K54" s="70" t="str">
        <f>'[4]Daily Roster'!$K54</f>
        <v>Helen</v>
      </c>
      <c r="L54" s="70" t="str">
        <f>'[4]Daily Roster'!$L54</f>
        <v>C.Vosk</v>
      </c>
      <c r="M54" s="70" t="str">
        <f>'[4]Daily Roster'!$M54</f>
        <v>Renise</v>
      </c>
      <c r="N54" s="56" t="str">
        <f>'[4]Daily Roster'!$N54</f>
        <v>Sandra</v>
      </c>
      <c r="O54" s="56" t="str">
        <f>'[4]Daily Roster'!$O54</f>
        <v>Dalia</v>
      </c>
      <c r="P54" s="56">
        <f>'[4]Daily Roster'!$P54</f>
        <v>0</v>
      </c>
      <c r="Q54" s="56">
        <f>'[4]Daily Roster'!$Q54</f>
        <v>0</v>
      </c>
      <c r="R54" s="56">
        <f>'[4]Daily Roster'!$R54</f>
        <v>0</v>
      </c>
      <c r="S54" s="56">
        <f>'[4]Daily Roster'!$S54</f>
        <v>0</v>
      </c>
      <c r="T54" s="56">
        <f>'[4]Daily Roster'!$T54</f>
        <v>0</v>
      </c>
    </row>
    <row r="55" spans="1:20" x14ac:dyDescent="0.3">
      <c r="A55" s="7">
        <v>43539</v>
      </c>
      <c r="B55" s="1" t="s">
        <v>5</v>
      </c>
      <c r="C55" s="70" t="str">
        <f>'[4]Daily Roster'!$C55</f>
        <v>Mohammed</v>
      </c>
      <c r="D55" s="70" t="str">
        <f>'[4]Daily Roster'!$D55</f>
        <v>M.Lu</v>
      </c>
      <c r="E55" s="70" t="str">
        <f>'[4]Daily Roster'!$E55</f>
        <v>J.Yang</v>
      </c>
      <c r="F55" s="70" t="str">
        <f>'[4]Daily Roster'!$F55</f>
        <v>qq</v>
      </c>
      <c r="G55" s="70" t="str">
        <f>'[4]Daily Roster'!$G55</f>
        <v>Lucky</v>
      </c>
      <c r="H55" s="70">
        <f>'[4]Daily Roster'!$H55</f>
        <v>0</v>
      </c>
      <c r="I55" s="70" t="str">
        <f>'[4]Daily Roster'!$I55</f>
        <v>J.Hunter</v>
      </c>
      <c r="J55" s="70" t="str">
        <f>'[4]Daily Roster'!$J55</f>
        <v>qq</v>
      </c>
      <c r="K55" s="70" t="str">
        <f>'[4]Daily Roster'!$K55</f>
        <v>Helen</v>
      </c>
      <c r="L55" s="70" t="str">
        <f>'[4]Daily Roster'!$L55</f>
        <v>C.Vosk</v>
      </c>
      <c r="M55" s="70" t="str">
        <f>'[4]Daily Roster'!$M55</f>
        <v>Renise</v>
      </c>
      <c r="N55" s="56" t="str">
        <f>'[4]Daily Roster'!$N55</f>
        <v>Sandra</v>
      </c>
      <c r="O55" s="56" t="str">
        <f>'[4]Daily Roster'!$O55</f>
        <v>Dalia</v>
      </c>
      <c r="P55" s="56">
        <f>'[4]Daily Roster'!$P55</f>
        <v>0</v>
      </c>
      <c r="Q55" s="56">
        <f>'[4]Daily Roster'!$Q55</f>
        <v>0</v>
      </c>
      <c r="R55" s="56">
        <f>'[4]Daily Roster'!$R55</f>
        <v>0</v>
      </c>
      <c r="S55" s="56">
        <f>'[4]Daily Roster'!$S55</f>
        <v>0</v>
      </c>
      <c r="T55" s="56">
        <f>'[4]Daily Roster'!$T55</f>
        <v>0</v>
      </c>
    </row>
    <row r="56" spans="1:20" x14ac:dyDescent="0.3">
      <c r="A56" s="7">
        <v>43542</v>
      </c>
      <c r="B56" s="1" t="s">
        <v>1</v>
      </c>
      <c r="C56" s="70" t="str">
        <f>'[4]Daily Roster'!$C56</f>
        <v>Mohammed</v>
      </c>
      <c r="D56" s="70" t="str">
        <f>'[4]Daily Roster'!$D56</f>
        <v>M.Lu</v>
      </c>
      <c r="E56" s="70" t="str">
        <f>'[4]Daily Roster'!$E56</f>
        <v>J.Yang</v>
      </c>
      <c r="F56" s="70" t="str">
        <f>'[4]Daily Roster'!$F56</f>
        <v>MichaelL</v>
      </c>
      <c r="G56" s="70" t="str">
        <f>'[4]Daily Roster'!$G56</f>
        <v>Lucky</v>
      </c>
      <c r="H56" s="70">
        <f>'[4]Daily Roster'!$H56</f>
        <v>0</v>
      </c>
      <c r="I56" s="70" t="str">
        <f>'[4]Daily Roster'!$I56</f>
        <v>J.Hunter</v>
      </c>
      <c r="J56" s="70" t="str">
        <f>'[4]Daily Roster'!$J56</f>
        <v>qq</v>
      </c>
      <c r="K56" s="70" t="str">
        <f>'[4]Daily Roster'!$K56</f>
        <v>blank</v>
      </c>
      <c r="L56" s="70" t="str">
        <f>'[4]Daily Roster'!$L56</f>
        <v>C.Vosk</v>
      </c>
      <c r="M56" s="70" t="str">
        <f>'[4]Daily Roster'!$M56</f>
        <v>Renise</v>
      </c>
      <c r="N56" s="56" t="str">
        <f>'[4]Daily Roster'!$N56</f>
        <v>Sandra</v>
      </c>
      <c r="O56" s="56" t="str">
        <f>'[4]Daily Roster'!$O56</f>
        <v>Dalia</v>
      </c>
      <c r="P56" s="56">
        <f>'[4]Daily Roster'!$P56</f>
        <v>0</v>
      </c>
      <c r="Q56" s="56">
        <f>'[4]Daily Roster'!$Q56</f>
        <v>0</v>
      </c>
      <c r="R56" s="56">
        <f>'[4]Daily Roster'!$R56</f>
        <v>0</v>
      </c>
      <c r="S56" s="56">
        <f>'[4]Daily Roster'!$S56</f>
        <v>0</v>
      </c>
      <c r="T56" s="56">
        <f>'[4]Daily Roster'!$T56</f>
        <v>0</v>
      </c>
    </row>
    <row r="57" spans="1:20" x14ac:dyDescent="0.3">
      <c r="A57" s="7">
        <v>43543</v>
      </c>
      <c r="B57" s="1" t="s">
        <v>2</v>
      </c>
      <c r="C57" s="70" t="str">
        <f>'[4]Daily Roster'!$C57</f>
        <v>Mohammed</v>
      </c>
      <c r="D57" s="70" t="str">
        <f>'[4]Daily Roster'!$D57</f>
        <v>M.Lu</v>
      </c>
      <c r="E57" s="70" t="str">
        <f>'[4]Daily Roster'!$E57</f>
        <v>J.Yang</v>
      </c>
      <c r="F57" s="70" t="str">
        <f>'[4]Daily Roster'!$F57</f>
        <v>MichaelL</v>
      </c>
      <c r="G57" s="70" t="str">
        <f>'[4]Daily Roster'!$G57</f>
        <v>Lucky &gt;1.15pm</v>
      </c>
      <c r="H57" s="70">
        <f>'[4]Daily Roster'!$H57</f>
        <v>0</v>
      </c>
      <c r="I57" s="70" t="str">
        <f>'[4]Daily Roster'!$I57</f>
        <v>J.Hunter</v>
      </c>
      <c r="J57" s="70" t="str">
        <f>'[4]Daily Roster'!$J57</f>
        <v>Vivienne</v>
      </c>
      <c r="K57" s="70" t="str">
        <f>'[4]Daily Roster'!$K57</f>
        <v>Monique</v>
      </c>
      <c r="L57" s="70" t="str">
        <f>'[4]Daily Roster'!$L57</f>
        <v>C.Vosk</v>
      </c>
      <c r="M57" s="70" t="str">
        <f>'[4]Daily Roster'!$M57</f>
        <v>Renise</v>
      </c>
      <c r="N57" s="56" t="str">
        <f>'[4]Daily Roster'!$N57</f>
        <v>Sandra</v>
      </c>
      <c r="O57" s="56" t="str">
        <f>'[4]Daily Roster'!$O57</f>
        <v>Dalia</v>
      </c>
      <c r="P57" s="56">
        <f>'[4]Daily Roster'!$P57</f>
        <v>0</v>
      </c>
      <c r="Q57" s="56">
        <f>'[4]Daily Roster'!$Q57</f>
        <v>0</v>
      </c>
      <c r="R57" s="56">
        <f>'[4]Daily Roster'!$R57</f>
        <v>0</v>
      </c>
      <c r="S57" s="56">
        <f>'[4]Daily Roster'!$S57</f>
        <v>0</v>
      </c>
      <c r="T57" s="56">
        <f>'[4]Daily Roster'!$T57</f>
        <v>0</v>
      </c>
    </row>
    <row r="58" spans="1:20" x14ac:dyDescent="0.3">
      <c r="A58" s="7">
        <v>43544</v>
      </c>
      <c r="B58" s="1" t="s">
        <v>3</v>
      </c>
      <c r="C58" s="70" t="str">
        <f>'[4]Daily Roster'!$C58</f>
        <v>Mohammed</v>
      </c>
      <c r="D58" s="70" t="str">
        <f>'[4]Daily Roster'!$D58</f>
        <v>M.Lu</v>
      </c>
      <c r="E58" s="70" t="str">
        <f>'[4]Daily Roster'!$E58</f>
        <v>J.Yang</v>
      </c>
      <c r="F58" s="70" t="str">
        <f>'[4]Daily Roster'!$F58</f>
        <v>MichaelL</v>
      </c>
      <c r="G58" s="70" t="str">
        <f>'[4]Daily Roster'!$G58</f>
        <v>Lucky</v>
      </c>
      <c r="H58" s="70">
        <f>'[4]Daily Roster'!$H58</f>
        <v>0</v>
      </c>
      <c r="I58" s="70" t="str">
        <f>'[4]Daily Roster'!$I58</f>
        <v>J.Hunter</v>
      </c>
      <c r="J58" s="70" t="str">
        <f>'[4]Daily Roster'!$J58</f>
        <v>qq</v>
      </c>
      <c r="K58" s="70" t="str">
        <f>'[4]Daily Roster'!$K58</f>
        <v>Monique</v>
      </c>
      <c r="L58" s="70" t="str">
        <f>'[4]Daily Roster'!$L58</f>
        <v>C.Vosk</v>
      </c>
      <c r="M58" s="70" t="str">
        <f>'[4]Daily Roster'!$M58</f>
        <v>Renise</v>
      </c>
      <c r="N58" s="56" t="str">
        <f>'[4]Daily Roster'!$N58</f>
        <v>Sandra</v>
      </c>
      <c r="O58" s="56" t="str">
        <f>'[4]Daily Roster'!$O58</f>
        <v>Dalia</v>
      </c>
      <c r="P58" s="56">
        <f>'[4]Daily Roster'!$P58</f>
        <v>0</v>
      </c>
      <c r="Q58" s="56">
        <f>'[4]Daily Roster'!$Q58</f>
        <v>0</v>
      </c>
      <c r="R58" s="56">
        <f>'[4]Daily Roster'!$R58</f>
        <v>0</v>
      </c>
      <c r="S58" s="56">
        <f>'[4]Daily Roster'!$S58</f>
        <v>0</v>
      </c>
      <c r="T58" s="56">
        <f>'[4]Daily Roster'!$T58</f>
        <v>0</v>
      </c>
    </row>
    <row r="59" spans="1:20" x14ac:dyDescent="0.3">
      <c r="A59" s="7">
        <v>43545</v>
      </c>
      <c r="B59" s="1" t="s">
        <v>4</v>
      </c>
      <c r="C59" s="70" t="str">
        <f>'[4]Daily Roster'!$C59</f>
        <v>Mohammed</v>
      </c>
      <c r="D59" s="70" t="str">
        <f>'[4]Daily Roster'!$D59</f>
        <v>M.Lu</v>
      </c>
      <c r="E59" s="70" t="str">
        <f>'[4]Daily Roster'!$E59</f>
        <v>J.Yang</v>
      </c>
      <c r="F59" s="70" t="str">
        <f>'[4]Daily Roster'!$F59</f>
        <v>MichaelL</v>
      </c>
      <c r="G59" s="70" t="str">
        <f>'[4]Daily Roster'!$G59</f>
        <v>Lucky</v>
      </c>
      <c r="H59" s="70">
        <f>'[4]Daily Roster'!$H59</f>
        <v>0</v>
      </c>
      <c r="I59" s="70" t="str">
        <f>'[4]Daily Roster'!$I59</f>
        <v>J.Hunter</v>
      </c>
      <c r="J59" s="70" t="str">
        <f>'[4]Daily Roster'!$J59</f>
        <v>qq</v>
      </c>
      <c r="K59" s="70" t="str">
        <f>'[4]Daily Roster'!$K59</f>
        <v>Phuong</v>
      </c>
      <c r="L59" s="70" t="str">
        <f>'[4]Daily Roster'!$L59</f>
        <v>C.Vosk</v>
      </c>
      <c r="M59" s="70" t="str">
        <f>'[4]Daily Roster'!$M59</f>
        <v>Renise</v>
      </c>
      <c r="N59" s="56" t="str">
        <f>'[4]Daily Roster'!$N59</f>
        <v>Sandra</v>
      </c>
      <c r="O59" s="56" t="str">
        <f>'[4]Daily Roster'!$O59</f>
        <v xml:space="preserve"> Vivienne</v>
      </c>
      <c r="P59" s="56">
        <f>'[4]Daily Roster'!$P59</f>
        <v>0</v>
      </c>
      <c r="Q59" s="56">
        <f>'[4]Daily Roster'!$Q59</f>
        <v>0</v>
      </c>
      <c r="R59" s="56">
        <f>'[4]Daily Roster'!$R59</f>
        <v>0</v>
      </c>
      <c r="S59" s="56">
        <f>'[4]Daily Roster'!$S59</f>
        <v>0</v>
      </c>
      <c r="T59" s="56">
        <f>'[4]Daily Roster'!$T59</f>
        <v>0</v>
      </c>
    </row>
    <row r="60" spans="1:20" x14ac:dyDescent="0.3">
      <c r="A60" s="7">
        <v>43546</v>
      </c>
      <c r="B60" s="1" t="s">
        <v>5</v>
      </c>
      <c r="C60" s="70" t="str">
        <f>'[4]Daily Roster'!$C60</f>
        <v>Mohammed</v>
      </c>
      <c r="D60" s="70" t="str">
        <f>'[4]Daily Roster'!$D60</f>
        <v>M.Lu</v>
      </c>
      <c r="E60" s="70" t="str">
        <f>'[4]Daily Roster'!$E60</f>
        <v>J.Yang</v>
      </c>
      <c r="F60" s="70" t="str">
        <f>'[4]Daily Roster'!$F60</f>
        <v>MichaelL</v>
      </c>
      <c r="G60" s="70" t="str">
        <f>'[4]Daily Roster'!$G60</f>
        <v>Lucky</v>
      </c>
      <c r="H60" s="70">
        <f>'[4]Daily Roster'!$H60</f>
        <v>0</v>
      </c>
      <c r="I60" s="70" t="str">
        <f>'[4]Daily Roster'!$I60</f>
        <v>J.Hunter</v>
      </c>
      <c r="J60" s="70" t="str">
        <f>'[4]Daily Roster'!$J60</f>
        <v>qq</v>
      </c>
      <c r="K60" s="70" t="str">
        <f>'[4]Daily Roster'!$K60</f>
        <v>Phuong</v>
      </c>
      <c r="L60" s="70" t="str">
        <f>'[4]Daily Roster'!$L60</f>
        <v>C.Vosk</v>
      </c>
      <c r="M60" s="70" t="str">
        <f>'[4]Daily Roster'!$M60</f>
        <v>Renise</v>
      </c>
      <c r="N60" s="56" t="str">
        <f>'[4]Daily Roster'!$N60</f>
        <v>Sandra</v>
      </c>
      <c r="O60" s="56" t="str">
        <f>'[4]Daily Roster'!$O60</f>
        <v>Dalia</v>
      </c>
      <c r="P60" s="56">
        <f>'[4]Daily Roster'!$P60</f>
        <v>0</v>
      </c>
      <c r="Q60" s="56">
        <f>'[4]Daily Roster'!$Q60</f>
        <v>0</v>
      </c>
      <c r="R60" s="56">
        <f>'[4]Daily Roster'!$R60</f>
        <v>0</v>
      </c>
      <c r="S60" s="56">
        <f>'[4]Daily Roster'!$S60</f>
        <v>0</v>
      </c>
      <c r="T60" s="56">
        <f>'[4]Daily Roster'!$T60</f>
        <v>0</v>
      </c>
    </row>
    <row r="61" spans="1:20" x14ac:dyDescent="0.3">
      <c r="A61" s="7">
        <v>43549</v>
      </c>
      <c r="B61" s="1" t="s">
        <v>1</v>
      </c>
      <c r="C61" s="70" t="str">
        <f>'[4]Daily Roster'!$C61</f>
        <v>Mohammed</v>
      </c>
      <c r="D61" s="70" t="str">
        <f>'[4]Daily Roster'!$D61</f>
        <v>M.Lu</v>
      </c>
      <c r="E61" s="70" t="str">
        <f>'[4]Daily Roster'!$E61</f>
        <v>J.Yang</v>
      </c>
      <c r="F61" s="70" t="str">
        <f>'[4]Daily Roster'!$F61</f>
        <v>MichaelL</v>
      </c>
      <c r="G61" s="70" t="str">
        <f>'[4]Daily Roster'!$G61</f>
        <v>Lucky</v>
      </c>
      <c r="H61" s="70">
        <f>'[4]Daily Roster'!$H61</f>
        <v>0</v>
      </c>
      <c r="I61" s="70" t="str">
        <f>'[4]Daily Roster'!$I61</f>
        <v>J.Hunter</v>
      </c>
      <c r="J61" s="70" t="str">
        <f>'[4]Daily Roster'!$J61</f>
        <v>qq</v>
      </c>
      <c r="K61" s="70" t="str">
        <f>'[4]Daily Roster'!$K61</f>
        <v>Helen</v>
      </c>
      <c r="L61" s="70" t="str">
        <f>'[4]Daily Roster'!$L61</f>
        <v>C.Vosk</v>
      </c>
      <c r="M61" s="70" t="str">
        <f>'[4]Daily Roster'!$M61</f>
        <v>Renise</v>
      </c>
      <c r="N61" s="56" t="str">
        <f>'[4]Daily Roster'!$N61</f>
        <v>Sandra</v>
      </c>
      <c r="O61" s="56" t="str">
        <f>'[4]Daily Roster'!$O61</f>
        <v>Dalia</v>
      </c>
      <c r="P61" s="56">
        <f>'[4]Daily Roster'!$P61</f>
        <v>0</v>
      </c>
      <c r="Q61" s="56">
        <f>'[4]Daily Roster'!$Q61</f>
        <v>0</v>
      </c>
      <c r="R61" s="56">
        <f>'[4]Daily Roster'!$R61</f>
        <v>0</v>
      </c>
      <c r="S61" s="56">
        <f>'[4]Daily Roster'!$S61</f>
        <v>0</v>
      </c>
      <c r="T61" s="56">
        <f>'[4]Daily Roster'!$T61</f>
        <v>0</v>
      </c>
    </row>
    <row r="62" spans="1:20" x14ac:dyDescent="0.3">
      <c r="A62" s="7">
        <v>43550</v>
      </c>
      <c r="B62" s="1" t="s">
        <v>2</v>
      </c>
      <c r="C62" s="70" t="str">
        <f>'[4]Daily Roster'!$C62</f>
        <v>Mohammed</v>
      </c>
      <c r="D62" s="70" t="str">
        <f>'[4]Daily Roster'!$D62</f>
        <v>M.Lu</v>
      </c>
      <c r="E62" s="70" t="str">
        <f>'[4]Daily Roster'!$E62</f>
        <v>J.Yang</v>
      </c>
      <c r="F62" s="70" t="str">
        <f>'[4]Daily Roster'!$F62</f>
        <v>MichaelL</v>
      </c>
      <c r="G62" s="70" t="str">
        <f>'[4]Daily Roster'!$G62</f>
        <v>Lucky &gt;1.15pm</v>
      </c>
      <c r="H62" s="70">
        <f>'[4]Daily Roster'!$H62</f>
        <v>0</v>
      </c>
      <c r="I62" s="70" t="str">
        <f>'[4]Daily Roster'!$I62</f>
        <v>J.Hunter</v>
      </c>
      <c r="J62" s="70" t="str">
        <f>'[4]Daily Roster'!$J62</f>
        <v>Vivienne</v>
      </c>
      <c r="K62" s="70" t="str">
        <f>'[4]Daily Roster'!$K62</f>
        <v>Helen</v>
      </c>
      <c r="L62" s="70" t="str">
        <f>'[4]Daily Roster'!$L62</f>
        <v>C.Vosk</v>
      </c>
      <c r="M62" s="70" t="str">
        <f>'[4]Daily Roster'!$M62</f>
        <v>Renise</v>
      </c>
      <c r="N62" s="56" t="str">
        <f>'[4]Daily Roster'!$N62</f>
        <v>Sandra</v>
      </c>
      <c r="O62" s="56" t="str">
        <f>'[4]Daily Roster'!$O62</f>
        <v>Dalia</v>
      </c>
      <c r="P62" s="56">
        <f>'[4]Daily Roster'!$P62</f>
        <v>0</v>
      </c>
      <c r="Q62" s="56">
        <f>'[4]Daily Roster'!$Q62</f>
        <v>0</v>
      </c>
      <c r="R62" s="56">
        <f>'[4]Daily Roster'!$R62</f>
        <v>0</v>
      </c>
      <c r="S62" s="56">
        <f>'[4]Daily Roster'!$S62</f>
        <v>0</v>
      </c>
      <c r="T62" s="56">
        <f>'[4]Daily Roster'!$T62</f>
        <v>0</v>
      </c>
    </row>
    <row r="63" spans="1:20" x14ac:dyDescent="0.3">
      <c r="A63" s="7">
        <v>43551</v>
      </c>
      <c r="B63" s="1" t="s">
        <v>3</v>
      </c>
      <c r="C63" s="70" t="str">
        <f>'[4]Daily Roster'!$C63</f>
        <v>Mohammed</v>
      </c>
      <c r="D63" s="70" t="str">
        <f>'[4]Daily Roster'!$D63</f>
        <v>M.Lu</v>
      </c>
      <c r="E63" s="70" t="str">
        <f>'[4]Daily Roster'!$E63</f>
        <v>J.Yang</v>
      </c>
      <c r="F63" s="70" t="str">
        <f>'[4]Daily Roster'!$F63</f>
        <v>MichaelL</v>
      </c>
      <c r="G63" s="70" t="str">
        <f>'[4]Daily Roster'!$G63</f>
        <v>Lucky</v>
      </c>
      <c r="H63" s="70">
        <f>'[4]Daily Roster'!$H63</f>
        <v>0</v>
      </c>
      <c r="I63" s="70" t="str">
        <f>'[4]Daily Roster'!$I63</f>
        <v>J.Hunter</v>
      </c>
      <c r="J63" s="70" t="str">
        <f>'[4]Daily Roster'!$J63</f>
        <v>qq</v>
      </c>
      <c r="K63" s="70" t="str">
        <f>'[4]Daily Roster'!$K63</f>
        <v>Helen</v>
      </c>
      <c r="L63" s="70" t="str">
        <f>'[4]Daily Roster'!$L63</f>
        <v>C.Vosk</v>
      </c>
      <c r="M63" s="70" t="str">
        <f>'[4]Daily Roster'!$M63</f>
        <v>Renise</v>
      </c>
      <c r="N63" s="56" t="str">
        <f>'[4]Daily Roster'!$N63</f>
        <v>Sandra</v>
      </c>
      <c r="O63" s="56" t="str">
        <f>'[4]Daily Roster'!$O63</f>
        <v>Dalia</v>
      </c>
      <c r="P63" s="56">
        <f>'[4]Daily Roster'!$P63</f>
        <v>0</v>
      </c>
      <c r="Q63" s="56">
        <f>'[4]Daily Roster'!$Q63</f>
        <v>0</v>
      </c>
      <c r="R63" s="56">
        <f>'[4]Daily Roster'!$R63</f>
        <v>0</v>
      </c>
      <c r="S63" s="56">
        <f>'[4]Daily Roster'!$S63</f>
        <v>0</v>
      </c>
      <c r="T63" s="56">
        <f>'[4]Daily Roster'!$T63</f>
        <v>0</v>
      </c>
    </row>
    <row r="64" spans="1:20" x14ac:dyDescent="0.3">
      <c r="A64" s="7">
        <v>43552</v>
      </c>
      <c r="B64" s="1" t="s">
        <v>4</v>
      </c>
      <c r="C64" s="70" t="str">
        <f>'[4]Daily Roster'!$C64</f>
        <v>Mohammed</v>
      </c>
      <c r="D64" s="70" t="str">
        <f>'[4]Daily Roster'!$D64</f>
        <v>M.Lu</v>
      </c>
      <c r="E64" s="70" t="str">
        <f>'[4]Daily Roster'!$E64</f>
        <v>J.Yang</v>
      </c>
      <c r="F64" s="70" t="str">
        <f>'[4]Daily Roster'!$F64</f>
        <v>MichaelL</v>
      </c>
      <c r="G64" s="70" t="str">
        <f>'[4]Daily Roster'!$G64</f>
        <v>Lucky</v>
      </c>
      <c r="H64" s="70">
        <f>'[4]Daily Roster'!$H64</f>
        <v>0</v>
      </c>
      <c r="I64" s="70" t="str">
        <f>'[4]Daily Roster'!$I64</f>
        <v>J.Hunter</v>
      </c>
      <c r="J64" s="70" t="str">
        <f>'[4]Daily Roster'!$J64</f>
        <v>qq</v>
      </c>
      <c r="K64" s="70" t="str">
        <f>'[4]Daily Roster'!$K64</f>
        <v>Helen</v>
      </c>
      <c r="L64" s="70" t="str">
        <f>'[4]Daily Roster'!$L64</f>
        <v>C.Vosk</v>
      </c>
      <c r="M64" s="70" t="str">
        <f>'[4]Daily Roster'!$M64</f>
        <v>Renise</v>
      </c>
      <c r="N64" s="56" t="str">
        <f>'[4]Daily Roster'!$N64</f>
        <v>Sandra</v>
      </c>
      <c r="O64" s="56" t="str">
        <f>'[4]Daily Roster'!$O64</f>
        <v>Dalia</v>
      </c>
      <c r="P64" s="56">
        <f>'[4]Daily Roster'!$P64</f>
        <v>0</v>
      </c>
      <c r="Q64" s="56">
        <f>'[4]Daily Roster'!$Q64</f>
        <v>0</v>
      </c>
      <c r="R64" s="56">
        <f>'[4]Daily Roster'!$R64</f>
        <v>0</v>
      </c>
      <c r="S64" s="56">
        <f>'[4]Daily Roster'!$S64</f>
        <v>0</v>
      </c>
      <c r="T64" s="56">
        <f>'[4]Daily Roster'!$T64</f>
        <v>0</v>
      </c>
    </row>
    <row r="65" spans="1:20" x14ac:dyDescent="0.3">
      <c r="A65" s="7">
        <v>43553</v>
      </c>
      <c r="B65" s="1" t="s">
        <v>5</v>
      </c>
      <c r="C65" s="70" t="str">
        <f>'[4]Daily Roster'!$C65</f>
        <v>Mohammed</v>
      </c>
      <c r="D65" s="70" t="str">
        <f>'[4]Daily Roster'!$D65</f>
        <v>M.Lu</v>
      </c>
      <c r="E65" s="70" t="str">
        <f>'[4]Daily Roster'!$E65</f>
        <v>J.Yang</v>
      </c>
      <c r="F65" s="70" t="str">
        <f>'[4]Daily Roster'!$F65</f>
        <v>MichaelL</v>
      </c>
      <c r="G65" s="70" t="str">
        <f>'[4]Daily Roster'!$G65</f>
        <v>Lucky</v>
      </c>
      <c r="H65" s="70">
        <f>'[4]Daily Roster'!$H65</f>
        <v>0</v>
      </c>
      <c r="I65" s="70" t="str">
        <f>'[4]Daily Roster'!$I65</f>
        <v>J.Hunter</v>
      </c>
      <c r="J65" s="70" t="str">
        <f>'[4]Daily Roster'!$J65</f>
        <v>qq</v>
      </c>
      <c r="K65" s="70" t="str">
        <f>'[4]Daily Roster'!$K65</f>
        <v>Helen</v>
      </c>
      <c r="L65" s="70" t="str">
        <f>'[4]Daily Roster'!$L65</f>
        <v>C.Vosk</v>
      </c>
      <c r="M65" s="70" t="str">
        <f>'[4]Daily Roster'!$M65</f>
        <v>Renise</v>
      </c>
      <c r="N65" s="56" t="str">
        <f>'[4]Daily Roster'!$N65</f>
        <v>Sandra</v>
      </c>
      <c r="O65" s="56" t="str">
        <f>'[4]Daily Roster'!$O65</f>
        <v>Dalia</v>
      </c>
      <c r="P65" s="56">
        <f>'[4]Daily Roster'!$P65</f>
        <v>0</v>
      </c>
      <c r="Q65" s="56">
        <f>'[4]Daily Roster'!$Q65</f>
        <v>0</v>
      </c>
      <c r="R65" s="56">
        <f>'[4]Daily Roster'!$R65</f>
        <v>0</v>
      </c>
      <c r="S65" s="56">
        <f>'[4]Daily Roster'!$S65</f>
        <v>0</v>
      </c>
      <c r="T65" s="56">
        <f>'[4]Daily Roster'!$T65</f>
        <v>0</v>
      </c>
    </row>
    <row r="66" spans="1:20" x14ac:dyDescent="0.3">
      <c r="A66" s="7">
        <v>43556</v>
      </c>
      <c r="B66" s="1" t="s">
        <v>1</v>
      </c>
      <c r="C66" s="70" t="str">
        <f>'[4]Daily Roster'!$C66</f>
        <v>Mohammed</v>
      </c>
      <c r="D66" s="70" t="str">
        <f>'[4]Daily Roster'!$D66</f>
        <v>M.Lu</v>
      </c>
      <c r="E66" s="70" t="str">
        <f>'[4]Daily Roster'!$E66</f>
        <v>J.Yang</v>
      </c>
      <c r="F66" s="70" t="str">
        <f>'[4]Daily Roster'!$F66</f>
        <v>MichaelL</v>
      </c>
      <c r="G66" s="70" t="str">
        <f>'[4]Daily Roster'!$G66</f>
        <v>Lucky</v>
      </c>
      <c r="H66" s="70">
        <f>'[4]Daily Roster'!$H66</f>
        <v>0</v>
      </c>
      <c r="I66" s="70" t="str">
        <f>'[4]Daily Roster'!$I66</f>
        <v>J.Hunter</v>
      </c>
      <c r="J66" s="70" t="str">
        <f>'[4]Daily Roster'!$J66</f>
        <v>qq</v>
      </c>
      <c r="K66" s="70" t="str">
        <f>'[4]Daily Roster'!$K66</f>
        <v>Helen</v>
      </c>
      <c r="L66" s="70" t="str">
        <f>'[4]Daily Roster'!$L66</f>
        <v>C.Vosk</v>
      </c>
      <c r="M66" s="70" t="str">
        <f>'[4]Daily Roster'!$M66</f>
        <v>Renise</v>
      </c>
      <c r="N66" s="56" t="str">
        <f>'[4]Daily Roster'!$N66</f>
        <v>Sandra</v>
      </c>
      <c r="O66" s="56" t="str">
        <f>'[4]Daily Roster'!$O66</f>
        <v>Dalia</v>
      </c>
      <c r="P66" s="56">
        <f>'[4]Daily Roster'!$P66</f>
        <v>0</v>
      </c>
      <c r="Q66" s="56">
        <f>'[4]Daily Roster'!$Q66</f>
        <v>0</v>
      </c>
      <c r="R66" s="56">
        <f>'[4]Daily Roster'!$R66</f>
        <v>0</v>
      </c>
      <c r="S66" s="56">
        <f>'[4]Daily Roster'!$S66</f>
        <v>0</v>
      </c>
      <c r="T66" s="56">
        <f>'[4]Daily Roster'!$T66</f>
        <v>0</v>
      </c>
    </row>
    <row r="67" spans="1:20" x14ac:dyDescent="0.3">
      <c r="A67" s="7">
        <v>43557</v>
      </c>
      <c r="B67" s="1" t="s">
        <v>2</v>
      </c>
      <c r="C67" s="70" t="str">
        <f>'[4]Daily Roster'!$C67</f>
        <v>Mohammed</v>
      </c>
      <c r="D67" s="70" t="str">
        <f>'[4]Daily Roster'!$D67</f>
        <v>M.Lu</v>
      </c>
      <c r="E67" s="70" t="str">
        <f>'[4]Daily Roster'!$E67</f>
        <v>J.Yang</v>
      </c>
      <c r="F67" s="70" t="str">
        <f>'[4]Daily Roster'!$F67</f>
        <v>MichaelL</v>
      </c>
      <c r="G67" s="70" t="str">
        <f>'[4]Daily Roster'!$G67</f>
        <v>Lucky</v>
      </c>
      <c r="H67" s="70">
        <f>'[4]Daily Roster'!$H67</f>
        <v>0</v>
      </c>
      <c r="I67" s="70" t="str">
        <f>'[4]Daily Roster'!$I67</f>
        <v>J.Hunter</v>
      </c>
      <c r="J67" s="70" t="str">
        <f>'[4]Daily Roster'!$J67</f>
        <v>Vivienne</v>
      </c>
      <c r="K67" s="70" t="str">
        <f>'[4]Daily Roster'!$K67</f>
        <v>Helen</v>
      </c>
      <c r="L67" s="70" t="str">
        <f>'[4]Daily Roster'!$L67</f>
        <v>C.Vosk</v>
      </c>
      <c r="M67" s="70" t="str">
        <f>'[4]Daily Roster'!$M67</f>
        <v>Renise</v>
      </c>
      <c r="N67" s="56" t="str">
        <f>'[4]Daily Roster'!$N67</f>
        <v>Monique</v>
      </c>
      <c r="O67" s="56" t="str">
        <f>'[4]Daily Roster'!$O67</f>
        <v>Dalia</v>
      </c>
      <c r="P67" s="56">
        <f>'[4]Daily Roster'!$P67</f>
        <v>0</v>
      </c>
      <c r="Q67" s="56">
        <f>'[4]Daily Roster'!$Q67</f>
        <v>0</v>
      </c>
      <c r="R67" s="56">
        <f>'[4]Daily Roster'!$R67</f>
        <v>0</v>
      </c>
      <c r="S67" s="56">
        <f>'[4]Daily Roster'!$S67</f>
        <v>0</v>
      </c>
      <c r="T67" s="56">
        <f>'[4]Daily Roster'!$T67</f>
        <v>0</v>
      </c>
    </row>
    <row r="68" spans="1:20" x14ac:dyDescent="0.3">
      <c r="A68" s="7">
        <v>43558</v>
      </c>
      <c r="B68" s="1" t="s">
        <v>3</v>
      </c>
      <c r="C68" s="70" t="str">
        <f>'[4]Daily Roster'!$C68</f>
        <v>Mohammed</v>
      </c>
      <c r="D68" s="70" t="str">
        <f>'[4]Daily Roster'!$D68</f>
        <v>M.Lu</v>
      </c>
      <c r="E68" s="70" t="str">
        <f>'[4]Daily Roster'!$E68</f>
        <v>J.Yang</v>
      </c>
      <c r="F68" s="70" t="str">
        <f>'[4]Daily Roster'!$F68</f>
        <v>MichaelL</v>
      </c>
      <c r="G68" s="70" t="str">
        <f>'[4]Daily Roster'!$G68</f>
        <v>Lucky</v>
      </c>
      <c r="H68" s="70">
        <f>'[4]Daily Roster'!$H68</f>
        <v>0</v>
      </c>
      <c r="I68" s="70" t="str">
        <f>'[4]Daily Roster'!$I68</f>
        <v>J.Hunter</v>
      </c>
      <c r="J68" s="70" t="str">
        <f>'[4]Daily Roster'!$J68</f>
        <v>qq</v>
      </c>
      <c r="K68" s="70" t="str">
        <f>'[4]Daily Roster'!$K68</f>
        <v>Helen</v>
      </c>
      <c r="L68" s="70" t="str">
        <f>'[4]Daily Roster'!$L68</f>
        <v>C.Vosk</v>
      </c>
      <c r="M68" s="70" t="str">
        <f>'[4]Daily Roster'!$M68</f>
        <v>Monique</v>
      </c>
      <c r="N68" s="56" t="str">
        <f>'[4]Daily Roster'!$N68</f>
        <v>Sandra</v>
      </c>
      <c r="O68" s="56" t="str">
        <f>'[4]Daily Roster'!$O68</f>
        <v>Dalia</v>
      </c>
      <c r="P68" s="56">
        <f>'[4]Daily Roster'!$P68</f>
        <v>0</v>
      </c>
      <c r="Q68" s="56">
        <f>'[4]Daily Roster'!$Q68</f>
        <v>0</v>
      </c>
      <c r="R68" s="56">
        <f>'[4]Daily Roster'!$R68</f>
        <v>0</v>
      </c>
      <c r="S68" s="56">
        <f>'[4]Daily Roster'!$S68</f>
        <v>0</v>
      </c>
      <c r="T68" s="56">
        <f>'[4]Daily Roster'!$T68</f>
        <v>0</v>
      </c>
    </row>
    <row r="69" spans="1:20" x14ac:dyDescent="0.3">
      <c r="A69" s="7">
        <v>43559</v>
      </c>
      <c r="B69" s="1" t="s">
        <v>4</v>
      </c>
      <c r="C69" s="70" t="str">
        <f>'[4]Daily Roster'!$C69</f>
        <v>Mohammed</v>
      </c>
      <c r="D69" s="70" t="str">
        <f>'[4]Daily Roster'!$D69</f>
        <v>M.Lu</v>
      </c>
      <c r="E69" s="70" t="str">
        <f>'[4]Daily Roster'!$E69</f>
        <v>J.Yang</v>
      </c>
      <c r="F69" s="70" t="str">
        <f>'[4]Daily Roster'!$F69</f>
        <v>MichaelL</v>
      </c>
      <c r="G69" s="70" t="str">
        <f>'[4]Daily Roster'!$G69</f>
        <v>Lucky</v>
      </c>
      <c r="H69" s="70">
        <f>'[4]Daily Roster'!$H69</f>
        <v>0</v>
      </c>
      <c r="I69" s="70" t="str">
        <f>'[4]Daily Roster'!$I69</f>
        <v>J.Hunter</v>
      </c>
      <c r="J69" s="70" t="str">
        <f>'[4]Daily Roster'!$J69</f>
        <v>qq</v>
      </c>
      <c r="K69" s="70" t="str">
        <f>'[4]Daily Roster'!$K69</f>
        <v>Helen</v>
      </c>
      <c r="L69" s="70" t="str">
        <f>'[4]Daily Roster'!$L69</f>
        <v>C.Vosk</v>
      </c>
      <c r="M69" s="70" t="str">
        <f>'[4]Daily Roster'!$M69</f>
        <v>Renise</v>
      </c>
      <c r="N69" s="56" t="str">
        <f>'[4]Daily Roster'!$N69</f>
        <v>Sandra</v>
      </c>
      <c r="O69" s="56" t="str">
        <f>'[4]Daily Roster'!$O69</f>
        <v>Dalia</v>
      </c>
      <c r="P69" s="56">
        <f>'[4]Daily Roster'!$P69</f>
        <v>0</v>
      </c>
      <c r="Q69" s="56">
        <f>'[4]Daily Roster'!$Q69</f>
        <v>0</v>
      </c>
      <c r="R69" s="56">
        <f>'[4]Daily Roster'!$R69</f>
        <v>0</v>
      </c>
      <c r="S69" s="56">
        <f>'[4]Daily Roster'!$S69</f>
        <v>0</v>
      </c>
      <c r="T69" s="56">
        <f>'[4]Daily Roster'!$T69</f>
        <v>0</v>
      </c>
    </row>
    <row r="70" spans="1:20" x14ac:dyDescent="0.3">
      <c r="A70" s="7">
        <v>43560</v>
      </c>
      <c r="B70" s="1" t="s">
        <v>5</v>
      </c>
      <c r="C70" s="70" t="str">
        <f>'[4]Daily Roster'!$C70</f>
        <v>Mohammed</v>
      </c>
      <c r="D70" s="70" t="str">
        <f>'[4]Daily Roster'!$D70</f>
        <v>M.Lu</v>
      </c>
      <c r="E70" s="70" t="str">
        <f>'[4]Daily Roster'!$E70</f>
        <v>J.Yang</v>
      </c>
      <c r="F70" s="70" t="str">
        <f>'[4]Daily Roster'!$F70</f>
        <v>MichaelL</v>
      </c>
      <c r="G70" s="70" t="str">
        <f>'[4]Daily Roster'!$G70</f>
        <v>Lucky</v>
      </c>
      <c r="H70" s="70">
        <f>'[4]Daily Roster'!$H70</f>
        <v>0</v>
      </c>
      <c r="I70" s="70" t="str">
        <f>'[4]Daily Roster'!$I70</f>
        <v>J.Hunter</v>
      </c>
      <c r="J70" s="70" t="str">
        <f>'[4]Daily Roster'!$J70</f>
        <v>qq</v>
      </c>
      <c r="K70" s="70" t="str">
        <f>'[4]Daily Roster'!$K70</f>
        <v>Helen</v>
      </c>
      <c r="L70" s="70" t="str">
        <f>'[4]Daily Roster'!$L70</f>
        <v>C.Vosk</v>
      </c>
      <c r="M70" s="70" t="str">
        <f>'[4]Daily Roster'!$M70</f>
        <v>Renise</v>
      </c>
      <c r="N70" s="56" t="str">
        <f>'[4]Daily Roster'!$N70</f>
        <v>Sandra</v>
      </c>
      <c r="O70" s="56" t="str">
        <f>'[4]Daily Roster'!$O70</f>
        <v>Dalia</v>
      </c>
      <c r="P70" s="56">
        <f>'[4]Daily Roster'!$P70</f>
        <v>0</v>
      </c>
      <c r="Q70" s="56">
        <f>'[4]Daily Roster'!$Q70</f>
        <v>0</v>
      </c>
      <c r="R70" s="56">
        <f>'[4]Daily Roster'!$R70</f>
        <v>0</v>
      </c>
      <c r="S70" s="56">
        <f>'[4]Daily Roster'!$S70</f>
        <v>0</v>
      </c>
      <c r="T70" s="56">
        <f>'[4]Daily Roster'!$T70</f>
        <v>0</v>
      </c>
    </row>
    <row r="71" spans="1:20" x14ac:dyDescent="0.3">
      <c r="A71" s="7">
        <v>43563</v>
      </c>
      <c r="B71" s="1" t="s">
        <v>1</v>
      </c>
      <c r="C71" s="70" t="str">
        <f>'[4]Daily Roster'!$C71</f>
        <v>Mark</v>
      </c>
      <c r="D71" s="70" t="str">
        <f>'[4]Daily Roster'!$D71</f>
        <v>M.Lu</v>
      </c>
      <c r="E71" s="70" t="str">
        <f>'[4]Daily Roster'!$E71</f>
        <v>J.Yang</v>
      </c>
      <c r="F71" s="70" t="str">
        <f>'[4]Daily Roster'!$F71</f>
        <v>MichaelL</v>
      </c>
      <c r="G71" s="70" t="str">
        <f>'[4]Daily Roster'!$G71</f>
        <v>Lucky</v>
      </c>
      <c r="H71" s="70">
        <f>'[4]Daily Roster'!$H71</f>
        <v>0</v>
      </c>
      <c r="I71" s="70" t="str">
        <f>'[4]Daily Roster'!$I71</f>
        <v>J.Hunter</v>
      </c>
      <c r="J71" s="70" t="str">
        <f>'[4]Daily Roster'!$J71</f>
        <v>qq</v>
      </c>
      <c r="K71" s="70" t="str">
        <f>'[4]Daily Roster'!$K71</f>
        <v>Helen</v>
      </c>
      <c r="L71" s="70" t="str">
        <f>'[4]Daily Roster'!$L71</f>
        <v>C.Vosk</v>
      </c>
      <c r="M71" s="70" t="str">
        <f>'[4]Daily Roster'!$M71</f>
        <v>Renise</v>
      </c>
      <c r="N71" s="56" t="str">
        <f>'[4]Daily Roster'!$N71</f>
        <v>Sandra</v>
      </c>
      <c r="O71" s="56" t="str">
        <f>'[4]Daily Roster'!$O71</f>
        <v>Dalia</v>
      </c>
      <c r="P71" s="56">
        <f>'[4]Daily Roster'!$P71</f>
        <v>0</v>
      </c>
      <c r="Q71" s="56">
        <f>'[4]Daily Roster'!$Q71</f>
        <v>0</v>
      </c>
      <c r="R71" s="56">
        <f>'[4]Daily Roster'!$R71</f>
        <v>0</v>
      </c>
      <c r="S71" s="56">
        <f>'[4]Daily Roster'!$S71</f>
        <v>0</v>
      </c>
      <c r="T71" s="56">
        <f>'[4]Daily Roster'!$T71</f>
        <v>0</v>
      </c>
    </row>
    <row r="72" spans="1:20" x14ac:dyDescent="0.3">
      <c r="A72" s="7">
        <v>43564</v>
      </c>
      <c r="B72" s="1" t="s">
        <v>2</v>
      </c>
      <c r="C72" s="70" t="str">
        <f>'[4]Daily Roster'!$C72</f>
        <v>Mark</v>
      </c>
      <c r="D72" s="70" t="str">
        <f>'[4]Daily Roster'!$D72</f>
        <v>M.Lu</v>
      </c>
      <c r="E72" s="70" t="str">
        <f>'[4]Daily Roster'!$E72</f>
        <v>A.Tran</v>
      </c>
      <c r="F72" s="70" t="str">
        <f>'[4]Daily Roster'!$F72</f>
        <v>MichaelL</v>
      </c>
      <c r="G72" s="70" t="str">
        <f>'[4]Daily Roster'!$G72</f>
        <v>Lucky</v>
      </c>
      <c r="H72" s="70">
        <f>'[4]Daily Roster'!$H72</f>
        <v>0</v>
      </c>
      <c r="I72" s="70" t="str">
        <f>'[4]Daily Roster'!$I72</f>
        <v>J.Hunter</v>
      </c>
      <c r="J72" s="70" t="str">
        <f>'[4]Daily Roster'!$J72</f>
        <v>Vivienne</v>
      </c>
      <c r="K72" s="70" t="str">
        <f>'[4]Daily Roster'!$K72</f>
        <v>Helen</v>
      </c>
      <c r="L72" s="70" t="str">
        <f>'[4]Daily Roster'!$L72</f>
        <v>Monique</v>
      </c>
      <c r="M72" s="70" t="str">
        <f>'[4]Daily Roster'!$M72</f>
        <v>Renise</v>
      </c>
      <c r="N72" s="56" t="str">
        <f>'[4]Daily Roster'!$N72</f>
        <v>Sandra</v>
      </c>
      <c r="O72" s="56" t="str">
        <f>'[4]Daily Roster'!$O72</f>
        <v>Dalia</v>
      </c>
      <c r="P72" s="56">
        <f>'[4]Daily Roster'!$P72</f>
        <v>0</v>
      </c>
      <c r="Q72" s="56">
        <f>'[4]Daily Roster'!$Q72</f>
        <v>0</v>
      </c>
      <c r="R72" s="56">
        <f>'[4]Daily Roster'!$R72</f>
        <v>0</v>
      </c>
      <c r="S72" s="56">
        <f>'[4]Daily Roster'!$S72</f>
        <v>0</v>
      </c>
      <c r="T72" s="56">
        <f>'[4]Daily Roster'!$T72</f>
        <v>0</v>
      </c>
    </row>
    <row r="73" spans="1:20" x14ac:dyDescent="0.3">
      <c r="A73" s="7">
        <v>43565</v>
      </c>
      <c r="B73" s="1" t="s">
        <v>3</v>
      </c>
      <c r="C73" s="70" t="str">
        <f>'[4]Daily Roster'!$C73</f>
        <v>Mark</v>
      </c>
      <c r="D73" s="70" t="str">
        <f>'[4]Daily Roster'!$D73</f>
        <v>A.Tran</v>
      </c>
      <c r="E73" s="70" t="str">
        <f>'[4]Daily Roster'!$E73</f>
        <v>J.Yang</v>
      </c>
      <c r="F73" s="70" t="str">
        <f>'[4]Daily Roster'!$F73</f>
        <v>MichaelL</v>
      </c>
      <c r="G73" s="70" t="str">
        <f>'[4]Daily Roster'!$G73</f>
        <v>Lucky</v>
      </c>
      <c r="H73" s="70">
        <f>'[4]Daily Roster'!$H73</f>
        <v>0</v>
      </c>
      <c r="I73" s="70" t="str">
        <f>'[4]Daily Roster'!$I73</f>
        <v>J.Hunter</v>
      </c>
      <c r="J73" s="70" t="str">
        <f>'[4]Daily Roster'!$J73</f>
        <v>qq</v>
      </c>
      <c r="K73" s="70" t="str">
        <f>'[4]Daily Roster'!$K73</f>
        <v>Monique</v>
      </c>
      <c r="L73" s="70" t="str">
        <f>'[4]Daily Roster'!$L73</f>
        <v>C.Vosk</v>
      </c>
      <c r="M73" s="70" t="str">
        <f>'[4]Daily Roster'!$M73</f>
        <v>Renise</v>
      </c>
      <c r="N73" s="56" t="str">
        <f>'[4]Daily Roster'!$N73</f>
        <v>Sandra</v>
      </c>
      <c r="O73" s="56" t="str">
        <f>'[4]Daily Roster'!$O73</f>
        <v>Dalia</v>
      </c>
      <c r="P73" s="56">
        <f>'[4]Daily Roster'!$P73</f>
        <v>0</v>
      </c>
      <c r="Q73" s="56">
        <f>'[4]Daily Roster'!$Q73</f>
        <v>0</v>
      </c>
      <c r="R73" s="56">
        <f>'[4]Daily Roster'!$R73</f>
        <v>0</v>
      </c>
      <c r="S73" s="56">
        <f>'[4]Daily Roster'!$S73</f>
        <v>0</v>
      </c>
      <c r="T73" s="56">
        <f>'[4]Daily Roster'!$T73</f>
        <v>0</v>
      </c>
    </row>
    <row r="74" spans="1:20" x14ac:dyDescent="0.3">
      <c r="A74" s="7">
        <v>43566</v>
      </c>
      <c r="B74" s="1" t="s">
        <v>4</v>
      </c>
      <c r="C74" s="70" t="str">
        <f>'[4]Daily Roster'!$C74</f>
        <v>Mark</v>
      </c>
      <c r="D74" s="70" t="str">
        <f>'[4]Daily Roster'!$D74</f>
        <v>M.Lu</v>
      </c>
      <c r="E74" s="70" t="str">
        <f>'[4]Daily Roster'!$E74</f>
        <v>J.Yang</v>
      </c>
      <c r="F74" s="70" t="str">
        <f>'[4]Daily Roster'!$F74</f>
        <v>MichaelL</v>
      </c>
      <c r="G74" s="70" t="str">
        <f>'[4]Daily Roster'!$G74</f>
        <v>Lucky</v>
      </c>
      <c r="H74" s="70">
        <f>'[4]Daily Roster'!$H74</f>
        <v>0</v>
      </c>
      <c r="I74" s="70" t="str">
        <f>'[4]Daily Roster'!$I74</f>
        <v>J.Hunter</v>
      </c>
      <c r="J74" s="70" t="str">
        <f>'[4]Daily Roster'!$J74</f>
        <v>qq</v>
      </c>
      <c r="K74" s="70" t="str">
        <f>'[4]Daily Roster'!$K74</f>
        <v>Helen</v>
      </c>
      <c r="L74" s="70" t="str">
        <f>'[4]Daily Roster'!$L74</f>
        <v>C.Vosk</v>
      </c>
      <c r="M74" s="70" t="str">
        <f>'[4]Daily Roster'!$M74</f>
        <v>Renise</v>
      </c>
      <c r="N74" s="56" t="str">
        <f>'[4]Daily Roster'!$N74</f>
        <v>Sandra</v>
      </c>
      <c r="O74" s="56" t="str">
        <f>'[4]Daily Roster'!$O74</f>
        <v>Dalia</v>
      </c>
      <c r="P74" s="56">
        <f>'[4]Daily Roster'!$P74</f>
        <v>0</v>
      </c>
      <c r="Q74" s="56">
        <f>'[4]Daily Roster'!$Q74</f>
        <v>0</v>
      </c>
      <c r="R74" s="56">
        <f>'[4]Daily Roster'!$R74</f>
        <v>0</v>
      </c>
      <c r="S74" s="56">
        <f>'[4]Daily Roster'!$S74</f>
        <v>0</v>
      </c>
      <c r="T74" s="56">
        <f>'[4]Daily Roster'!$T74</f>
        <v>0</v>
      </c>
    </row>
    <row r="75" spans="1:20" x14ac:dyDescent="0.3">
      <c r="A75" s="7">
        <v>43567</v>
      </c>
      <c r="B75" s="1" t="s">
        <v>5</v>
      </c>
      <c r="C75" s="70" t="str">
        <f>'[4]Daily Roster'!$C75</f>
        <v>Mark</v>
      </c>
      <c r="D75" s="70" t="str">
        <f>'[4]Daily Roster'!$D75</f>
        <v>M.Lu</v>
      </c>
      <c r="E75" s="70" t="str">
        <f>'[4]Daily Roster'!$E75</f>
        <v>J.Yang</v>
      </c>
      <c r="F75" s="70" t="str">
        <f>'[4]Daily Roster'!$F75</f>
        <v>MichaelL</v>
      </c>
      <c r="G75" s="70" t="str">
        <f>'[4]Daily Roster'!$G75</f>
        <v>Lucky</v>
      </c>
      <c r="H75" s="70">
        <f>'[4]Daily Roster'!$H75</f>
        <v>0</v>
      </c>
      <c r="I75" s="70" t="str">
        <f>'[4]Daily Roster'!$I75</f>
        <v>J.Hunter</v>
      </c>
      <c r="J75" s="70" t="str">
        <f>'[4]Daily Roster'!$J75</f>
        <v>qq</v>
      </c>
      <c r="K75" s="70" t="str">
        <f>'[4]Daily Roster'!$K75</f>
        <v>Helen</v>
      </c>
      <c r="L75" s="70" t="str">
        <f>'[4]Daily Roster'!$L75</f>
        <v>C.Vosk</v>
      </c>
      <c r="M75" s="70" t="str">
        <f>'[4]Daily Roster'!$M75</f>
        <v>Renise</v>
      </c>
      <c r="N75" s="56" t="str">
        <f>'[4]Daily Roster'!$N75</f>
        <v>Sandra</v>
      </c>
      <c r="O75" s="56" t="str">
        <f>'[4]Daily Roster'!$O75</f>
        <v>Dalia</v>
      </c>
      <c r="P75" s="56">
        <f>'[4]Daily Roster'!$P75</f>
        <v>0</v>
      </c>
      <c r="Q75" s="56">
        <f>'[4]Daily Roster'!$Q75</f>
        <v>0</v>
      </c>
      <c r="R75" s="56">
        <f>'[4]Daily Roster'!$R75</f>
        <v>0</v>
      </c>
      <c r="S75" s="56">
        <f>'[4]Daily Roster'!$S75</f>
        <v>0</v>
      </c>
      <c r="T75" s="56">
        <f>'[4]Daily Roster'!$T75</f>
        <v>0</v>
      </c>
    </row>
    <row r="76" spans="1:20" x14ac:dyDescent="0.3">
      <c r="A76" s="7">
        <v>43570</v>
      </c>
      <c r="B76" s="1" t="s">
        <v>1</v>
      </c>
      <c r="C76" s="70" t="str">
        <f>'[4]Daily Roster'!$C76</f>
        <v>Mark</v>
      </c>
      <c r="D76" s="70" t="str">
        <f>'[4]Daily Roster'!$D76</f>
        <v>M.Lu</v>
      </c>
      <c r="E76" s="70" t="str">
        <f>'[4]Daily Roster'!$E76</f>
        <v>J.Yang</v>
      </c>
      <c r="F76" s="70" t="str">
        <f>'[4]Daily Roster'!$F76</f>
        <v>MichaelL</v>
      </c>
      <c r="G76" s="70" t="str">
        <f>'[4]Daily Roster'!$G76</f>
        <v>Lucky</v>
      </c>
      <c r="H76" s="70">
        <f>'[4]Daily Roster'!$H76</f>
        <v>0</v>
      </c>
      <c r="I76" s="70" t="str">
        <f>'[4]Daily Roster'!$I76</f>
        <v>J.Hunter</v>
      </c>
      <c r="J76" s="70" t="str">
        <f>'[4]Daily Roster'!$J76</f>
        <v>qq</v>
      </c>
      <c r="K76" s="70" t="str">
        <f>'[4]Daily Roster'!$K76</f>
        <v>Helen</v>
      </c>
      <c r="L76" s="70" t="str">
        <f>'[4]Daily Roster'!$L76</f>
        <v>C.Vosk</v>
      </c>
      <c r="M76" s="70" t="str">
        <f>'[4]Daily Roster'!$M76</f>
        <v>Renise</v>
      </c>
      <c r="N76" s="56" t="str">
        <f>'[4]Daily Roster'!$N76</f>
        <v>Sandra</v>
      </c>
      <c r="O76" s="56" t="str">
        <f>'[4]Daily Roster'!$O76</f>
        <v>Dalia</v>
      </c>
      <c r="P76" s="56">
        <f>'[4]Daily Roster'!$P76</f>
        <v>0</v>
      </c>
      <c r="Q76" s="56">
        <f>'[4]Daily Roster'!$Q76</f>
        <v>0</v>
      </c>
      <c r="R76" s="56">
        <f>'[4]Daily Roster'!$R76</f>
        <v>0</v>
      </c>
      <c r="S76" s="56">
        <f>'[4]Daily Roster'!$S76</f>
        <v>0</v>
      </c>
      <c r="T76" s="56">
        <f>'[4]Daily Roster'!$T76</f>
        <v>0</v>
      </c>
    </row>
    <row r="77" spans="1:20" x14ac:dyDescent="0.3">
      <c r="A77" s="7">
        <v>43571</v>
      </c>
      <c r="B77" s="1" t="s">
        <v>2</v>
      </c>
      <c r="C77" s="70" t="str">
        <f>'[4]Daily Roster'!$C77</f>
        <v>Mark</v>
      </c>
      <c r="D77" s="70" t="str">
        <f>'[4]Daily Roster'!$D77</f>
        <v>M.Lu</v>
      </c>
      <c r="E77" s="70" t="str">
        <f>'[4]Daily Roster'!$E77</f>
        <v>J.Yang</v>
      </c>
      <c r="F77" s="70" t="str">
        <f>'[4]Daily Roster'!$F77</f>
        <v>MichaelL</v>
      </c>
      <c r="G77" s="70" t="str">
        <f>'[4]Daily Roster'!$G77</f>
        <v>Lucky</v>
      </c>
      <c r="H77" s="70">
        <f>'[4]Daily Roster'!$H77</f>
        <v>0</v>
      </c>
      <c r="I77" s="70" t="str">
        <f>'[4]Daily Roster'!$I77</f>
        <v>J.Hunter</v>
      </c>
      <c r="J77" s="70" t="str">
        <f>'[4]Daily Roster'!$J77</f>
        <v>Vivienne</v>
      </c>
      <c r="K77" s="70" t="str">
        <f>'[4]Daily Roster'!$K77</f>
        <v>Helen</v>
      </c>
      <c r="L77" s="70" t="str">
        <f>'[4]Daily Roster'!$L77</f>
        <v>C.Vosk</v>
      </c>
      <c r="M77" s="70" t="str">
        <f>'[4]Daily Roster'!$M77</f>
        <v>Renise</v>
      </c>
      <c r="N77" s="56" t="str">
        <f>'[4]Daily Roster'!$N77</f>
        <v>Sandra</v>
      </c>
      <c r="O77" s="56" t="str">
        <f>'[4]Daily Roster'!$O77</f>
        <v>Dalia</v>
      </c>
      <c r="P77" s="56">
        <f>'[4]Daily Roster'!$P77</f>
        <v>0</v>
      </c>
      <c r="Q77" s="56">
        <f>'[4]Daily Roster'!$Q77</f>
        <v>0</v>
      </c>
      <c r="R77" s="56">
        <f>'[4]Daily Roster'!$R77</f>
        <v>0</v>
      </c>
      <c r="S77" s="56">
        <f>'[4]Daily Roster'!$S77</f>
        <v>0</v>
      </c>
      <c r="T77" s="56">
        <f>'[4]Daily Roster'!$T77</f>
        <v>0</v>
      </c>
    </row>
    <row r="78" spans="1:20" x14ac:dyDescent="0.3">
      <c r="A78" s="7">
        <v>43572</v>
      </c>
      <c r="B78" s="1" t="s">
        <v>3</v>
      </c>
      <c r="C78" s="70" t="str">
        <f>'[4]Daily Roster'!$C78</f>
        <v>Mark</v>
      </c>
      <c r="D78" s="70" t="str">
        <f>'[4]Daily Roster'!$D78</f>
        <v>M.Lu</v>
      </c>
      <c r="E78" s="70" t="str">
        <f>'[4]Daily Roster'!$E78</f>
        <v>J.Yang</v>
      </c>
      <c r="F78" s="70" t="str">
        <f>'[4]Daily Roster'!$F78</f>
        <v>MichaelL</v>
      </c>
      <c r="G78" s="70" t="str">
        <f>'[4]Daily Roster'!$G78</f>
        <v>Lucky</v>
      </c>
      <c r="H78" s="70">
        <f>'[4]Daily Roster'!$H78</f>
        <v>0</v>
      </c>
      <c r="I78" s="70" t="str">
        <f>'[4]Daily Roster'!$I78</f>
        <v>J.Hunter</v>
      </c>
      <c r="J78" s="70" t="str">
        <f>'[4]Daily Roster'!$J78</f>
        <v>qq</v>
      </c>
      <c r="K78" s="70" t="str">
        <f>'[4]Daily Roster'!$K78</f>
        <v>Helen</v>
      </c>
      <c r="L78" s="70" t="str">
        <f>'[4]Daily Roster'!$L78</f>
        <v>C.Vosk</v>
      </c>
      <c r="M78" s="70" t="str">
        <f>'[4]Daily Roster'!$M78</f>
        <v>Renise</v>
      </c>
      <c r="N78" s="56" t="str">
        <f>'[4]Daily Roster'!$N78</f>
        <v>Sandra</v>
      </c>
      <c r="O78" s="56" t="str">
        <f>'[4]Daily Roster'!$O78</f>
        <v xml:space="preserve"> Monique</v>
      </c>
      <c r="P78" s="56">
        <f>'[4]Daily Roster'!$P78</f>
        <v>0</v>
      </c>
      <c r="Q78" s="56">
        <f>'[4]Daily Roster'!$Q78</f>
        <v>0</v>
      </c>
      <c r="R78" s="56">
        <f>'[4]Daily Roster'!$R78</f>
        <v>0</v>
      </c>
      <c r="S78" s="56">
        <f>'[4]Daily Roster'!$S78</f>
        <v>0</v>
      </c>
      <c r="T78" s="56">
        <f>'[4]Daily Roster'!$T78</f>
        <v>0</v>
      </c>
    </row>
    <row r="79" spans="1:20" x14ac:dyDescent="0.3">
      <c r="A79" s="7">
        <v>43573</v>
      </c>
      <c r="B79" s="1" t="s">
        <v>4</v>
      </c>
      <c r="C79" s="70" t="str">
        <f>'[4]Daily Roster'!$C79</f>
        <v>Mark</v>
      </c>
      <c r="D79" s="70" t="str">
        <f>'[4]Daily Roster'!$D79</f>
        <v>M.Lu</v>
      </c>
      <c r="E79" s="70" t="str">
        <f>'[4]Daily Roster'!$E79</f>
        <v>J.Yang</v>
      </c>
      <c r="F79" s="70" t="str">
        <f>'[4]Daily Roster'!$F79</f>
        <v>MichaelL</v>
      </c>
      <c r="G79" s="70" t="str">
        <f>'[4]Daily Roster'!$G79</f>
        <v>qq</v>
      </c>
      <c r="H79" s="70">
        <f>'[4]Daily Roster'!$H79</f>
        <v>0</v>
      </c>
      <c r="I79" s="70" t="str">
        <f>'[4]Daily Roster'!$I79</f>
        <v>J.Hunter</v>
      </c>
      <c r="J79" s="70" t="str">
        <f>'[4]Daily Roster'!$J79</f>
        <v>qq</v>
      </c>
      <c r="K79" s="70" t="str">
        <f>'[4]Daily Roster'!$K79</f>
        <v>Helen</v>
      </c>
      <c r="L79" s="70" t="str">
        <f>'[4]Daily Roster'!$L79</f>
        <v>C.Vosk</v>
      </c>
      <c r="M79" s="70" t="str">
        <f>'[4]Daily Roster'!$M79</f>
        <v>Renise</v>
      </c>
      <c r="N79" s="56" t="str">
        <f>'[4]Daily Roster'!$N79</f>
        <v>Sandra</v>
      </c>
      <c r="O79" s="56" t="str">
        <f>'[4]Daily Roster'!$O79</f>
        <v>Dalia</v>
      </c>
      <c r="P79" s="56">
        <f>'[4]Daily Roster'!$P79</f>
        <v>0</v>
      </c>
      <c r="Q79" s="56">
        <f>'[4]Daily Roster'!$Q79</f>
        <v>0</v>
      </c>
      <c r="R79" s="56">
        <f>'[4]Daily Roster'!$R79</f>
        <v>0</v>
      </c>
      <c r="S79" s="56">
        <f>'[4]Daily Roster'!$S79</f>
        <v>0</v>
      </c>
      <c r="T79" s="56">
        <f>'[4]Daily Roster'!$T79</f>
        <v>0</v>
      </c>
    </row>
    <row r="80" spans="1:20" x14ac:dyDescent="0.3">
      <c r="A80" s="7">
        <v>43574</v>
      </c>
      <c r="B80" s="1" t="s">
        <v>5</v>
      </c>
      <c r="C80" s="70" t="str">
        <f>'[4]Daily Roster'!$C80</f>
        <v>Mark</v>
      </c>
      <c r="D80" s="70" t="str">
        <f>'[4]Daily Roster'!$D80</f>
        <v>M.Lu</v>
      </c>
      <c r="E80" s="70" t="str">
        <f>'[4]Daily Roster'!$E80</f>
        <v>J.Yang</v>
      </c>
      <c r="F80" s="70" t="str">
        <f>'[4]Daily Roster'!$F80</f>
        <v>MichaelL</v>
      </c>
      <c r="G80" s="70" t="str">
        <f>'[4]Daily Roster'!$G80</f>
        <v>Lucky</v>
      </c>
      <c r="H80" s="70">
        <f>'[4]Daily Roster'!$H80</f>
        <v>0</v>
      </c>
      <c r="I80" s="70" t="str">
        <f>'[4]Daily Roster'!$I80</f>
        <v>J.Hunter</v>
      </c>
      <c r="J80" s="70" t="str">
        <f>'[4]Daily Roster'!$J80</f>
        <v>qq</v>
      </c>
      <c r="K80" s="70" t="str">
        <f>'[4]Daily Roster'!$K80</f>
        <v>Helen</v>
      </c>
      <c r="L80" s="70" t="str">
        <f>'[4]Daily Roster'!$L80</f>
        <v>C.Vosk</v>
      </c>
      <c r="M80" s="70" t="str">
        <f>'[4]Daily Roster'!$M80</f>
        <v>Renise</v>
      </c>
      <c r="N80" s="56" t="str">
        <f>'[4]Daily Roster'!$N80</f>
        <v>Sandra</v>
      </c>
      <c r="O80" s="56" t="str">
        <f>'[4]Daily Roster'!$O80</f>
        <v>Dalia</v>
      </c>
      <c r="P80" s="56">
        <f>'[4]Daily Roster'!$P80</f>
        <v>0</v>
      </c>
      <c r="Q80" s="56">
        <f>'[4]Daily Roster'!$Q80</f>
        <v>0</v>
      </c>
      <c r="R80" s="56">
        <f>'[4]Daily Roster'!$R80</f>
        <v>0</v>
      </c>
      <c r="S80" s="56">
        <f>'[4]Daily Roster'!$S80</f>
        <v>0</v>
      </c>
      <c r="T80" s="56">
        <f>'[4]Daily Roster'!$T80</f>
        <v>0</v>
      </c>
    </row>
    <row r="81" spans="1:20" x14ac:dyDescent="0.3">
      <c r="A81" s="7">
        <v>43577</v>
      </c>
      <c r="B81" s="1" t="s">
        <v>1</v>
      </c>
      <c r="C81" s="70" t="str">
        <f>'[4]Daily Roster'!$C81</f>
        <v>Mark</v>
      </c>
      <c r="D81" s="70" t="str">
        <f>'[4]Daily Roster'!$D81</f>
        <v>M.Lu</v>
      </c>
      <c r="E81" s="70" t="str">
        <f>'[4]Daily Roster'!$E81</f>
        <v>J.Yang</v>
      </c>
      <c r="F81" s="70" t="str">
        <f>'[4]Daily Roster'!$F81</f>
        <v>MichaelL</v>
      </c>
      <c r="G81" s="70" t="str">
        <f>'[4]Daily Roster'!$G81</f>
        <v>Lucky</v>
      </c>
      <c r="H81" s="70">
        <f>'[4]Daily Roster'!$H81</f>
        <v>0</v>
      </c>
      <c r="I81" s="70" t="str">
        <f>'[4]Daily Roster'!$I81</f>
        <v>J.Hunter</v>
      </c>
      <c r="J81" s="70" t="str">
        <f>'[4]Daily Roster'!$J81</f>
        <v>qq</v>
      </c>
      <c r="K81" s="70" t="str">
        <f>'[4]Daily Roster'!$K81</f>
        <v>blank</v>
      </c>
      <c r="L81" s="70" t="str">
        <f>'[4]Daily Roster'!$L81</f>
        <v>C.Vosk</v>
      </c>
      <c r="M81" s="70" t="str">
        <f>'[4]Daily Roster'!$M81</f>
        <v>Renise</v>
      </c>
      <c r="N81" s="56" t="str">
        <f>'[4]Daily Roster'!$N81</f>
        <v>Sandra</v>
      </c>
      <c r="O81" s="56" t="str">
        <f>'[4]Daily Roster'!$O81</f>
        <v>Dalia</v>
      </c>
      <c r="P81" s="56">
        <f>'[4]Daily Roster'!$P81</f>
        <v>0</v>
      </c>
      <c r="Q81" s="56">
        <f>'[4]Daily Roster'!$Q81</f>
        <v>0</v>
      </c>
      <c r="R81" s="56">
        <f>'[4]Daily Roster'!$R81</f>
        <v>0</v>
      </c>
      <c r="S81" s="56">
        <f>'[4]Daily Roster'!$S81</f>
        <v>0</v>
      </c>
      <c r="T81" s="56">
        <f>'[4]Daily Roster'!$T81</f>
        <v>0</v>
      </c>
    </row>
    <row r="82" spans="1:20" x14ac:dyDescent="0.3">
      <c r="A82" s="7">
        <v>43578</v>
      </c>
      <c r="B82" s="1" t="s">
        <v>2</v>
      </c>
      <c r="C82" s="70" t="str">
        <f>'[4]Daily Roster'!$C82</f>
        <v>Mark</v>
      </c>
      <c r="D82" s="70" t="str">
        <f>'[4]Daily Roster'!$D82</f>
        <v>M.Lu</v>
      </c>
      <c r="E82" s="70" t="str">
        <f>'[4]Daily Roster'!$E82</f>
        <v>J.Yang</v>
      </c>
      <c r="F82" s="70" t="str">
        <f>'[4]Daily Roster'!$F82</f>
        <v>MichaelL</v>
      </c>
      <c r="G82" s="70" t="str">
        <f>'[4]Daily Roster'!$G82</f>
        <v>Lucky</v>
      </c>
      <c r="H82" s="70">
        <f>'[4]Daily Roster'!$H82</f>
        <v>0</v>
      </c>
      <c r="I82" s="70" t="str">
        <f>'[4]Daily Roster'!$I82</f>
        <v>J.Hunter</v>
      </c>
      <c r="J82" s="70" t="str">
        <f>'[4]Daily Roster'!$J82</f>
        <v>Vivienne</v>
      </c>
      <c r="K82" s="70" t="str">
        <f>'[4]Daily Roster'!$K82</f>
        <v>blank</v>
      </c>
      <c r="L82" s="70" t="str">
        <f>'[4]Daily Roster'!$L82</f>
        <v>C.Vosk</v>
      </c>
      <c r="M82" s="70" t="str">
        <f>'[4]Daily Roster'!$M82</f>
        <v>Renise</v>
      </c>
      <c r="N82" s="56" t="str">
        <f>'[4]Daily Roster'!$N82</f>
        <v>Sandra</v>
      </c>
      <c r="O82" s="56" t="str">
        <f>'[4]Daily Roster'!$O82</f>
        <v>Dalia</v>
      </c>
      <c r="P82" s="56">
        <f>'[4]Daily Roster'!$P82</f>
        <v>0</v>
      </c>
      <c r="Q82" s="56">
        <f>'[4]Daily Roster'!$Q82</f>
        <v>0</v>
      </c>
      <c r="R82" s="56">
        <f>'[4]Daily Roster'!$R82</f>
        <v>0</v>
      </c>
      <c r="S82" s="56">
        <f>'[4]Daily Roster'!$S82</f>
        <v>0</v>
      </c>
      <c r="T82" s="56">
        <f>'[4]Daily Roster'!$T82</f>
        <v>0</v>
      </c>
    </row>
    <row r="83" spans="1:20" x14ac:dyDescent="0.3">
      <c r="A83" s="7">
        <v>43579</v>
      </c>
      <c r="B83" s="1" t="s">
        <v>3</v>
      </c>
      <c r="C83" s="70" t="str">
        <f>'[4]Daily Roster'!$C83</f>
        <v>A.Tran</v>
      </c>
      <c r="D83" s="70" t="str">
        <f>'[4]Daily Roster'!$D83</f>
        <v>M.Lu</v>
      </c>
      <c r="E83" s="70" t="str">
        <f>'[4]Daily Roster'!$E83</f>
        <v>J.Yang</v>
      </c>
      <c r="F83" s="70" t="str">
        <f>'[4]Daily Roster'!$F83</f>
        <v>MichaelL</v>
      </c>
      <c r="G83" s="70" t="str">
        <f>'[4]Daily Roster'!$G83</f>
        <v>Lucky</v>
      </c>
      <c r="H83" s="70">
        <f>'[4]Daily Roster'!$H83</f>
        <v>0</v>
      </c>
      <c r="I83" s="70" t="str">
        <f>'[4]Daily Roster'!$I83</f>
        <v>J.Hunter</v>
      </c>
      <c r="J83" s="70" t="str">
        <f>'[4]Daily Roster'!$J83</f>
        <v>qq</v>
      </c>
      <c r="K83" s="70" t="str">
        <f>'[4]Daily Roster'!$K83</f>
        <v>blank</v>
      </c>
      <c r="L83" s="70" t="str">
        <f>'[4]Daily Roster'!$L83</f>
        <v>C.Vosk</v>
      </c>
      <c r="M83" s="70" t="str">
        <f>'[4]Daily Roster'!$M83</f>
        <v>Renise</v>
      </c>
      <c r="N83" s="56" t="str">
        <f>'[4]Daily Roster'!$N83</f>
        <v>Sandra</v>
      </c>
      <c r="O83" s="56" t="str">
        <f>'[4]Daily Roster'!$O83</f>
        <v>Dalia</v>
      </c>
      <c r="P83" s="56">
        <f>'[4]Daily Roster'!$P83</f>
        <v>0</v>
      </c>
      <c r="Q83" s="56">
        <f>'[4]Daily Roster'!$Q83</f>
        <v>0</v>
      </c>
      <c r="R83" s="56">
        <f>'[4]Daily Roster'!$R83</f>
        <v>0</v>
      </c>
      <c r="S83" s="56">
        <f>'[4]Daily Roster'!$S83</f>
        <v>0</v>
      </c>
      <c r="T83" s="56">
        <f>'[4]Daily Roster'!$T83</f>
        <v>0</v>
      </c>
    </row>
    <row r="84" spans="1:20" x14ac:dyDescent="0.3">
      <c r="A84" s="7">
        <v>43580</v>
      </c>
      <c r="B84" s="1" t="s">
        <v>4</v>
      </c>
      <c r="C84" s="70" t="str">
        <f>'[4]Daily Roster'!$C84</f>
        <v>Mark</v>
      </c>
      <c r="D84" s="70" t="str">
        <f>'[4]Daily Roster'!$D84</f>
        <v>M.Lu</v>
      </c>
      <c r="E84" s="70" t="str">
        <f>'[4]Daily Roster'!$E84</f>
        <v>J.Yang</v>
      </c>
      <c r="F84" s="70" t="str">
        <f>'[4]Daily Roster'!$F84</f>
        <v>MichaelL</v>
      </c>
      <c r="G84" s="70" t="str">
        <f>'[4]Daily Roster'!$G84</f>
        <v>Lucky</v>
      </c>
      <c r="H84" s="70">
        <f>'[4]Daily Roster'!$H84</f>
        <v>0</v>
      </c>
      <c r="I84" s="70" t="str">
        <f>'[4]Daily Roster'!$I84</f>
        <v>J.Hunter</v>
      </c>
      <c r="J84" s="70" t="str">
        <f>'[4]Daily Roster'!$J84</f>
        <v>qq</v>
      </c>
      <c r="K84" s="70" t="str">
        <f>'[4]Daily Roster'!$K84</f>
        <v>blank</v>
      </c>
      <c r="L84" s="70" t="str">
        <f>'[4]Daily Roster'!$L84</f>
        <v>C.Vosk</v>
      </c>
      <c r="M84" s="70" t="str">
        <f>'[4]Daily Roster'!$M84</f>
        <v>Renise</v>
      </c>
      <c r="N84" s="56" t="str">
        <f>'[4]Daily Roster'!$N84</f>
        <v>Sandra</v>
      </c>
      <c r="O84" s="56" t="str">
        <f>'[4]Daily Roster'!$O84</f>
        <v>Dalia</v>
      </c>
      <c r="P84" s="56">
        <f>'[4]Daily Roster'!$P84</f>
        <v>0</v>
      </c>
      <c r="Q84" s="56">
        <f>'[4]Daily Roster'!$Q84</f>
        <v>0</v>
      </c>
      <c r="R84" s="56">
        <f>'[4]Daily Roster'!$R84</f>
        <v>0</v>
      </c>
      <c r="S84" s="56">
        <f>'[4]Daily Roster'!$S84</f>
        <v>0</v>
      </c>
      <c r="T84" s="56">
        <f>'[4]Daily Roster'!$T84</f>
        <v>0</v>
      </c>
    </row>
    <row r="85" spans="1:20" x14ac:dyDescent="0.3">
      <c r="A85" s="7">
        <v>43581</v>
      </c>
      <c r="B85" s="1" t="s">
        <v>5</v>
      </c>
      <c r="C85" s="70" t="str">
        <f>'[4]Daily Roster'!$C85</f>
        <v>Mark</v>
      </c>
      <c r="D85" s="70" t="str">
        <f>'[4]Daily Roster'!$D85</f>
        <v>M.Lu</v>
      </c>
      <c r="E85" s="70" t="str">
        <f>'[4]Daily Roster'!$E85</f>
        <v>J.Yang</v>
      </c>
      <c r="F85" s="70" t="str">
        <f>'[4]Daily Roster'!$F85</f>
        <v>MichaelL</v>
      </c>
      <c r="G85" s="70" t="str">
        <f>'[4]Daily Roster'!$G85</f>
        <v>Lucky</v>
      </c>
      <c r="H85" s="70">
        <f>'[4]Daily Roster'!$H85</f>
        <v>0</v>
      </c>
      <c r="I85" s="70" t="str">
        <f>'[4]Daily Roster'!$I85</f>
        <v>J.Hunter</v>
      </c>
      <c r="J85" s="70" t="str">
        <f>'[4]Daily Roster'!$J85</f>
        <v>qq</v>
      </c>
      <c r="K85" s="70" t="str">
        <f>'[4]Daily Roster'!$K85</f>
        <v>blank</v>
      </c>
      <c r="L85" s="70" t="str">
        <f>'[4]Daily Roster'!$L85</f>
        <v>C.Vosk</v>
      </c>
      <c r="M85" s="70" t="str">
        <f>'[4]Daily Roster'!$M85</f>
        <v>Renise</v>
      </c>
      <c r="N85" s="56" t="str">
        <f>'[4]Daily Roster'!$N85</f>
        <v>Sandra</v>
      </c>
      <c r="O85" s="56" t="str">
        <f>'[4]Daily Roster'!$O85</f>
        <v>Dalia</v>
      </c>
      <c r="P85" s="56">
        <f>'[4]Daily Roster'!$P85</f>
        <v>0</v>
      </c>
      <c r="Q85" s="56">
        <f>'[4]Daily Roster'!$Q85</f>
        <v>0</v>
      </c>
      <c r="R85" s="56">
        <f>'[4]Daily Roster'!$R85</f>
        <v>0</v>
      </c>
      <c r="S85" s="56">
        <f>'[4]Daily Roster'!$S85</f>
        <v>0</v>
      </c>
      <c r="T85" s="56">
        <f>'[4]Daily Roster'!$T85</f>
        <v>0</v>
      </c>
    </row>
    <row r="86" spans="1:20" x14ac:dyDescent="0.3">
      <c r="A86" s="7">
        <v>43584</v>
      </c>
      <c r="B86" s="1" t="s">
        <v>1</v>
      </c>
      <c r="C86" s="70" t="str">
        <f>'[4]Daily Roster'!$C86</f>
        <v>Mark</v>
      </c>
      <c r="D86" s="70" t="str">
        <f>'[4]Daily Roster'!$D86</f>
        <v>M.Lu</v>
      </c>
      <c r="E86" s="70" t="str">
        <f>'[4]Daily Roster'!$E86</f>
        <v>J.Yang</v>
      </c>
      <c r="F86" s="70" t="str">
        <f>'[4]Daily Roster'!$F86</f>
        <v>qq</v>
      </c>
      <c r="G86" s="70" t="str">
        <f>'[4]Daily Roster'!$G86</f>
        <v>Lucky</v>
      </c>
      <c r="H86" s="70">
        <f>'[4]Daily Roster'!$H86</f>
        <v>0</v>
      </c>
      <c r="I86" s="70" t="str">
        <f>'[4]Daily Roster'!$I86</f>
        <v>J.Hunter</v>
      </c>
      <c r="J86" s="70" t="str">
        <f>'[4]Daily Roster'!$J86</f>
        <v>qq</v>
      </c>
      <c r="K86" s="70" t="str">
        <f>'[4]Daily Roster'!$K86</f>
        <v>blank</v>
      </c>
      <c r="L86" s="70" t="str">
        <f>'[4]Daily Roster'!$L86</f>
        <v>C.Vosk</v>
      </c>
      <c r="M86" s="70" t="str">
        <f>'[4]Daily Roster'!$M86</f>
        <v>Renise</v>
      </c>
      <c r="N86" s="56" t="str">
        <f>'[4]Daily Roster'!$N86</f>
        <v>Sandra</v>
      </c>
      <c r="O86" s="56" t="str">
        <f>'[4]Daily Roster'!$O86</f>
        <v>Dalia</v>
      </c>
      <c r="P86" s="56">
        <f>'[4]Daily Roster'!$P86</f>
        <v>0</v>
      </c>
      <c r="Q86" s="56">
        <f>'[4]Daily Roster'!$Q86</f>
        <v>0</v>
      </c>
      <c r="R86" s="56">
        <f>'[4]Daily Roster'!$R86</f>
        <v>0</v>
      </c>
      <c r="S86" s="56">
        <f>'[4]Daily Roster'!$S86</f>
        <v>0</v>
      </c>
      <c r="T86" s="56">
        <f>'[4]Daily Roster'!$T86</f>
        <v>0</v>
      </c>
    </row>
    <row r="87" spans="1:20" x14ac:dyDescent="0.3">
      <c r="A87" s="7">
        <v>43585</v>
      </c>
      <c r="B87" s="1" t="s">
        <v>2</v>
      </c>
      <c r="C87" s="70" t="str">
        <f>'[4]Daily Roster'!$C87</f>
        <v>Mark</v>
      </c>
      <c r="D87" s="70" t="str">
        <f>'[4]Daily Roster'!$D87</f>
        <v>M.Lu</v>
      </c>
      <c r="E87" s="70" t="str">
        <f>'[4]Daily Roster'!$E87</f>
        <v>J.Yang</v>
      </c>
      <c r="F87" s="70" t="str">
        <f>'[4]Daily Roster'!$F87</f>
        <v>MichaelL</v>
      </c>
      <c r="G87" s="70" t="str">
        <f>'[4]Daily Roster'!$G87</f>
        <v>Lucky</v>
      </c>
      <c r="H87" s="70">
        <f>'[4]Daily Roster'!$H87</f>
        <v>0</v>
      </c>
      <c r="I87" s="70" t="str">
        <f>'[4]Daily Roster'!$I87</f>
        <v>J.Hunter</v>
      </c>
      <c r="J87" s="70" t="str">
        <f>'[4]Daily Roster'!$J87</f>
        <v>Vivienne</v>
      </c>
      <c r="K87" s="70" t="str">
        <f>'[4]Daily Roster'!$K87</f>
        <v>blank</v>
      </c>
      <c r="L87" s="70" t="str">
        <f>'[4]Daily Roster'!$L87</f>
        <v>C.Vosk</v>
      </c>
      <c r="M87" s="70" t="str">
        <f>'[4]Daily Roster'!$M87</f>
        <v>Renise</v>
      </c>
      <c r="N87" s="56" t="str">
        <f>'[4]Daily Roster'!$N87</f>
        <v>Sandra</v>
      </c>
      <c r="O87" s="56" t="str">
        <f>'[4]Daily Roster'!$O87</f>
        <v>Dalia</v>
      </c>
      <c r="P87" s="56">
        <f>'[4]Daily Roster'!$P87</f>
        <v>0</v>
      </c>
      <c r="Q87" s="56">
        <f>'[4]Daily Roster'!$Q87</f>
        <v>0</v>
      </c>
      <c r="R87" s="56">
        <f>'[4]Daily Roster'!$R87</f>
        <v>0</v>
      </c>
      <c r="S87" s="56">
        <f>'[4]Daily Roster'!$S87</f>
        <v>0</v>
      </c>
      <c r="T87" s="56">
        <f>'[4]Daily Roster'!$T87</f>
        <v>0</v>
      </c>
    </row>
    <row r="88" spans="1:20" x14ac:dyDescent="0.3">
      <c r="A88" s="7">
        <v>43586</v>
      </c>
      <c r="B88" s="1" t="s">
        <v>3</v>
      </c>
      <c r="C88" s="70" t="str">
        <f>'[4]Daily Roster'!$C88</f>
        <v>Mark</v>
      </c>
      <c r="D88" s="70" t="str">
        <f>'[4]Daily Roster'!$D88</f>
        <v>M.Lu</v>
      </c>
      <c r="E88" s="70" t="str">
        <f>'[4]Daily Roster'!$E88</f>
        <v>J.Yang</v>
      </c>
      <c r="F88" s="70" t="str">
        <f>'[4]Daily Roster'!$F88</f>
        <v>MichaelL</v>
      </c>
      <c r="G88" s="70" t="str">
        <f>'[4]Daily Roster'!$G88</f>
        <v>Lucky</v>
      </c>
      <c r="H88" s="70">
        <f>'[4]Daily Roster'!$H88</f>
        <v>0</v>
      </c>
      <c r="I88" s="70" t="str">
        <f>'[4]Daily Roster'!$I88</f>
        <v>J.Hunter</v>
      </c>
      <c r="J88" s="70" t="str">
        <f>'[4]Daily Roster'!$J88</f>
        <v>qq</v>
      </c>
      <c r="K88" s="70" t="str">
        <f>'[4]Daily Roster'!$K88</f>
        <v>blank</v>
      </c>
      <c r="L88" s="70" t="str">
        <f>'[4]Daily Roster'!$L88</f>
        <v>C.Vosk</v>
      </c>
      <c r="M88" s="70" t="str">
        <f>'[4]Daily Roster'!$M88</f>
        <v>Renise</v>
      </c>
      <c r="N88" s="56" t="str">
        <f>'[4]Daily Roster'!$N88</f>
        <v>Sandra</v>
      </c>
      <c r="O88" s="56" t="str">
        <f>'[4]Daily Roster'!$O88</f>
        <v xml:space="preserve"> Monique</v>
      </c>
      <c r="P88" s="56">
        <f>'[4]Daily Roster'!$P88</f>
        <v>0</v>
      </c>
      <c r="Q88" s="56">
        <f>'[4]Daily Roster'!$Q88</f>
        <v>0</v>
      </c>
      <c r="R88" s="56">
        <f>'[4]Daily Roster'!$R88</f>
        <v>0</v>
      </c>
      <c r="S88" s="56">
        <f>'[4]Daily Roster'!$S88</f>
        <v>0</v>
      </c>
      <c r="T88" s="56">
        <f>'[4]Daily Roster'!$T88</f>
        <v>0</v>
      </c>
    </row>
    <row r="89" spans="1:20" x14ac:dyDescent="0.3">
      <c r="A89" s="7">
        <v>43587</v>
      </c>
      <c r="B89" s="1" t="s">
        <v>4</v>
      </c>
      <c r="C89" s="70" t="str">
        <f>'[4]Daily Roster'!$C89</f>
        <v>Mark</v>
      </c>
      <c r="D89" s="70" t="str">
        <f>'[4]Daily Roster'!$D89</f>
        <v>M.Lu</v>
      </c>
      <c r="E89" s="70" t="str">
        <f>'[4]Daily Roster'!$E89</f>
        <v>J.Yang</v>
      </c>
      <c r="F89" s="70" t="str">
        <f>'[4]Daily Roster'!$F89</f>
        <v>MichaelL</v>
      </c>
      <c r="G89" s="70" t="str">
        <f>'[4]Daily Roster'!$G89</f>
        <v>Lucky</v>
      </c>
      <c r="H89" s="70">
        <f>'[4]Daily Roster'!$H89</f>
        <v>0</v>
      </c>
      <c r="I89" s="70" t="str">
        <f>'[4]Daily Roster'!$I89</f>
        <v>J.Hunter</v>
      </c>
      <c r="J89" s="70" t="str">
        <f>'[4]Daily Roster'!$J89</f>
        <v>qq</v>
      </c>
      <c r="K89" s="70" t="str">
        <f>'[4]Daily Roster'!$K89</f>
        <v>blank</v>
      </c>
      <c r="L89" s="70" t="str">
        <f>'[4]Daily Roster'!$L89</f>
        <v>C.Vosk</v>
      </c>
      <c r="M89" s="70" t="str">
        <f>'[4]Daily Roster'!$M89</f>
        <v>Renise</v>
      </c>
      <c r="N89" s="56" t="str">
        <f>'[4]Daily Roster'!$N89</f>
        <v>Sandra</v>
      </c>
      <c r="O89" s="56" t="str">
        <f>'[4]Daily Roster'!$O89</f>
        <v>Dalia</v>
      </c>
      <c r="P89" s="56">
        <f>'[4]Daily Roster'!$P89</f>
        <v>0</v>
      </c>
      <c r="Q89" s="56">
        <f>'[4]Daily Roster'!$Q89</f>
        <v>0</v>
      </c>
      <c r="R89" s="56">
        <f>'[4]Daily Roster'!$R89</f>
        <v>0</v>
      </c>
      <c r="S89" s="56">
        <f>'[4]Daily Roster'!$S89</f>
        <v>0</v>
      </c>
      <c r="T89" s="56">
        <f>'[4]Daily Roster'!$T89</f>
        <v>0</v>
      </c>
    </row>
    <row r="90" spans="1:20" x14ac:dyDescent="0.3">
      <c r="A90" s="7">
        <v>43588</v>
      </c>
      <c r="B90" s="1" t="s">
        <v>5</v>
      </c>
      <c r="C90" s="70" t="str">
        <f>'[4]Daily Roster'!$C90</f>
        <v>Mark</v>
      </c>
      <c r="D90" s="70" t="str">
        <f>'[4]Daily Roster'!$D90</f>
        <v>M.Lu</v>
      </c>
      <c r="E90" s="70" t="str">
        <f>'[4]Daily Roster'!$E90</f>
        <v>J.Yang</v>
      </c>
      <c r="F90" s="70" t="str">
        <f>'[4]Daily Roster'!$F90</f>
        <v>MichaelL</v>
      </c>
      <c r="G90" s="70" t="str">
        <f>'[4]Daily Roster'!$G90</f>
        <v>Lucky</v>
      </c>
      <c r="H90" s="70">
        <f>'[4]Daily Roster'!$H90</f>
        <v>0</v>
      </c>
      <c r="I90" s="70" t="str">
        <f>'[4]Daily Roster'!$I90</f>
        <v>J.Hunter</v>
      </c>
      <c r="J90" s="70" t="str">
        <f>'[4]Daily Roster'!$J90</f>
        <v>qq</v>
      </c>
      <c r="K90" s="70" t="str">
        <f>'[4]Daily Roster'!$K90</f>
        <v>blank</v>
      </c>
      <c r="L90" s="70" t="str">
        <f>'[4]Daily Roster'!$L90</f>
        <v>C.Vosk</v>
      </c>
      <c r="M90" s="70" t="str">
        <f>'[4]Daily Roster'!$M90</f>
        <v>Renise</v>
      </c>
      <c r="N90" s="56" t="str">
        <f>'[4]Daily Roster'!$N90</f>
        <v>Sandra</v>
      </c>
      <c r="O90" s="56" t="str">
        <f>'[4]Daily Roster'!$O90</f>
        <v>Dalia</v>
      </c>
      <c r="P90" s="56">
        <f>'[4]Daily Roster'!$P90</f>
        <v>0</v>
      </c>
      <c r="Q90" s="56">
        <f>'[4]Daily Roster'!$Q90</f>
        <v>0</v>
      </c>
      <c r="R90" s="56">
        <f>'[4]Daily Roster'!$R90</f>
        <v>0</v>
      </c>
      <c r="S90" s="56">
        <f>'[4]Daily Roster'!$S90</f>
        <v>0</v>
      </c>
      <c r="T90" s="56">
        <f>'[4]Daily Roster'!$T90</f>
        <v>0</v>
      </c>
    </row>
    <row r="91" spans="1:20" x14ac:dyDescent="0.3">
      <c r="A91" s="7">
        <v>43591</v>
      </c>
      <c r="B91" s="1" t="s">
        <v>1</v>
      </c>
      <c r="C91" s="70" t="str">
        <f>'[4]Daily Roster'!$C91</f>
        <v>Mark</v>
      </c>
      <c r="D91" s="70" t="str">
        <f>'[4]Daily Roster'!$D91</f>
        <v>M.Lu</v>
      </c>
      <c r="E91" s="70" t="str">
        <f>'[4]Daily Roster'!$E91</f>
        <v>J.Yang</v>
      </c>
      <c r="F91" s="70" t="str">
        <f>'[4]Daily Roster'!$F91</f>
        <v>MichaelL</v>
      </c>
      <c r="G91" s="70" t="str">
        <f>'[4]Daily Roster'!$G91</f>
        <v>qq</v>
      </c>
      <c r="H91" s="70">
        <f>'[4]Daily Roster'!$H91</f>
        <v>0</v>
      </c>
      <c r="I91" s="70" t="str">
        <f>'[4]Daily Roster'!$I91</f>
        <v>J.Hunter</v>
      </c>
      <c r="J91" s="70" t="str">
        <f>'[4]Daily Roster'!$J91</f>
        <v>qq</v>
      </c>
      <c r="K91" s="70" t="str">
        <f>'[4]Daily Roster'!$K91</f>
        <v>blank</v>
      </c>
      <c r="L91" s="70" t="str">
        <f>'[4]Daily Roster'!$L91</f>
        <v>C.Vosk</v>
      </c>
      <c r="M91" s="70" t="str">
        <f>'[4]Daily Roster'!$M91</f>
        <v>Renise</v>
      </c>
      <c r="N91" s="56" t="str">
        <f>'[4]Daily Roster'!$N91</f>
        <v>Sandra</v>
      </c>
      <c r="O91" s="56" t="str">
        <f>'[4]Daily Roster'!$O91</f>
        <v>Dalia</v>
      </c>
      <c r="P91" s="56">
        <f>'[4]Daily Roster'!$P91</f>
        <v>0</v>
      </c>
      <c r="Q91" s="56">
        <f>'[4]Daily Roster'!$Q91</f>
        <v>0</v>
      </c>
      <c r="R91" s="56">
        <f>'[4]Daily Roster'!$R91</f>
        <v>0</v>
      </c>
      <c r="S91" s="56">
        <f>'[4]Daily Roster'!$S91</f>
        <v>0</v>
      </c>
      <c r="T91" s="56">
        <f>'[4]Daily Roster'!$T91</f>
        <v>0</v>
      </c>
    </row>
    <row r="92" spans="1:20" x14ac:dyDescent="0.3">
      <c r="A92" s="7">
        <v>43592</v>
      </c>
      <c r="B92" s="1" t="s">
        <v>2</v>
      </c>
      <c r="C92" s="70" t="str">
        <f>'[4]Daily Roster'!$C92</f>
        <v>Mark</v>
      </c>
      <c r="D92" s="70" t="str">
        <f>'[4]Daily Roster'!$D92</f>
        <v>M.Lu</v>
      </c>
      <c r="E92" s="70" t="str">
        <f>'[4]Daily Roster'!$E92</f>
        <v>A.Tran</v>
      </c>
      <c r="F92" s="70" t="str">
        <f>'[4]Daily Roster'!$F92</f>
        <v>MichaelL</v>
      </c>
      <c r="G92" s="70" t="str">
        <f>'[4]Daily Roster'!$G92</f>
        <v>Lucky</v>
      </c>
      <c r="H92" s="70">
        <f>'[4]Daily Roster'!$H92</f>
        <v>0</v>
      </c>
      <c r="I92" s="70" t="str">
        <f>'[4]Daily Roster'!$I92</f>
        <v>J.Hunter</v>
      </c>
      <c r="J92" s="70" t="str">
        <f>'[4]Daily Roster'!$J92</f>
        <v>Vivienne</v>
      </c>
      <c r="K92" s="70" t="str">
        <f>'[4]Daily Roster'!$K92</f>
        <v>blank</v>
      </c>
      <c r="L92" s="70" t="str">
        <f>'[4]Daily Roster'!$L92</f>
        <v>C.Vosk</v>
      </c>
      <c r="M92" s="70" t="str">
        <f>'[4]Daily Roster'!$M92</f>
        <v>Renise</v>
      </c>
      <c r="N92" s="56" t="str">
        <f>'[4]Daily Roster'!$N92</f>
        <v>Sandra</v>
      </c>
      <c r="O92" s="56" t="str">
        <f>'[4]Daily Roster'!$O92</f>
        <v>Dalia</v>
      </c>
      <c r="P92" s="56">
        <f>'[4]Daily Roster'!$P92</f>
        <v>0</v>
      </c>
      <c r="Q92" s="56">
        <f>'[4]Daily Roster'!$Q92</f>
        <v>0</v>
      </c>
      <c r="R92" s="56">
        <f>'[4]Daily Roster'!$R92</f>
        <v>0</v>
      </c>
      <c r="S92" s="56">
        <f>'[4]Daily Roster'!$S92</f>
        <v>0</v>
      </c>
      <c r="T92" s="56">
        <f>'[4]Daily Roster'!$T92</f>
        <v>0</v>
      </c>
    </row>
    <row r="93" spans="1:20" x14ac:dyDescent="0.3">
      <c r="A93" s="7">
        <v>43593</v>
      </c>
      <c r="B93" s="1" t="s">
        <v>3</v>
      </c>
      <c r="C93" s="70" t="str">
        <f>'[4]Daily Roster'!$C93</f>
        <v>Mark</v>
      </c>
      <c r="D93" s="70" t="str">
        <f>'[4]Daily Roster'!$D93</f>
        <v>A.Tran</v>
      </c>
      <c r="E93" s="70" t="str">
        <f>'[4]Daily Roster'!$E93</f>
        <v>J.Yang</v>
      </c>
      <c r="F93" s="70" t="str">
        <f>'[4]Daily Roster'!$F93</f>
        <v>MichaelL</v>
      </c>
      <c r="G93" s="70" t="str">
        <f>'[4]Daily Roster'!$G93</f>
        <v>Lucky</v>
      </c>
      <c r="H93" s="70">
        <f>'[4]Daily Roster'!$H93</f>
        <v>0</v>
      </c>
      <c r="I93" s="70" t="str">
        <f>'[4]Daily Roster'!$I93</f>
        <v>J.Hunter</v>
      </c>
      <c r="J93" s="70" t="str">
        <f>'[4]Daily Roster'!$J93</f>
        <v>qq</v>
      </c>
      <c r="K93" s="70" t="str">
        <f>'[4]Daily Roster'!$K93</f>
        <v>blank</v>
      </c>
      <c r="L93" s="70" t="str">
        <f>'[4]Daily Roster'!$L93</f>
        <v>C.Vosk</v>
      </c>
      <c r="M93" s="70" t="str">
        <f>'[4]Daily Roster'!$M93</f>
        <v>Renise</v>
      </c>
      <c r="N93" s="56" t="str">
        <f>'[4]Daily Roster'!$N93</f>
        <v>Sandra</v>
      </c>
      <c r="O93" s="56" t="str">
        <f>'[4]Daily Roster'!$O93</f>
        <v>Dalia</v>
      </c>
      <c r="P93" s="56">
        <f>'[4]Daily Roster'!$P93</f>
        <v>0</v>
      </c>
      <c r="Q93" s="56">
        <f>'[4]Daily Roster'!$Q93</f>
        <v>0</v>
      </c>
      <c r="R93" s="56">
        <f>'[4]Daily Roster'!$R93</f>
        <v>0</v>
      </c>
      <c r="S93" s="56">
        <f>'[4]Daily Roster'!$S93</f>
        <v>0</v>
      </c>
      <c r="T93" s="56">
        <f>'[4]Daily Roster'!$T93</f>
        <v>0</v>
      </c>
    </row>
    <row r="94" spans="1:20" x14ac:dyDescent="0.3">
      <c r="A94" s="7">
        <v>43594</v>
      </c>
      <c r="B94" s="1" t="s">
        <v>4</v>
      </c>
      <c r="C94" s="70" t="str">
        <f>'[4]Daily Roster'!$C94</f>
        <v>Mark</v>
      </c>
      <c r="D94" s="70" t="str">
        <f>'[4]Daily Roster'!$D94</f>
        <v>M.Lu</v>
      </c>
      <c r="E94" s="70" t="str">
        <f>'[4]Daily Roster'!$E94</f>
        <v>J.Yang</v>
      </c>
      <c r="F94" s="70" t="str">
        <f>'[4]Daily Roster'!$F94</f>
        <v>MichaelL</v>
      </c>
      <c r="G94" s="70" t="str">
        <f>'[4]Daily Roster'!$G94</f>
        <v>Lucky</v>
      </c>
      <c r="H94" s="70">
        <f>'[4]Daily Roster'!$H94</f>
        <v>0</v>
      </c>
      <c r="I94" s="70" t="str">
        <f>'[4]Daily Roster'!$I94</f>
        <v>J.Hunter</v>
      </c>
      <c r="J94" s="70" t="str">
        <f>'[4]Daily Roster'!$J94</f>
        <v>qq</v>
      </c>
      <c r="K94" s="70" t="str">
        <f>'[4]Daily Roster'!$K94</f>
        <v>blank</v>
      </c>
      <c r="L94" s="70" t="str">
        <f>'[4]Daily Roster'!$L94</f>
        <v>C.Vosk</v>
      </c>
      <c r="M94" s="70" t="str">
        <f>'[4]Daily Roster'!$M94</f>
        <v>Renise</v>
      </c>
      <c r="N94" s="56" t="str">
        <f>'[4]Daily Roster'!$N94</f>
        <v>Sandra</v>
      </c>
      <c r="O94" s="56" t="str">
        <f>'[4]Daily Roster'!$O94</f>
        <v>Dalia</v>
      </c>
      <c r="P94" s="56">
        <f>'[4]Daily Roster'!$P94</f>
        <v>0</v>
      </c>
      <c r="Q94" s="56">
        <f>'[4]Daily Roster'!$Q94</f>
        <v>0</v>
      </c>
      <c r="R94" s="56">
        <f>'[4]Daily Roster'!$R94</f>
        <v>0</v>
      </c>
      <c r="S94" s="56">
        <f>'[4]Daily Roster'!$S94</f>
        <v>0</v>
      </c>
      <c r="T94" s="56">
        <f>'[4]Daily Roster'!$T94</f>
        <v>0</v>
      </c>
    </row>
    <row r="95" spans="1:20" x14ac:dyDescent="0.3">
      <c r="A95" s="7">
        <v>43595</v>
      </c>
      <c r="B95" s="1" t="s">
        <v>5</v>
      </c>
      <c r="C95" s="70" t="str">
        <f>'[4]Daily Roster'!$C95</f>
        <v>Mark</v>
      </c>
      <c r="D95" s="70" t="str">
        <f>'[4]Daily Roster'!$D95</f>
        <v>M.Lu</v>
      </c>
      <c r="E95" s="70" t="str">
        <f>'[4]Daily Roster'!$E95</f>
        <v>J.Yang</v>
      </c>
      <c r="F95" s="70" t="str">
        <f>'[4]Daily Roster'!$F95</f>
        <v>MichaelL</v>
      </c>
      <c r="G95" s="70" t="str">
        <f>'[4]Daily Roster'!$G95</f>
        <v>Lucky</v>
      </c>
      <c r="H95" s="70">
        <f>'[4]Daily Roster'!$H95</f>
        <v>0</v>
      </c>
      <c r="I95" s="70" t="str">
        <f>'[4]Daily Roster'!$I95</f>
        <v>J.Hunter</v>
      </c>
      <c r="J95" s="70" t="str">
        <f>'[4]Daily Roster'!$J95</f>
        <v>qq</v>
      </c>
      <c r="K95" s="70" t="str">
        <f>'[4]Daily Roster'!$K95</f>
        <v>blank</v>
      </c>
      <c r="L95" s="70" t="str">
        <f>'[4]Daily Roster'!$L95</f>
        <v>C.Vosk</v>
      </c>
      <c r="M95" s="70" t="str">
        <f>'[4]Daily Roster'!$M95</f>
        <v>Renise</v>
      </c>
      <c r="N95" s="56" t="str">
        <f>'[4]Daily Roster'!$N95</f>
        <v>Sandra</v>
      </c>
      <c r="O95" s="56" t="str">
        <f>'[4]Daily Roster'!$O95</f>
        <v>Dalia</v>
      </c>
      <c r="P95" s="56">
        <f>'[4]Daily Roster'!$P95</f>
        <v>0</v>
      </c>
      <c r="Q95" s="56">
        <f>'[4]Daily Roster'!$Q95</f>
        <v>0</v>
      </c>
      <c r="R95" s="56">
        <f>'[4]Daily Roster'!$R95</f>
        <v>0</v>
      </c>
      <c r="S95" s="56">
        <f>'[4]Daily Roster'!$S95</f>
        <v>0</v>
      </c>
      <c r="T95" s="56">
        <f>'[4]Daily Roster'!$T95</f>
        <v>0</v>
      </c>
    </row>
    <row r="96" spans="1:20" x14ac:dyDescent="0.3">
      <c r="A96" s="7">
        <v>43598</v>
      </c>
      <c r="B96" s="1" t="s">
        <v>1</v>
      </c>
      <c r="C96" s="70" t="str">
        <f>'[4]Daily Roster'!$C96</f>
        <v>Mark</v>
      </c>
      <c r="D96" s="70" t="str">
        <f>'[4]Daily Roster'!$D96</f>
        <v>M.Lu</v>
      </c>
      <c r="E96" s="70" t="str">
        <f>'[4]Daily Roster'!$E96</f>
        <v>J.Yang</v>
      </c>
      <c r="F96" s="70" t="str">
        <f>'[4]Daily Roster'!$F96</f>
        <v>MichaelL</v>
      </c>
      <c r="G96" s="70" t="str">
        <f>'[4]Daily Roster'!$G96</f>
        <v>Lucky</v>
      </c>
      <c r="H96" s="70">
        <f>'[4]Daily Roster'!$H96</f>
        <v>0</v>
      </c>
      <c r="I96" s="70" t="str">
        <f>'[4]Daily Roster'!$I96</f>
        <v>J.Hunter</v>
      </c>
      <c r="J96" s="70" t="str">
        <f>'[4]Daily Roster'!$J96</f>
        <v>qq</v>
      </c>
      <c r="K96" s="70" t="str">
        <f>'[4]Daily Roster'!$K96</f>
        <v>blank</v>
      </c>
      <c r="L96" s="70" t="str">
        <f>'[4]Daily Roster'!$L96</f>
        <v>C.Vosk</v>
      </c>
      <c r="M96" s="70" t="str">
        <f>'[4]Daily Roster'!$M96</f>
        <v>Renise</v>
      </c>
      <c r="N96" s="56" t="str">
        <f>'[4]Daily Roster'!$N96</f>
        <v>Sandra</v>
      </c>
      <c r="O96" s="56" t="str">
        <f>'[4]Daily Roster'!$O96</f>
        <v>Dalia</v>
      </c>
      <c r="P96" s="56">
        <f>'[4]Daily Roster'!$P96</f>
        <v>0</v>
      </c>
      <c r="Q96" s="56">
        <f>'[4]Daily Roster'!$Q96</f>
        <v>0</v>
      </c>
      <c r="R96" s="56">
        <f>'[4]Daily Roster'!$R96</f>
        <v>0</v>
      </c>
      <c r="S96" s="56">
        <f>'[4]Daily Roster'!$S96</f>
        <v>0</v>
      </c>
      <c r="T96" s="56">
        <f>'[4]Daily Roster'!$T96</f>
        <v>0</v>
      </c>
    </row>
    <row r="97" spans="1:20" x14ac:dyDescent="0.3">
      <c r="A97" s="7">
        <v>43599</v>
      </c>
      <c r="B97" s="1" t="s">
        <v>2</v>
      </c>
      <c r="C97" s="70" t="str">
        <f>'[4]Daily Roster'!$C97</f>
        <v>Mark</v>
      </c>
      <c r="D97" s="70" t="str">
        <f>'[4]Daily Roster'!$D97</f>
        <v>M.Lu</v>
      </c>
      <c r="E97" s="70" t="str">
        <f>'[4]Daily Roster'!$E97</f>
        <v>J.Yang</v>
      </c>
      <c r="F97" s="70" t="str">
        <f>'[4]Daily Roster'!$F97</f>
        <v>MichaelL</v>
      </c>
      <c r="G97" s="70" t="str">
        <f>'[4]Daily Roster'!$G97</f>
        <v>Lucky</v>
      </c>
      <c r="H97" s="70">
        <f>'[4]Daily Roster'!$H97</f>
        <v>0</v>
      </c>
      <c r="I97" s="70" t="str">
        <f>'[4]Daily Roster'!$I97</f>
        <v>J.Hunter</v>
      </c>
      <c r="J97" s="70" t="str">
        <f>'[4]Daily Roster'!$J97</f>
        <v>Vivienne</v>
      </c>
      <c r="K97" s="70" t="str">
        <f>'[4]Daily Roster'!$K97</f>
        <v>blank</v>
      </c>
      <c r="L97" s="70" t="str">
        <f>'[4]Daily Roster'!$L97</f>
        <v>C.Vosk</v>
      </c>
      <c r="M97" s="70" t="str">
        <f>'[4]Daily Roster'!$M97</f>
        <v>Renise</v>
      </c>
      <c r="N97" s="56" t="str">
        <f>'[4]Daily Roster'!$N97</f>
        <v>Sandra</v>
      </c>
      <c r="O97" s="56" t="str">
        <f>'[4]Daily Roster'!$O97</f>
        <v>Dalia</v>
      </c>
      <c r="P97" s="56">
        <f>'[4]Daily Roster'!$P97</f>
        <v>0</v>
      </c>
      <c r="Q97" s="56">
        <f>'[4]Daily Roster'!$Q97</f>
        <v>0</v>
      </c>
      <c r="R97" s="56">
        <f>'[4]Daily Roster'!$R97</f>
        <v>0</v>
      </c>
      <c r="S97" s="56">
        <f>'[4]Daily Roster'!$S97</f>
        <v>0</v>
      </c>
      <c r="T97" s="56">
        <f>'[4]Daily Roster'!$T97</f>
        <v>0</v>
      </c>
    </row>
    <row r="98" spans="1:20" x14ac:dyDescent="0.3">
      <c r="A98" s="7">
        <v>43600</v>
      </c>
      <c r="B98" s="1" t="s">
        <v>3</v>
      </c>
      <c r="C98" s="70" t="str">
        <f>'[4]Daily Roster'!$C98</f>
        <v>A.Tran</v>
      </c>
      <c r="D98" s="70" t="str">
        <f>'[4]Daily Roster'!$D98</f>
        <v>M.Lu</v>
      </c>
      <c r="E98" s="70" t="str">
        <f>'[4]Daily Roster'!$E98</f>
        <v>J.Yang</v>
      </c>
      <c r="F98" s="70" t="str">
        <f>'[4]Daily Roster'!$F98</f>
        <v>MichaelL</v>
      </c>
      <c r="G98" s="70" t="str">
        <f>'[4]Daily Roster'!$G98</f>
        <v>Lucky</v>
      </c>
      <c r="H98" s="70">
        <f>'[4]Daily Roster'!$H98</f>
        <v>0</v>
      </c>
      <c r="I98" s="70" t="str">
        <f>'[4]Daily Roster'!$I98</f>
        <v>J.Hunter</v>
      </c>
      <c r="J98" s="70" t="str">
        <f>'[4]Daily Roster'!$J98</f>
        <v>qq</v>
      </c>
      <c r="K98" s="70" t="str">
        <f>'[4]Daily Roster'!$K98</f>
        <v>blank</v>
      </c>
      <c r="L98" s="70" t="str">
        <f>'[4]Daily Roster'!$L98</f>
        <v>C.Vosk</v>
      </c>
      <c r="M98" s="70" t="str">
        <f>'[4]Daily Roster'!$M98</f>
        <v>Renise</v>
      </c>
      <c r="N98" s="56" t="str">
        <f>'[4]Daily Roster'!$N98</f>
        <v>Sandra</v>
      </c>
      <c r="O98" s="56" t="str">
        <f>'[4]Daily Roster'!$O98</f>
        <v>Dalia</v>
      </c>
      <c r="P98" s="56">
        <f>'[4]Daily Roster'!$P98</f>
        <v>0</v>
      </c>
      <c r="Q98" s="56">
        <f>'[4]Daily Roster'!$Q98</f>
        <v>0</v>
      </c>
      <c r="R98" s="56">
        <f>'[4]Daily Roster'!$R98</f>
        <v>0</v>
      </c>
      <c r="S98" s="56">
        <f>'[4]Daily Roster'!$S98</f>
        <v>0</v>
      </c>
      <c r="T98" s="56">
        <f>'[4]Daily Roster'!$T98</f>
        <v>0</v>
      </c>
    </row>
    <row r="99" spans="1:20" x14ac:dyDescent="0.3">
      <c r="A99" s="7">
        <v>43601</v>
      </c>
      <c r="B99" s="1" t="s">
        <v>4</v>
      </c>
      <c r="C99" s="70" t="str">
        <f>'[4]Daily Roster'!$C99</f>
        <v>Mark</v>
      </c>
      <c r="D99" s="70" t="str">
        <f>'[4]Daily Roster'!$D99</f>
        <v>M.Lu</v>
      </c>
      <c r="E99" s="70" t="str">
        <f>'[4]Daily Roster'!$E99</f>
        <v>J.Yang</v>
      </c>
      <c r="F99" s="70" t="str">
        <f>'[4]Daily Roster'!$F99</f>
        <v>MichaelL</v>
      </c>
      <c r="G99" s="70" t="str">
        <f>'[4]Daily Roster'!$G99</f>
        <v>Lucky</v>
      </c>
      <c r="H99" s="70">
        <f>'[4]Daily Roster'!$H99</f>
        <v>0</v>
      </c>
      <c r="I99" s="70" t="str">
        <f>'[4]Daily Roster'!$I99</f>
        <v>J.Hunter</v>
      </c>
      <c r="J99" s="70" t="str">
        <f>'[4]Daily Roster'!$J99</f>
        <v>qq</v>
      </c>
      <c r="K99" s="70" t="str">
        <f>'[4]Daily Roster'!$K99</f>
        <v>blank</v>
      </c>
      <c r="L99" s="70" t="str">
        <f>'[4]Daily Roster'!$L99</f>
        <v>C.Vosk</v>
      </c>
      <c r="M99" s="70" t="str">
        <f>'[4]Daily Roster'!$M99</f>
        <v>Renise</v>
      </c>
      <c r="N99" s="56" t="str">
        <f>'[4]Daily Roster'!$N99</f>
        <v>Sandra</v>
      </c>
      <c r="O99" s="56" t="str">
        <f>'[4]Daily Roster'!$O99</f>
        <v>Dalia</v>
      </c>
      <c r="P99" s="56">
        <f>'[4]Daily Roster'!$P99</f>
        <v>0</v>
      </c>
      <c r="Q99" s="56">
        <f>'[4]Daily Roster'!$Q99</f>
        <v>0</v>
      </c>
      <c r="R99" s="56">
        <f>'[4]Daily Roster'!$R99</f>
        <v>0</v>
      </c>
      <c r="S99" s="56">
        <f>'[4]Daily Roster'!$S99</f>
        <v>0</v>
      </c>
      <c r="T99" s="56">
        <f>'[4]Daily Roster'!$T99</f>
        <v>0</v>
      </c>
    </row>
    <row r="100" spans="1:20" x14ac:dyDescent="0.3">
      <c r="A100" s="7">
        <v>43602</v>
      </c>
      <c r="B100" s="1" t="s">
        <v>5</v>
      </c>
      <c r="C100" s="70" t="str">
        <f>'[4]Daily Roster'!$C100</f>
        <v>Mark</v>
      </c>
      <c r="D100" s="70" t="str">
        <f>'[4]Daily Roster'!$D100</f>
        <v>M.Lu</v>
      </c>
      <c r="E100" s="70" t="str">
        <f>'[4]Daily Roster'!$E100</f>
        <v>J.Yang</v>
      </c>
      <c r="F100" s="70" t="str">
        <f>'[4]Daily Roster'!$F100</f>
        <v>MichaelL</v>
      </c>
      <c r="G100" s="70" t="str">
        <f>'[4]Daily Roster'!$G100</f>
        <v>Lucky</v>
      </c>
      <c r="H100" s="70">
        <f>'[4]Daily Roster'!$H100</f>
        <v>0</v>
      </c>
      <c r="I100" s="70" t="str">
        <f>'[4]Daily Roster'!$I100</f>
        <v>J.Hunter</v>
      </c>
      <c r="J100" s="70" t="str">
        <f>'[4]Daily Roster'!$J100</f>
        <v>qq</v>
      </c>
      <c r="K100" s="70" t="str">
        <f>'[4]Daily Roster'!$K100</f>
        <v>blank</v>
      </c>
      <c r="L100" s="70" t="str">
        <f>'[4]Daily Roster'!$L100</f>
        <v>C.Vosk</v>
      </c>
      <c r="M100" s="70" t="str">
        <f>'[4]Daily Roster'!$M100</f>
        <v>Renise</v>
      </c>
      <c r="N100" s="56" t="str">
        <f>'[4]Daily Roster'!$N100</f>
        <v>Sandra</v>
      </c>
      <c r="O100" s="56" t="str">
        <f>'[4]Daily Roster'!$O100</f>
        <v>Dalia</v>
      </c>
      <c r="P100" s="56">
        <f>'[4]Daily Roster'!$P100</f>
        <v>0</v>
      </c>
      <c r="Q100" s="56">
        <f>'[4]Daily Roster'!$Q100</f>
        <v>0</v>
      </c>
      <c r="R100" s="56">
        <f>'[4]Daily Roster'!$R100</f>
        <v>0</v>
      </c>
      <c r="S100" s="56">
        <f>'[4]Daily Roster'!$S100</f>
        <v>0</v>
      </c>
      <c r="T100" s="56">
        <f>'[4]Daily Roster'!$T100</f>
        <v>0</v>
      </c>
    </row>
    <row r="101" spans="1:20" x14ac:dyDescent="0.3">
      <c r="A101" s="7">
        <v>43605</v>
      </c>
      <c r="B101" s="1" t="s">
        <v>1</v>
      </c>
      <c r="C101" s="70" t="str">
        <f>'[4]Daily Roster'!$C101</f>
        <v>Mark</v>
      </c>
      <c r="D101" s="70" t="str">
        <f>'[4]Daily Roster'!$D101</f>
        <v>M.Lu</v>
      </c>
      <c r="E101" s="70" t="str">
        <f>'[4]Daily Roster'!$E101</f>
        <v>J.Yang</v>
      </c>
      <c r="F101" s="70" t="str">
        <f>'[4]Daily Roster'!$F101</f>
        <v>MichaelL</v>
      </c>
      <c r="G101" s="70" t="str">
        <f>'[4]Daily Roster'!$G101</f>
        <v>Lucky</v>
      </c>
      <c r="H101" s="70">
        <f>'[4]Daily Roster'!$H101</f>
        <v>0</v>
      </c>
      <c r="I101" s="70" t="str">
        <f>'[4]Daily Roster'!$I101</f>
        <v>J.Hunter</v>
      </c>
      <c r="J101" s="70" t="str">
        <f>'[4]Daily Roster'!$J101</f>
        <v>qq</v>
      </c>
      <c r="K101" s="70" t="str">
        <f>'[4]Daily Roster'!$K101</f>
        <v>Helen</v>
      </c>
      <c r="L101" s="70" t="str">
        <f>'[4]Daily Roster'!$L101</f>
        <v>C.Vosk</v>
      </c>
      <c r="M101" s="70" t="str">
        <f>'[4]Daily Roster'!$M101</f>
        <v>Renise</v>
      </c>
      <c r="N101" s="56" t="str">
        <f>'[4]Daily Roster'!$N101</f>
        <v>Sandra</v>
      </c>
      <c r="O101" s="56" t="str">
        <f>'[4]Daily Roster'!$O101</f>
        <v>Dalia</v>
      </c>
      <c r="P101" s="56">
        <f>'[4]Daily Roster'!$P101</f>
        <v>0</v>
      </c>
      <c r="Q101" s="56">
        <f>'[4]Daily Roster'!$Q101</f>
        <v>0</v>
      </c>
      <c r="R101" s="56">
        <f>'[4]Daily Roster'!$R101</f>
        <v>0</v>
      </c>
      <c r="S101" s="56">
        <f>'[4]Daily Roster'!$S101</f>
        <v>0</v>
      </c>
      <c r="T101" s="56">
        <f>'[4]Daily Roster'!$T101</f>
        <v>0</v>
      </c>
    </row>
    <row r="102" spans="1:20" x14ac:dyDescent="0.3">
      <c r="A102" s="7">
        <v>43606</v>
      </c>
      <c r="B102" s="1" t="s">
        <v>2</v>
      </c>
      <c r="C102" s="70" t="str">
        <f>'[4]Daily Roster'!$C102</f>
        <v>Mark</v>
      </c>
      <c r="D102" s="70" t="str">
        <f>'[4]Daily Roster'!$D102</f>
        <v>M.Lu</v>
      </c>
      <c r="E102" s="70" t="str">
        <f>'[4]Daily Roster'!$E102</f>
        <v>J.Yang</v>
      </c>
      <c r="F102" s="70" t="str">
        <f>'[4]Daily Roster'!$F102</f>
        <v>MichaelL</v>
      </c>
      <c r="G102" s="70" t="str">
        <f>'[4]Daily Roster'!$G102</f>
        <v>Lucky</v>
      </c>
      <c r="H102" s="70">
        <f>'[4]Daily Roster'!$H102</f>
        <v>0</v>
      </c>
      <c r="I102" s="70" t="str">
        <f>'[4]Daily Roster'!$I102</f>
        <v>J.Hunter</v>
      </c>
      <c r="J102" s="70" t="str">
        <f>'[4]Daily Roster'!$J102</f>
        <v>Vivienne</v>
      </c>
      <c r="K102" s="70" t="str">
        <f>'[4]Daily Roster'!$K102</f>
        <v>Helen</v>
      </c>
      <c r="L102" s="70" t="str">
        <f>'[4]Daily Roster'!$L102</f>
        <v>C.Vosk</v>
      </c>
      <c r="M102" s="70" t="str">
        <f>'[4]Daily Roster'!$M102</f>
        <v>Renise</v>
      </c>
      <c r="N102" s="56" t="str">
        <f>'[4]Daily Roster'!$N102</f>
        <v>Monique</v>
      </c>
      <c r="O102" s="56" t="str">
        <f>'[4]Daily Roster'!$O102</f>
        <v>Dalia</v>
      </c>
      <c r="P102" s="56">
        <f>'[4]Daily Roster'!$P102</f>
        <v>0</v>
      </c>
      <c r="Q102" s="56">
        <f>'[4]Daily Roster'!$Q102</f>
        <v>0</v>
      </c>
      <c r="R102" s="56">
        <f>'[4]Daily Roster'!$R102</f>
        <v>0</v>
      </c>
      <c r="S102" s="56">
        <f>'[4]Daily Roster'!$S102</f>
        <v>0</v>
      </c>
      <c r="T102" s="56">
        <f>'[4]Daily Roster'!$T102</f>
        <v>0</v>
      </c>
    </row>
    <row r="103" spans="1:20" x14ac:dyDescent="0.3">
      <c r="A103" s="7">
        <v>43607</v>
      </c>
      <c r="B103" s="1" t="s">
        <v>3</v>
      </c>
      <c r="C103" s="70" t="str">
        <f>'[4]Daily Roster'!$C103</f>
        <v>Mark</v>
      </c>
      <c r="D103" s="70" t="str">
        <f>'[4]Daily Roster'!$D103</f>
        <v>M.Lu</v>
      </c>
      <c r="E103" s="70" t="str">
        <f>'[4]Daily Roster'!$E103</f>
        <v>J.Yang</v>
      </c>
      <c r="F103" s="70" t="str">
        <f>'[4]Daily Roster'!$F103</f>
        <v>MichaelL</v>
      </c>
      <c r="G103" s="70" t="str">
        <f>'[4]Daily Roster'!$G103</f>
        <v>Lucky</v>
      </c>
      <c r="H103" s="70">
        <f>'[4]Daily Roster'!$H103</f>
        <v>0</v>
      </c>
      <c r="I103" s="70" t="str">
        <f>'[4]Daily Roster'!$I103</f>
        <v>J.Hunter</v>
      </c>
      <c r="J103" s="70" t="str">
        <f>'[4]Daily Roster'!$J103</f>
        <v>qq</v>
      </c>
      <c r="K103" s="70" t="str">
        <f>'[4]Daily Roster'!$K103</f>
        <v>Helen</v>
      </c>
      <c r="L103" s="70" t="str">
        <f>'[4]Daily Roster'!$L103</f>
        <v>Monique</v>
      </c>
      <c r="M103" s="70" t="str">
        <f>'[4]Daily Roster'!$M103</f>
        <v>Renise</v>
      </c>
      <c r="N103" s="56" t="str">
        <f>'[4]Daily Roster'!$N103</f>
        <v>Sandra</v>
      </c>
      <c r="O103" s="56" t="str">
        <f>'[4]Daily Roster'!$O103</f>
        <v>Dalia</v>
      </c>
      <c r="P103" s="56">
        <f>'[4]Daily Roster'!$P103</f>
        <v>0</v>
      </c>
      <c r="Q103" s="56">
        <f>'[4]Daily Roster'!$Q103</f>
        <v>0</v>
      </c>
      <c r="R103" s="56">
        <f>'[4]Daily Roster'!$R103</f>
        <v>0</v>
      </c>
      <c r="S103" s="56">
        <f>'[4]Daily Roster'!$S103</f>
        <v>0</v>
      </c>
      <c r="T103" s="56">
        <f>'[4]Daily Roster'!$T103</f>
        <v>0</v>
      </c>
    </row>
    <row r="104" spans="1:20" x14ac:dyDescent="0.3">
      <c r="A104" s="7">
        <v>43608</v>
      </c>
      <c r="B104" s="1" t="s">
        <v>4</v>
      </c>
      <c r="C104" s="70" t="str">
        <f>'[4]Daily Roster'!$C104</f>
        <v>Mark</v>
      </c>
      <c r="D104" s="70" t="str">
        <f>'[4]Daily Roster'!$D104</f>
        <v>M.Lu</v>
      </c>
      <c r="E104" s="70" t="str">
        <f>'[4]Daily Roster'!$E104</f>
        <v>J.Yang</v>
      </c>
      <c r="F104" s="70" t="str">
        <f>'[4]Daily Roster'!$F104</f>
        <v>MichaelL</v>
      </c>
      <c r="G104" s="70" t="str">
        <f>'[4]Daily Roster'!$G104</f>
        <v>Lucky</v>
      </c>
      <c r="H104" s="70">
        <f>'[4]Daily Roster'!$H104</f>
        <v>0</v>
      </c>
      <c r="I104" s="70" t="str">
        <f>'[4]Daily Roster'!$I104</f>
        <v>J.Hunter</v>
      </c>
      <c r="J104" s="70" t="str">
        <f>'[4]Daily Roster'!$J104</f>
        <v>qq</v>
      </c>
      <c r="K104" s="70" t="str">
        <f>'[4]Daily Roster'!$K104</f>
        <v>Helen</v>
      </c>
      <c r="L104" s="70" t="str">
        <f>'[4]Daily Roster'!$L104</f>
        <v>C.Vosk</v>
      </c>
      <c r="M104" s="70" t="str">
        <f>'[4]Daily Roster'!$M104</f>
        <v>Renise</v>
      </c>
      <c r="N104" s="56" t="str">
        <f>'[4]Daily Roster'!$N104</f>
        <v>Sandra</v>
      </c>
      <c r="O104" s="56" t="str">
        <f>'[4]Daily Roster'!$O104</f>
        <v>Dalia</v>
      </c>
      <c r="P104" s="56">
        <f>'[4]Daily Roster'!$P104</f>
        <v>0</v>
      </c>
      <c r="Q104" s="56">
        <f>'[4]Daily Roster'!$Q104</f>
        <v>0</v>
      </c>
      <c r="R104" s="56">
        <f>'[4]Daily Roster'!$R104</f>
        <v>0</v>
      </c>
      <c r="S104" s="56">
        <f>'[4]Daily Roster'!$S104</f>
        <v>0</v>
      </c>
      <c r="T104" s="56">
        <f>'[4]Daily Roster'!$T104</f>
        <v>0</v>
      </c>
    </row>
    <row r="105" spans="1:20" x14ac:dyDescent="0.3">
      <c r="A105" s="7">
        <v>43609</v>
      </c>
      <c r="B105" s="1" t="s">
        <v>5</v>
      </c>
      <c r="C105" s="70" t="str">
        <f>'[4]Daily Roster'!$C105</f>
        <v>Mark</v>
      </c>
      <c r="D105" s="70" t="str">
        <f>'[4]Daily Roster'!$D105</f>
        <v>M.Lu</v>
      </c>
      <c r="E105" s="70" t="str">
        <f>'[4]Daily Roster'!$E105</f>
        <v>J.Yang</v>
      </c>
      <c r="F105" s="70" t="str">
        <f>'[4]Daily Roster'!$F105</f>
        <v>qq</v>
      </c>
      <c r="G105" s="70" t="str">
        <f>'[4]Daily Roster'!$G105</f>
        <v>Lucky</v>
      </c>
      <c r="H105" s="70">
        <f>'[4]Daily Roster'!$H105</f>
        <v>0</v>
      </c>
      <c r="I105" s="70" t="str">
        <f>'[4]Daily Roster'!$I105</f>
        <v>J.Hunter</v>
      </c>
      <c r="J105" s="70" t="str">
        <f>'[4]Daily Roster'!$J105</f>
        <v>qq</v>
      </c>
      <c r="K105" s="70" t="str">
        <f>'[4]Daily Roster'!$K105</f>
        <v>Helen</v>
      </c>
      <c r="L105" s="70" t="str">
        <f>'[4]Daily Roster'!$L105</f>
        <v>C.Vosk</v>
      </c>
      <c r="M105" s="70" t="str">
        <f>'[4]Daily Roster'!$M105</f>
        <v>Renise</v>
      </c>
      <c r="N105" s="56" t="str">
        <f>'[4]Daily Roster'!$N105</f>
        <v>Sandra</v>
      </c>
      <c r="O105" s="56" t="str">
        <f>'[4]Daily Roster'!$O105</f>
        <v>Dalia</v>
      </c>
      <c r="P105" s="56">
        <f>'[4]Daily Roster'!$P105</f>
        <v>0</v>
      </c>
      <c r="Q105" s="56">
        <f>'[4]Daily Roster'!$Q105</f>
        <v>0</v>
      </c>
      <c r="R105" s="56">
        <f>'[4]Daily Roster'!$R105</f>
        <v>0</v>
      </c>
      <c r="S105" s="56">
        <f>'[4]Daily Roster'!$S105</f>
        <v>0</v>
      </c>
      <c r="T105" s="56">
        <f>'[4]Daily Roster'!$T105</f>
        <v>0</v>
      </c>
    </row>
    <row r="106" spans="1:20" x14ac:dyDescent="0.3">
      <c r="A106" s="7">
        <v>43612</v>
      </c>
      <c r="B106" s="1" t="s">
        <v>1</v>
      </c>
      <c r="C106" s="70" t="str">
        <f>'[4]Daily Roster'!$C106</f>
        <v>Mark</v>
      </c>
      <c r="D106" s="70" t="str">
        <f>'[4]Daily Roster'!$D106</f>
        <v>M.Lu</v>
      </c>
      <c r="E106" s="70" t="str">
        <f>'[4]Daily Roster'!$E106</f>
        <v>J.Yang</v>
      </c>
      <c r="F106" s="70" t="str">
        <f>'[4]Daily Roster'!$F106</f>
        <v>MichaelL</v>
      </c>
      <c r="G106" s="70" t="str">
        <f>'[4]Daily Roster'!$G106</f>
        <v>Lucky</v>
      </c>
      <c r="H106" s="70">
        <f>'[4]Daily Roster'!$H106</f>
        <v>0</v>
      </c>
      <c r="I106" s="70" t="str">
        <f>'[4]Daily Roster'!$I106</f>
        <v>J.Hunter</v>
      </c>
      <c r="J106" s="70" t="str">
        <f>'[4]Daily Roster'!$J106</f>
        <v>qq</v>
      </c>
      <c r="K106" s="70" t="str">
        <f>'[4]Daily Roster'!$K106</f>
        <v>Helen</v>
      </c>
      <c r="L106" s="70" t="str">
        <f>'[4]Daily Roster'!$L106</f>
        <v>C.Vosk</v>
      </c>
      <c r="M106" s="70" t="str">
        <f>'[4]Daily Roster'!$M106</f>
        <v>Renise</v>
      </c>
      <c r="N106" s="56" t="str">
        <f>'[4]Daily Roster'!$N106</f>
        <v>Sandra</v>
      </c>
      <c r="O106" s="56" t="str">
        <f>'[4]Daily Roster'!$O106</f>
        <v>Dalia</v>
      </c>
      <c r="P106" s="56">
        <f>'[4]Daily Roster'!$P106</f>
        <v>0</v>
      </c>
      <c r="Q106" s="56">
        <f>'[4]Daily Roster'!$Q106</f>
        <v>0</v>
      </c>
      <c r="R106" s="56">
        <f>'[4]Daily Roster'!$R106</f>
        <v>0</v>
      </c>
      <c r="S106" s="56">
        <f>'[4]Daily Roster'!$S106</f>
        <v>0</v>
      </c>
      <c r="T106" s="56">
        <f>'[4]Daily Roster'!$T106</f>
        <v>0</v>
      </c>
    </row>
    <row r="107" spans="1:20" x14ac:dyDescent="0.3">
      <c r="A107" s="7">
        <v>43613</v>
      </c>
      <c r="B107" s="1" t="s">
        <v>2</v>
      </c>
      <c r="C107" s="70" t="str">
        <f>'[4]Daily Roster'!$C107</f>
        <v>Mark</v>
      </c>
      <c r="D107" s="70" t="str">
        <f>'[4]Daily Roster'!$D107</f>
        <v>M.Lu</v>
      </c>
      <c r="E107" s="70" t="str">
        <f>'[4]Daily Roster'!$E107</f>
        <v>J.Yang</v>
      </c>
      <c r="F107" s="70" t="str">
        <f>'[4]Daily Roster'!$F107</f>
        <v>MichaelL</v>
      </c>
      <c r="G107" s="70" t="str">
        <f>'[4]Daily Roster'!$G107</f>
        <v>Lucky</v>
      </c>
      <c r="H107" s="70">
        <f>'[4]Daily Roster'!$H107</f>
        <v>0</v>
      </c>
      <c r="I107" s="70" t="str">
        <f>'[4]Daily Roster'!$I107</f>
        <v>J.Hunter</v>
      </c>
      <c r="J107" s="70" t="str">
        <f>'[4]Daily Roster'!$J107</f>
        <v>Vivienne</v>
      </c>
      <c r="K107" s="70" t="str">
        <f>'[4]Daily Roster'!$K107</f>
        <v>Helen</v>
      </c>
      <c r="L107" s="70" t="str">
        <f>'[4]Daily Roster'!$L107</f>
        <v>C.Vosk</v>
      </c>
      <c r="M107" s="70" t="str">
        <f>'[4]Daily Roster'!$M107</f>
        <v>Renise</v>
      </c>
      <c r="N107" s="56" t="str">
        <f>'[4]Daily Roster'!$N107</f>
        <v>Sandra</v>
      </c>
      <c r="O107" s="56" t="str">
        <f>'[4]Daily Roster'!$O107</f>
        <v>Dalia</v>
      </c>
      <c r="P107" s="56">
        <f>'[4]Daily Roster'!$P107</f>
        <v>0</v>
      </c>
      <c r="Q107" s="56">
        <f>'[4]Daily Roster'!$Q107</f>
        <v>0</v>
      </c>
      <c r="R107" s="56">
        <f>'[4]Daily Roster'!$R107</f>
        <v>0</v>
      </c>
      <c r="S107" s="56">
        <f>'[4]Daily Roster'!$S107</f>
        <v>0</v>
      </c>
      <c r="T107" s="56">
        <f>'[4]Daily Roster'!$T107</f>
        <v>0</v>
      </c>
    </row>
    <row r="108" spans="1:20" x14ac:dyDescent="0.3">
      <c r="A108" s="7">
        <v>43614</v>
      </c>
      <c r="B108" s="1" t="s">
        <v>3</v>
      </c>
      <c r="C108" s="70" t="str">
        <f>'[4]Daily Roster'!$C108</f>
        <v>Mark</v>
      </c>
      <c r="D108" s="70" t="str">
        <f>'[4]Daily Roster'!$D108</f>
        <v>M.Lu</v>
      </c>
      <c r="E108" s="70" t="str">
        <f>'[4]Daily Roster'!$E108</f>
        <v>J.Yang</v>
      </c>
      <c r="F108" s="70" t="str">
        <f>'[4]Daily Roster'!$F108</f>
        <v>MichaelL</v>
      </c>
      <c r="G108" s="70" t="str">
        <f>'[4]Daily Roster'!$G108</f>
        <v>Lucky</v>
      </c>
      <c r="H108" s="70">
        <f>'[4]Daily Roster'!$H108</f>
        <v>0</v>
      </c>
      <c r="I108" s="70" t="str">
        <f>'[4]Daily Roster'!$I108</f>
        <v>J.Hunter</v>
      </c>
      <c r="J108" s="70" t="str">
        <f>'[4]Daily Roster'!$J108</f>
        <v>qq</v>
      </c>
      <c r="K108" s="70" t="str">
        <f>'[4]Daily Roster'!$K108</f>
        <v>Helen</v>
      </c>
      <c r="L108" s="70" t="str">
        <f>'[4]Daily Roster'!$L108</f>
        <v>C.Vosk</v>
      </c>
      <c r="M108" s="70" t="str">
        <f>'[4]Daily Roster'!$M108</f>
        <v>Renise</v>
      </c>
      <c r="N108" s="56" t="str">
        <f>'[4]Daily Roster'!$N108</f>
        <v>Sandra</v>
      </c>
      <c r="O108" s="56" t="str">
        <f>'[4]Daily Roster'!$O108</f>
        <v>Dalia</v>
      </c>
      <c r="P108" s="56">
        <f>'[4]Daily Roster'!$P108</f>
        <v>0</v>
      </c>
      <c r="Q108" s="56">
        <f>'[4]Daily Roster'!$Q108</f>
        <v>0</v>
      </c>
      <c r="R108" s="56">
        <f>'[4]Daily Roster'!$R108</f>
        <v>0</v>
      </c>
      <c r="S108" s="56">
        <f>'[4]Daily Roster'!$S108</f>
        <v>0</v>
      </c>
      <c r="T108" s="56">
        <f>'[4]Daily Roster'!$T108</f>
        <v>0</v>
      </c>
    </row>
    <row r="109" spans="1:20" x14ac:dyDescent="0.3">
      <c r="A109" s="7">
        <v>43615</v>
      </c>
      <c r="B109" s="1" t="s">
        <v>4</v>
      </c>
      <c r="C109" s="70" t="str">
        <f>'[4]Daily Roster'!$C109</f>
        <v>Mark</v>
      </c>
      <c r="D109" s="70" t="str">
        <f>'[4]Daily Roster'!$D109</f>
        <v>M.Lu</v>
      </c>
      <c r="E109" s="70" t="str">
        <f>'[4]Daily Roster'!$E109</f>
        <v>J.Yang</v>
      </c>
      <c r="F109" s="70" t="str">
        <f>'[4]Daily Roster'!$F109</f>
        <v>MichaelL</v>
      </c>
      <c r="G109" s="70" t="str">
        <f>'[4]Daily Roster'!$G109</f>
        <v>Lucky</v>
      </c>
      <c r="H109" s="70">
        <f>'[4]Daily Roster'!$H109</f>
        <v>0</v>
      </c>
      <c r="I109" s="70" t="str">
        <f>'[4]Daily Roster'!$I109</f>
        <v>J.Hunter</v>
      </c>
      <c r="J109" s="70" t="str">
        <f>'[4]Daily Roster'!$J109</f>
        <v>qq</v>
      </c>
      <c r="K109" s="70" t="str">
        <f>'[4]Daily Roster'!$K109</f>
        <v>Helen</v>
      </c>
      <c r="L109" s="70" t="str">
        <f>'[4]Daily Roster'!$L109</f>
        <v>C.Vosk</v>
      </c>
      <c r="M109" s="70" t="str">
        <f>'[4]Daily Roster'!$M109</f>
        <v>Vivienne</v>
      </c>
      <c r="N109" s="56" t="str">
        <f>'[4]Daily Roster'!$N109</f>
        <v>Sandra</v>
      </c>
      <c r="O109" s="56" t="str">
        <f>'[4]Daily Roster'!$O109</f>
        <v>Dalia</v>
      </c>
      <c r="P109" s="56">
        <f>'[4]Daily Roster'!$P109</f>
        <v>0</v>
      </c>
      <c r="Q109" s="56">
        <f>'[4]Daily Roster'!$Q109</f>
        <v>0</v>
      </c>
      <c r="R109" s="56">
        <f>'[4]Daily Roster'!$R109</f>
        <v>0</v>
      </c>
      <c r="S109" s="56">
        <f>'[4]Daily Roster'!$S109</f>
        <v>0</v>
      </c>
      <c r="T109" s="56">
        <f>'[4]Daily Roster'!$T109</f>
        <v>0</v>
      </c>
    </row>
    <row r="110" spans="1:20" x14ac:dyDescent="0.3">
      <c r="A110" s="7">
        <v>43616</v>
      </c>
      <c r="B110" s="1" t="s">
        <v>5</v>
      </c>
      <c r="C110" s="70" t="str">
        <f>'[4]Daily Roster'!$C110</f>
        <v>Mark</v>
      </c>
      <c r="D110" s="70" t="str">
        <f>'[4]Daily Roster'!$D110</f>
        <v>M.Lu</v>
      </c>
      <c r="E110" s="70" t="str">
        <f>'[4]Daily Roster'!$E110</f>
        <v>J.Yang</v>
      </c>
      <c r="F110" s="70" t="str">
        <f>'[4]Daily Roster'!$F110</f>
        <v>MichaelL</v>
      </c>
      <c r="G110" s="70" t="str">
        <f>'[4]Daily Roster'!$G110</f>
        <v>Lucky</v>
      </c>
      <c r="H110" s="70">
        <f>'[4]Daily Roster'!$H110</f>
        <v>0</v>
      </c>
      <c r="I110" s="70" t="str">
        <f>'[4]Daily Roster'!$I110</f>
        <v>J.Hunter</v>
      </c>
      <c r="J110" s="70" t="str">
        <f>'[4]Daily Roster'!$J110</f>
        <v>qq</v>
      </c>
      <c r="K110" s="70" t="str">
        <f>'[4]Daily Roster'!$K110</f>
        <v>Helen</v>
      </c>
      <c r="L110" s="70" t="str">
        <f>'[4]Daily Roster'!$L110</f>
        <v>C.Vosk</v>
      </c>
      <c r="M110" s="70" t="str">
        <f>'[4]Daily Roster'!$M110</f>
        <v>Renise</v>
      </c>
      <c r="N110" s="56" t="str">
        <f>'[4]Daily Roster'!$N110</f>
        <v>Sandra</v>
      </c>
      <c r="O110" s="56" t="str">
        <f>'[4]Daily Roster'!$O110</f>
        <v>Dalia</v>
      </c>
      <c r="P110" s="56">
        <f>'[4]Daily Roster'!$P110</f>
        <v>0</v>
      </c>
      <c r="Q110" s="56">
        <f>'[4]Daily Roster'!$Q110</f>
        <v>0</v>
      </c>
      <c r="R110" s="56">
        <f>'[4]Daily Roster'!$R110</f>
        <v>0</v>
      </c>
      <c r="S110" s="56">
        <f>'[4]Daily Roster'!$S110</f>
        <v>0</v>
      </c>
      <c r="T110" s="56">
        <f>'[4]Daily Roster'!$T110</f>
        <v>0</v>
      </c>
    </row>
    <row r="111" spans="1:20" x14ac:dyDescent="0.3">
      <c r="A111" s="7">
        <v>43619</v>
      </c>
      <c r="B111" s="1" t="s">
        <v>1</v>
      </c>
      <c r="C111" s="70" t="str">
        <f>'[4]Daily Roster'!$C111</f>
        <v>Mark</v>
      </c>
      <c r="D111" s="70" t="str">
        <f>'[4]Daily Roster'!$D111</f>
        <v>M.Lu</v>
      </c>
      <c r="E111" s="70" t="str">
        <f>'[4]Daily Roster'!$E111</f>
        <v>J.Yang</v>
      </c>
      <c r="F111" s="70" t="str">
        <f>'[4]Daily Roster'!$F111</f>
        <v>MichaelL</v>
      </c>
      <c r="G111" s="70" t="str">
        <f>'[4]Daily Roster'!$G111</f>
        <v>Lucky</v>
      </c>
      <c r="H111" s="70">
        <f>'[4]Daily Roster'!$H111</f>
        <v>0</v>
      </c>
      <c r="I111" s="70" t="str">
        <f>'[4]Daily Roster'!$I111</f>
        <v>J.Hunter</v>
      </c>
      <c r="J111" s="70" t="str">
        <f>'[4]Daily Roster'!$J111</f>
        <v>qq</v>
      </c>
      <c r="K111" s="70" t="str">
        <f>'[4]Daily Roster'!$K111</f>
        <v>Helen</v>
      </c>
      <c r="L111" s="70" t="str">
        <f>'[4]Daily Roster'!$L111</f>
        <v>C.Vosk</v>
      </c>
      <c r="M111" s="70" t="str">
        <f>'[4]Daily Roster'!$M111</f>
        <v>Renise</v>
      </c>
      <c r="N111" s="56" t="str">
        <f>'[4]Daily Roster'!$N111</f>
        <v>Sandra</v>
      </c>
      <c r="O111" s="56" t="str">
        <f>'[4]Daily Roster'!$O111</f>
        <v>Dalia</v>
      </c>
      <c r="P111" s="56">
        <f>'[4]Daily Roster'!$P111</f>
        <v>0</v>
      </c>
      <c r="Q111" s="56">
        <f>'[4]Daily Roster'!$Q111</f>
        <v>0</v>
      </c>
      <c r="R111" s="56">
        <f>'[4]Daily Roster'!$R111</f>
        <v>0</v>
      </c>
      <c r="S111" s="56">
        <f>'[4]Daily Roster'!$S111</f>
        <v>0</v>
      </c>
      <c r="T111" s="56">
        <f>'[4]Daily Roster'!$T111</f>
        <v>0</v>
      </c>
    </row>
    <row r="112" spans="1:20" x14ac:dyDescent="0.3">
      <c r="A112" s="7">
        <v>43620</v>
      </c>
      <c r="B112" s="1" t="s">
        <v>2</v>
      </c>
      <c r="C112" s="70" t="str">
        <f>'[4]Daily Roster'!$C112</f>
        <v>Mark</v>
      </c>
      <c r="D112" s="70" t="str">
        <f>'[4]Daily Roster'!$D112</f>
        <v>A.Tran</v>
      </c>
      <c r="E112" s="70" t="str">
        <f>'[4]Daily Roster'!$E112</f>
        <v>J.Yang</v>
      </c>
      <c r="F112" s="70" t="str">
        <f>'[4]Daily Roster'!$F112</f>
        <v>MichaelL</v>
      </c>
      <c r="G112" s="70" t="str">
        <f>'[4]Daily Roster'!$G112</f>
        <v>Lucky</v>
      </c>
      <c r="H112" s="70">
        <f>'[4]Daily Roster'!$H112</f>
        <v>0</v>
      </c>
      <c r="I112" s="70" t="str">
        <f>'[4]Daily Roster'!$I112</f>
        <v>J.Hunter</v>
      </c>
      <c r="J112" s="70" t="str">
        <f>'[4]Daily Roster'!$J112</f>
        <v>Vivienne</v>
      </c>
      <c r="K112" s="70" t="str">
        <f>'[4]Daily Roster'!$K112</f>
        <v>Helen</v>
      </c>
      <c r="L112" s="70" t="str">
        <f>'[4]Daily Roster'!$L112</f>
        <v>C.Vosk</v>
      </c>
      <c r="M112" s="70" t="str">
        <f>'[4]Daily Roster'!$M112</f>
        <v>Renise</v>
      </c>
      <c r="N112" s="56" t="str">
        <f>'[4]Daily Roster'!$N112</f>
        <v>Sandra</v>
      </c>
      <c r="O112" s="56" t="str">
        <f>'[4]Daily Roster'!$O112</f>
        <v>Dalia</v>
      </c>
      <c r="P112" s="56">
        <f>'[4]Daily Roster'!$P112</f>
        <v>0</v>
      </c>
      <c r="Q112" s="56">
        <f>'[4]Daily Roster'!$Q112</f>
        <v>0</v>
      </c>
      <c r="R112" s="56">
        <f>'[4]Daily Roster'!$R112</f>
        <v>0</v>
      </c>
      <c r="S112" s="56">
        <f>'[4]Daily Roster'!$S112</f>
        <v>0</v>
      </c>
      <c r="T112" s="56">
        <f>'[4]Daily Roster'!$T112</f>
        <v>0</v>
      </c>
    </row>
    <row r="113" spans="1:20" x14ac:dyDescent="0.3">
      <c r="A113" s="7">
        <v>43621</v>
      </c>
      <c r="B113" s="1" t="s">
        <v>3</v>
      </c>
      <c r="C113" s="70" t="str">
        <f>'[4]Daily Roster'!$C113</f>
        <v>Mark</v>
      </c>
      <c r="D113" s="70" t="str">
        <f>'[4]Daily Roster'!$D113</f>
        <v>M.Lu</v>
      </c>
      <c r="E113" s="70" t="str">
        <f>'[4]Daily Roster'!$E113</f>
        <v>A.Tran</v>
      </c>
      <c r="F113" s="70" t="str">
        <f>'[4]Daily Roster'!$F113</f>
        <v>MichaelL</v>
      </c>
      <c r="G113" s="70" t="str">
        <f>'[4]Daily Roster'!$G113</f>
        <v>Lucky</v>
      </c>
      <c r="H113" s="70">
        <f>'[4]Daily Roster'!$H113</f>
        <v>0</v>
      </c>
      <c r="I113" s="70" t="str">
        <f>'[4]Daily Roster'!$I113</f>
        <v>J.Hunter</v>
      </c>
      <c r="J113" s="70" t="str">
        <f>'[4]Daily Roster'!$J113</f>
        <v>qq</v>
      </c>
      <c r="K113" s="70" t="str">
        <f>'[4]Daily Roster'!$K113</f>
        <v>Helen</v>
      </c>
      <c r="L113" s="70" t="str">
        <f>'[4]Daily Roster'!$L113</f>
        <v>C.Vosk</v>
      </c>
      <c r="M113" s="70" t="str">
        <f>'[4]Daily Roster'!$M113</f>
        <v>Renise</v>
      </c>
      <c r="N113" s="56" t="str">
        <f>'[4]Daily Roster'!$N113</f>
        <v>Sandra</v>
      </c>
      <c r="O113" s="56" t="str">
        <f>'[4]Daily Roster'!$O113</f>
        <v>Dalia</v>
      </c>
      <c r="P113" s="56">
        <f>'[4]Daily Roster'!$P113</f>
        <v>0</v>
      </c>
      <c r="Q113" s="56">
        <f>'[4]Daily Roster'!$Q113</f>
        <v>0</v>
      </c>
      <c r="R113" s="56">
        <f>'[4]Daily Roster'!$R113</f>
        <v>0</v>
      </c>
      <c r="S113" s="56">
        <f>'[4]Daily Roster'!$S113</f>
        <v>0</v>
      </c>
      <c r="T113" s="56">
        <f>'[4]Daily Roster'!$T113</f>
        <v>0</v>
      </c>
    </row>
    <row r="114" spans="1:20" x14ac:dyDescent="0.3">
      <c r="A114" s="7">
        <v>43622</v>
      </c>
      <c r="B114" s="1" t="s">
        <v>4</v>
      </c>
      <c r="C114" s="70" t="str">
        <f>'[4]Daily Roster'!$C114</f>
        <v>Mark</v>
      </c>
      <c r="D114" s="70" t="str">
        <f>'[4]Daily Roster'!$D114</f>
        <v>M.Lu</v>
      </c>
      <c r="E114" s="70" t="str">
        <f>'[4]Daily Roster'!$E114</f>
        <v>J.Yang</v>
      </c>
      <c r="F114" s="70" t="str">
        <f>'[4]Daily Roster'!$F114</f>
        <v>MichaelL</v>
      </c>
      <c r="G114" s="70" t="str">
        <f>'[4]Daily Roster'!$G114</f>
        <v>Lucky</v>
      </c>
      <c r="H114" s="70">
        <f>'[4]Daily Roster'!$H114</f>
        <v>0</v>
      </c>
      <c r="I114" s="70" t="str">
        <f>'[4]Daily Roster'!$I114</f>
        <v>J.Hunter</v>
      </c>
      <c r="J114" s="70" t="str">
        <f>'[4]Daily Roster'!$J114</f>
        <v>qq</v>
      </c>
      <c r="K114" s="70" t="str">
        <f>'[4]Daily Roster'!$K114</f>
        <v>Helen</v>
      </c>
      <c r="L114" s="70" t="str">
        <f>'[4]Daily Roster'!$L114</f>
        <v>C.Vosk</v>
      </c>
      <c r="M114" s="70" t="str">
        <f>'[4]Daily Roster'!$M114</f>
        <v>Renise</v>
      </c>
      <c r="N114" s="56" t="str">
        <f>'[4]Daily Roster'!$N114</f>
        <v>Vivienne</v>
      </c>
      <c r="O114" s="56" t="str">
        <f>'[4]Daily Roster'!$O114</f>
        <v>Dalia</v>
      </c>
      <c r="P114" s="56">
        <f>'[4]Daily Roster'!$P114</f>
        <v>0</v>
      </c>
      <c r="Q114" s="56">
        <f>'[4]Daily Roster'!$Q114</f>
        <v>0</v>
      </c>
      <c r="R114" s="56">
        <f>'[4]Daily Roster'!$R114</f>
        <v>0</v>
      </c>
      <c r="S114" s="56">
        <f>'[4]Daily Roster'!$S114</f>
        <v>0</v>
      </c>
      <c r="T114" s="56">
        <f>'[4]Daily Roster'!$T114</f>
        <v>0</v>
      </c>
    </row>
    <row r="115" spans="1:20" x14ac:dyDescent="0.3">
      <c r="A115" s="7">
        <v>43623</v>
      </c>
      <c r="B115" s="1" t="s">
        <v>5</v>
      </c>
      <c r="C115" s="70" t="str">
        <f>'[4]Daily Roster'!$C115</f>
        <v>Mark</v>
      </c>
      <c r="D115" s="70" t="str">
        <f>'[4]Daily Roster'!$D115</f>
        <v>M.Lu</v>
      </c>
      <c r="E115" s="70" t="str">
        <f>'[4]Daily Roster'!$E115</f>
        <v>J.Yang</v>
      </c>
      <c r="F115" s="70" t="str">
        <f>'[4]Daily Roster'!$F115</f>
        <v>MichaelL</v>
      </c>
      <c r="G115" s="70" t="str">
        <f>'[4]Daily Roster'!$G115</f>
        <v>qq</v>
      </c>
      <c r="H115" s="70">
        <f>'[4]Daily Roster'!$H115</f>
        <v>0</v>
      </c>
      <c r="I115" s="70" t="str">
        <f>'[4]Daily Roster'!$I115</f>
        <v>J.Hunter</v>
      </c>
      <c r="J115" s="70" t="str">
        <f>'[4]Daily Roster'!$J115</f>
        <v>qq</v>
      </c>
      <c r="K115" s="70" t="str">
        <f>'[4]Daily Roster'!$K115</f>
        <v>Helen</v>
      </c>
      <c r="L115" s="70" t="str">
        <f>'[4]Daily Roster'!$L115</f>
        <v>C.Vosk</v>
      </c>
      <c r="M115" s="70" t="str">
        <f>'[4]Daily Roster'!$M115</f>
        <v>Renise</v>
      </c>
      <c r="N115" s="56" t="str">
        <f>'[4]Daily Roster'!$N115</f>
        <v>Sandra</v>
      </c>
      <c r="O115" s="56" t="str">
        <f>'[4]Daily Roster'!$O115</f>
        <v>Dalia</v>
      </c>
      <c r="P115" s="56">
        <f>'[4]Daily Roster'!$P115</f>
        <v>0</v>
      </c>
      <c r="Q115" s="56">
        <f>'[4]Daily Roster'!$Q115</f>
        <v>0</v>
      </c>
      <c r="R115" s="56">
        <f>'[4]Daily Roster'!$R115</f>
        <v>0</v>
      </c>
      <c r="S115" s="56">
        <f>'[4]Daily Roster'!$S115</f>
        <v>0</v>
      </c>
      <c r="T115" s="56">
        <f>'[4]Daily Roster'!$T115</f>
        <v>0</v>
      </c>
    </row>
    <row r="116" spans="1:20" x14ac:dyDescent="0.3">
      <c r="A116" s="7">
        <v>43626</v>
      </c>
      <c r="B116" s="1" t="s">
        <v>1</v>
      </c>
      <c r="C116" s="70" t="str">
        <f>'[4]Daily Roster'!$C116</f>
        <v>Mark</v>
      </c>
      <c r="D116" s="70" t="str">
        <f>'[4]Daily Roster'!$D116</f>
        <v>M.Lu</v>
      </c>
      <c r="E116" s="70" t="str">
        <f>'[4]Daily Roster'!$E116</f>
        <v>J.Yang</v>
      </c>
      <c r="F116" s="70" t="str">
        <f>'[4]Daily Roster'!$F116</f>
        <v>MichaelL</v>
      </c>
      <c r="G116" s="70" t="str">
        <f>'[4]Daily Roster'!$G116</f>
        <v>Lucky</v>
      </c>
      <c r="H116" s="70">
        <f>'[4]Daily Roster'!$H116</f>
        <v>0</v>
      </c>
      <c r="I116" s="70" t="str">
        <f>'[4]Daily Roster'!$I116</f>
        <v>J.Hunter</v>
      </c>
      <c r="J116" s="70" t="str">
        <f>'[4]Daily Roster'!$J116</f>
        <v>qq</v>
      </c>
      <c r="K116" s="70" t="str">
        <f>'[4]Daily Roster'!$K116</f>
        <v>Helen</v>
      </c>
      <c r="L116" s="70" t="str">
        <f>'[4]Daily Roster'!$L116</f>
        <v>C.Vosk</v>
      </c>
      <c r="M116" s="70" t="str">
        <f>'[4]Daily Roster'!$M116</f>
        <v>Renise</v>
      </c>
      <c r="N116" s="56" t="str">
        <f>'[4]Daily Roster'!$N116</f>
        <v>Sandra</v>
      </c>
      <c r="O116" s="56" t="str">
        <f>'[4]Daily Roster'!$O116</f>
        <v>Dalia</v>
      </c>
      <c r="P116" s="56">
        <f>'[4]Daily Roster'!$P116</f>
        <v>0</v>
      </c>
      <c r="Q116" s="56">
        <f>'[4]Daily Roster'!$Q116</f>
        <v>0</v>
      </c>
      <c r="R116" s="56">
        <f>'[4]Daily Roster'!$R116</f>
        <v>0</v>
      </c>
      <c r="S116" s="56">
        <f>'[4]Daily Roster'!$S116</f>
        <v>0</v>
      </c>
      <c r="T116" s="56">
        <f>'[4]Daily Roster'!$T116</f>
        <v>0</v>
      </c>
    </row>
    <row r="117" spans="1:20" x14ac:dyDescent="0.3">
      <c r="A117" s="7">
        <v>43627</v>
      </c>
      <c r="B117" s="1" t="s">
        <v>2</v>
      </c>
      <c r="C117" s="70" t="str">
        <f>'[4]Daily Roster'!$C117</f>
        <v>Mark</v>
      </c>
      <c r="D117" s="70" t="str">
        <f>'[4]Daily Roster'!$D117</f>
        <v>M.Lu</v>
      </c>
      <c r="E117" s="70" t="str">
        <f>'[4]Daily Roster'!$E117</f>
        <v>J.Yang</v>
      </c>
      <c r="F117" s="70" t="str">
        <f>'[4]Daily Roster'!$F117</f>
        <v>MichaelL</v>
      </c>
      <c r="G117" s="70" t="str">
        <f>'[4]Daily Roster'!$G117</f>
        <v>Lucky</v>
      </c>
      <c r="H117" s="70">
        <f>'[4]Daily Roster'!$H117</f>
        <v>0</v>
      </c>
      <c r="I117" s="70" t="str">
        <f>'[4]Daily Roster'!$I117</f>
        <v>J.Hunter</v>
      </c>
      <c r="J117" s="70" t="str">
        <f>'[4]Daily Roster'!$J117</f>
        <v>Vivienne</v>
      </c>
      <c r="K117" s="70" t="str">
        <f>'[4]Daily Roster'!$K117</f>
        <v>blank</v>
      </c>
      <c r="L117" s="70" t="str">
        <f>'[4]Daily Roster'!$L117</f>
        <v>C.Vosk</v>
      </c>
      <c r="M117" s="70" t="str">
        <f>'[4]Daily Roster'!$M117</f>
        <v>Renise</v>
      </c>
      <c r="N117" s="56" t="str">
        <f>'[4]Daily Roster'!$N117</f>
        <v>Sandra</v>
      </c>
      <c r="O117" s="56" t="str">
        <f>'[4]Daily Roster'!$O117</f>
        <v xml:space="preserve"> blank</v>
      </c>
      <c r="P117" s="56">
        <f>'[4]Daily Roster'!$P117</f>
        <v>0</v>
      </c>
      <c r="Q117" s="56">
        <f>'[4]Daily Roster'!$Q117</f>
        <v>0</v>
      </c>
      <c r="R117" s="56">
        <f>'[4]Daily Roster'!$R117</f>
        <v>0</v>
      </c>
      <c r="S117" s="56">
        <f>'[4]Daily Roster'!$S117</f>
        <v>0</v>
      </c>
      <c r="T117" s="56">
        <f>'[4]Daily Roster'!$T117</f>
        <v>0</v>
      </c>
    </row>
    <row r="118" spans="1:20" x14ac:dyDescent="0.3">
      <c r="A118" s="7">
        <v>43628</v>
      </c>
      <c r="B118" s="1" t="s">
        <v>3</v>
      </c>
      <c r="C118" s="70" t="str">
        <f>'[4]Daily Roster'!$C118</f>
        <v>Mark</v>
      </c>
      <c r="D118" s="70" t="str">
        <f>'[4]Daily Roster'!$D118</f>
        <v>M.Lu</v>
      </c>
      <c r="E118" s="70" t="str">
        <f>'[4]Daily Roster'!$E118</f>
        <v>J.Yang</v>
      </c>
      <c r="F118" s="70" t="str">
        <f>'[4]Daily Roster'!$F118</f>
        <v>MichaelL</v>
      </c>
      <c r="G118" s="70" t="str">
        <f>'[4]Daily Roster'!$G118</f>
        <v>Lucky</v>
      </c>
      <c r="H118" s="70">
        <f>'[4]Daily Roster'!$H118</f>
        <v>0</v>
      </c>
      <c r="I118" s="70" t="str">
        <f>'[4]Daily Roster'!$I118</f>
        <v>J.Hunter</v>
      </c>
      <c r="J118" s="70" t="str">
        <f>'[4]Daily Roster'!$J118</f>
        <v>qq</v>
      </c>
      <c r="K118" s="70" t="str">
        <f>'[4]Daily Roster'!$K118</f>
        <v>Helen</v>
      </c>
      <c r="L118" s="70" t="str">
        <f>'[4]Daily Roster'!$L118</f>
        <v>C.Vosk</v>
      </c>
      <c r="M118" s="70" t="str">
        <f>'[4]Daily Roster'!$M118</f>
        <v>Renise</v>
      </c>
      <c r="N118" s="56" t="str">
        <f>'[4]Daily Roster'!$N118</f>
        <v>Sandra</v>
      </c>
      <c r="O118" s="56" t="str">
        <f>'[4]Daily Roster'!$O118</f>
        <v>Dalia</v>
      </c>
      <c r="P118" s="56">
        <f>'[4]Daily Roster'!$P118</f>
        <v>0</v>
      </c>
      <c r="Q118" s="56">
        <f>'[4]Daily Roster'!$Q118</f>
        <v>0</v>
      </c>
      <c r="R118" s="56">
        <f>'[4]Daily Roster'!$R118</f>
        <v>0</v>
      </c>
      <c r="S118" s="56">
        <f>'[4]Daily Roster'!$S118</f>
        <v>0</v>
      </c>
      <c r="T118" s="56">
        <f>'[4]Daily Roster'!$T118</f>
        <v>0</v>
      </c>
    </row>
    <row r="119" spans="1:20" x14ac:dyDescent="0.3">
      <c r="A119" s="7">
        <v>43629</v>
      </c>
      <c r="B119" s="1" t="s">
        <v>4</v>
      </c>
      <c r="C119" s="70" t="str">
        <f>'[4]Daily Roster'!$C119</f>
        <v>Mark</v>
      </c>
      <c r="D119" s="70" t="str">
        <f>'[4]Daily Roster'!$D119</f>
        <v>M.Lu</v>
      </c>
      <c r="E119" s="70" t="str">
        <f>'[4]Daily Roster'!$E119</f>
        <v>J.Yang</v>
      </c>
      <c r="F119" s="70" t="str">
        <f>'[4]Daily Roster'!$F119</f>
        <v>MichaelL</v>
      </c>
      <c r="G119" s="70" t="str">
        <f>'[4]Daily Roster'!$G119</f>
        <v>Lucky</v>
      </c>
      <c r="H119" s="70">
        <f>'[4]Daily Roster'!$H119</f>
        <v>0</v>
      </c>
      <c r="I119" s="70" t="str">
        <f>'[4]Daily Roster'!$I119</f>
        <v>J.Hunter</v>
      </c>
      <c r="J119" s="70" t="str">
        <f>'[4]Daily Roster'!$J119</f>
        <v>qq</v>
      </c>
      <c r="K119" s="70" t="str">
        <f>'[4]Daily Roster'!$K119</f>
        <v>Helen</v>
      </c>
      <c r="L119" s="70" t="str">
        <f>'[4]Daily Roster'!$L119</f>
        <v>C.Vosk</v>
      </c>
      <c r="M119" s="70" t="str">
        <f>'[4]Daily Roster'!$M119</f>
        <v>Vivienne</v>
      </c>
      <c r="N119" s="56" t="str">
        <f>'[4]Daily Roster'!$N119</f>
        <v>Sandra</v>
      </c>
      <c r="O119" s="56" t="str">
        <f>'[4]Daily Roster'!$O119</f>
        <v>Dalia</v>
      </c>
      <c r="P119" s="56">
        <f>'[4]Daily Roster'!$P119</f>
        <v>0</v>
      </c>
      <c r="Q119" s="56">
        <f>'[4]Daily Roster'!$Q119</f>
        <v>0</v>
      </c>
      <c r="R119" s="56">
        <f>'[4]Daily Roster'!$R119</f>
        <v>0</v>
      </c>
      <c r="S119" s="56">
        <f>'[4]Daily Roster'!$S119</f>
        <v>0</v>
      </c>
      <c r="T119" s="56">
        <f>'[4]Daily Roster'!$T119</f>
        <v>0</v>
      </c>
    </row>
    <row r="120" spans="1:20" x14ac:dyDescent="0.3">
      <c r="A120" s="7">
        <v>43630</v>
      </c>
      <c r="B120" s="1" t="s">
        <v>5</v>
      </c>
      <c r="C120" s="70" t="str">
        <f>'[4]Daily Roster'!$C120</f>
        <v>Mark</v>
      </c>
      <c r="D120" s="70" t="str">
        <f>'[4]Daily Roster'!$D120</f>
        <v>M.Lu</v>
      </c>
      <c r="E120" s="70" t="str">
        <f>'[4]Daily Roster'!$E120</f>
        <v>J.Yang</v>
      </c>
      <c r="F120" s="70" t="str">
        <f>'[4]Daily Roster'!$F120</f>
        <v>MichaelL</v>
      </c>
      <c r="G120" s="70" t="str">
        <f>'[4]Daily Roster'!$G120</f>
        <v>Lucky</v>
      </c>
      <c r="H120" s="70">
        <f>'[4]Daily Roster'!$H120</f>
        <v>0</v>
      </c>
      <c r="I120" s="70" t="str">
        <f>'[4]Daily Roster'!$I120</f>
        <v>J.Hunter</v>
      </c>
      <c r="J120" s="70" t="str">
        <f>'[4]Daily Roster'!$J120</f>
        <v>qq</v>
      </c>
      <c r="K120" s="70" t="str">
        <f>'[4]Daily Roster'!$K120</f>
        <v>Helen</v>
      </c>
      <c r="L120" s="70" t="str">
        <f>'[4]Daily Roster'!$L120</f>
        <v>C.Vosk</v>
      </c>
      <c r="M120" s="70" t="str">
        <f>'[4]Daily Roster'!$M120</f>
        <v>Renise</v>
      </c>
      <c r="N120" s="56" t="str">
        <f>'[4]Daily Roster'!$N120</f>
        <v>Sandra</v>
      </c>
      <c r="O120" s="56" t="str">
        <f>'[4]Daily Roster'!$O120</f>
        <v>Dalia</v>
      </c>
      <c r="P120" s="56">
        <f>'[4]Daily Roster'!$P120</f>
        <v>0</v>
      </c>
      <c r="Q120" s="56">
        <f>'[4]Daily Roster'!$Q120</f>
        <v>0</v>
      </c>
      <c r="R120" s="56">
        <f>'[4]Daily Roster'!$R120</f>
        <v>0</v>
      </c>
      <c r="S120" s="56">
        <f>'[4]Daily Roster'!$S120</f>
        <v>0</v>
      </c>
      <c r="T120" s="56">
        <f>'[4]Daily Roster'!$T120</f>
        <v>0</v>
      </c>
    </row>
    <row r="121" spans="1:20" x14ac:dyDescent="0.3">
      <c r="A121" s="7">
        <v>43633</v>
      </c>
      <c r="B121" s="1" t="s">
        <v>1</v>
      </c>
      <c r="C121" s="70" t="str">
        <f>'[4]Daily Roster'!$C121</f>
        <v>Mark</v>
      </c>
      <c r="D121" s="70" t="str">
        <f>'[4]Daily Roster'!$D121</f>
        <v>M.Lu</v>
      </c>
      <c r="E121" s="70" t="str">
        <f>'[4]Daily Roster'!$E121</f>
        <v>J.Yang</v>
      </c>
      <c r="F121" s="70" t="str">
        <f>'[4]Daily Roster'!$F121</f>
        <v>qq</v>
      </c>
      <c r="G121" s="70" t="str">
        <f>'[4]Daily Roster'!$G121</f>
        <v>Lucky</v>
      </c>
      <c r="H121" s="70">
        <f>'[4]Daily Roster'!$H121</f>
        <v>0</v>
      </c>
      <c r="I121" s="70" t="str">
        <f>'[4]Daily Roster'!$I121</f>
        <v>J.Hunter</v>
      </c>
      <c r="J121" s="70" t="str">
        <f>'[4]Daily Roster'!$J121</f>
        <v>qq</v>
      </c>
      <c r="K121" s="70" t="str">
        <f>'[4]Daily Roster'!$K121</f>
        <v>Helen</v>
      </c>
      <c r="L121" s="70" t="str">
        <f>'[4]Daily Roster'!$L121</f>
        <v>C.Vosk</v>
      </c>
      <c r="M121" s="70" t="str">
        <f>'[4]Daily Roster'!$M121</f>
        <v>Renise</v>
      </c>
      <c r="N121" s="56" t="str">
        <f>'[4]Daily Roster'!$N121</f>
        <v>Sandra</v>
      </c>
      <c r="O121" s="56" t="str">
        <f>'[4]Daily Roster'!$O121</f>
        <v>Dalia</v>
      </c>
      <c r="P121" s="56">
        <f>'[4]Daily Roster'!$P121</f>
        <v>0</v>
      </c>
      <c r="Q121" s="56">
        <f>'[4]Daily Roster'!$Q121</f>
        <v>0</v>
      </c>
      <c r="R121" s="56">
        <f>'[4]Daily Roster'!$R121</f>
        <v>0</v>
      </c>
      <c r="S121" s="56">
        <f>'[4]Daily Roster'!$S121</f>
        <v>0</v>
      </c>
      <c r="T121" s="56">
        <f>'[4]Daily Roster'!$T121</f>
        <v>0</v>
      </c>
    </row>
    <row r="122" spans="1:20" x14ac:dyDescent="0.3">
      <c r="A122" s="7">
        <v>43634</v>
      </c>
      <c r="B122" s="1" t="s">
        <v>2</v>
      </c>
      <c r="C122" s="70" t="str">
        <f>'[4]Daily Roster'!$C122</f>
        <v>Mark</v>
      </c>
      <c r="D122" s="70" t="str">
        <f>'[4]Daily Roster'!$D122</f>
        <v>M.Lu</v>
      </c>
      <c r="E122" s="70" t="str">
        <f>'[4]Daily Roster'!$E122</f>
        <v>J.Yang</v>
      </c>
      <c r="F122" s="70" t="str">
        <f>'[4]Daily Roster'!$F122</f>
        <v>MichaelL</v>
      </c>
      <c r="G122" s="70" t="str">
        <f>'[4]Daily Roster'!$G122</f>
        <v>Lucky</v>
      </c>
      <c r="H122" s="70">
        <f>'[4]Daily Roster'!$H122</f>
        <v>0</v>
      </c>
      <c r="I122" s="70" t="str">
        <f>'[4]Daily Roster'!$I122</f>
        <v>J.Hunter</v>
      </c>
      <c r="J122" s="70" t="str">
        <f>'[4]Daily Roster'!$J122</f>
        <v>Vivienne</v>
      </c>
      <c r="K122" s="70" t="str">
        <f>'[4]Daily Roster'!$K122</f>
        <v>Helen</v>
      </c>
      <c r="L122" s="70" t="str">
        <f>'[4]Daily Roster'!$L122</f>
        <v>C.Vosk</v>
      </c>
      <c r="M122" s="70" t="str">
        <f>'[4]Daily Roster'!$M122</f>
        <v>Renise</v>
      </c>
      <c r="N122" s="56" t="str">
        <f>'[4]Daily Roster'!$N122</f>
        <v>Sandra</v>
      </c>
      <c r="O122" s="56" t="str">
        <f>'[4]Daily Roster'!$O122</f>
        <v>Dalia</v>
      </c>
      <c r="P122" s="56">
        <f>'[4]Daily Roster'!$P122</f>
        <v>0</v>
      </c>
      <c r="Q122" s="56">
        <f>'[4]Daily Roster'!$Q122</f>
        <v>0</v>
      </c>
      <c r="R122" s="56">
        <f>'[4]Daily Roster'!$R122</f>
        <v>0</v>
      </c>
      <c r="S122" s="56">
        <f>'[4]Daily Roster'!$S122</f>
        <v>0</v>
      </c>
      <c r="T122" s="56">
        <f>'[4]Daily Roster'!$T122</f>
        <v>0</v>
      </c>
    </row>
    <row r="123" spans="1:20" x14ac:dyDescent="0.3">
      <c r="A123" s="7">
        <v>43635</v>
      </c>
      <c r="B123" s="1" t="s">
        <v>3</v>
      </c>
      <c r="C123" s="70" t="str">
        <f>'[4]Daily Roster'!$C123</f>
        <v>Mark</v>
      </c>
      <c r="D123" s="70" t="str">
        <f>'[4]Daily Roster'!$D123</f>
        <v>M.Lu</v>
      </c>
      <c r="E123" s="70" t="str">
        <f>'[4]Daily Roster'!$E123</f>
        <v>J.Yang</v>
      </c>
      <c r="F123" s="70" t="str">
        <f>'[4]Daily Roster'!$F123</f>
        <v>MichaelL</v>
      </c>
      <c r="G123" s="70" t="str">
        <f>'[4]Daily Roster'!$G123</f>
        <v>Lucky</v>
      </c>
      <c r="H123" s="70">
        <f>'[4]Daily Roster'!$H123</f>
        <v>0</v>
      </c>
      <c r="I123" s="70" t="str">
        <f>'[4]Daily Roster'!$I123</f>
        <v>J.Hunter</v>
      </c>
      <c r="J123" s="70" t="str">
        <f>'[4]Daily Roster'!$J123</f>
        <v>qq</v>
      </c>
      <c r="K123" s="70" t="str">
        <f>'[4]Daily Roster'!$K123</f>
        <v>Helen</v>
      </c>
      <c r="L123" s="70" t="str">
        <f>'[4]Daily Roster'!$L123</f>
        <v>C.Vosk</v>
      </c>
      <c r="M123" s="70" t="str">
        <f>'[4]Daily Roster'!$M123</f>
        <v>Renise</v>
      </c>
      <c r="N123" s="56" t="str">
        <f>'[4]Daily Roster'!$N123</f>
        <v>Sandra</v>
      </c>
      <c r="O123" s="56" t="str">
        <f>'[4]Daily Roster'!$O123</f>
        <v>Dalia</v>
      </c>
      <c r="P123" s="56">
        <f>'[4]Daily Roster'!$P123</f>
        <v>0</v>
      </c>
      <c r="Q123" s="56">
        <f>'[4]Daily Roster'!$Q123</f>
        <v>0</v>
      </c>
      <c r="R123" s="56">
        <f>'[4]Daily Roster'!$R123</f>
        <v>0</v>
      </c>
      <c r="S123" s="56">
        <f>'[4]Daily Roster'!$S123</f>
        <v>0</v>
      </c>
      <c r="T123" s="56">
        <f>'[4]Daily Roster'!$T123</f>
        <v>0</v>
      </c>
    </row>
    <row r="124" spans="1:20" x14ac:dyDescent="0.3">
      <c r="A124" s="7">
        <v>43636</v>
      </c>
      <c r="B124" s="1" t="s">
        <v>4</v>
      </c>
      <c r="C124" s="70" t="str">
        <f>'[4]Daily Roster'!$C124</f>
        <v>Mark</v>
      </c>
      <c r="D124" s="70" t="str">
        <f>'[4]Daily Roster'!$D124</f>
        <v>M.Lu</v>
      </c>
      <c r="E124" s="70" t="str">
        <f>'[4]Daily Roster'!$E124</f>
        <v>J.Yang</v>
      </c>
      <c r="F124" s="70" t="str">
        <f>'[4]Daily Roster'!$F124</f>
        <v>MichaelL</v>
      </c>
      <c r="G124" s="70" t="str">
        <f>'[4]Daily Roster'!$G124</f>
        <v>Lucky</v>
      </c>
      <c r="H124" s="70">
        <f>'[4]Daily Roster'!$H124</f>
        <v>0</v>
      </c>
      <c r="I124" s="70" t="str">
        <f>'[4]Daily Roster'!$I124</f>
        <v>J.Hunter</v>
      </c>
      <c r="J124" s="70" t="str">
        <f>'[4]Daily Roster'!$J124</f>
        <v>qq</v>
      </c>
      <c r="K124" s="70" t="str">
        <f>'[4]Daily Roster'!$K124</f>
        <v>Helen</v>
      </c>
      <c r="L124" s="70" t="str">
        <f>'[4]Daily Roster'!$L124</f>
        <v>Vivienne</v>
      </c>
      <c r="M124" s="70" t="str">
        <f>'[4]Daily Roster'!$M124</f>
        <v>Renise</v>
      </c>
      <c r="N124" s="56" t="str">
        <f>'[4]Daily Roster'!$N124</f>
        <v>Sandra</v>
      </c>
      <c r="O124" s="56" t="str">
        <f>'[4]Daily Roster'!$O124</f>
        <v>Dalia</v>
      </c>
      <c r="P124" s="56">
        <f>'[4]Daily Roster'!$P124</f>
        <v>0</v>
      </c>
      <c r="Q124" s="56">
        <f>'[4]Daily Roster'!$Q124</f>
        <v>0</v>
      </c>
      <c r="R124" s="56">
        <f>'[4]Daily Roster'!$R124</f>
        <v>0</v>
      </c>
      <c r="S124" s="56">
        <f>'[4]Daily Roster'!$S124</f>
        <v>0</v>
      </c>
      <c r="T124" s="56">
        <f>'[4]Daily Roster'!$T124</f>
        <v>0</v>
      </c>
    </row>
    <row r="125" spans="1:20" x14ac:dyDescent="0.3">
      <c r="A125" s="7">
        <v>43637</v>
      </c>
      <c r="B125" s="1" t="s">
        <v>5</v>
      </c>
      <c r="C125" s="70" t="str">
        <f>'[4]Daily Roster'!$C125</f>
        <v>A.Tran</v>
      </c>
      <c r="D125" s="70" t="str">
        <f>'[4]Daily Roster'!$D125</f>
        <v>M.Lu</v>
      </c>
      <c r="E125" s="70" t="str">
        <f>'[4]Daily Roster'!$E125</f>
        <v>J.Yang</v>
      </c>
      <c r="F125" s="70" t="str">
        <f>'[4]Daily Roster'!$F125</f>
        <v>MichaelL</v>
      </c>
      <c r="G125" s="70" t="str">
        <f>'[4]Daily Roster'!$G125</f>
        <v>Lucky</v>
      </c>
      <c r="H125" s="70">
        <f>'[4]Daily Roster'!$H125</f>
        <v>0</v>
      </c>
      <c r="I125" s="70" t="str">
        <f>'[4]Daily Roster'!$I125</f>
        <v>J.Hunter</v>
      </c>
      <c r="J125" s="70" t="str">
        <f>'[4]Daily Roster'!$J125</f>
        <v>qq</v>
      </c>
      <c r="K125" s="70" t="str">
        <f>'[4]Daily Roster'!$K125</f>
        <v>Helen</v>
      </c>
      <c r="L125" s="70" t="str">
        <f>'[4]Daily Roster'!$L125</f>
        <v>C.Vosk</v>
      </c>
      <c r="M125" s="70" t="str">
        <f>'[4]Daily Roster'!$M125</f>
        <v>Renise</v>
      </c>
      <c r="N125" s="56" t="str">
        <f>'[4]Daily Roster'!$N125</f>
        <v>Sandra</v>
      </c>
      <c r="O125" s="56" t="str">
        <f>'[4]Daily Roster'!$O125</f>
        <v>Dalia</v>
      </c>
      <c r="P125" s="56">
        <f>'[4]Daily Roster'!$P125</f>
        <v>0</v>
      </c>
      <c r="Q125" s="56">
        <f>'[4]Daily Roster'!$Q125</f>
        <v>0</v>
      </c>
      <c r="R125" s="56">
        <f>'[4]Daily Roster'!$R125</f>
        <v>0</v>
      </c>
      <c r="S125" s="56">
        <f>'[4]Daily Roster'!$S125</f>
        <v>0</v>
      </c>
      <c r="T125" s="56">
        <f>'[4]Daily Roster'!$T125</f>
        <v>0</v>
      </c>
    </row>
    <row r="126" spans="1:20" x14ac:dyDescent="0.3">
      <c r="A126" s="7">
        <v>43640</v>
      </c>
      <c r="B126" s="1" t="s">
        <v>1</v>
      </c>
      <c r="C126" s="70" t="str">
        <f>'[4]Daily Roster'!$C126</f>
        <v>Mark</v>
      </c>
      <c r="D126" s="70" t="str">
        <f>'[4]Daily Roster'!$D126</f>
        <v>M.Lu</v>
      </c>
      <c r="E126" s="70" t="str">
        <f>'[4]Daily Roster'!$E126</f>
        <v>J.Yang</v>
      </c>
      <c r="F126" s="70" t="str">
        <f>'[4]Daily Roster'!$F126</f>
        <v>MichaelL</v>
      </c>
      <c r="G126" s="70" t="str">
        <f>'[4]Daily Roster'!$G126</f>
        <v>Lucky</v>
      </c>
      <c r="H126" s="70">
        <f>'[4]Daily Roster'!$H126</f>
        <v>0</v>
      </c>
      <c r="I126" s="70" t="str">
        <f>'[4]Daily Roster'!$I126</f>
        <v>J.Hunter</v>
      </c>
      <c r="J126" s="70" t="str">
        <f>'[4]Daily Roster'!$J126</f>
        <v>qq</v>
      </c>
      <c r="K126" s="70" t="str">
        <f>'[4]Daily Roster'!$K126</f>
        <v>Helen</v>
      </c>
      <c r="L126" s="70" t="str">
        <f>'[4]Daily Roster'!$L126</f>
        <v>C.Vosk</v>
      </c>
      <c r="M126" s="70" t="str">
        <f>'[4]Daily Roster'!$M126</f>
        <v>Renise</v>
      </c>
      <c r="N126" s="56" t="str">
        <f>'[4]Daily Roster'!$N126</f>
        <v>Sandra</v>
      </c>
      <c r="O126" s="56" t="str">
        <f>'[4]Daily Roster'!$O126</f>
        <v>Dalia</v>
      </c>
      <c r="P126" s="56">
        <f>'[4]Daily Roster'!$P126</f>
        <v>0</v>
      </c>
      <c r="Q126" s="56">
        <f>'[4]Daily Roster'!$Q126</f>
        <v>0</v>
      </c>
      <c r="R126" s="56">
        <f>'[4]Daily Roster'!$R126</f>
        <v>0</v>
      </c>
      <c r="S126" s="56">
        <f>'[4]Daily Roster'!$S126</f>
        <v>0</v>
      </c>
      <c r="T126" s="56">
        <f>'[4]Daily Roster'!$T126</f>
        <v>0</v>
      </c>
    </row>
    <row r="127" spans="1:20" x14ac:dyDescent="0.3">
      <c r="A127" s="7">
        <v>43641</v>
      </c>
      <c r="B127" s="1" t="s">
        <v>2</v>
      </c>
      <c r="C127" s="70" t="str">
        <f>'[4]Daily Roster'!$C127</f>
        <v>Mark</v>
      </c>
      <c r="D127" s="70" t="str">
        <f>'[4]Daily Roster'!$D127</f>
        <v>M.Lu</v>
      </c>
      <c r="E127" s="70" t="str">
        <f>'[4]Daily Roster'!$E127</f>
        <v>J.Yang</v>
      </c>
      <c r="F127" s="70" t="str">
        <f>'[4]Daily Roster'!$F127</f>
        <v>MichaelL</v>
      </c>
      <c r="G127" s="70" t="str">
        <f>'[4]Daily Roster'!$G127</f>
        <v>Lucky</v>
      </c>
      <c r="H127" s="70">
        <f>'[4]Daily Roster'!$H127</f>
        <v>0</v>
      </c>
      <c r="I127" s="70" t="str">
        <f>'[4]Daily Roster'!$I127</f>
        <v>J.Hunter</v>
      </c>
      <c r="J127" s="70" t="str">
        <f>'[4]Daily Roster'!$J127</f>
        <v>Vivienne</v>
      </c>
      <c r="K127" s="70" t="str">
        <f>'[4]Daily Roster'!$K127</f>
        <v>Helen</v>
      </c>
      <c r="L127" s="70" t="str">
        <f>'[4]Daily Roster'!$L127</f>
        <v>C.Vosk</v>
      </c>
      <c r="M127" s="70" t="str">
        <f>'[4]Daily Roster'!$M127</f>
        <v>Renise</v>
      </c>
      <c r="N127" s="56" t="str">
        <f>'[4]Daily Roster'!$N127</f>
        <v>Sandra</v>
      </c>
      <c r="O127" s="56" t="str">
        <f>'[4]Daily Roster'!$O127</f>
        <v>Dalia</v>
      </c>
      <c r="P127" s="56">
        <f>'[4]Daily Roster'!$P127</f>
        <v>0</v>
      </c>
      <c r="Q127" s="56">
        <f>'[4]Daily Roster'!$Q127</f>
        <v>0</v>
      </c>
      <c r="R127" s="56">
        <f>'[4]Daily Roster'!$R127</f>
        <v>0</v>
      </c>
      <c r="S127" s="56">
        <f>'[4]Daily Roster'!$S127</f>
        <v>0</v>
      </c>
      <c r="T127" s="56">
        <f>'[4]Daily Roster'!$T127</f>
        <v>0</v>
      </c>
    </row>
    <row r="128" spans="1:20" x14ac:dyDescent="0.3">
      <c r="A128" s="7">
        <v>43642</v>
      </c>
      <c r="B128" s="1" t="s">
        <v>3</v>
      </c>
      <c r="C128" s="70" t="str">
        <f>'[4]Daily Roster'!$C128</f>
        <v>Mark</v>
      </c>
      <c r="D128" s="70" t="str">
        <f>'[4]Daily Roster'!$D128</f>
        <v>M.Lu</v>
      </c>
      <c r="E128" s="70" t="str">
        <f>'[4]Daily Roster'!$E128</f>
        <v>J.Yang</v>
      </c>
      <c r="F128" s="70" t="str">
        <f>'[4]Daily Roster'!$F128</f>
        <v>MichaelL</v>
      </c>
      <c r="G128" s="70" t="str">
        <f>'[4]Daily Roster'!$G128</f>
        <v>Lucky</v>
      </c>
      <c r="H128" s="70">
        <f>'[4]Daily Roster'!$H128</f>
        <v>0</v>
      </c>
      <c r="I128" s="70" t="str">
        <f>'[4]Daily Roster'!$I128</f>
        <v>J.Hunter</v>
      </c>
      <c r="J128" s="70" t="str">
        <f>'[4]Daily Roster'!$J128</f>
        <v>qq</v>
      </c>
      <c r="K128" s="70" t="str">
        <f>'[4]Daily Roster'!$K128</f>
        <v>Helen</v>
      </c>
      <c r="L128" s="70" t="str">
        <f>'[4]Daily Roster'!$L128</f>
        <v>C.Vosk</v>
      </c>
      <c r="M128" s="70" t="str">
        <f>'[4]Daily Roster'!$M128</f>
        <v>Renise</v>
      </c>
      <c r="N128" s="56" t="str">
        <f>'[4]Daily Roster'!$N128</f>
        <v>Sandra</v>
      </c>
      <c r="O128" s="56" t="str">
        <f>'[4]Daily Roster'!$O128</f>
        <v>Dalia</v>
      </c>
      <c r="P128" s="56">
        <f>'[4]Daily Roster'!$P128</f>
        <v>0</v>
      </c>
      <c r="Q128" s="56">
        <f>'[4]Daily Roster'!$Q128</f>
        <v>0</v>
      </c>
      <c r="R128" s="56">
        <f>'[4]Daily Roster'!$R128</f>
        <v>0</v>
      </c>
      <c r="S128" s="56">
        <f>'[4]Daily Roster'!$S128</f>
        <v>0</v>
      </c>
      <c r="T128" s="56">
        <f>'[4]Daily Roster'!$T128</f>
        <v>0</v>
      </c>
    </row>
    <row r="129" spans="1:20" x14ac:dyDescent="0.3">
      <c r="A129" s="7">
        <v>43643</v>
      </c>
      <c r="B129" s="1" t="s">
        <v>4</v>
      </c>
      <c r="C129" s="70" t="str">
        <f>'[4]Daily Roster'!$C129</f>
        <v>Mark</v>
      </c>
      <c r="D129" s="70" t="str">
        <f>'[4]Daily Roster'!$D129</f>
        <v>M.Lu</v>
      </c>
      <c r="E129" s="70" t="str">
        <f>'[4]Daily Roster'!$E129</f>
        <v>J.Yang</v>
      </c>
      <c r="F129" s="70" t="str">
        <f>'[4]Daily Roster'!$F129</f>
        <v>MichaelL</v>
      </c>
      <c r="G129" s="70" t="str">
        <f>'[4]Daily Roster'!$G129</f>
        <v>Lucky</v>
      </c>
      <c r="H129" s="70">
        <f>'[4]Daily Roster'!$H129</f>
        <v>0</v>
      </c>
      <c r="I129" s="70" t="str">
        <f>'[4]Daily Roster'!$I129</f>
        <v>J.Hunter</v>
      </c>
      <c r="J129" s="70" t="str">
        <f>'[4]Daily Roster'!$J129</f>
        <v>qq</v>
      </c>
      <c r="K129" s="70" t="str">
        <f>'[4]Daily Roster'!$K129</f>
        <v>Vivienne</v>
      </c>
      <c r="L129" s="70" t="str">
        <f>'[4]Daily Roster'!$L129</f>
        <v>C.Vosk</v>
      </c>
      <c r="M129" s="70" t="str">
        <f>'[4]Daily Roster'!$M129</f>
        <v>Renise</v>
      </c>
      <c r="N129" s="56" t="str">
        <f>'[4]Daily Roster'!$N129</f>
        <v>Sandra</v>
      </c>
      <c r="O129" s="56" t="str">
        <f>'[4]Daily Roster'!$O129</f>
        <v>Dalia</v>
      </c>
      <c r="P129" s="56">
        <f>'[4]Daily Roster'!$P129</f>
        <v>0</v>
      </c>
      <c r="Q129" s="56">
        <f>'[4]Daily Roster'!$Q129</f>
        <v>0</v>
      </c>
      <c r="R129" s="56">
        <f>'[4]Daily Roster'!$R129</f>
        <v>0</v>
      </c>
      <c r="S129" s="56">
        <f>'[4]Daily Roster'!$S129</f>
        <v>0</v>
      </c>
      <c r="T129" s="56">
        <f>'[4]Daily Roster'!$T129</f>
        <v>0</v>
      </c>
    </row>
    <row r="130" spans="1:20" x14ac:dyDescent="0.3">
      <c r="A130" s="7">
        <v>43644</v>
      </c>
      <c r="B130" s="1" t="s">
        <v>5</v>
      </c>
      <c r="C130" s="70" t="str">
        <f>'[4]Daily Roster'!$C130</f>
        <v>Mark</v>
      </c>
      <c r="D130" s="70" t="str">
        <f>'[4]Daily Roster'!$D130</f>
        <v>M.Lu</v>
      </c>
      <c r="E130" s="70" t="str">
        <f>'[4]Daily Roster'!$E130</f>
        <v>J.Yang</v>
      </c>
      <c r="F130" s="70" t="str">
        <f>'[4]Daily Roster'!$F130</f>
        <v>MichaelL</v>
      </c>
      <c r="G130" s="70" t="str">
        <f>'[4]Daily Roster'!$G130</f>
        <v>Lucky</v>
      </c>
      <c r="H130" s="70">
        <f>'[4]Daily Roster'!$H130</f>
        <v>0</v>
      </c>
      <c r="I130" s="70" t="str">
        <f>'[4]Daily Roster'!$I130</f>
        <v>J.Hunter</v>
      </c>
      <c r="J130" s="70" t="str">
        <f>'[4]Daily Roster'!$J130</f>
        <v>qq</v>
      </c>
      <c r="K130" s="70" t="str">
        <f>'[4]Daily Roster'!$K130</f>
        <v>Helen</v>
      </c>
      <c r="L130" s="70" t="str">
        <f>'[4]Daily Roster'!$L130</f>
        <v>C.Vosk</v>
      </c>
      <c r="M130" s="70" t="str">
        <f>'[4]Daily Roster'!$M130</f>
        <v>Renise</v>
      </c>
      <c r="N130" s="56" t="str">
        <f>'[4]Daily Roster'!$N130</f>
        <v>Sandra</v>
      </c>
      <c r="O130" s="56" t="str">
        <f>'[4]Daily Roster'!$O130</f>
        <v>Dalia</v>
      </c>
      <c r="P130" s="56">
        <f>'[4]Daily Roster'!$P130</f>
        <v>0</v>
      </c>
      <c r="Q130" s="56">
        <f>'[4]Daily Roster'!$Q130</f>
        <v>0</v>
      </c>
      <c r="R130" s="56">
        <f>'[4]Daily Roster'!$R130</f>
        <v>0</v>
      </c>
      <c r="S130" s="56">
        <f>'[4]Daily Roster'!$S130</f>
        <v>0</v>
      </c>
      <c r="T130" s="56">
        <f>'[4]Daily Roster'!$T130</f>
        <v>0</v>
      </c>
    </row>
    <row r="131" spans="1:20" x14ac:dyDescent="0.3">
      <c r="A131" s="7">
        <v>43647</v>
      </c>
      <c r="B131" s="1" t="s">
        <v>1</v>
      </c>
      <c r="C131" s="70">
        <f>'[4]Daily Roster'!$C131</f>
        <v>0</v>
      </c>
      <c r="D131" s="70">
        <f>'[4]Daily Roster'!$D131</f>
        <v>0</v>
      </c>
      <c r="E131" s="70">
        <f>'[4]Daily Roster'!$E131</f>
        <v>0</v>
      </c>
      <c r="F131" s="70">
        <f>'[4]Daily Roster'!$F131</f>
        <v>0</v>
      </c>
      <c r="G131" s="70">
        <f>'[4]Daily Roster'!$G131</f>
        <v>0</v>
      </c>
      <c r="H131" s="70">
        <f>'[4]Daily Roster'!$H131</f>
        <v>0</v>
      </c>
      <c r="I131" s="70">
        <f>'[4]Daily Roster'!$I131</f>
        <v>0</v>
      </c>
      <c r="J131" s="70">
        <f>'[4]Daily Roster'!$J131</f>
        <v>0</v>
      </c>
      <c r="K131" s="70">
        <f>'[4]Daily Roster'!$K131</f>
        <v>0</v>
      </c>
      <c r="L131" s="70">
        <f>'[4]Daily Roster'!$L131</f>
        <v>0</v>
      </c>
      <c r="M131" s="70">
        <f>'[4]Daily Roster'!$M131</f>
        <v>0</v>
      </c>
      <c r="N131" s="56">
        <f>'[4]Daily Roster'!$N131</f>
        <v>0</v>
      </c>
      <c r="O131" s="56">
        <f>'[4]Daily Roster'!$O131</f>
        <v>0</v>
      </c>
      <c r="P131" s="56">
        <f>'[4]Daily Roster'!$P131</f>
        <v>0</v>
      </c>
      <c r="Q131" s="56">
        <f>'[4]Daily Roster'!$Q131</f>
        <v>0</v>
      </c>
      <c r="R131" s="56">
        <f>'[4]Daily Roster'!$R131</f>
        <v>0</v>
      </c>
      <c r="S131" s="56">
        <f>'[4]Daily Roster'!$S131</f>
        <v>0</v>
      </c>
      <c r="T131" s="56">
        <f>'[4]Daily Roster'!$T131</f>
        <v>0</v>
      </c>
    </row>
    <row r="132" spans="1:20" x14ac:dyDescent="0.3">
      <c r="A132" s="7">
        <v>43648</v>
      </c>
      <c r="B132" s="1" t="s">
        <v>2</v>
      </c>
      <c r="C132" s="70">
        <f>'[4]Daily Roster'!$C132</f>
        <v>0</v>
      </c>
      <c r="D132" s="70">
        <f>'[4]Daily Roster'!$D132</f>
        <v>0</v>
      </c>
      <c r="E132" s="70">
        <f>'[4]Daily Roster'!$E132</f>
        <v>0</v>
      </c>
      <c r="F132" s="70">
        <f>'[4]Daily Roster'!$F132</f>
        <v>0</v>
      </c>
      <c r="G132" s="70">
        <f>'[4]Daily Roster'!$G132</f>
        <v>0</v>
      </c>
      <c r="H132" s="70">
        <f>'[4]Daily Roster'!$H132</f>
        <v>0</v>
      </c>
      <c r="I132" s="70">
        <f>'[4]Daily Roster'!$I132</f>
        <v>0</v>
      </c>
      <c r="J132" s="70">
        <f>'[4]Daily Roster'!$J132</f>
        <v>0</v>
      </c>
      <c r="K132" s="70">
        <f>'[4]Daily Roster'!$K132</f>
        <v>0</v>
      </c>
      <c r="L132" s="70">
        <f>'[4]Daily Roster'!$L132</f>
        <v>0</v>
      </c>
      <c r="M132" s="70">
        <f>'[4]Daily Roster'!$M132</f>
        <v>0</v>
      </c>
      <c r="N132" s="56">
        <f>'[4]Daily Roster'!$N132</f>
        <v>0</v>
      </c>
      <c r="O132" s="56">
        <f>'[4]Daily Roster'!$O132</f>
        <v>0</v>
      </c>
      <c r="P132" s="56">
        <f>'[4]Daily Roster'!$P132</f>
        <v>0</v>
      </c>
      <c r="Q132" s="56">
        <f>'[4]Daily Roster'!$Q132</f>
        <v>0</v>
      </c>
      <c r="R132" s="56">
        <f>'[4]Daily Roster'!$R132</f>
        <v>0</v>
      </c>
      <c r="S132" s="56">
        <f>'[4]Daily Roster'!$S132</f>
        <v>0</v>
      </c>
      <c r="T132" s="56">
        <f>'[4]Daily Roster'!$T132</f>
        <v>0</v>
      </c>
    </row>
    <row r="133" spans="1:20" x14ac:dyDescent="0.3">
      <c r="A133" s="7">
        <v>43649</v>
      </c>
      <c r="B133" s="1" t="s">
        <v>3</v>
      </c>
      <c r="C133" s="70">
        <f>'[4]Daily Roster'!$C133</f>
        <v>0</v>
      </c>
      <c r="D133" s="70">
        <f>'[4]Daily Roster'!$D133</f>
        <v>0</v>
      </c>
      <c r="E133" s="70">
        <f>'[4]Daily Roster'!$E133</f>
        <v>0</v>
      </c>
      <c r="F133" s="70">
        <f>'[4]Daily Roster'!$F133</f>
        <v>0</v>
      </c>
      <c r="G133" s="70">
        <f>'[4]Daily Roster'!$G133</f>
        <v>0</v>
      </c>
      <c r="H133" s="70">
        <f>'[4]Daily Roster'!$H133</f>
        <v>0</v>
      </c>
      <c r="I133" s="70">
        <f>'[4]Daily Roster'!$I133</f>
        <v>0</v>
      </c>
      <c r="J133" s="70">
        <f>'[4]Daily Roster'!$J133</f>
        <v>0</v>
      </c>
      <c r="K133" s="70">
        <f>'[4]Daily Roster'!$K133</f>
        <v>0</v>
      </c>
      <c r="L133" s="70">
        <f>'[4]Daily Roster'!$L133</f>
        <v>0</v>
      </c>
      <c r="M133" s="70">
        <f>'[4]Daily Roster'!$M133</f>
        <v>0</v>
      </c>
      <c r="N133" s="56">
        <f>'[4]Daily Roster'!$N133</f>
        <v>0</v>
      </c>
      <c r="O133" s="56">
        <f>'[4]Daily Roster'!$O133</f>
        <v>0</v>
      </c>
      <c r="P133" s="56">
        <f>'[4]Daily Roster'!$P133</f>
        <v>0</v>
      </c>
      <c r="Q133" s="56">
        <f>'[4]Daily Roster'!$Q133</f>
        <v>0</v>
      </c>
      <c r="R133" s="56">
        <f>'[4]Daily Roster'!$R133</f>
        <v>0</v>
      </c>
      <c r="S133" s="56">
        <f>'[4]Daily Roster'!$S133</f>
        <v>0</v>
      </c>
      <c r="T133" s="56">
        <f>'[4]Daily Roster'!$T133</f>
        <v>0</v>
      </c>
    </row>
    <row r="134" spans="1:20" x14ac:dyDescent="0.3">
      <c r="A134" s="7">
        <v>43650</v>
      </c>
      <c r="B134" s="1" t="s">
        <v>4</v>
      </c>
      <c r="C134" s="70">
        <f>'[4]Daily Roster'!$C134</f>
        <v>0</v>
      </c>
      <c r="D134" s="70">
        <f>'[4]Daily Roster'!$D134</f>
        <v>0</v>
      </c>
      <c r="E134" s="70">
        <f>'[4]Daily Roster'!$E134</f>
        <v>0</v>
      </c>
      <c r="F134" s="70">
        <f>'[4]Daily Roster'!$F134</f>
        <v>0</v>
      </c>
      <c r="G134" s="70">
        <f>'[4]Daily Roster'!$G134</f>
        <v>0</v>
      </c>
      <c r="H134" s="70">
        <f>'[4]Daily Roster'!$H134</f>
        <v>0</v>
      </c>
      <c r="I134" s="70">
        <f>'[4]Daily Roster'!$I134</f>
        <v>0</v>
      </c>
      <c r="J134" s="70">
        <f>'[4]Daily Roster'!$J134</f>
        <v>0</v>
      </c>
      <c r="K134" s="70">
        <f>'[4]Daily Roster'!$K134</f>
        <v>0</v>
      </c>
      <c r="L134" s="70">
        <f>'[4]Daily Roster'!$L134</f>
        <v>0</v>
      </c>
      <c r="M134" s="70">
        <f>'[4]Daily Roster'!$M134</f>
        <v>0</v>
      </c>
      <c r="N134" s="56">
        <f>'[4]Daily Roster'!$N134</f>
        <v>0</v>
      </c>
      <c r="O134" s="56">
        <f>'[4]Daily Roster'!$O134</f>
        <v>0</v>
      </c>
      <c r="P134" s="56">
        <f>'[4]Daily Roster'!$P134</f>
        <v>0</v>
      </c>
      <c r="Q134" s="56">
        <f>'[4]Daily Roster'!$Q134</f>
        <v>0</v>
      </c>
      <c r="R134" s="56">
        <f>'[4]Daily Roster'!$R134</f>
        <v>0</v>
      </c>
      <c r="S134" s="56">
        <f>'[4]Daily Roster'!$S134</f>
        <v>0</v>
      </c>
      <c r="T134" s="56">
        <f>'[4]Daily Roster'!$T134</f>
        <v>0</v>
      </c>
    </row>
    <row r="135" spans="1:20" x14ac:dyDescent="0.3">
      <c r="A135" s="7">
        <v>43651</v>
      </c>
      <c r="B135" s="1" t="s">
        <v>5</v>
      </c>
      <c r="C135" s="70">
        <f>'[4]Daily Roster'!$C135</f>
        <v>0</v>
      </c>
      <c r="D135" s="70">
        <f>'[4]Daily Roster'!$D135</f>
        <v>0</v>
      </c>
      <c r="E135" s="70">
        <f>'[4]Daily Roster'!$E135</f>
        <v>0</v>
      </c>
      <c r="F135" s="70">
        <f>'[4]Daily Roster'!$F135</f>
        <v>0</v>
      </c>
      <c r="G135" s="70">
        <f>'[4]Daily Roster'!$G135</f>
        <v>0</v>
      </c>
      <c r="H135" s="70">
        <f>'[4]Daily Roster'!$H135</f>
        <v>0</v>
      </c>
      <c r="I135" s="70">
        <f>'[4]Daily Roster'!$I135</f>
        <v>0</v>
      </c>
      <c r="J135" s="70">
        <f>'[4]Daily Roster'!$J135</f>
        <v>0</v>
      </c>
      <c r="K135" s="70">
        <f>'[4]Daily Roster'!$K135</f>
        <v>0</v>
      </c>
      <c r="L135" s="70">
        <f>'[4]Daily Roster'!$L135</f>
        <v>0</v>
      </c>
      <c r="M135" s="70">
        <f>'[4]Daily Roster'!$M135</f>
        <v>0</v>
      </c>
      <c r="N135" s="56">
        <f>'[4]Daily Roster'!$N135</f>
        <v>0</v>
      </c>
      <c r="O135" s="56">
        <f>'[4]Daily Roster'!$O135</f>
        <v>0</v>
      </c>
      <c r="P135" s="56">
        <f>'[4]Daily Roster'!$P135</f>
        <v>0</v>
      </c>
      <c r="Q135" s="56">
        <f>'[4]Daily Roster'!$Q135</f>
        <v>0</v>
      </c>
      <c r="R135" s="56">
        <f>'[4]Daily Roster'!$R135</f>
        <v>0</v>
      </c>
      <c r="S135" s="56">
        <f>'[4]Daily Roster'!$S135</f>
        <v>0</v>
      </c>
      <c r="T135" s="56">
        <f>'[4]Daily Roster'!$T135</f>
        <v>0</v>
      </c>
    </row>
    <row r="136" spans="1:20" x14ac:dyDescent="0.3">
      <c r="A136" s="7">
        <v>43654</v>
      </c>
      <c r="B136" s="1" t="s">
        <v>1</v>
      </c>
      <c r="C136" s="70">
        <f>'[4]Daily Roster'!$C136</f>
        <v>0</v>
      </c>
      <c r="D136" s="70">
        <f>'[4]Daily Roster'!$D136</f>
        <v>0</v>
      </c>
      <c r="E136" s="70">
        <f>'[4]Daily Roster'!$E136</f>
        <v>0</v>
      </c>
      <c r="F136" s="70">
        <f>'[4]Daily Roster'!$F136</f>
        <v>0</v>
      </c>
      <c r="G136" s="70">
        <f>'[4]Daily Roster'!$G136</f>
        <v>0</v>
      </c>
      <c r="H136" s="70">
        <f>'[4]Daily Roster'!$H136</f>
        <v>0</v>
      </c>
      <c r="I136" s="70">
        <f>'[4]Daily Roster'!$I136</f>
        <v>0</v>
      </c>
      <c r="J136" s="70">
        <f>'[4]Daily Roster'!$J136</f>
        <v>0</v>
      </c>
      <c r="K136" s="70">
        <f>'[4]Daily Roster'!$K136</f>
        <v>0</v>
      </c>
      <c r="L136" s="70">
        <f>'[4]Daily Roster'!$L136</f>
        <v>0</v>
      </c>
      <c r="M136" s="70">
        <f>'[4]Daily Roster'!$M136</f>
        <v>0</v>
      </c>
      <c r="N136" s="56">
        <f>'[4]Daily Roster'!$N136</f>
        <v>0</v>
      </c>
      <c r="O136" s="56">
        <f>'[4]Daily Roster'!$O136</f>
        <v>0</v>
      </c>
      <c r="P136" s="56">
        <f>'[4]Daily Roster'!$P136</f>
        <v>0</v>
      </c>
      <c r="Q136" s="56">
        <f>'[4]Daily Roster'!$Q136</f>
        <v>0</v>
      </c>
      <c r="R136" s="56">
        <f>'[4]Daily Roster'!$R136</f>
        <v>0</v>
      </c>
      <c r="S136" s="56">
        <f>'[4]Daily Roster'!$S136</f>
        <v>0</v>
      </c>
      <c r="T136" s="56">
        <f>'[4]Daily Roster'!$T136</f>
        <v>0</v>
      </c>
    </row>
    <row r="137" spans="1:20" x14ac:dyDescent="0.3">
      <c r="A137" s="7">
        <v>43655</v>
      </c>
      <c r="B137" s="1" t="s">
        <v>2</v>
      </c>
      <c r="C137" s="70">
        <f>'[4]Daily Roster'!$C137</f>
        <v>0</v>
      </c>
      <c r="D137" s="70">
        <f>'[4]Daily Roster'!$D137</f>
        <v>0</v>
      </c>
      <c r="E137" s="70">
        <f>'[4]Daily Roster'!$E137</f>
        <v>0</v>
      </c>
      <c r="F137" s="70">
        <f>'[4]Daily Roster'!$F137</f>
        <v>0</v>
      </c>
      <c r="G137" s="70">
        <f>'[4]Daily Roster'!$G137</f>
        <v>0</v>
      </c>
      <c r="H137" s="70">
        <f>'[4]Daily Roster'!$H137</f>
        <v>0</v>
      </c>
      <c r="I137" s="70">
        <f>'[4]Daily Roster'!$I137</f>
        <v>0</v>
      </c>
      <c r="J137" s="70">
        <f>'[4]Daily Roster'!$J137</f>
        <v>0</v>
      </c>
      <c r="K137" s="70">
        <f>'[4]Daily Roster'!$K137</f>
        <v>0</v>
      </c>
      <c r="L137" s="70">
        <f>'[4]Daily Roster'!$L137</f>
        <v>0</v>
      </c>
      <c r="M137" s="70">
        <f>'[4]Daily Roster'!$M137</f>
        <v>0</v>
      </c>
      <c r="N137" s="56">
        <f>'[4]Daily Roster'!$N137</f>
        <v>0</v>
      </c>
      <c r="O137" s="56">
        <f>'[4]Daily Roster'!$O137</f>
        <v>0</v>
      </c>
      <c r="P137" s="56">
        <f>'[4]Daily Roster'!$P137</f>
        <v>0</v>
      </c>
      <c r="Q137" s="56">
        <f>'[4]Daily Roster'!$Q137</f>
        <v>0</v>
      </c>
      <c r="R137" s="56">
        <f>'[4]Daily Roster'!$R137</f>
        <v>0</v>
      </c>
      <c r="S137" s="56">
        <f>'[4]Daily Roster'!$S137</f>
        <v>0</v>
      </c>
      <c r="T137" s="56">
        <f>'[4]Daily Roster'!$T137</f>
        <v>0</v>
      </c>
    </row>
    <row r="138" spans="1:20" x14ac:dyDescent="0.3">
      <c r="A138" s="7">
        <v>43656</v>
      </c>
      <c r="B138" s="1" t="s">
        <v>3</v>
      </c>
      <c r="C138" s="70">
        <f>'[4]Daily Roster'!$C138</f>
        <v>0</v>
      </c>
      <c r="D138" s="70">
        <f>'[4]Daily Roster'!$D138</f>
        <v>0</v>
      </c>
      <c r="E138" s="70">
        <f>'[4]Daily Roster'!$E138</f>
        <v>0</v>
      </c>
      <c r="F138" s="70">
        <f>'[4]Daily Roster'!$F138</f>
        <v>0</v>
      </c>
      <c r="G138" s="70">
        <f>'[4]Daily Roster'!$G138</f>
        <v>0</v>
      </c>
      <c r="H138" s="70">
        <f>'[4]Daily Roster'!$H138</f>
        <v>0</v>
      </c>
      <c r="I138" s="70">
        <f>'[4]Daily Roster'!$I138</f>
        <v>0</v>
      </c>
      <c r="J138" s="70">
        <f>'[4]Daily Roster'!$J138</f>
        <v>0</v>
      </c>
      <c r="K138" s="70">
        <f>'[4]Daily Roster'!$K138</f>
        <v>0</v>
      </c>
      <c r="L138" s="70">
        <f>'[4]Daily Roster'!$L138</f>
        <v>0</v>
      </c>
      <c r="M138" s="70">
        <f>'[4]Daily Roster'!$M138</f>
        <v>0</v>
      </c>
      <c r="N138" s="56">
        <f>'[4]Daily Roster'!$N138</f>
        <v>0</v>
      </c>
      <c r="O138" s="56">
        <f>'[4]Daily Roster'!$O138</f>
        <v>0</v>
      </c>
      <c r="P138" s="56">
        <f>'[4]Daily Roster'!$P138</f>
        <v>0</v>
      </c>
      <c r="Q138" s="56">
        <f>'[4]Daily Roster'!$Q138</f>
        <v>0</v>
      </c>
      <c r="R138" s="56">
        <f>'[4]Daily Roster'!$R138</f>
        <v>0</v>
      </c>
      <c r="S138" s="56">
        <f>'[4]Daily Roster'!$S138</f>
        <v>0</v>
      </c>
      <c r="T138" s="56">
        <f>'[4]Daily Roster'!$T138</f>
        <v>0</v>
      </c>
    </row>
    <row r="139" spans="1:20" x14ac:dyDescent="0.3">
      <c r="A139" s="7">
        <v>43657</v>
      </c>
      <c r="B139" s="1" t="s">
        <v>4</v>
      </c>
      <c r="C139" s="70">
        <f>'[4]Daily Roster'!$C139</f>
        <v>0</v>
      </c>
      <c r="D139" s="70">
        <f>'[4]Daily Roster'!$D139</f>
        <v>0</v>
      </c>
      <c r="E139" s="70">
        <f>'[4]Daily Roster'!$E139</f>
        <v>0</v>
      </c>
      <c r="F139" s="70">
        <f>'[4]Daily Roster'!$F139</f>
        <v>0</v>
      </c>
      <c r="G139" s="70">
        <f>'[4]Daily Roster'!$G139</f>
        <v>0</v>
      </c>
      <c r="H139" s="70">
        <f>'[4]Daily Roster'!$H139</f>
        <v>0</v>
      </c>
      <c r="I139" s="70">
        <f>'[4]Daily Roster'!$I139</f>
        <v>0</v>
      </c>
      <c r="J139" s="70">
        <f>'[4]Daily Roster'!$J139</f>
        <v>0</v>
      </c>
      <c r="K139" s="70">
        <f>'[4]Daily Roster'!$K139</f>
        <v>0</v>
      </c>
      <c r="L139" s="70">
        <f>'[4]Daily Roster'!$L139</f>
        <v>0</v>
      </c>
      <c r="M139" s="70">
        <f>'[4]Daily Roster'!$M139</f>
        <v>0</v>
      </c>
      <c r="N139" s="56">
        <f>'[4]Daily Roster'!$N139</f>
        <v>0</v>
      </c>
      <c r="O139" s="56">
        <f>'[4]Daily Roster'!$O139</f>
        <v>0</v>
      </c>
      <c r="P139" s="56">
        <f>'[4]Daily Roster'!$P139</f>
        <v>0</v>
      </c>
      <c r="Q139" s="56">
        <f>'[4]Daily Roster'!$Q139</f>
        <v>0</v>
      </c>
      <c r="R139" s="56">
        <f>'[4]Daily Roster'!$R139</f>
        <v>0</v>
      </c>
      <c r="S139" s="56">
        <f>'[4]Daily Roster'!$S139</f>
        <v>0</v>
      </c>
      <c r="T139" s="56">
        <f>'[4]Daily Roster'!$T139</f>
        <v>0</v>
      </c>
    </row>
    <row r="140" spans="1:20" x14ac:dyDescent="0.3">
      <c r="A140" s="7">
        <v>43658</v>
      </c>
      <c r="B140" s="1" t="s">
        <v>5</v>
      </c>
      <c r="C140" s="70">
        <f>'[4]Daily Roster'!$C140</f>
        <v>0</v>
      </c>
      <c r="D140" s="70">
        <f>'[4]Daily Roster'!$D140</f>
        <v>0</v>
      </c>
      <c r="E140" s="70">
        <f>'[4]Daily Roster'!$E140</f>
        <v>0</v>
      </c>
      <c r="F140" s="70">
        <f>'[4]Daily Roster'!$F140</f>
        <v>0</v>
      </c>
      <c r="G140" s="70">
        <f>'[4]Daily Roster'!$G140</f>
        <v>0</v>
      </c>
      <c r="H140" s="70">
        <f>'[4]Daily Roster'!$H140</f>
        <v>0</v>
      </c>
      <c r="I140" s="70">
        <f>'[4]Daily Roster'!$I140</f>
        <v>0</v>
      </c>
      <c r="J140" s="70">
        <f>'[4]Daily Roster'!$J140</f>
        <v>0</v>
      </c>
      <c r="K140" s="70">
        <f>'[4]Daily Roster'!$K140</f>
        <v>0</v>
      </c>
      <c r="L140" s="70">
        <f>'[4]Daily Roster'!$L140</f>
        <v>0</v>
      </c>
      <c r="M140" s="70">
        <f>'[4]Daily Roster'!$M140</f>
        <v>0</v>
      </c>
      <c r="N140" s="56">
        <f>'[4]Daily Roster'!$N140</f>
        <v>0</v>
      </c>
      <c r="O140" s="56">
        <f>'[4]Daily Roster'!$O140</f>
        <v>0</v>
      </c>
      <c r="P140" s="56">
        <f>'[4]Daily Roster'!$P140</f>
        <v>0</v>
      </c>
      <c r="Q140" s="56">
        <f>'[4]Daily Roster'!$Q140</f>
        <v>0</v>
      </c>
      <c r="R140" s="56">
        <f>'[4]Daily Roster'!$R140</f>
        <v>0</v>
      </c>
      <c r="S140" s="56">
        <f>'[4]Daily Roster'!$S140</f>
        <v>0</v>
      </c>
      <c r="T140" s="56">
        <f>'[4]Daily Roster'!$T140</f>
        <v>0</v>
      </c>
    </row>
    <row r="141" spans="1:20" x14ac:dyDescent="0.3">
      <c r="A141" s="7">
        <v>43661</v>
      </c>
      <c r="B141" s="1" t="s">
        <v>1</v>
      </c>
      <c r="C141" s="70">
        <f>'[4]Daily Roster'!$C141</f>
        <v>0</v>
      </c>
      <c r="D141" s="70">
        <f>'[4]Daily Roster'!$D141</f>
        <v>0</v>
      </c>
      <c r="E141" s="70">
        <f>'[4]Daily Roster'!$E141</f>
        <v>0</v>
      </c>
      <c r="F141" s="70">
        <f>'[4]Daily Roster'!$F141</f>
        <v>0</v>
      </c>
      <c r="G141" s="70">
        <f>'[4]Daily Roster'!$G141</f>
        <v>0</v>
      </c>
      <c r="H141" s="70">
        <f>'[4]Daily Roster'!$H141</f>
        <v>0</v>
      </c>
      <c r="I141" s="70">
        <f>'[4]Daily Roster'!$I141</f>
        <v>0</v>
      </c>
      <c r="J141" s="70">
        <f>'[4]Daily Roster'!$J141</f>
        <v>0</v>
      </c>
      <c r="K141" s="70">
        <f>'[4]Daily Roster'!$K141</f>
        <v>0</v>
      </c>
      <c r="L141" s="70">
        <f>'[4]Daily Roster'!$L141</f>
        <v>0</v>
      </c>
      <c r="M141" s="70">
        <f>'[4]Daily Roster'!$M141</f>
        <v>0</v>
      </c>
      <c r="N141" s="56">
        <f>'[4]Daily Roster'!$N141</f>
        <v>0</v>
      </c>
      <c r="O141" s="56">
        <f>'[4]Daily Roster'!$O141</f>
        <v>0</v>
      </c>
      <c r="P141" s="56">
        <f>'[4]Daily Roster'!$P141</f>
        <v>0</v>
      </c>
      <c r="Q141" s="56">
        <f>'[4]Daily Roster'!$Q141</f>
        <v>0</v>
      </c>
      <c r="R141" s="56">
        <f>'[4]Daily Roster'!$R141</f>
        <v>0</v>
      </c>
      <c r="S141" s="56">
        <f>'[4]Daily Roster'!$S141</f>
        <v>0</v>
      </c>
      <c r="T141" s="56">
        <f>'[4]Daily Roster'!$T141</f>
        <v>0</v>
      </c>
    </row>
    <row r="142" spans="1:20" x14ac:dyDescent="0.3">
      <c r="A142" s="7">
        <v>43662</v>
      </c>
      <c r="B142" s="1" t="s">
        <v>2</v>
      </c>
      <c r="C142" s="70">
        <f>'[4]Daily Roster'!$C142</f>
        <v>0</v>
      </c>
      <c r="D142" s="70">
        <f>'[4]Daily Roster'!$D142</f>
        <v>0</v>
      </c>
      <c r="E142" s="70">
        <f>'[4]Daily Roster'!$E142</f>
        <v>0</v>
      </c>
      <c r="F142" s="70">
        <f>'[4]Daily Roster'!$F142</f>
        <v>0</v>
      </c>
      <c r="G142" s="70">
        <f>'[4]Daily Roster'!$G142</f>
        <v>0</v>
      </c>
      <c r="H142" s="70">
        <f>'[4]Daily Roster'!$H142</f>
        <v>0</v>
      </c>
      <c r="I142" s="70">
        <f>'[4]Daily Roster'!$I142</f>
        <v>0</v>
      </c>
      <c r="J142" s="70">
        <f>'[4]Daily Roster'!$J142</f>
        <v>0</v>
      </c>
      <c r="K142" s="70">
        <f>'[4]Daily Roster'!$K142</f>
        <v>0</v>
      </c>
      <c r="L142" s="70">
        <f>'[4]Daily Roster'!$L142</f>
        <v>0</v>
      </c>
      <c r="M142" s="70">
        <f>'[4]Daily Roster'!$M142</f>
        <v>0</v>
      </c>
      <c r="N142" s="56">
        <f>'[4]Daily Roster'!$N142</f>
        <v>0</v>
      </c>
      <c r="O142" s="56">
        <f>'[4]Daily Roster'!$O142</f>
        <v>0</v>
      </c>
      <c r="P142" s="56">
        <f>'[4]Daily Roster'!$P142</f>
        <v>0</v>
      </c>
      <c r="Q142" s="56">
        <f>'[4]Daily Roster'!$Q142</f>
        <v>0</v>
      </c>
      <c r="R142" s="56">
        <f>'[4]Daily Roster'!$R142</f>
        <v>0</v>
      </c>
      <c r="S142" s="56">
        <f>'[4]Daily Roster'!$S142</f>
        <v>0</v>
      </c>
      <c r="T142" s="56">
        <f>'[4]Daily Roster'!$T142</f>
        <v>0</v>
      </c>
    </row>
    <row r="143" spans="1:20" x14ac:dyDescent="0.3">
      <c r="A143" s="7">
        <v>43663</v>
      </c>
      <c r="B143" s="1" t="s">
        <v>3</v>
      </c>
      <c r="C143" s="70">
        <f>'[4]Daily Roster'!$C143</f>
        <v>0</v>
      </c>
      <c r="D143" s="70">
        <f>'[4]Daily Roster'!$D143</f>
        <v>0</v>
      </c>
      <c r="E143" s="70">
        <f>'[4]Daily Roster'!$E143</f>
        <v>0</v>
      </c>
      <c r="F143" s="70">
        <f>'[4]Daily Roster'!$F143</f>
        <v>0</v>
      </c>
      <c r="G143" s="70">
        <f>'[4]Daily Roster'!$G143</f>
        <v>0</v>
      </c>
      <c r="H143" s="70">
        <f>'[4]Daily Roster'!$H143</f>
        <v>0</v>
      </c>
      <c r="I143" s="70">
        <f>'[4]Daily Roster'!$I143</f>
        <v>0</v>
      </c>
      <c r="J143" s="70">
        <f>'[4]Daily Roster'!$J143</f>
        <v>0</v>
      </c>
      <c r="K143" s="70">
        <f>'[4]Daily Roster'!$K143</f>
        <v>0</v>
      </c>
      <c r="L143" s="70">
        <f>'[4]Daily Roster'!$L143</f>
        <v>0</v>
      </c>
      <c r="M143" s="70">
        <f>'[4]Daily Roster'!$M143</f>
        <v>0</v>
      </c>
      <c r="N143" s="56">
        <f>'[4]Daily Roster'!$N143</f>
        <v>0</v>
      </c>
      <c r="O143" s="56">
        <f>'[4]Daily Roster'!$O143</f>
        <v>0</v>
      </c>
      <c r="P143" s="56">
        <f>'[4]Daily Roster'!$P143</f>
        <v>0</v>
      </c>
      <c r="Q143" s="56">
        <f>'[4]Daily Roster'!$Q143</f>
        <v>0</v>
      </c>
      <c r="R143" s="56">
        <f>'[4]Daily Roster'!$R143</f>
        <v>0</v>
      </c>
      <c r="S143" s="56">
        <f>'[4]Daily Roster'!$S143</f>
        <v>0</v>
      </c>
      <c r="T143" s="56">
        <f>'[4]Daily Roster'!$T143</f>
        <v>0</v>
      </c>
    </row>
    <row r="144" spans="1:20" x14ac:dyDescent="0.3">
      <c r="A144" s="7">
        <v>43664</v>
      </c>
      <c r="B144" s="1" t="s">
        <v>4</v>
      </c>
      <c r="C144" s="70">
        <f>'[4]Daily Roster'!$C144</f>
        <v>0</v>
      </c>
      <c r="D144" s="70">
        <f>'[4]Daily Roster'!$D144</f>
        <v>0</v>
      </c>
      <c r="E144" s="70">
        <f>'[4]Daily Roster'!$E144</f>
        <v>0</v>
      </c>
      <c r="F144" s="70">
        <f>'[4]Daily Roster'!$F144</f>
        <v>0</v>
      </c>
      <c r="G144" s="70">
        <f>'[4]Daily Roster'!$G144</f>
        <v>0</v>
      </c>
      <c r="H144" s="70">
        <f>'[4]Daily Roster'!$H144</f>
        <v>0</v>
      </c>
      <c r="I144" s="70">
        <f>'[4]Daily Roster'!$I144</f>
        <v>0</v>
      </c>
      <c r="J144" s="70">
        <f>'[4]Daily Roster'!$J144</f>
        <v>0</v>
      </c>
      <c r="K144" s="70">
        <f>'[4]Daily Roster'!$K144</f>
        <v>0</v>
      </c>
      <c r="L144" s="70">
        <f>'[4]Daily Roster'!$L144</f>
        <v>0</v>
      </c>
      <c r="M144" s="70">
        <f>'[4]Daily Roster'!$M144</f>
        <v>0</v>
      </c>
      <c r="N144" s="56">
        <f>'[4]Daily Roster'!$N144</f>
        <v>0</v>
      </c>
      <c r="O144" s="56">
        <f>'[4]Daily Roster'!$O144</f>
        <v>0</v>
      </c>
      <c r="P144" s="56">
        <f>'[4]Daily Roster'!$P144</f>
        <v>0</v>
      </c>
      <c r="Q144" s="56">
        <f>'[4]Daily Roster'!$Q144</f>
        <v>0</v>
      </c>
      <c r="R144" s="56">
        <f>'[4]Daily Roster'!$R144</f>
        <v>0</v>
      </c>
      <c r="S144" s="56">
        <f>'[4]Daily Roster'!$S144</f>
        <v>0</v>
      </c>
      <c r="T144" s="56">
        <f>'[4]Daily Roster'!$T144</f>
        <v>0</v>
      </c>
    </row>
    <row r="145" spans="1:20" x14ac:dyDescent="0.3">
      <c r="A145" s="7">
        <v>43665</v>
      </c>
      <c r="B145" s="1" t="s">
        <v>5</v>
      </c>
      <c r="C145" s="70">
        <f>'[4]Daily Roster'!$C145</f>
        <v>0</v>
      </c>
      <c r="D145" s="70">
        <f>'[4]Daily Roster'!$D145</f>
        <v>0</v>
      </c>
      <c r="E145" s="70">
        <f>'[4]Daily Roster'!$E145</f>
        <v>0</v>
      </c>
      <c r="F145" s="70">
        <f>'[4]Daily Roster'!$F145</f>
        <v>0</v>
      </c>
      <c r="G145" s="70">
        <f>'[4]Daily Roster'!$G145</f>
        <v>0</v>
      </c>
      <c r="H145" s="70">
        <f>'[4]Daily Roster'!$H145</f>
        <v>0</v>
      </c>
      <c r="I145" s="70">
        <f>'[4]Daily Roster'!$I145</f>
        <v>0</v>
      </c>
      <c r="J145" s="70">
        <f>'[4]Daily Roster'!$J145</f>
        <v>0</v>
      </c>
      <c r="K145" s="70">
        <f>'[4]Daily Roster'!$K145</f>
        <v>0</v>
      </c>
      <c r="L145" s="70">
        <f>'[4]Daily Roster'!$L145</f>
        <v>0</v>
      </c>
      <c r="M145" s="70">
        <f>'[4]Daily Roster'!$M145</f>
        <v>0</v>
      </c>
      <c r="N145" s="56">
        <f>'[4]Daily Roster'!$N145</f>
        <v>0</v>
      </c>
      <c r="O145" s="56">
        <f>'[4]Daily Roster'!$O145</f>
        <v>0</v>
      </c>
      <c r="P145" s="56">
        <f>'[4]Daily Roster'!$P145</f>
        <v>0</v>
      </c>
      <c r="Q145" s="56">
        <f>'[4]Daily Roster'!$Q145</f>
        <v>0</v>
      </c>
      <c r="R145" s="56">
        <f>'[4]Daily Roster'!$R145</f>
        <v>0</v>
      </c>
      <c r="S145" s="56">
        <f>'[4]Daily Roster'!$S145</f>
        <v>0</v>
      </c>
      <c r="T145" s="56">
        <f>'[4]Daily Roster'!$T145</f>
        <v>0</v>
      </c>
    </row>
    <row r="146" spans="1:20" x14ac:dyDescent="0.3">
      <c r="A146" s="7">
        <v>43668</v>
      </c>
      <c r="B146" s="1" t="s">
        <v>1</v>
      </c>
      <c r="C146" s="70">
        <f>'[4]Daily Roster'!$C146</f>
        <v>0</v>
      </c>
      <c r="D146" s="70">
        <f>'[4]Daily Roster'!$D146</f>
        <v>0</v>
      </c>
      <c r="E146" s="70">
        <f>'[4]Daily Roster'!$E146</f>
        <v>0</v>
      </c>
      <c r="F146" s="70">
        <f>'[4]Daily Roster'!$F146</f>
        <v>0</v>
      </c>
      <c r="G146" s="70">
        <f>'[4]Daily Roster'!$G146</f>
        <v>0</v>
      </c>
      <c r="H146" s="70">
        <f>'[4]Daily Roster'!$H146</f>
        <v>0</v>
      </c>
      <c r="I146" s="70">
        <f>'[4]Daily Roster'!$I146</f>
        <v>0</v>
      </c>
      <c r="J146" s="70">
        <f>'[4]Daily Roster'!$J146</f>
        <v>0</v>
      </c>
      <c r="K146" s="70">
        <f>'[4]Daily Roster'!$K146</f>
        <v>0</v>
      </c>
      <c r="L146" s="70">
        <f>'[4]Daily Roster'!$L146</f>
        <v>0</v>
      </c>
      <c r="M146" s="70">
        <f>'[4]Daily Roster'!$M146</f>
        <v>0</v>
      </c>
      <c r="N146" s="56">
        <f>'[4]Daily Roster'!$N146</f>
        <v>0</v>
      </c>
      <c r="O146" s="56">
        <f>'[4]Daily Roster'!$O146</f>
        <v>0</v>
      </c>
      <c r="P146" s="56">
        <f>'[4]Daily Roster'!$P146</f>
        <v>0</v>
      </c>
      <c r="Q146" s="56">
        <f>'[4]Daily Roster'!$Q146</f>
        <v>0</v>
      </c>
      <c r="R146" s="56">
        <f>'[4]Daily Roster'!$R146</f>
        <v>0</v>
      </c>
      <c r="S146" s="56">
        <f>'[4]Daily Roster'!$S146</f>
        <v>0</v>
      </c>
      <c r="T146" s="56">
        <f>'[4]Daily Roster'!$T146</f>
        <v>0</v>
      </c>
    </row>
    <row r="147" spans="1:20" x14ac:dyDescent="0.3">
      <c r="A147" s="7">
        <v>43669</v>
      </c>
      <c r="B147" s="1" t="s">
        <v>2</v>
      </c>
      <c r="C147" s="70">
        <f>'[4]Daily Roster'!$C147</f>
        <v>0</v>
      </c>
      <c r="D147" s="70">
        <f>'[4]Daily Roster'!$D147</f>
        <v>0</v>
      </c>
      <c r="E147" s="70">
        <f>'[4]Daily Roster'!$E147</f>
        <v>0</v>
      </c>
      <c r="F147" s="70">
        <f>'[4]Daily Roster'!$F147</f>
        <v>0</v>
      </c>
      <c r="G147" s="70">
        <f>'[4]Daily Roster'!$G147</f>
        <v>0</v>
      </c>
      <c r="H147" s="70">
        <f>'[4]Daily Roster'!$H147</f>
        <v>0</v>
      </c>
      <c r="I147" s="70">
        <f>'[4]Daily Roster'!$I147</f>
        <v>0</v>
      </c>
      <c r="J147" s="70">
        <f>'[4]Daily Roster'!$J147</f>
        <v>0</v>
      </c>
      <c r="K147" s="70">
        <f>'[4]Daily Roster'!$K147</f>
        <v>0</v>
      </c>
      <c r="L147" s="70">
        <f>'[4]Daily Roster'!$L147</f>
        <v>0</v>
      </c>
      <c r="M147" s="70">
        <f>'[4]Daily Roster'!$M147</f>
        <v>0</v>
      </c>
      <c r="N147" s="56">
        <f>'[4]Daily Roster'!$N147</f>
        <v>0</v>
      </c>
      <c r="O147" s="56">
        <f>'[4]Daily Roster'!$O147</f>
        <v>0</v>
      </c>
      <c r="P147" s="56">
        <f>'[4]Daily Roster'!$P147</f>
        <v>0</v>
      </c>
      <c r="Q147" s="56">
        <f>'[4]Daily Roster'!$Q147</f>
        <v>0</v>
      </c>
      <c r="R147" s="56">
        <f>'[4]Daily Roster'!$R147</f>
        <v>0</v>
      </c>
      <c r="S147" s="56">
        <f>'[4]Daily Roster'!$S147</f>
        <v>0</v>
      </c>
      <c r="T147" s="56">
        <f>'[4]Daily Roster'!$T147</f>
        <v>0</v>
      </c>
    </row>
    <row r="148" spans="1:20" x14ac:dyDescent="0.3">
      <c r="A148" s="7">
        <v>43670</v>
      </c>
      <c r="B148" s="1" t="s">
        <v>3</v>
      </c>
      <c r="C148" s="70">
        <f>'[4]Daily Roster'!$C148</f>
        <v>0</v>
      </c>
      <c r="D148" s="70">
        <f>'[4]Daily Roster'!$D148</f>
        <v>0</v>
      </c>
      <c r="E148" s="70">
        <f>'[4]Daily Roster'!$E148</f>
        <v>0</v>
      </c>
      <c r="F148" s="70">
        <f>'[4]Daily Roster'!$F148</f>
        <v>0</v>
      </c>
      <c r="G148" s="70">
        <f>'[4]Daily Roster'!$G148</f>
        <v>0</v>
      </c>
      <c r="H148" s="70">
        <f>'[4]Daily Roster'!$H148</f>
        <v>0</v>
      </c>
      <c r="I148" s="70">
        <f>'[4]Daily Roster'!$I148</f>
        <v>0</v>
      </c>
      <c r="J148" s="70">
        <f>'[4]Daily Roster'!$J148</f>
        <v>0</v>
      </c>
      <c r="K148" s="70">
        <f>'[4]Daily Roster'!$K148</f>
        <v>0</v>
      </c>
      <c r="L148" s="70">
        <f>'[4]Daily Roster'!$L148</f>
        <v>0</v>
      </c>
      <c r="M148" s="70">
        <f>'[4]Daily Roster'!$M148</f>
        <v>0</v>
      </c>
      <c r="N148" s="56">
        <f>'[4]Daily Roster'!$N148</f>
        <v>0</v>
      </c>
      <c r="O148" s="56">
        <f>'[4]Daily Roster'!$O148</f>
        <v>0</v>
      </c>
      <c r="P148" s="56">
        <f>'[4]Daily Roster'!$P148</f>
        <v>0</v>
      </c>
      <c r="Q148" s="56">
        <f>'[4]Daily Roster'!$Q148</f>
        <v>0</v>
      </c>
      <c r="R148" s="56">
        <f>'[4]Daily Roster'!$R148</f>
        <v>0</v>
      </c>
      <c r="S148" s="56">
        <f>'[4]Daily Roster'!$S148</f>
        <v>0</v>
      </c>
      <c r="T148" s="56">
        <f>'[4]Daily Roster'!$T148</f>
        <v>0</v>
      </c>
    </row>
    <row r="149" spans="1:20" x14ac:dyDescent="0.3">
      <c r="A149" s="7">
        <v>43671</v>
      </c>
      <c r="B149" s="1" t="s">
        <v>4</v>
      </c>
      <c r="C149" s="70">
        <f>'[4]Daily Roster'!$C149</f>
        <v>0</v>
      </c>
      <c r="D149" s="70">
        <f>'[4]Daily Roster'!$D149</f>
        <v>0</v>
      </c>
      <c r="E149" s="70">
        <f>'[4]Daily Roster'!$E149</f>
        <v>0</v>
      </c>
      <c r="F149" s="70">
        <f>'[4]Daily Roster'!$F149</f>
        <v>0</v>
      </c>
      <c r="G149" s="70">
        <f>'[4]Daily Roster'!$G149</f>
        <v>0</v>
      </c>
      <c r="H149" s="70">
        <f>'[4]Daily Roster'!$H149</f>
        <v>0</v>
      </c>
      <c r="I149" s="70">
        <f>'[4]Daily Roster'!$I149</f>
        <v>0</v>
      </c>
      <c r="J149" s="70">
        <f>'[4]Daily Roster'!$J149</f>
        <v>0</v>
      </c>
      <c r="K149" s="70">
        <f>'[4]Daily Roster'!$K149</f>
        <v>0</v>
      </c>
      <c r="L149" s="70">
        <f>'[4]Daily Roster'!$L149</f>
        <v>0</v>
      </c>
      <c r="M149" s="70">
        <f>'[4]Daily Roster'!$M149</f>
        <v>0</v>
      </c>
      <c r="N149" s="56">
        <f>'[4]Daily Roster'!$N149</f>
        <v>0</v>
      </c>
      <c r="O149" s="56">
        <f>'[4]Daily Roster'!$O149</f>
        <v>0</v>
      </c>
      <c r="P149" s="56">
        <f>'[4]Daily Roster'!$P149</f>
        <v>0</v>
      </c>
      <c r="Q149" s="56">
        <f>'[4]Daily Roster'!$Q149</f>
        <v>0</v>
      </c>
      <c r="R149" s="56">
        <f>'[4]Daily Roster'!$R149</f>
        <v>0</v>
      </c>
      <c r="S149" s="56">
        <f>'[4]Daily Roster'!$S149</f>
        <v>0</v>
      </c>
      <c r="T149" s="56">
        <f>'[4]Daily Roster'!$T149</f>
        <v>0</v>
      </c>
    </row>
    <row r="150" spans="1:20" x14ac:dyDescent="0.3">
      <c r="A150" s="7">
        <v>43672</v>
      </c>
      <c r="B150" s="1" t="s">
        <v>5</v>
      </c>
      <c r="C150" s="70">
        <f>'[4]Daily Roster'!$C150</f>
        <v>0</v>
      </c>
      <c r="D150" s="70">
        <f>'[4]Daily Roster'!$D150</f>
        <v>0</v>
      </c>
      <c r="E150" s="70">
        <f>'[4]Daily Roster'!$E150</f>
        <v>0</v>
      </c>
      <c r="F150" s="70">
        <f>'[4]Daily Roster'!$F150</f>
        <v>0</v>
      </c>
      <c r="G150" s="70">
        <f>'[4]Daily Roster'!$G150</f>
        <v>0</v>
      </c>
      <c r="H150" s="70">
        <f>'[4]Daily Roster'!$H150</f>
        <v>0</v>
      </c>
      <c r="I150" s="70">
        <f>'[4]Daily Roster'!$I150</f>
        <v>0</v>
      </c>
      <c r="J150" s="70">
        <f>'[4]Daily Roster'!$J150</f>
        <v>0</v>
      </c>
      <c r="K150" s="70">
        <f>'[4]Daily Roster'!$K150</f>
        <v>0</v>
      </c>
      <c r="L150" s="70">
        <f>'[4]Daily Roster'!$L150</f>
        <v>0</v>
      </c>
      <c r="M150" s="70">
        <f>'[4]Daily Roster'!$M150</f>
        <v>0</v>
      </c>
      <c r="N150" s="56">
        <f>'[4]Daily Roster'!$N150</f>
        <v>0</v>
      </c>
      <c r="O150" s="56">
        <f>'[4]Daily Roster'!$O150</f>
        <v>0</v>
      </c>
      <c r="P150" s="56">
        <f>'[4]Daily Roster'!$P150</f>
        <v>0</v>
      </c>
      <c r="Q150" s="56">
        <f>'[4]Daily Roster'!$Q150</f>
        <v>0</v>
      </c>
      <c r="R150" s="56">
        <f>'[4]Daily Roster'!$R150</f>
        <v>0</v>
      </c>
      <c r="S150" s="56">
        <f>'[4]Daily Roster'!$S150</f>
        <v>0</v>
      </c>
      <c r="T150" s="56">
        <f>'[4]Daily Roster'!$T150</f>
        <v>0</v>
      </c>
    </row>
    <row r="151" spans="1:20" x14ac:dyDescent="0.3">
      <c r="A151" s="7">
        <v>43675</v>
      </c>
      <c r="B151" s="1" t="s">
        <v>1</v>
      </c>
      <c r="C151" s="70">
        <f>'[4]Daily Roster'!$C151</f>
        <v>0</v>
      </c>
      <c r="D151" s="70">
        <f>'[4]Daily Roster'!$D151</f>
        <v>0</v>
      </c>
      <c r="E151" s="70">
        <f>'[4]Daily Roster'!$E151</f>
        <v>0</v>
      </c>
      <c r="F151" s="70">
        <f>'[4]Daily Roster'!$F151</f>
        <v>0</v>
      </c>
      <c r="G151" s="70">
        <f>'[4]Daily Roster'!$G151</f>
        <v>0</v>
      </c>
      <c r="H151" s="70">
        <f>'[4]Daily Roster'!$H151</f>
        <v>0</v>
      </c>
      <c r="I151" s="70">
        <f>'[4]Daily Roster'!$I151</f>
        <v>0</v>
      </c>
      <c r="J151" s="70">
        <f>'[4]Daily Roster'!$J151</f>
        <v>0</v>
      </c>
      <c r="K151" s="70">
        <f>'[4]Daily Roster'!$K151</f>
        <v>0</v>
      </c>
      <c r="L151" s="70">
        <f>'[4]Daily Roster'!$L151</f>
        <v>0</v>
      </c>
      <c r="M151" s="70">
        <f>'[4]Daily Roster'!$M151</f>
        <v>0</v>
      </c>
      <c r="N151" s="56">
        <f>'[4]Daily Roster'!$N151</f>
        <v>0</v>
      </c>
      <c r="O151" s="56">
        <f>'[4]Daily Roster'!$O151</f>
        <v>0</v>
      </c>
      <c r="P151" s="56">
        <f>'[4]Daily Roster'!$P151</f>
        <v>0</v>
      </c>
      <c r="Q151" s="56">
        <f>'[4]Daily Roster'!$Q151</f>
        <v>0</v>
      </c>
      <c r="R151" s="56">
        <f>'[4]Daily Roster'!$R151</f>
        <v>0</v>
      </c>
      <c r="S151" s="56">
        <f>'[4]Daily Roster'!$S151</f>
        <v>0</v>
      </c>
      <c r="T151" s="56">
        <f>'[4]Daily Roster'!$T151</f>
        <v>0</v>
      </c>
    </row>
    <row r="152" spans="1:20" x14ac:dyDescent="0.3">
      <c r="A152" s="7">
        <v>43676</v>
      </c>
      <c r="B152" s="1" t="s">
        <v>2</v>
      </c>
      <c r="C152" s="70">
        <f>'[4]Daily Roster'!$C152</f>
        <v>0</v>
      </c>
      <c r="D152" s="70">
        <f>'[4]Daily Roster'!$D152</f>
        <v>0</v>
      </c>
      <c r="E152" s="70">
        <f>'[4]Daily Roster'!$E152</f>
        <v>0</v>
      </c>
      <c r="F152" s="70">
        <f>'[4]Daily Roster'!$F152</f>
        <v>0</v>
      </c>
      <c r="G152" s="70">
        <f>'[4]Daily Roster'!$G152</f>
        <v>0</v>
      </c>
      <c r="H152" s="70">
        <f>'[4]Daily Roster'!$H152</f>
        <v>0</v>
      </c>
      <c r="I152" s="70">
        <f>'[4]Daily Roster'!$I152</f>
        <v>0</v>
      </c>
      <c r="J152" s="70">
        <f>'[4]Daily Roster'!$J152</f>
        <v>0</v>
      </c>
      <c r="K152" s="70">
        <f>'[4]Daily Roster'!$K152</f>
        <v>0</v>
      </c>
      <c r="L152" s="70">
        <f>'[4]Daily Roster'!$L152</f>
        <v>0</v>
      </c>
      <c r="M152" s="70">
        <f>'[4]Daily Roster'!$M152</f>
        <v>0</v>
      </c>
      <c r="N152" s="56">
        <f>'[4]Daily Roster'!$N152</f>
        <v>0</v>
      </c>
      <c r="O152" s="56">
        <f>'[4]Daily Roster'!$O152</f>
        <v>0</v>
      </c>
      <c r="P152" s="56">
        <f>'[4]Daily Roster'!$P152</f>
        <v>0</v>
      </c>
      <c r="Q152" s="56">
        <f>'[4]Daily Roster'!$Q152</f>
        <v>0</v>
      </c>
      <c r="R152" s="56">
        <f>'[4]Daily Roster'!$R152</f>
        <v>0</v>
      </c>
      <c r="S152" s="56">
        <f>'[4]Daily Roster'!$S152</f>
        <v>0</v>
      </c>
      <c r="T152" s="56">
        <f>'[4]Daily Roster'!$T152</f>
        <v>0</v>
      </c>
    </row>
    <row r="153" spans="1:20" x14ac:dyDescent="0.3">
      <c r="A153" s="7">
        <v>43677</v>
      </c>
      <c r="B153" s="1" t="s">
        <v>3</v>
      </c>
      <c r="C153" s="70">
        <f>'[4]Daily Roster'!$C153</f>
        <v>0</v>
      </c>
      <c r="D153" s="70">
        <f>'[4]Daily Roster'!$D153</f>
        <v>0</v>
      </c>
      <c r="E153" s="70">
        <f>'[4]Daily Roster'!$E153</f>
        <v>0</v>
      </c>
      <c r="F153" s="70">
        <f>'[4]Daily Roster'!$F153</f>
        <v>0</v>
      </c>
      <c r="G153" s="70">
        <f>'[4]Daily Roster'!$G153</f>
        <v>0</v>
      </c>
      <c r="H153" s="70">
        <f>'[4]Daily Roster'!$H153</f>
        <v>0</v>
      </c>
      <c r="I153" s="70">
        <f>'[4]Daily Roster'!$I153</f>
        <v>0</v>
      </c>
      <c r="J153" s="70">
        <f>'[4]Daily Roster'!$J153</f>
        <v>0</v>
      </c>
      <c r="K153" s="70">
        <f>'[4]Daily Roster'!$K153</f>
        <v>0</v>
      </c>
      <c r="L153" s="70">
        <f>'[4]Daily Roster'!$L153</f>
        <v>0</v>
      </c>
      <c r="M153" s="70">
        <f>'[4]Daily Roster'!$M153</f>
        <v>0</v>
      </c>
      <c r="N153" s="56">
        <f>'[4]Daily Roster'!$N153</f>
        <v>0</v>
      </c>
      <c r="O153" s="56">
        <f>'[4]Daily Roster'!$O153</f>
        <v>0</v>
      </c>
      <c r="P153" s="56">
        <f>'[4]Daily Roster'!$P153</f>
        <v>0</v>
      </c>
      <c r="Q153" s="56">
        <f>'[4]Daily Roster'!$Q153</f>
        <v>0</v>
      </c>
      <c r="R153" s="56">
        <f>'[4]Daily Roster'!$R153</f>
        <v>0</v>
      </c>
      <c r="S153" s="56">
        <f>'[4]Daily Roster'!$S153</f>
        <v>0</v>
      </c>
      <c r="T153" s="56">
        <f>'[4]Daily Roster'!$T153</f>
        <v>0</v>
      </c>
    </row>
    <row r="154" spans="1:20" x14ac:dyDescent="0.3">
      <c r="A154" s="7">
        <v>43678</v>
      </c>
      <c r="B154" s="1" t="s">
        <v>4</v>
      </c>
      <c r="C154" s="70">
        <f>'[4]Daily Roster'!$C154</f>
        <v>0</v>
      </c>
      <c r="D154" s="70">
        <f>'[4]Daily Roster'!$D154</f>
        <v>0</v>
      </c>
      <c r="E154" s="70">
        <f>'[4]Daily Roster'!$E154</f>
        <v>0</v>
      </c>
      <c r="F154" s="70">
        <f>'[4]Daily Roster'!$F154</f>
        <v>0</v>
      </c>
      <c r="G154" s="70">
        <f>'[4]Daily Roster'!$G154</f>
        <v>0</v>
      </c>
      <c r="H154" s="70">
        <f>'[4]Daily Roster'!$H154</f>
        <v>0</v>
      </c>
      <c r="I154" s="70">
        <f>'[4]Daily Roster'!$I154</f>
        <v>0</v>
      </c>
      <c r="J154" s="70">
        <f>'[4]Daily Roster'!$J154</f>
        <v>0</v>
      </c>
      <c r="K154" s="70">
        <f>'[4]Daily Roster'!$K154</f>
        <v>0</v>
      </c>
      <c r="L154" s="70">
        <f>'[4]Daily Roster'!$L154</f>
        <v>0</v>
      </c>
      <c r="M154" s="70">
        <f>'[4]Daily Roster'!$M154</f>
        <v>0</v>
      </c>
      <c r="N154" s="56">
        <f>'[4]Daily Roster'!$N154</f>
        <v>0</v>
      </c>
      <c r="O154" s="56">
        <f>'[4]Daily Roster'!$O154</f>
        <v>0</v>
      </c>
      <c r="P154" s="56">
        <f>'[4]Daily Roster'!$P154</f>
        <v>0</v>
      </c>
      <c r="Q154" s="56">
        <f>'[4]Daily Roster'!$Q154</f>
        <v>0</v>
      </c>
      <c r="R154" s="56">
        <f>'[4]Daily Roster'!$R154</f>
        <v>0</v>
      </c>
      <c r="S154" s="56">
        <f>'[4]Daily Roster'!$S154</f>
        <v>0</v>
      </c>
      <c r="T154" s="56">
        <f>'[4]Daily Roster'!$T154</f>
        <v>0</v>
      </c>
    </row>
    <row r="155" spans="1:20" x14ac:dyDescent="0.3">
      <c r="A155" s="7">
        <v>43679</v>
      </c>
      <c r="B155" s="1" t="s">
        <v>5</v>
      </c>
      <c r="C155" s="70">
        <f>'[4]Daily Roster'!$C155</f>
        <v>0</v>
      </c>
      <c r="D155" s="70">
        <f>'[4]Daily Roster'!$D155</f>
        <v>0</v>
      </c>
      <c r="E155" s="70">
        <f>'[4]Daily Roster'!$E155</f>
        <v>0</v>
      </c>
      <c r="F155" s="70">
        <f>'[4]Daily Roster'!$F155</f>
        <v>0</v>
      </c>
      <c r="G155" s="70">
        <f>'[4]Daily Roster'!$G155</f>
        <v>0</v>
      </c>
      <c r="H155" s="70">
        <f>'[4]Daily Roster'!$H155</f>
        <v>0</v>
      </c>
      <c r="I155" s="70">
        <f>'[4]Daily Roster'!$I155</f>
        <v>0</v>
      </c>
      <c r="J155" s="70">
        <f>'[4]Daily Roster'!$J155</f>
        <v>0</v>
      </c>
      <c r="K155" s="70">
        <f>'[4]Daily Roster'!$K155</f>
        <v>0</v>
      </c>
      <c r="L155" s="70">
        <f>'[4]Daily Roster'!$L155</f>
        <v>0</v>
      </c>
      <c r="M155" s="70">
        <f>'[4]Daily Roster'!$M155</f>
        <v>0</v>
      </c>
      <c r="N155" s="56">
        <f>'[4]Daily Roster'!$N155</f>
        <v>0</v>
      </c>
      <c r="O155" s="56">
        <f>'[4]Daily Roster'!$O155</f>
        <v>0</v>
      </c>
      <c r="P155" s="56">
        <f>'[4]Daily Roster'!$P155</f>
        <v>0</v>
      </c>
      <c r="Q155" s="56">
        <f>'[4]Daily Roster'!$Q155</f>
        <v>0</v>
      </c>
      <c r="R155" s="56">
        <f>'[4]Daily Roster'!$R155</f>
        <v>0</v>
      </c>
      <c r="S155" s="56">
        <f>'[4]Daily Roster'!$S155</f>
        <v>0</v>
      </c>
      <c r="T155" s="56">
        <f>'[4]Daily Roster'!$T155</f>
        <v>0</v>
      </c>
    </row>
    <row r="156" spans="1:20" x14ac:dyDescent="0.3">
      <c r="A156" s="7">
        <v>43682</v>
      </c>
      <c r="B156" s="1" t="s">
        <v>1</v>
      </c>
      <c r="C156" s="70">
        <f>'[4]Daily Roster'!$C156</f>
        <v>0</v>
      </c>
      <c r="D156" s="70">
        <f>'[4]Daily Roster'!$D156</f>
        <v>0</v>
      </c>
      <c r="E156" s="70">
        <f>'[4]Daily Roster'!$E156</f>
        <v>0</v>
      </c>
      <c r="F156" s="70">
        <f>'[4]Daily Roster'!$F156</f>
        <v>0</v>
      </c>
      <c r="G156" s="70">
        <f>'[4]Daily Roster'!$G156</f>
        <v>0</v>
      </c>
      <c r="H156" s="70">
        <f>'[4]Daily Roster'!$H156</f>
        <v>0</v>
      </c>
      <c r="I156" s="70">
        <f>'[4]Daily Roster'!$I156</f>
        <v>0</v>
      </c>
      <c r="J156" s="70">
        <f>'[4]Daily Roster'!$J156</f>
        <v>0</v>
      </c>
      <c r="K156" s="70">
        <f>'[4]Daily Roster'!$K156</f>
        <v>0</v>
      </c>
      <c r="L156" s="70">
        <f>'[4]Daily Roster'!$L156</f>
        <v>0</v>
      </c>
      <c r="M156" s="70">
        <f>'[4]Daily Roster'!$M156</f>
        <v>0</v>
      </c>
      <c r="N156" s="56">
        <f>'[4]Daily Roster'!$N156</f>
        <v>0</v>
      </c>
      <c r="O156" s="56">
        <f>'[4]Daily Roster'!$O156</f>
        <v>0</v>
      </c>
      <c r="P156" s="56">
        <f>'[4]Daily Roster'!$P156</f>
        <v>0</v>
      </c>
      <c r="Q156" s="56">
        <f>'[4]Daily Roster'!$Q156</f>
        <v>0</v>
      </c>
      <c r="R156" s="56">
        <f>'[4]Daily Roster'!$R156</f>
        <v>0</v>
      </c>
      <c r="S156" s="56">
        <f>'[4]Daily Roster'!$S156</f>
        <v>0</v>
      </c>
      <c r="T156" s="56">
        <f>'[4]Daily Roster'!$T156</f>
        <v>0</v>
      </c>
    </row>
    <row r="157" spans="1:20" x14ac:dyDescent="0.3">
      <c r="A157" s="7">
        <v>43683</v>
      </c>
      <c r="B157" s="1" t="s">
        <v>2</v>
      </c>
      <c r="C157" s="70">
        <f>'[4]Daily Roster'!$C157</f>
        <v>0</v>
      </c>
      <c r="D157" s="70">
        <f>'[4]Daily Roster'!$D157</f>
        <v>0</v>
      </c>
      <c r="E157" s="70">
        <f>'[4]Daily Roster'!$E157</f>
        <v>0</v>
      </c>
      <c r="F157" s="70">
        <f>'[4]Daily Roster'!$F157</f>
        <v>0</v>
      </c>
      <c r="G157" s="70">
        <f>'[4]Daily Roster'!$G157</f>
        <v>0</v>
      </c>
      <c r="H157" s="70">
        <f>'[4]Daily Roster'!$H157</f>
        <v>0</v>
      </c>
      <c r="I157" s="70">
        <f>'[4]Daily Roster'!$I157</f>
        <v>0</v>
      </c>
      <c r="J157" s="70">
        <f>'[4]Daily Roster'!$J157</f>
        <v>0</v>
      </c>
      <c r="K157" s="70">
        <f>'[4]Daily Roster'!$K157</f>
        <v>0</v>
      </c>
      <c r="L157" s="70">
        <f>'[4]Daily Roster'!$L157</f>
        <v>0</v>
      </c>
      <c r="M157" s="70">
        <f>'[4]Daily Roster'!$M157</f>
        <v>0</v>
      </c>
      <c r="N157" s="56">
        <f>'[4]Daily Roster'!$N157</f>
        <v>0</v>
      </c>
      <c r="O157" s="56">
        <f>'[4]Daily Roster'!$O157</f>
        <v>0</v>
      </c>
      <c r="P157" s="56">
        <f>'[4]Daily Roster'!$P157</f>
        <v>0</v>
      </c>
      <c r="Q157" s="56">
        <f>'[4]Daily Roster'!$Q157</f>
        <v>0</v>
      </c>
      <c r="R157" s="56">
        <f>'[4]Daily Roster'!$R157</f>
        <v>0</v>
      </c>
      <c r="S157" s="56">
        <f>'[4]Daily Roster'!$S157</f>
        <v>0</v>
      </c>
      <c r="T157" s="56">
        <f>'[4]Daily Roster'!$T157</f>
        <v>0</v>
      </c>
    </row>
    <row r="158" spans="1:20" x14ac:dyDescent="0.3">
      <c r="A158" s="7">
        <v>43684</v>
      </c>
      <c r="B158" s="1" t="s">
        <v>3</v>
      </c>
      <c r="C158" s="70">
        <f>'[4]Daily Roster'!$C158</f>
        <v>0</v>
      </c>
      <c r="D158" s="70">
        <f>'[4]Daily Roster'!$D158</f>
        <v>0</v>
      </c>
      <c r="E158" s="70">
        <f>'[4]Daily Roster'!$E158</f>
        <v>0</v>
      </c>
      <c r="F158" s="70">
        <f>'[4]Daily Roster'!$F158</f>
        <v>0</v>
      </c>
      <c r="G158" s="70">
        <f>'[4]Daily Roster'!$G158</f>
        <v>0</v>
      </c>
      <c r="H158" s="70">
        <f>'[4]Daily Roster'!$H158</f>
        <v>0</v>
      </c>
      <c r="I158" s="70">
        <f>'[4]Daily Roster'!$I158</f>
        <v>0</v>
      </c>
      <c r="J158" s="70">
        <f>'[4]Daily Roster'!$J158</f>
        <v>0</v>
      </c>
      <c r="K158" s="70">
        <f>'[4]Daily Roster'!$K158</f>
        <v>0</v>
      </c>
      <c r="L158" s="70">
        <f>'[4]Daily Roster'!$L158</f>
        <v>0</v>
      </c>
      <c r="M158" s="70">
        <f>'[4]Daily Roster'!$M158</f>
        <v>0</v>
      </c>
      <c r="N158" s="56">
        <f>'[4]Daily Roster'!$N158</f>
        <v>0</v>
      </c>
      <c r="O158" s="56">
        <f>'[4]Daily Roster'!$O158</f>
        <v>0</v>
      </c>
      <c r="P158" s="56">
        <f>'[4]Daily Roster'!$P158</f>
        <v>0</v>
      </c>
      <c r="Q158" s="56">
        <f>'[4]Daily Roster'!$Q158</f>
        <v>0</v>
      </c>
      <c r="R158" s="56">
        <f>'[4]Daily Roster'!$R158</f>
        <v>0</v>
      </c>
      <c r="S158" s="56">
        <f>'[4]Daily Roster'!$S158</f>
        <v>0</v>
      </c>
      <c r="T158" s="56">
        <f>'[4]Daily Roster'!$T158</f>
        <v>0</v>
      </c>
    </row>
    <row r="159" spans="1:20" x14ac:dyDescent="0.3">
      <c r="A159" s="7">
        <v>43685</v>
      </c>
      <c r="B159" s="1" t="s">
        <v>4</v>
      </c>
      <c r="C159" s="70">
        <f>'[4]Daily Roster'!$C159</f>
        <v>0</v>
      </c>
      <c r="D159" s="70">
        <f>'[4]Daily Roster'!$D159</f>
        <v>0</v>
      </c>
      <c r="E159" s="70">
        <f>'[4]Daily Roster'!$E159</f>
        <v>0</v>
      </c>
      <c r="F159" s="70">
        <f>'[4]Daily Roster'!$F159</f>
        <v>0</v>
      </c>
      <c r="G159" s="70">
        <f>'[4]Daily Roster'!$G159</f>
        <v>0</v>
      </c>
      <c r="H159" s="70">
        <f>'[4]Daily Roster'!$H159</f>
        <v>0</v>
      </c>
      <c r="I159" s="70">
        <f>'[4]Daily Roster'!$I159</f>
        <v>0</v>
      </c>
      <c r="J159" s="70">
        <f>'[4]Daily Roster'!$J159</f>
        <v>0</v>
      </c>
      <c r="K159" s="70">
        <f>'[4]Daily Roster'!$K159</f>
        <v>0</v>
      </c>
      <c r="L159" s="70">
        <f>'[4]Daily Roster'!$L159</f>
        <v>0</v>
      </c>
      <c r="M159" s="70">
        <f>'[4]Daily Roster'!$M159</f>
        <v>0</v>
      </c>
      <c r="N159" s="56">
        <f>'[4]Daily Roster'!$N159</f>
        <v>0</v>
      </c>
      <c r="O159" s="56">
        <f>'[4]Daily Roster'!$O159</f>
        <v>0</v>
      </c>
      <c r="P159" s="56">
        <f>'[4]Daily Roster'!$P159</f>
        <v>0</v>
      </c>
      <c r="Q159" s="56">
        <f>'[4]Daily Roster'!$Q159</f>
        <v>0</v>
      </c>
      <c r="R159" s="56">
        <f>'[4]Daily Roster'!$R159</f>
        <v>0</v>
      </c>
      <c r="S159" s="56">
        <f>'[4]Daily Roster'!$S159</f>
        <v>0</v>
      </c>
      <c r="T159" s="56">
        <f>'[4]Daily Roster'!$T159</f>
        <v>0</v>
      </c>
    </row>
    <row r="160" spans="1:20" x14ac:dyDescent="0.3">
      <c r="A160" s="7">
        <v>43686</v>
      </c>
      <c r="B160" s="1" t="s">
        <v>5</v>
      </c>
      <c r="C160" s="70">
        <f>'[4]Daily Roster'!$C160</f>
        <v>0</v>
      </c>
      <c r="D160" s="70">
        <f>'[4]Daily Roster'!$D160</f>
        <v>0</v>
      </c>
      <c r="E160" s="70">
        <f>'[4]Daily Roster'!$E160</f>
        <v>0</v>
      </c>
      <c r="F160" s="70">
        <f>'[4]Daily Roster'!$F160</f>
        <v>0</v>
      </c>
      <c r="G160" s="70">
        <f>'[4]Daily Roster'!$G160</f>
        <v>0</v>
      </c>
      <c r="H160" s="70">
        <f>'[4]Daily Roster'!$H160</f>
        <v>0</v>
      </c>
      <c r="I160" s="70">
        <f>'[4]Daily Roster'!$I160</f>
        <v>0</v>
      </c>
      <c r="J160" s="70">
        <f>'[4]Daily Roster'!$J160</f>
        <v>0</v>
      </c>
      <c r="K160" s="70">
        <f>'[4]Daily Roster'!$K160</f>
        <v>0</v>
      </c>
      <c r="L160" s="70">
        <f>'[4]Daily Roster'!$L160</f>
        <v>0</v>
      </c>
      <c r="M160" s="70">
        <f>'[4]Daily Roster'!$M160</f>
        <v>0</v>
      </c>
      <c r="N160" s="56">
        <f>'[4]Daily Roster'!$N160</f>
        <v>0</v>
      </c>
      <c r="O160" s="56">
        <f>'[4]Daily Roster'!$O160</f>
        <v>0</v>
      </c>
      <c r="P160" s="56">
        <f>'[4]Daily Roster'!$P160</f>
        <v>0</v>
      </c>
      <c r="Q160" s="56">
        <f>'[4]Daily Roster'!$Q160</f>
        <v>0</v>
      </c>
      <c r="R160" s="56">
        <f>'[4]Daily Roster'!$R160</f>
        <v>0</v>
      </c>
      <c r="S160" s="56">
        <f>'[4]Daily Roster'!$S160</f>
        <v>0</v>
      </c>
      <c r="T160" s="56">
        <f>'[4]Daily Roster'!$T160</f>
        <v>0</v>
      </c>
    </row>
    <row r="161" spans="1:20" x14ac:dyDescent="0.3">
      <c r="A161" s="7">
        <v>43689</v>
      </c>
      <c r="B161" s="1" t="s">
        <v>1</v>
      </c>
      <c r="C161" s="70">
        <f>'[4]Daily Roster'!$C161</f>
        <v>0</v>
      </c>
      <c r="D161" s="70">
        <f>'[4]Daily Roster'!$D161</f>
        <v>0</v>
      </c>
      <c r="E161" s="70">
        <f>'[4]Daily Roster'!$E161</f>
        <v>0</v>
      </c>
      <c r="F161" s="70">
        <f>'[4]Daily Roster'!$F161</f>
        <v>0</v>
      </c>
      <c r="G161" s="70">
        <f>'[4]Daily Roster'!$G161</f>
        <v>0</v>
      </c>
      <c r="H161" s="70">
        <f>'[4]Daily Roster'!$H161</f>
        <v>0</v>
      </c>
      <c r="I161" s="70">
        <f>'[4]Daily Roster'!$I161</f>
        <v>0</v>
      </c>
      <c r="J161" s="70">
        <f>'[4]Daily Roster'!$J161</f>
        <v>0</v>
      </c>
      <c r="K161" s="70">
        <f>'[4]Daily Roster'!$K161</f>
        <v>0</v>
      </c>
      <c r="L161" s="70">
        <f>'[4]Daily Roster'!$L161</f>
        <v>0</v>
      </c>
      <c r="M161" s="70">
        <f>'[4]Daily Roster'!$M161</f>
        <v>0</v>
      </c>
      <c r="N161" s="56">
        <f>'[4]Daily Roster'!$N161</f>
        <v>0</v>
      </c>
      <c r="O161" s="56">
        <f>'[4]Daily Roster'!$O161</f>
        <v>0</v>
      </c>
      <c r="P161" s="56">
        <f>'[4]Daily Roster'!$P161</f>
        <v>0</v>
      </c>
      <c r="Q161" s="56">
        <f>'[4]Daily Roster'!$Q161</f>
        <v>0</v>
      </c>
      <c r="R161" s="56">
        <f>'[4]Daily Roster'!$R161</f>
        <v>0</v>
      </c>
      <c r="S161" s="56">
        <f>'[4]Daily Roster'!$S161</f>
        <v>0</v>
      </c>
      <c r="T161" s="56">
        <f>'[4]Daily Roster'!$T161</f>
        <v>0</v>
      </c>
    </row>
    <row r="162" spans="1:20" x14ac:dyDescent="0.3">
      <c r="A162" s="7">
        <v>43690</v>
      </c>
      <c r="B162" s="1" t="s">
        <v>2</v>
      </c>
      <c r="C162" s="70">
        <f>'[4]Daily Roster'!$C162</f>
        <v>0</v>
      </c>
      <c r="D162" s="70">
        <f>'[4]Daily Roster'!$D162</f>
        <v>0</v>
      </c>
      <c r="E162" s="70">
        <f>'[4]Daily Roster'!$E162</f>
        <v>0</v>
      </c>
      <c r="F162" s="70">
        <f>'[4]Daily Roster'!$F162</f>
        <v>0</v>
      </c>
      <c r="G162" s="70">
        <f>'[4]Daily Roster'!$G162</f>
        <v>0</v>
      </c>
      <c r="H162" s="70">
        <f>'[4]Daily Roster'!$H162</f>
        <v>0</v>
      </c>
      <c r="I162" s="70">
        <f>'[4]Daily Roster'!$I162</f>
        <v>0</v>
      </c>
      <c r="J162" s="70">
        <f>'[4]Daily Roster'!$J162</f>
        <v>0</v>
      </c>
      <c r="K162" s="70">
        <f>'[4]Daily Roster'!$K162</f>
        <v>0</v>
      </c>
      <c r="L162" s="70">
        <f>'[4]Daily Roster'!$L162</f>
        <v>0</v>
      </c>
      <c r="M162" s="70">
        <f>'[4]Daily Roster'!$M162</f>
        <v>0</v>
      </c>
      <c r="N162" s="56">
        <f>'[4]Daily Roster'!$N162</f>
        <v>0</v>
      </c>
      <c r="O162" s="56">
        <f>'[4]Daily Roster'!$O162</f>
        <v>0</v>
      </c>
      <c r="P162" s="56">
        <f>'[4]Daily Roster'!$P162</f>
        <v>0</v>
      </c>
      <c r="Q162" s="56">
        <f>'[4]Daily Roster'!$Q162</f>
        <v>0</v>
      </c>
      <c r="R162" s="56">
        <f>'[4]Daily Roster'!$R162</f>
        <v>0</v>
      </c>
      <c r="S162" s="56">
        <f>'[4]Daily Roster'!$S162</f>
        <v>0</v>
      </c>
      <c r="T162" s="56">
        <f>'[4]Daily Roster'!$T162</f>
        <v>0</v>
      </c>
    </row>
    <row r="163" spans="1:20" x14ac:dyDescent="0.3">
      <c r="A163" s="7">
        <v>43691</v>
      </c>
      <c r="B163" s="1" t="s">
        <v>3</v>
      </c>
      <c r="C163" s="70">
        <f>'[4]Daily Roster'!$C163</f>
        <v>0</v>
      </c>
      <c r="D163" s="70">
        <f>'[4]Daily Roster'!$D163</f>
        <v>0</v>
      </c>
      <c r="E163" s="70">
        <f>'[4]Daily Roster'!$E163</f>
        <v>0</v>
      </c>
      <c r="F163" s="70">
        <f>'[4]Daily Roster'!$F163</f>
        <v>0</v>
      </c>
      <c r="G163" s="70">
        <f>'[4]Daily Roster'!$G163</f>
        <v>0</v>
      </c>
      <c r="H163" s="70">
        <f>'[4]Daily Roster'!$H163</f>
        <v>0</v>
      </c>
      <c r="I163" s="70">
        <f>'[4]Daily Roster'!$I163</f>
        <v>0</v>
      </c>
      <c r="J163" s="70">
        <f>'[4]Daily Roster'!$J163</f>
        <v>0</v>
      </c>
      <c r="K163" s="70">
        <f>'[4]Daily Roster'!$K163</f>
        <v>0</v>
      </c>
      <c r="L163" s="70">
        <f>'[4]Daily Roster'!$L163</f>
        <v>0</v>
      </c>
      <c r="M163" s="70">
        <f>'[4]Daily Roster'!$M163</f>
        <v>0</v>
      </c>
      <c r="N163" s="56">
        <f>'[4]Daily Roster'!$N163</f>
        <v>0</v>
      </c>
      <c r="O163" s="56">
        <f>'[4]Daily Roster'!$O163</f>
        <v>0</v>
      </c>
      <c r="P163" s="56">
        <f>'[4]Daily Roster'!$P163</f>
        <v>0</v>
      </c>
      <c r="Q163" s="56">
        <f>'[4]Daily Roster'!$Q163</f>
        <v>0</v>
      </c>
      <c r="R163" s="56">
        <f>'[4]Daily Roster'!$R163</f>
        <v>0</v>
      </c>
      <c r="S163" s="56">
        <f>'[4]Daily Roster'!$S163</f>
        <v>0</v>
      </c>
      <c r="T163" s="56">
        <f>'[4]Daily Roster'!$T163</f>
        <v>0</v>
      </c>
    </row>
    <row r="164" spans="1:20" x14ac:dyDescent="0.3">
      <c r="A164" s="7">
        <v>43692</v>
      </c>
      <c r="B164" s="1" t="s">
        <v>4</v>
      </c>
      <c r="C164" s="70">
        <f>'[4]Daily Roster'!$C164</f>
        <v>0</v>
      </c>
      <c r="D164" s="70">
        <f>'[4]Daily Roster'!$D164</f>
        <v>0</v>
      </c>
      <c r="E164" s="70">
        <f>'[4]Daily Roster'!$E164</f>
        <v>0</v>
      </c>
      <c r="F164" s="70">
        <f>'[4]Daily Roster'!$F164</f>
        <v>0</v>
      </c>
      <c r="G164" s="70">
        <f>'[4]Daily Roster'!$G164</f>
        <v>0</v>
      </c>
      <c r="H164" s="70">
        <f>'[4]Daily Roster'!$H164</f>
        <v>0</v>
      </c>
      <c r="I164" s="70">
        <f>'[4]Daily Roster'!$I164</f>
        <v>0</v>
      </c>
      <c r="J164" s="70">
        <f>'[4]Daily Roster'!$J164</f>
        <v>0</v>
      </c>
      <c r="K164" s="70">
        <f>'[4]Daily Roster'!$K164</f>
        <v>0</v>
      </c>
      <c r="L164" s="70">
        <f>'[4]Daily Roster'!$L164</f>
        <v>0</v>
      </c>
      <c r="M164" s="70">
        <f>'[4]Daily Roster'!$M164</f>
        <v>0</v>
      </c>
      <c r="N164" s="56">
        <f>'[4]Daily Roster'!$N164</f>
        <v>0</v>
      </c>
      <c r="O164" s="56">
        <f>'[4]Daily Roster'!$O164</f>
        <v>0</v>
      </c>
      <c r="P164" s="56">
        <f>'[4]Daily Roster'!$P164</f>
        <v>0</v>
      </c>
      <c r="Q164" s="56">
        <f>'[4]Daily Roster'!$Q164</f>
        <v>0</v>
      </c>
      <c r="R164" s="56">
        <f>'[4]Daily Roster'!$R164</f>
        <v>0</v>
      </c>
      <c r="S164" s="56">
        <f>'[4]Daily Roster'!$S164</f>
        <v>0</v>
      </c>
      <c r="T164" s="56">
        <f>'[4]Daily Roster'!$T164</f>
        <v>0</v>
      </c>
    </row>
    <row r="165" spans="1:20" x14ac:dyDescent="0.3">
      <c r="A165" s="7">
        <v>43693</v>
      </c>
      <c r="B165" s="1" t="s">
        <v>5</v>
      </c>
      <c r="C165" s="70">
        <f>'[4]Daily Roster'!$C165</f>
        <v>0</v>
      </c>
      <c r="D165" s="70">
        <f>'[4]Daily Roster'!$D165</f>
        <v>0</v>
      </c>
      <c r="E165" s="70">
        <f>'[4]Daily Roster'!$E165</f>
        <v>0</v>
      </c>
      <c r="F165" s="70">
        <f>'[4]Daily Roster'!$F165</f>
        <v>0</v>
      </c>
      <c r="G165" s="70">
        <f>'[4]Daily Roster'!$G165</f>
        <v>0</v>
      </c>
      <c r="H165" s="70">
        <f>'[4]Daily Roster'!$H165</f>
        <v>0</v>
      </c>
      <c r="I165" s="70">
        <f>'[4]Daily Roster'!$I165</f>
        <v>0</v>
      </c>
      <c r="J165" s="70">
        <f>'[4]Daily Roster'!$J165</f>
        <v>0</v>
      </c>
      <c r="K165" s="70">
        <f>'[4]Daily Roster'!$K165</f>
        <v>0</v>
      </c>
      <c r="L165" s="70">
        <f>'[4]Daily Roster'!$L165</f>
        <v>0</v>
      </c>
      <c r="M165" s="70">
        <f>'[4]Daily Roster'!$M165</f>
        <v>0</v>
      </c>
      <c r="N165" s="56">
        <f>'[4]Daily Roster'!$N165</f>
        <v>0</v>
      </c>
      <c r="O165" s="56">
        <f>'[4]Daily Roster'!$O165</f>
        <v>0</v>
      </c>
      <c r="P165" s="56">
        <f>'[4]Daily Roster'!$P165</f>
        <v>0</v>
      </c>
      <c r="Q165" s="56">
        <f>'[4]Daily Roster'!$Q165</f>
        <v>0</v>
      </c>
      <c r="R165" s="56">
        <f>'[4]Daily Roster'!$R165</f>
        <v>0</v>
      </c>
      <c r="S165" s="56">
        <f>'[4]Daily Roster'!$S165</f>
        <v>0</v>
      </c>
      <c r="T165" s="56">
        <f>'[4]Daily Roster'!$T165</f>
        <v>0</v>
      </c>
    </row>
    <row r="166" spans="1:20" x14ac:dyDescent="0.3">
      <c r="A166" s="7">
        <v>43696</v>
      </c>
      <c r="B166" s="1" t="s">
        <v>1</v>
      </c>
      <c r="C166" s="70">
        <f>'[4]Daily Roster'!$C166</f>
        <v>0</v>
      </c>
      <c r="D166" s="70">
        <f>'[4]Daily Roster'!$D166</f>
        <v>0</v>
      </c>
      <c r="E166" s="70">
        <f>'[4]Daily Roster'!$E166</f>
        <v>0</v>
      </c>
      <c r="F166" s="70">
        <f>'[4]Daily Roster'!$F166</f>
        <v>0</v>
      </c>
      <c r="G166" s="70">
        <f>'[4]Daily Roster'!$G166</f>
        <v>0</v>
      </c>
      <c r="H166" s="70">
        <f>'[4]Daily Roster'!$H166</f>
        <v>0</v>
      </c>
      <c r="I166" s="70">
        <f>'[4]Daily Roster'!$I166</f>
        <v>0</v>
      </c>
      <c r="J166" s="70">
        <f>'[4]Daily Roster'!$J166</f>
        <v>0</v>
      </c>
      <c r="K166" s="70">
        <f>'[4]Daily Roster'!$K166</f>
        <v>0</v>
      </c>
      <c r="L166" s="70">
        <f>'[4]Daily Roster'!$L166</f>
        <v>0</v>
      </c>
      <c r="M166" s="70">
        <f>'[4]Daily Roster'!$M166</f>
        <v>0</v>
      </c>
      <c r="N166" s="56">
        <f>'[4]Daily Roster'!$N166</f>
        <v>0</v>
      </c>
      <c r="O166" s="56">
        <f>'[4]Daily Roster'!$O166</f>
        <v>0</v>
      </c>
      <c r="P166" s="56">
        <f>'[4]Daily Roster'!$P166</f>
        <v>0</v>
      </c>
      <c r="Q166" s="56">
        <f>'[4]Daily Roster'!$Q166</f>
        <v>0</v>
      </c>
      <c r="R166" s="56">
        <f>'[4]Daily Roster'!$R166</f>
        <v>0</v>
      </c>
      <c r="S166" s="56">
        <f>'[4]Daily Roster'!$S166</f>
        <v>0</v>
      </c>
      <c r="T166" s="56">
        <f>'[4]Daily Roster'!$T166</f>
        <v>0</v>
      </c>
    </row>
    <row r="167" spans="1:20" x14ac:dyDescent="0.3">
      <c r="A167" s="7">
        <v>43697</v>
      </c>
      <c r="B167" s="1" t="s">
        <v>2</v>
      </c>
      <c r="C167" s="70">
        <f>'[4]Daily Roster'!$C167</f>
        <v>0</v>
      </c>
      <c r="D167" s="70">
        <f>'[4]Daily Roster'!$D167</f>
        <v>0</v>
      </c>
      <c r="E167" s="70">
        <f>'[4]Daily Roster'!$E167</f>
        <v>0</v>
      </c>
      <c r="F167" s="70">
        <f>'[4]Daily Roster'!$F167</f>
        <v>0</v>
      </c>
      <c r="G167" s="70">
        <f>'[4]Daily Roster'!$G167</f>
        <v>0</v>
      </c>
      <c r="H167" s="70">
        <f>'[4]Daily Roster'!$H167</f>
        <v>0</v>
      </c>
      <c r="I167" s="70">
        <f>'[4]Daily Roster'!$I167</f>
        <v>0</v>
      </c>
      <c r="J167" s="70">
        <f>'[4]Daily Roster'!$J167</f>
        <v>0</v>
      </c>
      <c r="K167" s="70">
        <f>'[4]Daily Roster'!$K167</f>
        <v>0</v>
      </c>
      <c r="L167" s="70">
        <f>'[4]Daily Roster'!$L167</f>
        <v>0</v>
      </c>
      <c r="M167" s="70">
        <f>'[4]Daily Roster'!$M167</f>
        <v>0</v>
      </c>
      <c r="N167" s="56">
        <f>'[4]Daily Roster'!$N167</f>
        <v>0</v>
      </c>
      <c r="O167" s="56">
        <f>'[4]Daily Roster'!$O167</f>
        <v>0</v>
      </c>
      <c r="P167" s="56">
        <f>'[4]Daily Roster'!$P167</f>
        <v>0</v>
      </c>
      <c r="Q167" s="56">
        <f>'[4]Daily Roster'!$Q167</f>
        <v>0</v>
      </c>
      <c r="R167" s="56">
        <f>'[4]Daily Roster'!$R167</f>
        <v>0</v>
      </c>
      <c r="S167" s="56">
        <f>'[4]Daily Roster'!$S167</f>
        <v>0</v>
      </c>
      <c r="T167" s="56">
        <f>'[4]Daily Roster'!$T167</f>
        <v>0</v>
      </c>
    </row>
    <row r="168" spans="1:20" x14ac:dyDescent="0.3">
      <c r="A168" s="7">
        <v>43698</v>
      </c>
      <c r="B168" s="1" t="s">
        <v>3</v>
      </c>
      <c r="C168" s="70">
        <f>'[4]Daily Roster'!$C168</f>
        <v>0</v>
      </c>
      <c r="D168" s="70">
        <f>'[4]Daily Roster'!$D168</f>
        <v>0</v>
      </c>
      <c r="E168" s="70">
        <f>'[4]Daily Roster'!$E168</f>
        <v>0</v>
      </c>
      <c r="F168" s="70">
        <f>'[4]Daily Roster'!$F168</f>
        <v>0</v>
      </c>
      <c r="G168" s="70">
        <f>'[4]Daily Roster'!$G168</f>
        <v>0</v>
      </c>
      <c r="H168" s="70">
        <f>'[4]Daily Roster'!$H168</f>
        <v>0</v>
      </c>
      <c r="I168" s="70">
        <f>'[4]Daily Roster'!$I168</f>
        <v>0</v>
      </c>
      <c r="J168" s="70">
        <f>'[4]Daily Roster'!$J168</f>
        <v>0</v>
      </c>
      <c r="K168" s="70">
        <f>'[4]Daily Roster'!$K168</f>
        <v>0</v>
      </c>
      <c r="L168" s="70">
        <f>'[4]Daily Roster'!$L168</f>
        <v>0</v>
      </c>
      <c r="M168" s="70">
        <f>'[4]Daily Roster'!$M168</f>
        <v>0</v>
      </c>
      <c r="N168" s="56">
        <f>'[4]Daily Roster'!$N168</f>
        <v>0</v>
      </c>
      <c r="O168" s="56">
        <f>'[4]Daily Roster'!$O168</f>
        <v>0</v>
      </c>
      <c r="P168" s="56">
        <f>'[4]Daily Roster'!$P168</f>
        <v>0</v>
      </c>
      <c r="Q168" s="56">
        <f>'[4]Daily Roster'!$Q168</f>
        <v>0</v>
      </c>
      <c r="R168" s="56">
        <f>'[4]Daily Roster'!$R168</f>
        <v>0</v>
      </c>
      <c r="S168" s="56">
        <f>'[4]Daily Roster'!$S168</f>
        <v>0</v>
      </c>
      <c r="T168" s="56">
        <f>'[4]Daily Roster'!$T168</f>
        <v>0</v>
      </c>
    </row>
    <row r="169" spans="1:20" x14ac:dyDescent="0.3">
      <c r="A169" s="7">
        <v>43699</v>
      </c>
      <c r="B169" s="1" t="s">
        <v>4</v>
      </c>
      <c r="C169" s="70">
        <f>'[4]Daily Roster'!$C169</f>
        <v>0</v>
      </c>
      <c r="D169" s="70">
        <f>'[4]Daily Roster'!$D169</f>
        <v>0</v>
      </c>
      <c r="E169" s="70">
        <f>'[4]Daily Roster'!$E169</f>
        <v>0</v>
      </c>
      <c r="F169" s="70">
        <f>'[4]Daily Roster'!$F169</f>
        <v>0</v>
      </c>
      <c r="G169" s="70">
        <f>'[4]Daily Roster'!$G169</f>
        <v>0</v>
      </c>
      <c r="H169" s="70">
        <f>'[4]Daily Roster'!$H169</f>
        <v>0</v>
      </c>
      <c r="I169" s="70">
        <f>'[4]Daily Roster'!$I169</f>
        <v>0</v>
      </c>
      <c r="J169" s="70">
        <f>'[4]Daily Roster'!$J169</f>
        <v>0</v>
      </c>
      <c r="K169" s="70">
        <f>'[4]Daily Roster'!$K169</f>
        <v>0</v>
      </c>
      <c r="L169" s="70">
        <f>'[4]Daily Roster'!$L169</f>
        <v>0</v>
      </c>
      <c r="M169" s="70">
        <f>'[4]Daily Roster'!$M169</f>
        <v>0</v>
      </c>
      <c r="N169" s="56">
        <f>'[4]Daily Roster'!$N169</f>
        <v>0</v>
      </c>
      <c r="O169" s="56">
        <f>'[4]Daily Roster'!$O169</f>
        <v>0</v>
      </c>
      <c r="P169" s="56">
        <f>'[4]Daily Roster'!$P169</f>
        <v>0</v>
      </c>
      <c r="Q169" s="56">
        <f>'[4]Daily Roster'!$Q169</f>
        <v>0</v>
      </c>
      <c r="R169" s="56">
        <f>'[4]Daily Roster'!$R169</f>
        <v>0</v>
      </c>
      <c r="S169" s="56">
        <f>'[4]Daily Roster'!$S169</f>
        <v>0</v>
      </c>
      <c r="T169" s="56">
        <f>'[4]Daily Roster'!$T169</f>
        <v>0</v>
      </c>
    </row>
    <row r="170" spans="1:20" x14ac:dyDescent="0.3">
      <c r="A170" s="7">
        <v>43700</v>
      </c>
      <c r="B170" s="1" t="s">
        <v>5</v>
      </c>
      <c r="C170" s="70">
        <f>'[4]Daily Roster'!$C170</f>
        <v>0</v>
      </c>
      <c r="D170" s="70">
        <f>'[4]Daily Roster'!$D170</f>
        <v>0</v>
      </c>
      <c r="E170" s="70">
        <f>'[4]Daily Roster'!$E170</f>
        <v>0</v>
      </c>
      <c r="F170" s="70">
        <f>'[4]Daily Roster'!$F170</f>
        <v>0</v>
      </c>
      <c r="G170" s="70">
        <f>'[4]Daily Roster'!$G170</f>
        <v>0</v>
      </c>
      <c r="H170" s="70">
        <f>'[4]Daily Roster'!$H170</f>
        <v>0</v>
      </c>
      <c r="I170" s="70">
        <f>'[4]Daily Roster'!$I170</f>
        <v>0</v>
      </c>
      <c r="J170" s="70">
        <f>'[4]Daily Roster'!$J170</f>
        <v>0</v>
      </c>
      <c r="K170" s="70">
        <f>'[4]Daily Roster'!$K170</f>
        <v>0</v>
      </c>
      <c r="L170" s="70">
        <f>'[4]Daily Roster'!$L170</f>
        <v>0</v>
      </c>
      <c r="M170" s="70">
        <f>'[4]Daily Roster'!$M170</f>
        <v>0</v>
      </c>
      <c r="N170" s="56">
        <f>'[4]Daily Roster'!$N170</f>
        <v>0</v>
      </c>
      <c r="O170" s="56">
        <f>'[4]Daily Roster'!$O170</f>
        <v>0</v>
      </c>
      <c r="P170" s="56">
        <f>'[4]Daily Roster'!$P170</f>
        <v>0</v>
      </c>
      <c r="Q170" s="56">
        <f>'[4]Daily Roster'!$Q170</f>
        <v>0</v>
      </c>
      <c r="R170" s="56">
        <f>'[4]Daily Roster'!$R170</f>
        <v>0</v>
      </c>
      <c r="S170" s="56">
        <f>'[4]Daily Roster'!$S170</f>
        <v>0</v>
      </c>
      <c r="T170" s="56">
        <f>'[4]Daily Roster'!$T170</f>
        <v>0</v>
      </c>
    </row>
    <row r="171" spans="1:20" x14ac:dyDescent="0.3">
      <c r="A171" s="7">
        <v>43703</v>
      </c>
      <c r="B171" s="1" t="s">
        <v>1</v>
      </c>
      <c r="C171" s="70">
        <f>'[4]Daily Roster'!$C171</f>
        <v>0</v>
      </c>
      <c r="D171" s="70">
        <f>'[4]Daily Roster'!$D171</f>
        <v>0</v>
      </c>
      <c r="E171" s="70">
        <f>'[4]Daily Roster'!$E171</f>
        <v>0</v>
      </c>
      <c r="F171" s="70">
        <f>'[4]Daily Roster'!$F171</f>
        <v>0</v>
      </c>
      <c r="G171" s="70">
        <f>'[4]Daily Roster'!$G171</f>
        <v>0</v>
      </c>
      <c r="H171" s="70">
        <f>'[4]Daily Roster'!$H171</f>
        <v>0</v>
      </c>
      <c r="I171" s="70">
        <f>'[4]Daily Roster'!$I171</f>
        <v>0</v>
      </c>
      <c r="J171" s="70">
        <f>'[4]Daily Roster'!$J171</f>
        <v>0</v>
      </c>
      <c r="K171" s="70">
        <f>'[4]Daily Roster'!$K171</f>
        <v>0</v>
      </c>
      <c r="L171" s="70">
        <f>'[4]Daily Roster'!$L171</f>
        <v>0</v>
      </c>
      <c r="M171" s="70">
        <f>'[4]Daily Roster'!$M171</f>
        <v>0</v>
      </c>
      <c r="N171" s="56">
        <f>'[4]Daily Roster'!$N171</f>
        <v>0</v>
      </c>
      <c r="O171" s="56">
        <f>'[4]Daily Roster'!$O171</f>
        <v>0</v>
      </c>
      <c r="P171" s="56">
        <f>'[4]Daily Roster'!$P171</f>
        <v>0</v>
      </c>
      <c r="Q171" s="56">
        <f>'[4]Daily Roster'!$Q171</f>
        <v>0</v>
      </c>
      <c r="R171" s="56">
        <f>'[4]Daily Roster'!$R171</f>
        <v>0</v>
      </c>
      <c r="S171" s="56">
        <f>'[4]Daily Roster'!$S171</f>
        <v>0</v>
      </c>
      <c r="T171" s="56">
        <f>'[4]Daily Roster'!$T171</f>
        <v>0</v>
      </c>
    </row>
    <row r="172" spans="1:20" x14ac:dyDescent="0.3">
      <c r="A172" s="7">
        <v>43704</v>
      </c>
      <c r="B172" s="1" t="s">
        <v>2</v>
      </c>
      <c r="C172" s="70">
        <f>'[4]Daily Roster'!$C172</f>
        <v>0</v>
      </c>
      <c r="D172" s="70">
        <f>'[4]Daily Roster'!$D172</f>
        <v>0</v>
      </c>
      <c r="E172" s="70">
        <f>'[4]Daily Roster'!$E172</f>
        <v>0</v>
      </c>
      <c r="F172" s="70">
        <f>'[4]Daily Roster'!$F172</f>
        <v>0</v>
      </c>
      <c r="G172" s="70">
        <f>'[4]Daily Roster'!$G172</f>
        <v>0</v>
      </c>
      <c r="H172" s="70">
        <f>'[4]Daily Roster'!$H172</f>
        <v>0</v>
      </c>
      <c r="I172" s="70">
        <f>'[4]Daily Roster'!$I172</f>
        <v>0</v>
      </c>
      <c r="J172" s="70">
        <f>'[4]Daily Roster'!$J172</f>
        <v>0</v>
      </c>
      <c r="K172" s="70">
        <f>'[4]Daily Roster'!$K172</f>
        <v>0</v>
      </c>
      <c r="L172" s="70">
        <f>'[4]Daily Roster'!$L172</f>
        <v>0</v>
      </c>
      <c r="M172" s="70">
        <f>'[4]Daily Roster'!$M172</f>
        <v>0</v>
      </c>
      <c r="N172" s="56">
        <f>'[4]Daily Roster'!$N172</f>
        <v>0</v>
      </c>
      <c r="O172" s="56">
        <f>'[4]Daily Roster'!$O172</f>
        <v>0</v>
      </c>
      <c r="P172" s="56">
        <f>'[4]Daily Roster'!$P172</f>
        <v>0</v>
      </c>
      <c r="Q172" s="56">
        <f>'[4]Daily Roster'!$Q172</f>
        <v>0</v>
      </c>
      <c r="R172" s="56">
        <f>'[4]Daily Roster'!$R172</f>
        <v>0</v>
      </c>
      <c r="S172" s="56">
        <f>'[4]Daily Roster'!$S172</f>
        <v>0</v>
      </c>
      <c r="T172" s="56">
        <f>'[4]Daily Roster'!$T172</f>
        <v>0</v>
      </c>
    </row>
    <row r="173" spans="1:20" x14ac:dyDescent="0.3">
      <c r="A173" s="7">
        <v>43705</v>
      </c>
      <c r="B173" s="1" t="s">
        <v>3</v>
      </c>
      <c r="C173" s="70">
        <f>'[4]Daily Roster'!$C173</f>
        <v>0</v>
      </c>
      <c r="D173" s="70">
        <f>'[4]Daily Roster'!$D173</f>
        <v>0</v>
      </c>
      <c r="E173" s="70">
        <f>'[4]Daily Roster'!$E173</f>
        <v>0</v>
      </c>
      <c r="F173" s="70">
        <f>'[4]Daily Roster'!$F173</f>
        <v>0</v>
      </c>
      <c r="G173" s="70">
        <f>'[4]Daily Roster'!$G173</f>
        <v>0</v>
      </c>
      <c r="H173" s="70">
        <f>'[4]Daily Roster'!$H173</f>
        <v>0</v>
      </c>
      <c r="I173" s="70">
        <f>'[4]Daily Roster'!$I173</f>
        <v>0</v>
      </c>
      <c r="J173" s="70">
        <f>'[4]Daily Roster'!$J173</f>
        <v>0</v>
      </c>
      <c r="K173" s="70">
        <f>'[4]Daily Roster'!$K173</f>
        <v>0</v>
      </c>
      <c r="L173" s="70">
        <f>'[4]Daily Roster'!$L173</f>
        <v>0</v>
      </c>
      <c r="M173" s="70">
        <f>'[4]Daily Roster'!$M173</f>
        <v>0</v>
      </c>
      <c r="N173" s="56">
        <f>'[4]Daily Roster'!$N173</f>
        <v>0</v>
      </c>
      <c r="O173" s="56">
        <f>'[4]Daily Roster'!$O173</f>
        <v>0</v>
      </c>
      <c r="P173" s="56">
        <f>'[4]Daily Roster'!$P173</f>
        <v>0</v>
      </c>
      <c r="Q173" s="56">
        <f>'[4]Daily Roster'!$Q173</f>
        <v>0</v>
      </c>
      <c r="R173" s="56">
        <f>'[4]Daily Roster'!$R173</f>
        <v>0</v>
      </c>
      <c r="S173" s="56">
        <f>'[4]Daily Roster'!$S173</f>
        <v>0</v>
      </c>
      <c r="T173" s="56">
        <f>'[4]Daily Roster'!$T173</f>
        <v>0</v>
      </c>
    </row>
    <row r="174" spans="1:20" x14ac:dyDescent="0.3">
      <c r="A174" s="7">
        <v>43706</v>
      </c>
      <c r="B174" s="1" t="s">
        <v>4</v>
      </c>
      <c r="C174" s="70">
        <f>'[4]Daily Roster'!$C174</f>
        <v>0</v>
      </c>
      <c r="D174" s="70">
        <f>'[4]Daily Roster'!$D174</f>
        <v>0</v>
      </c>
      <c r="E174" s="70">
        <f>'[4]Daily Roster'!$E174</f>
        <v>0</v>
      </c>
      <c r="F174" s="70">
        <f>'[4]Daily Roster'!$F174</f>
        <v>0</v>
      </c>
      <c r="G174" s="70">
        <f>'[4]Daily Roster'!$G174</f>
        <v>0</v>
      </c>
      <c r="H174" s="70">
        <f>'[4]Daily Roster'!$H174</f>
        <v>0</v>
      </c>
      <c r="I174" s="70">
        <f>'[4]Daily Roster'!$I174</f>
        <v>0</v>
      </c>
      <c r="J174" s="70">
        <f>'[4]Daily Roster'!$J174</f>
        <v>0</v>
      </c>
      <c r="K174" s="70">
        <f>'[4]Daily Roster'!$K174</f>
        <v>0</v>
      </c>
      <c r="L174" s="70">
        <f>'[4]Daily Roster'!$L174</f>
        <v>0</v>
      </c>
      <c r="M174" s="70">
        <f>'[4]Daily Roster'!$M174</f>
        <v>0</v>
      </c>
      <c r="N174" s="56">
        <f>'[4]Daily Roster'!$N174</f>
        <v>0</v>
      </c>
      <c r="O174" s="56">
        <f>'[4]Daily Roster'!$O174</f>
        <v>0</v>
      </c>
      <c r="P174" s="56">
        <f>'[4]Daily Roster'!$P174</f>
        <v>0</v>
      </c>
      <c r="Q174" s="56">
        <f>'[4]Daily Roster'!$Q174</f>
        <v>0</v>
      </c>
      <c r="R174" s="56">
        <f>'[4]Daily Roster'!$R174</f>
        <v>0</v>
      </c>
      <c r="S174" s="56">
        <f>'[4]Daily Roster'!$S174</f>
        <v>0</v>
      </c>
      <c r="T174" s="56">
        <f>'[4]Daily Roster'!$T174</f>
        <v>0</v>
      </c>
    </row>
    <row r="175" spans="1:20" x14ac:dyDescent="0.3">
      <c r="A175" s="7">
        <v>43707</v>
      </c>
      <c r="B175" s="1" t="s">
        <v>5</v>
      </c>
      <c r="C175" s="70">
        <f>'[4]Daily Roster'!$C175</f>
        <v>0</v>
      </c>
      <c r="D175" s="70">
        <f>'[4]Daily Roster'!$D175</f>
        <v>0</v>
      </c>
      <c r="E175" s="70">
        <f>'[4]Daily Roster'!$E175</f>
        <v>0</v>
      </c>
      <c r="F175" s="70">
        <f>'[4]Daily Roster'!$F175</f>
        <v>0</v>
      </c>
      <c r="G175" s="70">
        <f>'[4]Daily Roster'!$G175</f>
        <v>0</v>
      </c>
      <c r="H175" s="70">
        <f>'[4]Daily Roster'!$H175</f>
        <v>0</v>
      </c>
      <c r="I175" s="70">
        <f>'[4]Daily Roster'!$I175</f>
        <v>0</v>
      </c>
      <c r="J175" s="70">
        <f>'[4]Daily Roster'!$J175</f>
        <v>0</v>
      </c>
      <c r="K175" s="70">
        <f>'[4]Daily Roster'!$K175</f>
        <v>0</v>
      </c>
      <c r="L175" s="70">
        <f>'[4]Daily Roster'!$L175</f>
        <v>0</v>
      </c>
      <c r="M175" s="70">
        <f>'[4]Daily Roster'!$M175</f>
        <v>0</v>
      </c>
      <c r="N175" s="56">
        <f>'[4]Daily Roster'!$N175</f>
        <v>0</v>
      </c>
      <c r="O175" s="56">
        <f>'[4]Daily Roster'!$O175</f>
        <v>0</v>
      </c>
      <c r="P175" s="56">
        <f>'[4]Daily Roster'!$P175</f>
        <v>0</v>
      </c>
      <c r="Q175" s="56">
        <f>'[4]Daily Roster'!$Q175</f>
        <v>0</v>
      </c>
      <c r="R175" s="56">
        <f>'[4]Daily Roster'!$R175</f>
        <v>0</v>
      </c>
      <c r="S175" s="56">
        <f>'[4]Daily Roster'!$S175</f>
        <v>0</v>
      </c>
      <c r="T175" s="56">
        <f>'[4]Daily Roster'!$T175</f>
        <v>0</v>
      </c>
    </row>
    <row r="176" spans="1:20" x14ac:dyDescent="0.3">
      <c r="A176" s="7">
        <v>43710</v>
      </c>
      <c r="B176" s="1" t="s">
        <v>1</v>
      </c>
      <c r="C176" s="70">
        <f>'[4]Daily Roster'!$C176</f>
        <v>0</v>
      </c>
      <c r="D176" s="70">
        <f>'[4]Daily Roster'!$D176</f>
        <v>0</v>
      </c>
      <c r="E176" s="70">
        <f>'[4]Daily Roster'!$E176</f>
        <v>0</v>
      </c>
      <c r="F176" s="70">
        <f>'[4]Daily Roster'!$F176</f>
        <v>0</v>
      </c>
      <c r="G176" s="70">
        <f>'[4]Daily Roster'!$G176</f>
        <v>0</v>
      </c>
      <c r="H176" s="70">
        <f>'[4]Daily Roster'!$H176</f>
        <v>0</v>
      </c>
      <c r="I176" s="70">
        <f>'[4]Daily Roster'!$I176</f>
        <v>0</v>
      </c>
      <c r="J176" s="70">
        <f>'[4]Daily Roster'!$J176</f>
        <v>0</v>
      </c>
      <c r="K176" s="70">
        <f>'[4]Daily Roster'!$K176</f>
        <v>0</v>
      </c>
      <c r="L176" s="70">
        <f>'[4]Daily Roster'!$L176</f>
        <v>0</v>
      </c>
      <c r="M176" s="70">
        <f>'[4]Daily Roster'!$M176</f>
        <v>0</v>
      </c>
      <c r="N176" s="56">
        <f>'[4]Daily Roster'!$N176</f>
        <v>0</v>
      </c>
      <c r="O176" s="56">
        <f>'[4]Daily Roster'!$O176</f>
        <v>0</v>
      </c>
      <c r="P176" s="56">
        <f>'[4]Daily Roster'!$P176</f>
        <v>0</v>
      </c>
      <c r="Q176" s="56">
        <f>'[4]Daily Roster'!$Q176</f>
        <v>0</v>
      </c>
      <c r="R176" s="56">
        <f>'[4]Daily Roster'!$R176</f>
        <v>0</v>
      </c>
      <c r="S176" s="56">
        <f>'[4]Daily Roster'!$S176</f>
        <v>0</v>
      </c>
      <c r="T176" s="56">
        <f>'[4]Daily Roster'!$T176</f>
        <v>0</v>
      </c>
    </row>
    <row r="177" spans="1:20" x14ac:dyDescent="0.3">
      <c r="A177" s="7">
        <v>43711</v>
      </c>
      <c r="B177" s="1" t="s">
        <v>2</v>
      </c>
      <c r="C177" s="70">
        <f>'[4]Daily Roster'!$C177</f>
        <v>0</v>
      </c>
      <c r="D177" s="70">
        <f>'[4]Daily Roster'!$D177</f>
        <v>0</v>
      </c>
      <c r="E177" s="70">
        <f>'[4]Daily Roster'!$E177</f>
        <v>0</v>
      </c>
      <c r="F177" s="70">
        <f>'[4]Daily Roster'!$F177</f>
        <v>0</v>
      </c>
      <c r="G177" s="70">
        <f>'[4]Daily Roster'!$G177</f>
        <v>0</v>
      </c>
      <c r="H177" s="70">
        <f>'[4]Daily Roster'!$H177</f>
        <v>0</v>
      </c>
      <c r="I177" s="70">
        <f>'[4]Daily Roster'!$I177</f>
        <v>0</v>
      </c>
      <c r="J177" s="70">
        <f>'[4]Daily Roster'!$J177</f>
        <v>0</v>
      </c>
      <c r="K177" s="70">
        <f>'[4]Daily Roster'!$K177</f>
        <v>0</v>
      </c>
      <c r="L177" s="70">
        <f>'[4]Daily Roster'!$L177</f>
        <v>0</v>
      </c>
      <c r="M177" s="70">
        <f>'[4]Daily Roster'!$M177</f>
        <v>0</v>
      </c>
      <c r="N177" s="56">
        <f>'[4]Daily Roster'!$N177</f>
        <v>0</v>
      </c>
      <c r="O177" s="56">
        <f>'[4]Daily Roster'!$O177</f>
        <v>0</v>
      </c>
      <c r="P177" s="56">
        <f>'[4]Daily Roster'!$P177</f>
        <v>0</v>
      </c>
      <c r="Q177" s="56">
        <f>'[4]Daily Roster'!$Q177</f>
        <v>0</v>
      </c>
      <c r="R177" s="56">
        <f>'[4]Daily Roster'!$R177</f>
        <v>0</v>
      </c>
      <c r="S177" s="56">
        <f>'[4]Daily Roster'!$S177</f>
        <v>0</v>
      </c>
      <c r="T177" s="56">
        <f>'[4]Daily Roster'!$T177</f>
        <v>0</v>
      </c>
    </row>
    <row r="178" spans="1:20" x14ac:dyDescent="0.3">
      <c r="A178" s="7">
        <v>43712</v>
      </c>
      <c r="B178" s="1" t="s">
        <v>3</v>
      </c>
      <c r="C178" s="70">
        <f>'[4]Daily Roster'!$C178</f>
        <v>0</v>
      </c>
      <c r="D178" s="70">
        <f>'[4]Daily Roster'!$D178</f>
        <v>0</v>
      </c>
      <c r="E178" s="70">
        <f>'[4]Daily Roster'!$E178</f>
        <v>0</v>
      </c>
      <c r="F178" s="70">
        <f>'[4]Daily Roster'!$F178</f>
        <v>0</v>
      </c>
      <c r="G178" s="70">
        <f>'[4]Daily Roster'!$G178</f>
        <v>0</v>
      </c>
      <c r="H178" s="70">
        <f>'[4]Daily Roster'!$H178</f>
        <v>0</v>
      </c>
      <c r="I178" s="70">
        <f>'[4]Daily Roster'!$I178</f>
        <v>0</v>
      </c>
      <c r="J178" s="70">
        <f>'[4]Daily Roster'!$J178</f>
        <v>0</v>
      </c>
      <c r="K178" s="70">
        <f>'[4]Daily Roster'!$K178</f>
        <v>0</v>
      </c>
      <c r="L178" s="70">
        <f>'[4]Daily Roster'!$L178</f>
        <v>0</v>
      </c>
      <c r="M178" s="70">
        <f>'[4]Daily Roster'!$M178</f>
        <v>0</v>
      </c>
      <c r="N178" s="56">
        <f>'[4]Daily Roster'!$N178</f>
        <v>0</v>
      </c>
      <c r="O178" s="56">
        <f>'[4]Daily Roster'!$O178</f>
        <v>0</v>
      </c>
      <c r="P178" s="56">
        <f>'[4]Daily Roster'!$P178</f>
        <v>0</v>
      </c>
      <c r="Q178" s="56">
        <f>'[4]Daily Roster'!$Q178</f>
        <v>0</v>
      </c>
      <c r="R178" s="56">
        <f>'[4]Daily Roster'!$R178</f>
        <v>0</v>
      </c>
      <c r="S178" s="56">
        <f>'[4]Daily Roster'!$S178</f>
        <v>0</v>
      </c>
      <c r="T178" s="56">
        <f>'[4]Daily Roster'!$T178</f>
        <v>0</v>
      </c>
    </row>
    <row r="179" spans="1:20" x14ac:dyDescent="0.3">
      <c r="A179" s="7">
        <v>43713</v>
      </c>
      <c r="B179" s="1" t="s">
        <v>4</v>
      </c>
      <c r="C179" s="70">
        <f>'[4]Daily Roster'!$C179</f>
        <v>0</v>
      </c>
      <c r="D179" s="70">
        <f>'[4]Daily Roster'!$D179</f>
        <v>0</v>
      </c>
      <c r="E179" s="70">
        <f>'[4]Daily Roster'!$E179</f>
        <v>0</v>
      </c>
      <c r="F179" s="70">
        <f>'[4]Daily Roster'!$F179</f>
        <v>0</v>
      </c>
      <c r="G179" s="70">
        <f>'[4]Daily Roster'!$G179</f>
        <v>0</v>
      </c>
      <c r="H179" s="70">
        <f>'[4]Daily Roster'!$H179</f>
        <v>0</v>
      </c>
      <c r="I179" s="70">
        <f>'[4]Daily Roster'!$I179</f>
        <v>0</v>
      </c>
      <c r="J179" s="70">
        <f>'[4]Daily Roster'!$J179</f>
        <v>0</v>
      </c>
      <c r="K179" s="70">
        <f>'[4]Daily Roster'!$K179</f>
        <v>0</v>
      </c>
      <c r="L179" s="70">
        <f>'[4]Daily Roster'!$L179</f>
        <v>0</v>
      </c>
      <c r="M179" s="70">
        <f>'[4]Daily Roster'!$M179</f>
        <v>0</v>
      </c>
      <c r="N179" s="56">
        <f>'[4]Daily Roster'!$N179</f>
        <v>0</v>
      </c>
      <c r="O179" s="56">
        <f>'[4]Daily Roster'!$O179</f>
        <v>0</v>
      </c>
      <c r="P179" s="56">
        <f>'[4]Daily Roster'!$P179</f>
        <v>0</v>
      </c>
      <c r="Q179" s="56">
        <f>'[4]Daily Roster'!$Q179</f>
        <v>0</v>
      </c>
      <c r="R179" s="56">
        <f>'[4]Daily Roster'!$R179</f>
        <v>0</v>
      </c>
      <c r="S179" s="56">
        <f>'[4]Daily Roster'!$S179</f>
        <v>0</v>
      </c>
      <c r="T179" s="56">
        <f>'[4]Daily Roster'!$T179</f>
        <v>0</v>
      </c>
    </row>
    <row r="180" spans="1:20" x14ac:dyDescent="0.3">
      <c r="A180" s="7">
        <v>43714</v>
      </c>
      <c r="B180" s="1" t="s">
        <v>5</v>
      </c>
      <c r="C180" s="70">
        <f>'[4]Daily Roster'!$C180</f>
        <v>0</v>
      </c>
      <c r="D180" s="70">
        <f>'[4]Daily Roster'!$D180</f>
        <v>0</v>
      </c>
      <c r="E180" s="70">
        <f>'[4]Daily Roster'!$E180</f>
        <v>0</v>
      </c>
      <c r="F180" s="70">
        <f>'[4]Daily Roster'!$F180</f>
        <v>0</v>
      </c>
      <c r="G180" s="70">
        <f>'[4]Daily Roster'!$G180</f>
        <v>0</v>
      </c>
      <c r="H180" s="70">
        <f>'[4]Daily Roster'!$H180</f>
        <v>0</v>
      </c>
      <c r="I180" s="70">
        <f>'[4]Daily Roster'!$I180</f>
        <v>0</v>
      </c>
      <c r="J180" s="70">
        <f>'[4]Daily Roster'!$J180</f>
        <v>0</v>
      </c>
      <c r="K180" s="70">
        <f>'[4]Daily Roster'!$K180</f>
        <v>0</v>
      </c>
      <c r="L180" s="70">
        <f>'[4]Daily Roster'!$L180</f>
        <v>0</v>
      </c>
      <c r="M180" s="70">
        <f>'[4]Daily Roster'!$M180</f>
        <v>0</v>
      </c>
      <c r="N180" s="56">
        <f>'[4]Daily Roster'!$N180</f>
        <v>0</v>
      </c>
      <c r="O180" s="56">
        <f>'[4]Daily Roster'!$O180</f>
        <v>0</v>
      </c>
      <c r="P180" s="56">
        <f>'[4]Daily Roster'!$P180</f>
        <v>0</v>
      </c>
      <c r="Q180" s="56">
        <f>'[4]Daily Roster'!$Q180</f>
        <v>0</v>
      </c>
      <c r="R180" s="56">
        <f>'[4]Daily Roster'!$R180</f>
        <v>0</v>
      </c>
      <c r="S180" s="56">
        <f>'[4]Daily Roster'!$S180</f>
        <v>0</v>
      </c>
      <c r="T180" s="56">
        <f>'[4]Daily Roster'!$T180</f>
        <v>0</v>
      </c>
    </row>
    <row r="181" spans="1:20" x14ac:dyDescent="0.3">
      <c r="A181" s="7">
        <v>43717</v>
      </c>
      <c r="B181" s="1" t="s">
        <v>1</v>
      </c>
      <c r="C181" s="70">
        <f>'[4]Daily Roster'!$C181</f>
        <v>0</v>
      </c>
      <c r="D181" s="70">
        <f>'[4]Daily Roster'!$D181</f>
        <v>0</v>
      </c>
      <c r="E181" s="70">
        <f>'[4]Daily Roster'!$E181</f>
        <v>0</v>
      </c>
      <c r="F181" s="70">
        <f>'[4]Daily Roster'!$F181</f>
        <v>0</v>
      </c>
      <c r="G181" s="70">
        <f>'[4]Daily Roster'!$G181</f>
        <v>0</v>
      </c>
      <c r="H181" s="70">
        <f>'[4]Daily Roster'!$H181</f>
        <v>0</v>
      </c>
      <c r="I181" s="70">
        <f>'[4]Daily Roster'!$I181</f>
        <v>0</v>
      </c>
      <c r="J181" s="70">
        <f>'[4]Daily Roster'!$J181</f>
        <v>0</v>
      </c>
      <c r="K181" s="70">
        <f>'[4]Daily Roster'!$K181</f>
        <v>0</v>
      </c>
      <c r="L181" s="70">
        <f>'[4]Daily Roster'!$L181</f>
        <v>0</v>
      </c>
      <c r="M181" s="70">
        <f>'[4]Daily Roster'!$M181</f>
        <v>0</v>
      </c>
      <c r="N181" s="56">
        <f>'[4]Daily Roster'!$N181</f>
        <v>0</v>
      </c>
      <c r="O181" s="56">
        <f>'[4]Daily Roster'!$O181</f>
        <v>0</v>
      </c>
      <c r="P181" s="56">
        <f>'[4]Daily Roster'!$P181</f>
        <v>0</v>
      </c>
      <c r="Q181" s="56">
        <f>'[4]Daily Roster'!$Q181</f>
        <v>0</v>
      </c>
      <c r="R181" s="56">
        <f>'[4]Daily Roster'!$R181</f>
        <v>0</v>
      </c>
      <c r="S181" s="56">
        <f>'[4]Daily Roster'!$S181</f>
        <v>0</v>
      </c>
      <c r="T181" s="56">
        <f>'[4]Daily Roster'!$T181</f>
        <v>0</v>
      </c>
    </row>
    <row r="182" spans="1:20" x14ac:dyDescent="0.3">
      <c r="A182" s="7">
        <v>43718</v>
      </c>
      <c r="B182" s="1" t="s">
        <v>2</v>
      </c>
      <c r="C182" s="70">
        <f>'[4]Daily Roster'!$C182</f>
        <v>0</v>
      </c>
      <c r="D182" s="70">
        <f>'[4]Daily Roster'!$D182</f>
        <v>0</v>
      </c>
      <c r="E182" s="70">
        <f>'[4]Daily Roster'!$E182</f>
        <v>0</v>
      </c>
      <c r="F182" s="70">
        <f>'[4]Daily Roster'!$F182</f>
        <v>0</v>
      </c>
      <c r="G182" s="70">
        <f>'[4]Daily Roster'!$G182</f>
        <v>0</v>
      </c>
      <c r="H182" s="70">
        <f>'[4]Daily Roster'!$H182</f>
        <v>0</v>
      </c>
      <c r="I182" s="70">
        <f>'[4]Daily Roster'!$I182</f>
        <v>0</v>
      </c>
      <c r="J182" s="70">
        <f>'[4]Daily Roster'!$J182</f>
        <v>0</v>
      </c>
      <c r="K182" s="70">
        <f>'[4]Daily Roster'!$K182</f>
        <v>0</v>
      </c>
      <c r="L182" s="70">
        <f>'[4]Daily Roster'!$L182</f>
        <v>0</v>
      </c>
      <c r="M182" s="70">
        <f>'[4]Daily Roster'!$M182</f>
        <v>0</v>
      </c>
      <c r="N182" s="56">
        <f>'[4]Daily Roster'!$N182</f>
        <v>0</v>
      </c>
      <c r="O182" s="56">
        <f>'[4]Daily Roster'!$O182</f>
        <v>0</v>
      </c>
      <c r="P182" s="56">
        <f>'[4]Daily Roster'!$P182</f>
        <v>0</v>
      </c>
      <c r="Q182" s="56">
        <f>'[4]Daily Roster'!$Q182</f>
        <v>0</v>
      </c>
      <c r="R182" s="56">
        <f>'[4]Daily Roster'!$R182</f>
        <v>0</v>
      </c>
      <c r="S182" s="56">
        <f>'[4]Daily Roster'!$S182</f>
        <v>0</v>
      </c>
      <c r="T182" s="56">
        <f>'[4]Daily Roster'!$T182</f>
        <v>0</v>
      </c>
    </row>
    <row r="183" spans="1:20" x14ac:dyDescent="0.3">
      <c r="A183" s="7">
        <v>43719</v>
      </c>
      <c r="B183" s="1" t="s">
        <v>3</v>
      </c>
      <c r="C183" s="70">
        <f>'[4]Daily Roster'!$C183</f>
        <v>0</v>
      </c>
      <c r="D183" s="70">
        <f>'[4]Daily Roster'!$D183</f>
        <v>0</v>
      </c>
      <c r="E183" s="70">
        <f>'[4]Daily Roster'!$E183</f>
        <v>0</v>
      </c>
      <c r="F183" s="70">
        <f>'[4]Daily Roster'!$F183</f>
        <v>0</v>
      </c>
      <c r="G183" s="70">
        <f>'[4]Daily Roster'!$G183</f>
        <v>0</v>
      </c>
      <c r="H183" s="70">
        <f>'[4]Daily Roster'!$H183</f>
        <v>0</v>
      </c>
      <c r="I183" s="70">
        <f>'[4]Daily Roster'!$I183</f>
        <v>0</v>
      </c>
      <c r="J183" s="70">
        <f>'[4]Daily Roster'!$J183</f>
        <v>0</v>
      </c>
      <c r="K183" s="70">
        <f>'[4]Daily Roster'!$K183</f>
        <v>0</v>
      </c>
      <c r="L183" s="70">
        <f>'[4]Daily Roster'!$L183</f>
        <v>0</v>
      </c>
      <c r="M183" s="70">
        <f>'[4]Daily Roster'!$M183</f>
        <v>0</v>
      </c>
      <c r="N183" s="56">
        <f>'[4]Daily Roster'!$N183</f>
        <v>0</v>
      </c>
      <c r="O183" s="56">
        <f>'[4]Daily Roster'!$O183</f>
        <v>0</v>
      </c>
      <c r="P183" s="56">
        <f>'[4]Daily Roster'!$P183</f>
        <v>0</v>
      </c>
      <c r="Q183" s="56">
        <f>'[4]Daily Roster'!$Q183</f>
        <v>0</v>
      </c>
      <c r="R183" s="56">
        <f>'[4]Daily Roster'!$R183</f>
        <v>0</v>
      </c>
      <c r="S183" s="56">
        <f>'[4]Daily Roster'!$S183</f>
        <v>0</v>
      </c>
      <c r="T183" s="56">
        <f>'[4]Daily Roster'!$T183</f>
        <v>0</v>
      </c>
    </row>
    <row r="184" spans="1:20" x14ac:dyDescent="0.3">
      <c r="A184" s="7">
        <v>43720</v>
      </c>
      <c r="B184" s="1" t="s">
        <v>4</v>
      </c>
      <c r="C184" s="70">
        <f>'[4]Daily Roster'!$C184</f>
        <v>0</v>
      </c>
      <c r="D184" s="70">
        <f>'[4]Daily Roster'!$D184</f>
        <v>0</v>
      </c>
      <c r="E184" s="70">
        <f>'[4]Daily Roster'!$E184</f>
        <v>0</v>
      </c>
      <c r="F184" s="70">
        <f>'[4]Daily Roster'!$F184</f>
        <v>0</v>
      </c>
      <c r="G184" s="70">
        <f>'[4]Daily Roster'!$G184</f>
        <v>0</v>
      </c>
      <c r="H184" s="70">
        <f>'[4]Daily Roster'!$H184</f>
        <v>0</v>
      </c>
      <c r="I184" s="70">
        <f>'[4]Daily Roster'!$I184</f>
        <v>0</v>
      </c>
      <c r="J184" s="70">
        <f>'[4]Daily Roster'!$J184</f>
        <v>0</v>
      </c>
      <c r="K184" s="70">
        <f>'[4]Daily Roster'!$K184</f>
        <v>0</v>
      </c>
      <c r="L184" s="70">
        <f>'[4]Daily Roster'!$L184</f>
        <v>0</v>
      </c>
      <c r="M184" s="70">
        <f>'[4]Daily Roster'!$M184</f>
        <v>0</v>
      </c>
      <c r="N184" s="56">
        <f>'[4]Daily Roster'!$N184</f>
        <v>0</v>
      </c>
      <c r="O184" s="56">
        <f>'[4]Daily Roster'!$O184</f>
        <v>0</v>
      </c>
      <c r="P184" s="56">
        <f>'[4]Daily Roster'!$P184</f>
        <v>0</v>
      </c>
      <c r="Q184" s="56">
        <f>'[4]Daily Roster'!$Q184</f>
        <v>0</v>
      </c>
      <c r="R184" s="56">
        <f>'[4]Daily Roster'!$R184</f>
        <v>0</v>
      </c>
      <c r="S184" s="56">
        <f>'[4]Daily Roster'!$S184</f>
        <v>0</v>
      </c>
      <c r="T184" s="56">
        <f>'[4]Daily Roster'!$T184</f>
        <v>0</v>
      </c>
    </row>
    <row r="185" spans="1:20" x14ac:dyDescent="0.3">
      <c r="A185" s="7">
        <v>43721</v>
      </c>
      <c r="B185" s="1" t="s">
        <v>5</v>
      </c>
      <c r="C185" s="70">
        <f>'[4]Daily Roster'!$C185</f>
        <v>0</v>
      </c>
      <c r="D185" s="70">
        <f>'[4]Daily Roster'!$D185</f>
        <v>0</v>
      </c>
      <c r="E185" s="70">
        <f>'[4]Daily Roster'!$E185</f>
        <v>0</v>
      </c>
      <c r="F185" s="70">
        <f>'[4]Daily Roster'!$F185</f>
        <v>0</v>
      </c>
      <c r="G185" s="70">
        <f>'[4]Daily Roster'!$G185</f>
        <v>0</v>
      </c>
      <c r="H185" s="70">
        <f>'[4]Daily Roster'!$H185</f>
        <v>0</v>
      </c>
      <c r="I185" s="70">
        <f>'[4]Daily Roster'!$I185</f>
        <v>0</v>
      </c>
      <c r="J185" s="70">
        <f>'[4]Daily Roster'!$J185</f>
        <v>0</v>
      </c>
      <c r="K185" s="70">
        <f>'[4]Daily Roster'!$K185</f>
        <v>0</v>
      </c>
      <c r="L185" s="70">
        <f>'[4]Daily Roster'!$L185</f>
        <v>0</v>
      </c>
      <c r="M185" s="70">
        <f>'[4]Daily Roster'!$M185</f>
        <v>0</v>
      </c>
      <c r="N185" s="56">
        <f>'[4]Daily Roster'!$N185</f>
        <v>0</v>
      </c>
      <c r="O185" s="56">
        <f>'[4]Daily Roster'!$O185</f>
        <v>0</v>
      </c>
      <c r="P185" s="56">
        <f>'[4]Daily Roster'!$P185</f>
        <v>0</v>
      </c>
      <c r="Q185" s="56">
        <f>'[4]Daily Roster'!$Q185</f>
        <v>0</v>
      </c>
      <c r="R185" s="56">
        <f>'[4]Daily Roster'!$R185</f>
        <v>0</v>
      </c>
      <c r="S185" s="56">
        <f>'[4]Daily Roster'!$S185</f>
        <v>0</v>
      </c>
      <c r="T185" s="56">
        <f>'[4]Daily Roster'!$T185</f>
        <v>0</v>
      </c>
    </row>
    <row r="186" spans="1:20" x14ac:dyDescent="0.3">
      <c r="A186" s="7">
        <v>43724</v>
      </c>
      <c r="B186" s="1" t="s">
        <v>1</v>
      </c>
      <c r="C186" s="70">
        <f>'[4]Daily Roster'!$C186</f>
        <v>0</v>
      </c>
      <c r="D186" s="70">
        <f>'[4]Daily Roster'!$D186</f>
        <v>0</v>
      </c>
      <c r="E186" s="70">
        <f>'[4]Daily Roster'!$E186</f>
        <v>0</v>
      </c>
      <c r="F186" s="70">
        <f>'[4]Daily Roster'!$F186</f>
        <v>0</v>
      </c>
      <c r="G186" s="70">
        <f>'[4]Daily Roster'!$G186</f>
        <v>0</v>
      </c>
      <c r="H186" s="70">
        <f>'[4]Daily Roster'!$H186</f>
        <v>0</v>
      </c>
      <c r="I186" s="70">
        <f>'[4]Daily Roster'!$I186</f>
        <v>0</v>
      </c>
      <c r="J186" s="70">
        <f>'[4]Daily Roster'!$J186</f>
        <v>0</v>
      </c>
      <c r="K186" s="70">
        <f>'[4]Daily Roster'!$K186</f>
        <v>0</v>
      </c>
      <c r="L186" s="70">
        <f>'[4]Daily Roster'!$L186</f>
        <v>0</v>
      </c>
      <c r="M186" s="70">
        <f>'[4]Daily Roster'!$M186</f>
        <v>0</v>
      </c>
      <c r="N186" s="56">
        <f>'[4]Daily Roster'!$N186</f>
        <v>0</v>
      </c>
      <c r="O186" s="56">
        <f>'[4]Daily Roster'!$O186</f>
        <v>0</v>
      </c>
      <c r="P186" s="56">
        <f>'[4]Daily Roster'!$P186</f>
        <v>0</v>
      </c>
      <c r="Q186" s="56">
        <f>'[4]Daily Roster'!$Q186</f>
        <v>0</v>
      </c>
      <c r="R186" s="56">
        <f>'[4]Daily Roster'!$R186</f>
        <v>0</v>
      </c>
      <c r="S186" s="56">
        <f>'[4]Daily Roster'!$S186</f>
        <v>0</v>
      </c>
      <c r="T186" s="56">
        <f>'[4]Daily Roster'!$T186</f>
        <v>0</v>
      </c>
    </row>
    <row r="187" spans="1:20" x14ac:dyDescent="0.3">
      <c r="A187" s="7">
        <v>43725</v>
      </c>
      <c r="B187" s="1" t="s">
        <v>2</v>
      </c>
      <c r="C187" s="70">
        <f>'[4]Daily Roster'!$C187</f>
        <v>0</v>
      </c>
      <c r="D187" s="70">
        <f>'[4]Daily Roster'!$D187</f>
        <v>0</v>
      </c>
      <c r="E187" s="70">
        <f>'[4]Daily Roster'!$E187</f>
        <v>0</v>
      </c>
      <c r="F187" s="70">
        <f>'[4]Daily Roster'!$F187</f>
        <v>0</v>
      </c>
      <c r="G187" s="70">
        <f>'[4]Daily Roster'!$G187</f>
        <v>0</v>
      </c>
      <c r="H187" s="70">
        <f>'[4]Daily Roster'!$H187</f>
        <v>0</v>
      </c>
      <c r="I187" s="70">
        <f>'[4]Daily Roster'!$I187</f>
        <v>0</v>
      </c>
      <c r="J187" s="70">
        <f>'[4]Daily Roster'!$J187</f>
        <v>0</v>
      </c>
      <c r="K187" s="70">
        <f>'[4]Daily Roster'!$K187</f>
        <v>0</v>
      </c>
      <c r="L187" s="70">
        <f>'[4]Daily Roster'!$L187</f>
        <v>0</v>
      </c>
      <c r="M187" s="70">
        <f>'[4]Daily Roster'!$M187</f>
        <v>0</v>
      </c>
      <c r="N187" s="56">
        <f>'[4]Daily Roster'!$N187</f>
        <v>0</v>
      </c>
      <c r="O187" s="56">
        <f>'[4]Daily Roster'!$O187</f>
        <v>0</v>
      </c>
      <c r="P187" s="56">
        <f>'[4]Daily Roster'!$P187</f>
        <v>0</v>
      </c>
      <c r="Q187" s="56">
        <f>'[4]Daily Roster'!$Q187</f>
        <v>0</v>
      </c>
      <c r="R187" s="56">
        <f>'[4]Daily Roster'!$R187</f>
        <v>0</v>
      </c>
      <c r="S187" s="56">
        <f>'[4]Daily Roster'!$S187</f>
        <v>0</v>
      </c>
      <c r="T187" s="56">
        <f>'[4]Daily Roster'!$T187</f>
        <v>0</v>
      </c>
    </row>
    <row r="188" spans="1:20" x14ac:dyDescent="0.3">
      <c r="A188" s="7">
        <v>43726</v>
      </c>
      <c r="B188" s="1" t="s">
        <v>3</v>
      </c>
      <c r="C188" s="70">
        <f>'[4]Daily Roster'!$C188</f>
        <v>0</v>
      </c>
      <c r="D188" s="70">
        <f>'[4]Daily Roster'!$D188</f>
        <v>0</v>
      </c>
      <c r="E188" s="70">
        <f>'[4]Daily Roster'!$E188</f>
        <v>0</v>
      </c>
      <c r="F188" s="70">
        <f>'[4]Daily Roster'!$F188</f>
        <v>0</v>
      </c>
      <c r="G188" s="70">
        <f>'[4]Daily Roster'!$G188</f>
        <v>0</v>
      </c>
      <c r="H188" s="70">
        <f>'[4]Daily Roster'!$H188</f>
        <v>0</v>
      </c>
      <c r="I188" s="70">
        <f>'[4]Daily Roster'!$I188</f>
        <v>0</v>
      </c>
      <c r="J188" s="70">
        <f>'[4]Daily Roster'!$J188</f>
        <v>0</v>
      </c>
      <c r="K188" s="70">
        <f>'[4]Daily Roster'!$K188</f>
        <v>0</v>
      </c>
      <c r="L188" s="70">
        <f>'[4]Daily Roster'!$L188</f>
        <v>0</v>
      </c>
      <c r="M188" s="70">
        <f>'[4]Daily Roster'!$M188</f>
        <v>0</v>
      </c>
      <c r="N188" s="56">
        <f>'[4]Daily Roster'!$N188</f>
        <v>0</v>
      </c>
      <c r="O188" s="56">
        <f>'[4]Daily Roster'!$O188</f>
        <v>0</v>
      </c>
      <c r="P188" s="56">
        <f>'[4]Daily Roster'!$P188</f>
        <v>0</v>
      </c>
      <c r="Q188" s="56">
        <f>'[4]Daily Roster'!$Q188</f>
        <v>0</v>
      </c>
      <c r="R188" s="56">
        <f>'[4]Daily Roster'!$R188</f>
        <v>0</v>
      </c>
      <c r="S188" s="56">
        <f>'[4]Daily Roster'!$S188</f>
        <v>0</v>
      </c>
      <c r="T188" s="56">
        <f>'[4]Daily Roster'!$T188</f>
        <v>0</v>
      </c>
    </row>
    <row r="189" spans="1:20" x14ac:dyDescent="0.3">
      <c r="A189" s="7">
        <v>43727</v>
      </c>
      <c r="B189" s="1" t="s">
        <v>4</v>
      </c>
      <c r="C189" s="70">
        <f>'[4]Daily Roster'!$C189</f>
        <v>0</v>
      </c>
      <c r="D189" s="70">
        <f>'[4]Daily Roster'!$D189</f>
        <v>0</v>
      </c>
      <c r="E189" s="70">
        <f>'[4]Daily Roster'!$E189</f>
        <v>0</v>
      </c>
      <c r="F189" s="70">
        <f>'[4]Daily Roster'!$F189</f>
        <v>0</v>
      </c>
      <c r="G189" s="70">
        <f>'[4]Daily Roster'!$G189</f>
        <v>0</v>
      </c>
      <c r="H189" s="70">
        <f>'[4]Daily Roster'!$H189</f>
        <v>0</v>
      </c>
      <c r="I189" s="70">
        <f>'[4]Daily Roster'!$I189</f>
        <v>0</v>
      </c>
      <c r="J189" s="70">
        <f>'[4]Daily Roster'!$J189</f>
        <v>0</v>
      </c>
      <c r="K189" s="70">
        <f>'[4]Daily Roster'!$K189</f>
        <v>0</v>
      </c>
      <c r="L189" s="70">
        <f>'[4]Daily Roster'!$L189</f>
        <v>0</v>
      </c>
      <c r="M189" s="70">
        <f>'[4]Daily Roster'!$M189</f>
        <v>0</v>
      </c>
      <c r="N189" s="56">
        <f>'[4]Daily Roster'!$N189</f>
        <v>0</v>
      </c>
      <c r="O189" s="56">
        <f>'[4]Daily Roster'!$O189</f>
        <v>0</v>
      </c>
      <c r="P189" s="56">
        <f>'[4]Daily Roster'!$P189</f>
        <v>0</v>
      </c>
      <c r="Q189" s="56">
        <f>'[4]Daily Roster'!$Q189</f>
        <v>0</v>
      </c>
      <c r="R189" s="56">
        <f>'[4]Daily Roster'!$R189</f>
        <v>0</v>
      </c>
      <c r="S189" s="56">
        <f>'[4]Daily Roster'!$S189</f>
        <v>0</v>
      </c>
      <c r="T189" s="56">
        <f>'[4]Daily Roster'!$T189</f>
        <v>0</v>
      </c>
    </row>
    <row r="190" spans="1:20" x14ac:dyDescent="0.3">
      <c r="A190" s="7">
        <v>43728</v>
      </c>
      <c r="B190" s="1" t="s">
        <v>5</v>
      </c>
      <c r="C190" s="70">
        <f>'[4]Daily Roster'!$C190</f>
        <v>0</v>
      </c>
      <c r="D190" s="70">
        <f>'[4]Daily Roster'!$D190</f>
        <v>0</v>
      </c>
      <c r="E190" s="70">
        <f>'[4]Daily Roster'!$E190</f>
        <v>0</v>
      </c>
      <c r="F190" s="70">
        <f>'[4]Daily Roster'!$F190</f>
        <v>0</v>
      </c>
      <c r="G190" s="70">
        <f>'[4]Daily Roster'!$G190</f>
        <v>0</v>
      </c>
      <c r="H190" s="70">
        <f>'[4]Daily Roster'!$H190</f>
        <v>0</v>
      </c>
      <c r="I190" s="70">
        <f>'[4]Daily Roster'!$I190</f>
        <v>0</v>
      </c>
      <c r="J190" s="70">
        <f>'[4]Daily Roster'!$J190</f>
        <v>0</v>
      </c>
      <c r="K190" s="70">
        <f>'[4]Daily Roster'!$K190</f>
        <v>0</v>
      </c>
      <c r="L190" s="70">
        <f>'[4]Daily Roster'!$L190</f>
        <v>0</v>
      </c>
      <c r="M190" s="70">
        <f>'[4]Daily Roster'!$M190</f>
        <v>0</v>
      </c>
      <c r="N190" s="56">
        <f>'[4]Daily Roster'!$N190</f>
        <v>0</v>
      </c>
      <c r="O190" s="56">
        <f>'[4]Daily Roster'!$O190</f>
        <v>0</v>
      </c>
      <c r="P190" s="56">
        <f>'[4]Daily Roster'!$P190</f>
        <v>0</v>
      </c>
      <c r="Q190" s="56">
        <f>'[4]Daily Roster'!$Q190</f>
        <v>0</v>
      </c>
      <c r="R190" s="56">
        <f>'[4]Daily Roster'!$R190</f>
        <v>0</v>
      </c>
      <c r="S190" s="56">
        <f>'[4]Daily Roster'!$S190</f>
        <v>0</v>
      </c>
      <c r="T190" s="56">
        <f>'[4]Daily Roster'!$T190</f>
        <v>0</v>
      </c>
    </row>
    <row r="191" spans="1:20" x14ac:dyDescent="0.3">
      <c r="A191" s="7">
        <v>43731</v>
      </c>
      <c r="B191" s="1" t="s">
        <v>1</v>
      </c>
      <c r="C191" s="70">
        <f>'[4]Daily Roster'!$C191</f>
        <v>0</v>
      </c>
      <c r="D191" s="70">
        <f>'[4]Daily Roster'!$D191</f>
        <v>0</v>
      </c>
      <c r="E191" s="70">
        <f>'[4]Daily Roster'!$E191</f>
        <v>0</v>
      </c>
      <c r="F191" s="70">
        <f>'[4]Daily Roster'!$F191</f>
        <v>0</v>
      </c>
      <c r="G191" s="70">
        <f>'[4]Daily Roster'!$G191</f>
        <v>0</v>
      </c>
      <c r="H191" s="70">
        <f>'[4]Daily Roster'!$H191</f>
        <v>0</v>
      </c>
      <c r="I191" s="70">
        <f>'[4]Daily Roster'!$I191</f>
        <v>0</v>
      </c>
      <c r="J191" s="70">
        <f>'[4]Daily Roster'!$J191</f>
        <v>0</v>
      </c>
      <c r="K191" s="70">
        <f>'[4]Daily Roster'!$K191</f>
        <v>0</v>
      </c>
      <c r="L191" s="70">
        <f>'[4]Daily Roster'!$L191</f>
        <v>0</v>
      </c>
      <c r="M191" s="70">
        <f>'[4]Daily Roster'!$M191</f>
        <v>0</v>
      </c>
      <c r="N191" s="56">
        <f>'[4]Daily Roster'!$N191</f>
        <v>0</v>
      </c>
      <c r="O191" s="56">
        <f>'[4]Daily Roster'!$O191</f>
        <v>0</v>
      </c>
      <c r="P191" s="56">
        <f>'[4]Daily Roster'!$P191</f>
        <v>0</v>
      </c>
      <c r="Q191" s="56">
        <f>'[4]Daily Roster'!$Q191</f>
        <v>0</v>
      </c>
      <c r="R191" s="56">
        <f>'[4]Daily Roster'!$R191</f>
        <v>0</v>
      </c>
      <c r="S191" s="56">
        <f>'[4]Daily Roster'!$S191</f>
        <v>0</v>
      </c>
      <c r="T191" s="56">
        <f>'[4]Daily Roster'!$T191</f>
        <v>0</v>
      </c>
    </row>
    <row r="192" spans="1:20" x14ac:dyDescent="0.3">
      <c r="A192" s="7">
        <v>43732</v>
      </c>
      <c r="B192" s="1" t="s">
        <v>2</v>
      </c>
      <c r="C192" s="70">
        <f>'[4]Daily Roster'!$C192</f>
        <v>0</v>
      </c>
      <c r="D192" s="70">
        <f>'[4]Daily Roster'!$D192</f>
        <v>0</v>
      </c>
      <c r="E192" s="70">
        <f>'[4]Daily Roster'!$E192</f>
        <v>0</v>
      </c>
      <c r="F192" s="70">
        <f>'[4]Daily Roster'!$F192</f>
        <v>0</v>
      </c>
      <c r="G192" s="70">
        <f>'[4]Daily Roster'!$G192</f>
        <v>0</v>
      </c>
      <c r="H192" s="70">
        <f>'[4]Daily Roster'!$H192</f>
        <v>0</v>
      </c>
      <c r="I192" s="70">
        <f>'[4]Daily Roster'!$I192</f>
        <v>0</v>
      </c>
      <c r="J192" s="70">
        <f>'[4]Daily Roster'!$J192</f>
        <v>0</v>
      </c>
      <c r="K192" s="70">
        <f>'[4]Daily Roster'!$K192</f>
        <v>0</v>
      </c>
      <c r="L192" s="70">
        <f>'[4]Daily Roster'!$L192</f>
        <v>0</v>
      </c>
      <c r="M192" s="70">
        <f>'[4]Daily Roster'!$M192</f>
        <v>0</v>
      </c>
      <c r="N192" s="56">
        <f>'[4]Daily Roster'!$N192</f>
        <v>0</v>
      </c>
      <c r="O192" s="56">
        <f>'[4]Daily Roster'!$O192</f>
        <v>0</v>
      </c>
      <c r="P192" s="56">
        <f>'[4]Daily Roster'!$P192</f>
        <v>0</v>
      </c>
      <c r="Q192" s="56">
        <f>'[4]Daily Roster'!$Q192</f>
        <v>0</v>
      </c>
      <c r="R192" s="56">
        <f>'[4]Daily Roster'!$R192</f>
        <v>0</v>
      </c>
      <c r="S192" s="56">
        <f>'[4]Daily Roster'!$S192</f>
        <v>0</v>
      </c>
      <c r="T192" s="56">
        <f>'[4]Daily Roster'!$T192</f>
        <v>0</v>
      </c>
    </row>
    <row r="193" spans="1:20" x14ac:dyDescent="0.3">
      <c r="A193" s="7">
        <v>43733</v>
      </c>
      <c r="B193" s="1" t="s">
        <v>3</v>
      </c>
      <c r="C193" s="70">
        <f>'[4]Daily Roster'!$C193</f>
        <v>0</v>
      </c>
      <c r="D193" s="70">
        <f>'[4]Daily Roster'!$D193</f>
        <v>0</v>
      </c>
      <c r="E193" s="70">
        <f>'[4]Daily Roster'!$E193</f>
        <v>0</v>
      </c>
      <c r="F193" s="70">
        <f>'[4]Daily Roster'!$F193</f>
        <v>0</v>
      </c>
      <c r="G193" s="70">
        <f>'[4]Daily Roster'!$G193</f>
        <v>0</v>
      </c>
      <c r="H193" s="70">
        <f>'[4]Daily Roster'!$H193</f>
        <v>0</v>
      </c>
      <c r="I193" s="70">
        <f>'[4]Daily Roster'!$I193</f>
        <v>0</v>
      </c>
      <c r="J193" s="70">
        <f>'[4]Daily Roster'!$J193</f>
        <v>0</v>
      </c>
      <c r="K193" s="70">
        <f>'[4]Daily Roster'!$K193</f>
        <v>0</v>
      </c>
      <c r="L193" s="70">
        <f>'[4]Daily Roster'!$L193</f>
        <v>0</v>
      </c>
      <c r="M193" s="70">
        <f>'[4]Daily Roster'!$M193</f>
        <v>0</v>
      </c>
      <c r="N193" s="56">
        <f>'[4]Daily Roster'!$N193</f>
        <v>0</v>
      </c>
      <c r="O193" s="56">
        <f>'[4]Daily Roster'!$O193</f>
        <v>0</v>
      </c>
      <c r="P193" s="56">
        <f>'[4]Daily Roster'!$P193</f>
        <v>0</v>
      </c>
      <c r="Q193" s="56">
        <f>'[4]Daily Roster'!$Q193</f>
        <v>0</v>
      </c>
      <c r="R193" s="56">
        <f>'[4]Daily Roster'!$R193</f>
        <v>0</v>
      </c>
      <c r="S193" s="56">
        <f>'[4]Daily Roster'!$S193</f>
        <v>0</v>
      </c>
      <c r="T193" s="56">
        <f>'[4]Daily Roster'!$T193</f>
        <v>0</v>
      </c>
    </row>
    <row r="194" spans="1:20" x14ac:dyDescent="0.3">
      <c r="A194" s="7">
        <v>43734</v>
      </c>
      <c r="B194" s="1" t="s">
        <v>4</v>
      </c>
      <c r="C194" s="70">
        <f>'[4]Daily Roster'!$C194</f>
        <v>0</v>
      </c>
      <c r="D194" s="70">
        <f>'[4]Daily Roster'!$D194</f>
        <v>0</v>
      </c>
      <c r="E194" s="70">
        <f>'[4]Daily Roster'!$E194</f>
        <v>0</v>
      </c>
      <c r="F194" s="70">
        <f>'[4]Daily Roster'!$F194</f>
        <v>0</v>
      </c>
      <c r="G194" s="70">
        <f>'[4]Daily Roster'!$G194</f>
        <v>0</v>
      </c>
      <c r="H194" s="70">
        <f>'[4]Daily Roster'!$H194</f>
        <v>0</v>
      </c>
      <c r="I194" s="70">
        <f>'[4]Daily Roster'!$I194</f>
        <v>0</v>
      </c>
      <c r="J194" s="70">
        <f>'[4]Daily Roster'!$J194</f>
        <v>0</v>
      </c>
      <c r="K194" s="70">
        <f>'[4]Daily Roster'!$K194</f>
        <v>0</v>
      </c>
      <c r="L194" s="70">
        <f>'[4]Daily Roster'!$L194</f>
        <v>0</v>
      </c>
      <c r="M194" s="70">
        <f>'[4]Daily Roster'!$M194</f>
        <v>0</v>
      </c>
      <c r="N194" s="56">
        <f>'[4]Daily Roster'!$N194</f>
        <v>0</v>
      </c>
      <c r="O194" s="56">
        <f>'[4]Daily Roster'!$O194</f>
        <v>0</v>
      </c>
      <c r="P194" s="56">
        <f>'[4]Daily Roster'!$P194</f>
        <v>0</v>
      </c>
      <c r="Q194" s="56">
        <f>'[4]Daily Roster'!$Q194</f>
        <v>0</v>
      </c>
      <c r="R194" s="56">
        <f>'[4]Daily Roster'!$R194</f>
        <v>0</v>
      </c>
      <c r="S194" s="56">
        <f>'[4]Daily Roster'!$S194</f>
        <v>0</v>
      </c>
      <c r="T194" s="56">
        <f>'[4]Daily Roster'!$T194</f>
        <v>0</v>
      </c>
    </row>
    <row r="195" spans="1:20" x14ac:dyDescent="0.3">
      <c r="A195" s="7">
        <v>43735</v>
      </c>
      <c r="B195" s="1" t="s">
        <v>5</v>
      </c>
      <c r="C195" s="70">
        <f>'[4]Daily Roster'!$C195</f>
        <v>0</v>
      </c>
      <c r="D195" s="70">
        <f>'[4]Daily Roster'!$D195</f>
        <v>0</v>
      </c>
      <c r="E195" s="70">
        <f>'[4]Daily Roster'!$E195</f>
        <v>0</v>
      </c>
      <c r="F195" s="70">
        <f>'[4]Daily Roster'!$F195</f>
        <v>0</v>
      </c>
      <c r="G195" s="70">
        <f>'[4]Daily Roster'!$G195</f>
        <v>0</v>
      </c>
      <c r="H195" s="70">
        <f>'[4]Daily Roster'!$H195</f>
        <v>0</v>
      </c>
      <c r="I195" s="70">
        <f>'[4]Daily Roster'!$I195</f>
        <v>0</v>
      </c>
      <c r="J195" s="70">
        <f>'[4]Daily Roster'!$J195</f>
        <v>0</v>
      </c>
      <c r="K195" s="70">
        <f>'[4]Daily Roster'!$K195</f>
        <v>0</v>
      </c>
      <c r="L195" s="70">
        <f>'[4]Daily Roster'!$L195</f>
        <v>0</v>
      </c>
      <c r="M195" s="70">
        <f>'[4]Daily Roster'!$M195</f>
        <v>0</v>
      </c>
      <c r="N195" s="56">
        <f>'[4]Daily Roster'!$N195</f>
        <v>0</v>
      </c>
      <c r="O195" s="56">
        <f>'[4]Daily Roster'!$O195</f>
        <v>0</v>
      </c>
      <c r="P195" s="56">
        <f>'[4]Daily Roster'!$P195</f>
        <v>0</v>
      </c>
      <c r="Q195" s="56">
        <f>'[4]Daily Roster'!$Q195</f>
        <v>0</v>
      </c>
      <c r="R195" s="56">
        <f>'[4]Daily Roster'!$R195</f>
        <v>0</v>
      </c>
      <c r="S195" s="56">
        <f>'[4]Daily Roster'!$S195</f>
        <v>0</v>
      </c>
      <c r="T195" s="56">
        <f>'[4]Daily Roster'!$T195</f>
        <v>0</v>
      </c>
    </row>
    <row r="196" spans="1:20" x14ac:dyDescent="0.3">
      <c r="A196" s="7">
        <v>43738</v>
      </c>
      <c r="B196" s="1" t="s">
        <v>1</v>
      </c>
      <c r="C196" s="70">
        <f>'[4]Daily Roster'!$C196</f>
        <v>0</v>
      </c>
      <c r="D196" s="70">
        <f>'[4]Daily Roster'!$D196</f>
        <v>0</v>
      </c>
      <c r="E196" s="70">
        <f>'[4]Daily Roster'!$E196</f>
        <v>0</v>
      </c>
      <c r="F196" s="70">
        <f>'[4]Daily Roster'!$F196</f>
        <v>0</v>
      </c>
      <c r="G196" s="70">
        <f>'[4]Daily Roster'!$G196</f>
        <v>0</v>
      </c>
      <c r="H196" s="70">
        <f>'[4]Daily Roster'!$H196</f>
        <v>0</v>
      </c>
      <c r="I196" s="70">
        <f>'[4]Daily Roster'!$I196</f>
        <v>0</v>
      </c>
      <c r="J196" s="70">
        <f>'[4]Daily Roster'!$J196</f>
        <v>0</v>
      </c>
      <c r="K196" s="70">
        <f>'[4]Daily Roster'!$K196</f>
        <v>0</v>
      </c>
      <c r="L196" s="70">
        <f>'[4]Daily Roster'!$L196</f>
        <v>0</v>
      </c>
      <c r="M196" s="70">
        <f>'[4]Daily Roster'!$M196</f>
        <v>0</v>
      </c>
      <c r="N196" s="56">
        <f>'[4]Daily Roster'!$N196</f>
        <v>0</v>
      </c>
      <c r="O196" s="56">
        <f>'[4]Daily Roster'!$O196</f>
        <v>0</v>
      </c>
      <c r="P196" s="56">
        <f>'[4]Daily Roster'!$P196</f>
        <v>0</v>
      </c>
      <c r="Q196" s="56">
        <f>'[4]Daily Roster'!$Q196</f>
        <v>0</v>
      </c>
      <c r="R196" s="56">
        <f>'[4]Daily Roster'!$R196</f>
        <v>0</v>
      </c>
      <c r="S196" s="56">
        <f>'[4]Daily Roster'!$S196</f>
        <v>0</v>
      </c>
      <c r="T196" s="56">
        <f>'[4]Daily Roster'!$T196</f>
        <v>0</v>
      </c>
    </row>
    <row r="197" spans="1:20" x14ac:dyDescent="0.3">
      <c r="A197" s="7">
        <v>43739</v>
      </c>
      <c r="B197" s="1" t="s">
        <v>2</v>
      </c>
      <c r="C197" s="70">
        <f>'[4]Daily Roster'!$C197</f>
        <v>0</v>
      </c>
      <c r="D197" s="70">
        <f>'[4]Daily Roster'!$D197</f>
        <v>0</v>
      </c>
      <c r="E197" s="70">
        <f>'[4]Daily Roster'!$E197</f>
        <v>0</v>
      </c>
      <c r="F197" s="70">
        <f>'[4]Daily Roster'!$F197</f>
        <v>0</v>
      </c>
      <c r="G197" s="70">
        <f>'[4]Daily Roster'!$G197</f>
        <v>0</v>
      </c>
      <c r="H197" s="70">
        <f>'[4]Daily Roster'!$H197</f>
        <v>0</v>
      </c>
      <c r="I197" s="70">
        <f>'[4]Daily Roster'!$I197</f>
        <v>0</v>
      </c>
      <c r="J197" s="70">
        <f>'[4]Daily Roster'!$J197</f>
        <v>0</v>
      </c>
      <c r="K197" s="70">
        <f>'[4]Daily Roster'!$K197</f>
        <v>0</v>
      </c>
      <c r="L197" s="70">
        <f>'[4]Daily Roster'!$L197</f>
        <v>0</v>
      </c>
      <c r="M197" s="70">
        <f>'[4]Daily Roster'!$M197</f>
        <v>0</v>
      </c>
      <c r="N197" s="56">
        <f>'[4]Daily Roster'!$N197</f>
        <v>0</v>
      </c>
      <c r="O197" s="56">
        <f>'[4]Daily Roster'!$O197</f>
        <v>0</v>
      </c>
      <c r="P197" s="56">
        <f>'[4]Daily Roster'!$P197</f>
        <v>0</v>
      </c>
      <c r="Q197" s="56">
        <f>'[4]Daily Roster'!$Q197</f>
        <v>0</v>
      </c>
      <c r="R197" s="56">
        <f>'[4]Daily Roster'!$R197</f>
        <v>0</v>
      </c>
      <c r="S197" s="56">
        <f>'[4]Daily Roster'!$S197</f>
        <v>0</v>
      </c>
      <c r="T197" s="56">
        <f>'[4]Daily Roster'!$T197</f>
        <v>0</v>
      </c>
    </row>
    <row r="198" spans="1:20" x14ac:dyDescent="0.3">
      <c r="A198" s="7">
        <v>43740</v>
      </c>
      <c r="B198" s="1" t="s">
        <v>3</v>
      </c>
      <c r="C198" s="70">
        <f>'[4]Daily Roster'!$C198</f>
        <v>0</v>
      </c>
      <c r="D198" s="70">
        <f>'[4]Daily Roster'!$D198</f>
        <v>0</v>
      </c>
      <c r="E198" s="70">
        <f>'[4]Daily Roster'!$E198</f>
        <v>0</v>
      </c>
      <c r="F198" s="70">
        <f>'[4]Daily Roster'!$F198</f>
        <v>0</v>
      </c>
      <c r="G198" s="70">
        <f>'[4]Daily Roster'!$G198</f>
        <v>0</v>
      </c>
      <c r="H198" s="70">
        <f>'[4]Daily Roster'!$H198</f>
        <v>0</v>
      </c>
      <c r="I198" s="70">
        <f>'[4]Daily Roster'!$I198</f>
        <v>0</v>
      </c>
      <c r="J198" s="70">
        <f>'[4]Daily Roster'!$J198</f>
        <v>0</v>
      </c>
      <c r="K198" s="70">
        <f>'[4]Daily Roster'!$K198</f>
        <v>0</v>
      </c>
      <c r="L198" s="70">
        <f>'[4]Daily Roster'!$L198</f>
        <v>0</v>
      </c>
      <c r="M198" s="70">
        <f>'[4]Daily Roster'!$M198</f>
        <v>0</v>
      </c>
      <c r="N198" s="56">
        <f>'[4]Daily Roster'!$N198</f>
        <v>0</v>
      </c>
      <c r="O198" s="56">
        <f>'[4]Daily Roster'!$O198</f>
        <v>0</v>
      </c>
      <c r="P198" s="56">
        <f>'[4]Daily Roster'!$P198</f>
        <v>0</v>
      </c>
      <c r="Q198" s="56">
        <f>'[4]Daily Roster'!$Q198</f>
        <v>0</v>
      </c>
      <c r="R198" s="56">
        <f>'[4]Daily Roster'!$R198</f>
        <v>0</v>
      </c>
      <c r="S198" s="56">
        <f>'[4]Daily Roster'!$S198</f>
        <v>0</v>
      </c>
      <c r="T198" s="56">
        <f>'[4]Daily Roster'!$T198</f>
        <v>0</v>
      </c>
    </row>
    <row r="199" spans="1:20" x14ac:dyDescent="0.3">
      <c r="A199" s="7">
        <v>43741</v>
      </c>
      <c r="B199" s="1" t="s">
        <v>4</v>
      </c>
      <c r="C199" s="70">
        <f>'[4]Daily Roster'!$C199</f>
        <v>0</v>
      </c>
      <c r="D199" s="70">
        <f>'[4]Daily Roster'!$D199</f>
        <v>0</v>
      </c>
      <c r="E199" s="70">
        <f>'[4]Daily Roster'!$E199</f>
        <v>0</v>
      </c>
      <c r="F199" s="70">
        <f>'[4]Daily Roster'!$F199</f>
        <v>0</v>
      </c>
      <c r="G199" s="70">
        <f>'[4]Daily Roster'!$G199</f>
        <v>0</v>
      </c>
      <c r="H199" s="70">
        <f>'[4]Daily Roster'!$H199</f>
        <v>0</v>
      </c>
      <c r="I199" s="70">
        <f>'[4]Daily Roster'!$I199</f>
        <v>0</v>
      </c>
      <c r="J199" s="70">
        <f>'[4]Daily Roster'!$J199</f>
        <v>0</v>
      </c>
      <c r="K199" s="70">
        <f>'[4]Daily Roster'!$K199</f>
        <v>0</v>
      </c>
      <c r="L199" s="70">
        <f>'[4]Daily Roster'!$L199</f>
        <v>0</v>
      </c>
      <c r="M199" s="70">
        <f>'[4]Daily Roster'!$M199</f>
        <v>0</v>
      </c>
      <c r="N199" s="56">
        <f>'[4]Daily Roster'!$N199</f>
        <v>0</v>
      </c>
      <c r="O199" s="56">
        <f>'[4]Daily Roster'!$O199</f>
        <v>0</v>
      </c>
      <c r="P199" s="56">
        <f>'[4]Daily Roster'!$P199</f>
        <v>0</v>
      </c>
      <c r="Q199" s="56">
        <f>'[4]Daily Roster'!$Q199</f>
        <v>0</v>
      </c>
      <c r="R199" s="56">
        <f>'[4]Daily Roster'!$R199</f>
        <v>0</v>
      </c>
      <c r="S199" s="56">
        <f>'[4]Daily Roster'!$S199</f>
        <v>0</v>
      </c>
      <c r="T199" s="56">
        <f>'[4]Daily Roster'!$T199</f>
        <v>0</v>
      </c>
    </row>
    <row r="200" spans="1:20" x14ac:dyDescent="0.3">
      <c r="A200" s="7">
        <v>43742</v>
      </c>
      <c r="B200" s="1" t="s">
        <v>5</v>
      </c>
      <c r="C200" s="70">
        <f>'[4]Daily Roster'!$C200</f>
        <v>0</v>
      </c>
      <c r="D200" s="70">
        <f>'[4]Daily Roster'!$D200</f>
        <v>0</v>
      </c>
      <c r="E200" s="70">
        <f>'[4]Daily Roster'!$E200</f>
        <v>0</v>
      </c>
      <c r="F200" s="70">
        <f>'[4]Daily Roster'!$F200</f>
        <v>0</v>
      </c>
      <c r="G200" s="70">
        <f>'[4]Daily Roster'!$G200</f>
        <v>0</v>
      </c>
      <c r="H200" s="70">
        <f>'[4]Daily Roster'!$H200</f>
        <v>0</v>
      </c>
      <c r="I200" s="70">
        <f>'[4]Daily Roster'!$I200</f>
        <v>0</v>
      </c>
      <c r="J200" s="70">
        <f>'[4]Daily Roster'!$J200</f>
        <v>0</v>
      </c>
      <c r="K200" s="70">
        <f>'[4]Daily Roster'!$K200</f>
        <v>0</v>
      </c>
      <c r="L200" s="70">
        <f>'[4]Daily Roster'!$L200</f>
        <v>0</v>
      </c>
      <c r="M200" s="70">
        <f>'[4]Daily Roster'!$M200</f>
        <v>0</v>
      </c>
      <c r="N200" s="56">
        <f>'[4]Daily Roster'!$N200</f>
        <v>0</v>
      </c>
      <c r="O200" s="56">
        <f>'[4]Daily Roster'!$O200</f>
        <v>0</v>
      </c>
      <c r="P200" s="56">
        <f>'[4]Daily Roster'!$P200</f>
        <v>0</v>
      </c>
      <c r="Q200" s="56">
        <f>'[4]Daily Roster'!$Q200</f>
        <v>0</v>
      </c>
      <c r="R200" s="56">
        <f>'[4]Daily Roster'!$R200</f>
        <v>0</v>
      </c>
      <c r="S200" s="56">
        <f>'[4]Daily Roster'!$S200</f>
        <v>0</v>
      </c>
      <c r="T200" s="56">
        <f>'[4]Daily Roster'!$T200</f>
        <v>0</v>
      </c>
    </row>
    <row r="201" spans="1:20" x14ac:dyDescent="0.3">
      <c r="A201" s="7">
        <v>43745</v>
      </c>
      <c r="B201" s="1" t="s">
        <v>1</v>
      </c>
      <c r="C201" s="70">
        <f>'[4]Daily Roster'!$C201</f>
        <v>0</v>
      </c>
      <c r="D201" s="70">
        <f>'[4]Daily Roster'!$D201</f>
        <v>0</v>
      </c>
      <c r="E201" s="70">
        <f>'[4]Daily Roster'!$E201</f>
        <v>0</v>
      </c>
      <c r="F201" s="70">
        <f>'[4]Daily Roster'!$F201</f>
        <v>0</v>
      </c>
      <c r="G201" s="70">
        <f>'[4]Daily Roster'!$G201</f>
        <v>0</v>
      </c>
      <c r="H201" s="70">
        <f>'[4]Daily Roster'!$H201</f>
        <v>0</v>
      </c>
      <c r="I201" s="70">
        <f>'[4]Daily Roster'!$I201</f>
        <v>0</v>
      </c>
      <c r="J201" s="70">
        <f>'[4]Daily Roster'!$J201</f>
        <v>0</v>
      </c>
      <c r="K201" s="70">
        <f>'[4]Daily Roster'!$K201</f>
        <v>0</v>
      </c>
      <c r="L201" s="70">
        <f>'[4]Daily Roster'!$L201</f>
        <v>0</v>
      </c>
      <c r="M201" s="70">
        <f>'[4]Daily Roster'!$M201</f>
        <v>0</v>
      </c>
      <c r="N201" s="56">
        <f>'[4]Daily Roster'!$N201</f>
        <v>0</v>
      </c>
      <c r="O201" s="56">
        <f>'[4]Daily Roster'!$O201</f>
        <v>0</v>
      </c>
      <c r="P201" s="56">
        <f>'[4]Daily Roster'!$P201</f>
        <v>0</v>
      </c>
      <c r="Q201" s="56">
        <f>'[4]Daily Roster'!$Q201</f>
        <v>0</v>
      </c>
      <c r="R201" s="56">
        <f>'[4]Daily Roster'!$R201</f>
        <v>0</v>
      </c>
      <c r="S201" s="56">
        <f>'[4]Daily Roster'!$S201</f>
        <v>0</v>
      </c>
      <c r="T201" s="56">
        <f>'[4]Daily Roster'!$T201</f>
        <v>0</v>
      </c>
    </row>
    <row r="202" spans="1:20" x14ac:dyDescent="0.3">
      <c r="A202" s="7">
        <v>43746</v>
      </c>
      <c r="B202" s="1" t="s">
        <v>2</v>
      </c>
      <c r="C202" s="70">
        <f>'[4]Daily Roster'!$C202</f>
        <v>0</v>
      </c>
      <c r="D202" s="70">
        <f>'[4]Daily Roster'!$D202</f>
        <v>0</v>
      </c>
      <c r="E202" s="70">
        <f>'[4]Daily Roster'!$E202</f>
        <v>0</v>
      </c>
      <c r="F202" s="70">
        <f>'[4]Daily Roster'!$F202</f>
        <v>0</v>
      </c>
      <c r="G202" s="70">
        <f>'[4]Daily Roster'!$G202</f>
        <v>0</v>
      </c>
      <c r="H202" s="70">
        <f>'[4]Daily Roster'!$H202</f>
        <v>0</v>
      </c>
      <c r="I202" s="70">
        <f>'[4]Daily Roster'!$I202</f>
        <v>0</v>
      </c>
      <c r="J202" s="70">
        <f>'[4]Daily Roster'!$J202</f>
        <v>0</v>
      </c>
      <c r="K202" s="70">
        <f>'[4]Daily Roster'!$K202</f>
        <v>0</v>
      </c>
      <c r="L202" s="70">
        <f>'[4]Daily Roster'!$L202</f>
        <v>0</v>
      </c>
      <c r="M202" s="70">
        <f>'[4]Daily Roster'!$M202</f>
        <v>0</v>
      </c>
      <c r="N202" s="56">
        <f>'[4]Daily Roster'!$N202</f>
        <v>0</v>
      </c>
      <c r="O202" s="56">
        <f>'[4]Daily Roster'!$O202</f>
        <v>0</v>
      </c>
      <c r="P202" s="56">
        <f>'[4]Daily Roster'!$P202</f>
        <v>0</v>
      </c>
      <c r="Q202" s="56">
        <f>'[4]Daily Roster'!$Q202</f>
        <v>0</v>
      </c>
      <c r="R202" s="56">
        <f>'[4]Daily Roster'!$R202</f>
        <v>0</v>
      </c>
      <c r="S202" s="56">
        <f>'[4]Daily Roster'!$S202</f>
        <v>0</v>
      </c>
      <c r="T202" s="56">
        <f>'[4]Daily Roster'!$T202</f>
        <v>0</v>
      </c>
    </row>
    <row r="203" spans="1:20" x14ac:dyDescent="0.3">
      <c r="A203" s="7">
        <v>43747</v>
      </c>
      <c r="B203" s="1" t="s">
        <v>3</v>
      </c>
      <c r="C203" s="70">
        <f>'[4]Daily Roster'!$C203</f>
        <v>0</v>
      </c>
      <c r="D203" s="70">
        <f>'[4]Daily Roster'!$D203</f>
        <v>0</v>
      </c>
      <c r="E203" s="70">
        <f>'[4]Daily Roster'!$E203</f>
        <v>0</v>
      </c>
      <c r="F203" s="70">
        <f>'[4]Daily Roster'!$F203</f>
        <v>0</v>
      </c>
      <c r="G203" s="70">
        <f>'[4]Daily Roster'!$G203</f>
        <v>0</v>
      </c>
      <c r="H203" s="70">
        <f>'[4]Daily Roster'!$H203</f>
        <v>0</v>
      </c>
      <c r="I203" s="70">
        <f>'[4]Daily Roster'!$I203</f>
        <v>0</v>
      </c>
      <c r="J203" s="70">
        <f>'[4]Daily Roster'!$J203</f>
        <v>0</v>
      </c>
      <c r="K203" s="70">
        <f>'[4]Daily Roster'!$K203</f>
        <v>0</v>
      </c>
      <c r="L203" s="70">
        <f>'[4]Daily Roster'!$L203</f>
        <v>0</v>
      </c>
      <c r="M203" s="70">
        <f>'[4]Daily Roster'!$M203</f>
        <v>0</v>
      </c>
      <c r="N203" s="56">
        <f>'[4]Daily Roster'!$N203</f>
        <v>0</v>
      </c>
      <c r="O203" s="56">
        <f>'[4]Daily Roster'!$O203</f>
        <v>0</v>
      </c>
      <c r="P203" s="56">
        <f>'[4]Daily Roster'!$P203</f>
        <v>0</v>
      </c>
      <c r="Q203" s="56">
        <f>'[4]Daily Roster'!$Q203</f>
        <v>0</v>
      </c>
      <c r="R203" s="56">
        <f>'[4]Daily Roster'!$R203</f>
        <v>0</v>
      </c>
      <c r="S203" s="56">
        <f>'[4]Daily Roster'!$S203</f>
        <v>0</v>
      </c>
      <c r="T203" s="56">
        <f>'[4]Daily Roster'!$T203</f>
        <v>0</v>
      </c>
    </row>
    <row r="204" spans="1:20" x14ac:dyDescent="0.3">
      <c r="A204" s="7">
        <v>43748</v>
      </c>
      <c r="B204" s="1" t="s">
        <v>4</v>
      </c>
      <c r="C204" s="70">
        <f>'[4]Daily Roster'!$C204</f>
        <v>0</v>
      </c>
      <c r="D204" s="70">
        <f>'[4]Daily Roster'!$D204</f>
        <v>0</v>
      </c>
      <c r="E204" s="70">
        <f>'[4]Daily Roster'!$E204</f>
        <v>0</v>
      </c>
      <c r="F204" s="70">
        <f>'[4]Daily Roster'!$F204</f>
        <v>0</v>
      </c>
      <c r="G204" s="70">
        <f>'[4]Daily Roster'!$G204</f>
        <v>0</v>
      </c>
      <c r="H204" s="70">
        <f>'[4]Daily Roster'!$H204</f>
        <v>0</v>
      </c>
      <c r="I204" s="70">
        <f>'[4]Daily Roster'!$I204</f>
        <v>0</v>
      </c>
      <c r="J204" s="70">
        <f>'[4]Daily Roster'!$J204</f>
        <v>0</v>
      </c>
      <c r="K204" s="70">
        <f>'[4]Daily Roster'!$K204</f>
        <v>0</v>
      </c>
      <c r="L204" s="70">
        <f>'[4]Daily Roster'!$L204</f>
        <v>0</v>
      </c>
      <c r="M204" s="70">
        <f>'[4]Daily Roster'!$M204</f>
        <v>0</v>
      </c>
      <c r="N204" s="56">
        <f>'[4]Daily Roster'!$N204</f>
        <v>0</v>
      </c>
      <c r="O204" s="56">
        <f>'[4]Daily Roster'!$O204</f>
        <v>0</v>
      </c>
      <c r="P204" s="56">
        <f>'[4]Daily Roster'!$P204</f>
        <v>0</v>
      </c>
      <c r="Q204" s="56">
        <f>'[4]Daily Roster'!$Q204</f>
        <v>0</v>
      </c>
      <c r="R204" s="56">
        <f>'[4]Daily Roster'!$R204</f>
        <v>0</v>
      </c>
      <c r="S204" s="56">
        <f>'[4]Daily Roster'!$S204</f>
        <v>0</v>
      </c>
      <c r="T204" s="56">
        <f>'[4]Daily Roster'!$T204</f>
        <v>0</v>
      </c>
    </row>
    <row r="205" spans="1:20" x14ac:dyDescent="0.3">
      <c r="A205" s="7">
        <v>43749</v>
      </c>
      <c r="B205" s="1" t="s">
        <v>5</v>
      </c>
      <c r="C205" s="70">
        <f>'[4]Daily Roster'!$C205</f>
        <v>0</v>
      </c>
      <c r="D205" s="70">
        <f>'[4]Daily Roster'!$D205</f>
        <v>0</v>
      </c>
      <c r="E205" s="70">
        <f>'[4]Daily Roster'!$E205</f>
        <v>0</v>
      </c>
      <c r="F205" s="70">
        <f>'[4]Daily Roster'!$F205</f>
        <v>0</v>
      </c>
      <c r="G205" s="70">
        <f>'[4]Daily Roster'!$G205</f>
        <v>0</v>
      </c>
      <c r="H205" s="70">
        <f>'[4]Daily Roster'!$H205</f>
        <v>0</v>
      </c>
      <c r="I205" s="70">
        <f>'[4]Daily Roster'!$I205</f>
        <v>0</v>
      </c>
      <c r="J205" s="70">
        <f>'[4]Daily Roster'!$J205</f>
        <v>0</v>
      </c>
      <c r="K205" s="70">
        <f>'[4]Daily Roster'!$K205</f>
        <v>0</v>
      </c>
      <c r="L205" s="70">
        <f>'[4]Daily Roster'!$L205</f>
        <v>0</v>
      </c>
      <c r="M205" s="70">
        <f>'[4]Daily Roster'!$M205</f>
        <v>0</v>
      </c>
      <c r="N205" s="56">
        <f>'[4]Daily Roster'!$N205</f>
        <v>0</v>
      </c>
      <c r="O205" s="56">
        <f>'[4]Daily Roster'!$O205</f>
        <v>0</v>
      </c>
      <c r="P205" s="56">
        <f>'[4]Daily Roster'!$P205</f>
        <v>0</v>
      </c>
      <c r="Q205" s="56">
        <f>'[4]Daily Roster'!$Q205</f>
        <v>0</v>
      </c>
      <c r="R205" s="56">
        <f>'[4]Daily Roster'!$R205</f>
        <v>0</v>
      </c>
      <c r="S205" s="56">
        <f>'[4]Daily Roster'!$S205</f>
        <v>0</v>
      </c>
      <c r="T205" s="56">
        <f>'[4]Daily Roster'!$T205</f>
        <v>0</v>
      </c>
    </row>
    <row r="206" spans="1:20" x14ac:dyDescent="0.3">
      <c r="A206" s="7">
        <v>43752</v>
      </c>
      <c r="B206" s="1" t="s">
        <v>1</v>
      </c>
      <c r="C206" s="70">
        <f>'[4]Daily Roster'!$C206</f>
        <v>0</v>
      </c>
      <c r="D206" s="70">
        <f>'[4]Daily Roster'!$D206</f>
        <v>0</v>
      </c>
      <c r="E206" s="70">
        <f>'[4]Daily Roster'!$E206</f>
        <v>0</v>
      </c>
      <c r="F206" s="70">
        <f>'[4]Daily Roster'!$F206</f>
        <v>0</v>
      </c>
      <c r="G206" s="70">
        <f>'[4]Daily Roster'!$G206</f>
        <v>0</v>
      </c>
      <c r="H206" s="70">
        <f>'[4]Daily Roster'!$H206</f>
        <v>0</v>
      </c>
      <c r="I206" s="70">
        <f>'[4]Daily Roster'!$I206</f>
        <v>0</v>
      </c>
      <c r="J206" s="70">
        <f>'[4]Daily Roster'!$J206</f>
        <v>0</v>
      </c>
      <c r="K206" s="70">
        <f>'[4]Daily Roster'!$K206</f>
        <v>0</v>
      </c>
      <c r="L206" s="70">
        <f>'[4]Daily Roster'!$L206</f>
        <v>0</v>
      </c>
      <c r="M206" s="70">
        <f>'[4]Daily Roster'!$M206</f>
        <v>0</v>
      </c>
      <c r="N206" s="56">
        <f>'[4]Daily Roster'!$N206</f>
        <v>0</v>
      </c>
      <c r="O206" s="56">
        <f>'[4]Daily Roster'!$O206</f>
        <v>0</v>
      </c>
      <c r="P206" s="56">
        <f>'[4]Daily Roster'!$P206</f>
        <v>0</v>
      </c>
      <c r="Q206" s="56">
        <f>'[4]Daily Roster'!$Q206</f>
        <v>0</v>
      </c>
      <c r="R206" s="56">
        <f>'[4]Daily Roster'!$R206</f>
        <v>0</v>
      </c>
      <c r="S206" s="56">
        <f>'[4]Daily Roster'!$S206</f>
        <v>0</v>
      </c>
      <c r="T206" s="56">
        <f>'[4]Daily Roster'!$T206</f>
        <v>0</v>
      </c>
    </row>
    <row r="207" spans="1:20" x14ac:dyDescent="0.3">
      <c r="A207" s="7">
        <v>43753</v>
      </c>
      <c r="B207" s="1" t="s">
        <v>2</v>
      </c>
      <c r="C207" s="70">
        <f>'[4]Daily Roster'!$C207</f>
        <v>0</v>
      </c>
      <c r="D207" s="70">
        <f>'[4]Daily Roster'!$D207</f>
        <v>0</v>
      </c>
      <c r="E207" s="70">
        <f>'[4]Daily Roster'!$E207</f>
        <v>0</v>
      </c>
      <c r="F207" s="70">
        <f>'[4]Daily Roster'!$F207</f>
        <v>0</v>
      </c>
      <c r="G207" s="70">
        <f>'[4]Daily Roster'!$G207</f>
        <v>0</v>
      </c>
      <c r="H207" s="70">
        <f>'[4]Daily Roster'!$H207</f>
        <v>0</v>
      </c>
      <c r="I207" s="70">
        <f>'[4]Daily Roster'!$I207</f>
        <v>0</v>
      </c>
      <c r="J207" s="70">
        <f>'[4]Daily Roster'!$J207</f>
        <v>0</v>
      </c>
      <c r="K207" s="70">
        <f>'[4]Daily Roster'!$K207</f>
        <v>0</v>
      </c>
      <c r="L207" s="70">
        <f>'[4]Daily Roster'!$L207</f>
        <v>0</v>
      </c>
      <c r="M207" s="70">
        <f>'[4]Daily Roster'!$M207</f>
        <v>0</v>
      </c>
      <c r="N207" s="56">
        <f>'[4]Daily Roster'!$N207</f>
        <v>0</v>
      </c>
      <c r="O207" s="56">
        <f>'[4]Daily Roster'!$O207</f>
        <v>0</v>
      </c>
      <c r="P207" s="56">
        <f>'[4]Daily Roster'!$P207</f>
        <v>0</v>
      </c>
      <c r="Q207" s="56">
        <f>'[4]Daily Roster'!$Q207</f>
        <v>0</v>
      </c>
      <c r="R207" s="56">
        <f>'[4]Daily Roster'!$R207</f>
        <v>0</v>
      </c>
      <c r="S207" s="56">
        <f>'[4]Daily Roster'!$S207</f>
        <v>0</v>
      </c>
      <c r="T207" s="56">
        <f>'[4]Daily Roster'!$T207</f>
        <v>0</v>
      </c>
    </row>
    <row r="208" spans="1:20" x14ac:dyDescent="0.3">
      <c r="A208" s="7">
        <v>43754</v>
      </c>
      <c r="B208" s="1" t="s">
        <v>3</v>
      </c>
      <c r="C208" s="70">
        <f>'[4]Daily Roster'!$C208</f>
        <v>0</v>
      </c>
      <c r="D208" s="70">
        <f>'[4]Daily Roster'!$D208</f>
        <v>0</v>
      </c>
      <c r="E208" s="70">
        <f>'[4]Daily Roster'!$E208</f>
        <v>0</v>
      </c>
      <c r="F208" s="70">
        <f>'[4]Daily Roster'!$F208</f>
        <v>0</v>
      </c>
      <c r="G208" s="70">
        <f>'[4]Daily Roster'!$G208</f>
        <v>0</v>
      </c>
      <c r="H208" s="70">
        <f>'[4]Daily Roster'!$H208</f>
        <v>0</v>
      </c>
      <c r="I208" s="70">
        <f>'[4]Daily Roster'!$I208</f>
        <v>0</v>
      </c>
      <c r="J208" s="70">
        <f>'[4]Daily Roster'!$J208</f>
        <v>0</v>
      </c>
      <c r="K208" s="70">
        <f>'[4]Daily Roster'!$K208</f>
        <v>0</v>
      </c>
      <c r="L208" s="70">
        <f>'[4]Daily Roster'!$L208</f>
        <v>0</v>
      </c>
      <c r="M208" s="70">
        <f>'[4]Daily Roster'!$M208</f>
        <v>0</v>
      </c>
      <c r="N208" s="56">
        <f>'[4]Daily Roster'!$N208</f>
        <v>0</v>
      </c>
      <c r="O208" s="56">
        <f>'[4]Daily Roster'!$O208</f>
        <v>0</v>
      </c>
      <c r="P208" s="56">
        <f>'[4]Daily Roster'!$P208</f>
        <v>0</v>
      </c>
      <c r="Q208" s="56">
        <f>'[4]Daily Roster'!$Q208</f>
        <v>0</v>
      </c>
      <c r="R208" s="56">
        <f>'[4]Daily Roster'!$R208</f>
        <v>0</v>
      </c>
      <c r="S208" s="56">
        <f>'[4]Daily Roster'!$S208</f>
        <v>0</v>
      </c>
      <c r="T208" s="56">
        <f>'[4]Daily Roster'!$T208</f>
        <v>0</v>
      </c>
    </row>
    <row r="209" spans="1:20" x14ac:dyDescent="0.3">
      <c r="A209" s="7">
        <v>43755</v>
      </c>
      <c r="B209" s="1" t="s">
        <v>4</v>
      </c>
      <c r="C209" s="70">
        <f>'[4]Daily Roster'!$C209</f>
        <v>0</v>
      </c>
      <c r="D209" s="70">
        <f>'[4]Daily Roster'!$D209</f>
        <v>0</v>
      </c>
      <c r="E209" s="70">
        <f>'[4]Daily Roster'!$E209</f>
        <v>0</v>
      </c>
      <c r="F209" s="70">
        <f>'[4]Daily Roster'!$F209</f>
        <v>0</v>
      </c>
      <c r="G209" s="70">
        <f>'[4]Daily Roster'!$G209</f>
        <v>0</v>
      </c>
      <c r="H209" s="70">
        <f>'[4]Daily Roster'!$H209</f>
        <v>0</v>
      </c>
      <c r="I209" s="70">
        <f>'[4]Daily Roster'!$I209</f>
        <v>0</v>
      </c>
      <c r="J209" s="70">
        <f>'[4]Daily Roster'!$J209</f>
        <v>0</v>
      </c>
      <c r="K209" s="70">
        <f>'[4]Daily Roster'!$K209</f>
        <v>0</v>
      </c>
      <c r="L209" s="70">
        <f>'[4]Daily Roster'!$L209</f>
        <v>0</v>
      </c>
      <c r="M209" s="70">
        <f>'[4]Daily Roster'!$M209</f>
        <v>0</v>
      </c>
      <c r="N209" s="56">
        <f>'[4]Daily Roster'!$N209</f>
        <v>0</v>
      </c>
      <c r="O209" s="56">
        <f>'[4]Daily Roster'!$O209</f>
        <v>0</v>
      </c>
      <c r="P209" s="56">
        <f>'[4]Daily Roster'!$P209</f>
        <v>0</v>
      </c>
      <c r="Q209" s="56">
        <f>'[4]Daily Roster'!$Q209</f>
        <v>0</v>
      </c>
      <c r="R209" s="56">
        <f>'[4]Daily Roster'!$R209</f>
        <v>0</v>
      </c>
      <c r="S209" s="56">
        <f>'[4]Daily Roster'!$S209</f>
        <v>0</v>
      </c>
      <c r="T209" s="56">
        <f>'[4]Daily Roster'!$T209</f>
        <v>0</v>
      </c>
    </row>
    <row r="210" spans="1:20" x14ac:dyDescent="0.3">
      <c r="A210" s="7">
        <v>43756</v>
      </c>
      <c r="B210" s="1" t="s">
        <v>5</v>
      </c>
      <c r="C210" s="70">
        <f>'[4]Daily Roster'!$C210</f>
        <v>0</v>
      </c>
      <c r="D210" s="70">
        <f>'[4]Daily Roster'!$D210</f>
        <v>0</v>
      </c>
      <c r="E210" s="70">
        <f>'[4]Daily Roster'!$E210</f>
        <v>0</v>
      </c>
      <c r="F210" s="70">
        <f>'[4]Daily Roster'!$F210</f>
        <v>0</v>
      </c>
      <c r="G210" s="70">
        <f>'[4]Daily Roster'!$G210</f>
        <v>0</v>
      </c>
      <c r="H210" s="70">
        <f>'[4]Daily Roster'!$H210</f>
        <v>0</v>
      </c>
      <c r="I210" s="70">
        <f>'[4]Daily Roster'!$I210</f>
        <v>0</v>
      </c>
      <c r="J210" s="70">
        <f>'[4]Daily Roster'!$J210</f>
        <v>0</v>
      </c>
      <c r="K210" s="70">
        <f>'[4]Daily Roster'!$K210</f>
        <v>0</v>
      </c>
      <c r="L210" s="70">
        <f>'[4]Daily Roster'!$L210</f>
        <v>0</v>
      </c>
      <c r="M210" s="70">
        <f>'[4]Daily Roster'!$M210</f>
        <v>0</v>
      </c>
      <c r="N210" s="56">
        <f>'[4]Daily Roster'!$N210</f>
        <v>0</v>
      </c>
      <c r="O210" s="56">
        <f>'[4]Daily Roster'!$O210</f>
        <v>0</v>
      </c>
      <c r="P210" s="56">
        <f>'[4]Daily Roster'!$P210</f>
        <v>0</v>
      </c>
      <c r="Q210" s="56">
        <f>'[4]Daily Roster'!$Q210</f>
        <v>0</v>
      </c>
      <c r="R210" s="56">
        <f>'[4]Daily Roster'!$R210</f>
        <v>0</v>
      </c>
      <c r="S210" s="56">
        <f>'[4]Daily Roster'!$S210</f>
        <v>0</v>
      </c>
      <c r="T210" s="56">
        <f>'[4]Daily Roster'!$T210</f>
        <v>0</v>
      </c>
    </row>
    <row r="211" spans="1:20" x14ac:dyDescent="0.3">
      <c r="A211" s="7">
        <v>43759</v>
      </c>
      <c r="B211" s="1" t="s">
        <v>1</v>
      </c>
      <c r="C211" s="70">
        <f>'[4]Daily Roster'!$C211</f>
        <v>0</v>
      </c>
      <c r="D211" s="70">
        <f>'[4]Daily Roster'!$D211</f>
        <v>0</v>
      </c>
      <c r="E211" s="70">
        <f>'[4]Daily Roster'!$E211</f>
        <v>0</v>
      </c>
      <c r="F211" s="70">
        <f>'[4]Daily Roster'!$F211</f>
        <v>0</v>
      </c>
      <c r="G211" s="70">
        <f>'[4]Daily Roster'!$G211</f>
        <v>0</v>
      </c>
      <c r="H211" s="70">
        <f>'[4]Daily Roster'!$H211</f>
        <v>0</v>
      </c>
      <c r="I211" s="70">
        <f>'[4]Daily Roster'!$I211</f>
        <v>0</v>
      </c>
      <c r="J211" s="70">
        <f>'[4]Daily Roster'!$J211</f>
        <v>0</v>
      </c>
      <c r="K211" s="70">
        <f>'[4]Daily Roster'!$K211</f>
        <v>0</v>
      </c>
      <c r="L211" s="70">
        <f>'[4]Daily Roster'!$L211</f>
        <v>0</v>
      </c>
      <c r="M211" s="70">
        <f>'[4]Daily Roster'!$M211</f>
        <v>0</v>
      </c>
      <c r="N211" s="56">
        <f>'[4]Daily Roster'!$N211</f>
        <v>0</v>
      </c>
      <c r="O211" s="56">
        <f>'[4]Daily Roster'!$O211</f>
        <v>0</v>
      </c>
      <c r="P211" s="56">
        <f>'[4]Daily Roster'!$P211</f>
        <v>0</v>
      </c>
      <c r="Q211" s="56">
        <f>'[4]Daily Roster'!$Q211</f>
        <v>0</v>
      </c>
      <c r="R211" s="56">
        <f>'[4]Daily Roster'!$R211</f>
        <v>0</v>
      </c>
      <c r="S211" s="56">
        <f>'[4]Daily Roster'!$S211</f>
        <v>0</v>
      </c>
      <c r="T211" s="56">
        <f>'[4]Daily Roster'!$T211</f>
        <v>0</v>
      </c>
    </row>
    <row r="212" spans="1:20" x14ac:dyDescent="0.3">
      <c r="A212" s="7">
        <v>43760</v>
      </c>
      <c r="B212" s="1" t="s">
        <v>2</v>
      </c>
      <c r="C212" s="70">
        <f>'[4]Daily Roster'!$C212</f>
        <v>0</v>
      </c>
      <c r="D212" s="70">
        <f>'[4]Daily Roster'!$D212</f>
        <v>0</v>
      </c>
      <c r="E212" s="70">
        <f>'[4]Daily Roster'!$E212</f>
        <v>0</v>
      </c>
      <c r="F212" s="70">
        <f>'[4]Daily Roster'!$F212</f>
        <v>0</v>
      </c>
      <c r="G212" s="70">
        <f>'[4]Daily Roster'!$G212</f>
        <v>0</v>
      </c>
      <c r="H212" s="70">
        <f>'[4]Daily Roster'!$H212</f>
        <v>0</v>
      </c>
      <c r="I212" s="70">
        <f>'[4]Daily Roster'!$I212</f>
        <v>0</v>
      </c>
      <c r="J212" s="70">
        <f>'[4]Daily Roster'!$J212</f>
        <v>0</v>
      </c>
      <c r="K212" s="70">
        <f>'[4]Daily Roster'!$K212</f>
        <v>0</v>
      </c>
      <c r="L212" s="70">
        <f>'[4]Daily Roster'!$L212</f>
        <v>0</v>
      </c>
      <c r="M212" s="70">
        <f>'[4]Daily Roster'!$M212</f>
        <v>0</v>
      </c>
      <c r="N212" s="56">
        <f>'[4]Daily Roster'!$N212</f>
        <v>0</v>
      </c>
      <c r="O212" s="56">
        <f>'[4]Daily Roster'!$O212</f>
        <v>0</v>
      </c>
      <c r="P212" s="56">
        <f>'[4]Daily Roster'!$P212</f>
        <v>0</v>
      </c>
      <c r="Q212" s="56">
        <f>'[4]Daily Roster'!$Q212</f>
        <v>0</v>
      </c>
      <c r="R212" s="56">
        <f>'[4]Daily Roster'!$R212</f>
        <v>0</v>
      </c>
      <c r="S212" s="56">
        <f>'[4]Daily Roster'!$S212</f>
        <v>0</v>
      </c>
      <c r="T212" s="56">
        <f>'[4]Daily Roster'!$T212</f>
        <v>0</v>
      </c>
    </row>
    <row r="213" spans="1:20" x14ac:dyDescent="0.3">
      <c r="A213" s="7">
        <v>43761</v>
      </c>
      <c r="B213" s="1" t="s">
        <v>3</v>
      </c>
      <c r="C213" s="70">
        <f>'[4]Daily Roster'!$C213</f>
        <v>0</v>
      </c>
      <c r="D213" s="70">
        <f>'[4]Daily Roster'!$D213</f>
        <v>0</v>
      </c>
      <c r="E213" s="70">
        <f>'[4]Daily Roster'!$E213</f>
        <v>0</v>
      </c>
      <c r="F213" s="70">
        <f>'[4]Daily Roster'!$F213</f>
        <v>0</v>
      </c>
      <c r="G213" s="70">
        <f>'[4]Daily Roster'!$G213</f>
        <v>0</v>
      </c>
      <c r="H213" s="70">
        <f>'[4]Daily Roster'!$H213</f>
        <v>0</v>
      </c>
      <c r="I213" s="70">
        <f>'[4]Daily Roster'!$I213</f>
        <v>0</v>
      </c>
      <c r="J213" s="70">
        <f>'[4]Daily Roster'!$J213</f>
        <v>0</v>
      </c>
      <c r="K213" s="70">
        <f>'[4]Daily Roster'!$K213</f>
        <v>0</v>
      </c>
      <c r="L213" s="70">
        <f>'[4]Daily Roster'!$L213</f>
        <v>0</v>
      </c>
      <c r="M213" s="70">
        <f>'[4]Daily Roster'!$M213</f>
        <v>0</v>
      </c>
      <c r="N213" s="56">
        <f>'[4]Daily Roster'!$N213</f>
        <v>0</v>
      </c>
      <c r="O213" s="56">
        <f>'[4]Daily Roster'!$O213</f>
        <v>0</v>
      </c>
      <c r="P213" s="56">
        <f>'[4]Daily Roster'!$P213</f>
        <v>0</v>
      </c>
      <c r="Q213" s="56">
        <f>'[4]Daily Roster'!$Q213</f>
        <v>0</v>
      </c>
      <c r="R213" s="56">
        <f>'[4]Daily Roster'!$R213</f>
        <v>0</v>
      </c>
      <c r="S213" s="56">
        <f>'[4]Daily Roster'!$S213</f>
        <v>0</v>
      </c>
      <c r="T213" s="56">
        <f>'[4]Daily Roster'!$T213</f>
        <v>0</v>
      </c>
    </row>
    <row r="214" spans="1:20" x14ac:dyDescent="0.3">
      <c r="A214" s="7">
        <v>43762</v>
      </c>
      <c r="B214" s="1" t="s">
        <v>4</v>
      </c>
      <c r="C214" s="70">
        <f>'[4]Daily Roster'!$C214</f>
        <v>0</v>
      </c>
      <c r="D214" s="70">
        <f>'[4]Daily Roster'!$D214</f>
        <v>0</v>
      </c>
      <c r="E214" s="70">
        <f>'[4]Daily Roster'!$E214</f>
        <v>0</v>
      </c>
      <c r="F214" s="70">
        <f>'[4]Daily Roster'!$F214</f>
        <v>0</v>
      </c>
      <c r="G214" s="70">
        <f>'[4]Daily Roster'!$G214</f>
        <v>0</v>
      </c>
      <c r="H214" s="70">
        <f>'[4]Daily Roster'!$H214</f>
        <v>0</v>
      </c>
      <c r="I214" s="70">
        <f>'[4]Daily Roster'!$I214</f>
        <v>0</v>
      </c>
      <c r="J214" s="70">
        <f>'[4]Daily Roster'!$J214</f>
        <v>0</v>
      </c>
      <c r="K214" s="70">
        <f>'[4]Daily Roster'!$K214</f>
        <v>0</v>
      </c>
      <c r="L214" s="70">
        <f>'[4]Daily Roster'!$L214</f>
        <v>0</v>
      </c>
      <c r="M214" s="70">
        <f>'[4]Daily Roster'!$M214</f>
        <v>0</v>
      </c>
      <c r="N214" s="56">
        <f>'[4]Daily Roster'!$N214</f>
        <v>0</v>
      </c>
      <c r="O214" s="56">
        <f>'[4]Daily Roster'!$O214</f>
        <v>0</v>
      </c>
      <c r="P214" s="56">
        <f>'[4]Daily Roster'!$P214</f>
        <v>0</v>
      </c>
      <c r="Q214" s="56">
        <f>'[4]Daily Roster'!$Q214</f>
        <v>0</v>
      </c>
      <c r="R214" s="56">
        <f>'[4]Daily Roster'!$R214</f>
        <v>0</v>
      </c>
      <c r="S214" s="56">
        <f>'[4]Daily Roster'!$S214</f>
        <v>0</v>
      </c>
      <c r="T214" s="56">
        <f>'[4]Daily Roster'!$T214</f>
        <v>0</v>
      </c>
    </row>
    <row r="215" spans="1:20" x14ac:dyDescent="0.3">
      <c r="A215" s="7">
        <v>43763</v>
      </c>
      <c r="B215" s="1" t="s">
        <v>5</v>
      </c>
      <c r="C215" s="70">
        <f>'[4]Daily Roster'!$C215</f>
        <v>0</v>
      </c>
      <c r="D215" s="70">
        <f>'[4]Daily Roster'!$D215</f>
        <v>0</v>
      </c>
      <c r="E215" s="70">
        <f>'[4]Daily Roster'!$E215</f>
        <v>0</v>
      </c>
      <c r="F215" s="70">
        <f>'[4]Daily Roster'!$F215</f>
        <v>0</v>
      </c>
      <c r="G215" s="70">
        <f>'[4]Daily Roster'!$G215</f>
        <v>0</v>
      </c>
      <c r="H215" s="70">
        <f>'[4]Daily Roster'!$H215</f>
        <v>0</v>
      </c>
      <c r="I215" s="70">
        <f>'[4]Daily Roster'!$I215</f>
        <v>0</v>
      </c>
      <c r="J215" s="70">
        <f>'[4]Daily Roster'!$J215</f>
        <v>0</v>
      </c>
      <c r="K215" s="70">
        <f>'[4]Daily Roster'!$K215</f>
        <v>0</v>
      </c>
      <c r="L215" s="70">
        <f>'[4]Daily Roster'!$L215</f>
        <v>0</v>
      </c>
      <c r="M215" s="70">
        <f>'[4]Daily Roster'!$M215</f>
        <v>0</v>
      </c>
      <c r="N215" s="56">
        <f>'[4]Daily Roster'!$N215</f>
        <v>0</v>
      </c>
      <c r="O215" s="56">
        <f>'[4]Daily Roster'!$O215</f>
        <v>0</v>
      </c>
      <c r="P215" s="56">
        <f>'[4]Daily Roster'!$P215</f>
        <v>0</v>
      </c>
      <c r="Q215" s="56">
        <f>'[4]Daily Roster'!$Q215</f>
        <v>0</v>
      </c>
      <c r="R215" s="56">
        <f>'[4]Daily Roster'!$R215</f>
        <v>0</v>
      </c>
      <c r="S215" s="56">
        <f>'[4]Daily Roster'!$S215</f>
        <v>0</v>
      </c>
      <c r="T215" s="56">
        <f>'[4]Daily Roster'!$T215</f>
        <v>0</v>
      </c>
    </row>
    <row r="216" spans="1:20" x14ac:dyDescent="0.3">
      <c r="A216" s="7">
        <v>43766</v>
      </c>
      <c r="B216" s="1" t="s">
        <v>1</v>
      </c>
      <c r="C216" s="70">
        <f>'[4]Daily Roster'!$C216</f>
        <v>0</v>
      </c>
      <c r="D216" s="70">
        <f>'[4]Daily Roster'!$D216</f>
        <v>0</v>
      </c>
      <c r="E216" s="70">
        <f>'[4]Daily Roster'!$E216</f>
        <v>0</v>
      </c>
      <c r="F216" s="70">
        <f>'[4]Daily Roster'!$F216</f>
        <v>0</v>
      </c>
      <c r="G216" s="70">
        <f>'[4]Daily Roster'!$G216</f>
        <v>0</v>
      </c>
      <c r="H216" s="70">
        <f>'[4]Daily Roster'!$H216</f>
        <v>0</v>
      </c>
      <c r="I216" s="70">
        <f>'[4]Daily Roster'!$I216</f>
        <v>0</v>
      </c>
      <c r="J216" s="70">
        <f>'[4]Daily Roster'!$J216</f>
        <v>0</v>
      </c>
      <c r="K216" s="70">
        <f>'[4]Daily Roster'!$K216</f>
        <v>0</v>
      </c>
      <c r="L216" s="70">
        <f>'[4]Daily Roster'!$L216</f>
        <v>0</v>
      </c>
      <c r="M216" s="70">
        <f>'[4]Daily Roster'!$M216</f>
        <v>0</v>
      </c>
      <c r="N216" s="56">
        <f>'[4]Daily Roster'!$N216</f>
        <v>0</v>
      </c>
      <c r="O216" s="56">
        <f>'[4]Daily Roster'!$O216</f>
        <v>0</v>
      </c>
      <c r="P216" s="56">
        <f>'[4]Daily Roster'!$P216</f>
        <v>0</v>
      </c>
      <c r="Q216" s="56">
        <f>'[4]Daily Roster'!$Q216</f>
        <v>0</v>
      </c>
      <c r="R216" s="56">
        <f>'[4]Daily Roster'!$R216</f>
        <v>0</v>
      </c>
      <c r="S216" s="56">
        <f>'[4]Daily Roster'!$S216</f>
        <v>0</v>
      </c>
      <c r="T216" s="56">
        <f>'[4]Daily Roster'!$T216</f>
        <v>0</v>
      </c>
    </row>
    <row r="217" spans="1:20" x14ac:dyDescent="0.3">
      <c r="A217" s="7">
        <v>43767</v>
      </c>
      <c r="B217" s="1" t="s">
        <v>2</v>
      </c>
      <c r="C217" s="70">
        <f>'[4]Daily Roster'!$C217</f>
        <v>0</v>
      </c>
      <c r="D217" s="70">
        <f>'[4]Daily Roster'!$D217</f>
        <v>0</v>
      </c>
      <c r="E217" s="70">
        <f>'[4]Daily Roster'!$E217</f>
        <v>0</v>
      </c>
      <c r="F217" s="70">
        <f>'[4]Daily Roster'!$F217</f>
        <v>0</v>
      </c>
      <c r="G217" s="70">
        <f>'[4]Daily Roster'!$G217</f>
        <v>0</v>
      </c>
      <c r="H217" s="70">
        <f>'[4]Daily Roster'!$H217</f>
        <v>0</v>
      </c>
      <c r="I217" s="70">
        <f>'[4]Daily Roster'!$I217</f>
        <v>0</v>
      </c>
      <c r="J217" s="70">
        <f>'[4]Daily Roster'!$J217</f>
        <v>0</v>
      </c>
      <c r="K217" s="70">
        <f>'[4]Daily Roster'!$K217</f>
        <v>0</v>
      </c>
      <c r="L217" s="70">
        <f>'[4]Daily Roster'!$L217</f>
        <v>0</v>
      </c>
      <c r="M217" s="70">
        <f>'[4]Daily Roster'!$M217</f>
        <v>0</v>
      </c>
      <c r="N217" s="56">
        <f>'[4]Daily Roster'!$N217</f>
        <v>0</v>
      </c>
      <c r="O217" s="56">
        <f>'[4]Daily Roster'!$O217</f>
        <v>0</v>
      </c>
      <c r="P217" s="56">
        <f>'[4]Daily Roster'!$P217</f>
        <v>0</v>
      </c>
      <c r="Q217" s="56">
        <f>'[4]Daily Roster'!$Q217</f>
        <v>0</v>
      </c>
      <c r="R217" s="56">
        <f>'[4]Daily Roster'!$R217</f>
        <v>0</v>
      </c>
      <c r="S217" s="56">
        <f>'[4]Daily Roster'!$S217</f>
        <v>0</v>
      </c>
      <c r="T217" s="56">
        <f>'[4]Daily Roster'!$T217</f>
        <v>0</v>
      </c>
    </row>
    <row r="218" spans="1:20" x14ac:dyDescent="0.3">
      <c r="A218" s="7">
        <v>43768</v>
      </c>
      <c r="B218" s="1" t="s">
        <v>3</v>
      </c>
      <c r="C218" s="70">
        <f>'[4]Daily Roster'!$C218</f>
        <v>0</v>
      </c>
      <c r="D218" s="70">
        <f>'[4]Daily Roster'!$D218</f>
        <v>0</v>
      </c>
      <c r="E218" s="70">
        <f>'[4]Daily Roster'!$E218</f>
        <v>0</v>
      </c>
      <c r="F218" s="70">
        <f>'[4]Daily Roster'!$F218</f>
        <v>0</v>
      </c>
      <c r="G218" s="70">
        <f>'[4]Daily Roster'!$G218</f>
        <v>0</v>
      </c>
      <c r="H218" s="70">
        <f>'[4]Daily Roster'!$H218</f>
        <v>0</v>
      </c>
      <c r="I218" s="70">
        <f>'[4]Daily Roster'!$I218</f>
        <v>0</v>
      </c>
      <c r="J218" s="70">
        <f>'[4]Daily Roster'!$J218</f>
        <v>0</v>
      </c>
      <c r="K218" s="70">
        <f>'[4]Daily Roster'!$K218</f>
        <v>0</v>
      </c>
      <c r="L218" s="70">
        <f>'[4]Daily Roster'!$L218</f>
        <v>0</v>
      </c>
      <c r="M218" s="70">
        <f>'[4]Daily Roster'!$M218</f>
        <v>0</v>
      </c>
      <c r="N218" s="56">
        <f>'[4]Daily Roster'!$N218</f>
        <v>0</v>
      </c>
      <c r="O218" s="56">
        <f>'[4]Daily Roster'!$O218</f>
        <v>0</v>
      </c>
      <c r="P218" s="56">
        <f>'[4]Daily Roster'!$P218</f>
        <v>0</v>
      </c>
      <c r="Q218" s="56">
        <f>'[4]Daily Roster'!$Q218</f>
        <v>0</v>
      </c>
      <c r="R218" s="56">
        <f>'[4]Daily Roster'!$R218</f>
        <v>0</v>
      </c>
      <c r="S218" s="56">
        <f>'[4]Daily Roster'!$S218</f>
        <v>0</v>
      </c>
      <c r="T218" s="56">
        <f>'[4]Daily Roster'!$T218</f>
        <v>0</v>
      </c>
    </row>
    <row r="219" spans="1:20" x14ac:dyDescent="0.3">
      <c r="A219" s="7">
        <v>43769</v>
      </c>
      <c r="B219" s="1" t="s">
        <v>4</v>
      </c>
      <c r="C219" s="70">
        <f>'[4]Daily Roster'!$C219</f>
        <v>0</v>
      </c>
      <c r="D219" s="70">
        <f>'[4]Daily Roster'!$D219</f>
        <v>0</v>
      </c>
      <c r="E219" s="70">
        <f>'[4]Daily Roster'!$E219</f>
        <v>0</v>
      </c>
      <c r="F219" s="70">
        <f>'[4]Daily Roster'!$F219</f>
        <v>0</v>
      </c>
      <c r="G219" s="70">
        <f>'[4]Daily Roster'!$G219</f>
        <v>0</v>
      </c>
      <c r="H219" s="70">
        <f>'[4]Daily Roster'!$H219</f>
        <v>0</v>
      </c>
      <c r="I219" s="70">
        <f>'[4]Daily Roster'!$I219</f>
        <v>0</v>
      </c>
      <c r="J219" s="70">
        <f>'[4]Daily Roster'!$J219</f>
        <v>0</v>
      </c>
      <c r="K219" s="70">
        <f>'[4]Daily Roster'!$K219</f>
        <v>0</v>
      </c>
      <c r="L219" s="70">
        <f>'[4]Daily Roster'!$L219</f>
        <v>0</v>
      </c>
      <c r="M219" s="70">
        <f>'[4]Daily Roster'!$M219</f>
        <v>0</v>
      </c>
      <c r="N219" s="56">
        <f>'[4]Daily Roster'!$N219</f>
        <v>0</v>
      </c>
      <c r="O219" s="56">
        <f>'[4]Daily Roster'!$O219</f>
        <v>0</v>
      </c>
      <c r="P219" s="56">
        <f>'[4]Daily Roster'!$P219</f>
        <v>0</v>
      </c>
      <c r="Q219" s="56">
        <f>'[4]Daily Roster'!$Q219</f>
        <v>0</v>
      </c>
      <c r="R219" s="56">
        <f>'[4]Daily Roster'!$R219</f>
        <v>0</v>
      </c>
      <c r="S219" s="56">
        <f>'[4]Daily Roster'!$S219</f>
        <v>0</v>
      </c>
      <c r="T219" s="56">
        <f>'[4]Daily Roster'!$T219</f>
        <v>0</v>
      </c>
    </row>
    <row r="220" spans="1:20" x14ac:dyDescent="0.3">
      <c r="A220" s="7">
        <v>43770</v>
      </c>
      <c r="B220" s="1" t="s">
        <v>5</v>
      </c>
      <c r="C220" s="70">
        <f>'[4]Daily Roster'!$C220</f>
        <v>0</v>
      </c>
      <c r="D220" s="70">
        <f>'[4]Daily Roster'!$D220</f>
        <v>0</v>
      </c>
      <c r="E220" s="70">
        <f>'[4]Daily Roster'!$E220</f>
        <v>0</v>
      </c>
      <c r="F220" s="70">
        <f>'[4]Daily Roster'!$F220</f>
        <v>0</v>
      </c>
      <c r="G220" s="70">
        <f>'[4]Daily Roster'!$G220</f>
        <v>0</v>
      </c>
      <c r="H220" s="70">
        <f>'[4]Daily Roster'!$H220</f>
        <v>0</v>
      </c>
      <c r="I220" s="70">
        <f>'[4]Daily Roster'!$I220</f>
        <v>0</v>
      </c>
      <c r="J220" s="70">
        <f>'[4]Daily Roster'!$J220</f>
        <v>0</v>
      </c>
      <c r="K220" s="70">
        <f>'[4]Daily Roster'!$K220</f>
        <v>0</v>
      </c>
      <c r="L220" s="70">
        <f>'[4]Daily Roster'!$L220</f>
        <v>0</v>
      </c>
      <c r="M220" s="70">
        <f>'[4]Daily Roster'!$M220</f>
        <v>0</v>
      </c>
      <c r="N220" s="56">
        <f>'[4]Daily Roster'!$N220</f>
        <v>0</v>
      </c>
      <c r="O220" s="56">
        <f>'[4]Daily Roster'!$O220</f>
        <v>0</v>
      </c>
      <c r="P220" s="56">
        <f>'[4]Daily Roster'!$P220</f>
        <v>0</v>
      </c>
      <c r="Q220" s="56">
        <f>'[4]Daily Roster'!$Q220</f>
        <v>0</v>
      </c>
      <c r="R220" s="56">
        <f>'[4]Daily Roster'!$R220</f>
        <v>0</v>
      </c>
      <c r="S220" s="56">
        <f>'[4]Daily Roster'!$S220</f>
        <v>0</v>
      </c>
      <c r="T220" s="56">
        <f>'[4]Daily Roster'!$T220</f>
        <v>0</v>
      </c>
    </row>
    <row r="221" spans="1:20" x14ac:dyDescent="0.3">
      <c r="A221" s="7">
        <v>43773</v>
      </c>
      <c r="B221" s="1" t="s">
        <v>1</v>
      </c>
      <c r="C221" s="70">
        <f>'[4]Daily Roster'!$C221</f>
        <v>0</v>
      </c>
      <c r="D221" s="70">
        <f>'[4]Daily Roster'!$D221</f>
        <v>0</v>
      </c>
      <c r="E221" s="70">
        <f>'[4]Daily Roster'!$E221</f>
        <v>0</v>
      </c>
      <c r="F221" s="70">
        <f>'[4]Daily Roster'!$F221</f>
        <v>0</v>
      </c>
      <c r="G221" s="70">
        <f>'[4]Daily Roster'!$G221</f>
        <v>0</v>
      </c>
      <c r="H221" s="70">
        <f>'[4]Daily Roster'!$H221</f>
        <v>0</v>
      </c>
      <c r="I221" s="70">
        <f>'[4]Daily Roster'!$I221</f>
        <v>0</v>
      </c>
      <c r="J221" s="70">
        <f>'[4]Daily Roster'!$J221</f>
        <v>0</v>
      </c>
      <c r="K221" s="70">
        <f>'[4]Daily Roster'!$K221</f>
        <v>0</v>
      </c>
      <c r="L221" s="70">
        <f>'[4]Daily Roster'!$L221</f>
        <v>0</v>
      </c>
      <c r="M221" s="70">
        <f>'[4]Daily Roster'!$M221</f>
        <v>0</v>
      </c>
      <c r="N221" s="56">
        <f>'[4]Daily Roster'!$N221</f>
        <v>0</v>
      </c>
      <c r="O221" s="56">
        <f>'[4]Daily Roster'!$O221</f>
        <v>0</v>
      </c>
      <c r="P221" s="56">
        <f>'[4]Daily Roster'!$P221</f>
        <v>0</v>
      </c>
      <c r="Q221" s="56">
        <f>'[4]Daily Roster'!$Q221</f>
        <v>0</v>
      </c>
      <c r="R221" s="56">
        <f>'[4]Daily Roster'!$R221</f>
        <v>0</v>
      </c>
      <c r="S221" s="56">
        <f>'[4]Daily Roster'!$S221</f>
        <v>0</v>
      </c>
      <c r="T221" s="56">
        <f>'[4]Daily Roster'!$T221</f>
        <v>0</v>
      </c>
    </row>
    <row r="222" spans="1:20" x14ac:dyDescent="0.3">
      <c r="A222" s="7">
        <v>43774</v>
      </c>
      <c r="B222" s="1" t="s">
        <v>2</v>
      </c>
      <c r="C222" s="70">
        <f>'[4]Daily Roster'!$C222</f>
        <v>0</v>
      </c>
      <c r="D222" s="70">
        <f>'[4]Daily Roster'!$D222</f>
        <v>0</v>
      </c>
      <c r="E222" s="70">
        <f>'[4]Daily Roster'!$E222</f>
        <v>0</v>
      </c>
      <c r="F222" s="70">
        <f>'[4]Daily Roster'!$F222</f>
        <v>0</v>
      </c>
      <c r="G222" s="70">
        <f>'[4]Daily Roster'!$G222</f>
        <v>0</v>
      </c>
      <c r="H222" s="70">
        <f>'[4]Daily Roster'!$H222</f>
        <v>0</v>
      </c>
      <c r="I222" s="70">
        <f>'[4]Daily Roster'!$I222</f>
        <v>0</v>
      </c>
      <c r="J222" s="70">
        <f>'[4]Daily Roster'!$J222</f>
        <v>0</v>
      </c>
      <c r="K222" s="70">
        <f>'[4]Daily Roster'!$K222</f>
        <v>0</v>
      </c>
      <c r="L222" s="70">
        <f>'[4]Daily Roster'!$L222</f>
        <v>0</v>
      </c>
      <c r="M222" s="70">
        <f>'[4]Daily Roster'!$M222</f>
        <v>0</v>
      </c>
      <c r="N222" s="56">
        <f>'[4]Daily Roster'!$N222</f>
        <v>0</v>
      </c>
      <c r="O222" s="56">
        <f>'[4]Daily Roster'!$O222</f>
        <v>0</v>
      </c>
      <c r="P222" s="56">
        <f>'[4]Daily Roster'!$P222</f>
        <v>0</v>
      </c>
      <c r="Q222" s="56">
        <f>'[4]Daily Roster'!$Q222</f>
        <v>0</v>
      </c>
      <c r="R222" s="56">
        <f>'[4]Daily Roster'!$R222</f>
        <v>0</v>
      </c>
      <c r="S222" s="56">
        <f>'[4]Daily Roster'!$S222</f>
        <v>0</v>
      </c>
      <c r="T222" s="56">
        <f>'[4]Daily Roster'!$T222</f>
        <v>0</v>
      </c>
    </row>
    <row r="223" spans="1:20" x14ac:dyDescent="0.3">
      <c r="A223" s="7">
        <v>43775</v>
      </c>
      <c r="B223" s="1" t="s">
        <v>3</v>
      </c>
      <c r="C223" s="70">
        <f>'[4]Daily Roster'!$C223</f>
        <v>0</v>
      </c>
      <c r="D223" s="70">
        <f>'[4]Daily Roster'!$D223</f>
        <v>0</v>
      </c>
      <c r="E223" s="70">
        <f>'[4]Daily Roster'!$E223</f>
        <v>0</v>
      </c>
      <c r="F223" s="70">
        <f>'[4]Daily Roster'!$F223</f>
        <v>0</v>
      </c>
      <c r="G223" s="70">
        <f>'[4]Daily Roster'!$G223</f>
        <v>0</v>
      </c>
      <c r="H223" s="70">
        <f>'[4]Daily Roster'!$H223</f>
        <v>0</v>
      </c>
      <c r="I223" s="70">
        <f>'[4]Daily Roster'!$I223</f>
        <v>0</v>
      </c>
      <c r="J223" s="70">
        <f>'[4]Daily Roster'!$J223</f>
        <v>0</v>
      </c>
      <c r="K223" s="70">
        <f>'[4]Daily Roster'!$K223</f>
        <v>0</v>
      </c>
      <c r="L223" s="70">
        <f>'[4]Daily Roster'!$L223</f>
        <v>0</v>
      </c>
      <c r="M223" s="70">
        <f>'[4]Daily Roster'!$M223</f>
        <v>0</v>
      </c>
      <c r="N223" s="56">
        <f>'[4]Daily Roster'!$N223</f>
        <v>0</v>
      </c>
      <c r="O223" s="56">
        <f>'[4]Daily Roster'!$O223</f>
        <v>0</v>
      </c>
      <c r="P223" s="56">
        <f>'[4]Daily Roster'!$P223</f>
        <v>0</v>
      </c>
      <c r="Q223" s="56">
        <f>'[4]Daily Roster'!$Q223</f>
        <v>0</v>
      </c>
      <c r="R223" s="56">
        <f>'[4]Daily Roster'!$R223</f>
        <v>0</v>
      </c>
      <c r="S223" s="56">
        <f>'[4]Daily Roster'!$S223</f>
        <v>0</v>
      </c>
      <c r="T223" s="56">
        <f>'[4]Daily Roster'!$T223</f>
        <v>0</v>
      </c>
    </row>
    <row r="224" spans="1:20" x14ac:dyDescent="0.3">
      <c r="A224" s="7">
        <v>43776</v>
      </c>
      <c r="B224" s="1" t="s">
        <v>4</v>
      </c>
      <c r="C224" s="70">
        <f>'[4]Daily Roster'!$C224</f>
        <v>0</v>
      </c>
      <c r="D224" s="70">
        <f>'[4]Daily Roster'!$D224</f>
        <v>0</v>
      </c>
      <c r="E224" s="70">
        <f>'[4]Daily Roster'!$E224</f>
        <v>0</v>
      </c>
      <c r="F224" s="70">
        <f>'[4]Daily Roster'!$F224</f>
        <v>0</v>
      </c>
      <c r="G224" s="70">
        <f>'[4]Daily Roster'!$G224</f>
        <v>0</v>
      </c>
      <c r="H224" s="70">
        <f>'[4]Daily Roster'!$H224</f>
        <v>0</v>
      </c>
      <c r="I224" s="70">
        <f>'[4]Daily Roster'!$I224</f>
        <v>0</v>
      </c>
      <c r="J224" s="70">
        <f>'[4]Daily Roster'!$J224</f>
        <v>0</v>
      </c>
      <c r="K224" s="70">
        <f>'[4]Daily Roster'!$K224</f>
        <v>0</v>
      </c>
      <c r="L224" s="70">
        <f>'[4]Daily Roster'!$L224</f>
        <v>0</v>
      </c>
      <c r="M224" s="70">
        <f>'[4]Daily Roster'!$M224</f>
        <v>0</v>
      </c>
      <c r="N224" s="56">
        <f>'[4]Daily Roster'!$N224</f>
        <v>0</v>
      </c>
      <c r="O224" s="56">
        <f>'[4]Daily Roster'!$O224</f>
        <v>0</v>
      </c>
      <c r="P224" s="56">
        <f>'[4]Daily Roster'!$P224</f>
        <v>0</v>
      </c>
      <c r="Q224" s="56">
        <f>'[4]Daily Roster'!$Q224</f>
        <v>0</v>
      </c>
      <c r="R224" s="56">
        <f>'[4]Daily Roster'!$R224</f>
        <v>0</v>
      </c>
      <c r="S224" s="56">
        <f>'[4]Daily Roster'!$S224</f>
        <v>0</v>
      </c>
      <c r="T224" s="56">
        <f>'[4]Daily Roster'!$T224</f>
        <v>0</v>
      </c>
    </row>
    <row r="225" spans="1:20" x14ac:dyDescent="0.3">
      <c r="A225" s="7">
        <v>43777</v>
      </c>
      <c r="B225" s="1" t="s">
        <v>5</v>
      </c>
      <c r="C225" s="70">
        <f>'[4]Daily Roster'!$C225</f>
        <v>0</v>
      </c>
      <c r="D225" s="70">
        <f>'[4]Daily Roster'!$D225</f>
        <v>0</v>
      </c>
      <c r="E225" s="70">
        <f>'[4]Daily Roster'!$E225</f>
        <v>0</v>
      </c>
      <c r="F225" s="70">
        <f>'[4]Daily Roster'!$F225</f>
        <v>0</v>
      </c>
      <c r="G225" s="70">
        <f>'[4]Daily Roster'!$G225</f>
        <v>0</v>
      </c>
      <c r="H225" s="70">
        <f>'[4]Daily Roster'!$H225</f>
        <v>0</v>
      </c>
      <c r="I225" s="70">
        <f>'[4]Daily Roster'!$I225</f>
        <v>0</v>
      </c>
      <c r="J225" s="70">
        <f>'[4]Daily Roster'!$J225</f>
        <v>0</v>
      </c>
      <c r="K225" s="70">
        <f>'[4]Daily Roster'!$K225</f>
        <v>0</v>
      </c>
      <c r="L225" s="70">
        <f>'[4]Daily Roster'!$L225</f>
        <v>0</v>
      </c>
      <c r="M225" s="70">
        <f>'[4]Daily Roster'!$M225</f>
        <v>0</v>
      </c>
      <c r="N225" s="56">
        <f>'[4]Daily Roster'!$N225</f>
        <v>0</v>
      </c>
      <c r="O225" s="56">
        <f>'[4]Daily Roster'!$O225</f>
        <v>0</v>
      </c>
      <c r="P225" s="56">
        <f>'[4]Daily Roster'!$P225</f>
        <v>0</v>
      </c>
      <c r="Q225" s="56">
        <f>'[4]Daily Roster'!$Q225</f>
        <v>0</v>
      </c>
      <c r="R225" s="56">
        <f>'[4]Daily Roster'!$R225</f>
        <v>0</v>
      </c>
      <c r="S225" s="56">
        <f>'[4]Daily Roster'!$S225</f>
        <v>0</v>
      </c>
      <c r="T225" s="56">
        <f>'[4]Daily Roster'!$T225</f>
        <v>0</v>
      </c>
    </row>
    <row r="226" spans="1:20" x14ac:dyDescent="0.3">
      <c r="A226" s="7">
        <v>43780</v>
      </c>
      <c r="B226" s="1" t="s">
        <v>1</v>
      </c>
      <c r="C226" s="70">
        <f>'[4]Daily Roster'!$C226</f>
        <v>0</v>
      </c>
      <c r="D226" s="70">
        <f>'[4]Daily Roster'!$D226</f>
        <v>0</v>
      </c>
      <c r="E226" s="70">
        <f>'[4]Daily Roster'!$E226</f>
        <v>0</v>
      </c>
      <c r="F226" s="70">
        <f>'[4]Daily Roster'!$F226</f>
        <v>0</v>
      </c>
      <c r="G226" s="70">
        <f>'[4]Daily Roster'!$G226</f>
        <v>0</v>
      </c>
      <c r="H226" s="70">
        <f>'[4]Daily Roster'!$H226</f>
        <v>0</v>
      </c>
      <c r="I226" s="70">
        <f>'[4]Daily Roster'!$I226</f>
        <v>0</v>
      </c>
      <c r="J226" s="70">
        <f>'[4]Daily Roster'!$J226</f>
        <v>0</v>
      </c>
      <c r="K226" s="70">
        <f>'[4]Daily Roster'!$K226</f>
        <v>0</v>
      </c>
      <c r="L226" s="70">
        <f>'[4]Daily Roster'!$L226</f>
        <v>0</v>
      </c>
      <c r="M226" s="70">
        <f>'[4]Daily Roster'!$M226</f>
        <v>0</v>
      </c>
      <c r="N226" s="56">
        <f>'[4]Daily Roster'!$N226</f>
        <v>0</v>
      </c>
      <c r="O226" s="56">
        <f>'[4]Daily Roster'!$O226</f>
        <v>0</v>
      </c>
      <c r="P226" s="56">
        <f>'[4]Daily Roster'!$P226</f>
        <v>0</v>
      </c>
      <c r="Q226" s="56">
        <f>'[4]Daily Roster'!$Q226</f>
        <v>0</v>
      </c>
      <c r="R226" s="56">
        <f>'[4]Daily Roster'!$R226</f>
        <v>0</v>
      </c>
      <c r="S226" s="56">
        <f>'[4]Daily Roster'!$S226</f>
        <v>0</v>
      </c>
      <c r="T226" s="56">
        <f>'[4]Daily Roster'!$T226</f>
        <v>0</v>
      </c>
    </row>
    <row r="227" spans="1:20" x14ac:dyDescent="0.3">
      <c r="A227" s="7">
        <v>43781</v>
      </c>
      <c r="B227" s="1" t="s">
        <v>2</v>
      </c>
      <c r="C227" s="70">
        <f>'[4]Daily Roster'!$C227</f>
        <v>0</v>
      </c>
      <c r="D227" s="70">
        <f>'[4]Daily Roster'!$D227</f>
        <v>0</v>
      </c>
      <c r="E227" s="70">
        <f>'[4]Daily Roster'!$E227</f>
        <v>0</v>
      </c>
      <c r="F227" s="70">
        <f>'[4]Daily Roster'!$F227</f>
        <v>0</v>
      </c>
      <c r="G227" s="70">
        <f>'[4]Daily Roster'!$G227</f>
        <v>0</v>
      </c>
      <c r="H227" s="70">
        <f>'[4]Daily Roster'!$H227</f>
        <v>0</v>
      </c>
      <c r="I227" s="70">
        <f>'[4]Daily Roster'!$I227</f>
        <v>0</v>
      </c>
      <c r="J227" s="70">
        <f>'[4]Daily Roster'!$J227</f>
        <v>0</v>
      </c>
      <c r="K227" s="70">
        <f>'[4]Daily Roster'!$K227</f>
        <v>0</v>
      </c>
      <c r="L227" s="70">
        <f>'[4]Daily Roster'!$L227</f>
        <v>0</v>
      </c>
      <c r="M227" s="70">
        <f>'[4]Daily Roster'!$M227</f>
        <v>0</v>
      </c>
      <c r="N227" s="56">
        <f>'[4]Daily Roster'!$N227</f>
        <v>0</v>
      </c>
      <c r="O227" s="56">
        <f>'[4]Daily Roster'!$O227</f>
        <v>0</v>
      </c>
      <c r="P227" s="56">
        <f>'[4]Daily Roster'!$P227</f>
        <v>0</v>
      </c>
      <c r="Q227" s="56">
        <f>'[4]Daily Roster'!$Q227</f>
        <v>0</v>
      </c>
      <c r="R227" s="56">
        <f>'[4]Daily Roster'!$R227</f>
        <v>0</v>
      </c>
      <c r="S227" s="56">
        <f>'[4]Daily Roster'!$S227</f>
        <v>0</v>
      </c>
      <c r="T227" s="56">
        <f>'[4]Daily Roster'!$T227</f>
        <v>0</v>
      </c>
    </row>
    <row r="228" spans="1:20" x14ac:dyDescent="0.3">
      <c r="A228" s="7">
        <v>43782</v>
      </c>
      <c r="B228" s="1" t="s">
        <v>3</v>
      </c>
      <c r="C228" s="70">
        <f>'[4]Daily Roster'!$C228</f>
        <v>0</v>
      </c>
      <c r="D228" s="70">
        <f>'[4]Daily Roster'!$D228</f>
        <v>0</v>
      </c>
      <c r="E228" s="70">
        <f>'[4]Daily Roster'!$E228</f>
        <v>0</v>
      </c>
      <c r="F228" s="70">
        <f>'[4]Daily Roster'!$F228</f>
        <v>0</v>
      </c>
      <c r="G228" s="70">
        <f>'[4]Daily Roster'!$G228</f>
        <v>0</v>
      </c>
      <c r="H228" s="70">
        <f>'[4]Daily Roster'!$H228</f>
        <v>0</v>
      </c>
      <c r="I228" s="70">
        <f>'[4]Daily Roster'!$I228</f>
        <v>0</v>
      </c>
      <c r="J228" s="70">
        <f>'[4]Daily Roster'!$J228</f>
        <v>0</v>
      </c>
      <c r="K228" s="70">
        <f>'[4]Daily Roster'!$K228</f>
        <v>0</v>
      </c>
      <c r="L228" s="70">
        <f>'[4]Daily Roster'!$L228</f>
        <v>0</v>
      </c>
      <c r="M228" s="70">
        <f>'[4]Daily Roster'!$M228</f>
        <v>0</v>
      </c>
      <c r="N228" s="56">
        <f>'[4]Daily Roster'!$N228</f>
        <v>0</v>
      </c>
      <c r="O228" s="56">
        <f>'[4]Daily Roster'!$O228</f>
        <v>0</v>
      </c>
      <c r="P228" s="56">
        <f>'[4]Daily Roster'!$P228</f>
        <v>0</v>
      </c>
      <c r="Q228" s="56">
        <f>'[4]Daily Roster'!$Q228</f>
        <v>0</v>
      </c>
      <c r="R228" s="56">
        <f>'[4]Daily Roster'!$R228</f>
        <v>0</v>
      </c>
      <c r="S228" s="56">
        <f>'[4]Daily Roster'!$S228</f>
        <v>0</v>
      </c>
      <c r="T228" s="56">
        <f>'[4]Daily Roster'!$T228</f>
        <v>0</v>
      </c>
    </row>
    <row r="229" spans="1:20" x14ac:dyDescent="0.3">
      <c r="A229" s="7">
        <v>43783</v>
      </c>
      <c r="B229" s="1" t="s">
        <v>4</v>
      </c>
      <c r="C229" s="70">
        <f>'[4]Daily Roster'!$C229</f>
        <v>0</v>
      </c>
      <c r="D229" s="70">
        <f>'[4]Daily Roster'!$D229</f>
        <v>0</v>
      </c>
      <c r="E229" s="70">
        <f>'[4]Daily Roster'!$E229</f>
        <v>0</v>
      </c>
      <c r="F229" s="70">
        <f>'[4]Daily Roster'!$F229</f>
        <v>0</v>
      </c>
      <c r="G229" s="70">
        <f>'[4]Daily Roster'!$G229</f>
        <v>0</v>
      </c>
      <c r="H229" s="70">
        <f>'[4]Daily Roster'!$H229</f>
        <v>0</v>
      </c>
      <c r="I229" s="70">
        <f>'[4]Daily Roster'!$I229</f>
        <v>0</v>
      </c>
      <c r="J229" s="70">
        <f>'[4]Daily Roster'!$J229</f>
        <v>0</v>
      </c>
      <c r="K229" s="70">
        <f>'[4]Daily Roster'!$K229</f>
        <v>0</v>
      </c>
      <c r="L229" s="70">
        <f>'[4]Daily Roster'!$L229</f>
        <v>0</v>
      </c>
      <c r="M229" s="70">
        <f>'[4]Daily Roster'!$M229</f>
        <v>0</v>
      </c>
      <c r="N229" s="56">
        <f>'[4]Daily Roster'!$N229</f>
        <v>0</v>
      </c>
      <c r="O229" s="56">
        <f>'[4]Daily Roster'!$O229</f>
        <v>0</v>
      </c>
      <c r="P229" s="56">
        <f>'[4]Daily Roster'!$P229</f>
        <v>0</v>
      </c>
      <c r="Q229" s="56">
        <f>'[4]Daily Roster'!$Q229</f>
        <v>0</v>
      </c>
      <c r="R229" s="56">
        <f>'[4]Daily Roster'!$R229</f>
        <v>0</v>
      </c>
      <c r="S229" s="56">
        <f>'[4]Daily Roster'!$S229</f>
        <v>0</v>
      </c>
      <c r="T229" s="56">
        <f>'[4]Daily Roster'!$T229</f>
        <v>0</v>
      </c>
    </row>
    <row r="230" spans="1:20" x14ac:dyDescent="0.3">
      <c r="A230" s="7">
        <v>43784</v>
      </c>
      <c r="B230" s="1" t="s">
        <v>5</v>
      </c>
      <c r="C230" s="70">
        <f>'[4]Daily Roster'!$C230</f>
        <v>0</v>
      </c>
      <c r="D230" s="70">
        <f>'[4]Daily Roster'!$D230</f>
        <v>0</v>
      </c>
      <c r="E230" s="70">
        <f>'[4]Daily Roster'!$E230</f>
        <v>0</v>
      </c>
      <c r="F230" s="70">
        <f>'[4]Daily Roster'!$F230</f>
        <v>0</v>
      </c>
      <c r="G230" s="70">
        <f>'[4]Daily Roster'!$G230</f>
        <v>0</v>
      </c>
      <c r="H230" s="70">
        <f>'[4]Daily Roster'!$H230</f>
        <v>0</v>
      </c>
      <c r="I230" s="70">
        <f>'[4]Daily Roster'!$I230</f>
        <v>0</v>
      </c>
      <c r="J230" s="70">
        <f>'[4]Daily Roster'!$J230</f>
        <v>0</v>
      </c>
      <c r="K230" s="70">
        <f>'[4]Daily Roster'!$K230</f>
        <v>0</v>
      </c>
      <c r="L230" s="70">
        <f>'[4]Daily Roster'!$L230</f>
        <v>0</v>
      </c>
      <c r="M230" s="70">
        <f>'[4]Daily Roster'!$M230</f>
        <v>0</v>
      </c>
      <c r="N230" s="56">
        <f>'[4]Daily Roster'!$N230</f>
        <v>0</v>
      </c>
      <c r="O230" s="56">
        <f>'[4]Daily Roster'!$O230</f>
        <v>0</v>
      </c>
      <c r="P230" s="56">
        <f>'[4]Daily Roster'!$P230</f>
        <v>0</v>
      </c>
      <c r="Q230" s="56">
        <f>'[4]Daily Roster'!$Q230</f>
        <v>0</v>
      </c>
      <c r="R230" s="56">
        <f>'[4]Daily Roster'!$R230</f>
        <v>0</v>
      </c>
      <c r="S230" s="56">
        <f>'[4]Daily Roster'!$S230</f>
        <v>0</v>
      </c>
      <c r="T230" s="56">
        <f>'[4]Daily Roster'!$T230</f>
        <v>0</v>
      </c>
    </row>
    <row r="231" spans="1:20" x14ac:dyDescent="0.3">
      <c r="A231" s="7">
        <v>43787</v>
      </c>
      <c r="B231" s="1" t="s">
        <v>1</v>
      </c>
      <c r="C231" s="70">
        <f>'[4]Daily Roster'!$C231</f>
        <v>0</v>
      </c>
      <c r="D231" s="70">
        <f>'[4]Daily Roster'!$D231</f>
        <v>0</v>
      </c>
      <c r="E231" s="70">
        <f>'[4]Daily Roster'!$E231</f>
        <v>0</v>
      </c>
      <c r="F231" s="70">
        <f>'[4]Daily Roster'!$F231</f>
        <v>0</v>
      </c>
      <c r="G231" s="70">
        <f>'[4]Daily Roster'!$G231</f>
        <v>0</v>
      </c>
      <c r="H231" s="70">
        <f>'[4]Daily Roster'!$H231</f>
        <v>0</v>
      </c>
      <c r="I231" s="70">
        <f>'[4]Daily Roster'!$I231</f>
        <v>0</v>
      </c>
      <c r="J231" s="70">
        <f>'[4]Daily Roster'!$J231</f>
        <v>0</v>
      </c>
      <c r="K231" s="70">
        <f>'[4]Daily Roster'!$K231</f>
        <v>0</v>
      </c>
      <c r="L231" s="70">
        <f>'[4]Daily Roster'!$L231</f>
        <v>0</v>
      </c>
      <c r="M231" s="70">
        <f>'[4]Daily Roster'!$M231</f>
        <v>0</v>
      </c>
      <c r="N231" s="56">
        <f>'[4]Daily Roster'!$N231</f>
        <v>0</v>
      </c>
      <c r="O231" s="56">
        <f>'[4]Daily Roster'!$O231</f>
        <v>0</v>
      </c>
      <c r="P231" s="56">
        <f>'[4]Daily Roster'!$P231</f>
        <v>0</v>
      </c>
      <c r="Q231" s="56">
        <f>'[4]Daily Roster'!$Q231</f>
        <v>0</v>
      </c>
      <c r="R231" s="56">
        <f>'[4]Daily Roster'!$R231</f>
        <v>0</v>
      </c>
      <c r="S231" s="56">
        <f>'[4]Daily Roster'!$S231</f>
        <v>0</v>
      </c>
      <c r="T231" s="56">
        <f>'[4]Daily Roster'!$T231</f>
        <v>0</v>
      </c>
    </row>
    <row r="232" spans="1:20" x14ac:dyDescent="0.3">
      <c r="A232" s="7">
        <v>43788</v>
      </c>
      <c r="B232" s="1" t="s">
        <v>2</v>
      </c>
      <c r="C232" s="70">
        <f>'[4]Daily Roster'!$C232</f>
        <v>0</v>
      </c>
      <c r="D232" s="70">
        <f>'[4]Daily Roster'!$D232</f>
        <v>0</v>
      </c>
      <c r="E232" s="70">
        <f>'[4]Daily Roster'!$E232</f>
        <v>0</v>
      </c>
      <c r="F232" s="70">
        <f>'[4]Daily Roster'!$F232</f>
        <v>0</v>
      </c>
      <c r="G232" s="70">
        <f>'[4]Daily Roster'!$G232</f>
        <v>0</v>
      </c>
      <c r="H232" s="70">
        <f>'[4]Daily Roster'!$H232</f>
        <v>0</v>
      </c>
      <c r="I232" s="70">
        <f>'[4]Daily Roster'!$I232</f>
        <v>0</v>
      </c>
      <c r="J232" s="70">
        <f>'[4]Daily Roster'!$J232</f>
        <v>0</v>
      </c>
      <c r="K232" s="70">
        <f>'[4]Daily Roster'!$K232</f>
        <v>0</v>
      </c>
      <c r="L232" s="70">
        <f>'[4]Daily Roster'!$L232</f>
        <v>0</v>
      </c>
      <c r="M232" s="70">
        <f>'[4]Daily Roster'!$M232</f>
        <v>0</v>
      </c>
      <c r="N232" s="56">
        <f>'[4]Daily Roster'!$N232</f>
        <v>0</v>
      </c>
      <c r="O232" s="56">
        <f>'[4]Daily Roster'!$O232</f>
        <v>0</v>
      </c>
      <c r="P232" s="56">
        <f>'[4]Daily Roster'!$P232</f>
        <v>0</v>
      </c>
      <c r="Q232" s="56">
        <f>'[4]Daily Roster'!$Q232</f>
        <v>0</v>
      </c>
      <c r="R232" s="56">
        <f>'[4]Daily Roster'!$R232</f>
        <v>0</v>
      </c>
      <c r="S232" s="56">
        <f>'[4]Daily Roster'!$S232</f>
        <v>0</v>
      </c>
      <c r="T232" s="56">
        <f>'[4]Daily Roster'!$T232</f>
        <v>0</v>
      </c>
    </row>
    <row r="233" spans="1:20" x14ac:dyDescent="0.3">
      <c r="A233" s="7">
        <v>43789</v>
      </c>
      <c r="B233" s="1" t="s">
        <v>3</v>
      </c>
      <c r="C233" s="70">
        <f>'[4]Daily Roster'!$C233</f>
        <v>0</v>
      </c>
      <c r="D233" s="70">
        <f>'[4]Daily Roster'!$D233</f>
        <v>0</v>
      </c>
      <c r="E233" s="70">
        <f>'[4]Daily Roster'!$E233</f>
        <v>0</v>
      </c>
      <c r="F233" s="70">
        <f>'[4]Daily Roster'!$F233</f>
        <v>0</v>
      </c>
      <c r="G233" s="70">
        <f>'[4]Daily Roster'!$G233</f>
        <v>0</v>
      </c>
      <c r="H233" s="70">
        <f>'[4]Daily Roster'!$H233</f>
        <v>0</v>
      </c>
      <c r="I233" s="70">
        <f>'[4]Daily Roster'!$I233</f>
        <v>0</v>
      </c>
      <c r="J233" s="70">
        <f>'[4]Daily Roster'!$J233</f>
        <v>0</v>
      </c>
      <c r="K233" s="70">
        <f>'[4]Daily Roster'!$K233</f>
        <v>0</v>
      </c>
      <c r="L233" s="70">
        <f>'[4]Daily Roster'!$L233</f>
        <v>0</v>
      </c>
      <c r="M233" s="70">
        <f>'[4]Daily Roster'!$M233</f>
        <v>0</v>
      </c>
      <c r="N233" s="56">
        <f>'[4]Daily Roster'!$N233</f>
        <v>0</v>
      </c>
      <c r="O233" s="56">
        <f>'[4]Daily Roster'!$O233</f>
        <v>0</v>
      </c>
      <c r="P233" s="56">
        <f>'[4]Daily Roster'!$P233</f>
        <v>0</v>
      </c>
      <c r="Q233" s="56">
        <f>'[4]Daily Roster'!$Q233</f>
        <v>0</v>
      </c>
      <c r="R233" s="56">
        <f>'[4]Daily Roster'!$R233</f>
        <v>0</v>
      </c>
      <c r="S233" s="56">
        <f>'[4]Daily Roster'!$S233</f>
        <v>0</v>
      </c>
      <c r="T233" s="56">
        <f>'[4]Daily Roster'!$T233</f>
        <v>0</v>
      </c>
    </row>
    <row r="234" spans="1:20" x14ac:dyDescent="0.3">
      <c r="A234" s="7">
        <v>43790</v>
      </c>
      <c r="B234" s="1" t="s">
        <v>4</v>
      </c>
      <c r="C234" s="70">
        <f>'[4]Daily Roster'!$C234</f>
        <v>0</v>
      </c>
      <c r="D234" s="70">
        <f>'[4]Daily Roster'!$D234</f>
        <v>0</v>
      </c>
      <c r="E234" s="70">
        <f>'[4]Daily Roster'!$E234</f>
        <v>0</v>
      </c>
      <c r="F234" s="70">
        <f>'[4]Daily Roster'!$F234</f>
        <v>0</v>
      </c>
      <c r="G234" s="70">
        <f>'[4]Daily Roster'!$G234</f>
        <v>0</v>
      </c>
      <c r="H234" s="70">
        <f>'[4]Daily Roster'!$H234</f>
        <v>0</v>
      </c>
      <c r="I234" s="70">
        <f>'[4]Daily Roster'!$I234</f>
        <v>0</v>
      </c>
      <c r="J234" s="70">
        <f>'[4]Daily Roster'!$J234</f>
        <v>0</v>
      </c>
      <c r="K234" s="70">
        <f>'[4]Daily Roster'!$K234</f>
        <v>0</v>
      </c>
      <c r="L234" s="70">
        <f>'[4]Daily Roster'!$L234</f>
        <v>0</v>
      </c>
      <c r="M234" s="70">
        <f>'[4]Daily Roster'!$M234</f>
        <v>0</v>
      </c>
      <c r="N234" s="56">
        <f>'[4]Daily Roster'!$N234</f>
        <v>0</v>
      </c>
      <c r="O234" s="56">
        <f>'[4]Daily Roster'!$O234</f>
        <v>0</v>
      </c>
      <c r="P234" s="56">
        <f>'[4]Daily Roster'!$P234</f>
        <v>0</v>
      </c>
      <c r="Q234" s="56">
        <f>'[4]Daily Roster'!$Q234</f>
        <v>0</v>
      </c>
      <c r="R234" s="56">
        <f>'[4]Daily Roster'!$R234</f>
        <v>0</v>
      </c>
      <c r="S234" s="56">
        <f>'[4]Daily Roster'!$S234</f>
        <v>0</v>
      </c>
      <c r="T234" s="56">
        <f>'[4]Daily Roster'!$T234</f>
        <v>0</v>
      </c>
    </row>
    <row r="235" spans="1:20" x14ac:dyDescent="0.3">
      <c r="A235" s="7">
        <v>43791</v>
      </c>
      <c r="B235" s="1" t="s">
        <v>5</v>
      </c>
      <c r="C235" s="70">
        <f>'[4]Daily Roster'!$C235</f>
        <v>0</v>
      </c>
      <c r="D235" s="70">
        <f>'[4]Daily Roster'!$D235</f>
        <v>0</v>
      </c>
      <c r="E235" s="70">
        <f>'[4]Daily Roster'!$E235</f>
        <v>0</v>
      </c>
      <c r="F235" s="70">
        <f>'[4]Daily Roster'!$F235</f>
        <v>0</v>
      </c>
      <c r="G235" s="70">
        <f>'[4]Daily Roster'!$G235</f>
        <v>0</v>
      </c>
      <c r="H235" s="70">
        <f>'[4]Daily Roster'!$H235</f>
        <v>0</v>
      </c>
      <c r="I235" s="70">
        <f>'[4]Daily Roster'!$I235</f>
        <v>0</v>
      </c>
      <c r="J235" s="70">
        <f>'[4]Daily Roster'!$J235</f>
        <v>0</v>
      </c>
      <c r="K235" s="70">
        <f>'[4]Daily Roster'!$K235</f>
        <v>0</v>
      </c>
      <c r="L235" s="70">
        <f>'[4]Daily Roster'!$L235</f>
        <v>0</v>
      </c>
      <c r="M235" s="70">
        <f>'[4]Daily Roster'!$M235</f>
        <v>0</v>
      </c>
      <c r="N235" s="56">
        <f>'[4]Daily Roster'!$N235</f>
        <v>0</v>
      </c>
      <c r="O235" s="56">
        <f>'[4]Daily Roster'!$O235</f>
        <v>0</v>
      </c>
      <c r="P235" s="56">
        <f>'[4]Daily Roster'!$P235</f>
        <v>0</v>
      </c>
      <c r="Q235" s="56">
        <f>'[4]Daily Roster'!$Q235</f>
        <v>0</v>
      </c>
      <c r="R235" s="56">
        <f>'[4]Daily Roster'!$R235</f>
        <v>0</v>
      </c>
      <c r="S235" s="56">
        <f>'[4]Daily Roster'!$S235</f>
        <v>0</v>
      </c>
      <c r="T235" s="56">
        <f>'[4]Daily Roster'!$T235</f>
        <v>0</v>
      </c>
    </row>
    <row r="236" spans="1:20" x14ac:dyDescent="0.3">
      <c r="A236" s="7">
        <v>43794</v>
      </c>
      <c r="B236" s="1" t="s">
        <v>1</v>
      </c>
      <c r="C236" s="70">
        <f>'[4]Daily Roster'!$C236</f>
        <v>0</v>
      </c>
      <c r="D236" s="70">
        <f>'[4]Daily Roster'!$D236</f>
        <v>0</v>
      </c>
      <c r="E236" s="70">
        <f>'[4]Daily Roster'!$E236</f>
        <v>0</v>
      </c>
      <c r="F236" s="70">
        <f>'[4]Daily Roster'!$F236</f>
        <v>0</v>
      </c>
      <c r="G236" s="70">
        <f>'[4]Daily Roster'!$G236</f>
        <v>0</v>
      </c>
      <c r="H236" s="70">
        <f>'[4]Daily Roster'!$H236</f>
        <v>0</v>
      </c>
      <c r="I236" s="70">
        <f>'[4]Daily Roster'!$I236</f>
        <v>0</v>
      </c>
      <c r="J236" s="70">
        <f>'[4]Daily Roster'!$J236</f>
        <v>0</v>
      </c>
      <c r="K236" s="70">
        <f>'[4]Daily Roster'!$K236</f>
        <v>0</v>
      </c>
      <c r="L236" s="70">
        <f>'[4]Daily Roster'!$L236</f>
        <v>0</v>
      </c>
      <c r="M236" s="70">
        <f>'[4]Daily Roster'!$M236</f>
        <v>0</v>
      </c>
      <c r="N236" s="56">
        <f>'[4]Daily Roster'!$N236</f>
        <v>0</v>
      </c>
      <c r="O236" s="56">
        <f>'[4]Daily Roster'!$O236</f>
        <v>0</v>
      </c>
      <c r="P236" s="56">
        <f>'[4]Daily Roster'!$P236</f>
        <v>0</v>
      </c>
      <c r="Q236" s="56">
        <f>'[4]Daily Roster'!$Q236</f>
        <v>0</v>
      </c>
      <c r="R236" s="56">
        <f>'[4]Daily Roster'!$R236</f>
        <v>0</v>
      </c>
      <c r="S236" s="56">
        <f>'[4]Daily Roster'!$S236</f>
        <v>0</v>
      </c>
      <c r="T236" s="56">
        <f>'[4]Daily Roster'!$T236</f>
        <v>0</v>
      </c>
    </row>
    <row r="237" spans="1:20" x14ac:dyDescent="0.3">
      <c r="A237" s="7">
        <v>43795</v>
      </c>
      <c r="B237" s="1" t="s">
        <v>2</v>
      </c>
      <c r="C237" s="70">
        <f>'[4]Daily Roster'!$C237</f>
        <v>0</v>
      </c>
      <c r="D237" s="70">
        <f>'[4]Daily Roster'!$D237</f>
        <v>0</v>
      </c>
      <c r="E237" s="70">
        <f>'[4]Daily Roster'!$E237</f>
        <v>0</v>
      </c>
      <c r="F237" s="70">
        <f>'[4]Daily Roster'!$F237</f>
        <v>0</v>
      </c>
      <c r="G237" s="70">
        <f>'[4]Daily Roster'!$G237</f>
        <v>0</v>
      </c>
      <c r="H237" s="70">
        <f>'[4]Daily Roster'!$H237</f>
        <v>0</v>
      </c>
      <c r="I237" s="70">
        <f>'[4]Daily Roster'!$I237</f>
        <v>0</v>
      </c>
      <c r="J237" s="70">
        <f>'[4]Daily Roster'!$J237</f>
        <v>0</v>
      </c>
      <c r="K237" s="70">
        <f>'[4]Daily Roster'!$K237</f>
        <v>0</v>
      </c>
      <c r="L237" s="70">
        <f>'[4]Daily Roster'!$L237</f>
        <v>0</v>
      </c>
      <c r="M237" s="70">
        <f>'[4]Daily Roster'!$M237</f>
        <v>0</v>
      </c>
      <c r="N237" s="56">
        <f>'[4]Daily Roster'!$N237</f>
        <v>0</v>
      </c>
      <c r="O237" s="56">
        <f>'[4]Daily Roster'!$O237</f>
        <v>0</v>
      </c>
      <c r="P237" s="56">
        <f>'[4]Daily Roster'!$P237</f>
        <v>0</v>
      </c>
      <c r="Q237" s="56">
        <f>'[4]Daily Roster'!$Q237</f>
        <v>0</v>
      </c>
      <c r="R237" s="56">
        <f>'[4]Daily Roster'!$R237</f>
        <v>0</v>
      </c>
      <c r="S237" s="56">
        <f>'[4]Daily Roster'!$S237</f>
        <v>0</v>
      </c>
      <c r="T237" s="56">
        <f>'[4]Daily Roster'!$T237</f>
        <v>0</v>
      </c>
    </row>
    <row r="238" spans="1:20" x14ac:dyDescent="0.3">
      <c r="A238" s="7">
        <v>43796</v>
      </c>
      <c r="B238" s="1" t="s">
        <v>3</v>
      </c>
      <c r="C238" s="70">
        <f>'[4]Daily Roster'!$C238</f>
        <v>0</v>
      </c>
      <c r="D238" s="70">
        <f>'[4]Daily Roster'!$D238</f>
        <v>0</v>
      </c>
      <c r="E238" s="70">
        <f>'[4]Daily Roster'!$E238</f>
        <v>0</v>
      </c>
      <c r="F238" s="70">
        <f>'[4]Daily Roster'!$F238</f>
        <v>0</v>
      </c>
      <c r="G238" s="70">
        <f>'[4]Daily Roster'!$G238</f>
        <v>0</v>
      </c>
      <c r="H238" s="70">
        <f>'[4]Daily Roster'!$H238</f>
        <v>0</v>
      </c>
      <c r="I238" s="70">
        <f>'[4]Daily Roster'!$I238</f>
        <v>0</v>
      </c>
      <c r="J238" s="70">
        <f>'[4]Daily Roster'!$J238</f>
        <v>0</v>
      </c>
      <c r="K238" s="70">
        <f>'[4]Daily Roster'!$K238</f>
        <v>0</v>
      </c>
      <c r="L238" s="70">
        <f>'[4]Daily Roster'!$L238</f>
        <v>0</v>
      </c>
      <c r="M238" s="70">
        <f>'[4]Daily Roster'!$M238</f>
        <v>0</v>
      </c>
      <c r="N238" s="56">
        <f>'[4]Daily Roster'!$N238</f>
        <v>0</v>
      </c>
      <c r="O238" s="56">
        <f>'[4]Daily Roster'!$O238</f>
        <v>0</v>
      </c>
      <c r="P238" s="56">
        <f>'[4]Daily Roster'!$P238</f>
        <v>0</v>
      </c>
      <c r="Q238" s="56">
        <f>'[4]Daily Roster'!$Q238</f>
        <v>0</v>
      </c>
      <c r="R238" s="56">
        <f>'[4]Daily Roster'!$R238</f>
        <v>0</v>
      </c>
      <c r="S238" s="56">
        <f>'[4]Daily Roster'!$S238</f>
        <v>0</v>
      </c>
      <c r="T238" s="56">
        <f>'[4]Daily Roster'!$T238</f>
        <v>0</v>
      </c>
    </row>
    <row r="239" spans="1:20" x14ac:dyDescent="0.3">
      <c r="A239" s="7">
        <v>43797</v>
      </c>
      <c r="B239" s="1" t="s">
        <v>4</v>
      </c>
      <c r="C239" s="70">
        <f>'[4]Daily Roster'!$C239</f>
        <v>0</v>
      </c>
      <c r="D239" s="70">
        <f>'[4]Daily Roster'!$D239</f>
        <v>0</v>
      </c>
      <c r="E239" s="70">
        <f>'[4]Daily Roster'!$E239</f>
        <v>0</v>
      </c>
      <c r="F239" s="70">
        <f>'[4]Daily Roster'!$F239</f>
        <v>0</v>
      </c>
      <c r="G239" s="70">
        <f>'[4]Daily Roster'!$G239</f>
        <v>0</v>
      </c>
      <c r="H239" s="70">
        <f>'[4]Daily Roster'!$H239</f>
        <v>0</v>
      </c>
      <c r="I239" s="70">
        <f>'[4]Daily Roster'!$I239</f>
        <v>0</v>
      </c>
      <c r="J239" s="70">
        <f>'[4]Daily Roster'!$J239</f>
        <v>0</v>
      </c>
      <c r="K239" s="70">
        <f>'[4]Daily Roster'!$K239</f>
        <v>0</v>
      </c>
      <c r="L239" s="70">
        <f>'[4]Daily Roster'!$L239</f>
        <v>0</v>
      </c>
      <c r="M239" s="70">
        <f>'[4]Daily Roster'!$M239</f>
        <v>0</v>
      </c>
      <c r="N239" s="56">
        <f>'[4]Daily Roster'!$N239</f>
        <v>0</v>
      </c>
      <c r="O239" s="56">
        <f>'[4]Daily Roster'!$O239</f>
        <v>0</v>
      </c>
      <c r="P239" s="56">
        <f>'[4]Daily Roster'!$P239</f>
        <v>0</v>
      </c>
      <c r="Q239" s="56">
        <f>'[4]Daily Roster'!$Q239</f>
        <v>0</v>
      </c>
      <c r="R239" s="56">
        <f>'[4]Daily Roster'!$R239</f>
        <v>0</v>
      </c>
      <c r="S239" s="56">
        <f>'[4]Daily Roster'!$S239</f>
        <v>0</v>
      </c>
      <c r="T239" s="56">
        <f>'[4]Daily Roster'!$T239</f>
        <v>0</v>
      </c>
    </row>
    <row r="240" spans="1:20" x14ac:dyDescent="0.3">
      <c r="A240" s="7">
        <v>43798</v>
      </c>
      <c r="B240" s="1" t="s">
        <v>5</v>
      </c>
      <c r="C240" s="70">
        <f>'[4]Daily Roster'!$C240</f>
        <v>0</v>
      </c>
      <c r="D240" s="70">
        <f>'[4]Daily Roster'!$D240</f>
        <v>0</v>
      </c>
      <c r="E240" s="70">
        <f>'[4]Daily Roster'!$E240</f>
        <v>0</v>
      </c>
      <c r="F240" s="70">
        <f>'[4]Daily Roster'!$F240</f>
        <v>0</v>
      </c>
      <c r="G240" s="70">
        <f>'[4]Daily Roster'!$G240</f>
        <v>0</v>
      </c>
      <c r="H240" s="70">
        <f>'[4]Daily Roster'!$H240</f>
        <v>0</v>
      </c>
      <c r="I240" s="70">
        <f>'[4]Daily Roster'!$I240</f>
        <v>0</v>
      </c>
      <c r="J240" s="70">
        <f>'[4]Daily Roster'!$J240</f>
        <v>0</v>
      </c>
      <c r="K240" s="70">
        <f>'[4]Daily Roster'!$K240</f>
        <v>0</v>
      </c>
      <c r="L240" s="70">
        <f>'[4]Daily Roster'!$L240</f>
        <v>0</v>
      </c>
      <c r="M240" s="70">
        <f>'[4]Daily Roster'!$M240</f>
        <v>0</v>
      </c>
      <c r="N240" s="56">
        <f>'[4]Daily Roster'!$N240</f>
        <v>0</v>
      </c>
      <c r="O240" s="56">
        <f>'[4]Daily Roster'!$O240</f>
        <v>0</v>
      </c>
      <c r="P240" s="56">
        <f>'[4]Daily Roster'!$P240</f>
        <v>0</v>
      </c>
      <c r="Q240" s="56">
        <f>'[4]Daily Roster'!$Q240</f>
        <v>0</v>
      </c>
      <c r="R240" s="56">
        <f>'[4]Daily Roster'!$R240</f>
        <v>0</v>
      </c>
      <c r="S240" s="56">
        <f>'[4]Daily Roster'!$S240</f>
        <v>0</v>
      </c>
      <c r="T240" s="56">
        <f>'[4]Daily Roster'!$T240</f>
        <v>0</v>
      </c>
    </row>
    <row r="241" spans="1:20" x14ac:dyDescent="0.3">
      <c r="A241" s="7">
        <v>43801</v>
      </c>
      <c r="B241" s="1" t="s">
        <v>5</v>
      </c>
      <c r="C241" s="70">
        <f>'[4]Daily Roster'!$C241</f>
        <v>0</v>
      </c>
      <c r="D241" s="70">
        <f>'[4]Daily Roster'!$D241</f>
        <v>0</v>
      </c>
      <c r="E241" s="70">
        <f>'[4]Daily Roster'!$E241</f>
        <v>0</v>
      </c>
      <c r="F241" s="70">
        <f>'[4]Daily Roster'!$F241</f>
        <v>0</v>
      </c>
      <c r="G241" s="70">
        <f>'[4]Daily Roster'!$G241</f>
        <v>0</v>
      </c>
      <c r="H241" s="70">
        <f>'[4]Daily Roster'!$H241</f>
        <v>0</v>
      </c>
      <c r="I241" s="70">
        <f>'[4]Daily Roster'!$I241</f>
        <v>0</v>
      </c>
      <c r="J241" s="70">
        <f>'[4]Daily Roster'!$J241</f>
        <v>0</v>
      </c>
      <c r="K241" s="70">
        <f>'[4]Daily Roster'!$K241</f>
        <v>0</v>
      </c>
      <c r="L241" s="70">
        <f>'[4]Daily Roster'!$L241</f>
        <v>0</v>
      </c>
      <c r="M241" s="70">
        <f>'[4]Daily Roster'!$M241</f>
        <v>0</v>
      </c>
      <c r="N241" s="56">
        <f>'[4]Daily Roster'!$N241</f>
        <v>0</v>
      </c>
      <c r="O241" s="56">
        <f>'[4]Daily Roster'!$O241</f>
        <v>0</v>
      </c>
      <c r="P241" s="56">
        <f>'[4]Daily Roster'!$P241</f>
        <v>0</v>
      </c>
      <c r="Q241" s="56">
        <f>'[4]Daily Roster'!$Q241</f>
        <v>0</v>
      </c>
      <c r="R241" s="56">
        <f>'[4]Daily Roster'!$R241</f>
        <v>0</v>
      </c>
      <c r="S241" s="56">
        <f>'[4]Daily Roster'!$S241</f>
        <v>0</v>
      </c>
      <c r="T241" s="56">
        <f>'[4]Daily Roster'!$T241</f>
        <v>0</v>
      </c>
    </row>
    <row r="242" spans="1:20" x14ac:dyDescent="0.3">
      <c r="A242" s="7">
        <v>43437</v>
      </c>
      <c r="B242" s="1" t="s">
        <v>1</v>
      </c>
      <c r="C242" s="70">
        <f>'[4]Daily Roster'!$C242</f>
        <v>0</v>
      </c>
      <c r="D242" s="70">
        <f>'[4]Daily Roster'!$D242</f>
        <v>0</v>
      </c>
      <c r="E242" s="70">
        <f>'[4]Daily Roster'!$E242</f>
        <v>0</v>
      </c>
      <c r="F242" s="70">
        <f>'[4]Daily Roster'!$F242</f>
        <v>0</v>
      </c>
      <c r="G242" s="70">
        <f>'[4]Daily Roster'!$G242</f>
        <v>0</v>
      </c>
      <c r="H242" s="70">
        <f>'[4]Daily Roster'!$H242</f>
        <v>0</v>
      </c>
      <c r="I242" s="70">
        <f>'[4]Daily Roster'!$I242</f>
        <v>0</v>
      </c>
      <c r="J242" s="70">
        <f>'[4]Daily Roster'!$J242</f>
        <v>0</v>
      </c>
      <c r="K242" s="70">
        <f>'[4]Daily Roster'!$K242</f>
        <v>0</v>
      </c>
      <c r="L242" s="70">
        <f>'[4]Daily Roster'!$L242</f>
        <v>0</v>
      </c>
      <c r="M242" s="70">
        <f>'[4]Daily Roster'!$M242</f>
        <v>0</v>
      </c>
      <c r="N242" s="56">
        <f>'[4]Daily Roster'!$N242</f>
        <v>0</v>
      </c>
      <c r="O242" s="56">
        <f>'[4]Daily Roster'!$O242</f>
        <v>0</v>
      </c>
      <c r="P242" s="56">
        <f>'[4]Daily Roster'!$P242</f>
        <v>0</v>
      </c>
      <c r="Q242" s="56">
        <f>'[4]Daily Roster'!$Q242</f>
        <v>0</v>
      </c>
      <c r="R242" s="56">
        <f>'[4]Daily Roster'!$R242</f>
        <v>0</v>
      </c>
      <c r="S242" s="56">
        <f>'[4]Daily Roster'!$S242</f>
        <v>0</v>
      </c>
      <c r="T242" s="56">
        <f>'[4]Daily Roster'!$T242</f>
        <v>0</v>
      </c>
    </row>
    <row r="243" spans="1:20" x14ac:dyDescent="0.3">
      <c r="A243" s="7">
        <v>43438</v>
      </c>
      <c r="B243" s="1" t="s">
        <v>2</v>
      </c>
      <c r="C243" s="70">
        <f>'[4]Daily Roster'!$C243</f>
        <v>0</v>
      </c>
      <c r="D243" s="70">
        <f>'[4]Daily Roster'!$D243</f>
        <v>0</v>
      </c>
      <c r="E243" s="70">
        <f>'[4]Daily Roster'!$E243</f>
        <v>0</v>
      </c>
      <c r="F243" s="70">
        <f>'[4]Daily Roster'!$F243</f>
        <v>0</v>
      </c>
      <c r="G243" s="70">
        <f>'[4]Daily Roster'!$G243</f>
        <v>0</v>
      </c>
      <c r="H243" s="70">
        <f>'[4]Daily Roster'!$H243</f>
        <v>0</v>
      </c>
      <c r="I243" s="70">
        <f>'[4]Daily Roster'!$I243</f>
        <v>0</v>
      </c>
      <c r="J243" s="70">
        <f>'[4]Daily Roster'!$J243</f>
        <v>0</v>
      </c>
      <c r="K243" s="70">
        <f>'[4]Daily Roster'!$K243</f>
        <v>0</v>
      </c>
      <c r="L243" s="70">
        <f>'[4]Daily Roster'!$L243</f>
        <v>0</v>
      </c>
      <c r="M243" s="70">
        <f>'[4]Daily Roster'!$M243</f>
        <v>0</v>
      </c>
      <c r="N243" s="56">
        <f>'[4]Daily Roster'!$N243</f>
        <v>0</v>
      </c>
      <c r="O243" s="56">
        <f>'[4]Daily Roster'!$O243</f>
        <v>0</v>
      </c>
      <c r="P243" s="56">
        <f>'[4]Daily Roster'!$P243</f>
        <v>0</v>
      </c>
      <c r="Q243" s="56">
        <f>'[4]Daily Roster'!$Q243</f>
        <v>0</v>
      </c>
      <c r="R243" s="56">
        <f>'[4]Daily Roster'!$R243</f>
        <v>0</v>
      </c>
      <c r="S243" s="56">
        <f>'[4]Daily Roster'!$S243</f>
        <v>0</v>
      </c>
      <c r="T243" s="56">
        <f>'[4]Daily Roster'!$T243</f>
        <v>0</v>
      </c>
    </row>
    <row r="244" spans="1:20" x14ac:dyDescent="0.3">
      <c r="A244" s="7">
        <v>43439</v>
      </c>
      <c r="B244" s="1" t="s">
        <v>3</v>
      </c>
      <c r="C244" s="70">
        <f>'[4]Daily Roster'!$C244</f>
        <v>0</v>
      </c>
      <c r="D244" s="70">
        <f>'[4]Daily Roster'!$D244</f>
        <v>0</v>
      </c>
      <c r="E244" s="70">
        <f>'[4]Daily Roster'!$E244</f>
        <v>0</v>
      </c>
      <c r="F244" s="70">
        <f>'[4]Daily Roster'!$F244</f>
        <v>0</v>
      </c>
      <c r="G244" s="70">
        <f>'[4]Daily Roster'!$G244</f>
        <v>0</v>
      </c>
      <c r="H244" s="70">
        <f>'[4]Daily Roster'!$H244</f>
        <v>0</v>
      </c>
      <c r="I244" s="70">
        <f>'[4]Daily Roster'!$I244</f>
        <v>0</v>
      </c>
      <c r="J244" s="70">
        <f>'[4]Daily Roster'!$J244</f>
        <v>0</v>
      </c>
      <c r="K244" s="70">
        <f>'[4]Daily Roster'!$K244</f>
        <v>0</v>
      </c>
      <c r="L244" s="70">
        <f>'[4]Daily Roster'!$L244</f>
        <v>0</v>
      </c>
      <c r="M244" s="70">
        <f>'[4]Daily Roster'!$M244</f>
        <v>0</v>
      </c>
      <c r="N244" s="56">
        <f>'[4]Daily Roster'!$N244</f>
        <v>0</v>
      </c>
      <c r="O244" s="56">
        <f>'[4]Daily Roster'!$O244</f>
        <v>0</v>
      </c>
      <c r="P244" s="56">
        <f>'[4]Daily Roster'!$P244</f>
        <v>0</v>
      </c>
      <c r="Q244" s="56">
        <f>'[4]Daily Roster'!$Q244</f>
        <v>0</v>
      </c>
      <c r="R244" s="56">
        <f>'[4]Daily Roster'!$R244</f>
        <v>0</v>
      </c>
      <c r="S244" s="56">
        <f>'[4]Daily Roster'!$S244</f>
        <v>0</v>
      </c>
      <c r="T244" s="56">
        <f>'[4]Daily Roster'!$T244</f>
        <v>0</v>
      </c>
    </row>
    <row r="245" spans="1:20" x14ac:dyDescent="0.3">
      <c r="A245" s="7">
        <v>43440</v>
      </c>
      <c r="B245" s="1" t="s">
        <v>4</v>
      </c>
      <c r="C245" s="70">
        <f>'[4]Daily Roster'!$C245</f>
        <v>0</v>
      </c>
      <c r="D245" s="70">
        <f>'[4]Daily Roster'!$D245</f>
        <v>0</v>
      </c>
      <c r="E245" s="70">
        <f>'[4]Daily Roster'!$E245</f>
        <v>0</v>
      </c>
      <c r="F245" s="70">
        <f>'[4]Daily Roster'!$F245</f>
        <v>0</v>
      </c>
      <c r="G245" s="70">
        <f>'[4]Daily Roster'!$G245</f>
        <v>0</v>
      </c>
      <c r="H245" s="70">
        <f>'[4]Daily Roster'!$H245</f>
        <v>0</v>
      </c>
      <c r="I245" s="70">
        <f>'[4]Daily Roster'!$I245</f>
        <v>0</v>
      </c>
      <c r="J245" s="70">
        <f>'[4]Daily Roster'!$J245</f>
        <v>0</v>
      </c>
      <c r="K245" s="70">
        <f>'[4]Daily Roster'!$K245</f>
        <v>0</v>
      </c>
      <c r="L245" s="70">
        <f>'[4]Daily Roster'!$L245</f>
        <v>0</v>
      </c>
      <c r="M245" s="70">
        <f>'[4]Daily Roster'!$M245</f>
        <v>0</v>
      </c>
      <c r="N245" s="56">
        <f>'[4]Daily Roster'!$N245</f>
        <v>0</v>
      </c>
      <c r="O245" s="56">
        <f>'[4]Daily Roster'!$O245</f>
        <v>0</v>
      </c>
      <c r="P245" s="56">
        <f>'[4]Daily Roster'!$P245</f>
        <v>0</v>
      </c>
      <c r="Q245" s="56">
        <f>'[4]Daily Roster'!$Q245</f>
        <v>0</v>
      </c>
      <c r="R245" s="56">
        <f>'[4]Daily Roster'!$R245</f>
        <v>0</v>
      </c>
      <c r="S245" s="56">
        <f>'[4]Daily Roster'!$S245</f>
        <v>0</v>
      </c>
      <c r="T245" s="56">
        <f>'[4]Daily Roster'!$T245</f>
        <v>0</v>
      </c>
    </row>
    <row r="246" spans="1:20" x14ac:dyDescent="0.3">
      <c r="A246" s="7">
        <v>43441</v>
      </c>
      <c r="B246" s="1" t="s">
        <v>5</v>
      </c>
      <c r="C246" s="70">
        <f>'[4]Daily Roster'!$C246</f>
        <v>0</v>
      </c>
      <c r="D246" s="70">
        <f>'[4]Daily Roster'!$D246</f>
        <v>0</v>
      </c>
      <c r="E246" s="70">
        <f>'[4]Daily Roster'!$E246</f>
        <v>0</v>
      </c>
      <c r="F246" s="70">
        <f>'[4]Daily Roster'!$F246</f>
        <v>0</v>
      </c>
      <c r="G246" s="70">
        <f>'[4]Daily Roster'!$G246</f>
        <v>0</v>
      </c>
      <c r="H246" s="70">
        <f>'[4]Daily Roster'!$H246</f>
        <v>0</v>
      </c>
      <c r="I246" s="70">
        <f>'[4]Daily Roster'!$I246</f>
        <v>0</v>
      </c>
      <c r="J246" s="70">
        <f>'[4]Daily Roster'!$J246</f>
        <v>0</v>
      </c>
      <c r="K246" s="70">
        <f>'[4]Daily Roster'!$K246</f>
        <v>0</v>
      </c>
      <c r="L246" s="70">
        <f>'[4]Daily Roster'!$L246</f>
        <v>0</v>
      </c>
      <c r="M246" s="70">
        <f>'[4]Daily Roster'!$M246</f>
        <v>0</v>
      </c>
      <c r="N246" s="56">
        <f>'[4]Daily Roster'!$N246</f>
        <v>0</v>
      </c>
      <c r="O246" s="56">
        <f>'[4]Daily Roster'!$O246</f>
        <v>0</v>
      </c>
      <c r="P246" s="56">
        <f>'[4]Daily Roster'!$P246</f>
        <v>0</v>
      </c>
      <c r="Q246" s="56">
        <f>'[4]Daily Roster'!$Q246</f>
        <v>0</v>
      </c>
      <c r="R246" s="56">
        <f>'[4]Daily Roster'!$R246</f>
        <v>0</v>
      </c>
      <c r="S246" s="56">
        <f>'[4]Daily Roster'!$S246</f>
        <v>0</v>
      </c>
      <c r="T246" s="56">
        <f>'[4]Daily Roster'!$T246</f>
        <v>0</v>
      </c>
    </row>
    <row r="247" spans="1:20" x14ac:dyDescent="0.3">
      <c r="A247" s="7">
        <v>43444</v>
      </c>
      <c r="B247" s="1" t="s">
        <v>1</v>
      </c>
      <c r="C247" s="70">
        <f>'[4]Daily Roster'!$C247</f>
        <v>0</v>
      </c>
      <c r="D247" s="70">
        <f>'[4]Daily Roster'!$D247</f>
        <v>0</v>
      </c>
      <c r="E247" s="70">
        <f>'[4]Daily Roster'!$E247</f>
        <v>0</v>
      </c>
      <c r="F247" s="70">
        <f>'[4]Daily Roster'!$F247</f>
        <v>0</v>
      </c>
      <c r="G247" s="70">
        <f>'[4]Daily Roster'!$G247</f>
        <v>0</v>
      </c>
      <c r="H247" s="70">
        <f>'[4]Daily Roster'!$H247</f>
        <v>0</v>
      </c>
      <c r="I247" s="70">
        <f>'[4]Daily Roster'!$I247</f>
        <v>0</v>
      </c>
      <c r="J247" s="70">
        <f>'[4]Daily Roster'!$J247</f>
        <v>0</v>
      </c>
      <c r="K247" s="70">
        <f>'[4]Daily Roster'!$K247</f>
        <v>0</v>
      </c>
      <c r="L247" s="70">
        <f>'[4]Daily Roster'!$L247</f>
        <v>0</v>
      </c>
      <c r="M247" s="70">
        <f>'[4]Daily Roster'!$M247</f>
        <v>0</v>
      </c>
      <c r="N247" s="56">
        <f>'[4]Daily Roster'!$N247</f>
        <v>0</v>
      </c>
      <c r="O247" s="56">
        <f>'[4]Daily Roster'!$O247</f>
        <v>0</v>
      </c>
      <c r="P247" s="56">
        <f>'[4]Daily Roster'!$P247</f>
        <v>0</v>
      </c>
      <c r="Q247" s="56">
        <f>'[4]Daily Roster'!$Q247</f>
        <v>0</v>
      </c>
      <c r="R247" s="56">
        <f>'[4]Daily Roster'!$R247</f>
        <v>0</v>
      </c>
      <c r="S247" s="56">
        <f>'[4]Daily Roster'!$S247</f>
        <v>0</v>
      </c>
      <c r="T247" s="56">
        <f>'[4]Daily Roster'!$T247</f>
        <v>0</v>
      </c>
    </row>
    <row r="248" spans="1:20" x14ac:dyDescent="0.3">
      <c r="A248" s="7">
        <v>43445</v>
      </c>
      <c r="B248" s="1" t="s">
        <v>2</v>
      </c>
      <c r="C248" s="70">
        <f>'[4]Daily Roster'!$C248</f>
        <v>0</v>
      </c>
      <c r="D248" s="70">
        <f>'[4]Daily Roster'!$D248</f>
        <v>0</v>
      </c>
      <c r="E248" s="70">
        <f>'[4]Daily Roster'!$E248</f>
        <v>0</v>
      </c>
      <c r="F248" s="70">
        <f>'[4]Daily Roster'!$F248</f>
        <v>0</v>
      </c>
      <c r="G248" s="70">
        <f>'[4]Daily Roster'!$G248</f>
        <v>0</v>
      </c>
      <c r="H248" s="70">
        <f>'[4]Daily Roster'!$H248</f>
        <v>0</v>
      </c>
      <c r="I248" s="70">
        <f>'[4]Daily Roster'!$I248</f>
        <v>0</v>
      </c>
      <c r="J248" s="70">
        <f>'[4]Daily Roster'!$J248</f>
        <v>0</v>
      </c>
      <c r="K248" s="70">
        <f>'[4]Daily Roster'!$K248</f>
        <v>0</v>
      </c>
      <c r="L248" s="70">
        <f>'[4]Daily Roster'!$L248</f>
        <v>0</v>
      </c>
      <c r="M248" s="70">
        <f>'[4]Daily Roster'!$M248</f>
        <v>0</v>
      </c>
      <c r="N248" s="56">
        <f>'[4]Daily Roster'!$N248</f>
        <v>0</v>
      </c>
      <c r="O248" s="56">
        <f>'[4]Daily Roster'!$O248</f>
        <v>0</v>
      </c>
      <c r="P248" s="56">
        <f>'[4]Daily Roster'!$P248</f>
        <v>0</v>
      </c>
      <c r="Q248" s="56">
        <f>'[4]Daily Roster'!$Q248</f>
        <v>0</v>
      </c>
      <c r="R248" s="56">
        <f>'[4]Daily Roster'!$R248</f>
        <v>0</v>
      </c>
      <c r="S248" s="56">
        <f>'[4]Daily Roster'!$S248</f>
        <v>0</v>
      </c>
      <c r="T248" s="56">
        <f>'[4]Daily Roster'!$T248</f>
        <v>0</v>
      </c>
    </row>
    <row r="249" spans="1:20" x14ac:dyDescent="0.3">
      <c r="A249" s="7">
        <v>43446</v>
      </c>
      <c r="B249" s="1" t="s">
        <v>3</v>
      </c>
      <c r="C249" s="70">
        <f>'[4]Daily Roster'!$C249</f>
        <v>0</v>
      </c>
      <c r="D249" s="70">
        <f>'[4]Daily Roster'!$D249</f>
        <v>0</v>
      </c>
      <c r="E249" s="70">
        <f>'[4]Daily Roster'!$E249</f>
        <v>0</v>
      </c>
      <c r="F249" s="70">
        <f>'[4]Daily Roster'!$F249</f>
        <v>0</v>
      </c>
      <c r="G249" s="70">
        <f>'[4]Daily Roster'!$G249</f>
        <v>0</v>
      </c>
      <c r="H249" s="70">
        <f>'[4]Daily Roster'!$H249</f>
        <v>0</v>
      </c>
      <c r="I249" s="70">
        <f>'[4]Daily Roster'!$I249</f>
        <v>0</v>
      </c>
      <c r="J249" s="70">
        <f>'[4]Daily Roster'!$J249</f>
        <v>0</v>
      </c>
      <c r="K249" s="70">
        <f>'[4]Daily Roster'!$K249</f>
        <v>0</v>
      </c>
      <c r="L249" s="70">
        <f>'[4]Daily Roster'!$L249</f>
        <v>0</v>
      </c>
      <c r="M249" s="70">
        <f>'[4]Daily Roster'!$M249</f>
        <v>0</v>
      </c>
      <c r="N249" s="56">
        <f>'[4]Daily Roster'!$N249</f>
        <v>0</v>
      </c>
      <c r="O249" s="56">
        <f>'[4]Daily Roster'!$O249</f>
        <v>0</v>
      </c>
      <c r="P249" s="56">
        <f>'[4]Daily Roster'!$P249</f>
        <v>0</v>
      </c>
      <c r="Q249" s="56">
        <f>'[4]Daily Roster'!$Q249</f>
        <v>0</v>
      </c>
      <c r="R249" s="56">
        <f>'[4]Daily Roster'!$R249</f>
        <v>0</v>
      </c>
      <c r="S249" s="56">
        <f>'[4]Daily Roster'!$S249</f>
        <v>0</v>
      </c>
      <c r="T249" s="56">
        <f>'[4]Daily Roster'!$T249</f>
        <v>0</v>
      </c>
    </row>
    <row r="250" spans="1:20" x14ac:dyDescent="0.3">
      <c r="A250" s="7">
        <v>43447</v>
      </c>
      <c r="B250" s="1" t="s">
        <v>4</v>
      </c>
      <c r="C250" s="70">
        <f>'[4]Daily Roster'!$C250</f>
        <v>0</v>
      </c>
      <c r="D250" s="70">
        <f>'[4]Daily Roster'!$D250</f>
        <v>0</v>
      </c>
      <c r="E250" s="70">
        <f>'[4]Daily Roster'!$E250</f>
        <v>0</v>
      </c>
      <c r="F250" s="70">
        <f>'[4]Daily Roster'!$F250</f>
        <v>0</v>
      </c>
      <c r="G250" s="70">
        <f>'[4]Daily Roster'!$G250</f>
        <v>0</v>
      </c>
      <c r="H250" s="70">
        <f>'[4]Daily Roster'!$H250</f>
        <v>0</v>
      </c>
      <c r="I250" s="70">
        <f>'[4]Daily Roster'!$I250</f>
        <v>0</v>
      </c>
      <c r="J250" s="70">
        <f>'[4]Daily Roster'!$J250</f>
        <v>0</v>
      </c>
      <c r="K250" s="70">
        <f>'[4]Daily Roster'!$K250</f>
        <v>0</v>
      </c>
      <c r="L250" s="70">
        <f>'[4]Daily Roster'!$L250</f>
        <v>0</v>
      </c>
      <c r="M250" s="70">
        <f>'[4]Daily Roster'!$M250</f>
        <v>0</v>
      </c>
      <c r="N250" s="56">
        <f>'[4]Daily Roster'!$N250</f>
        <v>0</v>
      </c>
      <c r="O250" s="56">
        <f>'[4]Daily Roster'!$O250</f>
        <v>0</v>
      </c>
      <c r="P250" s="56">
        <f>'[4]Daily Roster'!$P250</f>
        <v>0</v>
      </c>
      <c r="Q250" s="56">
        <f>'[4]Daily Roster'!$Q250</f>
        <v>0</v>
      </c>
      <c r="R250" s="56">
        <f>'[4]Daily Roster'!$R250</f>
        <v>0</v>
      </c>
      <c r="S250" s="56">
        <f>'[4]Daily Roster'!$S250</f>
        <v>0</v>
      </c>
      <c r="T250" s="56">
        <f>'[4]Daily Roster'!$T250</f>
        <v>0</v>
      </c>
    </row>
    <row r="251" spans="1:20" x14ac:dyDescent="0.3">
      <c r="A251" s="7">
        <v>43448</v>
      </c>
      <c r="B251" s="1" t="s">
        <v>5</v>
      </c>
      <c r="C251" s="70">
        <f>'[4]Daily Roster'!$C251</f>
        <v>0</v>
      </c>
      <c r="D251" s="70">
        <f>'[4]Daily Roster'!$D251</f>
        <v>0</v>
      </c>
      <c r="E251" s="70">
        <f>'[4]Daily Roster'!$E251</f>
        <v>0</v>
      </c>
      <c r="F251" s="70">
        <f>'[4]Daily Roster'!$F251</f>
        <v>0</v>
      </c>
      <c r="G251" s="70">
        <f>'[4]Daily Roster'!$G251</f>
        <v>0</v>
      </c>
      <c r="H251" s="70">
        <f>'[4]Daily Roster'!$H251</f>
        <v>0</v>
      </c>
      <c r="I251" s="70">
        <f>'[4]Daily Roster'!$I251</f>
        <v>0</v>
      </c>
      <c r="J251" s="70">
        <f>'[4]Daily Roster'!$J251</f>
        <v>0</v>
      </c>
      <c r="K251" s="70">
        <f>'[4]Daily Roster'!$K251</f>
        <v>0</v>
      </c>
      <c r="L251" s="70">
        <f>'[4]Daily Roster'!$L251</f>
        <v>0</v>
      </c>
      <c r="M251" s="70">
        <f>'[4]Daily Roster'!$M251</f>
        <v>0</v>
      </c>
      <c r="N251" s="56">
        <f>'[4]Daily Roster'!$N251</f>
        <v>0</v>
      </c>
      <c r="O251" s="56">
        <f>'[4]Daily Roster'!$O251</f>
        <v>0</v>
      </c>
      <c r="P251" s="56">
        <f>'[4]Daily Roster'!$P251</f>
        <v>0</v>
      </c>
      <c r="Q251" s="56">
        <f>'[4]Daily Roster'!$Q251</f>
        <v>0</v>
      </c>
      <c r="R251" s="56">
        <f>'[4]Daily Roster'!$R251</f>
        <v>0</v>
      </c>
      <c r="S251" s="56">
        <f>'[4]Daily Roster'!$S251</f>
        <v>0</v>
      </c>
      <c r="T251" s="56">
        <f>'[4]Daily Roster'!$T251</f>
        <v>0</v>
      </c>
    </row>
    <row r="252" spans="1:20" x14ac:dyDescent="0.3">
      <c r="A252" s="7">
        <v>43451</v>
      </c>
      <c r="B252" s="1" t="s">
        <v>1</v>
      </c>
      <c r="C252" s="70" t="str">
        <f>'[4]Daily Roster'!$C252</f>
        <v>Mark</v>
      </c>
      <c r="D252" s="70" t="str">
        <f>'[4]Daily Roster'!$D252</f>
        <v>V.Mai</v>
      </c>
      <c r="E252" s="70" t="str">
        <f>'[4]Daily Roster'!$E252</f>
        <v>Paree</v>
      </c>
      <c r="F252" s="70" t="str">
        <f>'[4]Daily Roster'!$F252</f>
        <v>qq</v>
      </c>
      <c r="G252" s="70" t="str">
        <f>'[4]Daily Roster'!$G252</f>
        <v>K.Yeoh</v>
      </c>
      <c r="H252" s="70">
        <f>'[4]Daily Roster'!$H252</f>
        <v>0</v>
      </c>
      <c r="I252" s="70" t="str">
        <f>'[4]Daily Roster'!$I252</f>
        <v>J.Hunter</v>
      </c>
      <c r="J252" s="70" t="str">
        <f>'[4]Daily Roster'!$J252</f>
        <v>qq</v>
      </c>
      <c r="K252" s="70" t="str">
        <f>'[4]Daily Roster'!$K252</f>
        <v>Helen</v>
      </c>
      <c r="L252" s="70" t="str">
        <f>'[4]Daily Roster'!$L252</f>
        <v>C.Vosk</v>
      </c>
      <c r="M252" s="70" t="str">
        <f>'[4]Daily Roster'!$M252</f>
        <v>Renise</v>
      </c>
      <c r="N252" s="56" t="str">
        <f>'[4]Daily Roster'!$N252</f>
        <v>Sandra</v>
      </c>
      <c r="O252" s="56" t="str">
        <f>'[4]Daily Roster'!$O252</f>
        <v>Dalia</v>
      </c>
      <c r="P252" s="56">
        <f>'[4]Daily Roster'!$P252</f>
        <v>0</v>
      </c>
      <c r="Q252" s="56">
        <f>'[4]Daily Roster'!$Q252</f>
        <v>0</v>
      </c>
      <c r="R252" s="56">
        <f>'[4]Daily Roster'!$R252</f>
        <v>0</v>
      </c>
      <c r="S252" s="56">
        <f>'[4]Daily Roster'!$S252</f>
        <v>0</v>
      </c>
      <c r="T252" s="56">
        <f>'[4]Daily Roster'!$T252</f>
        <v>0</v>
      </c>
    </row>
    <row r="253" spans="1:20" x14ac:dyDescent="0.3">
      <c r="A253" s="7">
        <v>43452</v>
      </c>
      <c r="B253" s="1" t="s">
        <v>2</v>
      </c>
      <c r="C253" s="70" t="str">
        <f>'[4]Daily Roster'!$C253</f>
        <v>Mark</v>
      </c>
      <c r="D253" s="70" t="str">
        <f>'[4]Daily Roster'!$D253</f>
        <v>V.Mai</v>
      </c>
      <c r="E253" s="70" t="str">
        <f>'[4]Daily Roster'!$E253</f>
        <v>Paree</v>
      </c>
      <c r="F253" s="70" t="str">
        <f>'[4]Daily Roster'!$F253</f>
        <v>Michael</v>
      </c>
      <c r="G253" s="70" t="str">
        <f>'[4]Daily Roster'!$G253</f>
        <v>K.Yeoh</v>
      </c>
      <c r="H253" s="70">
        <f>'[4]Daily Roster'!$H253</f>
        <v>0</v>
      </c>
      <c r="I253" s="70" t="str">
        <f>'[4]Daily Roster'!$I253</f>
        <v>J.Hunter</v>
      </c>
      <c r="J253" s="70" t="str">
        <f>'[4]Daily Roster'!$J253</f>
        <v>Vivienne</v>
      </c>
      <c r="K253" s="70" t="str">
        <f>'[4]Daily Roster'!$K253</f>
        <v>Helen</v>
      </c>
      <c r="L253" s="70" t="str">
        <f>'[4]Daily Roster'!$L253</f>
        <v>C.Vosk</v>
      </c>
      <c r="M253" s="70" t="str">
        <f>'[4]Daily Roster'!$M253</f>
        <v>Renise</v>
      </c>
      <c r="N253" s="56" t="str">
        <f>'[4]Daily Roster'!$N253</f>
        <v>Sandra</v>
      </c>
      <c r="O253" s="56" t="str">
        <f>'[4]Daily Roster'!$O253</f>
        <v>Dalia</v>
      </c>
      <c r="P253" s="56">
        <f>'[4]Daily Roster'!$P253</f>
        <v>0</v>
      </c>
      <c r="Q253" s="56">
        <f>'[4]Daily Roster'!$Q253</f>
        <v>0</v>
      </c>
      <c r="R253" s="56">
        <f>'[4]Daily Roster'!$R253</f>
        <v>0</v>
      </c>
      <c r="S253" s="56">
        <f>'[4]Daily Roster'!$S253</f>
        <v>0</v>
      </c>
      <c r="T253" s="56">
        <f>'[4]Daily Roster'!$T253</f>
        <v>0</v>
      </c>
    </row>
    <row r="254" spans="1:20" x14ac:dyDescent="0.3">
      <c r="A254" s="7">
        <v>43453</v>
      </c>
      <c r="B254" s="1" t="s">
        <v>3</v>
      </c>
      <c r="C254" s="70" t="str">
        <f>'[4]Daily Roster'!$C254</f>
        <v>Mark</v>
      </c>
      <c r="D254" s="70" t="str">
        <f>'[4]Daily Roster'!$D254</f>
        <v>V.Mai</v>
      </c>
      <c r="E254" s="70" t="str">
        <f>'[4]Daily Roster'!$E254</f>
        <v>Paree</v>
      </c>
      <c r="F254" s="70" t="str">
        <f>'[4]Daily Roster'!$F254</f>
        <v>Michael</v>
      </c>
      <c r="G254" s="70" t="str">
        <f>'[4]Daily Roster'!$G254</f>
        <v>K.Yeoh</v>
      </c>
      <c r="H254" s="70">
        <f>'[4]Daily Roster'!$H254</f>
        <v>0</v>
      </c>
      <c r="I254" s="70" t="str">
        <f>'[4]Daily Roster'!$I254</f>
        <v>J.Hunter</v>
      </c>
      <c r="J254" s="70" t="str">
        <f>'[4]Daily Roster'!$J254</f>
        <v>qq</v>
      </c>
      <c r="K254" s="70" t="str">
        <f>'[4]Daily Roster'!$K254</f>
        <v>Monique</v>
      </c>
      <c r="L254" s="70" t="str">
        <f>'[4]Daily Roster'!$L254</f>
        <v>C.Vosk</v>
      </c>
      <c r="M254" s="70" t="str">
        <f>'[4]Daily Roster'!$M254</f>
        <v>Renise</v>
      </c>
      <c r="N254" s="56" t="str">
        <f>'[4]Daily Roster'!$N254</f>
        <v>Sandra</v>
      </c>
      <c r="O254" s="56" t="str">
        <f>'[4]Daily Roster'!$O254</f>
        <v>Dalia</v>
      </c>
      <c r="P254" s="56">
        <f>'[4]Daily Roster'!$P254</f>
        <v>0</v>
      </c>
      <c r="Q254" s="56">
        <f>'[4]Daily Roster'!$Q254</f>
        <v>0</v>
      </c>
      <c r="R254" s="56">
        <f>'[4]Daily Roster'!$R254</f>
        <v>0</v>
      </c>
      <c r="S254" s="56">
        <f>'[4]Daily Roster'!$S254</f>
        <v>0</v>
      </c>
      <c r="T254" s="56">
        <f>'[4]Daily Roster'!$T254</f>
        <v>0</v>
      </c>
    </row>
    <row r="255" spans="1:20" x14ac:dyDescent="0.3">
      <c r="A255" s="7">
        <v>43454</v>
      </c>
      <c r="B255" s="1" t="s">
        <v>4</v>
      </c>
      <c r="C255" s="70" t="str">
        <f>'[4]Daily Roster'!$C255</f>
        <v>Mark</v>
      </c>
      <c r="D255" s="70" t="str">
        <f>'[4]Daily Roster'!$D255</f>
        <v>V.Shen</v>
      </c>
      <c r="E255" s="70" t="str">
        <f>'[4]Daily Roster'!$E255</f>
        <v>Paree</v>
      </c>
      <c r="F255" s="70" t="str">
        <f>'[4]Daily Roster'!$F255</f>
        <v>Michael</v>
      </c>
      <c r="G255" s="70" t="str">
        <f>'[4]Daily Roster'!$G255</f>
        <v>K.Yeoh</v>
      </c>
      <c r="H255" s="70">
        <f>'[4]Daily Roster'!$H255</f>
        <v>0</v>
      </c>
      <c r="I255" s="70" t="str">
        <f>'[4]Daily Roster'!$I255</f>
        <v>J.Hunter</v>
      </c>
      <c r="J255" s="70" t="str">
        <f>'[4]Daily Roster'!$J255</f>
        <v>qq</v>
      </c>
      <c r="K255" s="70" t="str">
        <f>'[4]Daily Roster'!$K255</f>
        <v>Helen</v>
      </c>
      <c r="L255" s="70" t="str">
        <f>'[4]Daily Roster'!$L255</f>
        <v>C.Vosk</v>
      </c>
      <c r="M255" s="70" t="str">
        <f>'[4]Daily Roster'!$M255</f>
        <v>Renise</v>
      </c>
      <c r="N255" s="56" t="str">
        <f>'[4]Daily Roster'!$N255</f>
        <v>Sandra</v>
      </c>
      <c r="O255" s="56" t="str">
        <f>'[4]Daily Roster'!$O255</f>
        <v>Dalia</v>
      </c>
      <c r="P255" s="56">
        <f>'[4]Daily Roster'!$P255</f>
        <v>0</v>
      </c>
      <c r="Q255" s="56">
        <f>'[4]Daily Roster'!$Q255</f>
        <v>0</v>
      </c>
      <c r="R255" s="56">
        <f>'[4]Daily Roster'!$R255</f>
        <v>0</v>
      </c>
      <c r="S255" s="56">
        <f>'[4]Daily Roster'!$S255</f>
        <v>0</v>
      </c>
      <c r="T255" s="56">
        <f>'[4]Daily Roster'!$T255</f>
        <v>0</v>
      </c>
    </row>
    <row r="256" spans="1:20" ht="30" x14ac:dyDescent="0.3">
      <c r="A256" s="7">
        <v>43455</v>
      </c>
      <c r="B256" s="1" t="s">
        <v>5</v>
      </c>
      <c r="C256" s="70" t="str">
        <f>'[4]Daily Roster'!$C256</f>
        <v>Mark</v>
      </c>
      <c r="D256" s="70" t="str">
        <f>'[4]Daily Roster'!$D256</f>
        <v>V.Mai</v>
      </c>
      <c r="E256" s="70" t="str">
        <f>'[4]Daily Roster'!$E256</f>
        <v>Paree &lt;11.30/Sneha&gt;11.30</v>
      </c>
      <c r="F256" s="70" t="str">
        <f>'[4]Daily Roster'!$F256</f>
        <v>MichaelL</v>
      </c>
      <c r="G256" s="70" t="str">
        <f>'[4]Daily Roster'!$G256</f>
        <v>K.Yeoh</v>
      </c>
      <c r="H256" s="70">
        <f>'[4]Daily Roster'!$H256</f>
        <v>0</v>
      </c>
      <c r="I256" s="70" t="str">
        <f>'[4]Daily Roster'!$I256</f>
        <v>J.Hunter</v>
      </c>
      <c r="J256" s="70" t="str">
        <f>'[4]Daily Roster'!$J256</f>
        <v>qq</v>
      </c>
      <c r="K256" s="70" t="str">
        <f>'[4]Daily Roster'!$K256</f>
        <v>Helen</v>
      </c>
      <c r="L256" s="70" t="str">
        <f>'[4]Daily Roster'!$L256</f>
        <v>C.Vosk</v>
      </c>
      <c r="M256" s="70" t="str">
        <f>'[4]Daily Roster'!$M256</f>
        <v>Renise</v>
      </c>
      <c r="N256" s="56" t="str">
        <f>'[4]Daily Roster'!$N256</f>
        <v>Sandra</v>
      </c>
      <c r="O256" s="56" t="str">
        <f>'[4]Daily Roster'!$O256</f>
        <v>Dalia</v>
      </c>
      <c r="P256" s="56">
        <f>'[4]Daily Roster'!$P256</f>
        <v>0</v>
      </c>
      <c r="Q256" s="56">
        <f>'[4]Daily Roster'!$Q256</f>
        <v>0</v>
      </c>
      <c r="R256" s="56">
        <f>'[4]Daily Roster'!$R256</f>
        <v>0</v>
      </c>
      <c r="S256" s="56">
        <f>'[4]Daily Roster'!$S256</f>
        <v>0</v>
      </c>
      <c r="T256" s="56">
        <f>'[4]Daily Roster'!$T256</f>
        <v>0</v>
      </c>
    </row>
    <row r="257" spans="1:20" x14ac:dyDescent="0.3">
      <c r="A257" s="7">
        <v>43458</v>
      </c>
      <c r="B257" s="1" t="s">
        <v>1</v>
      </c>
      <c r="C257" s="70" t="str">
        <f>'[4]Daily Roster'!$C257</f>
        <v>Mark</v>
      </c>
      <c r="D257" s="70" t="str">
        <f>'[4]Daily Roster'!$D257</f>
        <v>V.Mai</v>
      </c>
      <c r="E257" s="70" t="str">
        <f>'[4]Daily Roster'!$E257</f>
        <v>V.Shen</v>
      </c>
      <c r="F257" s="70" t="str">
        <f>'[4]Daily Roster'!$F257</f>
        <v>MichaelL</v>
      </c>
      <c r="G257" s="70" t="str">
        <f>'[4]Daily Roster'!$G257</f>
        <v>qq</v>
      </c>
      <c r="H257" s="70">
        <f>'[4]Daily Roster'!$H257</f>
        <v>0</v>
      </c>
      <c r="I257" s="70" t="str">
        <f>'[4]Daily Roster'!$I257</f>
        <v>J.Hunter</v>
      </c>
      <c r="J257" s="70" t="str">
        <f>'[4]Daily Roster'!$J257</f>
        <v>qq</v>
      </c>
      <c r="K257" s="70" t="str">
        <f>'[4]Daily Roster'!$K257</f>
        <v>Helen</v>
      </c>
      <c r="L257" s="70" t="str">
        <f>'[4]Daily Roster'!$L257</f>
        <v>C.Vosk</v>
      </c>
      <c r="M257" s="70" t="str">
        <f>'[4]Daily Roster'!$M257</f>
        <v>Renise</v>
      </c>
      <c r="N257" s="56" t="str">
        <f>'[4]Daily Roster'!$N257</f>
        <v>Sandra</v>
      </c>
      <c r="O257" s="56" t="str">
        <f>'[4]Daily Roster'!$O257</f>
        <v>Dalia</v>
      </c>
      <c r="P257" s="56">
        <f>'[4]Daily Roster'!$P257</f>
        <v>0</v>
      </c>
      <c r="Q257" s="56">
        <f>'[4]Daily Roster'!$Q257</f>
        <v>0</v>
      </c>
      <c r="R257" s="56">
        <f>'[4]Daily Roster'!$R257</f>
        <v>0</v>
      </c>
      <c r="S257" s="56">
        <f>'[4]Daily Roster'!$S257</f>
        <v>0</v>
      </c>
      <c r="T257" s="56">
        <f>'[4]Daily Roster'!$T257</f>
        <v>0</v>
      </c>
    </row>
    <row r="258" spans="1:20" ht="30" x14ac:dyDescent="0.3">
      <c r="A258" s="7">
        <v>43459</v>
      </c>
      <c r="B258" s="1" t="s">
        <v>2</v>
      </c>
      <c r="C258" s="70" t="str">
        <f>'[4]Daily Roster'!$C258</f>
        <v>PUBLIC HOLIDAY</v>
      </c>
      <c r="D258" s="70" t="str">
        <f>'[4]Daily Roster'!$D258</f>
        <v>PUBLIC HOLIDAY</v>
      </c>
      <c r="E258" s="70" t="str">
        <f>'[4]Daily Roster'!$E258</f>
        <v>PUBLIC HOLIDAY</v>
      </c>
      <c r="F258" s="70" t="str">
        <f>'[4]Daily Roster'!$F258</f>
        <v>PUBLIC HOLIDAY</v>
      </c>
      <c r="G258" s="70" t="str">
        <f>'[4]Daily Roster'!$G258</f>
        <v>PUBLIC HOLIDAY</v>
      </c>
      <c r="H258" s="70" t="str">
        <f>'[4]Daily Roster'!$H258</f>
        <v>PUBLIC HOLIDAY</v>
      </c>
      <c r="I258" s="70" t="str">
        <f>'[4]Daily Roster'!$I258</f>
        <v>PUBLIC HOLIDAY</v>
      </c>
      <c r="J258" s="70" t="str">
        <f>'[4]Daily Roster'!$J258</f>
        <v>PUBLIC HOLIDAY</v>
      </c>
      <c r="K258" s="70" t="str">
        <f>'[4]Daily Roster'!$K258</f>
        <v>PUBLIC HOLIDAY</v>
      </c>
      <c r="L258" s="70" t="str">
        <f>'[4]Daily Roster'!$L258</f>
        <v>PUBLIC HOLIDAY</v>
      </c>
      <c r="M258" s="70" t="str">
        <f>'[4]Daily Roster'!$M258</f>
        <v>PUBLIC HOLIDAY</v>
      </c>
      <c r="N258" s="56" t="str">
        <f>'[4]Daily Roster'!$N258</f>
        <v>PUBLIC HOLIDAY</v>
      </c>
      <c r="O258" s="56" t="str">
        <f>'[4]Daily Roster'!$O258</f>
        <v>PUBLIC HOLIDAY</v>
      </c>
      <c r="P258" s="56" t="str">
        <f>'[4]Daily Roster'!$P258</f>
        <v>PUBLIC HOLIDAY</v>
      </c>
      <c r="Q258" s="56" t="str">
        <f>'[4]Daily Roster'!$Q258</f>
        <v>PUBLIC HOLIDAY</v>
      </c>
      <c r="R258" s="56" t="str">
        <f>'[4]Daily Roster'!$R258</f>
        <v>PUBLIC HOLIDAY</v>
      </c>
      <c r="S258" s="56" t="str">
        <f>'[4]Daily Roster'!$S258</f>
        <v>PUBLIC HOLIDAY</v>
      </c>
      <c r="T258" s="56" t="str">
        <f>'[4]Daily Roster'!$T258</f>
        <v>PUBLIC HOLIDAY</v>
      </c>
    </row>
    <row r="259" spans="1:20" ht="30" x14ac:dyDescent="0.3">
      <c r="A259" s="7">
        <v>43460</v>
      </c>
      <c r="B259" s="1" t="s">
        <v>3</v>
      </c>
      <c r="C259" s="70" t="str">
        <f>'[4]Daily Roster'!$C259</f>
        <v>PUBLIC HOLIDAY</v>
      </c>
      <c r="D259" s="70" t="str">
        <f>'[4]Daily Roster'!$D259</f>
        <v>PUBLIC HOLIDAY</v>
      </c>
      <c r="E259" s="70" t="str">
        <f>'[4]Daily Roster'!$E259</f>
        <v>PUBLIC HOLIDAY</v>
      </c>
      <c r="F259" s="70" t="str">
        <f>'[4]Daily Roster'!$F259</f>
        <v>PUBLIC HOLIDAY</v>
      </c>
      <c r="G259" s="70" t="str">
        <f>'[4]Daily Roster'!$G259</f>
        <v>PUBLIC HOLIDAY</v>
      </c>
      <c r="H259" s="70" t="str">
        <f>'[4]Daily Roster'!$H259</f>
        <v>PUBLIC HOLIDAY</v>
      </c>
      <c r="I259" s="70" t="str">
        <f>'[4]Daily Roster'!$I259</f>
        <v>PUBLIC HOLIDAY</v>
      </c>
      <c r="J259" s="70" t="str">
        <f>'[4]Daily Roster'!$J259</f>
        <v>PUBLIC HOLIDAY</v>
      </c>
      <c r="K259" s="70" t="str">
        <f>'[4]Daily Roster'!$K259</f>
        <v>PUBLIC HOLIDAY</v>
      </c>
      <c r="L259" s="70" t="str">
        <f>'[4]Daily Roster'!$L259</f>
        <v>PUBLIC HOLIDAY</v>
      </c>
      <c r="M259" s="70" t="str">
        <f>'[4]Daily Roster'!$M259</f>
        <v>PUBLIC HOLIDAY</v>
      </c>
      <c r="N259" s="56" t="str">
        <f>'[4]Daily Roster'!$N259</f>
        <v>PUBLIC HOLIDAY</v>
      </c>
      <c r="O259" s="56" t="str">
        <f>'[4]Daily Roster'!$O259</f>
        <v>PUBLIC HOLIDAY</v>
      </c>
      <c r="P259" s="56" t="str">
        <f>'[4]Daily Roster'!$P259</f>
        <v>PUBLIC HOLIDAY</v>
      </c>
      <c r="Q259" s="56" t="str">
        <f>'[4]Daily Roster'!$Q259</f>
        <v>PUBLIC HOLIDAY</v>
      </c>
      <c r="R259" s="56" t="str">
        <f>'[4]Daily Roster'!$R259</f>
        <v>PUBLIC HOLIDAY</v>
      </c>
      <c r="S259" s="56" t="str">
        <f>'[4]Daily Roster'!$S259</f>
        <v>PUBLIC HOLIDAY</v>
      </c>
      <c r="T259" s="56" t="str">
        <f>'[4]Daily Roster'!$T259</f>
        <v>PUBLIC HOLIDAY</v>
      </c>
    </row>
    <row r="260" spans="1:20" x14ac:dyDescent="0.3">
      <c r="A260" s="7">
        <v>43461</v>
      </c>
      <c r="B260" s="1" t="s">
        <v>4</v>
      </c>
      <c r="C260" s="70" t="str">
        <f>'[4]Daily Roster'!$C260</f>
        <v>Mark</v>
      </c>
      <c r="D260" s="70" t="str">
        <f>'[4]Daily Roster'!$D260</f>
        <v>V.Mai</v>
      </c>
      <c r="E260" s="70" t="str">
        <f>'[4]Daily Roster'!$E260</f>
        <v>closed</v>
      </c>
      <c r="F260" s="70" t="str">
        <f>'[4]Daily Roster'!$F260</f>
        <v>MichaelL</v>
      </c>
      <c r="G260" s="70" t="str">
        <f>'[4]Daily Roster'!$G260</f>
        <v>qq</v>
      </c>
      <c r="H260" s="70">
        <f>'[4]Daily Roster'!$H260</f>
        <v>0</v>
      </c>
      <c r="I260" s="70" t="str">
        <f>'[4]Daily Roster'!$I260</f>
        <v>J.Hunter</v>
      </c>
      <c r="J260" s="70" t="str">
        <f>'[4]Daily Roster'!$J260</f>
        <v>qq</v>
      </c>
      <c r="K260" s="70" t="str">
        <f>'[4]Daily Roster'!$K260</f>
        <v>Helen</v>
      </c>
      <c r="L260" s="70" t="str">
        <f>'[4]Daily Roster'!$L260</f>
        <v>C.Vosk</v>
      </c>
      <c r="M260" s="70" t="str">
        <f>'[4]Daily Roster'!$M260</f>
        <v>Renise</v>
      </c>
      <c r="N260" s="56" t="str">
        <f>'[4]Daily Roster'!$N260</f>
        <v>Sandra</v>
      </c>
      <c r="O260" s="56" t="str">
        <f>'[4]Daily Roster'!$O260</f>
        <v>Dalia</v>
      </c>
      <c r="P260" s="56">
        <f>'[4]Daily Roster'!$P260</f>
        <v>0</v>
      </c>
      <c r="Q260" s="56">
        <f>'[4]Daily Roster'!$Q260</f>
        <v>0</v>
      </c>
      <c r="R260" s="56">
        <f>'[4]Daily Roster'!$R260</f>
        <v>0</v>
      </c>
      <c r="S260" s="56">
        <f>'[4]Daily Roster'!$S260</f>
        <v>0</v>
      </c>
      <c r="T260" s="56">
        <f>'[4]Daily Roster'!$T260</f>
        <v>0</v>
      </c>
    </row>
    <row r="261" spans="1:20" x14ac:dyDescent="0.3">
      <c r="A261" s="7">
        <v>43462</v>
      </c>
      <c r="B261" s="1" t="s">
        <v>5</v>
      </c>
      <c r="C261" s="70" t="str">
        <f>'[4]Daily Roster'!$C261</f>
        <v>Mark</v>
      </c>
      <c r="D261" s="70" t="str">
        <f>'[4]Daily Roster'!$D261</f>
        <v>V.Mai</v>
      </c>
      <c r="E261" s="70" t="str">
        <f>'[4]Daily Roster'!$E261</f>
        <v>closed</v>
      </c>
      <c r="F261" s="70" t="str">
        <f>'[4]Daily Roster'!$F261</f>
        <v>MichaelL</v>
      </c>
      <c r="G261" s="70" t="str">
        <f>'[4]Daily Roster'!$G261</f>
        <v>qq</v>
      </c>
      <c r="H261" s="70">
        <f>'[4]Daily Roster'!$H261</f>
        <v>0</v>
      </c>
      <c r="I261" s="70" t="str">
        <f>'[4]Daily Roster'!$I261</f>
        <v>J.Hunter</v>
      </c>
      <c r="J261" s="70" t="str">
        <f>'[4]Daily Roster'!$J261</f>
        <v>qq</v>
      </c>
      <c r="K261" s="70" t="str">
        <f>'[4]Daily Roster'!$K261</f>
        <v>Helen</v>
      </c>
      <c r="L261" s="70" t="str">
        <f>'[4]Daily Roster'!$L261</f>
        <v>C.Vosk</v>
      </c>
      <c r="M261" s="70" t="str">
        <f>'[4]Daily Roster'!$M261</f>
        <v>Renise</v>
      </c>
      <c r="N261" s="56" t="str">
        <f>'[4]Daily Roster'!$N261</f>
        <v>Sandra</v>
      </c>
      <c r="O261" s="56" t="str">
        <f>'[4]Daily Roster'!$O261</f>
        <v>Dalia</v>
      </c>
      <c r="P261" s="56">
        <f>'[4]Daily Roster'!$P261</f>
        <v>0</v>
      </c>
      <c r="Q261" s="56">
        <f>'[4]Daily Roster'!$Q261</f>
        <v>0</v>
      </c>
      <c r="R261" s="56">
        <f>'[4]Daily Roster'!$R261</f>
        <v>0</v>
      </c>
      <c r="S261" s="56">
        <f>'[4]Daily Roster'!$S261</f>
        <v>0</v>
      </c>
      <c r="T261" s="56">
        <f>'[4]Daily Roster'!$T261</f>
        <v>0</v>
      </c>
    </row>
    <row r="262" spans="1:20" x14ac:dyDescent="0.3">
      <c r="A262" s="7">
        <v>43465</v>
      </c>
      <c r="B262" s="1" t="s">
        <v>1</v>
      </c>
      <c r="C262" s="70" t="str">
        <f>'[4]Daily Roster'!$C262</f>
        <v>Mark</v>
      </c>
      <c r="D262" s="70" t="str">
        <f>'[4]Daily Roster'!$D262</f>
        <v>J.Yang</v>
      </c>
      <c r="E262" s="70" t="str">
        <f>'[4]Daily Roster'!$E262</f>
        <v>closed</v>
      </c>
      <c r="F262" s="70" t="str">
        <f>'[4]Daily Roster'!$F262</f>
        <v>MichaelL</v>
      </c>
      <c r="G262" s="70" t="str">
        <f>'[4]Daily Roster'!$G262</f>
        <v>qq</v>
      </c>
      <c r="H262" s="70">
        <f>'[4]Daily Roster'!$H262</f>
        <v>0</v>
      </c>
      <c r="I262" s="70" t="str">
        <f>'[4]Daily Roster'!$I262</f>
        <v>J.Hunter</v>
      </c>
      <c r="J262" s="70" t="str">
        <f>'[4]Daily Roster'!$J262</f>
        <v>qq</v>
      </c>
      <c r="K262" s="70" t="str">
        <f>'[4]Daily Roster'!$K262</f>
        <v>Helen</v>
      </c>
      <c r="L262" s="70" t="str">
        <f>'[4]Daily Roster'!$L262</f>
        <v>C.Vosk</v>
      </c>
      <c r="M262" s="70" t="str">
        <f>'[4]Daily Roster'!$M262</f>
        <v>Renise</v>
      </c>
      <c r="N262" s="56" t="str">
        <f>'[4]Daily Roster'!$N262</f>
        <v>Sandra</v>
      </c>
      <c r="O262" s="56" t="str">
        <f>'[4]Daily Roster'!$O262</f>
        <v>Dalia</v>
      </c>
      <c r="P262" s="56">
        <f>'[4]Daily Roster'!$P262</f>
        <v>0</v>
      </c>
      <c r="Q262" s="56">
        <f>'[4]Daily Roster'!$Q262</f>
        <v>0</v>
      </c>
      <c r="R262" s="56">
        <f>'[4]Daily Roster'!$R262</f>
        <v>0</v>
      </c>
      <c r="S262" s="56">
        <f>'[4]Daily Roster'!$S262</f>
        <v>0</v>
      </c>
      <c r="T262" s="56">
        <f>'[4]Daily Roster'!$T262</f>
        <v>0</v>
      </c>
    </row>
    <row r="263" spans="1:20" x14ac:dyDescent="0.3">
      <c r="A263" s="7">
        <v>43466</v>
      </c>
      <c r="B263" s="1" t="s">
        <v>2</v>
      </c>
      <c r="C263" s="70" t="e">
        <f>'[4]Daily Roster'!#REF!</f>
        <v>#REF!</v>
      </c>
      <c r="D263" s="70" t="e">
        <f>'[4]Daily Roster'!#REF!</f>
        <v>#REF!</v>
      </c>
      <c r="E263" s="70" t="e">
        <f>'[4]Daily Roster'!#REF!</f>
        <v>#REF!</v>
      </c>
      <c r="F263" s="70" t="e">
        <f>'[4]Daily Roster'!#REF!</f>
        <v>#REF!</v>
      </c>
      <c r="G263" s="70" t="e">
        <f>'[4]Daily Roster'!#REF!</f>
        <v>#REF!</v>
      </c>
      <c r="H263" s="70" t="e">
        <f>'[4]Daily Roster'!#REF!</f>
        <v>#REF!</v>
      </c>
      <c r="I263" s="70" t="e">
        <f>'[4]Daily Roster'!#REF!</f>
        <v>#REF!</v>
      </c>
      <c r="J263" s="70" t="e">
        <f>'[4]Daily Roster'!#REF!</f>
        <v>#REF!</v>
      </c>
      <c r="K263" s="70" t="e">
        <f>'[4]Daily Roster'!#REF!</f>
        <v>#REF!</v>
      </c>
      <c r="L263" s="70" t="e">
        <f>'[4]Daily Roster'!#REF!</f>
        <v>#REF!</v>
      </c>
      <c r="M263" s="70" t="e">
        <f>'[4]Daily Roster'!#REF!</f>
        <v>#REF!</v>
      </c>
      <c r="N263" s="56" t="e">
        <f>'[4]Daily Roster'!#REF!</f>
        <v>#REF!</v>
      </c>
      <c r="O263" s="56" t="e">
        <f>'[4]Daily Roster'!#REF!</f>
        <v>#REF!</v>
      </c>
      <c r="P263" s="56" t="e">
        <f>'[4]Daily Roster'!#REF!</f>
        <v>#REF!</v>
      </c>
      <c r="Q263" s="56" t="e">
        <f>'[4]Daily Roster'!#REF!</f>
        <v>#REF!</v>
      </c>
      <c r="R263" s="56" t="e">
        <f>'[4]Daily Roster'!#REF!</f>
        <v>#REF!</v>
      </c>
      <c r="S263" s="56" t="e">
        <f>'[4]Daily Roster'!#REF!</f>
        <v>#REF!</v>
      </c>
      <c r="T263" s="56" t="e">
        <f>'[4]Daily Roster'!#REF!</f>
        <v>#REF!</v>
      </c>
    </row>
    <row r="264" spans="1:20" x14ac:dyDescent="0.3">
      <c r="A264" s="7">
        <v>43467</v>
      </c>
      <c r="B264" s="1" t="s">
        <v>3</v>
      </c>
      <c r="C264" s="70" t="e">
        <f>'[4]Daily Roster'!#REF!</f>
        <v>#REF!</v>
      </c>
      <c r="D264" s="70" t="e">
        <f>'[4]Daily Roster'!#REF!</f>
        <v>#REF!</v>
      </c>
      <c r="E264" s="70" t="e">
        <f>'[4]Daily Roster'!#REF!</f>
        <v>#REF!</v>
      </c>
      <c r="F264" s="70" t="e">
        <f>'[4]Daily Roster'!#REF!</f>
        <v>#REF!</v>
      </c>
      <c r="G264" s="70" t="e">
        <f>'[4]Daily Roster'!#REF!</f>
        <v>#REF!</v>
      </c>
      <c r="H264" s="70" t="e">
        <f>'[4]Daily Roster'!#REF!</f>
        <v>#REF!</v>
      </c>
      <c r="I264" s="70" t="e">
        <f>'[4]Daily Roster'!#REF!</f>
        <v>#REF!</v>
      </c>
      <c r="J264" s="70" t="e">
        <f>'[4]Daily Roster'!#REF!</f>
        <v>#REF!</v>
      </c>
      <c r="K264" s="70" t="e">
        <f>'[4]Daily Roster'!#REF!</f>
        <v>#REF!</v>
      </c>
      <c r="L264" s="70" t="e">
        <f>'[4]Daily Roster'!#REF!</f>
        <v>#REF!</v>
      </c>
      <c r="M264" s="70" t="e">
        <f>'[4]Daily Roster'!#REF!</f>
        <v>#REF!</v>
      </c>
      <c r="N264" s="56" t="e">
        <f>'[4]Daily Roster'!#REF!</f>
        <v>#REF!</v>
      </c>
      <c r="O264" s="56" t="e">
        <f>'[4]Daily Roster'!#REF!</f>
        <v>#REF!</v>
      </c>
      <c r="P264" s="56" t="e">
        <f>'[4]Daily Roster'!#REF!</f>
        <v>#REF!</v>
      </c>
      <c r="Q264" s="56" t="e">
        <f>'[4]Daily Roster'!#REF!</f>
        <v>#REF!</v>
      </c>
      <c r="R264" s="56" t="e">
        <f>'[4]Daily Roster'!#REF!</f>
        <v>#REF!</v>
      </c>
      <c r="S264" s="56" t="e">
        <f>'[4]Daily Roster'!#REF!</f>
        <v>#REF!</v>
      </c>
      <c r="T264" s="56" t="e">
        <f>'[4]Daily Roster'!#REF!</f>
        <v>#REF!</v>
      </c>
    </row>
    <row r="265" spans="1:20" x14ac:dyDescent="0.3">
      <c r="A265" s="7">
        <v>43468</v>
      </c>
      <c r="B265" s="1" t="s">
        <v>4</v>
      </c>
      <c r="C265" s="70" t="e">
        <f>'[4]Daily Roster'!#REF!</f>
        <v>#REF!</v>
      </c>
      <c r="D265" s="70" t="e">
        <f>'[4]Daily Roster'!#REF!</f>
        <v>#REF!</v>
      </c>
      <c r="E265" s="70" t="e">
        <f>'[4]Daily Roster'!#REF!</f>
        <v>#REF!</v>
      </c>
      <c r="F265" s="70" t="e">
        <f>'[4]Daily Roster'!#REF!</f>
        <v>#REF!</v>
      </c>
      <c r="G265" s="70" t="e">
        <f>'[4]Daily Roster'!#REF!</f>
        <v>#REF!</v>
      </c>
      <c r="H265" s="70" t="e">
        <f>'[4]Daily Roster'!#REF!</f>
        <v>#REF!</v>
      </c>
      <c r="I265" s="70" t="e">
        <f>'[4]Daily Roster'!#REF!</f>
        <v>#REF!</v>
      </c>
      <c r="J265" s="70" t="e">
        <f>'[4]Daily Roster'!#REF!</f>
        <v>#REF!</v>
      </c>
      <c r="K265" s="70" t="e">
        <f>'[4]Daily Roster'!#REF!</f>
        <v>#REF!</v>
      </c>
      <c r="L265" s="70" t="e">
        <f>'[4]Daily Roster'!#REF!</f>
        <v>#REF!</v>
      </c>
      <c r="M265" s="70" t="e">
        <f>'[4]Daily Roster'!#REF!</f>
        <v>#REF!</v>
      </c>
      <c r="N265" s="56" t="e">
        <f>'[4]Daily Roster'!#REF!</f>
        <v>#REF!</v>
      </c>
      <c r="O265" s="56" t="e">
        <f>'[4]Daily Roster'!#REF!</f>
        <v>#REF!</v>
      </c>
      <c r="P265" s="56" t="e">
        <f>'[4]Daily Roster'!#REF!</f>
        <v>#REF!</v>
      </c>
      <c r="Q265" s="56" t="e">
        <f>'[4]Daily Roster'!#REF!</f>
        <v>#REF!</v>
      </c>
      <c r="R265" s="56" t="e">
        <f>'[4]Daily Roster'!#REF!</f>
        <v>#REF!</v>
      </c>
      <c r="S265" s="56" t="e">
        <f>'[4]Daily Roster'!#REF!</f>
        <v>#REF!</v>
      </c>
      <c r="T265" s="56" t="e">
        <f>'[4]Daily Roster'!#REF!</f>
        <v>#REF!</v>
      </c>
    </row>
    <row r="266" spans="1:20" x14ac:dyDescent="0.3">
      <c r="A266" s="7">
        <v>43469</v>
      </c>
      <c r="B266" s="1" t="s">
        <v>5</v>
      </c>
      <c r="C266" s="70">
        <f>'[4]Daily Roster'!$C263</f>
        <v>0</v>
      </c>
      <c r="D266" s="70">
        <f>'[4]Daily Roster'!$D263</f>
        <v>0</v>
      </c>
      <c r="E266" s="70">
        <f>'[4]Daily Roster'!$E263</f>
        <v>0</v>
      </c>
      <c r="F266" s="70">
        <f>'[4]Daily Roster'!$F263</f>
        <v>0</v>
      </c>
      <c r="G266" s="70">
        <f>'[4]Daily Roster'!$G263</f>
        <v>0</v>
      </c>
      <c r="H266" s="70">
        <f>'[4]Daily Roster'!$H263</f>
        <v>0</v>
      </c>
      <c r="I266" s="70">
        <f>'[4]Daily Roster'!$I263</f>
        <v>0</v>
      </c>
      <c r="J266" s="70">
        <f>'[4]Daily Roster'!$J263</f>
        <v>0</v>
      </c>
      <c r="K266" s="70">
        <f>'[4]Daily Roster'!$K263</f>
        <v>0</v>
      </c>
      <c r="L266" s="70">
        <f>'[4]Daily Roster'!$L263</f>
        <v>0</v>
      </c>
      <c r="M266" s="70">
        <f>'[4]Daily Roster'!$M263</f>
        <v>0</v>
      </c>
      <c r="N266" s="56">
        <f>'[4]Daily Roster'!$N263</f>
        <v>0</v>
      </c>
      <c r="O266" s="56">
        <f>'[4]Daily Roster'!$O263</f>
        <v>0</v>
      </c>
      <c r="P266" s="56">
        <f>'[4]Daily Roster'!$P263</f>
        <v>0</v>
      </c>
      <c r="Q266" s="56">
        <f>'[4]Daily Roster'!$Q263</f>
        <v>0</v>
      </c>
      <c r="R266" s="56">
        <f>'[4]Daily Roster'!$R263</f>
        <v>0</v>
      </c>
      <c r="S266" s="56">
        <f>'[4]Daily Roster'!$S263</f>
        <v>0</v>
      </c>
      <c r="T266" s="56">
        <f>'[4]Daily Roster'!$T263</f>
        <v>0</v>
      </c>
    </row>
    <row r="267" spans="1:20" x14ac:dyDescent="0.3">
      <c r="A267" s="7">
        <v>43472</v>
      </c>
      <c r="B267" s="1" t="s">
        <v>1</v>
      </c>
      <c r="C267" s="70">
        <f>'[4]Daily Roster'!$C264</f>
        <v>0</v>
      </c>
      <c r="D267" s="70">
        <f>'[4]Daily Roster'!$D264</f>
        <v>0</v>
      </c>
      <c r="E267" s="70">
        <f>'[4]Daily Roster'!$E264</f>
        <v>0</v>
      </c>
      <c r="F267" s="70">
        <f>'[4]Daily Roster'!$F264</f>
        <v>0</v>
      </c>
      <c r="G267" s="70">
        <f>'[4]Daily Roster'!$G264</f>
        <v>0</v>
      </c>
      <c r="H267" s="70">
        <f>'[4]Daily Roster'!$H264</f>
        <v>0</v>
      </c>
      <c r="I267" s="70">
        <f>'[4]Daily Roster'!$I264</f>
        <v>0</v>
      </c>
      <c r="J267" s="70">
        <f>'[4]Daily Roster'!$J264</f>
        <v>0</v>
      </c>
      <c r="K267" s="70">
        <f>'[4]Daily Roster'!$K264</f>
        <v>0</v>
      </c>
      <c r="L267" s="70">
        <f>'[4]Daily Roster'!$L264</f>
        <v>0</v>
      </c>
      <c r="M267" s="70">
        <f>'[4]Daily Roster'!$M264</f>
        <v>0</v>
      </c>
      <c r="N267" s="56">
        <f>'[4]Daily Roster'!$N264</f>
        <v>0</v>
      </c>
      <c r="O267" s="56">
        <f>'[4]Daily Roster'!$O264</f>
        <v>0</v>
      </c>
      <c r="P267" s="56">
        <f>'[4]Daily Roster'!$P264</f>
        <v>0</v>
      </c>
      <c r="Q267" s="56">
        <f>'[4]Daily Roster'!$Q264</f>
        <v>0</v>
      </c>
      <c r="R267" s="56">
        <f>'[4]Daily Roster'!$R264</f>
        <v>0</v>
      </c>
      <c r="S267" s="56">
        <f>'[4]Daily Roster'!$S264</f>
        <v>0</v>
      </c>
      <c r="T267" s="56">
        <f>'[4]Daily Roster'!$T264</f>
        <v>0</v>
      </c>
    </row>
    <row r="268" spans="1:20" x14ac:dyDescent="0.3">
      <c r="A268" s="227"/>
    </row>
    <row r="269" spans="1:20" x14ac:dyDescent="0.3">
      <c r="A269" s="227"/>
    </row>
    <row r="270" spans="1:20" x14ac:dyDescent="0.3">
      <c r="A270" s="227"/>
      <c r="B270" t="s">
        <v>75</v>
      </c>
    </row>
    <row r="271" spans="1:20" x14ac:dyDescent="0.3">
      <c r="A271" s="227"/>
      <c r="B271" t="s">
        <v>76</v>
      </c>
    </row>
    <row r="272" spans="1:20" x14ac:dyDescent="0.3">
      <c r="B272" t="s">
        <v>77</v>
      </c>
    </row>
    <row r="273" spans="2:2" x14ac:dyDescent="0.3">
      <c r="B273" t="s">
        <v>78</v>
      </c>
    </row>
    <row r="274" spans="2:2" x14ac:dyDescent="0.3">
      <c r="B274" t="s">
        <v>79</v>
      </c>
    </row>
    <row r="275" spans="2:2" x14ac:dyDescent="0.3">
      <c r="B275" t="s">
        <v>80</v>
      </c>
    </row>
    <row r="276" spans="2:2" x14ac:dyDescent="0.3">
      <c r="B276" t="s">
        <v>81</v>
      </c>
    </row>
    <row r="277" spans="2:2" x14ac:dyDescent="0.3">
      <c r="B277" t="s">
        <v>82</v>
      </c>
    </row>
    <row r="278" spans="2:2" x14ac:dyDescent="0.3">
      <c r="B278" t="s">
        <v>83</v>
      </c>
    </row>
    <row r="279" spans="2:2" x14ac:dyDescent="0.3">
      <c r="B279" t="s">
        <v>84</v>
      </c>
    </row>
    <row r="280" spans="2:2" x14ac:dyDescent="0.3">
      <c r="B280" t="s">
        <v>85</v>
      </c>
    </row>
  </sheetData>
  <conditionalFormatting sqref="C268:P1048576 R268:XFD1048576 U1:XFD267">
    <cfRule type="containsText" dxfId="34" priority="54" operator="containsText" text="blank">
      <formula>NOT(ISERROR(SEARCH("blank",C1)))</formula>
    </cfRule>
  </conditionalFormatting>
  <conditionalFormatting sqref="Q268:Q1048576">
    <cfRule type="containsText" dxfId="33" priority="53" operator="containsText" text="blank">
      <formula>NOT(ISERROR(SEARCH("blank",Q268)))</formula>
    </cfRule>
  </conditionalFormatting>
  <conditionalFormatting sqref="C1:T267">
    <cfRule type="containsText" dxfId="32" priority="46" operator="containsText" text="blank">
      <formula>NOT(ISERROR(SEARCH("blank",C1)))</formula>
    </cfRule>
  </conditionalFormatting>
  <conditionalFormatting sqref="A1:B2 A3:A271 B3:B267">
    <cfRule type="containsText" dxfId="31" priority="1" operator="containsText" text="qq">
      <formula>NOT(ISERROR(SEARCH("qq",A1)))</formula>
    </cfRule>
    <cfRule type="containsText" dxfId="30" priority="2" operator="containsText" text="Public Holiday">
      <formula>NOT(ISERROR(SEARCH("Public Holiday",A1)))</formula>
    </cfRule>
    <cfRule type="containsText" dxfId="29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0"/>
  <sheetViews>
    <sheetView zoomScale="82" zoomScaleNormal="82" workbookViewId="0">
      <pane xSplit="1" topLeftCell="F1" activePane="topRight" state="frozen"/>
      <selection pane="topRight" activeCell="F17" sqref="F17"/>
    </sheetView>
  </sheetViews>
  <sheetFormatPr defaultRowHeight="16.5" x14ac:dyDescent="0.3"/>
  <cols>
    <col min="1" max="1" width="9.875" style="8" customWidth="1"/>
    <col min="2" max="2" width="10.75" bestFit="1" customWidth="1"/>
    <col min="3" max="9" width="15.375" bestFit="1" customWidth="1"/>
    <col min="10" max="10" width="16.25" customWidth="1"/>
    <col min="11" max="20" width="15.375" bestFit="1" customWidth="1"/>
    <col min="21" max="21" width="9.625" style="26" customWidth="1"/>
    <col min="22" max="22" width="13.125" bestFit="1" customWidth="1"/>
    <col min="23" max="23" width="16.125" bestFit="1" customWidth="1"/>
    <col min="24" max="24" width="13.125" bestFit="1" customWidth="1"/>
    <col min="25" max="25" width="9" style="5"/>
    <col min="26" max="27" width="13.125" bestFit="1" customWidth="1"/>
    <col min="28" max="28" width="17.625" bestFit="1" customWidth="1"/>
    <col min="29" max="30" width="25.25" bestFit="1" customWidth="1"/>
    <col min="31" max="31" width="9" style="5"/>
    <col min="32" max="32" width="14.25" customWidth="1"/>
    <col min="33" max="33" width="9" style="25"/>
    <col min="34" max="34" width="62.625" customWidth="1"/>
  </cols>
  <sheetData>
    <row r="1" spans="1:33" s="98" customFormat="1" ht="18.75" x14ac:dyDescent="0.3">
      <c r="A1" s="97" t="s">
        <v>20</v>
      </c>
      <c r="U1" s="99"/>
      <c r="Y1" s="100"/>
      <c r="AE1" s="100"/>
      <c r="AG1" s="101"/>
    </row>
    <row r="2" spans="1:33" x14ac:dyDescent="0.3">
      <c r="A2" s="102"/>
    </row>
    <row r="3" spans="1:33" s="115" customFormat="1" ht="60" x14ac:dyDescent="0.3">
      <c r="A3" s="123"/>
      <c r="B3" s="124"/>
      <c r="C3" s="125" t="str">
        <f>'[1]Daily Roster'!$C3</f>
        <v>PRODUCT RELEASE MANAGER</v>
      </c>
      <c r="D3" s="125" t="str">
        <f>'[1]Daily Roster'!$D3</f>
        <v>PRODUCT RELEASE</v>
      </c>
      <c r="E3" s="125" t="str">
        <f>'[1]Daily Roster'!$E3</f>
        <v>CHEMO</v>
      </c>
      <c r="F3" s="125" t="str">
        <f>'[1]Daily Roster'!$F3</f>
        <v>ASEPTIC PREP LEAD</v>
      </c>
      <c r="G3" s="125" t="str">
        <f>'[1]Daily Roster'!$G3</f>
        <v>ASEPTIC PREP</v>
      </c>
      <c r="H3" s="125" t="str">
        <f>'[1]Daily Roster'!$H3</f>
        <v>ASEPTIC PREP</v>
      </c>
      <c r="I3" s="125" t="str">
        <f>'[1]Daily Roster'!$I3</f>
        <v>ASEPTIC PREP (1.15-5.15) / IP SUPPORT (8.45-12.45)</v>
      </c>
      <c r="J3" s="125" t="str">
        <f>'[1]Daily Roster'!$J3</f>
        <v>EMR</v>
      </c>
      <c r="K3" s="125" t="str">
        <f>'[1]Daily Roster'!$K3</f>
        <v>INTERN</v>
      </c>
      <c r="L3" s="125" t="str">
        <f>'[1]Daily Roster'!$L3</f>
        <v>ASEPTIC PREP - DANDENONG HOSPITAL</v>
      </c>
      <c r="M3" s="125" t="str">
        <f>'[1]Daily Roster'!$M3</f>
        <v>PRODUCT RELEASE - MOORABBIN HOSPITAL</v>
      </c>
      <c r="N3" s="125" t="str">
        <f>'[1]Daily Roster'!$N3</f>
        <v>(8.45am - 12.45pm) IP SUPPORT</v>
      </c>
      <c r="O3" s="125" t="str">
        <f>'[1]Daily Roster'!$O3</f>
        <v>[PHARMACY ROLE]</v>
      </c>
      <c r="P3" s="125" t="str">
        <f>'[1]Daily Roster'!$P3</f>
        <v>[PHARMACY ROLE]</v>
      </c>
      <c r="Q3" s="125" t="str">
        <f>'[1]Daily Roster'!$Q3</f>
        <v>[PHARMACY ROLE]</v>
      </c>
      <c r="R3" s="125" t="str">
        <f>'[1]Daily Roster'!$R3</f>
        <v>[PHARMACY ROLE]</v>
      </c>
      <c r="S3" s="125" t="str">
        <f>'[1]Daily Roster'!$S3</f>
        <v>[PHARMACY ROLE]</v>
      </c>
      <c r="T3" s="125" t="str">
        <f>'[1]Daily Roster'!$T3</f>
        <v>[PHARMACY ROLE]</v>
      </c>
      <c r="U3" s="126"/>
      <c r="V3" s="127" t="s">
        <v>66</v>
      </c>
      <c r="W3" s="127" t="s">
        <v>67</v>
      </c>
      <c r="X3" s="127" t="s">
        <v>68</v>
      </c>
      <c r="Y3" s="126"/>
      <c r="Z3" s="128" t="s">
        <v>69</v>
      </c>
      <c r="AA3" s="128" t="s">
        <v>70</v>
      </c>
      <c r="AB3" s="128" t="s">
        <v>71</v>
      </c>
      <c r="AC3" s="128" t="s">
        <v>33</v>
      </c>
      <c r="AD3" s="128" t="s">
        <v>72</v>
      </c>
      <c r="AE3" s="126"/>
      <c r="AF3" s="129" t="s">
        <v>73</v>
      </c>
      <c r="AG3" s="130"/>
    </row>
    <row r="4" spans="1:33" x14ac:dyDescent="0.3">
      <c r="A4" s="103">
        <v>43466</v>
      </c>
      <c r="B4" s="104" t="s">
        <v>1</v>
      </c>
      <c r="C4" s="112" t="str">
        <f>'[1]Daily Roster'!$C4</f>
        <v>Public Holiday</v>
      </c>
      <c r="D4" s="112" t="str">
        <f>'[1]Daily Roster'!$D4</f>
        <v>Public Holiday</v>
      </c>
      <c r="E4" s="112" t="str">
        <f>'[1]Daily Roster'!$E4</f>
        <v>Public Holiday</v>
      </c>
      <c r="F4" s="112" t="str">
        <f>'[1]Daily Roster'!$F4</f>
        <v>Public Holiday</v>
      </c>
      <c r="G4" s="112" t="str">
        <f>'[1]Daily Roster'!$G4</f>
        <v>Public Holiday</v>
      </c>
      <c r="H4" s="112" t="str">
        <f>'[1]Daily Roster'!$H4</f>
        <v>Public Holiday</v>
      </c>
      <c r="I4" s="112" t="str">
        <f>'[1]Daily Roster'!$I4</f>
        <v>Public Holiday</v>
      </c>
      <c r="J4" s="112" t="str">
        <f>'[1]Daily Roster'!$J4</f>
        <v>Public Holiday</v>
      </c>
      <c r="K4" s="112" t="str">
        <f>'[1]Daily Roster'!$K4</f>
        <v>Public Holiday</v>
      </c>
      <c r="L4" s="112" t="str">
        <f>'[1]Daily Roster'!$L4</f>
        <v>Public Holiday</v>
      </c>
      <c r="M4" s="112" t="str">
        <f>'[1]Daily Roster'!$M4</f>
        <v>Public Holiday</v>
      </c>
      <c r="N4" s="112" t="str">
        <f>'[1]Daily Roster'!$N4</f>
        <v>Public Holiday</v>
      </c>
      <c r="O4" s="112" t="str">
        <f>'[1]Daily Roster'!$O4</f>
        <v>Public Holiday</v>
      </c>
      <c r="P4" s="112" t="str">
        <f>'[1]Daily Roster'!$P4</f>
        <v>Public Holiday</v>
      </c>
      <c r="Q4" s="112" t="str">
        <f>'[1]Daily Roster'!$Q4</f>
        <v>Public Holiday</v>
      </c>
      <c r="R4" s="112" t="str">
        <f>'[1]Daily Roster'!$R4</f>
        <v>Public Holiday</v>
      </c>
      <c r="S4" s="112" t="str">
        <f>'[1]Daily Roster'!$S4</f>
        <v>Public Holiday</v>
      </c>
      <c r="T4" s="112" t="str">
        <f>'[1]Daily Roster'!$T4</f>
        <v>Public Holiday</v>
      </c>
      <c r="U4" s="105"/>
      <c r="V4" s="106" t="s">
        <v>74</v>
      </c>
      <c r="W4" s="107" t="s">
        <v>74</v>
      </c>
      <c r="X4" s="107" t="s">
        <v>74</v>
      </c>
      <c r="Y4" s="108"/>
      <c r="Z4" s="109" t="s">
        <v>74</v>
      </c>
      <c r="AA4" s="109" t="s">
        <v>74</v>
      </c>
      <c r="AB4" s="109" t="s">
        <v>74</v>
      </c>
      <c r="AC4" s="109" t="s">
        <v>74</v>
      </c>
      <c r="AD4" s="109" t="s">
        <v>74</v>
      </c>
      <c r="AE4" s="108"/>
      <c r="AF4" s="107" t="s">
        <v>74</v>
      </c>
    </row>
    <row r="5" spans="1:33" x14ac:dyDescent="0.3">
      <c r="A5" s="103">
        <v>43467</v>
      </c>
      <c r="B5" s="104" t="s">
        <v>2</v>
      </c>
      <c r="C5" s="112" t="str">
        <f>'[1]Daily Roster'!$C5</f>
        <v>Robert</v>
      </c>
      <c r="D5" s="112" t="str">
        <f>'[1]Daily Roster'!$D5</f>
        <v>Daisy</v>
      </c>
      <c r="E5" s="112" t="str">
        <f>'[1]Daily Roster'!$E5</f>
        <v>Stella</v>
      </c>
      <c r="F5" s="112" t="str">
        <f>'[1]Daily Roster'!$F5</f>
        <v>V.Mai</v>
      </c>
      <c r="G5" s="112" t="str">
        <f>'[1]Daily Roster'!$G5</f>
        <v>K.Tiong</v>
      </c>
      <c r="H5" s="112" t="str">
        <f>'[1]Daily Roster'!$H5</f>
        <v>qq</v>
      </c>
      <c r="I5" s="112" t="str">
        <f>'[1]Daily Roster'!$I5</f>
        <v>T.Le</v>
      </c>
      <c r="J5" s="112">
        <f>'[1]Daily Roster'!$J5</f>
        <v>0</v>
      </c>
      <c r="K5" s="112" t="str">
        <f>'[1]Daily Roster'!$K5</f>
        <v>V.Le</v>
      </c>
      <c r="L5" s="112">
        <f>'[1]Daily Roster'!$L5</f>
        <v>0</v>
      </c>
      <c r="M5" s="112">
        <f>'[1]Daily Roster'!$M5</f>
        <v>0</v>
      </c>
      <c r="N5" s="112">
        <f>'[1]Daily Roster'!$N5</f>
        <v>0</v>
      </c>
      <c r="O5" s="112">
        <f>'[1]Daily Roster'!$O5</f>
        <v>0</v>
      </c>
      <c r="P5" s="112">
        <f>'[1]Daily Roster'!$P5</f>
        <v>0</v>
      </c>
      <c r="Q5" s="112">
        <f>'[1]Daily Roster'!$Q5</f>
        <v>0</v>
      </c>
      <c r="R5" s="112">
        <f>'[1]Daily Roster'!$R5</f>
        <v>0</v>
      </c>
      <c r="S5" s="112">
        <f>'[1]Daily Roster'!$S5</f>
        <v>0</v>
      </c>
      <c r="T5" s="112">
        <f>'[1]Daily Roster'!$T5</f>
        <v>0</v>
      </c>
      <c r="U5" s="105"/>
      <c r="V5" s="106"/>
      <c r="W5" s="107"/>
      <c r="X5" s="107"/>
      <c r="Y5" s="108"/>
      <c r="Z5" s="109"/>
      <c r="AA5" s="109"/>
      <c r="AB5" s="109"/>
      <c r="AC5" s="109"/>
      <c r="AD5" s="109"/>
      <c r="AE5" s="108"/>
      <c r="AF5" s="107"/>
    </row>
    <row r="6" spans="1:33" x14ac:dyDescent="0.3">
      <c r="A6" s="103">
        <v>43468</v>
      </c>
      <c r="B6" s="104" t="s">
        <v>3</v>
      </c>
      <c r="C6" s="112" t="str">
        <f>'[1]Daily Roster'!$C6</f>
        <v>Robert</v>
      </c>
      <c r="D6" s="112" t="str">
        <f>'[1]Daily Roster'!$D6</f>
        <v>Daisy</v>
      </c>
      <c r="E6" s="112" t="str">
        <f>'[1]Daily Roster'!$E6</f>
        <v>G.Lau</v>
      </c>
      <c r="F6" s="112" t="str">
        <f>'[1]Daily Roster'!$F6</f>
        <v>Bernadette</v>
      </c>
      <c r="G6" s="112" t="str">
        <f>'[1]Daily Roster'!$G6</f>
        <v>Jasenka</v>
      </c>
      <c r="H6" s="112" t="str">
        <f>'[1]Daily Roster'!$H6</f>
        <v>qq</v>
      </c>
      <c r="I6" s="112" t="str">
        <f>'[1]Daily Roster'!$I6</f>
        <v>T.Le</v>
      </c>
      <c r="J6" s="112">
        <f>'[1]Daily Roster'!$J6</f>
        <v>0</v>
      </c>
      <c r="K6" s="112" t="str">
        <f>'[1]Daily Roster'!$K6</f>
        <v>V.Le</v>
      </c>
      <c r="L6" s="112">
        <f>'[1]Daily Roster'!$L6</f>
        <v>0</v>
      </c>
      <c r="M6" s="112">
        <f>'[1]Daily Roster'!$M6</f>
        <v>0</v>
      </c>
      <c r="N6" s="112">
        <f>'[1]Daily Roster'!$N6</f>
        <v>0</v>
      </c>
      <c r="O6" s="112">
        <f>'[1]Daily Roster'!$O6</f>
        <v>0</v>
      </c>
      <c r="P6" s="112">
        <f>'[1]Daily Roster'!$P6</f>
        <v>0</v>
      </c>
      <c r="Q6" s="112">
        <f>'[1]Daily Roster'!$Q6</f>
        <v>0</v>
      </c>
      <c r="R6" s="112">
        <f>'[1]Daily Roster'!$R6</f>
        <v>0</v>
      </c>
      <c r="S6" s="112">
        <f>'[1]Daily Roster'!$S6</f>
        <v>0</v>
      </c>
      <c r="T6" s="112">
        <f>'[1]Daily Roster'!$T6</f>
        <v>0</v>
      </c>
      <c r="U6" s="105"/>
      <c r="V6" s="106"/>
      <c r="W6" s="107"/>
      <c r="X6" s="107"/>
      <c r="Y6" s="108"/>
      <c r="Z6" s="109"/>
      <c r="AA6" s="109"/>
      <c r="AB6" s="109"/>
      <c r="AC6" s="109"/>
      <c r="AD6" s="109"/>
      <c r="AE6" s="108"/>
      <c r="AF6" s="107"/>
    </row>
    <row r="7" spans="1:33" x14ac:dyDescent="0.3">
      <c r="A7" s="103">
        <v>43469</v>
      </c>
      <c r="B7" s="104" t="s">
        <v>4</v>
      </c>
      <c r="C7" s="112" t="str">
        <f>'[1]Daily Roster'!$C7</f>
        <v>Robert</v>
      </c>
      <c r="D7" s="112" t="str">
        <f>'[1]Daily Roster'!$D7</f>
        <v>Daisy</v>
      </c>
      <c r="E7" s="112" t="str">
        <f>'[1]Daily Roster'!$E7</f>
        <v>Stella</v>
      </c>
      <c r="F7" s="112" t="str">
        <f>'[1]Daily Roster'!$F7</f>
        <v>G.Lau</v>
      </c>
      <c r="G7" s="112" t="str">
        <f>'[1]Daily Roster'!$G7</f>
        <v>Lois (11.30-4.30)</v>
      </c>
      <c r="H7" s="112" t="str">
        <f>'[1]Daily Roster'!$H7</f>
        <v>qq</v>
      </c>
      <c r="I7" s="112" t="str">
        <f>'[1]Daily Roster'!$I7</f>
        <v>T.Le</v>
      </c>
      <c r="J7" s="112">
        <f>'[1]Daily Roster'!$J7</f>
        <v>0</v>
      </c>
      <c r="K7" s="112" t="str">
        <f>'[1]Daily Roster'!$K7</f>
        <v>V.Le</v>
      </c>
      <c r="L7" s="112">
        <f>'[1]Daily Roster'!$L7</f>
        <v>0</v>
      </c>
      <c r="M7" s="112">
        <f>'[1]Daily Roster'!$M7</f>
        <v>0</v>
      </c>
      <c r="N7" s="112">
        <f>'[1]Daily Roster'!$N7</f>
        <v>0</v>
      </c>
      <c r="O7" s="112">
        <f>'[1]Daily Roster'!$O7</f>
        <v>0</v>
      </c>
      <c r="P7" s="112">
        <f>'[1]Daily Roster'!$P7</f>
        <v>0</v>
      </c>
      <c r="Q7" s="112">
        <f>'[1]Daily Roster'!$Q7</f>
        <v>0</v>
      </c>
      <c r="R7" s="112">
        <f>'[1]Daily Roster'!$R7</f>
        <v>0</v>
      </c>
      <c r="S7" s="112">
        <f>'[1]Daily Roster'!$S7</f>
        <v>0</v>
      </c>
      <c r="T7" s="112">
        <f>'[1]Daily Roster'!$T7</f>
        <v>0</v>
      </c>
      <c r="U7" s="105"/>
      <c r="V7" s="106"/>
      <c r="W7" s="107"/>
      <c r="X7" s="107"/>
      <c r="Y7" s="108"/>
      <c r="Z7" s="109"/>
      <c r="AA7" s="109"/>
      <c r="AB7" s="109"/>
      <c r="AC7" s="109"/>
      <c r="AD7" s="109"/>
      <c r="AE7" s="108"/>
      <c r="AF7" s="107"/>
    </row>
    <row r="8" spans="1:33" x14ac:dyDescent="0.3">
      <c r="A8" s="103">
        <v>43472</v>
      </c>
      <c r="B8" s="104" t="s">
        <v>5</v>
      </c>
      <c r="C8" s="112" t="str">
        <f>'[1]Daily Roster'!$C8</f>
        <v>Robert</v>
      </c>
      <c r="D8" s="112" t="str">
        <f>'[1]Daily Roster'!$D8</f>
        <v>Daisy</v>
      </c>
      <c r="E8" s="112" t="str">
        <f>'[1]Daily Roster'!$E8</f>
        <v>Stella</v>
      </c>
      <c r="F8" s="112" t="str">
        <f>'[1]Daily Roster'!$F8</f>
        <v>G.Lau</v>
      </c>
      <c r="G8" s="112" t="str">
        <f>'[1]Daily Roster'!$G8</f>
        <v>Angelene</v>
      </c>
      <c r="H8" s="112">
        <f>'[1]Daily Roster'!$H8</f>
        <v>0</v>
      </c>
      <c r="I8" s="112" t="str">
        <f>'[1]Daily Roster'!$I8</f>
        <v>V.Mai</v>
      </c>
      <c r="J8" s="112" t="str">
        <f>'[1]Daily Roster'!$J8</f>
        <v>Bernadette</v>
      </c>
      <c r="K8" s="112" t="str">
        <f>'[1]Daily Roster'!$K8</f>
        <v>V.Le</v>
      </c>
      <c r="L8" s="112">
        <f>'[1]Daily Roster'!$L8</f>
        <v>0</v>
      </c>
      <c r="M8" s="112">
        <f>'[1]Daily Roster'!$M8</f>
        <v>0</v>
      </c>
      <c r="N8" s="112">
        <f>'[1]Daily Roster'!$N8</f>
        <v>0</v>
      </c>
      <c r="O8" s="112">
        <f>'[1]Daily Roster'!$O8</f>
        <v>0</v>
      </c>
      <c r="P8" s="112">
        <f>'[1]Daily Roster'!$P8</f>
        <v>0</v>
      </c>
      <c r="Q8" s="112">
        <f>'[1]Daily Roster'!$Q8</f>
        <v>0</v>
      </c>
      <c r="R8" s="112">
        <f>'[1]Daily Roster'!$R8</f>
        <v>0</v>
      </c>
      <c r="S8" s="112">
        <f>'[1]Daily Roster'!$S8</f>
        <v>0</v>
      </c>
      <c r="T8" s="112">
        <f>'[1]Daily Roster'!$T8</f>
        <v>0</v>
      </c>
      <c r="U8" s="105"/>
      <c r="V8" s="106"/>
      <c r="W8" s="107"/>
      <c r="X8" s="110"/>
      <c r="Y8" s="108"/>
      <c r="Z8" s="109"/>
      <c r="AA8" s="109"/>
      <c r="AB8" s="109"/>
      <c r="AC8" s="109"/>
      <c r="AD8" s="109"/>
      <c r="AE8" s="108"/>
      <c r="AF8" s="107"/>
    </row>
    <row r="9" spans="1:33" x14ac:dyDescent="0.3">
      <c r="A9" s="103">
        <v>43473</v>
      </c>
      <c r="B9" s="104" t="s">
        <v>1</v>
      </c>
      <c r="C9" s="112" t="str">
        <f>'[1]Daily Roster'!$C9</f>
        <v>Robert</v>
      </c>
      <c r="D9" s="112" t="str">
        <f>'[1]Daily Roster'!$D9</f>
        <v>Daisy</v>
      </c>
      <c r="E9" s="112" t="str">
        <f>'[1]Daily Roster'!$E9</f>
        <v>V.Mai</v>
      </c>
      <c r="F9" s="112" t="str">
        <f>'[1]Daily Roster'!$F9</f>
        <v>G.Lau</v>
      </c>
      <c r="G9" s="112" t="str">
        <f>'[1]Daily Roster'!$G9</f>
        <v>Angelene</v>
      </c>
      <c r="H9" s="112">
        <f>'[1]Daily Roster'!$H9</f>
        <v>0</v>
      </c>
      <c r="I9" s="112" t="str">
        <f>'[1]Daily Roster'!$I9</f>
        <v>T.Le&gt;11.30</v>
      </c>
      <c r="J9" s="112" t="str">
        <f>'[1]Daily Roster'!$J9</f>
        <v>qq</v>
      </c>
      <c r="K9" s="112" t="str">
        <f>'[1]Daily Roster'!$K9</f>
        <v>qq</v>
      </c>
      <c r="L9" s="112">
        <f>'[1]Daily Roster'!$L9</f>
        <v>0</v>
      </c>
      <c r="M9" s="112">
        <f>'[1]Daily Roster'!$M9</f>
        <v>0</v>
      </c>
      <c r="N9" s="112">
        <f>'[1]Daily Roster'!$N9</f>
        <v>0</v>
      </c>
      <c r="O9" s="112">
        <f>'[1]Daily Roster'!$O9</f>
        <v>0</v>
      </c>
      <c r="P9" s="112">
        <f>'[1]Daily Roster'!$P9</f>
        <v>0</v>
      </c>
      <c r="Q9" s="112">
        <f>'[1]Daily Roster'!$Q9</f>
        <v>0</v>
      </c>
      <c r="R9" s="112">
        <f>'[1]Daily Roster'!$R9</f>
        <v>0</v>
      </c>
      <c r="S9" s="112">
        <f>'[1]Daily Roster'!$S9</f>
        <v>0</v>
      </c>
      <c r="T9" s="112">
        <f>'[1]Daily Roster'!$T9</f>
        <v>0</v>
      </c>
      <c r="U9" s="108"/>
      <c r="V9" s="106"/>
      <c r="W9" s="107"/>
      <c r="X9" s="110"/>
      <c r="Y9" s="108"/>
      <c r="Z9" s="109"/>
      <c r="AA9" s="109"/>
      <c r="AB9" s="109"/>
      <c r="AC9" s="109"/>
      <c r="AD9" s="109"/>
      <c r="AE9" s="108"/>
      <c r="AF9" s="107"/>
    </row>
    <row r="10" spans="1:33" x14ac:dyDescent="0.3">
      <c r="A10" s="103">
        <v>43474</v>
      </c>
      <c r="B10" s="104" t="s">
        <v>2</v>
      </c>
      <c r="C10" s="112" t="str">
        <f>'[1]Daily Roster'!$C10</f>
        <v>Robert</v>
      </c>
      <c r="D10" s="112" t="str">
        <f>'[1]Daily Roster'!$D10</f>
        <v>Daisy</v>
      </c>
      <c r="E10" s="112" t="str">
        <f>'[1]Daily Roster'!$E10</f>
        <v>Stella</v>
      </c>
      <c r="F10" s="112" t="str">
        <f>'[1]Daily Roster'!$F10</f>
        <v>G.Lau</v>
      </c>
      <c r="G10" s="112" t="str">
        <f>'[1]Daily Roster'!$G10</f>
        <v>Angelene</v>
      </c>
      <c r="H10" s="112">
        <f>'[1]Daily Roster'!$H10</f>
        <v>0</v>
      </c>
      <c r="I10" s="112" t="str">
        <f>'[1]Daily Roster'!$I10</f>
        <v>V.Mai</v>
      </c>
      <c r="J10" s="112" t="str">
        <f>'[1]Daily Roster'!$J10</f>
        <v>qq</v>
      </c>
      <c r="K10" s="112" t="str">
        <f>'[1]Daily Roster'!$K10</f>
        <v>qq</v>
      </c>
      <c r="L10" s="112">
        <f>'[1]Daily Roster'!$L10</f>
        <v>0</v>
      </c>
      <c r="M10" s="112">
        <f>'[1]Daily Roster'!$M10</f>
        <v>0</v>
      </c>
      <c r="N10" s="112">
        <f>'[1]Daily Roster'!$N10</f>
        <v>0</v>
      </c>
      <c r="O10" s="112">
        <f>'[1]Daily Roster'!$O10</f>
        <v>0</v>
      </c>
      <c r="P10" s="112">
        <f>'[1]Daily Roster'!$P10</f>
        <v>0</v>
      </c>
      <c r="Q10" s="112">
        <f>'[1]Daily Roster'!$Q10</f>
        <v>0</v>
      </c>
      <c r="R10" s="112">
        <f>'[1]Daily Roster'!$R10</f>
        <v>0</v>
      </c>
      <c r="S10" s="112">
        <f>'[1]Daily Roster'!$S10</f>
        <v>0</v>
      </c>
      <c r="T10" s="112">
        <f>'[1]Daily Roster'!$T10</f>
        <v>0</v>
      </c>
      <c r="U10" s="108"/>
      <c r="V10" s="106"/>
      <c r="W10" s="107"/>
      <c r="X10" s="110"/>
      <c r="Y10" s="108"/>
      <c r="Z10" s="109"/>
      <c r="AA10" s="109"/>
      <c r="AB10" s="109"/>
      <c r="AC10" s="109"/>
      <c r="AD10" s="109"/>
      <c r="AE10" s="108"/>
      <c r="AF10" s="107"/>
    </row>
    <row r="11" spans="1:33" x14ac:dyDescent="0.3">
      <c r="A11" s="103">
        <v>43475</v>
      </c>
      <c r="B11" s="104" t="s">
        <v>3</v>
      </c>
      <c r="C11" s="112" t="str">
        <f>'[1]Daily Roster'!$C11</f>
        <v>Robert</v>
      </c>
      <c r="D11" s="112" t="str">
        <f>'[1]Daily Roster'!$D11</f>
        <v>Daisy</v>
      </c>
      <c r="E11" s="112" t="str">
        <f>'[1]Daily Roster'!$E11</f>
        <v>Bernadette</v>
      </c>
      <c r="F11" s="112" t="str">
        <f>'[1]Daily Roster'!$F11</f>
        <v>G.Lau</v>
      </c>
      <c r="G11" s="112" t="str">
        <f>'[1]Daily Roster'!$G11</f>
        <v>Angelene</v>
      </c>
      <c r="H11" s="112">
        <f>'[1]Daily Roster'!$H11</f>
        <v>0</v>
      </c>
      <c r="I11" s="112" t="str">
        <f>'[1]Daily Roster'!$I11</f>
        <v>V.Mai</v>
      </c>
      <c r="J11" s="112" t="str">
        <f>'[1]Daily Roster'!$J11</f>
        <v>qq</v>
      </c>
      <c r="K11" s="112" t="str">
        <f>'[1]Daily Roster'!$K11</f>
        <v>V.Le</v>
      </c>
      <c r="L11" s="112">
        <f>'[1]Daily Roster'!$L11</f>
        <v>0</v>
      </c>
      <c r="M11" s="112">
        <f>'[1]Daily Roster'!$M11</f>
        <v>0</v>
      </c>
      <c r="N11" s="112">
        <f>'[1]Daily Roster'!$N11</f>
        <v>0</v>
      </c>
      <c r="O11" s="112">
        <f>'[1]Daily Roster'!$O11</f>
        <v>0</v>
      </c>
      <c r="P11" s="112">
        <f>'[1]Daily Roster'!$P11</f>
        <v>0</v>
      </c>
      <c r="Q11" s="112">
        <f>'[1]Daily Roster'!$Q11</f>
        <v>0</v>
      </c>
      <c r="R11" s="112">
        <f>'[1]Daily Roster'!$R11</f>
        <v>0</v>
      </c>
      <c r="S11" s="112">
        <f>'[1]Daily Roster'!$S11</f>
        <v>0</v>
      </c>
      <c r="T11" s="112">
        <f>'[1]Daily Roster'!$T11</f>
        <v>0</v>
      </c>
      <c r="U11" s="108"/>
      <c r="V11" s="106"/>
      <c r="W11" s="107"/>
      <c r="X11" s="110"/>
      <c r="Y11" s="108"/>
      <c r="Z11" s="109"/>
      <c r="AA11" s="109"/>
      <c r="AB11" s="109"/>
      <c r="AC11" s="109"/>
      <c r="AD11" s="109"/>
      <c r="AE11" s="108"/>
      <c r="AF11" s="107"/>
    </row>
    <row r="12" spans="1:33" x14ac:dyDescent="0.3">
      <c r="A12" s="103">
        <v>43476</v>
      </c>
      <c r="B12" s="104" t="s">
        <v>4</v>
      </c>
      <c r="C12" s="112" t="str">
        <f>'[1]Daily Roster'!$C12</f>
        <v>Robert</v>
      </c>
      <c r="D12" s="112" t="str">
        <f>'[1]Daily Roster'!$D12</f>
        <v>Daisy</v>
      </c>
      <c r="E12" s="112" t="str">
        <f>'[1]Daily Roster'!$E12</f>
        <v>Stella</v>
      </c>
      <c r="F12" s="112" t="str">
        <f>'[1]Daily Roster'!$F12</f>
        <v>G.Lau</v>
      </c>
      <c r="G12" s="112" t="str">
        <f>'[1]Daily Roster'!$G12</f>
        <v>Angelene</v>
      </c>
      <c r="H12" s="112">
        <f>'[1]Daily Roster'!$H12</f>
        <v>0</v>
      </c>
      <c r="I12" s="112" t="str">
        <f>'[1]Daily Roster'!$I12</f>
        <v>V.Mai</v>
      </c>
      <c r="J12" s="112" t="str">
        <f>'[1]Daily Roster'!$J12</f>
        <v>qq</v>
      </c>
      <c r="K12" s="112" t="str">
        <f>'[1]Daily Roster'!$K12</f>
        <v>V.Le</v>
      </c>
      <c r="L12" s="112">
        <f>'[1]Daily Roster'!$L12</f>
        <v>0</v>
      </c>
      <c r="M12" s="112">
        <f>'[1]Daily Roster'!$M12</f>
        <v>0</v>
      </c>
      <c r="N12" s="112">
        <f>'[1]Daily Roster'!$N12</f>
        <v>0</v>
      </c>
      <c r="O12" s="112">
        <f>'[1]Daily Roster'!$O12</f>
        <v>0</v>
      </c>
      <c r="P12" s="112">
        <f>'[1]Daily Roster'!$P12</f>
        <v>0</v>
      </c>
      <c r="Q12" s="112">
        <f>'[1]Daily Roster'!$Q12</f>
        <v>0</v>
      </c>
      <c r="R12" s="112">
        <f>'[1]Daily Roster'!$R12</f>
        <v>0</v>
      </c>
      <c r="S12" s="112">
        <f>'[1]Daily Roster'!$S12</f>
        <v>0</v>
      </c>
      <c r="T12" s="112">
        <f>'[1]Daily Roster'!$T12</f>
        <v>0</v>
      </c>
      <c r="U12" s="108"/>
      <c r="V12" s="106"/>
      <c r="W12" s="107"/>
      <c r="X12" s="110"/>
      <c r="Y12" s="108"/>
      <c r="Z12" s="109"/>
      <c r="AA12" s="109"/>
      <c r="AB12" s="109"/>
      <c r="AC12" s="109"/>
      <c r="AD12" s="109"/>
      <c r="AE12" s="108"/>
      <c r="AF12" s="107"/>
    </row>
    <row r="13" spans="1:33" x14ac:dyDescent="0.3">
      <c r="A13" s="103">
        <v>43479</v>
      </c>
      <c r="B13" s="104" t="s">
        <v>5</v>
      </c>
      <c r="C13" s="112" t="str">
        <f>'[1]Daily Roster'!$C13</f>
        <v>Robert</v>
      </c>
      <c r="D13" s="112" t="str">
        <f>'[1]Daily Roster'!$D13</f>
        <v>Daisy</v>
      </c>
      <c r="E13" s="112" t="str">
        <f>'[1]Daily Roster'!$E13</f>
        <v>Stella</v>
      </c>
      <c r="F13" s="112" t="str">
        <f>'[1]Daily Roster'!$F13</f>
        <v>Angelene</v>
      </c>
      <c r="G13" s="112" t="str">
        <f>'[1]Daily Roster'!$G13</f>
        <v>V.Mai</v>
      </c>
      <c r="H13" s="112">
        <f>'[1]Daily Roster'!$H13</f>
        <v>0</v>
      </c>
      <c r="I13" s="112" t="str">
        <f>'[1]Daily Roster'!$I13</f>
        <v>Bernadette</v>
      </c>
      <c r="J13" s="112" t="str">
        <f>'[1]Daily Roster'!$J13</f>
        <v xml:space="preserve"> </v>
      </c>
      <c r="K13" s="112" t="str">
        <f>'[1]Daily Roster'!$K13</f>
        <v>qq</v>
      </c>
      <c r="L13" s="112">
        <f>'[1]Daily Roster'!$L13</f>
        <v>0</v>
      </c>
      <c r="M13" s="112">
        <f>'[1]Daily Roster'!$M13</f>
        <v>0</v>
      </c>
      <c r="N13" s="112">
        <f>'[1]Daily Roster'!$N13</f>
        <v>0</v>
      </c>
      <c r="O13" s="112">
        <f>'[1]Daily Roster'!$O13</f>
        <v>0</v>
      </c>
      <c r="P13" s="112">
        <f>'[1]Daily Roster'!$P13</f>
        <v>0</v>
      </c>
      <c r="Q13" s="112">
        <f>'[1]Daily Roster'!$Q13</f>
        <v>0</v>
      </c>
      <c r="R13" s="112">
        <f>'[1]Daily Roster'!$R13</f>
        <v>0</v>
      </c>
      <c r="S13" s="112">
        <f>'[1]Daily Roster'!$S13</f>
        <v>0</v>
      </c>
      <c r="T13" s="112">
        <f>'[1]Daily Roster'!$T13</f>
        <v>0</v>
      </c>
      <c r="U13" s="108"/>
      <c r="V13" s="106"/>
      <c r="W13" s="107"/>
      <c r="X13" s="110"/>
      <c r="Y13" s="108"/>
      <c r="Z13" s="109"/>
      <c r="AA13" s="109"/>
      <c r="AB13" s="109"/>
      <c r="AC13" s="109"/>
      <c r="AD13" s="109"/>
      <c r="AE13" s="108"/>
      <c r="AF13" s="107"/>
    </row>
    <row r="14" spans="1:33" x14ac:dyDescent="0.3">
      <c r="A14" s="103">
        <v>43480</v>
      </c>
      <c r="B14" s="104" t="s">
        <v>1</v>
      </c>
      <c r="C14" s="112" t="str">
        <f>'[1]Daily Roster'!$C14</f>
        <v>Robert</v>
      </c>
      <c r="D14" s="112" t="str">
        <f>'[1]Daily Roster'!$D14</f>
        <v>Daisy</v>
      </c>
      <c r="E14" s="112" t="str">
        <f>'[1]Daily Roster'!$E14</f>
        <v>G.Lau</v>
      </c>
      <c r="F14" s="112" t="str">
        <f>'[1]Daily Roster'!$F14</f>
        <v>Angelene</v>
      </c>
      <c r="G14" s="112" t="str">
        <f>'[1]Daily Roster'!$G14</f>
        <v>V.Mai</v>
      </c>
      <c r="H14" s="112">
        <f>'[1]Daily Roster'!$H14</f>
        <v>0</v>
      </c>
      <c r="I14" s="112" t="str">
        <f>'[1]Daily Roster'!$I14</f>
        <v>K.Tiong</v>
      </c>
      <c r="J14" s="112" t="str">
        <f>'[1]Daily Roster'!$J14</f>
        <v xml:space="preserve"> </v>
      </c>
      <c r="K14" s="112" t="str">
        <f>'[1]Daily Roster'!$K14</f>
        <v>V.Le</v>
      </c>
      <c r="L14" s="112">
        <f>'[1]Daily Roster'!$L14</f>
        <v>0</v>
      </c>
      <c r="M14" s="112">
        <f>'[1]Daily Roster'!$M14</f>
        <v>0</v>
      </c>
      <c r="N14" s="112">
        <f>'[1]Daily Roster'!$N14</f>
        <v>0</v>
      </c>
      <c r="O14" s="112">
        <f>'[1]Daily Roster'!$O14</f>
        <v>0</v>
      </c>
      <c r="P14" s="112">
        <f>'[1]Daily Roster'!$P14</f>
        <v>0</v>
      </c>
      <c r="Q14" s="112">
        <f>'[1]Daily Roster'!$Q14</f>
        <v>0</v>
      </c>
      <c r="R14" s="112">
        <f>'[1]Daily Roster'!$R14</f>
        <v>0</v>
      </c>
      <c r="S14" s="112">
        <f>'[1]Daily Roster'!$S14</f>
        <v>0</v>
      </c>
      <c r="T14" s="112">
        <f>'[1]Daily Roster'!$T14</f>
        <v>0</v>
      </c>
      <c r="U14" s="108"/>
      <c r="V14" s="106"/>
      <c r="W14" s="107"/>
      <c r="X14" s="110"/>
      <c r="Y14" s="108"/>
      <c r="Z14" s="109"/>
      <c r="AA14" s="109"/>
      <c r="AB14" s="109"/>
      <c r="AC14" s="109"/>
      <c r="AD14" s="109"/>
      <c r="AE14" s="108"/>
      <c r="AF14" s="107"/>
    </row>
    <row r="15" spans="1:33" x14ac:dyDescent="0.3">
      <c r="A15" s="103">
        <v>43481</v>
      </c>
      <c r="B15" s="104" t="s">
        <v>2</v>
      </c>
      <c r="C15" s="112" t="str">
        <f>'[1]Daily Roster'!$C15</f>
        <v>Daisy</v>
      </c>
      <c r="D15" s="112" t="str">
        <f>'[1]Daily Roster'!$D15</f>
        <v>G.Lau</v>
      </c>
      <c r="E15" s="112" t="str">
        <f>'[1]Daily Roster'!$E15</f>
        <v>Stella</v>
      </c>
      <c r="F15" s="112" t="str">
        <f>'[1]Daily Roster'!$F15</f>
        <v>Angelene</v>
      </c>
      <c r="G15" s="112" t="str">
        <f>'[1]Daily Roster'!$G15</f>
        <v>V.Mai</v>
      </c>
      <c r="H15" s="112">
        <f>'[1]Daily Roster'!$H15</f>
        <v>0</v>
      </c>
      <c r="I15" s="112" t="str">
        <f>'[1]Daily Roster'!$I15</f>
        <v>K.Tiong</v>
      </c>
      <c r="J15" s="112" t="str">
        <f>'[1]Daily Roster'!$J15</f>
        <v xml:space="preserve"> </v>
      </c>
      <c r="K15" s="112" t="str">
        <f>'[1]Daily Roster'!$K15</f>
        <v>V.Le</v>
      </c>
      <c r="L15" s="112">
        <f>'[1]Daily Roster'!$L15</f>
        <v>0</v>
      </c>
      <c r="M15" s="112">
        <f>'[1]Daily Roster'!$M15</f>
        <v>0</v>
      </c>
      <c r="N15" s="112">
        <f>'[1]Daily Roster'!$N15</f>
        <v>0</v>
      </c>
      <c r="O15" s="112">
        <f>'[1]Daily Roster'!$O15</f>
        <v>0</v>
      </c>
      <c r="P15" s="112">
        <f>'[1]Daily Roster'!$P15</f>
        <v>0</v>
      </c>
      <c r="Q15" s="112">
        <f>'[1]Daily Roster'!$Q15</f>
        <v>0</v>
      </c>
      <c r="R15" s="112">
        <f>'[1]Daily Roster'!$R15</f>
        <v>0</v>
      </c>
      <c r="S15" s="112">
        <f>'[1]Daily Roster'!$S15</f>
        <v>0</v>
      </c>
      <c r="T15" s="112">
        <f>'[1]Daily Roster'!$T15</f>
        <v>0</v>
      </c>
      <c r="U15" s="108"/>
      <c r="V15" s="106"/>
      <c r="W15" s="107"/>
      <c r="X15" s="107"/>
      <c r="Y15" s="108"/>
      <c r="Z15" s="109"/>
      <c r="AA15" s="109"/>
      <c r="AB15" s="109"/>
      <c r="AC15" s="109"/>
      <c r="AD15" s="109"/>
      <c r="AE15" s="108"/>
      <c r="AF15" s="107"/>
    </row>
    <row r="16" spans="1:33" x14ac:dyDescent="0.3">
      <c r="A16" s="103">
        <v>43482</v>
      </c>
      <c r="B16" s="104" t="s">
        <v>3</v>
      </c>
      <c r="C16" s="112" t="str">
        <f>'[1]Daily Roster'!$C16</f>
        <v>Robert</v>
      </c>
      <c r="D16" s="112" t="str">
        <f>'[1]Daily Roster'!$D16</f>
        <v>Daisy</v>
      </c>
      <c r="E16" s="112" t="str">
        <f>'[1]Daily Roster'!$E16</f>
        <v>G.Lau</v>
      </c>
      <c r="F16" s="112" t="str">
        <f>'[1]Daily Roster'!$F16</f>
        <v>qq</v>
      </c>
      <c r="G16" s="112" t="str">
        <f>'[1]Daily Roster'!$G16</f>
        <v>Bernadette</v>
      </c>
      <c r="H16" s="112">
        <f>'[1]Daily Roster'!$H16</f>
        <v>0</v>
      </c>
      <c r="I16" s="112" t="str">
        <f>'[1]Daily Roster'!$I16</f>
        <v>K.Tiong</v>
      </c>
      <c r="J16" s="112" t="str">
        <f>'[1]Daily Roster'!$J16</f>
        <v xml:space="preserve"> </v>
      </c>
      <c r="K16" s="112" t="str">
        <f>'[1]Daily Roster'!$K16</f>
        <v>V.Le</v>
      </c>
      <c r="L16" s="112">
        <f>'[1]Daily Roster'!$L16</f>
        <v>0</v>
      </c>
      <c r="M16" s="112">
        <f>'[1]Daily Roster'!$M16</f>
        <v>0</v>
      </c>
      <c r="N16" s="112">
        <f>'[1]Daily Roster'!$N16</f>
        <v>0</v>
      </c>
      <c r="O16" s="112">
        <f>'[1]Daily Roster'!$O16</f>
        <v>0</v>
      </c>
      <c r="P16" s="112">
        <f>'[1]Daily Roster'!$P16</f>
        <v>0</v>
      </c>
      <c r="Q16" s="112">
        <f>'[1]Daily Roster'!$Q16</f>
        <v>0</v>
      </c>
      <c r="R16" s="112">
        <f>'[1]Daily Roster'!$R16</f>
        <v>0</v>
      </c>
      <c r="S16" s="112">
        <f>'[1]Daily Roster'!$S16</f>
        <v>0</v>
      </c>
      <c r="T16" s="112">
        <f>'[1]Daily Roster'!$T16</f>
        <v>0</v>
      </c>
      <c r="U16" s="108"/>
      <c r="V16" s="106"/>
      <c r="W16" s="107"/>
      <c r="X16" s="107"/>
      <c r="Y16" s="108"/>
      <c r="Z16" s="109"/>
      <c r="AA16" s="109"/>
      <c r="AB16" s="109"/>
      <c r="AC16" s="109"/>
      <c r="AD16" s="109"/>
      <c r="AE16" s="108"/>
      <c r="AF16" s="107"/>
    </row>
    <row r="17" spans="1:32" x14ac:dyDescent="0.3">
      <c r="A17" s="103">
        <v>43483</v>
      </c>
      <c r="B17" s="104" t="s">
        <v>4</v>
      </c>
      <c r="C17" s="112" t="str">
        <f>'[1]Daily Roster'!$C17</f>
        <v>Robert</v>
      </c>
      <c r="D17" s="112" t="str">
        <f>'[1]Daily Roster'!$D17</f>
        <v>Daisy</v>
      </c>
      <c r="E17" s="112" t="str">
        <f>'[1]Daily Roster'!$E17</f>
        <v>Stella</v>
      </c>
      <c r="F17" s="112" t="str">
        <f>'[1]Daily Roster'!$F17</f>
        <v>Angelene</v>
      </c>
      <c r="G17" s="112" t="str">
        <f>'[1]Daily Roster'!$G17</f>
        <v>G.Lau</v>
      </c>
      <c r="H17" s="112">
        <f>'[1]Daily Roster'!$H17</f>
        <v>0</v>
      </c>
      <c r="I17" s="112" t="str">
        <f>'[1]Daily Roster'!$I17</f>
        <v>V.Mai</v>
      </c>
      <c r="J17" s="112" t="str">
        <f>'[1]Daily Roster'!$J17</f>
        <v xml:space="preserve"> </v>
      </c>
      <c r="K17" s="112" t="str">
        <f>'[1]Daily Roster'!$K17</f>
        <v>V.Le</v>
      </c>
      <c r="L17" s="112">
        <f>'[1]Daily Roster'!$L17</f>
        <v>0</v>
      </c>
      <c r="M17" s="112">
        <f>'[1]Daily Roster'!$M17</f>
        <v>0</v>
      </c>
      <c r="N17" s="112">
        <f>'[1]Daily Roster'!$N17</f>
        <v>0</v>
      </c>
      <c r="O17" s="112">
        <f>'[1]Daily Roster'!$O17</f>
        <v>0</v>
      </c>
      <c r="P17" s="112">
        <f>'[1]Daily Roster'!$P17</f>
        <v>0</v>
      </c>
      <c r="Q17" s="112">
        <f>'[1]Daily Roster'!$Q17</f>
        <v>0</v>
      </c>
      <c r="R17" s="112">
        <f>'[1]Daily Roster'!$R17</f>
        <v>0</v>
      </c>
      <c r="S17" s="112">
        <f>'[1]Daily Roster'!$S17</f>
        <v>0</v>
      </c>
      <c r="T17" s="112">
        <f>'[1]Daily Roster'!$T17</f>
        <v>0</v>
      </c>
      <c r="U17" s="105"/>
      <c r="V17" s="106"/>
      <c r="W17" s="106"/>
      <c r="X17" s="106"/>
      <c r="Y17" s="108"/>
      <c r="Z17" s="109"/>
      <c r="AA17" s="109"/>
      <c r="AB17" s="109"/>
      <c r="AC17" s="109"/>
      <c r="AD17" s="109"/>
      <c r="AE17" s="108"/>
      <c r="AF17" s="107"/>
    </row>
    <row r="18" spans="1:32" x14ac:dyDescent="0.3">
      <c r="A18" s="103">
        <v>43486</v>
      </c>
      <c r="B18" s="104" t="s">
        <v>5</v>
      </c>
      <c r="C18" s="112" t="str">
        <f>'[1]Daily Roster'!$C18</f>
        <v>Robert</v>
      </c>
      <c r="D18" s="112" t="str">
        <f>'[1]Daily Roster'!$D18</f>
        <v xml:space="preserve"> G.Lau</v>
      </c>
      <c r="E18" s="112" t="str">
        <f>'[1]Daily Roster'!$E18</f>
        <v>Stella</v>
      </c>
      <c r="F18" s="112" t="str">
        <f>'[1]Daily Roster'!$F18</f>
        <v>Bernadette</v>
      </c>
      <c r="G18" s="112" t="str">
        <f>'[1]Daily Roster'!$G18</f>
        <v>qq</v>
      </c>
      <c r="H18" s="112">
        <f>'[1]Daily Roster'!$H18</f>
        <v>0</v>
      </c>
      <c r="I18" s="112" t="str">
        <f>'[1]Daily Roster'!$I18</f>
        <v>Angelene</v>
      </c>
      <c r="J18" s="112" t="str">
        <f>'[1]Daily Roster'!$J18</f>
        <v xml:space="preserve"> </v>
      </c>
      <c r="K18" s="112" t="str">
        <f>'[1]Daily Roster'!$K18</f>
        <v>V.Le</v>
      </c>
      <c r="L18" s="112">
        <f>'[1]Daily Roster'!$L18</f>
        <v>0</v>
      </c>
      <c r="M18" s="112">
        <f>'[1]Daily Roster'!$M18</f>
        <v>0</v>
      </c>
      <c r="N18" s="112">
        <f>'[1]Daily Roster'!$N18</f>
        <v>0</v>
      </c>
      <c r="O18" s="112">
        <f>'[1]Daily Roster'!$O18</f>
        <v>0</v>
      </c>
      <c r="P18" s="112">
        <f>'[1]Daily Roster'!$P18</f>
        <v>0</v>
      </c>
      <c r="Q18" s="112">
        <f>'[1]Daily Roster'!$Q18</f>
        <v>0</v>
      </c>
      <c r="R18" s="112">
        <f>'[1]Daily Roster'!$R18</f>
        <v>0</v>
      </c>
      <c r="S18" s="112">
        <f>'[1]Daily Roster'!$S18</f>
        <v>0</v>
      </c>
      <c r="T18" s="112">
        <f>'[1]Daily Roster'!$T18</f>
        <v>0</v>
      </c>
      <c r="U18" s="108"/>
      <c r="V18" s="106"/>
      <c r="W18" s="107"/>
      <c r="X18" s="107"/>
      <c r="Y18" s="108"/>
      <c r="Z18" s="109"/>
      <c r="AA18" s="109"/>
      <c r="AB18" s="109"/>
      <c r="AC18" s="109"/>
      <c r="AD18" s="109"/>
      <c r="AE18" s="108"/>
      <c r="AF18" s="107"/>
    </row>
    <row r="19" spans="1:32" x14ac:dyDescent="0.3">
      <c r="A19" s="103">
        <v>43487</v>
      </c>
      <c r="B19" s="104" t="s">
        <v>1</v>
      </c>
      <c r="C19" s="112" t="str">
        <f>'[1]Daily Roster'!$C19</f>
        <v>Robert</v>
      </c>
      <c r="D19" s="112" t="str">
        <f>'[1]Daily Roster'!$D19</f>
        <v>Daisy</v>
      </c>
      <c r="E19" s="112" t="str">
        <f>'[1]Daily Roster'!$E19</f>
        <v>G.Lau</v>
      </c>
      <c r="F19" s="112" t="str">
        <f>'[1]Daily Roster'!$F19</f>
        <v>K.Tiong</v>
      </c>
      <c r="G19" s="112" t="str">
        <f>'[1]Daily Roster'!$G19</f>
        <v>qq</v>
      </c>
      <c r="H19" s="112">
        <f>'[1]Daily Roster'!$H19</f>
        <v>0</v>
      </c>
      <c r="I19" s="112" t="str">
        <f>'[1]Daily Roster'!$I19</f>
        <v>Angelene</v>
      </c>
      <c r="J19" s="112" t="str">
        <f>'[1]Daily Roster'!$J19</f>
        <v xml:space="preserve"> </v>
      </c>
      <c r="K19" s="112" t="str">
        <f>'[1]Daily Roster'!$K19</f>
        <v>qq</v>
      </c>
      <c r="L19" s="112">
        <f>'[1]Daily Roster'!$L19</f>
        <v>0</v>
      </c>
      <c r="M19" s="112">
        <f>'[1]Daily Roster'!$M19</f>
        <v>0</v>
      </c>
      <c r="N19" s="112">
        <f>'[1]Daily Roster'!$N19</f>
        <v>0</v>
      </c>
      <c r="O19" s="112">
        <f>'[1]Daily Roster'!$O19</f>
        <v>0</v>
      </c>
      <c r="P19" s="112">
        <f>'[1]Daily Roster'!$P19</f>
        <v>0</v>
      </c>
      <c r="Q19" s="112">
        <f>'[1]Daily Roster'!$Q19</f>
        <v>0</v>
      </c>
      <c r="R19" s="112">
        <f>'[1]Daily Roster'!$R19</f>
        <v>0</v>
      </c>
      <c r="S19" s="112">
        <f>'[1]Daily Roster'!$S19</f>
        <v>0</v>
      </c>
      <c r="T19" s="112">
        <f>'[1]Daily Roster'!$T19</f>
        <v>0</v>
      </c>
      <c r="U19" s="108"/>
      <c r="V19" s="106"/>
      <c r="W19" s="107"/>
      <c r="X19" s="107"/>
      <c r="Y19" s="108"/>
      <c r="Z19" s="109"/>
      <c r="AA19" s="109"/>
      <c r="AB19" s="109"/>
      <c r="AC19" s="109"/>
      <c r="AD19" s="109"/>
      <c r="AE19" s="108"/>
      <c r="AF19" s="107"/>
    </row>
    <row r="20" spans="1:32" x14ac:dyDescent="0.3">
      <c r="A20" s="103">
        <v>43488</v>
      </c>
      <c r="B20" s="104" t="s">
        <v>2</v>
      </c>
      <c r="C20" s="112" t="str">
        <f>'[1]Daily Roster'!$C20</f>
        <v>Robert</v>
      </c>
      <c r="D20" s="112" t="str">
        <f>'[1]Daily Roster'!$D20</f>
        <v>Daisy</v>
      </c>
      <c r="E20" s="112" t="str">
        <f>'[1]Daily Roster'!$E20</f>
        <v>Stella</v>
      </c>
      <c r="F20" s="112" t="str">
        <f>'[1]Daily Roster'!$F20</f>
        <v>G.Lau</v>
      </c>
      <c r="G20" s="112" t="str">
        <f>'[1]Daily Roster'!$G20</f>
        <v>qq</v>
      </c>
      <c r="H20" s="112">
        <f>'[1]Daily Roster'!$H20</f>
        <v>0</v>
      </c>
      <c r="I20" s="112" t="str">
        <f>'[1]Daily Roster'!$I20</f>
        <v>Angelene</v>
      </c>
      <c r="J20" s="112" t="str">
        <f>'[1]Daily Roster'!$J20</f>
        <v xml:space="preserve"> </v>
      </c>
      <c r="K20" s="112" t="str">
        <f>'[1]Daily Roster'!$K20</f>
        <v>V.Le</v>
      </c>
      <c r="L20" s="112">
        <f>'[1]Daily Roster'!$L20</f>
        <v>0</v>
      </c>
      <c r="M20" s="112">
        <f>'[1]Daily Roster'!$M20</f>
        <v>0</v>
      </c>
      <c r="N20" s="112">
        <f>'[1]Daily Roster'!$N20</f>
        <v>0</v>
      </c>
      <c r="O20" s="112">
        <f>'[1]Daily Roster'!$O20</f>
        <v>0</v>
      </c>
      <c r="P20" s="112">
        <f>'[1]Daily Roster'!$P20</f>
        <v>0</v>
      </c>
      <c r="Q20" s="112">
        <f>'[1]Daily Roster'!$Q20</f>
        <v>0</v>
      </c>
      <c r="R20" s="112">
        <f>'[1]Daily Roster'!$R20</f>
        <v>0</v>
      </c>
      <c r="S20" s="112">
        <f>'[1]Daily Roster'!$S20</f>
        <v>0</v>
      </c>
      <c r="T20" s="112">
        <f>'[1]Daily Roster'!$T20</f>
        <v>0</v>
      </c>
      <c r="U20" s="108"/>
      <c r="V20" s="106"/>
      <c r="W20" s="107"/>
      <c r="X20" s="107"/>
      <c r="Y20" s="108"/>
      <c r="Z20" s="109"/>
      <c r="AA20" s="109"/>
      <c r="AB20" s="109"/>
      <c r="AC20" s="109"/>
      <c r="AD20" s="109"/>
      <c r="AE20" s="108"/>
      <c r="AF20" s="107"/>
    </row>
    <row r="21" spans="1:32" x14ac:dyDescent="0.3">
      <c r="A21" s="103">
        <v>43489</v>
      </c>
      <c r="B21" s="104" t="s">
        <v>3</v>
      </c>
      <c r="C21" s="112" t="str">
        <f>'[1]Daily Roster'!$C21</f>
        <v>Robert</v>
      </c>
      <c r="D21" s="112" t="str">
        <f>'[1]Daily Roster'!$D21</f>
        <v>Daisy</v>
      </c>
      <c r="E21" s="112" t="str">
        <f>'[1]Daily Roster'!$E21</f>
        <v>Bernadette</v>
      </c>
      <c r="F21" s="112" t="str">
        <f>'[1]Daily Roster'!$F21</f>
        <v>G.Lau</v>
      </c>
      <c r="G21" s="112" t="str">
        <f>'[1]Daily Roster'!$G21</f>
        <v>qq</v>
      </c>
      <c r="H21" s="112">
        <f>'[1]Daily Roster'!$H21</f>
        <v>0</v>
      </c>
      <c r="I21" s="112" t="str">
        <f>'[1]Daily Roster'!$I21</f>
        <v>Angelene</v>
      </c>
      <c r="J21" s="112" t="str">
        <f>'[1]Daily Roster'!$J21</f>
        <v xml:space="preserve"> </v>
      </c>
      <c r="K21" s="112" t="str">
        <f>'[1]Daily Roster'!$K21</f>
        <v>V.Le</v>
      </c>
      <c r="L21" s="112">
        <f>'[1]Daily Roster'!$L21</f>
        <v>0</v>
      </c>
      <c r="M21" s="112">
        <f>'[1]Daily Roster'!$M21</f>
        <v>0</v>
      </c>
      <c r="N21" s="112">
        <f>'[1]Daily Roster'!$N21</f>
        <v>0</v>
      </c>
      <c r="O21" s="112">
        <f>'[1]Daily Roster'!$O21</f>
        <v>0</v>
      </c>
      <c r="P21" s="112">
        <f>'[1]Daily Roster'!$P21</f>
        <v>0</v>
      </c>
      <c r="Q21" s="112">
        <f>'[1]Daily Roster'!$Q21</f>
        <v>0</v>
      </c>
      <c r="R21" s="112">
        <f>'[1]Daily Roster'!$R21</f>
        <v>0</v>
      </c>
      <c r="S21" s="112">
        <f>'[1]Daily Roster'!$S21</f>
        <v>0</v>
      </c>
      <c r="T21" s="112">
        <f>'[1]Daily Roster'!$T21</f>
        <v>0</v>
      </c>
      <c r="U21" s="108"/>
      <c r="V21" s="106"/>
      <c r="W21" s="107"/>
      <c r="X21" s="107"/>
      <c r="Y21" s="108"/>
      <c r="Z21" s="109"/>
      <c r="AA21" s="109"/>
      <c r="AB21" s="109"/>
      <c r="AC21" s="109"/>
      <c r="AD21" s="109"/>
      <c r="AE21" s="108"/>
      <c r="AF21" s="107"/>
    </row>
    <row r="22" spans="1:32" x14ac:dyDescent="0.3">
      <c r="A22" s="103">
        <v>43490</v>
      </c>
      <c r="B22" s="104" t="s">
        <v>4</v>
      </c>
      <c r="C22" s="112" t="str">
        <f>'[1]Daily Roster'!$C22</f>
        <v>Robert</v>
      </c>
      <c r="D22" s="112" t="str">
        <f>'[1]Daily Roster'!$D22</f>
        <v>Daisy</v>
      </c>
      <c r="E22" s="112" t="str">
        <f>'[1]Daily Roster'!$E22</f>
        <v>Stella</v>
      </c>
      <c r="F22" s="112" t="str">
        <f>'[1]Daily Roster'!$F22</f>
        <v xml:space="preserve">G.Lau </v>
      </c>
      <c r="G22" s="112" t="str">
        <f>'[1]Daily Roster'!$G22</f>
        <v>qq</v>
      </c>
      <c r="H22" s="112">
        <f>'[1]Daily Roster'!$H22</f>
        <v>0</v>
      </c>
      <c r="I22" s="112" t="str">
        <f>'[1]Daily Roster'!$I22</f>
        <v>Angelene</v>
      </c>
      <c r="J22" s="112" t="str">
        <f>'[1]Daily Roster'!$J22</f>
        <v xml:space="preserve"> </v>
      </c>
      <c r="K22" s="112" t="str">
        <f>'[1]Daily Roster'!$K22</f>
        <v>V.Le</v>
      </c>
      <c r="L22" s="112">
        <f>'[1]Daily Roster'!$L22</f>
        <v>0</v>
      </c>
      <c r="M22" s="112">
        <f>'[1]Daily Roster'!$M22</f>
        <v>0</v>
      </c>
      <c r="N22" s="112">
        <f>'[1]Daily Roster'!$N22</f>
        <v>0</v>
      </c>
      <c r="O22" s="112">
        <f>'[1]Daily Roster'!$O22</f>
        <v>0</v>
      </c>
      <c r="P22" s="112">
        <f>'[1]Daily Roster'!$P22</f>
        <v>0</v>
      </c>
      <c r="Q22" s="112">
        <f>'[1]Daily Roster'!$Q22</f>
        <v>0</v>
      </c>
      <c r="R22" s="112">
        <f>'[1]Daily Roster'!$R22</f>
        <v>0</v>
      </c>
      <c r="S22" s="112">
        <f>'[1]Daily Roster'!$S22</f>
        <v>0</v>
      </c>
      <c r="T22" s="112">
        <f>'[1]Daily Roster'!$T22</f>
        <v>0</v>
      </c>
      <c r="U22" s="108"/>
      <c r="V22" s="106"/>
      <c r="W22" s="107"/>
      <c r="X22" s="107"/>
      <c r="Y22" s="108"/>
      <c r="Z22" s="109"/>
      <c r="AA22" s="109"/>
      <c r="AB22" s="109"/>
      <c r="AC22" s="109"/>
      <c r="AD22" s="109"/>
      <c r="AE22" s="108"/>
      <c r="AF22" s="107"/>
    </row>
    <row r="23" spans="1:32" x14ac:dyDescent="0.3">
      <c r="A23" s="103">
        <v>43493</v>
      </c>
      <c r="B23" s="104" t="s">
        <v>5</v>
      </c>
      <c r="C23" s="112" t="str">
        <f>'[1]Daily Roster'!$C23</f>
        <v>Public Holiday</v>
      </c>
      <c r="D23" s="112" t="str">
        <f>'[1]Daily Roster'!$D23</f>
        <v>Public Holiday</v>
      </c>
      <c r="E23" s="112" t="str">
        <f>'[1]Daily Roster'!$E23</f>
        <v>Public Holiday</v>
      </c>
      <c r="F23" s="112" t="str">
        <f>'[1]Daily Roster'!$F23</f>
        <v>Public Holiday</v>
      </c>
      <c r="G23" s="112" t="str">
        <f>'[1]Daily Roster'!$G23</f>
        <v>Public Holiday</v>
      </c>
      <c r="H23" s="112" t="str">
        <f>'[1]Daily Roster'!$H23</f>
        <v>Public Holiday</v>
      </c>
      <c r="I23" s="112" t="str">
        <f>'[1]Daily Roster'!$I23</f>
        <v>Public Holiday</v>
      </c>
      <c r="J23" s="112" t="str">
        <f>'[1]Daily Roster'!$J23</f>
        <v>Public Holiday</v>
      </c>
      <c r="K23" s="112" t="str">
        <f>'[1]Daily Roster'!$K23</f>
        <v>Public Holiday</v>
      </c>
      <c r="L23" s="112">
        <f>'[1]Daily Roster'!$L23</f>
        <v>0</v>
      </c>
      <c r="M23" s="112">
        <f>'[1]Daily Roster'!$M23</f>
        <v>0</v>
      </c>
      <c r="N23" s="112">
        <f>'[1]Daily Roster'!$N23</f>
        <v>0</v>
      </c>
      <c r="O23" s="112">
        <f>'[1]Daily Roster'!$O23</f>
        <v>0</v>
      </c>
      <c r="P23" s="112">
        <f>'[1]Daily Roster'!$P23</f>
        <v>0</v>
      </c>
      <c r="Q23" s="112">
        <f>'[1]Daily Roster'!$Q23</f>
        <v>0</v>
      </c>
      <c r="R23" s="112">
        <f>'[1]Daily Roster'!$R23</f>
        <v>0</v>
      </c>
      <c r="S23" s="112">
        <f>'[1]Daily Roster'!$S23</f>
        <v>0</v>
      </c>
      <c r="T23" s="112">
        <f>'[1]Daily Roster'!$T23</f>
        <v>0</v>
      </c>
      <c r="U23" s="108"/>
      <c r="V23" s="106"/>
      <c r="W23" s="107"/>
      <c r="X23" s="111"/>
      <c r="Y23" s="108"/>
      <c r="Z23" s="109"/>
      <c r="AA23" s="109"/>
      <c r="AB23" s="109"/>
      <c r="AC23" s="109"/>
      <c r="AD23" s="109"/>
      <c r="AE23" s="108"/>
      <c r="AF23" s="107"/>
    </row>
    <row r="24" spans="1:32" x14ac:dyDescent="0.3">
      <c r="A24" s="103">
        <v>43494</v>
      </c>
      <c r="B24" s="104" t="s">
        <v>1</v>
      </c>
      <c r="C24" s="112" t="str">
        <f>'[1]Daily Roster'!$C24</f>
        <v>Robert</v>
      </c>
      <c r="D24" s="112" t="str">
        <f>'[1]Daily Roster'!$D24</f>
        <v>Daisy</v>
      </c>
      <c r="E24" s="112" t="str">
        <f>'[1]Daily Roster'!$E24</f>
        <v>G.Lau</v>
      </c>
      <c r="F24" s="112" t="str">
        <f>'[1]Daily Roster'!$F24</f>
        <v>Jasenka</v>
      </c>
      <c r="G24" s="112" t="str">
        <f>'[1]Daily Roster'!$G24</f>
        <v>qq</v>
      </c>
      <c r="H24" s="112">
        <f>'[1]Daily Roster'!$H24</f>
        <v>0</v>
      </c>
      <c r="I24" s="112" t="str">
        <f>'[1]Daily Roster'!$I24</f>
        <v>V.Mai</v>
      </c>
      <c r="J24" s="112" t="str">
        <f>'[1]Daily Roster'!$J24</f>
        <v xml:space="preserve"> </v>
      </c>
      <c r="K24" s="112" t="str">
        <f>'[1]Daily Roster'!$K24</f>
        <v>Thao</v>
      </c>
      <c r="L24" s="112">
        <f>'[1]Daily Roster'!$L24</f>
        <v>0</v>
      </c>
      <c r="M24" s="112">
        <f>'[1]Daily Roster'!$M24</f>
        <v>0</v>
      </c>
      <c r="N24" s="112">
        <f>'[1]Daily Roster'!$N24</f>
        <v>0</v>
      </c>
      <c r="O24" s="112">
        <f>'[1]Daily Roster'!$O24</f>
        <v>0</v>
      </c>
      <c r="P24" s="112">
        <f>'[1]Daily Roster'!$P24</f>
        <v>0</v>
      </c>
      <c r="Q24" s="112">
        <f>'[1]Daily Roster'!$Q24</f>
        <v>0</v>
      </c>
      <c r="R24" s="112">
        <f>'[1]Daily Roster'!$R24</f>
        <v>0</v>
      </c>
      <c r="S24" s="112">
        <f>'[1]Daily Roster'!$S24</f>
        <v>0</v>
      </c>
      <c r="T24" s="112">
        <f>'[1]Daily Roster'!$T24</f>
        <v>0</v>
      </c>
      <c r="U24" s="105"/>
      <c r="V24" s="106"/>
      <c r="W24" s="107"/>
      <c r="X24" s="107"/>
      <c r="Y24" s="108"/>
      <c r="Z24" s="109"/>
      <c r="AA24" s="109"/>
      <c r="AB24" s="109"/>
      <c r="AC24" s="109"/>
      <c r="AD24" s="109"/>
      <c r="AE24" s="108"/>
      <c r="AF24" s="107"/>
    </row>
    <row r="25" spans="1:32" x14ac:dyDescent="0.3">
      <c r="A25" s="103">
        <v>43495</v>
      </c>
      <c r="B25" s="104" t="s">
        <v>2</v>
      </c>
      <c r="C25" s="112" t="str">
        <f>'[1]Daily Roster'!$C25</f>
        <v>Robert</v>
      </c>
      <c r="D25" s="112" t="str">
        <f>'[1]Daily Roster'!$D25</f>
        <v>Daisy</v>
      </c>
      <c r="E25" s="112" t="str">
        <f>'[1]Daily Roster'!$E25</f>
        <v>Stella</v>
      </c>
      <c r="F25" s="112" t="str">
        <f>'[1]Daily Roster'!$F25</f>
        <v>G.Lau</v>
      </c>
      <c r="G25" s="112" t="str">
        <f>'[1]Daily Roster'!$G25</f>
        <v>qq</v>
      </c>
      <c r="H25" s="112">
        <f>'[1]Daily Roster'!$H25</f>
        <v>0</v>
      </c>
      <c r="I25" s="112" t="str">
        <f>'[1]Daily Roster'!$I25</f>
        <v>V.Mai</v>
      </c>
      <c r="J25" s="112" t="str">
        <f>'[1]Daily Roster'!$J25</f>
        <v xml:space="preserve"> </v>
      </c>
      <c r="K25" s="112" t="str">
        <f>'[1]Daily Roster'!$K25</f>
        <v>Thao</v>
      </c>
      <c r="L25" s="112">
        <f>'[1]Daily Roster'!$L25</f>
        <v>0</v>
      </c>
      <c r="M25" s="112">
        <f>'[1]Daily Roster'!$M25</f>
        <v>0</v>
      </c>
      <c r="N25" s="112">
        <f>'[1]Daily Roster'!$N25</f>
        <v>0</v>
      </c>
      <c r="O25" s="112">
        <f>'[1]Daily Roster'!$O25</f>
        <v>0</v>
      </c>
      <c r="P25" s="112">
        <f>'[1]Daily Roster'!$P25</f>
        <v>0</v>
      </c>
      <c r="Q25" s="112">
        <f>'[1]Daily Roster'!$Q25</f>
        <v>0</v>
      </c>
      <c r="R25" s="112">
        <f>'[1]Daily Roster'!$R25</f>
        <v>0</v>
      </c>
      <c r="S25" s="112">
        <f>'[1]Daily Roster'!$S25</f>
        <v>0</v>
      </c>
      <c r="T25" s="112">
        <f>'[1]Daily Roster'!$T25</f>
        <v>0</v>
      </c>
      <c r="U25" s="105"/>
      <c r="V25" s="106"/>
      <c r="W25" s="107"/>
      <c r="X25" s="107"/>
      <c r="Y25" s="108"/>
      <c r="Z25" s="109"/>
      <c r="AA25" s="109"/>
      <c r="AB25" s="109"/>
      <c r="AC25" s="109"/>
      <c r="AD25" s="109"/>
      <c r="AE25" s="108"/>
      <c r="AF25" s="107"/>
    </row>
    <row r="26" spans="1:32" x14ac:dyDescent="0.3">
      <c r="A26" s="103">
        <v>43496</v>
      </c>
      <c r="B26" s="104" t="s">
        <v>3</v>
      </c>
      <c r="C26" s="112" t="str">
        <f>'[1]Daily Roster'!$C26</f>
        <v>Robert</v>
      </c>
      <c r="D26" s="112" t="str">
        <f>'[1]Daily Roster'!$D26</f>
        <v>Daisy</v>
      </c>
      <c r="E26" s="112" t="str">
        <f>'[1]Daily Roster'!$E26</f>
        <v>G.Lau</v>
      </c>
      <c r="F26" s="112" t="str">
        <f>'[1]Daily Roster'!$F26</f>
        <v>Bernadette</v>
      </c>
      <c r="G26" s="112" t="str">
        <f>'[1]Daily Roster'!$G26</f>
        <v>qq</v>
      </c>
      <c r="H26" s="112">
        <f>'[1]Daily Roster'!$H26</f>
        <v>0</v>
      </c>
      <c r="I26" s="112" t="str">
        <f>'[1]Daily Roster'!$I26</f>
        <v>V.Mai</v>
      </c>
      <c r="J26" s="112" t="str">
        <f>'[1]Daily Roster'!$J26</f>
        <v xml:space="preserve"> </v>
      </c>
      <c r="K26" s="112" t="str">
        <f>'[1]Daily Roster'!$K26</f>
        <v>Thao</v>
      </c>
      <c r="L26" s="112">
        <f>'[1]Daily Roster'!$L26</f>
        <v>0</v>
      </c>
      <c r="M26" s="112">
        <f>'[1]Daily Roster'!$M26</f>
        <v>0</v>
      </c>
      <c r="N26" s="112">
        <f>'[1]Daily Roster'!$N26</f>
        <v>0</v>
      </c>
      <c r="O26" s="112">
        <f>'[1]Daily Roster'!$O26</f>
        <v>0</v>
      </c>
      <c r="P26" s="112">
        <f>'[1]Daily Roster'!$P26</f>
        <v>0</v>
      </c>
      <c r="Q26" s="112">
        <f>'[1]Daily Roster'!$Q26</f>
        <v>0</v>
      </c>
      <c r="R26" s="112">
        <f>'[1]Daily Roster'!$R26</f>
        <v>0</v>
      </c>
      <c r="S26" s="112">
        <f>'[1]Daily Roster'!$S26</f>
        <v>0</v>
      </c>
      <c r="T26" s="112">
        <f>'[1]Daily Roster'!$T26</f>
        <v>0</v>
      </c>
      <c r="U26" s="105"/>
      <c r="V26" s="106"/>
      <c r="W26" s="107"/>
      <c r="X26" s="107"/>
      <c r="Y26" s="108"/>
      <c r="Z26" s="109"/>
      <c r="AA26" s="109"/>
      <c r="AB26" s="109"/>
      <c r="AC26" s="109"/>
      <c r="AD26" s="109"/>
      <c r="AE26" s="108"/>
      <c r="AF26" s="107"/>
    </row>
    <row r="27" spans="1:32" x14ac:dyDescent="0.3">
      <c r="A27" s="103">
        <v>43497</v>
      </c>
      <c r="B27" s="104" t="s">
        <v>4</v>
      </c>
      <c r="C27" s="112" t="str">
        <f>'[1]Daily Roster'!$C27</f>
        <v>Robert</v>
      </c>
      <c r="D27" s="112" t="str">
        <f>'[1]Daily Roster'!$D27</f>
        <v xml:space="preserve"> Daisy</v>
      </c>
      <c r="E27" s="112" t="str">
        <f>'[1]Daily Roster'!$E27</f>
        <v>Stella</v>
      </c>
      <c r="F27" s="112" t="str">
        <f>'[1]Daily Roster'!$F27</f>
        <v>Phuong</v>
      </c>
      <c r="G27" s="112" t="str">
        <f>'[1]Daily Roster'!$G27</f>
        <v>qq</v>
      </c>
      <c r="H27" s="112">
        <f>'[1]Daily Roster'!$H27</f>
        <v>0</v>
      </c>
      <c r="I27" s="112" t="str">
        <f>'[1]Daily Roster'!$I27</f>
        <v>V.Mai</v>
      </c>
      <c r="J27" s="112" t="str">
        <f>'[1]Daily Roster'!$J27</f>
        <v xml:space="preserve"> </v>
      </c>
      <c r="K27" s="112" t="str">
        <f>'[1]Daily Roster'!$K27</f>
        <v>qq</v>
      </c>
      <c r="L27" s="112">
        <f>'[1]Daily Roster'!$L27</f>
        <v>0</v>
      </c>
      <c r="M27" s="112">
        <f>'[1]Daily Roster'!$M27</f>
        <v>0</v>
      </c>
      <c r="N27" s="112">
        <f>'[1]Daily Roster'!$N27</f>
        <v>0</v>
      </c>
      <c r="O27" s="112">
        <f>'[1]Daily Roster'!$O27</f>
        <v>0</v>
      </c>
      <c r="P27" s="112">
        <f>'[1]Daily Roster'!$P27</f>
        <v>0</v>
      </c>
      <c r="Q27" s="112">
        <f>'[1]Daily Roster'!$Q27</f>
        <v>0</v>
      </c>
      <c r="R27" s="112">
        <f>'[1]Daily Roster'!$R27</f>
        <v>0</v>
      </c>
      <c r="S27" s="112">
        <f>'[1]Daily Roster'!$S27</f>
        <v>0</v>
      </c>
      <c r="T27" s="112">
        <f>'[1]Daily Roster'!$T27</f>
        <v>0</v>
      </c>
      <c r="U27" s="105"/>
      <c r="V27" s="106"/>
      <c r="W27" s="107"/>
      <c r="X27" s="107"/>
      <c r="Y27" s="108"/>
      <c r="Z27" s="109"/>
      <c r="AA27" s="109"/>
      <c r="AB27" s="109"/>
      <c r="AC27" s="109"/>
      <c r="AD27" s="109"/>
      <c r="AE27" s="108"/>
      <c r="AF27" s="107"/>
    </row>
    <row r="28" spans="1:32" x14ac:dyDescent="0.3">
      <c r="A28" s="103">
        <v>43500</v>
      </c>
      <c r="B28" s="104" t="s">
        <v>5</v>
      </c>
      <c r="C28" s="112" t="str">
        <f>'[1]Daily Roster'!$C28</f>
        <v>Robert</v>
      </c>
      <c r="D28" s="112" t="str">
        <f>'[1]Daily Roster'!$D28</f>
        <v>G.Lau</v>
      </c>
      <c r="E28" s="112" t="str">
        <f>'[1]Daily Roster'!$E28</f>
        <v>Stella</v>
      </c>
      <c r="F28" s="112" t="str">
        <f>'[1]Daily Roster'!$F28</f>
        <v>Angelene</v>
      </c>
      <c r="G28" s="112" t="str">
        <f>'[1]Daily Roster'!$G28</f>
        <v>Bernadette</v>
      </c>
      <c r="H28" s="112">
        <f>'[1]Daily Roster'!$H28</f>
        <v>0</v>
      </c>
      <c r="I28" s="112" t="str">
        <f>'[1]Daily Roster'!$I28</f>
        <v>Diana</v>
      </c>
      <c r="J28" s="112" t="str">
        <f>'[1]Daily Roster'!$J28</f>
        <v xml:space="preserve"> </v>
      </c>
      <c r="K28" s="112" t="str">
        <f>'[1]Daily Roster'!$K28</f>
        <v>qq</v>
      </c>
      <c r="L28" s="112">
        <f>'[1]Daily Roster'!$L28</f>
        <v>0</v>
      </c>
      <c r="M28" s="112">
        <f>'[1]Daily Roster'!$M28</f>
        <v>0</v>
      </c>
      <c r="N28" s="112">
        <f>'[1]Daily Roster'!$N28</f>
        <v>0</v>
      </c>
      <c r="O28" s="112">
        <f>'[1]Daily Roster'!$O28</f>
        <v>0</v>
      </c>
      <c r="P28" s="112">
        <f>'[1]Daily Roster'!$P28</f>
        <v>0</v>
      </c>
      <c r="Q28" s="112">
        <f>'[1]Daily Roster'!$Q28</f>
        <v>0</v>
      </c>
      <c r="R28" s="112">
        <f>'[1]Daily Roster'!$R28</f>
        <v>0</v>
      </c>
      <c r="S28" s="112">
        <f>'[1]Daily Roster'!$S28</f>
        <v>0</v>
      </c>
      <c r="T28" s="112">
        <f>'[1]Daily Roster'!$T28</f>
        <v>0</v>
      </c>
      <c r="U28" s="105"/>
      <c r="V28" s="106"/>
      <c r="W28" s="107"/>
      <c r="X28" s="107"/>
      <c r="Y28" s="108"/>
      <c r="Z28" s="109"/>
      <c r="AA28" s="109"/>
      <c r="AB28" s="109"/>
      <c r="AC28" s="109"/>
      <c r="AD28" s="109"/>
      <c r="AE28" s="108"/>
      <c r="AF28" s="107"/>
    </row>
    <row r="29" spans="1:32" x14ac:dyDescent="0.3">
      <c r="A29" s="103">
        <v>43501</v>
      </c>
      <c r="B29" s="104" t="s">
        <v>1</v>
      </c>
      <c r="C29" s="112" t="str">
        <f>'[1]Daily Roster'!$C29</f>
        <v>Robert</v>
      </c>
      <c r="D29" s="112" t="str">
        <f>'[1]Daily Roster'!$D29</f>
        <v>G.Lau</v>
      </c>
      <c r="E29" s="112" t="str">
        <f>'[1]Daily Roster'!$E29</f>
        <v>Stella (8.45-3.30)</v>
      </c>
      <c r="F29" s="112" t="str">
        <f>'[1]Daily Roster'!$F29</f>
        <v>Angelene</v>
      </c>
      <c r="G29" s="112" t="str">
        <f>'[1]Daily Roster'!$G29</f>
        <v>Clark</v>
      </c>
      <c r="H29" s="112">
        <f>'[1]Daily Roster'!$H29</f>
        <v>0</v>
      </c>
      <c r="I29" s="112" t="str">
        <f>'[1]Daily Roster'!$I29</f>
        <v>Diana</v>
      </c>
      <c r="J29" s="112" t="str">
        <f>'[1]Daily Roster'!$J29</f>
        <v xml:space="preserve"> </v>
      </c>
      <c r="K29" s="112" t="str">
        <f>'[1]Daily Roster'!$K29</f>
        <v>Thao</v>
      </c>
      <c r="L29" s="112">
        <f>'[1]Daily Roster'!$L29</f>
        <v>0</v>
      </c>
      <c r="M29" s="112">
        <f>'[1]Daily Roster'!$M29</f>
        <v>0</v>
      </c>
      <c r="N29" s="112">
        <f>'[1]Daily Roster'!$N29</f>
        <v>0</v>
      </c>
      <c r="O29" s="112">
        <f>'[1]Daily Roster'!$O29</f>
        <v>0</v>
      </c>
      <c r="P29" s="112">
        <f>'[1]Daily Roster'!$P29</f>
        <v>0</v>
      </c>
      <c r="Q29" s="112">
        <f>'[1]Daily Roster'!$Q29</f>
        <v>0</v>
      </c>
      <c r="R29" s="112">
        <f>'[1]Daily Roster'!$R29</f>
        <v>0</v>
      </c>
      <c r="S29" s="112">
        <f>'[1]Daily Roster'!$S29</f>
        <v>0</v>
      </c>
      <c r="T29" s="112">
        <f>'[1]Daily Roster'!$T29</f>
        <v>0</v>
      </c>
      <c r="U29" s="105"/>
      <c r="V29" s="106"/>
      <c r="W29" s="107"/>
      <c r="X29" s="107"/>
      <c r="Y29" s="108"/>
      <c r="Z29" s="109"/>
      <c r="AA29" s="109"/>
      <c r="AB29" s="109"/>
      <c r="AC29" s="109"/>
      <c r="AD29" s="109"/>
      <c r="AE29" s="108"/>
      <c r="AF29" s="107"/>
    </row>
    <row r="30" spans="1:32" x14ac:dyDescent="0.3">
      <c r="A30" s="103">
        <v>43502</v>
      </c>
      <c r="B30" s="104" t="s">
        <v>2</v>
      </c>
      <c r="C30" s="112" t="str">
        <f>'[1]Daily Roster'!$C30</f>
        <v>Robert</v>
      </c>
      <c r="D30" s="112" t="str">
        <f>'[1]Daily Roster'!$D30</f>
        <v>G.Lau</v>
      </c>
      <c r="E30" s="112" t="str">
        <f>'[1]Daily Roster'!$E30</f>
        <v>Stella</v>
      </c>
      <c r="F30" s="112" t="str">
        <f>'[1]Daily Roster'!$F30</f>
        <v>Angelene</v>
      </c>
      <c r="G30" s="112" t="str">
        <f>'[1]Daily Roster'!$G30</f>
        <v>Jasenka</v>
      </c>
      <c r="H30" s="112">
        <f>'[1]Daily Roster'!$H30</f>
        <v>0</v>
      </c>
      <c r="I30" s="112" t="str">
        <f>'[1]Daily Roster'!$I30</f>
        <v>Diana</v>
      </c>
      <c r="J30" s="112" t="str">
        <f>'[1]Daily Roster'!$J30</f>
        <v xml:space="preserve"> </v>
      </c>
      <c r="K30" s="112" t="str">
        <f>'[1]Daily Roster'!$K30</f>
        <v>Thao</v>
      </c>
      <c r="L30" s="112">
        <f>'[1]Daily Roster'!$L30</f>
        <v>0</v>
      </c>
      <c r="M30" s="112">
        <f>'[1]Daily Roster'!$M30</f>
        <v>0</v>
      </c>
      <c r="N30" s="112">
        <f>'[1]Daily Roster'!$N30</f>
        <v>0</v>
      </c>
      <c r="O30" s="112">
        <f>'[1]Daily Roster'!$O30</f>
        <v>0</v>
      </c>
      <c r="P30" s="112">
        <f>'[1]Daily Roster'!$P30</f>
        <v>0</v>
      </c>
      <c r="Q30" s="112">
        <f>'[1]Daily Roster'!$Q30</f>
        <v>0</v>
      </c>
      <c r="R30" s="112">
        <f>'[1]Daily Roster'!$R30</f>
        <v>0</v>
      </c>
      <c r="S30" s="112">
        <f>'[1]Daily Roster'!$S30</f>
        <v>0</v>
      </c>
      <c r="T30" s="112">
        <f>'[1]Daily Roster'!$T30</f>
        <v>0</v>
      </c>
      <c r="U30" s="105"/>
      <c r="V30" s="106"/>
      <c r="W30" s="107"/>
      <c r="X30" s="107"/>
      <c r="Y30" s="108"/>
      <c r="Z30" s="109"/>
      <c r="AA30" s="109"/>
      <c r="AB30" s="109"/>
      <c r="AC30" s="109"/>
      <c r="AD30" s="109"/>
      <c r="AE30" s="108"/>
      <c r="AF30" s="107"/>
    </row>
    <row r="31" spans="1:32" x14ac:dyDescent="0.3">
      <c r="A31" s="103">
        <v>43503</v>
      </c>
      <c r="B31" s="104" t="s">
        <v>3</v>
      </c>
      <c r="C31" s="112" t="str">
        <f>'[1]Daily Roster'!$C31</f>
        <v>Robert</v>
      </c>
      <c r="D31" s="112" t="str">
        <f>'[1]Daily Roster'!$D31</f>
        <v>Daisy</v>
      </c>
      <c r="E31" s="112" t="str">
        <f>'[1]Daily Roster'!$E31</f>
        <v>Stella (8.45-3.30)</v>
      </c>
      <c r="F31" s="112" t="str">
        <f>'[1]Daily Roster'!$F31</f>
        <v>Bernadette</v>
      </c>
      <c r="G31" s="112" t="str">
        <f>'[1]Daily Roster'!$G31</f>
        <v>qq</v>
      </c>
      <c r="H31" s="112">
        <f>'[1]Daily Roster'!$H31</f>
        <v>0</v>
      </c>
      <c r="I31" s="112" t="str">
        <f>'[1]Daily Roster'!$I31</f>
        <v>Angelene</v>
      </c>
      <c r="J31" s="112" t="str">
        <f>'[1]Daily Roster'!$J31</f>
        <v xml:space="preserve"> </v>
      </c>
      <c r="K31" s="112" t="str">
        <f>'[1]Daily Roster'!$K31</f>
        <v>Thao</v>
      </c>
      <c r="L31" s="112">
        <f>'[1]Daily Roster'!$L31</f>
        <v>0</v>
      </c>
      <c r="M31" s="112">
        <f>'[1]Daily Roster'!$M31</f>
        <v>0</v>
      </c>
      <c r="N31" s="112">
        <f>'[1]Daily Roster'!$N31</f>
        <v>0</v>
      </c>
      <c r="O31" s="112">
        <f>'[1]Daily Roster'!$O31</f>
        <v>0</v>
      </c>
      <c r="P31" s="112">
        <f>'[1]Daily Roster'!$P31</f>
        <v>0</v>
      </c>
      <c r="Q31" s="112">
        <f>'[1]Daily Roster'!$Q31</f>
        <v>0</v>
      </c>
      <c r="R31" s="112">
        <f>'[1]Daily Roster'!$R31</f>
        <v>0</v>
      </c>
      <c r="S31" s="112">
        <f>'[1]Daily Roster'!$S31</f>
        <v>0</v>
      </c>
      <c r="T31" s="112">
        <f>'[1]Daily Roster'!$T31</f>
        <v>0</v>
      </c>
      <c r="U31" s="105"/>
      <c r="V31" s="106"/>
      <c r="W31" s="107"/>
      <c r="X31" s="107"/>
      <c r="Y31" s="108"/>
      <c r="Z31" s="109"/>
      <c r="AA31" s="109"/>
      <c r="AB31" s="109"/>
      <c r="AC31" s="109"/>
      <c r="AD31" s="109"/>
      <c r="AE31" s="108"/>
      <c r="AF31" s="107"/>
    </row>
    <row r="32" spans="1:32" x14ac:dyDescent="0.3">
      <c r="A32" s="103">
        <v>43504</v>
      </c>
      <c r="B32" s="104" t="s">
        <v>4</v>
      </c>
      <c r="C32" s="112" t="str">
        <f>'[1]Daily Roster'!$C32</f>
        <v>Robert</v>
      </c>
      <c r="D32" s="112" t="str">
        <f>'[1]Daily Roster'!$D32</f>
        <v>Daisy</v>
      </c>
      <c r="E32" s="112" t="str">
        <f>'[1]Daily Roster'!$E32</f>
        <v>Stella</v>
      </c>
      <c r="F32" s="112" t="str">
        <f>'[1]Daily Roster'!$F32</f>
        <v>Angelene</v>
      </c>
      <c r="G32" s="112" t="str">
        <f>'[1]Daily Roster'!$G32</f>
        <v>V.Mai</v>
      </c>
      <c r="H32" s="112">
        <f>'[1]Daily Roster'!$H32</f>
        <v>0</v>
      </c>
      <c r="I32" s="112" t="str">
        <f>'[1]Daily Roster'!$I32</f>
        <v>Diana</v>
      </c>
      <c r="J32" s="112" t="str">
        <f>'[1]Daily Roster'!$J32</f>
        <v xml:space="preserve"> </v>
      </c>
      <c r="K32" s="112" t="str">
        <f>'[1]Daily Roster'!$K32</f>
        <v>Thao</v>
      </c>
      <c r="L32" s="112">
        <f>'[1]Daily Roster'!$L32</f>
        <v>0</v>
      </c>
      <c r="M32" s="112">
        <f>'[1]Daily Roster'!$M32</f>
        <v>0</v>
      </c>
      <c r="N32" s="112">
        <f>'[1]Daily Roster'!$N32</f>
        <v>0</v>
      </c>
      <c r="O32" s="112">
        <f>'[1]Daily Roster'!$O32</f>
        <v>0</v>
      </c>
      <c r="P32" s="112">
        <f>'[1]Daily Roster'!$P32</f>
        <v>0</v>
      </c>
      <c r="Q32" s="112">
        <f>'[1]Daily Roster'!$Q32</f>
        <v>0</v>
      </c>
      <c r="R32" s="112">
        <f>'[1]Daily Roster'!$R32</f>
        <v>0</v>
      </c>
      <c r="S32" s="112">
        <f>'[1]Daily Roster'!$S32</f>
        <v>0</v>
      </c>
      <c r="T32" s="112">
        <f>'[1]Daily Roster'!$T32</f>
        <v>0</v>
      </c>
      <c r="U32" s="105"/>
      <c r="V32" s="106"/>
      <c r="W32" s="107"/>
      <c r="X32" s="107"/>
      <c r="Y32" s="108"/>
      <c r="Z32" s="109"/>
      <c r="AA32" s="109"/>
      <c r="AB32" s="109"/>
      <c r="AC32" s="109"/>
      <c r="AD32" s="109"/>
      <c r="AE32" s="108"/>
      <c r="AF32" s="107"/>
    </row>
    <row r="33" spans="1:32" x14ac:dyDescent="0.3">
      <c r="A33" s="103">
        <v>43507</v>
      </c>
      <c r="B33" s="104" t="s">
        <v>5</v>
      </c>
      <c r="C33" s="112" t="str">
        <f>'[1]Daily Roster'!$C33</f>
        <v>G.Lau</v>
      </c>
      <c r="D33" s="112" t="str">
        <f>'[1]Daily Roster'!$D33</f>
        <v>Daisy</v>
      </c>
      <c r="E33" s="112" t="str">
        <f>'[1]Daily Roster'!$E33</f>
        <v>Stella</v>
      </c>
      <c r="F33" s="112" t="str">
        <f>'[1]Daily Roster'!$F33</f>
        <v>Angelene</v>
      </c>
      <c r="G33" s="112" t="str">
        <f>'[1]Daily Roster'!$G33</f>
        <v>Bernadette</v>
      </c>
      <c r="H33" s="112">
        <f>'[1]Daily Roster'!$H33</f>
        <v>0</v>
      </c>
      <c r="I33" s="112" t="str">
        <f>'[1]Daily Roster'!$I33</f>
        <v>Diana</v>
      </c>
      <c r="J33" s="112" t="str">
        <f>'[1]Daily Roster'!$J33</f>
        <v xml:space="preserve"> </v>
      </c>
      <c r="K33" s="112" t="str">
        <f>'[1]Daily Roster'!$K33</f>
        <v>qq</v>
      </c>
      <c r="L33" s="112">
        <f>'[1]Daily Roster'!$L33</f>
        <v>0</v>
      </c>
      <c r="M33" s="112">
        <f>'[1]Daily Roster'!$M33</f>
        <v>0</v>
      </c>
      <c r="N33" s="112">
        <f>'[1]Daily Roster'!$N33</f>
        <v>0</v>
      </c>
      <c r="O33" s="112">
        <f>'[1]Daily Roster'!$O33</f>
        <v>0</v>
      </c>
      <c r="P33" s="112">
        <f>'[1]Daily Roster'!$P33</f>
        <v>0</v>
      </c>
      <c r="Q33" s="112">
        <f>'[1]Daily Roster'!$Q33</f>
        <v>0</v>
      </c>
      <c r="R33" s="112">
        <f>'[1]Daily Roster'!$R33</f>
        <v>0</v>
      </c>
      <c r="S33" s="112">
        <f>'[1]Daily Roster'!$S33</f>
        <v>0</v>
      </c>
      <c r="T33" s="112">
        <f>'[1]Daily Roster'!$T33</f>
        <v>0</v>
      </c>
      <c r="U33" s="105"/>
      <c r="V33" s="106"/>
      <c r="W33" s="107"/>
      <c r="X33" s="107"/>
      <c r="Y33" s="108"/>
      <c r="Z33" s="109"/>
      <c r="AA33" s="109"/>
      <c r="AB33" s="109"/>
      <c r="AC33" s="109"/>
      <c r="AD33" s="109"/>
      <c r="AE33" s="108"/>
      <c r="AF33" s="107"/>
    </row>
    <row r="34" spans="1:32" x14ac:dyDescent="0.3">
      <c r="A34" s="103">
        <v>43508</v>
      </c>
      <c r="B34" s="104" t="s">
        <v>1</v>
      </c>
      <c r="C34" s="112" t="str">
        <f>'[1]Daily Roster'!$C34</f>
        <v>G.Lau</v>
      </c>
      <c r="D34" s="112" t="str">
        <f>'[1]Daily Roster'!$D34</f>
        <v>Daisy</v>
      </c>
      <c r="E34" s="112" t="str">
        <f>'[1]Daily Roster'!$E34</f>
        <v>Stella (8.45-3.30)</v>
      </c>
      <c r="F34" s="112" t="str">
        <f>'[1]Daily Roster'!$F34</f>
        <v>Angelene</v>
      </c>
      <c r="G34" s="112" t="str">
        <f>'[1]Daily Roster'!$G34</f>
        <v>Amelia</v>
      </c>
      <c r="H34" s="112">
        <f>'[1]Daily Roster'!$H34</f>
        <v>0</v>
      </c>
      <c r="I34" s="112" t="str">
        <f>'[1]Daily Roster'!$I34</f>
        <v>Diana</v>
      </c>
      <c r="J34" s="112">
        <f>'[1]Daily Roster'!$J34</f>
        <v>0</v>
      </c>
      <c r="K34" s="112" t="str">
        <f>'[1]Daily Roster'!$K34</f>
        <v>qq</v>
      </c>
      <c r="L34" s="112">
        <f>'[1]Daily Roster'!$L34</f>
        <v>0</v>
      </c>
      <c r="M34" s="112">
        <f>'[1]Daily Roster'!$M34</f>
        <v>0</v>
      </c>
      <c r="N34" s="112">
        <f>'[1]Daily Roster'!$N34</f>
        <v>0</v>
      </c>
      <c r="O34" s="112">
        <f>'[1]Daily Roster'!$O34</f>
        <v>0</v>
      </c>
      <c r="P34" s="112">
        <f>'[1]Daily Roster'!$P34</f>
        <v>0</v>
      </c>
      <c r="Q34" s="112">
        <f>'[1]Daily Roster'!$Q34</f>
        <v>0</v>
      </c>
      <c r="R34" s="112">
        <f>'[1]Daily Roster'!$R34</f>
        <v>0</v>
      </c>
      <c r="S34" s="112">
        <f>'[1]Daily Roster'!$S34</f>
        <v>0</v>
      </c>
      <c r="T34" s="112">
        <f>'[1]Daily Roster'!$T34</f>
        <v>0</v>
      </c>
      <c r="U34" s="105"/>
      <c r="V34" s="106"/>
      <c r="W34" s="107"/>
      <c r="X34" s="107"/>
      <c r="Y34" s="108"/>
      <c r="Z34" s="109"/>
      <c r="AA34" s="109"/>
      <c r="AB34" s="109"/>
      <c r="AC34" s="109"/>
      <c r="AD34" s="109"/>
      <c r="AE34" s="108"/>
      <c r="AF34" s="107"/>
    </row>
    <row r="35" spans="1:32" x14ac:dyDescent="0.3">
      <c r="A35" s="103">
        <v>43509</v>
      </c>
      <c r="B35" s="104" t="s">
        <v>2</v>
      </c>
      <c r="C35" s="112" t="str">
        <f>'[1]Daily Roster'!$C35</f>
        <v>G.Lau</v>
      </c>
      <c r="D35" s="112" t="str">
        <f>'[1]Daily Roster'!$D35</f>
        <v>Daisy</v>
      </c>
      <c r="E35" s="112" t="str">
        <f>'[1]Daily Roster'!$E35</f>
        <v>Stella</v>
      </c>
      <c r="F35" s="112" t="str">
        <f>'[1]Daily Roster'!$F35</f>
        <v>Angelene</v>
      </c>
      <c r="G35" s="112" t="str">
        <f>'[1]Daily Roster'!$G35</f>
        <v>Kelly</v>
      </c>
      <c r="H35" s="112">
        <f>'[1]Daily Roster'!$H35</f>
        <v>0</v>
      </c>
      <c r="I35" s="112" t="str">
        <f>'[1]Daily Roster'!$I35</f>
        <v>Diana</v>
      </c>
      <c r="J35" s="112">
        <f>'[1]Daily Roster'!$J35</f>
        <v>0</v>
      </c>
      <c r="K35" s="112" t="str">
        <f>'[1]Daily Roster'!$K35</f>
        <v>Thao</v>
      </c>
      <c r="L35" s="112">
        <f>'[1]Daily Roster'!$L35</f>
        <v>0</v>
      </c>
      <c r="M35" s="112">
        <f>'[1]Daily Roster'!$M35</f>
        <v>0</v>
      </c>
      <c r="N35" s="112">
        <f>'[1]Daily Roster'!$N35</f>
        <v>0</v>
      </c>
      <c r="O35" s="112">
        <f>'[1]Daily Roster'!$O35</f>
        <v>0</v>
      </c>
      <c r="P35" s="112">
        <f>'[1]Daily Roster'!$P35</f>
        <v>0</v>
      </c>
      <c r="Q35" s="112">
        <f>'[1]Daily Roster'!$Q35</f>
        <v>0</v>
      </c>
      <c r="R35" s="112">
        <f>'[1]Daily Roster'!$R35</f>
        <v>0</v>
      </c>
      <c r="S35" s="112">
        <f>'[1]Daily Roster'!$S35</f>
        <v>0</v>
      </c>
      <c r="T35" s="112">
        <f>'[1]Daily Roster'!$T35</f>
        <v>0</v>
      </c>
      <c r="U35" s="105"/>
      <c r="V35" s="106"/>
      <c r="W35" s="107"/>
      <c r="X35" s="107"/>
      <c r="Y35" s="108"/>
      <c r="Z35" s="109"/>
      <c r="AA35" s="109"/>
      <c r="AB35" s="109"/>
      <c r="AC35" s="109"/>
      <c r="AD35" s="109"/>
      <c r="AE35" s="108"/>
      <c r="AF35" s="107"/>
    </row>
    <row r="36" spans="1:32" x14ac:dyDescent="0.3">
      <c r="A36" s="103">
        <v>43510</v>
      </c>
      <c r="B36" s="104" t="s">
        <v>3</v>
      </c>
      <c r="C36" s="112" t="str">
        <f>'[1]Daily Roster'!$C36</f>
        <v>G.Lau</v>
      </c>
      <c r="D36" s="112" t="str">
        <f>'[1]Daily Roster'!$D36</f>
        <v>Daisy</v>
      </c>
      <c r="E36" s="112" t="str">
        <f>'[1]Daily Roster'!$E36</f>
        <v>Kelly</v>
      </c>
      <c r="F36" s="112" t="str">
        <f>'[1]Daily Roster'!$F36</f>
        <v>Angelene</v>
      </c>
      <c r="G36" s="112" t="str">
        <f>'[1]Daily Roster'!$G36</f>
        <v>qq</v>
      </c>
      <c r="H36" s="112">
        <f>'[1]Daily Roster'!$H36</f>
        <v>0</v>
      </c>
      <c r="I36" s="112" t="str">
        <f>'[1]Daily Roster'!$I36</f>
        <v>Bernadette</v>
      </c>
      <c r="J36" s="112">
        <f>'[1]Daily Roster'!$J36</f>
        <v>0</v>
      </c>
      <c r="K36" s="112" t="str">
        <f>'[1]Daily Roster'!$K36</f>
        <v>Thao</v>
      </c>
      <c r="L36" s="112">
        <f>'[1]Daily Roster'!$L36</f>
        <v>0</v>
      </c>
      <c r="M36" s="112">
        <f>'[1]Daily Roster'!$M36</f>
        <v>0</v>
      </c>
      <c r="N36" s="112">
        <f>'[1]Daily Roster'!$N36</f>
        <v>0</v>
      </c>
      <c r="O36" s="112">
        <f>'[1]Daily Roster'!$O36</f>
        <v>0</v>
      </c>
      <c r="P36" s="112">
        <f>'[1]Daily Roster'!$P36</f>
        <v>0</v>
      </c>
      <c r="Q36" s="112">
        <f>'[1]Daily Roster'!$Q36</f>
        <v>0</v>
      </c>
      <c r="R36" s="112">
        <f>'[1]Daily Roster'!$R36</f>
        <v>0</v>
      </c>
      <c r="S36" s="112">
        <f>'[1]Daily Roster'!$S36</f>
        <v>0</v>
      </c>
      <c r="T36" s="112">
        <f>'[1]Daily Roster'!$T36</f>
        <v>0</v>
      </c>
      <c r="U36" s="105"/>
      <c r="V36" s="106"/>
      <c r="W36" s="107"/>
      <c r="X36" s="107"/>
      <c r="Y36" s="108"/>
      <c r="Z36" s="109"/>
      <c r="AA36" s="109"/>
      <c r="AB36" s="109"/>
      <c r="AC36" s="109"/>
      <c r="AD36" s="109"/>
      <c r="AE36" s="108"/>
      <c r="AF36" s="107"/>
    </row>
    <row r="37" spans="1:32" x14ac:dyDescent="0.3">
      <c r="A37" s="103">
        <v>43511</v>
      </c>
      <c r="B37" s="104" t="s">
        <v>4</v>
      </c>
      <c r="C37" s="112" t="str">
        <f>'[1]Daily Roster'!$C37</f>
        <v>G.Lau</v>
      </c>
      <c r="D37" s="112" t="str">
        <f>'[1]Daily Roster'!$D37</f>
        <v>Daisy</v>
      </c>
      <c r="E37" s="112" t="str">
        <f>'[1]Daily Roster'!$E37</f>
        <v>Stella</v>
      </c>
      <c r="F37" s="112" t="str">
        <f>'[1]Daily Roster'!$F37</f>
        <v>Angelene</v>
      </c>
      <c r="G37" s="112" t="str">
        <f>'[1]Daily Roster'!$G37</f>
        <v>V.Mai</v>
      </c>
      <c r="H37" s="112">
        <f>'[1]Daily Roster'!$H37</f>
        <v>0</v>
      </c>
      <c r="I37" s="112" t="str">
        <f>'[1]Daily Roster'!$I37</f>
        <v>Diana</v>
      </c>
      <c r="J37" s="112">
        <f>'[1]Daily Roster'!$J37</f>
        <v>0</v>
      </c>
      <c r="K37" s="112" t="str">
        <f>'[1]Daily Roster'!$K37</f>
        <v>Thao</v>
      </c>
      <c r="L37" s="112">
        <f>'[1]Daily Roster'!$L37</f>
        <v>0</v>
      </c>
      <c r="M37" s="112">
        <f>'[1]Daily Roster'!$M37</f>
        <v>0</v>
      </c>
      <c r="N37" s="112">
        <f>'[1]Daily Roster'!$N37</f>
        <v>0</v>
      </c>
      <c r="O37" s="112">
        <f>'[1]Daily Roster'!$O37</f>
        <v>0</v>
      </c>
      <c r="P37" s="112">
        <f>'[1]Daily Roster'!$P37</f>
        <v>0</v>
      </c>
      <c r="Q37" s="112">
        <f>'[1]Daily Roster'!$Q37</f>
        <v>0</v>
      </c>
      <c r="R37" s="112">
        <f>'[1]Daily Roster'!$R37</f>
        <v>0</v>
      </c>
      <c r="S37" s="112">
        <f>'[1]Daily Roster'!$S37</f>
        <v>0</v>
      </c>
      <c r="T37" s="112">
        <f>'[1]Daily Roster'!$T37</f>
        <v>0</v>
      </c>
      <c r="U37" s="105"/>
      <c r="V37" s="106"/>
      <c r="W37" s="107"/>
      <c r="X37" s="107"/>
      <c r="Y37" s="108"/>
      <c r="Z37" s="109"/>
      <c r="AA37" s="109"/>
      <c r="AB37" s="109"/>
      <c r="AC37" s="109"/>
      <c r="AD37" s="109"/>
      <c r="AE37" s="108"/>
      <c r="AF37" s="107"/>
    </row>
    <row r="38" spans="1:32" x14ac:dyDescent="0.3">
      <c r="A38" s="103">
        <v>43514</v>
      </c>
      <c r="B38" s="104" t="s">
        <v>5</v>
      </c>
      <c r="C38" s="112" t="str">
        <f>'[1]Daily Roster'!$C38</f>
        <v>G.Lau</v>
      </c>
      <c r="D38" s="112" t="str">
        <f>'[1]Daily Roster'!$D38</f>
        <v>Daisy</v>
      </c>
      <c r="E38" s="112" t="str">
        <f>'[1]Daily Roster'!$E38</f>
        <v>Stella</v>
      </c>
      <c r="F38" s="112" t="str">
        <f>'[1]Daily Roster'!$F38</f>
        <v>Angelene</v>
      </c>
      <c r="G38" s="112" t="str">
        <f>'[1]Daily Roster'!$G38</f>
        <v>qq</v>
      </c>
      <c r="H38" s="112">
        <f>'[1]Daily Roster'!$H38</f>
        <v>0</v>
      </c>
      <c r="I38" s="112" t="str">
        <f>'[1]Daily Roster'!$I38</f>
        <v>Bernadette</v>
      </c>
      <c r="J38" s="112">
        <f>'[1]Daily Roster'!$J38</f>
        <v>0</v>
      </c>
      <c r="K38" s="112" t="str">
        <f>'[1]Daily Roster'!$K38</f>
        <v>Thao (LS)</v>
      </c>
      <c r="L38" s="112">
        <f>'[1]Daily Roster'!$L38</f>
        <v>0</v>
      </c>
      <c r="M38" s="112">
        <f>'[1]Daily Roster'!$M38</f>
        <v>0</v>
      </c>
      <c r="N38" s="112">
        <f>'[1]Daily Roster'!$N38</f>
        <v>0</v>
      </c>
      <c r="O38" s="112">
        <f>'[1]Daily Roster'!$O38</f>
        <v>0</v>
      </c>
      <c r="P38" s="112">
        <f>'[1]Daily Roster'!$P38</f>
        <v>0</v>
      </c>
      <c r="Q38" s="112">
        <f>'[1]Daily Roster'!$Q38</f>
        <v>0</v>
      </c>
      <c r="R38" s="112">
        <f>'[1]Daily Roster'!$R38</f>
        <v>0</v>
      </c>
      <c r="S38" s="112">
        <f>'[1]Daily Roster'!$S38</f>
        <v>0</v>
      </c>
      <c r="T38" s="112">
        <f>'[1]Daily Roster'!$T38</f>
        <v>0</v>
      </c>
      <c r="U38" s="105"/>
      <c r="V38" s="106"/>
      <c r="W38" s="107"/>
      <c r="X38" s="106"/>
      <c r="Y38" s="108"/>
      <c r="Z38" s="109"/>
      <c r="AA38" s="109"/>
      <c r="AB38" s="109"/>
      <c r="AC38" s="109"/>
      <c r="AD38" s="109"/>
      <c r="AE38" s="108"/>
      <c r="AF38" s="107"/>
    </row>
    <row r="39" spans="1:32" x14ac:dyDescent="0.3">
      <c r="A39" s="103">
        <v>43515</v>
      </c>
      <c r="B39" s="104" t="s">
        <v>1</v>
      </c>
      <c r="C39" s="112" t="str">
        <f>'[1]Daily Roster'!$C39</f>
        <v>G.Lau</v>
      </c>
      <c r="D39" s="112" t="str">
        <f>'[1]Daily Roster'!$D39</f>
        <v>Daisy</v>
      </c>
      <c r="E39" s="112" t="str">
        <f>'[1]Daily Roster'!$E39</f>
        <v>V.Mai</v>
      </c>
      <c r="F39" s="112" t="str">
        <f>'[1]Daily Roster'!$F39</f>
        <v>Angelene</v>
      </c>
      <c r="G39" s="112" t="str">
        <f>'[1]Daily Roster'!$G39</f>
        <v>Stella</v>
      </c>
      <c r="H39" s="112">
        <f>'[1]Daily Roster'!$H39</f>
        <v>0</v>
      </c>
      <c r="I39" s="112" t="str">
        <f>'[1]Daily Roster'!$I39</f>
        <v>Sam</v>
      </c>
      <c r="J39" s="112">
        <f>'[1]Daily Roster'!$J39</f>
        <v>0</v>
      </c>
      <c r="K39" s="112" t="str">
        <f>'[1]Daily Roster'!$K39</f>
        <v>Thao (LS)</v>
      </c>
      <c r="L39" s="112">
        <f>'[1]Daily Roster'!$L39</f>
        <v>0</v>
      </c>
      <c r="M39" s="112">
        <f>'[1]Daily Roster'!$M39</f>
        <v>0</v>
      </c>
      <c r="N39" s="112">
        <f>'[1]Daily Roster'!$N39</f>
        <v>0</v>
      </c>
      <c r="O39" s="112">
        <f>'[1]Daily Roster'!$O39</f>
        <v>0</v>
      </c>
      <c r="P39" s="112">
        <f>'[1]Daily Roster'!$P39</f>
        <v>0</v>
      </c>
      <c r="Q39" s="112">
        <f>'[1]Daily Roster'!$Q39</f>
        <v>0</v>
      </c>
      <c r="R39" s="112">
        <f>'[1]Daily Roster'!$R39</f>
        <v>0</v>
      </c>
      <c r="S39" s="112">
        <f>'[1]Daily Roster'!$S39</f>
        <v>0</v>
      </c>
      <c r="T39" s="112">
        <f>'[1]Daily Roster'!$T39</f>
        <v>0</v>
      </c>
      <c r="U39" s="105"/>
      <c r="V39" s="106"/>
      <c r="W39" s="107"/>
      <c r="X39" s="107"/>
      <c r="Y39" s="108"/>
      <c r="Z39" s="109"/>
      <c r="AA39" s="109"/>
      <c r="AB39" s="109"/>
      <c r="AC39" s="109"/>
      <c r="AD39" s="109"/>
      <c r="AE39" s="108"/>
      <c r="AF39" s="107"/>
    </row>
    <row r="40" spans="1:32" x14ac:dyDescent="0.3">
      <c r="A40" s="103">
        <v>43516</v>
      </c>
      <c r="B40" s="104" t="s">
        <v>2</v>
      </c>
      <c r="C40" s="112" t="str">
        <f>'[1]Daily Roster'!$C40</f>
        <v>G.Lau</v>
      </c>
      <c r="D40" s="112" t="str">
        <f>'[1]Daily Roster'!$D40</f>
        <v>Daisy</v>
      </c>
      <c r="E40" s="112" t="str">
        <f>'[1]Daily Roster'!$E40</f>
        <v>Stella</v>
      </c>
      <c r="F40" s="112" t="str">
        <f>'[1]Daily Roster'!$F40</f>
        <v>Angelene</v>
      </c>
      <c r="G40" s="112" t="str">
        <f>'[1]Daily Roster'!$G40</f>
        <v>qq</v>
      </c>
      <c r="H40" s="112">
        <f>'[1]Daily Roster'!$H40</f>
        <v>0</v>
      </c>
      <c r="I40" s="112" t="str">
        <f>'[1]Daily Roster'!$I40</f>
        <v>Sam</v>
      </c>
      <c r="J40" s="112">
        <f>'[1]Daily Roster'!$J40</f>
        <v>0</v>
      </c>
      <c r="K40" s="112" t="str">
        <f>'[1]Daily Roster'!$K40</f>
        <v>Thao (LS)</v>
      </c>
      <c r="L40" s="112">
        <f>'[1]Daily Roster'!$L40</f>
        <v>0</v>
      </c>
      <c r="M40" s="112">
        <f>'[1]Daily Roster'!$M40</f>
        <v>0</v>
      </c>
      <c r="N40" s="112">
        <f>'[1]Daily Roster'!$N40</f>
        <v>0</v>
      </c>
      <c r="O40" s="112">
        <f>'[1]Daily Roster'!$O40</f>
        <v>0</v>
      </c>
      <c r="P40" s="112">
        <f>'[1]Daily Roster'!$P40</f>
        <v>0</v>
      </c>
      <c r="Q40" s="112">
        <f>'[1]Daily Roster'!$Q40</f>
        <v>0</v>
      </c>
      <c r="R40" s="112">
        <f>'[1]Daily Roster'!$R40</f>
        <v>0</v>
      </c>
      <c r="S40" s="112">
        <f>'[1]Daily Roster'!$S40</f>
        <v>0</v>
      </c>
      <c r="T40" s="112">
        <f>'[1]Daily Roster'!$T40</f>
        <v>0</v>
      </c>
      <c r="U40" s="105"/>
      <c r="V40" s="106"/>
      <c r="W40" s="107"/>
      <c r="X40" s="107"/>
      <c r="Y40" s="108"/>
      <c r="Z40" s="109"/>
      <c r="AA40" s="109"/>
      <c r="AB40" s="109"/>
      <c r="AC40" s="109"/>
      <c r="AD40" s="109"/>
      <c r="AE40" s="108"/>
      <c r="AF40" s="107"/>
    </row>
    <row r="41" spans="1:32" x14ac:dyDescent="0.3">
      <c r="A41" s="103">
        <v>43517</v>
      </c>
      <c r="B41" s="104" t="s">
        <v>3</v>
      </c>
      <c r="C41" s="112" t="str">
        <f>'[1]Daily Roster'!$C41</f>
        <v>G.Lau</v>
      </c>
      <c r="D41" s="112" t="str">
        <f>'[1]Daily Roster'!$D41</f>
        <v>Daisy</v>
      </c>
      <c r="E41" s="112" t="str">
        <f>'[1]Daily Roster'!$E41</f>
        <v>V.Mai</v>
      </c>
      <c r="F41" s="112" t="str">
        <f>'[1]Daily Roster'!$F41</f>
        <v>Angelene</v>
      </c>
      <c r="G41" s="112" t="str">
        <f>'[1]Daily Roster'!$G41</f>
        <v>qq</v>
      </c>
      <c r="H41" s="112">
        <f>'[1]Daily Roster'!$H41</f>
        <v>0</v>
      </c>
      <c r="I41" s="112" t="str">
        <f>'[1]Daily Roster'!$I41</f>
        <v>Bernadette</v>
      </c>
      <c r="J41" s="112">
        <f>'[1]Daily Roster'!$J41</f>
        <v>0</v>
      </c>
      <c r="K41" s="112" t="str">
        <f>'[1]Daily Roster'!$K41</f>
        <v>Thao (LS)</v>
      </c>
      <c r="L41" s="112">
        <f>'[1]Daily Roster'!$L41</f>
        <v>0</v>
      </c>
      <c r="M41" s="112">
        <f>'[1]Daily Roster'!$M41</f>
        <v>0</v>
      </c>
      <c r="N41" s="112">
        <f>'[1]Daily Roster'!$N41</f>
        <v>0</v>
      </c>
      <c r="O41" s="112">
        <f>'[1]Daily Roster'!$O41</f>
        <v>0</v>
      </c>
      <c r="P41" s="112">
        <f>'[1]Daily Roster'!$P41</f>
        <v>0</v>
      </c>
      <c r="Q41" s="112">
        <f>'[1]Daily Roster'!$Q41</f>
        <v>0</v>
      </c>
      <c r="R41" s="112">
        <f>'[1]Daily Roster'!$R41</f>
        <v>0</v>
      </c>
      <c r="S41" s="112">
        <f>'[1]Daily Roster'!$S41</f>
        <v>0</v>
      </c>
      <c r="T41" s="112">
        <f>'[1]Daily Roster'!$T41</f>
        <v>0</v>
      </c>
      <c r="U41" s="105"/>
      <c r="V41" s="106"/>
      <c r="W41" s="107"/>
      <c r="X41" s="107"/>
      <c r="Y41" s="108"/>
      <c r="Z41" s="109"/>
      <c r="AA41" s="109"/>
      <c r="AB41" s="109"/>
      <c r="AC41" s="109"/>
      <c r="AD41" s="109"/>
      <c r="AE41" s="108"/>
      <c r="AF41" s="107"/>
    </row>
    <row r="42" spans="1:32" x14ac:dyDescent="0.3">
      <c r="A42" s="103">
        <v>43518</v>
      </c>
      <c r="B42" s="104" t="s">
        <v>4</v>
      </c>
      <c r="C42" s="112" t="str">
        <f>'[1]Daily Roster'!$C42</f>
        <v>G.Lau</v>
      </c>
      <c r="D42" s="112" t="str">
        <f>'[1]Daily Roster'!$D42</f>
        <v>Daisy</v>
      </c>
      <c r="E42" s="112" t="str">
        <f>'[1]Daily Roster'!$E42</f>
        <v>Stella</v>
      </c>
      <c r="F42" s="112" t="str">
        <f>'[1]Daily Roster'!$F42</f>
        <v>Angelene</v>
      </c>
      <c r="G42" s="112" t="str">
        <f>'[1]Daily Roster'!$G42</f>
        <v>qq</v>
      </c>
      <c r="H42" s="112">
        <f>'[1]Daily Roster'!$H42</f>
        <v>0</v>
      </c>
      <c r="I42" s="112" t="str">
        <f>'[1]Daily Roster'!$I42</f>
        <v>Sam</v>
      </c>
      <c r="J42" s="112">
        <f>'[1]Daily Roster'!$J42</f>
        <v>0</v>
      </c>
      <c r="K42" s="112" t="str">
        <f>'[1]Daily Roster'!$K42</f>
        <v>Thao (LS)</v>
      </c>
      <c r="L42" s="112">
        <f>'[1]Daily Roster'!$L42</f>
        <v>0</v>
      </c>
      <c r="M42" s="112">
        <f>'[1]Daily Roster'!$M42</f>
        <v>0</v>
      </c>
      <c r="N42" s="112">
        <f>'[1]Daily Roster'!$N42</f>
        <v>0</v>
      </c>
      <c r="O42" s="112">
        <f>'[1]Daily Roster'!$O42</f>
        <v>0</v>
      </c>
      <c r="P42" s="112">
        <f>'[1]Daily Roster'!$P42</f>
        <v>0</v>
      </c>
      <c r="Q42" s="112">
        <f>'[1]Daily Roster'!$Q42</f>
        <v>0</v>
      </c>
      <c r="R42" s="112">
        <f>'[1]Daily Roster'!$R42</f>
        <v>0</v>
      </c>
      <c r="S42" s="112">
        <f>'[1]Daily Roster'!$S42</f>
        <v>0</v>
      </c>
      <c r="T42" s="112">
        <f>'[1]Daily Roster'!$T42</f>
        <v>0</v>
      </c>
      <c r="U42" s="105"/>
      <c r="V42" s="106"/>
      <c r="W42" s="107"/>
      <c r="X42" s="107"/>
      <c r="Y42" s="108"/>
      <c r="Z42" s="109"/>
      <c r="AA42" s="109"/>
      <c r="AB42" s="109"/>
      <c r="AC42" s="109"/>
      <c r="AD42" s="109"/>
      <c r="AE42" s="108"/>
      <c r="AF42" s="107"/>
    </row>
    <row r="43" spans="1:32" x14ac:dyDescent="0.3">
      <c r="A43" s="103">
        <v>43521</v>
      </c>
      <c r="B43" s="104" t="s">
        <v>5</v>
      </c>
      <c r="C43" s="112" t="str">
        <f>'[1]Daily Roster'!$C43</f>
        <v>G.Lau</v>
      </c>
      <c r="D43" s="112" t="str">
        <f>'[1]Daily Roster'!$D43</f>
        <v>Daisy</v>
      </c>
      <c r="E43" s="112" t="str">
        <f>'[1]Daily Roster'!$E43</f>
        <v>Stella</v>
      </c>
      <c r="F43" s="112" t="str">
        <f>'[1]Daily Roster'!$F43</f>
        <v>Angelene</v>
      </c>
      <c r="G43" s="112" t="str">
        <f>'[1]Daily Roster'!$G43</f>
        <v>Bernadette</v>
      </c>
      <c r="H43" s="112">
        <f>'[1]Daily Roster'!$H43</f>
        <v>0</v>
      </c>
      <c r="I43" s="112" t="str">
        <f>'[1]Daily Roster'!$I43</f>
        <v>Diana</v>
      </c>
      <c r="J43" s="112">
        <f>'[1]Daily Roster'!$J43</f>
        <v>0</v>
      </c>
      <c r="K43" s="112" t="str">
        <f>'[1]Daily Roster'!$K43</f>
        <v>Idile</v>
      </c>
      <c r="L43" s="112">
        <f>'[1]Daily Roster'!$L43</f>
        <v>0</v>
      </c>
      <c r="M43" s="112">
        <f>'[1]Daily Roster'!$M43</f>
        <v>0</v>
      </c>
      <c r="N43" s="112">
        <f>'[1]Daily Roster'!$N43</f>
        <v>0</v>
      </c>
      <c r="O43" s="112">
        <f>'[1]Daily Roster'!$O43</f>
        <v>0</v>
      </c>
      <c r="P43" s="112">
        <f>'[1]Daily Roster'!$P43</f>
        <v>0</v>
      </c>
      <c r="Q43" s="112">
        <f>'[1]Daily Roster'!$Q43</f>
        <v>0</v>
      </c>
      <c r="R43" s="112">
        <f>'[1]Daily Roster'!$R43</f>
        <v>0</v>
      </c>
      <c r="S43" s="112">
        <f>'[1]Daily Roster'!$S43</f>
        <v>0</v>
      </c>
      <c r="T43" s="112">
        <f>'[1]Daily Roster'!$T43</f>
        <v>0</v>
      </c>
      <c r="U43" s="105"/>
      <c r="V43" s="106"/>
      <c r="W43" s="107"/>
      <c r="X43" s="107"/>
      <c r="Y43" s="108"/>
      <c r="Z43" s="109"/>
      <c r="AA43" s="109"/>
      <c r="AB43" s="109"/>
      <c r="AC43" s="109"/>
      <c r="AD43" s="109"/>
      <c r="AE43" s="108"/>
      <c r="AF43" s="107"/>
    </row>
    <row r="44" spans="1:32" x14ac:dyDescent="0.3">
      <c r="A44" s="103">
        <v>43522</v>
      </c>
      <c r="B44" s="104" t="s">
        <v>1</v>
      </c>
      <c r="C44" s="112" t="str">
        <f>'[1]Daily Roster'!$C44</f>
        <v>G.Lau</v>
      </c>
      <c r="D44" s="112" t="str">
        <f>'[1]Daily Roster'!$D44</f>
        <v>Daisy</v>
      </c>
      <c r="E44" s="112" t="str">
        <f>'[1]Daily Roster'!$E44</f>
        <v>Stella</v>
      </c>
      <c r="F44" s="112" t="str">
        <f>'[1]Daily Roster'!$F44</f>
        <v>Angelene</v>
      </c>
      <c r="G44" s="112" t="str">
        <f>'[1]Daily Roster'!$G44</f>
        <v>V.Mai</v>
      </c>
      <c r="H44" s="112">
        <f>'[1]Daily Roster'!$H44</f>
        <v>0</v>
      </c>
      <c r="I44" s="112" t="str">
        <f>'[1]Daily Roster'!$I44</f>
        <v>Diana</v>
      </c>
      <c r="J44" s="112">
        <f>'[1]Daily Roster'!$J44</f>
        <v>0</v>
      </c>
      <c r="K44" s="112" t="str">
        <f>'[1]Daily Roster'!$K44</f>
        <v>qq</v>
      </c>
      <c r="L44" s="112">
        <f>'[1]Daily Roster'!$L44</f>
        <v>0</v>
      </c>
      <c r="M44" s="112">
        <f>'[1]Daily Roster'!$M44</f>
        <v>0</v>
      </c>
      <c r="N44" s="112">
        <f>'[1]Daily Roster'!$N44</f>
        <v>0</v>
      </c>
      <c r="O44" s="112">
        <f>'[1]Daily Roster'!$O44</f>
        <v>0</v>
      </c>
      <c r="P44" s="112">
        <f>'[1]Daily Roster'!$P44</f>
        <v>0</v>
      </c>
      <c r="Q44" s="112">
        <f>'[1]Daily Roster'!$Q44</f>
        <v>0</v>
      </c>
      <c r="R44" s="112">
        <f>'[1]Daily Roster'!$R44</f>
        <v>0</v>
      </c>
      <c r="S44" s="112">
        <f>'[1]Daily Roster'!$S44</f>
        <v>0</v>
      </c>
      <c r="T44" s="112">
        <f>'[1]Daily Roster'!$T44</f>
        <v>0</v>
      </c>
      <c r="U44" s="105"/>
      <c r="V44" s="106"/>
      <c r="W44" s="107"/>
      <c r="X44" s="107"/>
      <c r="Y44" s="108"/>
      <c r="Z44" s="109"/>
      <c r="AA44" s="109"/>
      <c r="AB44" s="109"/>
      <c r="AC44" s="109"/>
      <c r="AD44" s="109"/>
      <c r="AE44" s="108"/>
      <c r="AF44" s="107"/>
    </row>
    <row r="45" spans="1:32" x14ac:dyDescent="0.3">
      <c r="A45" s="103">
        <v>43523</v>
      </c>
      <c r="B45" s="104" t="s">
        <v>2</v>
      </c>
      <c r="C45" s="112" t="str">
        <f>'[1]Daily Roster'!$C45</f>
        <v>G.Lau</v>
      </c>
      <c r="D45" s="112" t="str">
        <f>'[1]Daily Roster'!$D45</f>
        <v>Daisy</v>
      </c>
      <c r="E45" s="112" t="str">
        <f>'[1]Daily Roster'!$E45</f>
        <v>Stella</v>
      </c>
      <c r="F45" s="112" t="str">
        <f>'[1]Daily Roster'!$F45</f>
        <v>Angelene</v>
      </c>
      <c r="G45" s="112" t="str">
        <f>'[1]Daily Roster'!$G45</f>
        <v>Aseel</v>
      </c>
      <c r="H45" s="112">
        <f>'[1]Daily Roster'!$H45</f>
        <v>0</v>
      </c>
      <c r="I45" s="112" t="str">
        <f>'[1]Daily Roster'!$I45</f>
        <v>Diana</v>
      </c>
      <c r="J45" s="112">
        <f>'[1]Daily Roster'!$J45</f>
        <v>0</v>
      </c>
      <c r="K45" s="112" t="str">
        <f>'[1]Daily Roster'!$K45</f>
        <v>Idile</v>
      </c>
      <c r="L45" s="112">
        <f>'[1]Daily Roster'!$L45</f>
        <v>0</v>
      </c>
      <c r="M45" s="112">
        <f>'[1]Daily Roster'!$M45</f>
        <v>0</v>
      </c>
      <c r="N45" s="112">
        <f>'[1]Daily Roster'!$N45</f>
        <v>0</v>
      </c>
      <c r="O45" s="112">
        <f>'[1]Daily Roster'!$O45</f>
        <v>0</v>
      </c>
      <c r="P45" s="112">
        <f>'[1]Daily Roster'!$P45</f>
        <v>0</v>
      </c>
      <c r="Q45" s="112">
        <f>'[1]Daily Roster'!$Q45</f>
        <v>0</v>
      </c>
      <c r="R45" s="112">
        <f>'[1]Daily Roster'!$R45</f>
        <v>0</v>
      </c>
      <c r="S45" s="112">
        <f>'[1]Daily Roster'!$S45</f>
        <v>0</v>
      </c>
      <c r="T45" s="112">
        <f>'[1]Daily Roster'!$T45</f>
        <v>0</v>
      </c>
      <c r="U45" s="105"/>
      <c r="V45" s="106"/>
      <c r="W45" s="107"/>
      <c r="X45" s="107"/>
      <c r="Y45" s="108"/>
      <c r="Z45" s="109"/>
      <c r="AA45" s="109"/>
      <c r="AB45" s="109"/>
      <c r="AC45" s="109"/>
      <c r="AD45" s="109"/>
      <c r="AE45" s="108"/>
      <c r="AF45" s="107"/>
    </row>
    <row r="46" spans="1:32" x14ac:dyDescent="0.3">
      <c r="A46" s="103">
        <v>43524</v>
      </c>
      <c r="B46" s="104" t="s">
        <v>3</v>
      </c>
      <c r="C46" s="112" t="str">
        <f>'[1]Daily Roster'!$C46</f>
        <v>G.Lau</v>
      </c>
      <c r="D46" s="112" t="str">
        <f>'[1]Daily Roster'!$D46</f>
        <v>Daisy</v>
      </c>
      <c r="E46" s="112" t="str">
        <f>'[1]Daily Roster'!$E46</f>
        <v>Bernadette</v>
      </c>
      <c r="F46" s="112" t="str">
        <f>'[1]Daily Roster'!$F46</f>
        <v>Angelene</v>
      </c>
      <c r="G46" s="112" t="str">
        <f>'[1]Daily Roster'!$G46</f>
        <v>Phuong</v>
      </c>
      <c r="H46" s="112">
        <f>'[1]Daily Roster'!$H46</f>
        <v>0</v>
      </c>
      <c r="I46" s="112" t="str">
        <f>'[1]Daily Roster'!$I46</f>
        <v>Diana</v>
      </c>
      <c r="J46" s="112">
        <f>'[1]Daily Roster'!$J46</f>
        <v>0</v>
      </c>
      <c r="K46" s="112" t="str">
        <f>'[1]Daily Roster'!$K46</f>
        <v>Idile</v>
      </c>
      <c r="L46" s="112">
        <f>'[1]Daily Roster'!$L46</f>
        <v>0</v>
      </c>
      <c r="M46" s="112">
        <f>'[1]Daily Roster'!$M46</f>
        <v>0</v>
      </c>
      <c r="N46" s="112">
        <f>'[1]Daily Roster'!$N46</f>
        <v>0</v>
      </c>
      <c r="O46" s="112">
        <f>'[1]Daily Roster'!$O46</f>
        <v>0</v>
      </c>
      <c r="P46" s="112">
        <f>'[1]Daily Roster'!$P46</f>
        <v>0</v>
      </c>
      <c r="Q46" s="112">
        <f>'[1]Daily Roster'!$Q46</f>
        <v>0</v>
      </c>
      <c r="R46" s="112">
        <f>'[1]Daily Roster'!$R46</f>
        <v>0</v>
      </c>
      <c r="S46" s="112">
        <f>'[1]Daily Roster'!$S46</f>
        <v>0</v>
      </c>
      <c r="T46" s="112">
        <f>'[1]Daily Roster'!$T46</f>
        <v>0</v>
      </c>
      <c r="U46" s="105"/>
      <c r="V46" s="106"/>
      <c r="W46" s="107"/>
      <c r="X46" s="107"/>
      <c r="Y46" s="108"/>
      <c r="Z46" s="109"/>
      <c r="AA46" s="109"/>
      <c r="AB46" s="109"/>
      <c r="AC46" s="109"/>
      <c r="AD46" s="109"/>
      <c r="AE46" s="108"/>
      <c r="AF46" s="107"/>
    </row>
    <row r="47" spans="1:32" x14ac:dyDescent="0.3">
      <c r="A47" s="103">
        <v>43525</v>
      </c>
      <c r="B47" s="104" t="s">
        <v>4</v>
      </c>
      <c r="C47" s="112" t="str">
        <f>'[1]Daily Roster'!$C47</f>
        <v>G.Lau</v>
      </c>
      <c r="D47" s="112" t="str">
        <f>'[1]Daily Roster'!$D47</f>
        <v>Daisy</v>
      </c>
      <c r="E47" s="112" t="str">
        <f>'[1]Daily Roster'!$E47</f>
        <v>Stella</v>
      </c>
      <c r="F47" s="112" t="str">
        <f>'[1]Daily Roster'!$F47</f>
        <v>Angelene</v>
      </c>
      <c r="G47" s="112" t="str">
        <f>'[1]Daily Roster'!$G47</f>
        <v>Phuong</v>
      </c>
      <c r="H47" s="112">
        <f>'[1]Daily Roster'!$H47</f>
        <v>0</v>
      </c>
      <c r="I47" s="112" t="str">
        <f>'[1]Daily Roster'!$I47</f>
        <v>Diana</v>
      </c>
      <c r="J47" s="112">
        <f>'[1]Daily Roster'!$J47</f>
        <v>0</v>
      </c>
      <c r="K47" s="112" t="str">
        <f>'[1]Daily Roster'!$K47</f>
        <v>Idile</v>
      </c>
      <c r="L47" s="112">
        <f>'[1]Daily Roster'!$L47</f>
        <v>0</v>
      </c>
      <c r="M47" s="112">
        <f>'[1]Daily Roster'!$M47</f>
        <v>0</v>
      </c>
      <c r="N47" s="112">
        <f>'[1]Daily Roster'!$N47</f>
        <v>0</v>
      </c>
      <c r="O47" s="112">
        <f>'[1]Daily Roster'!$O47</f>
        <v>0</v>
      </c>
      <c r="P47" s="112">
        <f>'[1]Daily Roster'!$P47</f>
        <v>0</v>
      </c>
      <c r="Q47" s="112">
        <f>'[1]Daily Roster'!$Q47</f>
        <v>0</v>
      </c>
      <c r="R47" s="112">
        <f>'[1]Daily Roster'!$R47</f>
        <v>0</v>
      </c>
      <c r="S47" s="112">
        <f>'[1]Daily Roster'!$S47</f>
        <v>0</v>
      </c>
      <c r="T47" s="112">
        <f>'[1]Daily Roster'!$T47</f>
        <v>0</v>
      </c>
      <c r="U47" s="105"/>
      <c r="V47" s="106"/>
      <c r="W47" s="107"/>
      <c r="X47" s="107"/>
      <c r="Y47" s="108"/>
      <c r="Z47" s="109"/>
      <c r="AA47" s="109"/>
      <c r="AB47" s="109"/>
      <c r="AC47" s="109"/>
      <c r="AD47" s="109"/>
      <c r="AE47" s="108"/>
      <c r="AF47" s="107"/>
    </row>
    <row r="48" spans="1:32" x14ac:dyDescent="0.3">
      <c r="A48" s="103">
        <v>43528</v>
      </c>
      <c r="B48" s="104" t="s">
        <v>5</v>
      </c>
      <c r="C48" s="112" t="str">
        <f>'[1]Daily Roster'!$C48</f>
        <v>G.Lau</v>
      </c>
      <c r="D48" s="112" t="str">
        <f>'[1]Daily Roster'!$D48</f>
        <v>Daisy</v>
      </c>
      <c r="E48" s="112" t="str">
        <f>'[1]Daily Roster'!$E48</f>
        <v>Stella</v>
      </c>
      <c r="F48" s="112" t="str">
        <f>'[1]Daily Roster'!$F48</f>
        <v>Angelene</v>
      </c>
      <c r="G48" s="112" t="str">
        <f>'[1]Daily Roster'!$G48</f>
        <v>Bernadette</v>
      </c>
      <c r="H48" s="112">
        <f>'[1]Daily Roster'!$H48</f>
        <v>0</v>
      </c>
      <c r="I48" s="112" t="str">
        <f>'[1]Daily Roster'!$I48</f>
        <v>Diana</v>
      </c>
      <c r="J48" s="112">
        <f>'[1]Daily Roster'!$J48</f>
        <v>0</v>
      </c>
      <c r="K48" s="112" t="str">
        <f>'[1]Daily Roster'!$K48</f>
        <v>Idile - LS</v>
      </c>
      <c r="L48" s="112">
        <f>'[1]Daily Roster'!$L48</f>
        <v>0</v>
      </c>
      <c r="M48" s="112">
        <f>'[1]Daily Roster'!$M48</f>
        <v>0</v>
      </c>
      <c r="N48" s="112">
        <f>'[1]Daily Roster'!$N48</f>
        <v>0</v>
      </c>
      <c r="O48" s="112">
        <f>'[1]Daily Roster'!$O48</f>
        <v>0</v>
      </c>
      <c r="P48" s="112">
        <f>'[1]Daily Roster'!$P48</f>
        <v>0</v>
      </c>
      <c r="Q48" s="112">
        <f>'[1]Daily Roster'!$Q48</f>
        <v>0</v>
      </c>
      <c r="R48" s="112">
        <f>'[1]Daily Roster'!$R48</f>
        <v>0</v>
      </c>
      <c r="S48" s="112">
        <f>'[1]Daily Roster'!$S48</f>
        <v>0</v>
      </c>
      <c r="T48" s="112">
        <f>'[1]Daily Roster'!$T48</f>
        <v>0</v>
      </c>
      <c r="U48" s="105"/>
      <c r="V48" s="106"/>
      <c r="W48" s="107"/>
      <c r="X48" s="107"/>
      <c r="Y48" s="108"/>
      <c r="Z48" s="109"/>
      <c r="AA48" s="109"/>
      <c r="AB48" s="109"/>
      <c r="AC48" s="109"/>
      <c r="AD48" s="109"/>
      <c r="AE48" s="108"/>
      <c r="AF48" s="107"/>
    </row>
    <row r="49" spans="1:32" x14ac:dyDescent="0.3">
      <c r="A49" s="103">
        <v>43529</v>
      </c>
      <c r="B49" s="104" t="s">
        <v>1</v>
      </c>
      <c r="C49" s="112" t="str">
        <f>'[1]Daily Roster'!$C49</f>
        <v>Robert</v>
      </c>
      <c r="D49" s="112" t="str">
        <f>'[1]Daily Roster'!$D49</f>
        <v>Daisy</v>
      </c>
      <c r="E49" s="112" t="str">
        <f>'[1]Daily Roster'!$E49</f>
        <v>Stella</v>
      </c>
      <c r="F49" s="112" t="str">
        <f>'[1]Daily Roster'!$F49</f>
        <v>Angelene</v>
      </c>
      <c r="G49" s="112" t="str">
        <f>'[1]Daily Roster'!$G49</f>
        <v>G.Lau</v>
      </c>
      <c r="H49" s="112">
        <f>'[1]Daily Roster'!$H49</f>
        <v>0</v>
      </c>
      <c r="I49" s="112" t="str">
        <f>'[1]Daily Roster'!$I49</f>
        <v>Diana</v>
      </c>
      <c r="J49" s="112">
        <f>'[1]Daily Roster'!$J49</f>
        <v>0</v>
      </c>
      <c r="K49" s="112" t="str">
        <f>'[1]Daily Roster'!$K49</f>
        <v>Idile</v>
      </c>
      <c r="L49" s="112">
        <f>'[1]Daily Roster'!$L49</f>
        <v>0</v>
      </c>
      <c r="M49" s="112">
        <f>'[1]Daily Roster'!$M49</f>
        <v>0</v>
      </c>
      <c r="N49" s="112">
        <f>'[1]Daily Roster'!$N49</f>
        <v>0</v>
      </c>
      <c r="O49" s="112">
        <f>'[1]Daily Roster'!$O49</f>
        <v>0</v>
      </c>
      <c r="P49" s="112">
        <f>'[1]Daily Roster'!$P49</f>
        <v>0</v>
      </c>
      <c r="Q49" s="112">
        <f>'[1]Daily Roster'!$Q49</f>
        <v>0</v>
      </c>
      <c r="R49" s="112">
        <f>'[1]Daily Roster'!$R49</f>
        <v>0</v>
      </c>
      <c r="S49" s="112">
        <f>'[1]Daily Roster'!$S49</f>
        <v>0</v>
      </c>
      <c r="T49" s="112">
        <f>'[1]Daily Roster'!$T49</f>
        <v>0</v>
      </c>
      <c r="U49" s="105"/>
      <c r="V49" s="106"/>
      <c r="W49" s="106"/>
      <c r="X49" s="106"/>
      <c r="Y49" s="108"/>
      <c r="Z49" s="109"/>
      <c r="AA49" s="109"/>
      <c r="AB49" s="109"/>
      <c r="AC49" s="109"/>
      <c r="AD49" s="109"/>
      <c r="AE49" s="108"/>
      <c r="AF49" s="107"/>
    </row>
    <row r="50" spans="1:32" x14ac:dyDescent="0.3">
      <c r="A50" s="103">
        <v>43530</v>
      </c>
      <c r="B50" s="104" t="s">
        <v>2</v>
      </c>
      <c r="C50" s="112" t="str">
        <f>'[1]Daily Roster'!$C50</f>
        <v>Robert</v>
      </c>
      <c r="D50" s="112" t="str">
        <f>'[1]Daily Roster'!$D50</f>
        <v>Daisy</v>
      </c>
      <c r="E50" s="112" t="str">
        <f>'[1]Daily Roster'!$E50</f>
        <v>Stella</v>
      </c>
      <c r="F50" s="112" t="str">
        <f>'[1]Daily Roster'!$F50</f>
        <v>Angelene</v>
      </c>
      <c r="G50" s="112" t="str">
        <f>'[1]Daily Roster'!$G50</f>
        <v>G.Lau</v>
      </c>
      <c r="H50" s="112">
        <f>'[1]Daily Roster'!$H50</f>
        <v>0</v>
      </c>
      <c r="I50" s="112" t="str">
        <f>'[1]Daily Roster'!$I50</f>
        <v>Diana</v>
      </c>
      <c r="J50" s="112">
        <f>'[1]Daily Roster'!$J50</f>
        <v>0</v>
      </c>
      <c r="K50" s="112" t="str">
        <f>'[1]Daily Roster'!$K50</f>
        <v>Idile - LS</v>
      </c>
      <c r="L50" s="112">
        <f>'[1]Daily Roster'!$L50</f>
        <v>0</v>
      </c>
      <c r="M50" s="112">
        <f>'[1]Daily Roster'!$M50</f>
        <v>0</v>
      </c>
      <c r="N50" s="112">
        <f>'[1]Daily Roster'!$N50</f>
        <v>0</v>
      </c>
      <c r="O50" s="112">
        <f>'[1]Daily Roster'!$O50</f>
        <v>0</v>
      </c>
      <c r="P50" s="112">
        <f>'[1]Daily Roster'!$P50</f>
        <v>0</v>
      </c>
      <c r="Q50" s="112">
        <f>'[1]Daily Roster'!$Q50</f>
        <v>0</v>
      </c>
      <c r="R50" s="112">
        <f>'[1]Daily Roster'!$R50</f>
        <v>0</v>
      </c>
      <c r="S50" s="112">
        <f>'[1]Daily Roster'!$S50</f>
        <v>0</v>
      </c>
      <c r="T50" s="112">
        <f>'[1]Daily Roster'!$T50</f>
        <v>0</v>
      </c>
      <c r="U50" s="105"/>
      <c r="V50" s="106"/>
      <c r="W50" s="107"/>
      <c r="X50" s="107"/>
      <c r="Y50" s="108"/>
      <c r="Z50" s="109"/>
      <c r="AA50" s="109"/>
      <c r="AB50" s="109"/>
      <c r="AC50" s="109"/>
      <c r="AD50" s="109"/>
      <c r="AE50" s="108"/>
      <c r="AF50" s="107"/>
    </row>
    <row r="51" spans="1:32" x14ac:dyDescent="0.3">
      <c r="A51" s="103">
        <v>43531</v>
      </c>
      <c r="B51" s="104" t="s">
        <v>3</v>
      </c>
      <c r="C51" s="112" t="str">
        <f>'[1]Daily Roster'!$C51</f>
        <v>Robert</v>
      </c>
      <c r="D51" s="112" t="str">
        <f>'[1]Daily Roster'!$D51</f>
        <v>Daisy</v>
      </c>
      <c r="E51" s="112" t="str">
        <f>'[1]Daily Roster'!$E51</f>
        <v>Bernadette</v>
      </c>
      <c r="F51" s="112" t="str">
        <f>'[1]Daily Roster'!$F51</f>
        <v>Angelene</v>
      </c>
      <c r="G51" s="112" t="str">
        <f>'[1]Daily Roster'!$G51</f>
        <v>qq</v>
      </c>
      <c r="H51" s="112">
        <f>'[1]Daily Roster'!$H51</f>
        <v>0</v>
      </c>
      <c r="I51" s="112" t="str">
        <f>'[1]Daily Roster'!$I51</f>
        <v>Diana</v>
      </c>
      <c r="J51" s="112">
        <f>'[1]Daily Roster'!$J51</f>
        <v>0</v>
      </c>
      <c r="K51" s="112" t="str">
        <f>'[1]Daily Roster'!$K51</f>
        <v>Idile - LS</v>
      </c>
      <c r="L51" s="112">
        <f>'[1]Daily Roster'!$L51</f>
        <v>0</v>
      </c>
      <c r="M51" s="112">
        <f>'[1]Daily Roster'!$M51</f>
        <v>0</v>
      </c>
      <c r="N51" s="112">
        <f>'[1]Daily Roster'!$N51</f>
        <v>0</v>
      </c>
      <c r="O51" s="112">
        <f>'[1]Daily Roster'!$O51</f>
        <v>0</v>
      </c>
      <c r="P51" s="112">
        <f>'[1]Daily Roster'!$P51</f>
        <v>0</v>
      </c>
      <c r="Q51" s="112">
        <f>'[1]Daily Roster'!$Q51</f>
        <v>0</v>
      </c>
      <c r="R51" s="112">
        <f>'[1]Daily Roster'!$R51</f>
        <v>0</v>
      </c>
      <c r="S51" s="112">
        <f>'[1]Daily Roster'!$S51</f>
        <v>0</v>
      </c>
      <c r="T51" s="112">
        <f>'[1]Daily Roster'!$T51</f>
        <v>0</v>
      </c>
      <c r="U51" s="105"/>
      <c r="V51" s="106"/>
      <c r="W51" s="107"/>
      <c r="X51" s="107"/>
      <c r="Y51" s="108"/>
      <c r="Z51" s="109"/>
      <c r="AA51" s="109"/>
      <c r="AB51" s="109"/>
      <c r="AC51" s="109"/>
      <c r="AD51" s="109"/>
      <c r="AE51" s="108"/>
      <c r="AF51" s="107"/>
    </row>
    <row r="52" spans="1:32" x14ac:dyDescent="0.3">
      <c r="A52" s="103">
        <v>43532</v>
      </c>
      <c r="B52" s="104" t="s">
        <v>4</v>
      </c>
      <c r="C52" s="112" t="str">
        <f>'[1]Daily Roster'!$C52</f>
        <v>Robert</v>
      </c>
      <c r="D52" s="112" t="str">
        <f>'[1]Daily Roster'!$D52</f>
        <v>Daisy</v>
      </c>
      <c r="E52" s="112" t="str">
        <f>'[1]Daily Roster'!$E52</f>
        <v>Stella</v>
      </c>
      <c r="F52" s="112" t="str">
        <f>'[1]Daily Roster'!$F52</f>
        <v>G.Lau</v>
      </c>
      <c r="G52" s="112" t="str">
        <f>'[1]Daily Roster'!$G52</f>
        <v>qq</v>
      </c>
      <c r="H52" s="112">
        <f>'[1]Daily Roster'!$H52</f>
        <v>0</v>
      </c>
      <c r="I52" s="112" t="str">
        <f>'[1]Daily Roster'!$I52</f>
        <v>Diana</v>
      </c>
      <c r="J52" s="112">
        <f>'[1]Daily Roster'!$J52</f>
        <v>0</v>
      </c>
      <c r="K52" s="112" t="str">
        <f>'[1]Daily Roster'!$K52</f>
        <v>Idile - LS</v>
      </c>
      <c r="L52" s="112">
        <f>'[1]Daily Roster'!$L52</f>
        <v>0</v>
      </c>
      <c r="M52" s="112">
        <f>'[1]Daily Roster'!$M52</f>
        <v>0</v>
      </c>
      <c r="N52" s="112">
        <f>'[1]Daily Roster'!$N52</f>
        <v>0</v>
      </c>
      <c r="O52" s="112">
        <f>'[1]Daily Roster'!$O52</f>
        <v>0</v>
      </c>
      <c r="P52" s="112">
        <f>'[1]Daily Roster'!$P52</f>
        <v>0</v>
      </c>
      <c r="Q52" s="112">
        <f>'[1]Daily Roster'!$Q52</f>
        <v>0</v>
      </c>
      <c r="R52" s="112">
        <f>'[1]Daily Roster'!$R52</f>
        <v>0</v>
      </c>
      <c r="S52" s="112">
        <f>'[1]Daily Roster'!$S52</f>
        <v>0</v>
      </c>
      <c r="T52" s="112">
        <f>'[1]Daily Roster'!$T52</f>
        <v>0</v>
      </c>
      <c r="U52" s="105"/>
      <c r="V52" s="106"/>
      <c r="W52" s="107"/>
      <c r="X52" s="107"/>
      <c r="Y52" s="108"/>
      <c r="Z52" s="109"/>
      <c r="AA52" s="109"/>
      <c r="AB52" s="109"/>
      <c r="AC52" s="109"/>
      <c r="AD52" s="109"/>
      <c r="AE52" s="108"/>
      <c r="AF52" s="107"/>
    </row>
    <row r="53" spans="1:32" x14ac:dyDescent="0.3">
      <c r="A53" s="103">
        <v>43535</v>
      </c>
      <c r="B53" s="104" t="s">
        <v>5</v>
      </c>
      <c r="C53" s="112" t="str">
        <f>'[1]Daily Roster'!$C53</f>
        <v>Public Holiday</v>
      </c>
      <c r="D53" s="112" t="str">
        <f>'[1]Daily Roster'!$D53</f>
        <v>Public Holiday</v>
      </c>
      <c r="E53" s="112" t="str">
        <f>'[1]Daily Roster'!$E53</f>
        <v>Public Holiday</v>
      </c>
      <c r="F53" s="112" t="str">
        <f>'[1]Daily Roster'!$F53</f>
        <v>Public Holiday</v>
      </c>
      <c r="G53" s="112" t="str">
        <f>'[1]Daily Roster'!$G53</f>
        <v>Public Holiday</v>
      </c>
      <c r="H53" s="112" t="str">
        <f>'[1]Daily Roster'!$H53</f>
        <v>Public Holiday</v>
      </c>
      <c r="I53" s="112" t="str">
        <f>'[1]Daily Roster'!$I53</f>
        <v>Public Holiday</v>
      </c>
      <c r="J53" s="112" t="str">
        <f>'[1]Daily Roster'!$J53</f>
        <v>Public Holiday</v>
      </c>
      <c r="K53" s="112" t="str">
        <f>'[1]Daily Roster'!$K53</f>
        <v>Public Holiday</v>
      </c>
      <c r="L53" s="112">
        <f>'[1]Daily Roster'!$L53</f>
        <v>0</v>
      </c>
      <c r="M53" s="112">
        <f>'[1]Daily Roster'!$M53</f>
        <v>0</v>
      </c>
      <c r="N53" s="112">
        <f>'[1]Daily Roster'!$N53</f>
        <v>0</v>
      </c>
      <c r="O53" s="112">
        <f>'[1]Daily Roster'!$O53</f>
        <v>0</v>
      </c>
      <c r="P53" s="112">
        <f>'[1]Daily Roster'!$P53</f>
        <v>0</v>
      </c>
      <c r="Q53" s="112">
        <f>'[1]Daily Roster'!$Q53</f>
        <v>0</v>
      </c>
      <c r="R53" s="112">
        <f>'[1]Daily Roster'!$R53</f>
        <v>0</v>
      </c>
      <c r="S53" s="112">
        <f>'[1]Daily Roster'!$S53</f>
        <v>0</v>
      </c>
      <c r="T53" s="112">
        <f>'[1]Daily Roster'!$T53</f>
        <v>0</v>
      </c>
      <c r="U53" s="105"/>
      <c r="V53" s="106"/>
      <c r="W53" s="107"/>
      <c r="X53" s="107"/>
      <c r="Y53" s="108"/>
      <c r="Z53" s="109"/>
      <c r="AA53" s="109"/>
      <c r="AB53" s="109"/>
      <c r="AC53" s="109"/>
      <c r="AD53" s="109"/>
      <c r="AE53" s="108"/>
      <c r="AF53" s="107"/>
    </row>
    <row r="54" spans="1:32" x14ac:dyDescent="0.3">
      <c r="A54" s="103">
        <v>43536</v>
      </c>
      <c r="B54" s="104" t="s">
        <v>1</v>
      </c>
      <c r="C54" s="112" t="str">
        <f>'[1]Daily Roster'!$C54</f>
        <v>Robert</v>
      </c>
      <c r="D54" s="112" t="str">
        <f>'[1]Daily Roster'!$D54</f>
        <v>Daisy</v>
      </c>
      <c r="E54" s="112" t="str">
        <f>'[1]Daily Roster'!$E54</f>
        <v>G.Lau</v>
      </c>
      <c r="F54" s="112" t="str">
        <f>'[1]Daily Roster'!$F54</f>
        <v>Angelene</v>
      </c>
      <c r="G54" s="112">
        <f>'[1]Daily Roster'!$G54</f>
        <v>0</v>
      </c>
      <c r="H54" s="112">
        <f>'[1]Daily Roster'!$H54</f>
        <v>0</v>
      </c>
      <c r="I54" s="112" t="str">
        <f>'[1]Daily Roster'!$I54</f>
        <v>Diana</v>
      </c>
      <c r="J54" s="112">
        <f>'[1]Daily Roster'!$J54</f>
        <v>0</v>
      </c>
      <c r="K54" s="112" t="str">
        <f>'[1]Daily Roster'!$K54</f>
        <v>qq</v>
      </c>
      <c r="L54" s="112">
        <f>'[1]Daily Roster'!$L54</f>
        <v>0</v>
      </c>
      <c r="M54" s="112">
        <f>'[1]Daily Roster'!$M54</f>
        <v>0</v>
      </c>
      <c r="N54" s="112">
        <f>'[1]Daily Roster'!$N54</f>
        <v>0</v>
      </c>
      <c r="O54" s="112">
        <f>'[1]Daily Roster'!$O54</f>
        <v>0</v>
      </c>
      <c r="P54" s="112">
        <f>'[1]Daily Roster'!$P54</f>
        <v>0</v>
      </c>
      <c r="Q54" s="112">
        <f>'[1]Daily Roster'!$Q54</f>
        <v>0</v>
      </c>
      <c r="R54" s="112">
        <f>'[1]Daily Roster'!$R54</f>
        <v>0</v>
      </c>
      <c r="S54" s="112">
        <f>'[1]Daily Roster'!$S54</f>
        <v>0</v>
      </c>
      <c r="T54" s="112">
        <f>'[1]Daily Roster'!$T54</f>
        <v>0</v>
      </c>
      <c r="U54" s="105"/>
      <c r="V54" s="106"/>
      <c r="W54" s="107"/>
      <c r="X54" s="107"/>
      <c r="Y54" s="108"/>
      <c r="Z54" s="109"/>
      <c r="AA54" s="109"/>
      <c r="AB54" s="109"/>
      <c r="AC54" s="109"/>
      <c r="AD54" s="109"/>
      <c r="AE54" s="108"/>
      <c r="AF54" s="107"/>
    </row>
    <row r="55" spans="1:32" x14ac:dyDescent="0.3">
      <c r="A55" s="103">
        <v>43537</v>
      </c>
      <c r="B55" s="104" t="s">
        <v>2</v>
      </c>
      <c r="C55" s="112" t="str">
        <f>'[1]Daily Roster'!$C55</f>
        <v>Robert</v>
      </c>
      <c r="D55" s="112" t="str">
        <f>'[1]Daily Roster'!$D55</f>
        <v>Daisy</v>
      </c>
      <c r="E55" s="112" t="str">
        <f>'[1]Daily Roster'!$E55</f>
        <v>G.Lau</v>
      </c>
      <c r="F55" s="112" t="str">
        <f>'[1]Daily Roster'!$F55</f>
        <v>Angelene</v>
      </c>
      <c r="G55" s="112">
        <f>'[1]Daily Roster'!$G55</f>
        <v>0</v>
      </c>
      <c r="H55" s="112">
        <f>'[1]Daily Roster'!$H55</f>
        <v>0</v>
      </c>
      <c r="I55" s="112" t="str">
        <f>'[1]Daily Roster'!$I55</f>
        <v>Diana</v>
      </c>
      <c r="J55" s="112">
        <f>'[1]Daily Roster'!$J55</f>
        <v>0</v>
      </c>
      <c r="K55" s="112" t="str">
        <f>'[1]Daily Roster'!$K55</f>
        <v>Idile</v>
      </c>
      <c r="L55" s="112">
        <f>'[1]Daily Roster'!$L55</f>
        <v>0</v>
      </c>
      <c r="M55" s="112">
        <f>'[1]Daily Roster'!$M55</f>
        <v>0</v>
      </c>
      <c r="N55" s="112">
        <f>'[1]Daily Roster'!$N55</f>
        <v>0</v>
      </c>
      <c r="O55" s="112">
        <f>'[1]Daily Roster'!$O55</f>
        <v>0</v>
      </c>
      <c r="P55" s="112">
        <f>'[1]Daily Roster'!$P55</f>
        <v>0</v>
      </c>
      <c r="Q55" s="112">
        <f>'[1]Daily Roster'!$Q55</f>
        <v>0</v>
      </c>
      <c r="R55" s="112">
        <f>'[1]Daily Roster'!$R55</f>
        <v>0</v>
      </c>
      <c r="S55" s="112">
        <f>'[1]Daily Roster'!$S55</f>
        <v>0</v>
      </c>
      <c r="T55" s="112">
        <f>'[1]Daily Roster'!$T55</f>
        <v>0</v>
      </c>
      <c r="U55" s="105"/>
      <c r="V55" s="106"/>
      <c r="W55" s="107"/>
      <c r="X55" s="107"/>
      <c r="Y55" s="108"/>
      <c r="Z55" s="109"/>
      <c r="AA55" s="109"/>
      <c r="AB55" s="109"/>
      <c r="AC55" s="109"/>
      <c r="AD55" s="109"/>
      <c r="AE55" s="108"/>
      <c r="AF55" s="107"/>
    </row>
    <row r="56" spans="1:32" x14ac:dyDescent="0.3">
      <c r="A56" s="103">
        <v>43538</v>
      </c>
      <c r="B56" s="104" t="s">
        <v>3</v>
      </c>
      <c r="C56" s="112" t="str">
        <f>'[1]Daily Roster'!$C56</f>
        <v>Robert</v>
      </c>
      <c r="D56" s="112" t="str">
        <f>'[1]Daily Roster'!$D56</f>
        <v>Daisy</v>
      </c>
      <c r="E56" s="112" t="str">
        <f>'[1]Daily Roster'!$E56</f>
        <v>G.Lau</v>
      </c>
      <c r="F56" s="112" t="str">
        <f>'[1]Daily Roster'!$F56</f>
        <v>Angelene</v>
      </c>
      <c r="G56" s="112" t="str">
        <f>'[1]Daily Roster'!$G56</f>
        <v>Bernadette</v>
      </c>
      <c r="H56" s="112">
        <f>'[1]Daily Roster'!$H56</f>
        <v>0</v>
      </c>
      <c r="I56" s="112" t="str">
        <f>'[1]Daily Roster'!$I56</f>
        <v>Diana</v>
      </c>
      <c r="J56" s="112" t="str">
        <f>'[1]Daily Roster'!$J56</f>
        <v>G.Lau (2hrs)</v>
      </c>
      <c r="K56" s="112" t="str">
        <f>'[1]Daily Roster'!$K56</f>
        <v>Idile</v>
      </c>
      <c r="L56" s="112">
        <f>'[1]Daily Roster'!$L56</f>
        <v>0</v>
      </c>
      <c r="M56" s="112">
        <f>'[1]Daily Roster'!$M56</f>
        <v>0</v>
      </c>
      <c r="N56" s="112">
        <f>'[1]Daily Roster'!$N56</f>
        <v>0</v>
      </c>
      <c r="O56" s="112">
        <f>'[1]Daily Roster'!$O56</f>
        <v>0</v>
      </c>
      <c r="P56" s="112">
        <f>'[1]Daily Roster'!$P56</f>
        <v>0</v>
      </c>
      <c r="Q56" s="112">
        <f>'[1]Daily Roster'!$Q56</f>
        <v>0</v>
      </c>
      <c r="R56" s="112">
        <f>'[1]Daily Roster'!$R56</f>
        <v>0</v>
      </c>
      <c r="S56" s="112">
        <f>'[1]Daily Roster'!$S56</f>
        <v>0</v>
      </c>
      <c r="T56" s="112">
        <f>'[1]Daily Roster'!$T56</f>
        <v>0</v>
      </c>
      <c r="U56" s="105"/>
      <c r="V56" s="106"/>
      <c r="W56" s="107"/>
      <c r="X56" s="107"/>
      <c r="Y56" s="108"/>
      <c r="Z56" s="109"/>
      <c r="AA56" s="109"/>
      <c r="AB56" s="109"/>
      <c r="AC56" s="109"/>
      <c r="AD56" s="109"/>
      <c r="AE56" s="108"/>
      <c r="AF56" s="107"/>
    </row>
    <row r="57" spans="1:32" x14ac:dyDescent="0.3">
      <c r="A57" s="103">
        <v>43539</v>
      </c>
      <c r="B57" s="104" t="s">
        <v>4</v>
      </c>
      <c r="C57" s="112" t="str">
        <f>'[1]Daily Roster'!$C57</f>
        <v>Robert</v>
      </c>
      <c r="D57" s="112" t="str">
        <f>'[1]Daily Roster'!$D57</f>
        <v>Daisy</v>
      </c>
      <c r="E57" s="112" t="str">
        <f>'[1]Daily Roster'!$E57</f>
        <v>G.Lau</v>
      </c>
      <c r="F57" s="112" t="str">
        <f>'[1]Daily Roster'!$F57</f>
        <v>Angelene</v>
      </c>
      <c r="G57" s="112" t="str">
        <f>'[1]Daily Roster'!$G57</f>
        <v xml:space="preserve"> </v>
      </c>
      <c r="H57" s="112">
        <f>'[1]Daily Roster'!$H57</f>
        <v>0</v>
      </c>
      <c r="I57" s="112" t="str">
        <f>'[1]Daily Roster'!$I57</f>
        <v>Jasenka</v>
      </c>
      <c r="J57" s="112">
        <f>'[1]Daily Roster'!$J57</f>
        <v>0</v>
      </c>
      <c r="K57" s="112" t="str">
        <f>'[1]Daily Roster'!$K57</f>
        <v>Idile</v>
      </c>
      <c r="L57" s="112">
        <f>'[1]Daily Roster'!$L57</f>
        <v>0</v>
      </c>
      <c r="M57" s="112">
        <f>'[1]Daily Roster'!$M57</f>
        <v>0</v>
      </c>
      <c r="N57" s="112">
        <f>'[1]Daily Roster'!$N57</f>
        <v>0</v>
      </c>
      <c r="O57" s="112">
        <f>'[1]Daily Roster'!$O57</f>
        <v>0</v>
      </c>
      <c r="P57" s="112">
        <f>'[1]Daily Roster'!$P57</f>
        <v>0</v>
      </c>
      <c r="Q57" s="112">
        <f>'[1]Daily Roster'!$Q57</f>
        <v>0</v>
      </c>
      <c r="R57" s="112">
        <f>'[1]Daily Roster'!$R57</f>
        <v>0</v>
      </c>
      <c r="S57" s="112">
        <f>'[1]Daily Roster'!$S57</f>
        <v>0</v>
      </c>
      <c r="T57" s="112">
        <f>'[1]Daily Roster'!$T57</f>
        <v>0</v>
      </c>
      <c r="U57" s="105"/>
      <c r="V57" s="106"/>
      <c r="W57" s="107"/>
      <c r="X57" s="107"/>
      <c r="Y57" s="108"/>
      <c r="Z57" s="109"/>
      <c r="AA57" s="109"/>
      <c r="AB57" s="109"/>
      <c r="AC57" s="109"/>
      <c r="AD57" s="109"/>
      <c r="AE57" s="108"/>
      <c r="AF57" s="107"/>
    </row>
    <row r="58" spans="1:32" x14ac:dyDescent="0.3">
      <c r="A58" s="103">
        <v>43542</v>
      </c>
      <c r="B58" s="104" t="s">
        <v>5</v>
      </c>
      <c r="C58" s="112" t="str">
        <f>'[1]Daily Roster'!$C58</f>
        <v>Robert</v>
      </c>
      <c r="D58" s="112" t="str">
        <f>'[1]Daily Roster'!$D58</f>
        <v>Daisy</v>
      </c>
      <c r="E58" s="112" t="str">
        <f>'[1]Daily Roster'!$E58</f>
        <v>G.Lau</v>
      </c>
      <c r="F58" s="112" t="str">
        <f>'[1]Daily Roster'!$F58</f>
        <v>Angelene</v>
      </c>
      <c r="G58" s="112" t="str">
        <f>'[1]Daily Roster'!$G58</f>
        <v>Bernadette</v>
      </c>
      <c r="H58" s="112">
        <f>'[1]Daily Roster'!$H58</f>
        <v>0</v>
      </c>
      <c r="I58" s="112" t="str">
        <f>'[1]Daily Roster'!$I58</f>
        <v>Diana</v>
      </c>
      <c r="J58" s="112">
        <f>'[1]Daily Roster'!$J58</f>
        <v>0</v>
      </c>
      <c r="K58" s="112" t="str">
        <f>'[1]Daily Roster'!$K58</f>
        <v>Idile</v>
      </c>
      <c r="L58" s="112">
        <f>'[1]Daily Roster'!$L58</f>
        <v>0</v>
      </c>
      <c r="M58" s="112">
        <f>'[1]Daily Roster'!$M58</f>
        <v>0</v>
      </c>
      <c r="N58" s="112">
        <f>'[1]Daily Roster'!$N58</f>
        <v>0</v>
      </c>
      <c r="O58" s="112">
        <f>'[1]Daily Roster'!$O58</f>
        <v>0</v>
      </c>
      <c r="P58" s="112">
        <f>'[1]Daily Roster'!$P58</f>
        <v>0</v>
      </c>
      <c r="Q58" s="112">
        <f>'[1]Daily Roster'!$Q58</f>
        <v>0</v>
      </c>
      <c r="R58" s="112">
        <f>'[1]Daily Roster'!$R58</f>
        <v>0</v>
      </c>
      <c r="S58" s="112">
        <f>'[1]Daily Roster'!$S58</f>
        <v>0</v>
      </c>
      <c r="T58" s="112">
        <f>'[1]Daily Roster'!$T58</f>
        <v>0</v>
      </c>
      <c r="U58" s="105"/>
      <c r="V58" s="106"/>
      <c r="W58" s="107"/>
      <c r="X58" s="107"/>
      <c r="Y58" s="108"/>
      <c r="Z58" s="109"/>
      <c r="AA58" s="109"/>
      <c r="AB58" s="109"/>
      <c r="AC58" s="109"/>
      <c r="AD58" s="109"/>
      <c r="AE58" s="108"/>
      <c r="AF58" s="107"/>
    </row>
    <row r="59" spans="1:32" x14ac:dyDescent="0.3">
      <c r="A59" s="103">
        <v>43543</v>
      </c>
      <c r="B59" s="104" t="s">
        <v>1</v>
      </c>
      <c r="C59" s="112" t="str">
        <f>'[1]Daily Roster'!$C59</f>
        <v>Robert</v>
      </c>
      <c r="D59" s="112" t="str">
        <f>'[1]Daily Roster'!$D59</f>
        <v>Daisy</v>
      </c>
      <c r="E59" s="112" t="str">
        <f>'[1]Daily Roster'!$E59</f>
        <v>G.Lau</v>
      </c>
      <c r="F59" s="112" t="str">
        <f>'[1]Daily Roster'!$F59</f>
        <v>Angelene</v>
      </c>
      <c r="G59" s="112">
        <f>'[1]Daily Roster'!$G59</f>
        <v>0</v>
      </c>
      <c r="H59" s="112">
        <f>'[1]Daily Roster'!$H59</f>
        <v>0</v>
      </c>
      <c r="I59" s="112" t="str">
        <f>'[1]Daily Roster'!$I59</f>
        <v>Diana</v>
      </c>
      <c r="J59" s="112">
        <f>'[1]Daily Roster'!$J59</f>
        <v>0</v>
      </c>
      <c r="K59" s="112" t="str">
        <f>'[1]Daily Roster'!$K59</f>
        <v>qq</v>
      </c>
      <c r="L59" s="112">
        <f>'[1]Daily Roster'!$L59</f>
        <v>0</v>
      </c>
      <c r="M59" s="112">
        <f>'[1]Daily Roster'!$M59</f>
        <v>0</v>
      </c>
      <c r="N59" s="112">
        <f>'[1]Daily Roster'!$N59</f>
        <v>0</v>
      </c>
      <c r="O59" s="112">
        <f>'[1]Daily Roster'!$O59</f>
        <v>0</v>
      </c>
      <c r="P59" s="112">
        <f>'[1]Daily Roster'!$P59</f>
        <v>0</v>
      </c>
      <c r="Q59" s="112">
        <f>'[1]Daily Roster'!$Q59</f>
        <v>0</v>
      </c>
      <c r="R59" s="112">
        <f>'[1]Daily Roster'!$R59</f>
        <v>0</v>
      </c>
      <c r="S59" s="112">
        <f>'[1]Daily Roster'!$S59</f>
        <v>0</v>
      </c>
      <c r="T59" s="112">
        <f>'[1]Daily Roster'!$T59</f>
        <v>0</v>
      </c>
      <c r="U59" s="105"/>
      <c r="V59" s="106"/>
      <c r="W59" s="107"/>
      <c r="X59" s="107"/>
      <c r="Y59" s="108"/>
      <c r="Z59" s="109"/>
      <c r="AA59" s="109"/>
      <c r="AB59" s="109"/>
      <c r="AC59" s="109"/>
      <c r="AD59" s="109"/>
      <c r="AE59" s="108"/>
      <c r="AF59" s="107"/>
    </row>
    <row r="60" spans="1:32" x14ac:dyDescent="0.3">
      <c r="A60" s="103">
        <v>43544</v>
      </c>
      <c r="B60" s="104" t="s">
        <v>2</v>
      </c>
      <c r="C60" s="112" t="str">
        <f>'[1]Daily Roster'!$C60</f>
        <v>Robert</v>
      </c>
      <c r="D60" s="112" t="str">
        <f>'[1]Daily Roster'!$D60</f>
        <v>Daisy</v>
      </c>
      <c r="E60" s="112" t="str">
        <f>'[1]Daily Roster'!$E60</f>
        <v>G.Lau</v>
      </c>
      <c r="F60" s="112" t="str">
        <f>'[1]Daily Roster'!$F60</f>
        <v>Angelene</v>
      </c>
      <c r="G60" s="112">
        <f>'[1]Daily Roster'!$G60</f>
        <v>0</v>
      </c>
      <c r="H60" s="112">
        <f>'[1]Daily Roster'!$H60</f>
        <v>0</v>
      </c>
      <c r="I60" s="112" t="str">
        <f>'[1]Daily Roster'!$I60</f>
        <v>Diana</v>
      </c>
      <c r="J60" s="112">
        <f>'[1]Daily Roster'!$J60</f>
        <v>0</v>
      </c>
      <c r="K60" s="112" t="str">
        <f>'[1]Daily Roster'!$K60</f>
        <v>Idile</v>
      </c>
      <c r="L60" s="112">
        <f>'[1]Daily Roster'!$L60</f>
        <v>0</v>
      </c>
      <c r="M60" s="112">
        <f>'[1]Daily Roster'!$M60</f>
        <v>0</v>
      </c>
      <c r="N60" s="112">
        <f>'[1]Daily Roster'!$N60</f>
        <v>0</v>
      </c>
      <c r="O60" s="112">
        <f>'[1]Daily Roster'!$O60</f>
        <v>0</v>
      </c>
      <c r="P60" s="112">
        <f>'[1]Daily Roster'!$P60</f>
        <v>0</v>
      </c>
      <c r="Q60" s="112">
        <f>'[1]Daily Roster'!$Q60</f>
        <v>0</v>
      </c>
      <c r="R60" s="112">
        <f>'[1]Daily Roster'!$R60</f>
        <v>0</v>
      </c>
      <c r="S60" s="112">
        <f>'[1]Daily Roster'!$S60</f>
        <v>0</v>
      </c>
      <c r="T60" s="112">
        <f>'[1]Daily Roster'!$T60</f>
        <v>0</v>
      </c>
      <c r="U60" s="105"/>
      <c r="V60" s="106"/>
      <c r="W60" s="107"/>
      <c r="X60" s="107"/>
      <c r="Y60" s="108"/>
      <c r="Z60" s="109"/>
      <c r="AA60" s="109"/>
      <c r="AB60" s="109"/>
      <c r="AC60" s="109"/>
      <c r="AD60" s="109"/>
      <c r="AE60" s="108"/>
      <c r="AF60" s="107"/>
    </row>
    <row r="61" spans="1:32" x14ac:dyDescent="0.3">
      <c r="A61" s="103">
        <v>43545</v>
      </c>
      <c r="B61" s="104" t="s">
        <v>3</v>
      </c>
      <c r="C61" s="112" t="str">
        <f>'[1]Daily Roster'!$C61</f>
        <v>Robert</v>
      </c>
      <c r="D61" s="112" t="str">
        <f>'[1]Daily Roster'!$D61</f>
        <v>Daisy</v>
      </c>
      <c r="E61" s="112" t="str">
        <f>'[1]Daily Roster'!$E61</f>
        <v>G.Lau</v>
      </c>
      <c r="F61" s="112" t="str">
        <f>'[1]Daily Roster'!$F61</f>
        <v>Angelene</v>
      </c>
      <c r="G61" s="112" t="str">
        <f>'[1]Daily Roster'!$G61</f>
        <v>Bernadette</v>
      </c>
      <c r="H61" s="112">
        <f>'[1]Daily Roster'!$H61</f>
        <v>0</v>
      </c>
      <c r="I61" s="112" t="str">
        <f>'[1]Daily Roster'!$I61</f>
        <v>Diana</v>
      </c>
      <c r="J61" s="112">
        <f>'[1]Daily Roster'!$J61</f>
        <v>0</v>
      </c>
      <c r="K61" s="112" t="str">
        <f>'[1]Daily Roster'!$K61</f>
        <v>Idile</v>
      </c>
      <c r="L61" s="112">
        <f>'[1]Daily Roster'!$L61</f>
        <v>0</v>
      </c>
      <c r="M61" s="112">
        <f>'[1]Daily Roster'!$M61</f>
        <v>0</v>
      </c>
      <c r="N61" s="112">
        <f>'[1]Daily Roster'!$N61</f>
        <v>0</v>
      </c>
      <c r="O61" s="112">
        <f>'[1]Daily Roster'!$O61</f>
        <v>0</v>
      </c>
      <c r="P61" s="112">
        <f>'[1]Daily Roster'!$P61</f>
        <v>0</v>
      </c>
      <c r="Q61" s="112">
        <f>'[1]Daily Roster'!$Q61</f>
        <v>0</v>
      </c>
      <c r="R61" s="112">
        <f>'[1]Daily Roster'!$R61</f>
        <v>0</v>
      </c>
      <c r="S61" s="112">
        <f>'[1]Daily Roster'!$S61</f>
        <v>0</v>
      </c>
      <c r="T61" s="112">
        <f>'[1]Daily Roster'!$T61</f>
        <v>0</v>
      </c>
      <c r="U61" s="105"/>
      <c r="V61" s="106"/>
      <c r="W61" s="107"/>
      <c r="X61" s="107"/>
      <c r="Y61" s="108"/>
      <c r="Z61" s="109"/>
      <c r="AA61" s="109"/>
      <c r="AB61" s="109"/>
      <c r="AC61" s="109"/>
      <c r="AD61" s="109"/>
      <c r="AE61" s="108"/>
      <c r="AF61" s="107"/>
    </row>
    <row r="62" spans="1:32" x14ac:dyDescent="0.3">
      <c r="A62" s="103">
        <v>43546</v>
      </c>
      <c r="B62" s="104" t="s">
        <v>4</v>
      </c>
      <c r="C62" s="112" t="str">
        <f>'[1]Daily Roster'!$C62</f>
        <v>Robert</v>
      </c>
      <c r="D62" s="112" t="str">
        <f>'[1]Daily Roster'!$D62</f>
        <v>Daisy</v>
      </c>
      <c r="E62" s="112" t="str">
        <f>'[1]Daily Roster'!$E62</f>
        <v>G.Lau</v>
      </c>
      <c r="F62" s="112" t="str">
        <f>'[1]Daily Roster'!$F62</f>
        <v>Angelene</v>
      </c>
      <c r="G62" s="112">
        <f>'[1]Daily Roster'!$G62</f>
        <v>0</v>
      </c>
      <c r="H62" s="112">
        <f>'[1]Daily Roster'!$H62</f>
        <v>0</v>
      </c>
      <c r="I62" s="112" t="str">
        <f>'[1]Daily Roster'!$I62</f>
        <v>Huda</v>
      </c>
      <c r="J62" s="112">
        <f>'[1]Daily Roster'!$J62</f>
        <v>0</v>
      </c>
      <c r="K62" s="112" t="str">
        <f>'[1]Daily Roster'!$K62</f>
        <v>Idile</v>
      </c>
      <c r="L62" s="112">
        <f>'[1]Daily Roster'!$L62</f>
        <v>0</v>
      </c>
      <c r="M62" s="112">
        <f>'[1]Daily Roster'!$M62</f>
        <v>0</v>
      </c>
      <c r="N62" s="112">
        <f>'[1]Daily Roster'!$N62</f>
        <v>0</v>
      </c>
      <c r="O62" s="112">
        <f>'[1]Daily Roster'!$O62</f>
        <v>0</v>
      </c>
      <c r="P62" s="112">
        <f>'[1]Daily Roster'!$P62</f>
        <v>0</v>
      </c>
      <c r="Q62" s="112">
        <f>'[1]Daily Roster'!$Q62</f>
        <v>0</v>
      </c>
      <c r="R62" s="112">
        <f>'[1]Daily Roster'!$R62</f>
        <v>0</v>
      </c>
      <c r="S62" s="112">
        <f>'[1]Daily Roster'!$S62</f>
        <v>0</v>
      </c>
      <c r="T62" s="112">
        <f>'[1]Daily Roster'!$T62</f>
        <v>0</v>
      </c>
      <c r="U62" s="105"/>
      <c r="V62" s="106"/>
      <c r="W62" s="107"/>
      <c r="X62" s="107"/>
      <c r="Y62" s="108"/>
      <c r="Z62" s="109"/>
      <c r="AA62" s="109"/>
      <c r="AB62" s="109"/>
      <c r="AC62" s="109"/>
      <c r="AD62" s="109"/>
      <c r="AE62" s="108"/>
      <c r="AF62" s="107"/>
    </row>
    <row r="63" spans="1:32" x14ac:dyDescent="0.3">
      <c r="A63" s="103">
        <v>43549</v>
      </c>
      <c r="B63" s="104" t="s">
        <v>5</v>
      </c>
      <c r="C63" s="112" t="str">
        <f>'[1]Daily Roster'!$C63</f>
        <v>Robert</v>
      </c>
      <c r="D63" s="112" t="str">
        <f>'[1]Daily Roster'!$D63</f>
        <v>G.Lau</v>
      </c>
      <c r="E63" s="112" t="str">
        <f>'[1]Daily Roster'!$E63</f>
        <v>Stella</v>
      </c>
      <c r="F63" s="112" t="str">
        <f>'[1]Daily Roster'!$F63</f>
        <v>Bernadette</v>
      </c>
      <c r="G63" s="112" t="str">
        <f>'[1]Daily Roster'!$G63</f>
        <v xml:space="preserve"> </v>
      </c>
      <c r="H63" s="112">
        <f>'[1]Daily Roster'!$H63</f>
        <v>0</v>
      </c>
      <c r="I63" s="112" t="str">
        <f>'[1]Daily Roster'!$I63</f>
        <v>Diana</v>
      </c>
      <c r="J63" s="112">
        <f>'[1]Daily Roster'!$J63</f>
        <v>0</v>
      </c>
      <c r="K63" s="112" t="str">
        <f>'[1]Daily Roster'!$K63</f>
        <v>Jonathan</v>
      </c>
      <c r="L63" s="112">
        <f>'[1]Daily Roster'!$L63</f>
        <v>0</v>
      </c>
      <c r="M63" s="112">
        <f>'[1]Daily Roster'!$M63</f>
        <v>0</v>
      </c>
      <c r="N63" s="112">
        <f>'[1]Daily Roster'!$N63</f>
        <v>0</v>
      </c>
      <c r="O63" s="112">
        <f>'[1]Daily Roster'!$O63</f>
        <v>0</v>
      </c>
      <c r="P63" s="112">
        <f>'[1]Daily Roster'!$P63</f>
        <v>0</v>
      </c>
      <c r="Q63" s="112">
        <f>'[1]Daily Roster'!$Q63</f>
        <v>0</v>
      </c>
      <c r="R63" s="112">
        <f>'[1]Daily Roster'!$R63</f>
        <v>0</v>
      </c>
      <c r="S63" s="112">
        <f>'[1]Daily Roster'!$S63</f>
        <v>0</v>
      </c>
      <c r="T63" s="112">
        <f>'[1]Daily Roster'!$T63</f>
        <v>0</v>
      </c>
      <c r="U63" s="105"/>
      <c r="V63" s="106"/>
      <c r="W63" s="107"/>
      <c r="X63" s="107"/>
      <c r="Y63" s="108"/>
      <c r="Z63" s="109"/>
      <c r="AA63" s="109"/>
      <c r="AB63" s="109"/>
      <c r="AC63" s="109"/>
      <c r="AD63" s="109"/>
      <c r="AE63" s="108"/>
      <c r="AF63" s="107"/>
    </row>
    <row r="64" spans="1:32" x14ac:dyDescent="0.3">
      <c r="A64" s="103">
        <v>43550</v>
      </c>
      <c r="B64" s="104" t="s">
        <v>1</v>
      </c>
      <c r="C64" s="112" t="str">
        <f>'[1]Daily Roster'!$C64</f>
        <v>Robert</v>
      </c>
      <c r="D64" s="112" t="str">
        <f>'[1]Daily Roster'!$D64</f>
        <v>Daisy</v>
      </c>
      <c r="E64" s="112" t="str">
        <f>'[1]Daily Roster'!$E64</f>
        <v>G.Lau</v>
      </c>
      <c r="F64" s="112" t="str">
        <f>'[1]Daily Roster'!$F64</f>
        <v>Sam</v>
      </c>
      <c r="G64" s="112">
        <f>'[1]Daily Roster'!$G64</f>
        <v>0</v>
      </c>
      <c r="H64" s="112">
        <f>'[1]Daily Roster'!$H64</f>
        <v>0</v>
      </c>
      <c r="I64" s="112" t="str">
        <f>'[1]Daily Roster'!$I64</f>
        <v>Jasenka</v>
      </c>
      <c r="J64" s="112">
        <f>'[1]Daily Roster'!$J64</f>
        <v>0</v>
      </c>
      <c r="K64" s="112" t="str">
        <f>'[1]Daily Roster'!$K64</f>
        <v>qq</v>
      </c>
      <c r="L64" s="112">
        <f>'[1]Daily Roster'!$L64</f>
        <v>0</v>
      </c>
      <c r="M64" s="112">
        <f>'[1]Daily Roster'!$M64</f>
        <v>0</v>
      </c>
      <c r="N64" s="112">
        <f>'[1]Daily Roster'!$N64</f>
        <v>0</v>
      </c>
      <c r="O64" s="112">
        <f>'[1]Daily Roster'!$O64</f>
        <v>0</v>
      </c>
      <c r="P64" s="112">
        <f>'[1]Daily Roster'!$P64</f>
        <v>0</v>
      </c>
      <c r="Q64" s="112">
        <f>'[1]Daily Roster'!$Q64</f>
        <v>0</v>
      </c>
      <c r="R64" s="112">
        <f>'[1]Daily Roster'!$R64</f>
        <v>0</v>
      </c>
      <c r="S64" s="112">
        <f>'[1]Daily Roster'!$S64</f>
        <v>0</v>
      </c>
      <c r="T64" s="112">
        <f>'[1]Daily Roster'!$T64</f>
        <v>0</v>
      </c>
      <c r="V64" s="107"/>
      <c r="W64" s="107"/>
      <c r="X64" s="107"/>
      <c r="Z64" s="109"/>
      <c r="AA64" s="109"/>
      <c r="AB64" s="109"/>
      <c r="AC64" s="109"/>
      <c r="AD64" s="109"/>
      <c r="AF64" s="54"/>
    </row>
    <row r="65" spans="1:32" x14ac:dyDescent="0.3">
      <c r="A65" s="103">
        <v>43551</v>
      </c>
      <c r="B65" s="104" t="s">
        <v>2</v>
      </c>
      <c r="C65" s="112" t="str">
        <f>'[1]Daily Roster'!$C65</f>
        <v>Robert</v>
      </c>
      <c r="D65" s="112" t="str">
        <f>'[1]Daily Roster'!$D65</f>
        <v>Daisy</v>
      </c>
      <c r="E65" s="112" t="str">
        <f>'[1]Daily Roster'!$E65</f>
        <v>Stella</v>
      </c>
      <c r="F65" s="112" t="str">
        <f>'[1]Daily Roster'!$F65</f>
        <v>G.Lau</v>
      </c>
      <c r="G65" s="112">
        <f>'[1]Daily Roster'!$G65</f>
        <v>0</v>
      </c>
      <c r="H65" s="112">
        <f>'[1]Daily Roster'!$H65</f>
        <v>0</v>
      </c>
      <c r="I65" s="112" t="str">
        <f>'[1]Daily Roster'!$I65</f>
        <v>Diana</v>
      </c>
      <c r="J65" s="112">
        <f>'[1]Daily Roster'!$J65</f>
        <v>0</v>
      </c>
      <c r="K65" s="112" t="str">
        <f>'[1]Daily Roster'!$K65</f>
        <v>Jonathan</v>
      </c>
      <c r="L65" s="112">
        <f>'[1]Daily Roster'!$L65</f>
        <v>0</v>
      </c>
      <c r="M65" s="112">
        <f>'[1]Daily Roster'!$M65</f>
        <v>0</v>
      </c>
      <c r="N65" s="112">
        <f>'[1]Daily Roster'!$N65</f>
        <v>0</v>
      </c>
      <c r="O65" s="112">
        <f>'[1]Daily Roster'!$O65</f>
        <v>0</v>
      </c>
      <c r="P65" s="112">
        <f>'[1]Daily Roster'!$P65</f>
        <v>0</v>
      </c>
      <c r="Q65" s="112">
        <f>'[1]Daily Roster'!$Q65</f>
        <v>0</v>
      </c>
      <c r="R65" s="112">
        <f>'[1]Daily Roster'!$R65</f>
        <v>0</v>
      </c>
      <c r="S65" s="112">
        <f>'[1]Daily Roster'!$S65</f>
        <v>0</v>
      </c>
      <c r="T65" s="112">
        <f>'[1]Daily Roster'!$T65</f>
        <v>0</v>
      </c>
      <c r="V65" s="107"/>
      <c r="W65" s="107"/>
      <c r="X65" s="107"/>
      <c r="Z65" s="109"/>
      <c r="AA65" s="109"/>
      <c r="AB65" s="109"/>
      <c r="AC65" s="109"/>
      <c r="AD65" s="109"/>
      <c r="AF65" s="54"/>
    </row>
    <row r="66" spans="1:32" x14ac:dyDescent="0.3">
      <c r="A66" s="103">
        <v>43552</v>
      </c>
      <c r="B66" s="104" t="s">
        <v>3</v>
      </c>
      <c r="C66" s="112" t="str">
        <f>'[1]Daily Roster'!$C66</f>
        <v>Robert</v>
      </c>
      <c r="D66" s="112" t="str">
        <f>'[1]Daily Roster'!$D66</f>
        <v>Daisy</v>
      </c>
      <c r="E66" s="112" t="str">
        <f>'[1]Daily Roster'!$E66</f>
        <v>Bernadette</v>
      </c>
      <c r="F66" s="112" t="str">
        <f>'[1]Daily Roster'!$F66</f>
        <v>G.Lau</v>
      </c>
      <c r="G66" s="112">
        <f>'[1]Daily Roster'!$G66</f>
        <v>0</v>
      </c>
      <c r="H66" s="112">
        <f>'[1]Daily Roster'!$H66</f>
        <v>0</v>
      </c>
      <c r="I66" s="112" t="str">
        <f>'[1]Daily Roster'!$I66</f>
        <v>Diana</v>
      </c>
      <c r="J66" s="112">
        <f>'[1]Daily Roster'!$J66</f>
        <v>0</v>
      </c>
      <c r="K66" s="112" t="str">
        <f>'[1]Daily Roster'!$K66</f>
        <v>Jonathan</v>
      </c>
      <c r="L66" s="112">
        <f>'[1]Daily Roster'!$L66</f>
        <v>0</v>
      </c>
      <c r="M66" s="112">
        <f>'[1]Daily Roster'!$M66</f>
        <v>0</v>
      </c>
      <c r="N66" s="112">
        <f>'[1]Daily Roster'!$N66</f>
        <v>0</v>
      </c>
      <c r="O66" s="112">
        <f>'[1]Daily Roster'!$O66</f>
        <v>0</v>
      </c>
      <c r="P66" s="112">
        <f>'[1]Daily Roster'!$P66</f>
        <v>0</v>
      </c>
      <c r="Q66" s="112">
        <f>'[1]Daily Roster'!$Q66</f>
        <v>0</v>
      </c>
      <c r="R66" s="112">
        <f>'[1]Daily Roster'!$R66</f>
        <v>0</v>
      </c>
      <c r="S66" s="112">
        <f>'[1]Daily Roster'!$S66</f>
        <v>0</v>
      </c>
      <c r="T66" s="112">
        <f>'[1]Daily Roster'!$T66</f>
        <v>0</v>
      </c>
      <c r="V66" s="107"/>
      <c r="W66" s="107"/>
      <c r="X66" s="107"/>
      <c r="Z66" s="109"/>
      <c r="AA66" s="109"/>
      <c r="AB66" s="109"/>
      <c r="AC66" s="109"/>
      <c r="AD66" s="109"/>
      <c r="AF66" s="54"/>
    </row>
    <row r="67" spans="1:32" x14ac:dyDescent="0.3">
      <c r="A67" s="103">
        <v>43553</v>
      </c>
      <c r="B67" s="104" t="s">
        <v>4</v>
      </c>
      <c r="C67" s="112" t="str">
        <f>'[1]Daily Roster'!$C67</f>
        <v>Robert</v>
      </c>
      <c r="D67" s="112" t="str">
        <f>'[1]Daily Roster'!$D67</f>
        <v>Daisy</v>
      </c>
      <c r="E67" s="112" t="str">
        <f>'[1]Daily Roster'!$E67</f>
        <v>Stella</v>
      </c>
      <c r="F67" s="112" t="str">
        <f>'[1]Daily Roster'!$F67</f>
        <v>G.Lau</v>
      </c>
      <c r="G67" s="112">
        <f>'[1]Daily Roster'!$G67</f>
        <v>0</v>
      </c>
      <c r="H67" s="112">
        <f>'[1]Daily Roster'!$H67</f>
        <v>0</v>
      </c>
      <c r="I67" s="112" t="str">
        <f>'[1]Daily Roster'!$I67</f>
        <v>Diana</v>
      </c>
      <c r="J67" s="112">
        <f>'[1]Daily Roster'!$J67</f>
        <v>0</v>
      </c>
      <c r="K67" s="112" t="str">
        <f>'[1]Daily Roster'!$K67</f>
        <v>Jonathan</v>
      </c>
      <c r="L67" s="112">
        <f>'[1]Daily Roster'!$L67</f>
        <v>0</v>
      </c>
      <c r="M67" s="112">
        <f>'[1]Daily Roster'!$M67</f>
        <v>0</v>
      </c>
      <c r="N67" s="112">
        <f>'[1]Daily Roster'!$N67</f>
        <v>0</v>
      </c>
      <c r="O67" s="112">
        <f>'[1]Daily Roster'!$O67</f>
        <v>0</v>
      </c>
      <c r="P67" s="112">
        <f>'[1]Daily Roster'!$P67</f>
        <v>0</v>
      </c>
      <c r="Q67" s="112">
        <f>'[1]Daily Roster'!$Q67</f>
        <v>0</v>
      </c>
      <c r="R67" s="112">
        <f>'[1]Daily Roster'!$R67</f>
        <v>0</v>
      </c>
      <c r="S67" s="112">
        <f>'[1]Daily Roster'!$S67</f>
        <v>0</v>
      </c>
      <c r="T67" s="112">
        <f>'[1]Daily Roster'!$T67</f>
        <v>0</v>
      </c>
      <c r="V67" s="107"/>
      <c r="W67" s="107"/>
      <c r="X67" s="107"/>
      <c r="Z67" s="109"/>
      <c r="AA67" s="109"/>
      <c r="AB67" s="109"/>
      <c r="AC67" s="109"/>
      <c r="AD67" s="109"/>
      <c r="AF67" s="54"/>
    </row>
    <row r="68" spans="1:32" x14ac:dyDescent="0.3">
      <c r="A68" s="103">
        <v>43556</v>
      </c>
      <c r="B68" s="104" t="s">
        <v>5</v>
      </c>
      <c r="C68" s="112" t="str">
        <f>'[1]Daily Roster'!$C68</f>
        <v>Robert</v>
      </c>
      <c r="D68" s="112" t="str">
        <f>'[1]Daily Roster'!$D68</f>
        <v>Daisy</v>
      </c>
      <c r="E68" s="112" t="str">
        <f>'[1]Daily Roster'!$E68</f>
        <v>Stella</v>
      </c>
      <c r="F68" s="112" t="str">
        <f>'[1]Daily Roster'!$F68</f>
        <v>G.Lau</v>
      </c>
      <c r="G68" s="112" t="str">
        <f>'[1]Daily Roster'!$G68</f>
        <v>Bernadette</v>
      </c>
      <c r="H68" s="112">
        <f>'[1]Daily Roster'!$H68</f>
        <v>0</v>
      </c>
      <c r="I68" s="112" t="str">
        <f>'[1]Daily Roster'!$I68</f>
        <v xml:space="preserve"> </v>
      </c>
      <c r="J68" s="112">
        <f>'[1]Daily Roster'!$J68</f>
        <v>0</v>
      </c>
      <c r="K68" s="112" t="str">
        <f>'[1]Daily Roster'!$K68</f>
        <v>Jonathan</v>
      </c>
      <c r="L68" s="112">
        <f>'[1]Daily Roster'!$L68</f>
        <v>0</v>
      </c>
      <c r="M68" s="112">
        <f>'[1]Daily Roster'!$M68</f>
        <v>0</v>
      </c>
      <c r="N68" s="112">
        <f>'[1]Daily Roster'!$N68</f>
        <v>0</v>
      </c>
      <c r="O68" s="112">
        <f>'[1]Daily Roster'!$O68</f>
        <v>0</v>
      </c>
      <c r="P68" s="112">
        <f>'[1]Daily Roster'!$P68</f>
        <v>0</v>
      </c>
      <c r="Q68" s="112">
        <f>'[1]Daily Roster'!$Q68</f>
        <v>0</v>
      </c>
      <c r="R68" s="112">
        <f>'[1]Daily Roster'!$R68</f>
        <v>0</v>
      </c>
      <c r="S68" s="112">
        <f>'[1]Daily Roster'!$S68</f>
        <v>0</v>
      </c>
      <c r="T68" s="112">
        <f>'[1]Daily Roster'!$T68</f>
        <v>0</v>
      </c>
      <c r="V68" s="107"/>
      <c r="W68" s="107"/>
      <c r="X68" s="107"/>
      <c r="Z68" s="109"/>
      <c r="AA68" s="109"/>
      <c r="AB68" s="109"/>
      <c r="AC68" s="109"/>
      <c r="AD68" s="109"/>
      <c r="AF68" s="54"/>
    </row>
    <row r="69" spans="1:32" x14ac:dyDescent="0.3">
      <c r="A69" s="103">
        <v>43557</v>
      </c>
      <c r="B69" s="104" t="s">
        <v>1</v>
      </c>
      <c r="C69" s="112" t="str">
        <f>'[1]Daily Roster'!$C69</f>
        <v>Robert</v>
      </c>
      <c r="D69" s="112" t="str">
        <f>'[1]Daily Roster'!$D69</f>
        <v>Daisy</v>
      </c>
      <c r="E69" s="112" t="str">
        <f>'[1]Daily Roster'!$E69</f>
        <v>blank</v>
      </c>
      <c r="F69" s="112" t="str">
        <f>'[1]Daily Roster'!$F69</f>
        <v>G.Lau</v>
      </c>
      <c r="G69" s="112" t="str">
        <f>'[1]Daily Roster'!$G69</f>
        <v>K.Tiong</v>
      </c>
      <c r="H69" s="112">
        <f>'[1]Daily Roster'!$H69</f>
        <v>0</v>
      </c>
      <c r="I69" s="112" t="str">
        <f>'[1]Daily Roster'!$I69</f>
        <v>Diana</v>
      </c>
      <c r="J69" s="112">
        <f>'[1]Daily Roster'!$J69</f>
        <v>0</v>
      </c>
      <c r="K69" s="112" t="str">
        <f>'[1]Daily Roster'!$K69</f>
        <v>Jonathan</v>
      </c>
      <c r="L69" s="112">
        <f>'[1]Daily Roster'!$L69</f>
        <v>0</v>
      </c>
      <c r="M69" s="112">
        <f>'[1]Daily Roster'!$M69</f>
        <v>0</v>
      </c>
      <c r="N69" s="112">
        <f>'[1]Daily Roster'!$N69</f>
        <v>0</v>
      </c>
      <c r="O69" s="112">
        <f>'[1]Daily Roster'!$O69</f>
        <v>0</v>
      </c>
      <c r="P69" s="112">
        <f>'[1]Daily Roster'!$P69</f>
        <v>0</v>
      </c>
      <c r="Q69" s="112">
        <f>'[1]Daily Roster'!$Q69</f>
        <v>0</v>
      </c>
      <c r="R69" s="112">
        <f>'[1]Daily Roster'!$R69</f>
        <v>0</v>
      </c>
      <c r="S69" s="112">
        <f>'[1]Daily Roster'!$S69</f>
        <v>0</v>
      </c>
      <c r="T69" s="112">
        <f>'[1]Daily Roster'!$T69</f>
        <v>0</v>
      </c>
      <c r="V69" s="107"/>
      <c r="W69" s="107"/>
      <c r="X69" s="107"/>
      <c r="Z69" s="109"/>
      <c r="AA69" s="109"/>
      <c r="AB69" s="109"/>
      <c r="AC69" s="109"/>
      <c r="AD69" s="109"/>
      <c r="AF69" s="54"/>
    </row>
    <row r="70" spans="1:32" x14ac:dyDescent="0.3">
      <c r="A70" s="103">
        <v>43558</v>
      </c>
      <c r="B70" s="104" t="s">
        <v>2</v>
      </c>
      <c r="C70" s="112" t="str">
        <f>'[1]Daily Roster'!$C70</f>
        <v>Robert</v>
      </c>
      <c r="D70" s="112" t="str">
        <f>'[1]Daily Roster'!$D70</f>
        <v>Daisy</v>
      </c>
      <c r="E70" s="112" t="str">
        <f>'[1]Daily Roster'!$E70</f>
        <v>Stella</v>
      </c>
      <c r="F70" s="112" t="str">
        <f>'[1]Daily Roster'!$F70</f>
        <v>G.Lau</v>
      </c>
      <c r="G70" s="112">
        <f>'[1]Daily Roster'!$G70</f>
        <v>0</v>
      </c>
      <c r="H70" s="112">
        <f>'[1]Daily Roster'!$H70</f>
        <v>0</v>
      </c>
      <c r="I70" s="112" t="str">
        <f>'[1]Daily Roster'!$I70</f>
        <v>Diana</v>
      </c>
      <c r="J70" s="112">
        <f>'[1]Daily Roster'!$J70</f>
        <v>0</v>
      </c>
      <c r="K70" s="112" t="str">
        <f>'[1]Daily Roster'!$K70</f>
        <v>Jonathan</v>
      </c>
      <c r="L70" s="112">
        <f>'[1]Daily Roster'!$L70</f>
        <v>0</v>
      </c>
      <c r="M70" s="112">
        <f>'[1]Daily Roster'!$M70</f>
        <v>0</v>
      </c>
      <c r="N70" s="112">
        <f>'[1]Daily Roster'!$N70</f>
        <v>0</v>
      </c>
      <c r="O70" s="112">
        <f>'[1]Daily Roster'!$O70</f>
        <v>0</v>
      </c>
      <c r="P70" s="112">
        <f>'[1]Daily Roster'!$P70</f>
        <v>0</v>
      </c>
      <c r="Q70" s="112">
        <f>'[1]Daily Roster'!$Q70</f>
        <v>0</v>
      </c>
      <c r="R70" s="112">
        <f>'[1]Daily Roster'!$R70</f>
        <v>0</v>
      </c>
      <c r="S70" s="112">
        <f>'[1]Daily Roster'!$S70</f>
        <v>0</v>
      </c>
      <c r="T70" s="112">
        <f>'[1]Daily Roster'!$T70</f>
        <v>0</v>
      </c>
      <c r="V70" s="107"/>
      <c r="W70" s="107"/>
      <c r="X70" s="107"/>
      <c r="Z70" s="109"/>
      <c r="AA70" s="109"/>
      <c r="AB70" s="109"/>
      <c r="AC70" s="109"/>
      <c r="AD70" s="109"/>
      <c r="AF70" s="54"/>
    </row>
    <row r="71" spans="1:32" x14ac:dyDescent="0.3">
      <c r="A71" s="103">
        <v>43559</v>
      </c>
      <c r="B71" s="104" t="s">
        <v>3</v>
      </c>
      <c r="C71" s="112" t="str">
        <f>'[1]Daily Roster'!$C71</f>
        <v>Robert</v>
      </c>
      <c r="D71" s="112" t="str">
        <f>'[1]Daily Roster'!$D71</f>
        <v>Daisy</v>
      </c>
      <c r="E71" s="112" t="str">
        <f>'[1]Daily Roster'!$E71</f>
        <v>G.Lau</v>
      </c>
      <c r="F71" s="112" t="str">
        <f>'[1]Daily Roster'!$F71</f>
        <v xml:space="preserve"> Bernadette</v>
      </c>
      <c r="G71" s="112">
        <f>'[1]Daily Roster'!$G71</f>
        <v>0</v>
      </c>
      <c r="H71" s="112">
        <f>'[1]Daily Roster'!$H71</f>
        <v>0</v>
      </c>
      <c r="I71" s="112" t="str">
        <f>'[1]Daily Roster'!$I71</f>
        <v>Diana</v>
      </c>
      <c r="J71" s="112">
        <f>'[1]Daily Roster'!$J71</f>
        <v>0</v>
      </c>
      <c r="K71" s="112" t="str">
        <f>'[1]Daily Roster'!$K71</f>
        <v>Jonathan</v>
      </c>
      <c r="L71" s="112">
        <f>'[1]Daily Roster'!$L71</f>
        <v>0</v>
      </c>
      <c r="M71" s="112">
        <f>'[1]Daily Roster'!$M71</f>
        <v>0</v>
      </c>
      <c r="N71" s="112">
        <f>'[1]Daily Roster'!$N71</f>
        <v>0</v>
      </c>
      <c r="O71" s="112">
        <f>'[1]Daily Roster'!$O71</f>
        <v>0</v>
      </c>
      <c r="P71" s="112">
        <f>'[1]Daily Roster'!$P71</f>
        <v>0</v>
      </c>
      <c r="Q71" s="112">
        <f>'[1]Daily Roster'!$Q71</f>
        <v>0</v>
      </c>
      <c r="R71" s="112">
        <f>'[1]Daily Roster'!$R71</f>
        <v>0</v>
      </c>
      <c r="S71" s="112">
        <f>'[1]Daily Roster'!$S71</f>
        <v>0</v>
      </c>
      <c r="T71" s="112">
        <f>'[1]Daily Roster'!$T71</f>
        <v>0</v>
      </c>
      <c r="V71" s="107"/>
      <c r="W71" s="107"/>
      <c r="X71" s="107"/>
      <c r="Z71" s="109"/>
      <c r="AA71" s="109"/>
      <c r="AB71" s="109"/>
      <c r="AC71" s="109"/>
      <c r="AD71" s="109"/>
      <c r="AF71" s="54"/>
    </row>
    <row r="72" spans="1:32" x14ac:dyDescent="0.3">
      <c r="A72" s="103">
        <v>43560</v>
      </c>
      <c r="B72" s="104" t="s">
        <v>4</v>
      </c>
      <c r="C72" s="112" t="str">
        <f>'[1]Daily Roster'!$C72</f>
        <v>Robert</v>
      </c>
      <c r="D72" s="112" t="str">
        <f>'[1]Daily Roster'!$D72</f>
        <v>Daisy</v>
      </c>
      <c r="E72" s="112" t="str">
        <f>'[1]Daily Roster'!$E72</f>
        <v>Stella</v>
      </c>
      <c r="F72" s="112" t="str">
        <f>'[1]Daily Roster'!$F72</f>
        <v>G.Lau</v>
      </c>
      <c r="G72" s="112">
        <f>'[1]Daily Roster'!$G72</f>
        <v>0</v>
      </c>
      <c r="H72" s="112">
        <f>'[1]Daily Roster'!$H72</f>
        <v>0</v>
      </c>
      <c r="I72" s="112" t="str">
        <f>'[1]Daily Roster'!$I72</f>
        <v>Diana</v>
      </c>
      <c r="J72" s="112">
        <f>'[1]Daily Roster'!$J72</f>
        <v>0</v>
      </c>
      <c r="K72" s="112" t="str">
        <f>'[1]Daily Roster'!$K72</f>
        <v>Jonathan</v>
      </c>
      <c r="L72" s="112">
        <f>'[1]Daily Roster'!$L72</f>
        <v>0</v>
      </c>
      <c r="M72" s="112">
        <f>'[1]Daily Roster'!$M72</f>
        <v>0</v>
      </c>
      <c r="N72" s="112">
        <f>'[1]Daily Roster'!$N72</f>
        <v>0</v>
      </c>
      <c r="O72" s="112">
        <f>'[1]Daily Roster'!$O72</f>
        <v>0</v>
      </c>
      <c r="P72" s="112">
        <f>'[1]Daily Roster'!$P72</f>
        <v>0</v>
      </c>
      <c r="Q72" s="112">
        <f>'[1]Daily Roster'!$Q72</f>
        <v>0</v>
      </c>
      <c r="R72" s="112">
        <f>'[1]Daily Roster'!$R72</f>
        <v>0</v>
      </c>
      <c r="S72" s="112">
        <f>'[1]Daily Roster'!$S72</f>
        <v>0</v>
      </c>
      <c r="T72" s="112">
        <f>'[1]Daily Roster'!$T72</f>
        <v>0</v>
      </c>
      <c r="V72" s="107"/>
      <c r="W72" s="107"/>
      <c r="X72" s="107"/>
      <c r="Z72" s="109"/>
      <c r="AA72" s="109"/>
      <c r="AB72" s="109"/>
      <c r="AC72" s="109"/>
      <c r="AD72" s="109"/>
      <c r="AF72" s="54"/>
    </row>
    <row r="73" spans="1:32" x14ac:dyDescent="0.3">
      <c r="A73" s="103">
        <v>43563</v>
      </c>
      <c r="B73" s="104" t="s">
        <v>5</v>
      </c>
      <c r="C73" s="112" t="str">
        <f>'[1]Daily Roster'!$C73</f>
        <v>G.Lau</v>
      </c>
      <c r="D73" s="112" t="str">
        <f>'[1]Daily Roster'!$D73</f>
        <v>Daisy</v>
      </c>
      <c r="E73" s="112" t="str">
        <f>'[1]Daily Roster'!$E73</f>
        <v>Stella</v>
      </c>
      <c r="F73" s="112" t="str">
        <f>'[1]Daily Roster'!$F73</f>
        <v>Bernadette</v>
      </c>
      <c r="G73" s="112">
        <f>'[1]Daily Roster'!$G73</f>
        <v>0</v>
      </c>
      <c r="H73" s="112">
        <f>'[1]Daily Roster'!$H73</f>
        <v>0</v>
      </c>
      <c r="I73" s="112" t="str">
        <f>'[1]Daily Roster'!$I73</f>
        <v>Diana</v>
      </c>
      <c r="J73" s="112">
        <f>'[1]Daily Roster'!$J73</f>
        <v>0</v>
      </c>
      <c r="K73" s="112" t="str">
        <f>'[1]Daily Roster'!$K73</f>
        <v>Jonathan</v>
      </c>
      <c r="L73" s="112">
        <f>'[1]Daily Roster'!$L73</f>
        <v>0</v>
      </c>
      <c r="M73" s="112">
        <f>'[1]Daily Roster'!$M73</f>
        <v>0</v>
      </c>
      <c r="N73" s="112">
        <f>'[1]Daily Roster'!$N73</f>
        <v>0</v>
      </c>
      <c r="O73" s="112">
        <f>'[1]Daily Roster'!$O73</f>
        <v>0</v>
      </c>
      <c r="P73" s="112">
        <f>'[1]Daily Roster'!$P73</f>
        <v>0</v>
      </c>
      <c r="Q73" s="112">
        <f>'[1]Daily Roster'!$Q73</f>
        <v>0</v>
      </c>
      <c r="R73" s="112">
        <f>'[1]Daily Roster'!$R73</f>
        <v>0</v>
      </c>
      <c r="S73" s="112">
        <f>'[1]Daily Roster'!$S73</f>
        <v>0</v>
      </c>
      <c r="T73" s="112">
        <f>'[1]Daily Roster'!$T73</f>
        <v>0</v>
      </c>
      <c r="V73" s="107"/>
      <c r="W73" s="107"/>
      <c r="X73" s="107"/>
      <c r="Z73" s="109"/>
      <c r="AA73" s="109"/>
      <c r="AB73" s="109"/>
      <c r="AC73" s="109"/>
      <c r="AD73" s="109"/>
      <c r="AF73" s="54"/>
    </row>
    <row r="74" spans="1:32" x14ac:dyDescent="0.3">
      <c r="A74" s="103">
        <v>43564</v>
      </c>
      <c r="B74" s="104" t="s">
        <v>1</v>
      </c>
      <c r="C74" s="112" t="str">
        <f>'[1]Daily Roster'!$C74</f>
        <v>Robert</v>
      </c>
      <c r="D74" s="112" t="str">
        <f>'[1]Daily Roster'!$D74</f>
        <v>Daisy</v>
      </c>
      <c r="E74" s="112" t="str">
        <f>'[1]Daily Roster'!$E74</f>
        <v>blank</v>
      </c>
      <c r="F74" s="112" t="str">
        <f>'[1]Daily Roster'!$F74</f>
        <v>G.Lau</v>
      </c>
      <c r="G74" s="112" t="str">
        <f>'[1]Daily Roster'!$G74</f>
        <v>K.Tiong</v>
      </c>
      <c r="H74" s="112">
        <f>'[1]Daily Roster'!$H74</f>
        <v>0</v>
      </c>
      <c r="I74" s="112" t="str">
        <f>'[1]Daily Roster'!$I74</f>
        <v>Diana</v>
      </c>
      <c r="J74" s="112">
        <f>'[1]Daily Roster'!$J74</f>
        <v>0</v>
      </c>
      <c r="K74" s="112" t="str">
        <f>'[1]Daily Roster'!$K74</f>
        <v>Jonathan</v>
      </c>
      <c r="L74" s="112">
        <f>'[1]Daily Roster'!$L74</f>
        <v>0</v>
      </c>
      <c r="M74" s="112">
        <f>'[1]Daily Roster'!$M74</f>
        <v>0</v>
      </c>
      <c r="N74" s="112">
        <f>'[1]Daily Roster'!$N74</f>
        <v>0</v>
      </c>
      <c r="O74" s="112">
        <f>'[1]Daily Roster'!$O74</f>
        <v>0</v>
      </c>
      <c r="P74" s="112">
        <f>'[1]Daily Roster'!$P74</f>
        <v>0</v>
      </c>
      <c r="Q74" s="112">
        <f>'[1]Daily Roster'!$Q74</f>
        <v>0</v>
      </c>
      <c r="R74" s="112">
        <f>'[1]Daily Roster'!$R74</f>
        <v>0</v>
      </c>
      <c r="S74" s="112">
        <f>'[1]Daily Roster'!$S74</f>
        <v>0</v>
      </c>
      <c r="T74" s="112">
        <f>'[1]Daily Roster'!$T74</f>
        <v>0</v>
      </c>
      <c r="V74" s="107"/>
      <c r="W74" s="107"/>
      <c r="X74" s="107"/>
      <c r="Z74" s="109"/>
      <c r="AA74" s="109"/>
      <c r="AB74" s="109"/>
      <c r="AC74" s="109"/>
      <c r="AD74" s="109"/>
      <c r="AF74" s="54"/>
    </row>
    <row r="75" spans="1:32" x14ac:dyDescent="0.3">
      <c r="A75" s="103">
        <v>43565</v>
      </c>
      <c r="B75" s="104" t="s">
        <v>2</v>
      </c>
      <c r="C75" s="112" t="str">
        <f>'[1]Daily Roster'!$C75</f>
        <v>Robert</v>
      </c>
      <c r="D75" s="112" t="str">
        <f>'[1]Daily Roster'!$D75</f>
        <v>Daisy</v>
      </c>
      <c r="E75" s="112" t="str">
        <f>'[1]Daily Roster'!$E75</f>
        <v>Stella</v>
      </c>
      <c r="F75" s="112" t="str">
        <f>'[1]Daily Roster'!$F75</f>
        <v>G.Lau</v>
      </c>
      <c r="G75" s="112" t="str">
        <f>'[1]Daily Roster'!$G75</f>
        <v xml:space="preserve"> </v>
      </c>
      <c r="H75" s="112">
        <f>'[1]Daily Roster'!$H75</f>
        <v>0</v>
      </c>
      <c r="I75" s="112" t="str">
        <f>'[1]Daily Roster'!$I75</f>
        <v>Diana</v>
      </c>
      <c r="J75" s="112">
        <f>'[1]Daily Roster'!$J75</f>
        <v>0</v>
      </c>
      <c r="K75" s="112" t="str">
        <f>'[1]Daily Roster'!$K75</f>
        <v>Jonathan</v>
      </c>
      <c r="L75" s="112">
        <f>'[1]Daily Roster'!$L75</f>
        <v>0</v>
      </c>
      <c r="M75" s="112">
        <f>'[1]Daily Roster'!$M75</f>
        <v>0</v>
      </c>
      <c r="N75" s="112">
        <f>'[1]Daily Roster'!$N75</f>
        <v>0</v>
      </c>
      <c r="O75" s="112">
        <f>'[1]Daily Roster'!$O75</f>
        <v>0</v>
      </c>
      <c r="P75" s="112">
        <f>'[1]Daily Roster'!$P75</f>
        <v>0</v>
      </c>
      <c r="Q75" s="112">
        <f>'[1]Daily Roster'!$Q75</f>
        <v>0</v>
      </c>
      <c r="R75" s="112">
        <f>'[1]Daily Roster'!$R75</f>
        <v>0</v>
      </c>
      <c r="S75" s="112">
        <f>'[1]Daily Roster'!$S75</f>
        <v>0</v>
      </c>
      <c r="T75" s="112">
        <f>'[1]Daily Roster'!$T75</f>
        <v>0</v>
      </c>
      <c r="V75" s="107"/>
      <c r="W75" s="107"/>
      <c r="X75" s="107"/>
      <c r="Z75" s="109"/>
      <c r="AA75" s="109"/>
      <c r="AB75" s="109"/>
      <c r="AC75" s="109"/>
      <c r="AD75" s="109"/>
      <c r="AF75" s="54"/>
    </row>
    <row r="76" spans="1:32" x14ac:dyDescent="0.3">
      <c r="A76" s="103">
        <v>43566</v>
      </c>
      <c r="B76" s="104" t="s">
        <v>3</v>
      </c>
      <c r="C76" s="112" t="str">
        <f>'[1]Daily Roster'!$C76</f>
        <v>Robert</v>
      </c>
      <c r="D76" s="112" t="str">
        <f>'[1]Daily Roster'!$D76</f>
        <v>Daisy</v>
      </c>
      <c r="E76" s="112" t="str">
        <f>'[1]Daily Roster'!$E76</f>
        <v>blank</v>
      </c>
      <c r="F76" s="112" t="str">
        <f>'[1]Daily Roster'!$F76</f>
        <v>G.Lau</v>
      </c>
      <c r="G76" s="112">
        <f>'[1]Daily Roster'!$G76</f>
        <v>0</v>
      </c>
      <c r="H76" s="112">
        <f>'[1]Daily Roster'!$H76</f>
        <v>0</v>
      </c>
      <c r="I76" s="112" t="str">
        <f>'[1]Daily Roster'!$I76</f>
        <v>Diana</v>
      </c>
      <c r="J76" s="112">
        <f>'[1]Daily Roster'!$J76</f>
        <v>0</v>
      </c>
      <c r="K76" s="112" t="str">
        <f>'[1]Daily Roster'!$K76</f>
        <v>Jonathan</v>
      </c>
      <c r="L76" s="112">
        <f>'[1]Daily Roster'!$L76</f>
        <v>0</v>
      </c>
      <c r="M76" s="112">
        <f>'[1]Daily Roster'!$M76</f>
        <v>0</v>
      </c>
      <c r="N76" s="112">
        <f>'[1]Daily Roster'!$N76</f>
        <v>0</v>
      </c>
      <c r="O76" s="112">
        <f>'[1]Daily Roster'!$O76</f>
        <v>0</v>
      </c>
      <c r="P76" s="112">
        <f>'[1]Daily Roster'!$P76</f>
        <v>0</v>
      </c>
      <c r="Q76" s="112">
        <f>'[1]Daily Roster'!$Q76</f>
        <v>0</v>
      </c>
      <c r="R76" s="112">
        <f>'[1]Daily Roster'!$R76</f>
        <v>0</v>
      </c>
      <c r="S76" s="112">
        <f>'[1]Daily Roster'!$S76</f>
        <v>0</v>
      </c>
      <c r="T76" s="112">
        <f>'[1]Daily Roster'!$T76</f>
        <v>0</v>
      </c>
      <c r="V76" s="107"/>
      <c r="W76" s="107"/>
      <c r="X76" s="107"/>
      <c r="Z76" s="109"/>
      <c r="AA76" s="109"/>
      <c r="AB76" s="109"/>
      <c r="AC76" s="109"/>
      <c r="AD76" s="109"/>
      <c r="AF76" s="54"/>
    </row>
    <row r="77" spans="1:32" x14ac:dyDescent="0.3">
      <c r="A77" s="103">
        <v>43567</v>
      </c>
      <c r="B77" s="104" t="s">
        <v>4</v>
      </c>
      <c r="C77" s="112" t="str">
        <f>'[1]Daily Roster'!$C77</f>
        <v>Robert</v>
      </c>
      <c r="D77" s="112" t="str">
        <f>'[1]Daily Roster'!$D77</f>
        <v>Daisy</v>
      </c>
      <c r="E77" s="112" t="str">
        <f>'[1]Daily Roster'!$E77</f>
        <v>Stella</v>
      </c>
      <c r="F77" s="112" t="str">
        <f>'[1]Daily Roster'!$F77</f>
        <v>G.Lau</v>
      </c>
      <c r="G77" s="112">
        <f>'[1]Daily Roster'!$G77</f>
        <v>0</v>
      </c>
      <c r="H77" s="112">
        <f>'[1]Daily Roster'!$H77</f>
        <v>0</v>
      </c>
      <c r="I77" s="112" t="str">
        <f>'[1]Daily Roster'!$I77</f>
        <v>Diana</v>
      </c>
      <c r="J77" s="112">
        <f>'[1]Daily Roster'!$J77</f>
        <v>0</v>
      </c>
      <c r="K77" s="112" t="str">
        <f>'[1]Daily Roster'!$K77</f>
        <v>Jonathan</v>
      </c>
      <c r="L77" s="112">
        <f>'[1]Daily Roster'!$L77</f>
        <v>0</v>
      </c>
      <c r="M77" s="112">
        <f>'[1]Daily Roster'!$M77</f>
        <v>0</v>
      </c>
      <c r="N77" s="112">
        <f>'[1]Daily Roster'!$N77</f>
        <v>0</v>
      </c>
      <c r="O77" s="112">
        <f>'[1]Daily Roster'!$O77</f>
        <v>0</v>
      </c>
      <c r="P77" s="112">
        <f>'[1]Daily Roster'!$P77</f>
        <v>0</v>
      </c>
      <c r="Q77" s="112">
        <f>'[1]Daily Roster'!$Q77</f>
        <v>0</v>
      </c>
      <c r="R77" s="112">
        <f>'[1]Daily Roster'!$R77</f>
        <v>0</v>
      </c>
      <c r="S77" s="112">
        <f>'[1]Daily Roster'!$S77</f>
        <v>0</v>
      </c>
      <c r="T77" s="112">
        <f>'[1]Daily Roster'!$T77</f>
        <v>0</v>
      </c>
      <c r="V77" s="107"/>
      <c r="W77" s="107"/>
      <c r="X77" s="107"/>
      <c r="Z77" s="109"/>
      <c r="AA77" s="109"/>
      <c r="AB77" s="109"/>
      <c r="AC77" s="109"/>
      <c r="AD77" s="109"/>
      <c r="AF77" s="54"/>
    </row>
    <row r="78" spans="1:32" x14ac:dyDescent="0.3">
      <c r="A78" s="103">
        <v>43570</v>
      </c>
      <c r="B78" s="104" t="s">
        <v>5</v>
      </c>
      <c r="C78" s="112" t="str">
        <f>'[1]Daily Roster'!$C78</f>
        <v>Robert</v>
      </c>
      <c r="D78" s="112" t="str">
        <f>'[1]Daily Roster'!$D78</f>
        <v>Daisy</v>
      </c>
      <c r="E78" s="112" t="str">
        <f>'[1]Daily Roster'!$E78</f>
        <v>Stella</v>
      </c>
      <c r="F78" s="112" t="str">
        <f>'[1]Daily Roster'!$F78</f>
        <v>G.Lau</v>
      </c>
      <c r="G78" s="112" t="str">
        <f>'[1]Daily Roster'!$G78</f>
        <v>Bernadette</v>
      </c>
      <c r="H78" s="112">
        <f>'[1]Daily Roster'!$H78</f>
        <v>0</v>
      </c>
      <c r="I78" s="112" t="str">
        <f>'[1]Daily Roster'!$I78</f>
        <v xml:space="preserve"> </v>
      </c>
      <c r="J78" s="112">
        <f>'[1]Daily Roster'!$J78</f>
        <v>0</v>
      </c>
      <c r="K78" s="112" t="str">
        <f>'[1]Daily Roster'!$K78</f>
        <v>Jonathan</v>
      </c>
      <c r="L78" s="112">
        <f>'[1]Daily Roster'!$L78</f>
        <v>0</v>
      </c>
      <c r="M78" s="112">
        <f>'[1]Daily Roster'!$M78</f>
        <v>0</v>
      </c>
      <c r="N78" s="112">
        <f>'[1]Daily Roster'!$N78</f>
        <v>0</v>
      </c>
      <c r="O78" s="112">
        <f>'[1]Daily Roster'!$O78</f>
        <v>0</v>
      </c>
      <c r="P78" s="112">
        <f>'[1]Daily Roster'!$P78</f>
        <v>0</v>
      </c>
      <c r="Q78" s="112">
        <f>'[1]Daily Roster'!$Q78</f>
        <v>0</v>
      </c>
      <c r="R78" s="112">
        <f>'[1]Daily Roster'!$R78</f>
        <v>0</v>
      </c>
      <c r="S78" s="112">
        <f>'[1]Daily Roster'!$S78</f>
        <v>0</v>
      </c>
      <c r="T78" s="112">
        <f>'[1]Daily Roster'!$T78</f>
        <v>0</v>
      </c>
      <c r="V78" s="107"/>
      <c r="W78" s="107"/>
      <c r="X78" s="107"/>
      <c r="Z78" s="109"/>
      <c r="AA78" s="109"/>
      <c r="AB78" s="109"/>
      <c r="AC78" s="109"/>
      <c r="AD78" s="109"/>
      <c r="AF78" s="54"/>
    </row>
    <row r="79" spans="1:32" x14ac:dyDescent="0.3">
      <c r="A79" s="103">
        <v>43571</v>
      </c>
      <c r="B79" s="104" t="s">
        <v>1</v>
      </c>
      <c r="C79" s="112" t="str">
        <f>'[1]Daily Roster'!$C79</f>
        <v>Robert</v>
      </c>
      <c r="D79" s="112" t="str">
        <f>'[1]Daily Roster'!$D79</f>
        <v>Daisy</v>
      </c>
      <c r="E79" s="112" t="str">
        <f>'[1]Daily Roster'!$E79</f>
        <v>blank</v>
      </c>
      <c r="F79" s="112" t="str">
        <f>'[1]Daily Roster'!$F79</f>
        <v>G.Lau</v>
      </c>
      <c r="G79" s="112" t="str">
        <f>'[1]Daily Roster'!$G79</f>
        <v>K.Tiong</v>
      </c>
      <c r="H79" s="112">
        <f>'[1]Daily Roster'!$H79</f>
        <v>0</v>
      </c>
      <c r="I79" s="112" t="str">
        <f>'[1]Daily Roster'!$I79</f>
        <v>Diana</v>
      </c>
      <c r="J79" s="112">
        <f>'[1]Daily Roster'!$J79</f>
        <v>0</v>
      </c>
      <c r="K79" s="112" t="str">
        <f>'[1]Daily Roster'!$K79</f>
        <v>Jonathan</v>
      </c>
      <c r="L79" s="112">
        <f>'[1]Daily Roster'!$L79</f>
        <v>0</v>
      </c>
      <c r="M79" s="112">
        <f>'[1]Daily Roster'!$M79</f>
        <v>0</v>
      </c>
      <c r="N79" s="112">
        <f>'[1]Daily Roster'!$N79</f>
        <v>0</v>
      </c>
      <c r="O79" s="112">
        <f>'[1]Daily Roster'!$O79</f>
        <v>0</v>
      </c>
      <c r="P79" s="112">
        <f>'[1]Daily Roster'!$P79</f>
        <v>0</v>
      </c>
      <c r="Q79" s="112">
        <f>'[1]Daily Roster'!$Q79</f>
        <v>0</v>
      </c>
      <c r="R79" s="112">
        <f>'[1]Daily Roster'!$R79</f>
        <v>0</v>
      </c>
      <c r="S79" s="112">
        <f>'[1]Daily Roster'!$S79</f>
        <v>0</v>
      </c>
      <c r="T79" s="112">
        <f>'[1]Daily Roster'!$T79</f>
        <v>0</v>
      </c>
      <c r="V79" s="107"/>
      <c r="W79" s="107"/>
      <c r="X79" s="107"/>
      <c r="Z79" s="109"/>
      <c r="AA79" s="109"/>
      <c r="AB79" s="109"/>
      <c r="AC79" s="109"/>
      <c r="AD79" s="109"/>
      <c r="AF79" s="54"/>
    </row>
    <row r="80" spans="1:32" x14ac:dyDescent="0.3">
      <c r="A80" s="103">
        <v>43572</v>
      </c>
      <c r="B80" s="104" t="s">
        <v>2</v>
      </c>
      <c r="C80" s="112" t="str">
        <f>'[1]Daily Roster'!$C80</f>
        <v>Robert</v>
      </c>
      <c r="D80" s="112" t="str">
        <f>'[1]Daily Roster'!$D80</f>
        <v>Daisy</v>
      </c>
      <c r="E80" s="112" t="str">
        <f>'[1]Daily Roster'!$E80</f>
        <v>Stella</v>
      </c>
      <c r="F80" s="112" t="str">
        <f>'[1]Daily Roster'!$F80</f>
        <v>G.Lau</v>
      </c>
      <c r="G80" s="112" t="str">
        <f>'[1]Daily Roster'!$G80</f>
        <v xml:space="preserve"> </v>
      </c>
      <c r="H80" s="112">
        <f>'[1]Daily Roster'!$H80</f>
        <v>0</v>
      </c>
      <c r="I80" s="112" t="str">
        <f>'[1]Daily Roster'!$I80</f>
        <v>Diana</v>
      </c>
      <c r="J80" s="112">
        <f>'[1]Daily Roster'!$J80</f>
        <v>0</v>
      </c>
      <c r="K80" s="112" t="str">
        <f>'[1]Daily Roster'!$K80</f>
        <v>Jonathan</v>
      </c>
      <c r="L80" s="112">
        <f>'[1]Daily Roster'!$L80</f>
        <v>0</v>
      </c>
      <c r="M80" s="112">
        <f>'[1]Daily Roster'!$M80</f>
        <v>0</v>
      </c>
      <c r="N80" s="112">
        <f>'[1]Daily Roster'!$N80</f>
        <v>0</v>
      </c>
      <c r="O80" s="112">
        <f>'[1]Daily Roster'!$O80</f>
        <v>0</v>
      </c>
      <c r="P80" s="112">
        <f>'[1]Daily Roster'!$P80</f>
        <v>0</v>
      </c>
      <c r="Q80" s="112">
        <f>'[1]Daily Roster'!$Q80</f>
        <v>0</v>
      </c>
      <c r="R80" s="112">
        <f>'[1]Daily Roster'!$R80</f>
        <v>0</v>
      </c>
      <c r="S80" s="112">
        <f>'[1]Daily Roster'!$S80</f>
        <v>0</v>
      </c>
      <c r="T80" s="112">
        <f>'[1]Daily Roster'!$T80</f>
        <v>0</v>
      </c>
      <c r="V80" s="107"/>
      <c r="W80" s="107"/>
      <c r="X80" s="107"/>
      <c r="Z80" s="109"/>
      <c r="AA80" s="109"/>
      <c r="AB80" s="109"/>
      <c r="AC80" s="109"/>
      <c r="AD80" s="109"/>
      <c r="AF80" s="54"/>
    </row>
    <row r="81" spans="1:32" x14ac:dyDescent="0.3">
      <c r="A81" s="103">
        <v>43573</v>
      </c>
      <c r="B81" s="104" t="s">
        <v>3</v>
      </c>
      <c r="C81" s="112" t="str">
        <f>'[1]Daily Roster'!$C81</f>
        <v>Robert</v>
      </c>
      <c r="D81" s="112" t="str">
        <f>'[1]Daily Roster'!$D81</f>
        <v>Stella</v>
      </c>
      <c r="E81" s="112" t="str">
        <f>'[1]Daily Roster'!$E81</f>
        <v>Bernadette</v>
      </c>
      <c r="F81" s="112" t="str">
        <f>'[1]Daily Roster'!$F81</f>
        <v>G.Lau</v>
      </c>
      <c r="G81" s="112" t="str">
        <f>'[1]Daily Roster'!$G81</f>
        <v xml:space="preserve"> </v>
      </c>
      <c r="H81" s="112">
        <f>'[1]Daily Roster'!$H81</f>
        <v>0</v>
      </c>
      <c r="I81" s="112" t="str">
        <f>'[1]Daily Roster'!$I81</f>
        <v>Diana</v>
      </c>
      <c r="J81" s="112">
        <f>'[1]Daily Roster'!$J81</f>
        <v>0</v>
      </c>
      <c r="K81" s="112" t="str">
        <f>'[1]Daily Roster'!$K81</f>
        <v>Jonathan</v>
      </c>
      <c r="L81" s="112">
        <f>'[1]Daily Roster'!$L81</f>
        <v>0</v>
      </c>
      <c r="M81" s="112">
        <f>'[1]Daily Roster'!$M81</f>
        <v>0</v>
      </c>
      <c r="N81" s="112">
        <f>'[1]Daily Roster'!$N81</f>
        <v>0</v>
      </c>
      <c r="O81" s="112">
        <f>'[1]Daily Roster'!$O81</f>
        <v>0</v>
      </c>
      <c r="P81" s="112">
        <f>'[1]Daily Roster'!$P81</f>
        <v>0</v>
      </c>
      <c r="Q81" s="112">
        <f>'[1]Daily Roster'!$Q81</f>
        <v>0</v>
      </c>
      <c r="R81" s="112">
        <f>'[1]Daily Roster'!$R81</f>
        <v>0</v>
      </c>
      <c r="S81" s="112">
        <f>'[1]Daily Roster'!$S81</f>
        <v>0</v>
      </c>
      <c r="T81" s="112">
        <f>'[1]Daily Roster'!$T81</f>
        <v>0</v>
      </c>
      <c r="V81" s="107"/>
      <c r="W81" s="107"/>
      <c r="X81" s="107"/>
      <c r="Z81" s="109"/>
      <c r="AA81" s="109"/>
      <c r="AB81" s="109"/>
      <c r="AC81" s="109"/>
      <c r="AD81" s="109"/>
      <c r="AF81" s="54"/>
    </row>
    <row r="82" spans="1:32" x14ac:dyDescent="0.3">
      <c r="A82" s="103">
        <v>43574</v>
      </c>
      <c r="B82" s="104" t="s">
        <v>4</v>
      </c>
      <c r="C82" s="112">
        <f>'[1]Daily Roster'!$C82</f>
        <v>0</v>
      </c>
      <c r="D82" s="112">
        <f>'[1]Daily Roster'!$D82</f>
        <v>0</v>
      </c>
      <c r="E82" s="112">
        <f>'[1]Daily Roster'!$E82</f>
        <v>0</v>
      </c>
      <c r="F82" s="112">
        <f>'[1]Daily Roster'!$F82</f>
        <v>0</v>
      </c>
      <c r="G82" s="112">
        <f>'[1]Daily Roster'!$G82</f>
        <v>0</v>
      </c>
      <c r="H82" s="112">
        <f>'[1]Daily Roster'!$H82</f>
        <v>0</v>
      </c>
      <c r="I82" s="112">
        <f>'[1]Daily Roster'!$I82</f>
        <v>0</v>
      </c>
      <c r="J82" s="112">
        <f>'[1]Daily Roster'!$J82</f>
        <v>0</v>
      </c>
      <c r="K82" s="112" t="str">
        <f>'[1]Daily Roster'!$K82</f>
        <v>Jonathan</v>
      </c>
      <c r="L82" s="112">
        <f>'[1]Daily Roster'!$L82</f>
        <v>0</v>
      </c>
      <c r="M82" s="112">
        <f>'[1]Daily Roster'!$M82</f>
        <v>0</v>
      </c>
      <c r="N82" s="112">
        <f>'[1]Daily Roster'!$N82</f>
        <v>0</v>
      </c>
      <c r="O82" s="112">
        <f>'[1]Daily Roster'!$O82</f>
        <v>0</v>
      </c>
      <c r="P82" s="112">
        <f>'[1]Daily Roster'!$P82</f>
        <v>0</v>
      </c>
      <c r="Q82" s="112">
        <f>'[1]Daily Roster'!$Q82</f>
        <v>0</v>
      </c>
      <c r="R82" s="112">
        <f>'[1]Daily Roster'!$R82</f>
        <v>0</v>
      </c>
      <c r="S82" s="112">
        <f>'[1]Daily Roster'!$S82</f>
        <v>0</v>
      </c>
      <c r="T82" s="112">
        <f>'[1]Daily Roster'!$T82</f>
        <v>0</v>
      </c>
      <c r="V82" s="107"/>
      <c r="W82" s="107"/>
      <c r="X82" s="107"/>
      <c r="Z82" s="109"/>
      <c r="AA82" s="109"/>
      <c r="AB82" s="109"/>
      <c r="AC82" s="109"/>
      <c r="AD82" s="109"/>
      <c r="AF82" s="54"/>
    </row>
    <row r="83" spans="1:32" x14ac:dyDescent="0.3">
      <c r="A83" s="103">
        <v>43577</v>
      </c>
      <c r="B83" s="104" t="s">
        <v>5</v>
      </c>
      <c r="C83" s="112">
        <f>'[1]Daily Roster'!$C83</f>
        <v>0</v>
      </c>
      <c r="D83" s="112">
        <f>'[1]Daily Roster'!$D83</f>
        <v>0</v>
      </c>
      <c r="E83" s="112">
        <f>'[1]Daily Roster'!$E83</f>
        <v>0</v>
      </c>
      <c r="F83" s="112">
        <f>'[1]Daily Roster'!$F83</f>
        <v>0</v>
      </c>
      <c r="G83" s="112">
        <f>'[1]Daily Roster'!$G83</f>
        <v>0</v>
      </c>
      <c r="H83" s="112">
        <f>'[1]Daily Roster'!$H83</f>
        <v>0</v>
      </c>
      <c r="I83" s="112">
        <f>'[1]Daily Roster'!$I83</f>
        <v>0</v>
      </c>
      <c r="J83" s="112">
        <f>'[1]Daily Roster'!$J83</f>
        <v>0</v>
      </c>
      <c r="K83" s="112">
        <f>'[1]Daily Roster'!$K83</f>
        <v>0</v>
      </c>
      <c r="L83" s="112">
        <f>'[1]Daily Roster'!$L83</f>
        <v>0</v>
      </c>
      <c r="M83" s="112">
        <f>'[1]Daily Roster'!$M83</f>
        <v>0</v>
      </c>
      <c r="N83" s="112">
        <f>'[1]Daily Roster'!$N83</f>
        <v>0</v>
      </c>
      <c r="O83" s="112">
        <f>'[1]Daily Roster'!$O83</f>
        <v>0</v>
      </c>
      <c r="P83" s="112">
        <f>'[1]Daily Roster'!$P83</f>
        <v>0</v>
      </c>
      <c r="Q83" s="112">
        <f>'[1]Daily Roster'!$Q83</f>
        <v>0</v>
      </c>
      <c r="R83" s="112">
        <f>'[1]Daily Roster'!$R83</f>
        <v>0</v>
      </c>
      <c r="S83" s="112">
        <f>'[1]Daily Roster'!$S83</f>
        <v>0</v>
      </c>
      <c r="T83" s="112">
        <f>'[1]Daily Roster'!$T83</f>
        <v>0</v>
      </c>
      <c r="V83" s="107"/>
      <c r="W83" s="107"/>
      <c r="X83" s="107"/>
      <c r="Z83" s="109"/>
      <c r="AA83" s="109"/>
      <c r="AB83" s="109"/>
      <c r="AC83" s="109"/>
      <c r="AD83" s="109"/>
      <c r="AF83" s="54"/>
    </row>
    <row r="84" spans="1:32" x14ac:dyDescent="0.3">
      <c r="A84" s="103">
        <v>43578</v>
      </c>
      <c r="B84" s="104" t="s">
        <v>1</v>
      </c>
      <c r="C84" s="112" t="str">
        <f>'[1]Daily Roster'!$C84</f>
        <v>Robert</v>
      </c>
      <c r="D84" s="112" t="str">
        <f>'[1]Daily Roster'!$D84</f>
        <v>G.Lau</v>
      </c>
      <c r="E84" s="112" t="str">
        <f>'[1]Daily Roster'!$E84</f>
        <v>blank</v>
      </c>
      <c r="F84" s="112" t="str">
        <f>'[1]Daily Roster'!$F84</f>
        <v>Angelene</v>
      </c>
      <c r="G84" s="112" t="str">
        <f>'[1]Daily Roster'!$G84</f>
        <v>K.Tiong</v>
      </c>
      <c r="H84" s="112">
        <f>'[1]Daily Roster'!$H84</f>
        <v>0</v>
      </c>
      <c r="I84" s="112" t="str">
        <f>'[1]Daily Roster'!$I84</f>
        <v>Diana</v>
      </c>
      <c r="J84" s="112">
        <f>'[1]Daily Roster'!$J84</f>
        <v>0</v>
      </c>
      <c r="K84" s="112">
        <f>'[1]Daily Roster'!$K84</f>
        <v>0</v>
      </c>
      <c r="L84" s="112">
        <f>'[1]Daily Roster'!$L84</f>
        <v>0</v>
      </c>
      <c r="M84" s="112">
        <f>'[1]Daily Roster'!$M84</f>
        <v>0</v>
      </c>
      <c r="N84" s="112">
        <f>'[1]Daily Roster'!$N84</f>
        <v>0</v>
      </c>
      <c r="O84" s="112">
        <f>'[1]Daily Roster'!$O84</f>
        <v>0</v>
      </c>
      <c r="P84" s="112">
        <f>'[1]Daily Roster'!$P84</f>
        <v>0</v>
      </c>
      <c r="Q84" s="112">
        <f>'[1]Daily Roster'!$Q84</f>
        <v>0</v>
      </c>
      <c r="R84" s="112">
        <f>'[1]Daily Roster'!$R84</f>
        <v>0</v>
      </c>
      <c r="S84" s="112">
        <f>'[1]Daily Roster'!$S84</f>
        <v>0</v>
      </c>
      <c r="T84" s="112">
        <f>'[1]Daily Roster'!$T84</f>
        <v>0</v>
      </c>
      <c r="V84" s="107"/>
      <c r="W84" s="107"/>
      <c r="X84" s="107"/>
      <c r="Z84" s="109"/>
      <c r="AA84" s="109"/>
      <c r="AB84" s="109"/>
      <c r="AC84" s="109"/>
      <c r="AD84" s="109"/>
      <c r="AF84" s="54"/>
    </row>
    <row r="85" spans="1:32" x14ac:dyDescent="0.3">
      <c r="A85" s="103">
        <v>43579</v>
      </c>
      <c r="B85" s="104" t="s">
        <v>2</v>
      </c>
      <c r="C85" s="112" t="str">
        <f>'[1]Daily Roster'!$C85</f>
        <v>Robert</v>
      </c>
      <c r="D85" s="112" t="str">
        <f>'[1]Daily Roster'!$D85</f>
        <v>G.Lau</v>
      </c>
      <c r="E85" s="112" t="str">
        <f>'[1]Daily Roster'!$E85</f>
        <v>Stella</v>
      </c>
      <c r="F85" s="112" t="str">
        <f>'[1]Daily Roster'!$F85</f>
        <v>Angelene</v>
      </c>
      <c r="G85" s="112" t="str">
        <f>'[1]Daily Roster'!$G85</f>
        <v xml:space="preserve"> </v>
      </c>
      <c r="H85" s="112">
        <f>'[1]Daily Roster'!$H85</f>
        <v>0</v>
      </c>
      <c r="I85" s="112" t="str">
        <f>'[1]Daily Roster'!$I85</f>
        <v>Diana</v>
      </c>
      <c r="J85" s="112">
        <f>'[1]Daily Roster'!$J85</f>
        <v>0</v>
      </c>
      <c r="K85" s="112">
        <f>'[1]Daily Roster'!$K85</f>
        <v>0</v>
      </c>
      <c r="L85" s="112">
        <f>'[1]Daily Roster'!$L85</f>
        <v>0</v>
      </c>
      <c r="M85" s="112">
        <f>'[1]Daily Roster'!$M85</f>
        <v>0</v>
      </c>
      <c r="N85" s="112">
        <f>'[1]Daily Roster'!$N85</f>
        <v>0</v>
      </c>
      <c r="O85" s="112">
        <f>'[1]Daily Roster'!$O85</f>
        <v>0</v>
      </c>
      <c r="P85" s="112">
        <f>'[1]Daily Roster'!$P85</f>
        <v>0</v>
      </c>
      <c r="Q85" s="112">
        <f>'[1]Daily Roster'!$Q85</f>
        <v>0</v>
      </c>
      <c r="R85" s="112">
        <f>'[1]Daily Roster'!$R85</f>
        <v>0</v>
      </c>
      <c r="S85" s="112">
        <f>'[1]Daily Roster'!$S85</f>
        <v>0</v>
      </c>
      <c r="T85" s="112">
        <f>'[1]Daily Roster'!$T85</f>
        <v>0</v>
      </c>
      <c r="V85" s="107"/>
      <c r="W85" s="107"/>
      <c r="X85" s="107"/>
      <c r="Z85" s="109"/>
      <c r="AA85" s="109"/>
      <c r="AB85" s="109"/>
      <c r="AC85" s="109"/>
      <c r="AD85" s="109"/>
      <c r="AF85" s="54"/>
    </row>
    <row r="86" spans="1:32" x14ac:dyDescent="0.3">
      <c r="A86" s="103">
        <v>43580</v>
      </c>
      <c r="B86" s="104" t="s">
        <v>3</v>
      </c>
      <c r="C86" s="112">
        <f>'[1]Daily Roster'!$C86</f>
        <v>0</v>
      </c>
      <c r="D86" s="112" t="str">
        <f>'[1]Daily Roster'!$D86</f>
        <v xml:space="preserve"> </v>
      </c>
      <c r="E86" s="112">
        <f>'[1]Daily Roster'!$E86</f>
        <v>0</v>
      </c>
      <c r="F86" s="112">
        <f>'[1]Daily Roster'!$F86</f>
        <v>0</v>
      </c>
      <c r="G86" s="112">
        <f>'[1]Daily Roster'!$G86</f>
        <v>0</v>
      </c>
      <c r="H86" s="112">
        <f>'[1]Daily Roster'!$H86</f>
        <v>0</v>
      </c>
      <c r="I86" s="112">
        <f>'[1]Daily Roster'!$I86</f>
        <v>0</v>
      </c>
      <c r="J86" s="112">
        <f>'[1]Daily Roster'!$J86</f>
        <v>0</v>
      </c>
      <c r="K86" s="112">
        <f>'[1]Daily Roster'!$K86</f>
        <v>0</v>
      </c>
      <c r="L86" s="112">
        <f>'[1]Daily Roster'!$L86</f>
        <v>0</v>
      </c>
      <c r="M86" s="112">
        <f>'[1]Daily Roster'!$M86</f>
        <v>0</v>
      </c>
      <c r="N86" s="112">
        <f>'[1]Daily Roster'!$N86</f>
        <v>0</v>
      </c>
      <c r="O86" s="112">
        <f>'[1]Daily Roster'!$O86</f>
        <v>0</v>
      </c>
      <c r="P86" s="112">
        <f>'[1]Daily Roster'!$P86</f>
        <v>0</v>
      </c>
      <c r="Q86" s="112">
        <f>'[1]Daily Roster'!$Q86</f>
        <v>0</v>
      </c>
      <c r="R86" s="112">
        <f>'[1]Daily Roster'!$R86</f>
        <v>0</v>
      </c>
      <c r="S86" s="112">
        <f>'[1]Daily Roster'!$S86</f>
        <v>0</v>
      </c>
      <c r="T86" s="112">
        <f>'[1]Daily Roster'!$T86</f>
        <v>0</v>
      </c>
      <c r="V86" s="107"/>
      <c r="W86" s="107"/>
      <c r="X86" s="107"/>
      <c r="Z86" s="109"/>
      <c r="AA86" s="109"/>
      <c r="AB86" s="109"/>
      <c r="AC86" s="109"/>
      <c r="AD86" s="109"/>
      <c r="AF86" s="54"/>
    </row>
    <row r="87" spans="1:32" x14ac:dyDescent="0.3">
      <c r="A87" s="103">
        <v>43581</v>
      </c>
      <c r="B87" s="104" t="s">
        <v>4</v>
      </c>
      <c r="C87" s="112" t="str">
        <f>'[1]Daily Roster'!$C87</f>
        <v>Robert</v>
      </c>
      <c r="D87" s="112" t="str">
        <f>'[1]Daily Roster'!$D87</f>
        <v>G.Lau</v>
      </c>
      <c r="E87" s="112" t="str">
        <f>'[1]Daily Roster'!$E87</f>
        <v>Stella</v>
      </c>
      <c r="F87" s="112" t="str">
        <f>'[1]Daily Roster'!$F87</f>
        <v>Angelene</v>
      </c>
      <c r="G87" s="112">
        <f>'[1]Daily Roster'!$G87</f>
        <v>0</v>
      </c>
      <c r="H87" s="112">
        <f>'[1]Daily Roster'!$H87</f>
        <v>0</v>
      </c>
      <c r="I87" s="112" t="str">
        <f>'[1]Daily Roster'!$I87</f>
        <v>Diana</v>
      </c>
      <c r="J87" s="112">
        <f>'[1]Daily Roster'!$J87</f>
        <v>0</v>
      </c>
      <c r="K87" s="112">
        <f>'[1]Daily Roster'!$K87</f>
        <v>0</v>
      </c>
      <c r="L87" s="112">
        <f>'[1]Daily Roster'!$L87</f>
        <v>0</v>
      </c>
      <c r="M87" s="112">
        <f>'[1]Daily Roster'!$M87</f>
        <v>0</v>
      </c>
      <c r="N87" s="112">
        <f>'[1]Daily Roster'!$N87</f>
        <v>0</v>
      </c>
      <c r="O87" s="112">
        <f>'[1]Daily Roster'!$O87</f>
        <v>0</v>
      </c>
      <c r="P87" s="112">
        <f>'[1]Daily Roster'!$P87</f>
        <v>0</v>
      </c>
      <c r="Q87" s="112">
        <f>'[1]Daily Roster'!$Q87</f>
        <v>0</v>
      </c>
      <c r="R87" s="112">
        <f>'[1]Daily Roster'!$R87</f>
        <v>0</v>
      </c>
      <c r="S87" s="112">
        <f>'[1]Daily Roster'!$S87</f>
        <v>0</v>
      </c>
      <c r="T87" s="112">
        <f>'[1]Daily Roster'!$T87</f>
        <v>0</v>
      </c>
      <c r="V87" s="107"/>
      <c r="W87" s="107"/>
      <c r="X87" s="107"/>
      <c r="Z87" s="109"/>
      <c r="AA87" s="109"/>
      <c r="AB87" s="109"/>
      <c r="AC87" s="109"/>
      <c r="AD87" s="109"/>
      <c r="AF87" s="54"/>
    </row>
    <row r="88" spans="1:32" x14ac:dyDescent="0.3">
      <c r="A88" s="103">
        <v>43584</v>
      </c>
      <c r="B88" s="104" t="s">
        <v>5</v>
      </c>
      <c r="C88" s="112" t="str">
        <f>'[1]Daily Roster'!$C88</f>
        <v>Robert</v>
      </c>
      <c r="D88" s="112" t="str">
        <f>'[1]Daily Roster'!$D88</f>
        <v>Daisy</v>
      </c>
      <c r="E88" s="112" t="str">
        <f>'[1]Daily Roster'!$E88</f>
        <v>Stella</v>
      </c>
      <c r="F88" s="112" t="str">
        <f>'[1]Daily Roster'!$F88</f>
        <v>Angelene</v>
      </c>
      <c r="G88" s="112">
        <f>'[1]Daily Roster'!$G88</f>
        <v>0</v>
      </c>
      <c r="H88" s="112">
        <f>'[1]Daily Roster'!$H88</f>
        <v>0</v>
      </c>
      <c r="I88" s="112" t="str">
        <f>'[1]Daily Roster'!$I88</f>
        <v>Diana</v>
      </c>
      <c r="J88" s="112">
        <f>'[1]Daily Roster'!$J88</f>
        <v>0</v>
      </c>
      <c r="K88" s="112">
        <f>'[1]Daily Roster'!$K88</f>
        <v>0</v>
      </c>
      <c r="L88" s="112">
        <f>'[1]Daily Roster'!$L88</f>
        <v>0</v>
      </c>
      <c r="M88" s="112">
        <f>'[1]Daily Roster'!$M88</f>
        <v>0</v>
      </c>
      <c r="N88" s="112">
        <f>'[1]Daily Roster'!$N88</f>
        <v>0</v>
      </c>
      <c r="O88" s="112">
        <f>'[1]Daily Roster'!$O88</f>
        <v>0</v>
      </c>
      <c r="P88" s="112">
        <f>'[1]Daily Roster'!$P88</f>
        <v>0</v>
      </c>
      <c r="Q88" s="112">
        <f>'[1]Daily Roster'!$Q88</f>
        <v>0</v>
      </c>
      <c r="R88" s="112">
        <f>'[1]Daily Roster'!$R88</f>
        <v>0</v>
      </c>
      <c r="S88" s="112">
        <f>'[1]Daily Roster'!$S88</f>
        <v>0</v>
      </c>
      <c r="T88" s="112">
        <f>'[1]Daily Roster'!$T88</f>
        <v>0</v>
      </c>
      <c r="V88" s="107"/>
      <c r="W88" s="107"/>
      <c r="X88" s="107"/>
      <c r="Z88" s="109"/>
      <c r="AA88" s="109"/>
      <c r="AB88" s="109"/>
      <c r="AC88" s="109"/>
      <c r="AD88" s="109"/>
      <c r="AF88" s="54"/>
    </row>
    <row r="89" spans="1:32" x14ac:dyDescent="0.3">
      <c r="A89" s="103">
        <v>43585</v>
      </c>
      <c r="B89" s="104" t="s">
        <v>1</v>
      </c>
      <c r="C89" s="112" t="str">
        <f>'[1]Daily Roster'!$C89</f>
        <v>Robert</v>
      </c>
      <c r="D89" s="112" t="str">
        <f>'[1]Daily Roster'!$D89</f>
        <v>Daisy</v>
      </c>
      <c r="E89" s="112" t="str">
        <f>'[1]Daily Roster'!$E89</f>
        <v>G.Lau</v>
      </c>
      <c r="F89" s="112" t="str">
        <f>'[1]Daily Roster'!$F89</f>
        <v>Angelene</v>
      </c>
      <c r="G89" s="112" t="str">
        <f>'[1]Daily Roster'!$G89</f>
        <v>K.Tiong</v>
      </c>
      <c r="H89" s="112">
        <f>'[1]Daily Roster'!$H89</f>
        <v>0</v>
      </c>
      <c r="I89" s="112" t="str">
        <f>'[1]Daily Roster'!$I89</f>
        <v xml:space="preserve"> </v>
      </c>
      <c r="J89" s="112">
        <f>'[1]Daily Roster'!$J89</f>
        <v>0</v>
      </c>
      <c r="K89" s="112">
        <f>'[1]Daily Roster'!$K89</f>
        <v>0</v>
      </c>
      <c r="L89" s="112">
        <f>'[1]Daily Roster'!$L89</f>
        <v>0</v>
      </c>
      <c r="M89" s="112">
        <f>'[1]Daily Roster'!$M89</f>
        <v>0</v>
      </c>
      <c r="N89" s="112">
        <f>'[1]Daily Roster'!$N89</f>
        <v>0</v>
      </c>
      <c r="O89" s="112">
        <f>'[1]Daily Roster'!$O89</f>
        <v>0</v>
      </c>
      <c r="P89" s="112">
        <f>'[1]Daily Roster'!$P89</f>
        <v>0</v>
      </c>
      <c r="Q89" s="112">
        <f>'[1]Daily Roster'!$Q89</f>
        <v>0</v>
      </c>
      <c r="R89" s="112">
        <f>'[1]Daily Roster'!$R89</f>
        <v>0</v>
      </c>
      <c r="S89" s="112">
        <f>'[1]Daily Roster'!$S89</f>
        <v>0</v>
      </c>
      <c r="T89" s="112">
        <f>'[1]Daily Roster'!$T89</f>
        <v>0</v>
      </c>
      <c r="V89" s="107"/>
      <c r="W89" s="107"/>
      <c r="X89" s="107"/>
      <c r="Z89" s="109"/>
      <c r="AA89" s="109"/>
      <c r="AB89" s="109"/>
      <c r="AC89" s="109"/>
      <c r="AD89" s="109"/>
      <c r="AF89" s="54"/>
    </row>
    <row r="90" spans="1:32" x14ac:dyDescent="0.3">
      <c r="A90" s="103">
        <v>43586</v>
      </c>
      <c r="B90" s="104" t="s">
        <v>2</v>
      </c>
      <c r="C90" s="112" t="str">
        <f>'[1]Daily Roster'!$C90</f>
        <v>Robert</v>
      </c>
      <c r="D90" s="112" t="str">
        <f>'[1]Daily Roster'!$D90</f>
        <v>Daisy</v>
      </c>
      <c r="E90" s="112" t="str">
        <f>'[1]Daily Roster'!$E90</f>
        <v>Stella</v>
      </c>
      <c r="F90" s="112" t="str">
        <f>'[1]Daily Roster'!$F90</f>
        <v>Angelene</v>
      </c>
      <c r="G90" s="112" t="str">
        <f>'[1]Daily Roster'!$G90</f>
        <v>G.Lau</v>
      </c>
      <c r="H90" s="112">
        <f>'[1]Daily Roster'!$H90</f>
        <v>0</v>
      </c>
      <c r="I90" s="112" t="str">
        <f>'[1]Daily Roster'!$I90</f>
        <v>Diana</v>
      </c>
      <c r="J90" s="112">
        <f>'[1]Daily Roster'!$J90</f>
        <v>0</v>
      </c>
      <c r="K90" s="112">
        <f>'[1]Daily Roster'!$K90</f>
        <v>0</v>
      </c>
      <c r="L90" s="112">
        <f>'[1]Daily Roster'!$L90</f>
        <v>0</v>
      </c>
      <c r="M90" s="112">
        <f>'[1]Daily Roster'!$M90</f>
        <v>0</v>
      </c>
      <c r="N90" s="112">
        <f>'[1]Daily Roster'!$N90</f>
        <v>0</v>
      </c>
      <c r="O90" s="112">
        <f>'[1]Daily Roster'!$O90</f>
        <v>0</v>
      </c>
      <c r="P90" s="112">
        <f>'[1]Daily Roster'!$P90</f>
        <v>0</v>
      </c>
      <c r="Q90" s="112">
        <f>'[1]Daily Roster'!$Q90</f>
        <v>0</v>
      </c>
      <c r="R90" s="112">
        <f>'[1]Daily Roster'!$R90</f>
        <v>0</v>
      </c>
      <c r="S90" s="112">
        <f>'[1]Daily Roster'!$S90</f>
        <v>0</v>
      </c>
      <c r="T90" s="112">
        <f>'[1]Daily Roster'!$T90</f>
        <v>0</v>
      </c>
      <c r="V90" s="107"/>
      <c r="W90" s="107"/>
      <c r="X90" s="107"/>
      <c r="Z90" s="109"/>
      <c r="AA90" s="109"/>
      <c r="AB90" s="109"/>
      <c r="AC90" s="109"/>
      <c r="AD90" s="109"/>
      <c r="AF90" s="54"/>
    </row>
    <row r="91" spans="1:32" x14ac:dyDescent="0.3">
      <c r="A91" s="103">
        <v>43587</v>
      </c>
      <c r="B91" s="104" t="s">
        <v>3</v>
      </c>
      <c r="C91" s="112" t="str">
        <f>'[1]Daily Roster'!$C91</f>
        <v>Robert</v>
      </c>
      <c r="D91" s="112" t="str">
        <f>'[1]Daily Roster'!$D91</f>
        <v>Daisy</v>
      </c>
      <c r="E91" s="112" t="str">
        <f>'[1]Daily Roster'!$E91</f>
        <v>Bernadette</v>
      </c>
      <c r="F91" s="112" t="str">
        <f>'[1]Daily Roster'!$F91</f>
        <v xml:space="preserve"> </v>
      </c>
      <c r="G91" s="112" t="str">
        <f>'[1]Daily Roster'!$G91</f>
        <v>G.Lau</v>
      </c>
      <c r="H91" s="112">
        <f>'[1]Daily Roster'!$H91</f>
        <v>0</v>
      </c>
      <c r="I91" s="112" t="str">
        <f>'[1]Daily Roster'!$I91</f>
        <v>Diana</v>
      </c>
      <c r="J91" s="112">
        <f>'[1]Daily Roster'!$J91</f>
        <v>0</v>
      </c>
      <c r="K91" s="112">
        <f>'[1]Daily Roster'!$K91</f>
        <v>0</v>
      </c>
      <c r="L91" s="112">
        <f>'[1]Daily Roster'!$L91</f>
        <v>0</v>
      </c>
      <c r="M91" s="112">
        <f>'[1]Daily Roster'!$M91</f>
        <v>0</v>
      </c>
      <c r="N91" s="112">
        <f>'[1]Daily Roster'!$N91</f>
        <v>0</v>
      </c>
      <c r="O91" s="112">
        <f>'[1]Daily Roster'!$O91</f>
        <v>0</v>
      </c>
      <c r="P91" s="112">
        <f>'[1]Daily Roster'!$P91</f>
        <v>0</v>
      </c>
      <c r="Q91" s="112">
        <f>'[1]Daily Roster'!$Q91</f>
        <v>0</v>
      </c>
      <c r="R91" s="112">
        <f>'[1]Daily Roster'!$R91</f>
        <v>0</v>
      </c>
      <c r="S91" s="112">
        <f>'[1]Daily Roster'!$S91</f>
        <v>0</v>
      </c>
      <c r="T91" s="112">
        <f>'[1]Daily Roster'!$T91</f>
        <v>0</v>
      </c>
      <c r="V91" s="107"/>
      <c r="W91" s="107"/>
      <c r="X91" s="107"/>
      <c r="Z91" s="109"/>
      <c r="AA91" s="109"/>
      <c r="AB91" s="109"/>
      <c r="AC91" s="109"/>
      <c r="AD91" s="109"/>
      <c r="AF91" s="54"/>
    </row>
    <row r="92" spans="1:32" x14ac:dyDescent="0.3">
      <c r="A92" s="103">
        <v>43588</v>
      </c>
      <c r="B92" s="104" t="s">
        <v>4</v>
      </c>
      <c r="C92" s="112" t="str">
        <f>'[1]Daily Roster'!$C92</f>
        <v>Robert</v>
      </c>
      <c r="D92" s="112" t="str">
        <f>'[1]Daily Roster'!$D92</f>
        <v>Daisy</v>
      </c>
      <c r="E92" s="112" t="str">
        <f>'[1]Daily Roster'!$E92</f>
        <v>Stella</v>
      </c>
      <c r="F92" s="112" t="str">
        <f>'[1]Daily Roster'!$F92</f>
        <v>Angelene</v>
      </c>
      <c r="G92" s="112" t="str">
        <f>'[1]Daily Roster'!$G92</f>
        <v xml:space="preserve"> </v>
      </c>
      <c r="H92" s="112">
        <f>'[1]Daily Roster'!$H92</f>
        <v>0</v>
      </c>
      <c r="I92" s="112" t="str">
        <f>'[1]Daily Roster'!$I92</f>
        <v>Diana</v>
      </c>
      <c r="J92" s="112">
        <f>'[1]Daily Roster'!$J92</f>
        <v>0</v>
      </c>
      <c r="K92" s="112">
        <f>'[1]Daily Roster'!$K92</f>
        <v>0</v>
      </c>
      <c r="L92" s="112">
        <f>'[1]Daily Roster'!$L92</f>
        <v>0</v>
      </c>
      <c r="M92" s="112">
        <f>'[1]Daily Roster'!$M92</f>
        <v>0</v>
      </c>
      <c r="N92" s="112">
        <f>'[1]Daily Roster'!$N92</f>
        <v>0</v>
      </c>
      <c r="O92" s="112">
        <f>'[1]Daily Roster'!$O92</f>
        <v>0</v>
      </c>
      <c r="P92" s="112">
        <f>'[1]Daily Roster'!$P92</f>
        <v>0</v>
      </c>
      <c r="Q92" s="112">
        <f>'[1]Daily Roster'!$Q92</f>
        <v>0</v>
      </c>
      <c r="R92" s="112">
        <f>'[1]Daily Roster'!$R92</f>
        <v>0</v>
      </c>
      <c r="S92" s="112">
        <f>'[1]Daily Roster'!$S92</f>
        <v>0</v>
      </c>
      <c r="T92" s="112">
        <f>'[1]Daily Roster'!$T92</f>
        <v>0</v>
      </c>
      <c r="V92" s="107"/>
      <c r="W92" s="107"/>
      <c r="X92" s="107"/>
      <c r="Z92" s="109"/>
      <c r="AA92" s="109"/>
      <c r="AB92" s="109"/>
      <c r="AC92" s="109"/>
      <c r="AD92" s="109"/>
      <c r="AF92" s="54"/>
    </row>
    <row r="93" spans="1:32" x14ac:dyDescent="0.3">
      <c r="A93" s="103">
        <v>43591</v>
      </c>
      <c r="B93" s="104" t="s">
        <v>5</v>
      </c>
      <c r="C93" s="112" t="str">
        <f>'[1]Daily Roster'!$C93</f>
        <v>Robert</v>
      </c>
      <c r="D93" s="112" t="str">
        <f>'[1]Daily Roster'!$D93</f>
        <v>Daisy</v>
      </c>
      <c r="E93" s="112" t="str">
        <f>'[1]Daily Roster'!$E93</f>
        <v>Stella</v>
      </c>
      <c r="F93" s="112" t="str">
        <f>'[1]Daily Roster'!$F93</f>
        <v>Angelene</v>
      </c>
      <c r="G93" s="112" t="str">
        <f>'[1]Daily Roster'!$G93</f>
        <v>G.Lau</v>
      </c>
      <c r="H93" s="112">
        <f>'[1]Daily Roster'!$H93</f>
        <v>0</v>
      </c>
      <c r="I93" s="112" t="str">
        <f>'[1]Daily Roster'!$I93</f>
        <v>Diana</v>
      </c>
      <c r="J93" s="112">
        <f>'[1]Daily Roster'!$J93</f>
        <v>0</v>
      </c>
      <c r="K93" s="112">
        <f>'[1]Daily Roster'!$K93</f>
        <v>0</v>
      </c>
      <c r="L93" s="112">
        <f>'[1]Daily Roster'!$L93</f>
        <v>0</v>
      </c>
      <c r="M93" s="112">
        <f>'[1]Daily Roster'!$M93</f>
        <v>0</v>
      </c>
      <c r="N93" s="112">
        <f>'[1]Daily Roster'!$N93</f>
        <v>0</v>
      </c>
      <c r="O93" s="112">
        <f>'[1]Daily Roster'!$O93</f>
        <v>0</v>
      </c>
      <c r="P93" s="112">
        <f>'[1]Daily Roster'!$P93</f>
        <v>0</v>
      </c>
      <c r="Q93" s="112">
        <f>'[1]Daily Roster'!$Q93</f>
        <v>0</v>
      </c>
      <c r="R93" s="112">
        <f>'[1]Daily Roster'!$R93</f>
        <v>0</v>
      </c>
      <c r="S93" s="112">
        <f>'[1]Daily Roster'!$S93</f>
        <v>0</v>
      </c>
      <c r="T93" s="112">
        <f>'[1]Daily Roster'!$T93</f>
        <v>0</v>
      </c>
      <c r="V93" s="107"/>
      <c r="W93" s="107"/>
      <c r="X93" s="107"/>
      <c r="Z93" s="109"/>
      <c r="AA93" s="109"/>
      <c r="AB93" s="109"/>
      <c r="AC93" s="109"/>
      <c r="AD93" s="109"/>
      <c r="AF93" s="54"/>
    </row>
    <row r="94" spans="1:32" x14ac:dyDescent="0.3">
      <c r="A94" s="103">
        <v>43592</v>
      </c>
      <c r="B94" s="104" t="s">
        <v>1</v>
      </c>
      <c r="C94" s="112" t="str">
        <f>'[1]Daily Roster'!$C94</f>
        <v>Robert</v>
      </c>
      <c r="D94" s="112" t="str">
        <f>'[1]Daily Roster'!$D94</f>
        <v>Daisy</v>
      </c>
      <c r="E94" s="112" t="str">
        <f>'[1]Daily Roster'!$E94</f>
        <v>G.Lau</v>
      </c>
      <c r="F94" s="112" t="str">
        <f>'[1]Daily Roster'!$F94</f>
        <v>Angelene</v>
      </c>
      <c r="G94" s="112" t="str">
        <f>'[1]Daily Roster'!$G94</f>
        <v>K.Tiong</v>
      </c>
      <c r="H94" s="112">
        <f>'[1]Daily Roster'!$H94</f>
        <v>0</v>
      </c>
      <c r="I94" s="112" t="str">
        <f>'[1]Daily Roster'!$I94</f>
        <v>Diana</v>
      </c>
      <c r="J94" s="112">
        <f>'[1]Daily Roster'!$J94</f>
        <v>0</v>
      </c>
      <c r="K94" s="112">
        <f>'[1]Daily Roster'!$K94</f>
        <v>0</v>
      </c>
      <c r="L94" s="112">
        <f>'[1]Daily Roster'!$L94</f>
        <v>0</v>
      </c>
      <c r="M94" s="112">
        <f>'[1]Daily Roster'!$M94</f>
        <v>0</v>
      </c>
      <c r="N94" s="112">
        <f>'[1]Daily Roster'!$N94</f>
        <v>0</v>
      </c>
      <c r="O94" s="112">
        <f>'[1]Daily Roster'!$O94</f>
        <v>0</v>
      </c>
      <c r="P94" s="112">
        <f>'[1]Daily Roster'!$P94</f>
        <v>0</v>
      </c>
      <c r="Q94" s="112">
        <f>'[1]Daily Roster'!$Q94</f>
        <v>0</v>
      </c>
      <c r="R94" s="112">
        <f>'[1]Daily Roster'!$R94</f>
        <v>0</v>
      </c>
      <c r="S94" s="112">
        <f>'[1]Daily Roster'!$S94</f>
        <v>0</v>
      </c>
      <c r="T94" s="112">
        <f>'[1]Daily Roster'!$T94</f>
        <v>0</v>
      </c>
      <c r="V94" s="107"/>
      <c r="W94" s="107"/>
      <c r="X94" s="107"/>
      <c r="Z94" s="109"/>
      <c r="AA94" s="109"/>
      <c r="AB94" s="109"/>
      <c r="AC94" s="109"/>
      <c r="AD94" s="109"/>
      <c r="AF94" s="54"/>
    </row>
    <row r="95" spans="1:32" x14ac:dyDescent="0.3">
      <c r="A95" s="103">
        <v>43593</v>
      </c>
      <c r="B95" s="104" t="s">
        <v>2</v>
      </c>
      <c r="C95" s="112" t="str">
        <f>'[1]Daily Roster'!$C95</f>
        <v>Robert</v>
      </c>
      <c r="D95" s="112" t="str">
        <f>'[1]Daily Roster'!$D95</f>
        <v>Daisy</v>
      </c>
      <c r="E95" s="112" t="str">
        <f>'[1]Daily Roster'!$E95</f>
        <v>Stella</v>
      </c>
      <c r="F95" s="112" t="str">
        <f>'[1]Daily Roster'!$F95</f>
        <v xml:space="preserve"> G.Lau</v>
      </c>
      <c r="G95" s="112" t="str">
        <f>'[1]Daily Roster'!$G95</f>
        <v xml:space="preserve"> </v>
      </c>
      <c r="H95" s="112">
        <f>'[1]Daily Roster'!$H95</f>
        <v>0</v>
      </c>
      <c r="I95" s="112" t="str">
        <f>'[1]Daily Roster'!$I95</f>
        <v>Diana</v>
      </c>
      <c r="J95" s="112">
        <f>'[1]Daily Roster'!$J95</f>
        <v>0</v>
      </c>
      <c r="K95" s="112">
        <f>'[1]Daily Roster'!$K95</f>
        <v>0</v>
      </c>
      <c r="L95" s="112">
        <f>'[1]Daily Roster'!$L95</f>
        <v>0</v>
      </c>
      <c r="M95" s="112">
        <f>'[1]Daily Roster'!$M95</f>
        <v>0</v>
      </c>
      <c r="N95" s="112">
        <f>'[1]Daily Roster'!$N95</f>
        <v>0</v>
      </c>
      <c r="O95" s="112">
        <f>'[1]Daily Roster'!$O95</f>
        <v>0</v>
      </c>
      <c r="P95" s="112">
        <f>'[1]Daily Roster'!$P95</f>
        <v>0</v>
      </c>
      <c r="Q95" s="112">
        <f>'[1]Daily Roster'!$Q95</f>
        <v>0</v>
      </c>
      <c r="R95" s="112">
        <f>'[1]Daily Roster'!$R95</f>
        <v>0</v>
      </c>
      <c r="S95" s="112">
        <f>'[1]Daily Roster'!$S95</f>
        <v>0</v>
      </c>
      <c r="T95" s="112">
        <f>'[1]Daily Roster'!$T95</f>
        <v>0</v>
      </c>
      <c r="V95" s="107"/>
      <c r="W95" s="107"/>
      <c r="X95" s="107"/>
      <c r="Z95" s="109"/>
      <c r="AA95" s="109"/>
      <c r="AB95" s="109"/>
      <c r="AC95" s="109"/>
      <c r="AD95" s="109"/>
      <c r="AF95" s="54"/>
    </row>
    <row r="96" spans="1:32" x14ac:dyDescent="0.3">
      <c r="A96" s="103">
        <v>43594</v>
      </c>
      <c r="B96" s="104" t="s">
        <v>3</v>
      </c>
      <c r="C96" s="112" t="str">
        <f>'[1]Daily Roster'!$C96</f>
        <v>Robert</v>
      </c>
      <c r="D96" s="112" t="str">
        <f>'[1]Daily Roster'!$D96</f>
        <v>Daisy</v>
      </c>
      <c r="E96" s="112" t="str">
        <f>'[1]Daily Roster'!$E96</f>
        <v>G.Lau</v>
      </c>
      <c r="F96" s="112" t="str">
        <f>'[1]Daily Roster'!$F96</f>
        <v>Angelene</v>
      </c>
      <c r="G96" s="112" t="str">
        <f>'[1]Daily Roster'!$G96</f>
        <v xml:space="preserve"> </v>
      </c>
      <c r="H96" s="112">
        <f>'[1]Daily Roster'!$H96</f>
        <v>0</v>
      </c>
      <c r="I96" s="112" t="str">
        <f>'[1]Daily Roster'!$I96</f>
        <v>Diana</v>
      </c>
      <c r="J96" s="112">
        <f>'[1]Daily Roster'!$J96</f>
        <v>0</v>
      </c>
      <c r="K96" s="112">
        <f>'[1]Daily Roster'!$K96</f>
        <v>0</v>
      </c>
      <c r="L96" s="112">
        <f>'[1]Daily Roster'!$L96</f>
        <v>0</v>
      </c>
      <c r="M96" s="112">
        <f>'[1]Daily Roster'!$M96</f>
        <v>0</v>
      </c>
      <c r="N96" s="112">
        <f>'[1]Daily Roster'!$N96</f>
        <v>0</v>
      </c>
      <c r="O96" s="112">
        <f>'[1]Daily Roster'!$O96</f>
        <v>0</v>
      </c>
      <c r="P96" s="112">
        <f>'[1]Daily Roster'!$P96</f>
        <v>0</v>
      </c>
      <c r="Q96" s="112">
        <f>'[1]Daily Roster'!$Q96</f>
        <v>0</v>
      </c>
      <c r="R96" s="112">
        <f>'[1]Daily Roster'!$R96</f>
        <v>0</v>
      </c>
      <c r="S96" s="112">
        <f>'[1]Daily Roster'!$S96</f>
        <v>0</v>
      </c>
      <c r="T96" s="112">
        <f>'[1]Daily Roster'!$T96</f>
        <v>0</v>
      </c>
      <c r="V96" s="107"/>
      <c r="W96" s="107"/>
      <c r="X96" s="107"/>
      <c r="Z96" s="109"/>
      <c r="AA96" s="109"/>
      <c r="AB96" s="109"/>
      <c r="AC96" s="109"/>
      <c r="AD96" s="109"/>
      <c r="AF96" s="54"/>
    </row>
    <row r="97" spans="1:32" x14ac:dyDescent="0.3">
      <c r="A97" s="103">
        <v>43595</v>
      </c>
      <c r="B97" s="104" t="s">
        <v>4</v>
      </c>
      <c r="C97" s="112" t="str">
        <f>'[1]Daily Roster'!$C97</f>
        <v>Robert</v>
      </c>
      <c r="D97" s="112" t="str">
        <f>'[1]Daily Roster'!$D97</f>
        <v>Daisy</v>
      </c>
      <c r="E97" s="112" t="str">
        <f>'[1]Daily Roster'!$E97</f>
        <v>Stella</v>
      </c>
      <c r="F97" s="112" t="str">
        <f>'[1]Daily Roster'!$F97</f>
        <v>Angelene</v>
      </c>
      <c r="G97" s="112" t="str">
        <f>'[1]Daily Roster'!$G97</f>
        <v>G.Lau</v>
      </c>
      <c r="H97" s="112">
        <f>'[1]Daily Roster'!$H97</f>
        <v>0</v>
      </c>
      <c r="I97" s="112" t="str">
        <f>'[1]Daily Roster'!$I97</f>
        <v>Diana</v>
      </c>
      <c r="J97" s="112">
        <f>'[1]Daily Roster'!$J97</f>
        <v>0</v>
      </c>
      <c r="K97" s="112">
        <f>'[1]Daily Roster'!$K97</f>
        <v>0</v>
      </c>
      <c r="L97" s="112">
        <f>'[1]Daily Roster'!$L97</f>
        <v>0</v>
      </c>
      <c r="M97" s="112">
        <f>'[1]Daily Roster'!$M97</f>
        <v>0</v>
      </c>
      <c r="N97" s="112">
        <f>'[1]Daily Roster'!$N97</f>
        <v>0</v>
      </c>
      <c r="O97" s="112">
        <f>'[1]Daily Roster'!$O97</f>
        <v>0</v>
      </c>
      <c r="P97" s="112">
        <f>'[1]Daily Roster'!$P97</f>
        <v>0</v>
      </c>
      <c r="Q97" s="112">
        <f>'[1]Daily Roster'!$Q97</f>
        <v>0</v>
      </c>
      <c r="R97" s="112">
        <f>'[1]Daily Roster'!$R97</f>
        <v>0</v>
      </c>
      <c r="S97" s="112">
        <f>'[1]Daily Roster'!$S97</f>
        <v>0</v>
      </c>
      <c r="T97" s="112">
        <f>'[1]Daily Roster'!$T97</f>
        <v>0</v>
      </c>
      <c r="V97" s="107"/>
      <c r="W97" s="107"/>
      <c r="X97" s="107"/>
      <c r="Z97" s="109"/>
      <c r="AA97" s="109"/>
      <c r="AB97" s="109"/>
      <c r="AC97" s="109"/>
      <c r="AD97" s="109"/>
      <c r="AF97" s="54"/>
    </row>
    <row r="98" spans="1:32" x14ac:dyDescent="0.3">
      <c r="A98" s="103">
        <v>43598</v>
      </c>
      <c r="B98" s="104" t="s">
        <v>5</v>
      </c>
      <c r="C98" s="112" t="str">
        <f>'[1]Daily Roster'!$C98</f>
        <v>Robert</v>
      </c>
      <c r="D98" s="112" t="str">
        <f>'[1]Daily Roster'!$D98</f>
        <v>G.Lau</v>
      </c>
      <c r="E98" s="112" t="str">
        <f>'[1]Daily Roster'!$E98</f>
        <v>Stella</v>
      </c>
      <c r="F98" s="112" t="str">
        <f>'[1]Daily Roster'!$F98</f>
        <v>Angelene</v>
      </c>
      <c r="G98" s="112" t="str">
        <f>'[1]Daily Roster'!$G98</f>
        <v>Bernadette</v>
      </c>
      <c r="H98" s="112">
        <f>'[1]Daily Roster'!$H98</f>
        <v>0</v>
      </c>
      <c r="I98" s="112" t="str">
        <f>'[1]Daily Roster'!$I98</f>
        <v>Diana</v>
      </c>
      <c r="J98" s="112">
        <f>'[1]Daily Roster'!$J98</f>
        <v>0</v>
      </c>
      <c r="K98" s="112">
        <f>'[1]Daily Roster'!$K98</f>
        <v>0</v>
      </c>
      <c r="L98" s="112">
        <f>'[1]Daily Roster'!$L98</f>
        <v>0</v>
      </c>
      <c r="M98" s="112">
        <f>'[1]Daily Roster'!$M98</f>
        <v>0</v>
      </c>
      <c r="N98" s="112">
        <f>'[1]Daily Roster'!$N98</f>
        <v>0</v>
      </c>
      <c r="O98" s="112">
        <f>'[1]Daily Roster'!$O98</f>
        <v>0</v>
      </c>
      <c r="P98" s="112">
        <f>'[1]Daily Roster'!$P98</f>
        <v>0</v>
      </c>
      <c r="Q98" s="112">
        <f>'[1]Daily Roster'!$Q98</f>
        <v>0</v>
      </c>
      <c r="R98" s="112">
        <f>'[1]Daily Roster'!$R98</f>
        <v>0</v>
      </c>
      <c r="S98" s="112">
        <f>'[1]Daily Roster'!$S98</f>
        <v>0</v>
      </c>
      <c r="T98" s="112">
        <f>'[1]Daily Roster'!$T98</f>
        <v>0</v>
      </c>
      <c r="V98" s="107"/>
      <c r="W98" s="107"/>
      <c r="X98" s="107"/>
      <c r="Z98" s="109"/>
      <c r="AA98" s="109"/>
      <c r="AB98" s="109"/>
      <c r="AC98" s="109"/>
      <c r="AD98" s="109"/>
      <c r="AF98" s="54"/>
    </row>
    <row r="99" spans="1:32" x14ac:dyDescent="0.3">
      <c r="A99" s="103">
        <v>43599</v>
      </c>
      <c r="B99" s="104" t="s">
        <v>1</v>
      </c>
      <c r="C99" s="112" t="str">
        <f>'[1]Daily Roster'!$C99</f>
        <v>Robert</v>
      </c>
      <c r="D99" s="112" t="str">
        <f>'[1]Daily Roster'!$D99</f>
        <v>Daisy</v>
      </c>
      <c r="E99" s="112" t="str">
        <f>'[1]Daily Roster'!$E99</f>
        <v>G.Lau</v>
      </c>
      <c r="F99" s="112" t="str">
        <f>'[1]Daily Roster'!$F99</f>
        <v>Angelene</v>
      </c>
      <c r="G99" s="112" t="str">
        <f>'[1]Daily Roster'!$G99</f>
        <v>K.Tiong</v>
      </c>
      <c r="H99" s="112">
        <f>'[1]Daily Roster'!$H99</f>
        <v>0</v>
      </c>
      <c r="I99" s="112" t="str">
        <f>'[1]Daily Roster'!$I99</f>
        <v>Diana</v>
      </c>
      <c r="J99" s="112">
        <f>'[1]Daily Roster'!$J99</f>
        <v>0</v>
      </c>
      <c r="K99" s="112">
        <f>'[1]Daily Roster'!$K99</f>
        <v>0</v>
      </c>
      <c r="L99" s="112">
        <f>'[1]Daily Roster'!$L99</f>
        <v>0</v>
      </c>
      <c r="M99" s="112">
        <f>'[1]Daily Roster'!$M99</f>
        <v>0</v>
      </c>
      <c r="N99" s="112">
        <f>'[1]Daily Roster'!$N99</f>
        <v>0</v>
      </c>
      <c r="O99" s="112">
        <f>'[1]Daily Roster'!$O99</f>
        <v>0</v>
      </c>
      <c r="P99" s="112">
        <f>'[1]Daily Roster'!$P99</f>
        <v>0</v>
      </c>
      <c r="Q99" s="112">
        <f>'[1]Daily Roster'!$Q99</f>
        <v>0</v>
      </c>
      <c r="R99" s="112">
        <f>'[1]Daily Roster'!$R99</f>
        <v>0</v>
      </c>
      <c r="S99" s="112">
        <f>'[1]Daily Roster'!$S99</f>
        <v>0</v>
      </c>
      <c r="T99" s="112">
        <f>'[1]Daily Roster'!$T99</f>
        <v>0</v>
      </c>
      <c r="V99" s="107"/>
      <c r="W99" s="107"/>
      <c r="X99" s="107"/>
      <c r="Z99" s="109"/>
      <c r="AA99" s="109"/>
      <c r="AB99" s="109"/>
      <c r="AC99" s="109"/>
      <c r="AD99" s="109"/>
      <c r="AF99" s="54"/>
    </row>
    <row r="100" spans="1:32" x14ac:dyDescent="0.3">
      <c r="A100" s="103">
        <v>43600</v>
      </c>
      <c r="B100" s="104" t="s">
        <v>2</v>
      </c>
      <c r="C100" s="112" t="str">
        <f>'[1]Daily Roster'!$C100</f>
        <v>Robert</v>
      </c>
      <c r="D100" s="112" t="str">
        <f>'[1]Daily Roster'!$D100</f>
        <v>Daisy</v>
      </c>
      <c r="E100" s="112" t="str">
        <f>'[1]Daily Roster'!$E100</f>
        <v>Stella</v>
      </c>
      <c r="F100" s="112" t="str">
        <f>'[1]Daily Roster'!$F100</f>
        <v>Angelene</v>
      </c>
      <c r="G100" s="112" t="str">
        <f>'[1]Daily Roster'!$G100</f>
        <v>G.Lau</v>
      </c>
      <c r="H100" s="112">
        <f>'[1]Daily Roster'!$H100</f>
        <v>0</v>
      </c>
      <c r="I100" s="112" t="str">
        <f>'[1]Daily Roster'!$I100</f>
        <v>Diana</v>
      </c>
      <c r="J100" s="112">
        <f>'[1]Daily Roster'!$J100</f>
        <v>0</v>
      </c>
      <c r="K100" s="112">
        <f>'[1]Daily Roster'!$K100</f>
        <v>0</v>
      </c>
      <c r="L100" s="112">
        <f>'[1]Daily Roster'!$L100</f>
        <v>0</v>
      </c>
      <c r="M100" s="112">
        <f>'[1]Daily Roster'!$M100</f>
        <v>0</v>
      </c>
      <c r="N100" s="112">
        <f>'[1]Daily Roster'!$N100</f>
        <v>0</v>
      </c>
      <c r="O100" s="112">
        <f>'[1]Daily Roster'!$O100</f>
        <v>0</v>
      </c>
      <c r="P100" s="112">
        <f>'[1]Daily Roster'!$P100</f>
        <v>0</v>
      </c>
      <c r="Q100" s="112">
        <f>'[1]Daily Roster'!$Q100</f>
        <v>0</v>
      </c>
      <c r="R100" s="112">
        <f>'[1]Daily Roster'!$R100</f>
        <v>0</v>
      </c>
      <c r="S100" s="112">
        <f>'[1]Daily Roster'!$S100</f>
        <v>0</v>
      </c>
      <c r="T100" s="112">
        <f>'[1]Daily Roster'!$T100</f>
        <v>0</v>
      </c>
      <c r="V100" s="107"/>
      <c r="W100" s="107"/>
      <c r="X100" s="107"/>
      <c r="Z100" s="109"/>
      <c r="AA100" s="109"/>
      <c r="AB100" s="109"/>
      <c r="AC100" s="109"/>
      <c r="AD100" s="109"/>
      <c r="AF100" s="54"/>
    </row>
    <row r="101" spans="1:32" x14ac:dyDescent="0.3">
      <c r="A101" s="103">
        <v>43601</v>
      </c>
      <c r="B101" s="104" t="s">
        <v>3</v>
      </c>
      <c r="C101" s="112" t="str">
        <f>'[1]Daily Roster'!$C101</f>
        <v>Robert</v>
      </c>
      <c r="D101" s="112" t="str">
        <f>'[1]Daily Roster'!$D101</f>
        <v>Daisy</v>
      </c>
      <c r="E101" s="112" t="str">
        <f>'[1]Daily Roster'!$E101</f>
        <v>G.Lau</v>
      </c>
      <c r="F101" s="112" t="str">
        <f>'[1]Daily Roster'!$F101</f>
        <v>Angelene</v>
      </c>
      <c r="G101" s="112">
        <f>'[1]Daily Roster'!$G101</f>
        <v>0</v>
      </c>
      <c r="H101" s="112">
        <f>'[1]Daily Roster'!$H101</f>
        <v>0</v>
      </c>
      <c r="I101" s="112" t="str">
        <f>'[1]Daily Roster'!$I101</f>
        <v>Diana</v>
      </c>
      <c r="J101" s="112">
        <f>'[1]Daily Roster'!$J101</f>
        <v>0</v>
      </c>
      <c r="K101" s="112">
        <f>'[1]Daily Roster'!$K101</f>
        <v>0</v>
      </c>
      <c r="L101" s="112">
        <f>'[1]Daily Roster'!$L101</f>
        <v>0</v>
      </c>
      <c r="M101" s="112">
        <f>'[1]Daily Roster'!$M101</f>
        <v>0</v>
      </c>
      <c r="N101" s="112">
        <f>'[1]Daily Roster'!$N101</f>
        <v>0</v>
      </c>
      <c r="O101" s="112">
        <f>'[1]Daily Roster'!$O101</f>
        <v>0</v>
      </c>
      <c r="P101" s="112">
        <f>'[1]Daily Roster'!$P101</f>
        <v>0</v>
      </c>
      <c r="Q101" s="112">
        <f>'[1]Daily Roster'!$Q101</f>
        <v>0</v>
      </c>
      <c r="R101" s="112">
        <f>'[1]Daily Roster'!$R101</f>
        <v>0</v>
      </c>
      <c r="S101" s="112">
        <f>'[1]Daily Roster'!$S101</f>
        <v>0</v>
      </c>
      <c r="T101" s="112">
        <f>'[1]Daily Roster'!$T101</f>
        <v>0</v>
      </c>
      <c r="V101" s="107"/>
      <c r="W101" s="107"/>
      <c r="X101" s="107"/>
      <c r="Z101" s="109"/>
      <c r="AA101" s="109"/>
      <c r="AB101" s="109"/>
      <c r="AC101" s="109"/>
      <c r="AD101" s="109"/>
      <c r="AF101" s="54"/>
    </row>
    <row r="102" spans="1:32" x14ac:dyDescent="0.3">
      <c r="A102" s="103">
        <v>43602</v>
      </c>
      <c r="B102" s="104" t="s">
        <v>4</v>
      </c>
      <c r="C102" s="112" t="str">
        <f>'[1]Daily Roster'!$C102</f>
        <v>Robert</v>
      </c>
      <c r="D102" s="112" t="str">
        <f>'[1]Daily Roster'!$D102</f>
        <v>Daisy</v>
      </c>
      <c r="E102" s="112" t="str">
        <f>'[1]Daily Roster'!$E102</f>
        <v>Stella</v>
      </c>
      <c r="F102" s="112" t="str">
        <f>'[1]Daily Roster'!$F102</f>
        <v>Angelene</v>
      </c>
      <c r="G102" s="112" t="str">
        <f>'[1]Daily Roster'!$G102</f>
        <v>G.Lau</v>
      </c>
      <c r="H102" s="112">
        <f>'[1]Daily Roster'!$H102</f>
        <v>0</v>
      </c>
      <c r="I102" s="112" t="str">
        <f>'[1]Daily Roster'!$I102</f>
        <v>Diana</v>
      </c>
      <c r="J102" s="112">
        <f>'[1]Daily Roster'!$J102</f>
        <v>0</v>
      </c>
      <c r="K102" s="112">
        <f>'[1]Daily Roster'!$K102</f>
        <v>0</v>
      </c>
      <c r="L102" s="112">
        <f>'[1]Daily Roster'!$L102</f>
        <v>0</v>
      </c>
      <c r="M102" s="112">
        <f>'[1]Daily Roster'!$M102</f>
        <v>0</v>
      </c>
      <c r="N102" s="112">
        <f>'[1]Daily Roster'!$N102</f>
        <v>0</v>
      </c>
      <c r="O102" s="112">
        <f>'[1]Daily Roster'!$O102</f>
        <v>0</v>
      </c>
      <c r="P102" s="112">
        <f>'[1]Daily Roster'!$P102</f>
        <v>0</v>
      </c>
      <c r="Q102" s="112">
        <f>'[1]Daily Roster'!$Q102</f>
        <v>0</v>
      </c>
      <c r="R102" s="112">
        <f>'[1]Daily Roster'!$R102</f>
        <v>0</v>
      </c>
      <c r="S102" s="112">
        <f>'[1]Daily Roster'!$S102</f>
        <v>0</v>
      </c>
      <c r="T102" s="112">
        <f>'[1]Daily Roster'!$T102</f>
        <v>0</v>
      </c>
      <c r="V102" s="107"/>
      <c r="W102" s="107"/>
      <c r="X102" s="107"/>
      <c r="Z102" s="109"/>
      <c r="AA102" s="109"/>
      <c r="AB102" s="109"/>
      <c r="AC102" s="109"/>
      <c r="AD102" s="109"/>
      <c r="AF102" s="54"/>
    </row>
    <row r="103" spans="1:32" x14ac:dyDescent="0.3">
      <c r="A103" s="103">
        <v>43605</v>
      </c>
      <c r="B103" s="104" t="s">
        <v>5</v>
      </c>
      <c r="C103" s="112" t="str">
        <f>'[1]Daily Roster'!$C103</f>
        <v>Robert</v>
      </c>
      <c r="D103" s="112" t="str">
        <f>'[1]Daily Roster'!$D103</f>
        <v>Daisy</v>
      </c>
      <c r="E103" s="112" t="str">
        <f>'[1]Daily Roster'!$E103</f>
        <v>Stella</v>
      </c>
      <c r="F103" s="112" t="str">
        <f>'[1]Daily Roster'!$F103</f>
        <v>Angelene</v>
      </c>
      <c r="G103" s="112" t="str">
        <f>'[1]Daily Roster'!$G103</f>
        <v>G.Lau</v>
      </c>
      <c r="H103" s="112">
        <f>'[1]Daily Roster'!$H103</f>
        <v>0</v>
      </c>
      <c r="I103" s="112" t="str">
        <f>'[1]Daily Roster'!$I103</f>
        <v>Diana</v>
      </c>
      <c r="J103" s="112">
        <f>'[1]Daily Roster'!$J103</f>
        <v>0</v>
      </c>
      <c r="K103" s="112">
        <f>'[1]Daily Roster'!$K103</f>
        <v>0</v>
      </c>
      <c r="L103" s="112">
        <f>'[1]Daily Roster'!$L103</f>
        <v>0</v>
      </c>
      <c r="M103" s="112">
        <f>'[1]Daily Roster'!$M103</f>
        <v>0</v>
      </c>
      <c r="N103" s="112">
        <f>'[1]Daily Roster'!$N103</f>
        <v>0</v>
      </c>
      <c r="O103" s="112">
        <f>'[1]Daily Roster'!$O103</f>
        <v>0</v>
      </c>
      <c r="P103" s="112">
        <f>'[1]Daily Roster'!$P103</f>
        <v>0</v>
      </c>
      <c r="Q103" s="112">
        <f>'[1]Daily Roster'!$Q103</f>
        <v>0</v>
      </c>
      <c r="R103" s="112">
        <f>'[1]Daily Roster'!$R103</f>
        <v>0</v>
      </c>
      <c r="S103" s="112">
        <f>'[1]Daily Roster'!$S103</f>
        <v>0</v>
      </c>
      <c r="T103" s="112">
        <f>'[1]Daily Roster'!$T103</f>
        <v>0</v>
      </c>
      <c r="V103" s="107"/>
      <c r="W103" s="107"/>
      <c r="X103" s="107"/>
      <c r="Z103" s="109"/>
      <c r="AA103" s="109"/>
      <c r="AB103" s="109"/>
      <c r="AC103" s="109"/>
      <c r="AD103" s="109"/>
      <c r="AF103" s="54"/>
    </row>
    <row r="104" spans="1:32" x14ac:dyDescent="0.3">
      <c r="A104" s="103">
        <v>43606</v>
      </c>
      <c r="B104" s="104" t="s">
        <v>1</v>
      </c>
      <c r="C104" s="112" t="str">
        <f>'[1]Daily Roster'!$C104</f>
        <v>Robert</v>
      </c>
      <c r="D104" s="112" t="str">
        <f>'[1]Daily Roster'!$D104</f>
        <v>Daisy</v>
      </c>
      <c r="E104" s="112" t="str">
        <f>'[1]Daily Roster'!$E104</f>
        <v>G.Lau</v>
      </c>
      <c r="F104" s="112" t="str">
        <f>'[1]Daily Roster'!$F104</f>
        <v>Angelene</v>
      </c>
      <c r="G104" s="112" t="str">
        <f>'[1]Daily Roster'!$G104</f>
        <v>K.Tiong</v>
      </c>
      <c r="H104" s="112">
        <f>'[1]Daily Roster'!$H104</f>
        <v>0</v>
      </c>
      <c r="I104" s="112" t="str">
        <f>'[1]Daily Roster'!$I104</f>
        <v>Diana</v>
      </c>
      <c r="J104" s="112">
        <f>'[1]Daily Roster'!$J104</f>
        <v>0</v>
      </c>
      <c r="K104" s="112">
        <f>'[1]Daily Roster'!$K104</f>
        <v>0</v>
      </c>
      <c r="L104" s="112">
        <f>'[1]Daily Roster'!$L104</f>
        <v>0</v>
      </c>
      <c r="M104" s="112">
        <f>'[1]Daily Roster'!$M104</f>
        <v>0</v>
      </c>
      <c r="N104" s="112">
        <f>'[1]Daily Roster'!$N104</f>
        <v>0</v>
      </c>
      <c r="O104" s="112">
        <f>'[1]Daily Roster'!$O104</f>
        <v>0</v>
      </c>
      <c r="P104" s="112">
        <f>'[1]Daily Roster'!$P104</f>
        <v>0</v>
      </c>
      <c r="Q104" s="112">
        <f>'[1]Daily Roster'!$Q104</f>
        <v>0</v>
      </c>
      <c r="R104" s="112">
        <f>'[1]Daily Roster'!$R104</f>
        <v>0</v>
      </c>
      <c r="S104" s="112">
        <f>'[1]Daily Roster'!$S104</f>
        <v>0</v>
      </c>
      <c r="T104" s="112">
        <f>'[1]Daily Roster'!$T104</f>
        <v>0</v>
      </c>
      <c r="V104" s="107"/>
      <c r="W104" s="107"/>
      <c r="X104" s="107"/>
      <c r="Z104" s="109"/>
      <c r="AA104" s="109"/>
      <c r="AB104" s="109"/>
      <c r="AC104" s="109"/>
      <c r="AD104" s="109"/>
      <c r="AF104" s="54"/>
    </row>
    <row r="105" spans="1:32" x14ac:dyDescent="0.3">
      <c r="A105" s="103">
        <v>43607</v>
      </c>
      <c r="B105" s="104" t="s">
        <v>2</v>
      </c>
      <c r="C105" s="112" t="str">
        <f>'[1]Daily Roster'!$C105</f>
        <v>Robert</v>
      </c>
      <c r="D105" s="112" t="str">
        <f>'[1]Daily Roster'!$D105</f>
        <v>Daisy</v>
      </c>
      <c r="E105" s="112" t="str">
        <f>'[1]Daily Roster'!$E105</f>
        <v>Stella</v>
      </c>
      <c r="F105" s="112" t="str">
        <f>'[1]Daily Roster'!$F105</f>
        <v>Angelene</v>
      </c>
      <c r="G105" s="112" t="str">
        <f>'[1]Daily Roster'!$G105</f>
        <v>G.Lau</v>
      </c>
      <c r="H105" s="112">
        <f>'[1]Daily Roster'!$H105</f>
        <v>0</v>
      </c>
      <c r="I105" s="112" t="str">
        <f>'[1]Daily Roster'!$I105</f>
        <v>Diana</v>
      </c>
      <c r="J105" s="112">
        <f>'[1]Daily Roster'!$J105</f>
        <v>0</v>
      </c>
      <c r="K105" s="112">
        <f>'[1]Daily Roster'!$K105</f>
        <v>0</v>
      </c>
      <c r="L105" s="112">
        <f>'[1]Daily Roster'!$L105</f>
        <v>0</v>
      </c>
      <c r="M105" s="112">
        <f>'[1]Daily Roster'!$M105</f>
        <v>0</v>
      </c>
      <c r="N105" s="112">
        <f>'[1]Daily Roster'!$N105</f>
        <v>0</v>
      </c>
      <c r="O105" s="112">
        <f>'[1]Daily Roster'!$O105</f>
        <v>0</v>
      </c>
      <c r="P105" s="112">
        <f>'[1]Daily Roster'!$P105</f>
        <v>0</v>
      </c>
      <c r="Q105" s="112">
        <f>'[1]Daily Roster'!$Q105</f>
        <v>0</v>
      </c>
      <c r="R105" s="112">
        <f>'[1]Daily Roster'!$R105</f>
        <v>0</v>
      </c>
      <c r="S105" s="112">
        <f>'[1]Daily Roster'!$S105</f>
        <v>0</v>
      </c>
      <c r="T105" s="112">
        <f>'[1]Daily Roster'!$T105</f>
        <v>0</v>
      </c>
      <c r="V105" s="107"/>
      <c r="W105" s="107"/>
      <c r="X105" s="107"/>
      <c r="Z105" s="109"/>
      <c r="AA105" s="109"/>
      <c r="AB105" s="109"/>
      <c r="AC105" s="109"/>
      <c r="AD105" s="109"/>
      <c r="AF105" s="54"/>
    </row>
    <row r="106" spans="1:32" x14ac:dyDescent="0.3">
      <c r="A106" s="103">
        <v>43608</v>
      </c>
      <c r="B106" s="104" t="s">
        <v>3</v>
      </c>
      <c r="C106" s="112" t="str">
        <f>'[1]Daily Roster'!$C106</f>
        <v>Robert</v>
      </c>
      <c r="D106" s="112" t="str">
        <f>'[1]Daily Roster'!$D106</f>
        <v>Daisy</v>
      </c>
      <c r="E106" s="112" t="str">
        <f>'[1]Daily Roster'!$E106</f>
        <v>G.Lau</v>
      </c>
      <c r="F106" s="112" t="str">
        <f>'[1]Daily Roster'!$F106</f>
        <v>Angelene</v>
      </c>
      <c r="G106" s="112">
        <f>'[1]Daily Roster'!$G106</f>
        <v>0</v>
      </c>
      <c r="H106" s="112">
        <f>'[1]Daily Roster'!$H106</f>
        <v>0</v>
      </c>
      <c r="I106" s="112" t="str">
        <f>'[1]Daily Roster'!$I106</f>
        <v xml:space="preserve"> </v>
      </c>
      <c r="J106" s="112">
        <f>'[1]Daily Roster'!$J106</f>
        <v>0</v>
      </c>
      <c r="K106" s="112">
        <f>'[1]Daily Roster'!$K106</f>
        <v>0</v>
      </c>
      <c r="L106" s="112">
        <f>'[1]Daily Roster'!$L106</f>
        <v>0</v>
      </c>
      <c r="M106" s="112">
        <f>'[1]Daily Roster'!$M106</f>
        <v>0</v>
      </c>
      <c r="N106" s="112">
        <f>'[1]Daily Roster'!$N106</f>
        <v>0</v>
      </c>
      <c r="O106" s="112">
        <f>'[1]Daily Roster'!$O106</f>
        <v>0</v>
      </c>
      <c r="P106" s="112">
        <f>'[1]Daily Roster'!$P106</f>
        <v>0</v>
      </c>
      <c r="Q106" s="112">
        <f>'[1]Daily Roster'!$Q106</f>
        <v>0</v>
      </c>
      <c r="R106" s="112">
        <f>'[1]Daily Roster'!$R106</f>
        <v>0</v>
      </c>
      <c r="S106" s="112">
        <f>'[1]Daily Roster'!$S106</f>
        <v>0</v>
      </c>
      <c r="T106" s="112">
        <f>'[1]Daily Roster'!$T106</f>
        <v>0</v>
      </c>
      <c r="V106" s="107"/>
      <c r="W106" s="107"/>
      <c r="X106" s="107"/>
      <c r="Z106" s="109"/>
      <c r="AA106" s="109"/>
      <c r="AB106" s="109"/>
      <c r="AC106" s="109"/>
      <c r="AD106" s="109"/>
      <c r="AF106" s="54"/>
    </row>
    <row r="107" spans="1:32" x14ac:dyDescent="0.3">
      <c r="A107" s="103">
        <v>43609</v>
      </c>
      <c r="B107" s="104" t="s">
        <v>4</v>
      </c>
      <c r="C107" s="112" t="str">
        <f>'[1]Daily Roster'!$C107</f>
        <v>Robert</v>
      </c>
      <c r="D107" s="112" t="str">
        <f>'[1]Daily Roster'!$D107</f>
        <v>Daisy</v>
      </c>
      <c r="E107" s="112" t="str">
        <f>'[1]Daily Roster'!$E107</f>
        <v>Stella</v>
      </c>
      <c r="F107" s="112" t="str">
        <f>'[1]Daily Roster'!$F107</f>
        <v>Angelene</v>
      </c>
      <c r="G107" s="112" t="str">
        <f>'[1]Daily Roster'!$G107</f>
        <v>G.Lau</v>
      </c>
      <c r="H107" s="112">
        <f>'[1]Daily Roster'!$H107</f>
        <v>0</v>
      </c>
      <c r="I107" s="112" t="str">
        <f>'[1]Daily Roster'!$I107</f>
        <v>Diana</v>
      </c>
      <c r="J107" s="112">
        <f>'[1]Daily Roster'!$J107</f>
        <v>0</v>
      </c>
      <c r="K107" s="112">
        <f>'[1]Daily Roster'!$K107</f>
        <v>0</v>
      </c>
      <c r="L107" s="112">
        <f>'[1]Daily Roster'!$L107</f>
        <v>0</v>
      </c>
      <c r="M107" s="112">
        <f>'[1]Daily Roster'!$M107</f>
        <v>0</v>
      </c>
      <c r="N107" s="112">
        <f>'[1]Daily Roster'!$N107</f>
        <v>0</v>
      </c>
      <c r="O107" s="112">
        <f>'[1]Daily Roster'!$O107</f>
        <v>0</v>
      </c>
      <c r="P107" s="112">
        <f>'[1]Daily Roster'!$P107</f>
        <v>0</v>
      </c>
      <c r="Q107" s="112">
        <f>'[1]Daily Roster'!$Q107</f>
        <v>0</v>
      </c>
      <c r="R107" s="112">
        <f>'[1]Daily Roster'!$R107</f>
        <v>0</v>
      </c>
      <c r="S107" s="112">
        <f>'[1]Daily Roster'!$S107</f>
        <v>0</v>
      </c>
      <c r="T107" s="112">
        <f>'[1]Daily Roster'!$T107</f>
        <v>0</v>
      </c>
      <c r="V107" s="107"/>
      <c r="W107" s="107"/>
      <c r="X107" s="107"/>
      <c r="Z107" s="109"/>
      <c r="AA107" s="109"/>
      <c r="AB107" s="109"/>
      <c r="AC107" s="109"/>
      <c r="AD107" s="109"/>
      <c r="AF107" s="54"/>
    </row>
    <row r="108" spans="1:32" x14ac:dyDescent="0.3">
      <c r="A108" s="103">
        <v>43612</v>
      </c>
      <c r="B108" s="104" t="s">
        <v>5</v>
      </c>
      <c r="C108" s="112" t="str">
        <f>'[1]Daily Roster'!$C108</f>
        <v>G.Lau</v>
      </c>
      <c r="D108" s="112" t="str">
        <f>'[1]Daily Roster'!$D108</f>
        <v>Daisy</v>
      </c>
      <c r="E108" s="112" t="str">
        <f>'[1]Daily Roster'!$E108</f>
        <v>Stella</v>
      </c>
      <c r="F108" s="112" t="str">
        <f>'[1]Daily Roster'!$F108</f>
        <v>Angelene</v>
      </c>
      <c r="G108" s="112" t="str">
        <f>'[1]Daily Roster'!$G108</f>
        <v>Bernadette</v>
      </c>
      <c r="H108" s="112">
        <f>'[1]Daily Roster'!$H108</f>
        <v>0</v>
      </c>
      <c r="I108" s="112" t="str">
        <f>'[1]Daily Roster'!$I108</f>
        <v>Diana</v>
      </c>
      <c r="J108" s="112">
        <f>'[1]Daily Roster'!$J108</f>
        <v>0</v>
      </c>
      <c r="K108" s="112">
        <f>'[1]Daily Roster'!$K108</f>
        <v>0</v>
      </c>
      <c r="L108" s="112">
        <f>'[1]Daily Roster'!$L108</f>
        <v>0</v>
      </c>
      <c r="M108" s="112">
        <f>'[1]Daily Roster'!$M108</f>
        <v>0</v>
      </c>
      <c r="N108" s="112">
        <f>'[1]Daily Roster'!$N108</f>
        <v>0</v>
      </c>
      <c r="O108" s="112">
        <f>'[1]Daily Roster'!$O108</f>
        <v>0</v>
      </c>
      <c r="P108" s="112">
        <f>'[1]Daily Roster'!$P108</f>
        <v>0</v>
      </c>
      <c r="Q108" s="112">
        <f>'[1]Daily Roster'!$Q108</f>
        <v>0</v>
      </c>
      <c r="R108" s="112">
        <f>'[1]Daily Roster'!$R108</f>
        <v>0</v>
      </c>
      <c r="S108" s="112">
        <f>'[1]Daily Roster'!$S108</f>
        <v>0</v>
      </c>
      <c r="T108" s="112">
        <f>'[1]Daily Roster'!$T108</f>
        <v>0</v>
      </c>
      <c r="V108" s="107"/>
      <c r="W108" s="107"/>
      <c r="X108" s="107"/>
      <c r="Z108" s="109"/>
      <c r="AA108" s="109"/>
      <c r="AB108" s="109"/>
      <c r="AC108" s="109"/>
      <c r="AD108" s="109"/>
      <c r="AF108" s="54"/>
    </row>
    <row r="109" spans="1:32" x14ac:dyDescent="0.3">
      <c r="A109" s="103">
        <v>43613</v>
      </c>
      <c r="B109" s="104" t="s">
        <v>1</v>
      </c>
      <c r="C109" s="112" t="str">
        <f>'[1]Daily Roster'!$C109</f>
        <v>Robert</v>
      </c>
      <c r="D109" s="112" t="str">
        <f>'[1]Daily Roster'!$D109</f>
        <v>Daisy</v>
      </c>
      <c r="E109" s="112" t="str">
        <f>'[1]Daily Roster'!$E109</f>
        <v>G.Lau</v>
      </c>
      <c r="F109" s="112" t="str">
        <f>'[1]Daily Roster'!$F109</f>
        <v>Angelene</v>
      </c>
      <c r="G109" s="112" t="str">
        <f>'[1]Daily Roster'!$G109</f>
        <v xml:space="preserve"> </v>
      </c>
      <c r="H109" s="112">
        <f>'[1]Daily Roster'!$H109</f>
        <v>0</v>
      </c>
      <c r="I109" s="112" t="str">
        <f>'[1]Daily Roster'!$I109</f>
        <v>Diana</v>
      </c>
      <c r="J109" s="112">
        <f>'[1]Daily Roster'!$J109</f>
        <v>0</v>
      </c>
      <c r="K109" s="112">
        <f>'[1]Daily Roster'!$K109</f>
        <v>0</v>
      </c>
      <c r="L109" s="112">
        <f>'[1]Daily Roster'!$L109</f>
        <v>0</v>
      </c>
      <c r="M109" s="112">
        <f>'[1]Daily Roster'!$M109</f>
        <v>0</v>
      </c>
      <c r="N109" s="112">
        <f>'[1]Daily Roster'!$N109</f>
        <v>0</v>
      </c>
      <c r="O109" s="112">
        <f>'[1]Daily Roster'!$O109</f>
        <v>0</v>
      </c>
      <c r="P109" s="112">
        <f>'[1]Daily Roster'!$P109</f>
        <v>0</v>
      </c>
      <c r="Q109" s="112">
        <f>'[1]Daily Roster'!$Q109</f>
        <v>0</v>
      </c>
      <c r="R109" s="112">
        <f>'[1]Daily Roster'!$R109</f>
        <v>0</v>
      </c>
      <c r="S109" s="112">
        <f>'[1]Daily Roster'!$S109</f>
        <v>0</v>
      </c>
      <c r="T109" s="112">
        <f>'[1]Daily Roster'!$T109</f>
        <v>0</v>
      </c>
      <c r="V109" s="107"/>
      <c r="W109" s="107"/>
      <c r="X109" s="107"/>
      <c r="Z109" s="109"/>
      <c r="AA109" s="109"/>
      <c r="AB109" s="109"/>
      <c r="AC109" s="109"/>
      <c r="AD109" s="109"/>
      <c r="AF109" s="54"/>
    </row>
    <row r="110" spans="1:32" x14ac:dyDescent="0.3">
      <c r="A110" s="103">
        <v>43614</v>
      </c>
      <c r="B110" s="104" t="s">
        <v>2</v>
      </c>
      <c r="C110" s="112" t="str">
        <f>'[1]Daily Roster'!$C110</f>
        <v>Robert</v>
      </c>
      <c r="D110" s="112" t="str">
        <f>'[1]Daily Roster'!$D110</f>
        <v>Daisy</v>
      </c>
      <c r="E110" s="112" t="str">
        <f>'[1]Daily Roster'!$E110</f>
        <v>Stella</v>
      </c>
      <c r="F110" s="112" t="str">
        <f>'[1]Daily Roster'!$F110</f>
        <v>Angelene</v>
      </c>
      <c r="G110" s="112" t="str">
        <f>'[1]Daily Roster'!$G110</f>
        <v>G.Lau</v>
      </c>
      <c r="H110" s="112">
        <f>'[1]Daily Roster'!$H110</f>
        <v>0</v>
      </c>
      <c r="I110" s="112" t="str">
        <f>'[1]Daily Roster'!$I110</f>
        <v>Diana</v>
      </c>
      <c r="J110" s="112">
        <f>'[1]Daily Roster'!$J110</f>
        <v>0</v>
      </c>
      <c r="K110" s="112">
        <f>'[1]Daily Roster'!$K110</f>
        <v>0</v>
      </c>
      <c r="L110" s="112">
        <f>'[1]Daily Roster'!$L110</f>
        <v>0</v>
      </c>
      <c r="M110" s="112">
        <f>'[1]Daily Roster'!$M110</f>
        <v>0</v>
      </c>
      <c r="N110" s="112">
        <f>'[1]Daily Roster'!$N110</f>
        <v>0</v>
      </c>
      <c r="O110" s="112">
        <f>'[1]Daily Roster'!$O110</f>
        <v>0</v>
      </c>
      <c r="P110" s="112">
        <f>'[1]Daily Roster'!$P110</f>
        <v>0</v>
      </c>
      <c r="Q110" s="112">
        <f>'[1]Daily Roster'!$Q110</f>
        <v>0</v>
      </c>
      <c r="R110" s="112">
        <f>'[1]Daily Roster'!$R110</f>
        <v>0</v>
      </c>
      <c r="S110" s="112">
        <f>'[1]Daily Roster'!$S110</f>
        <v>0</v>
      </c>
      <c r="T110" s="112">
        <f>'[1]Daily Roster'!$T110</f>
        <v>0</v>
      </c>
      <c r="V110" s="107"/>
      <c r="W110" s="107"/>
      <c r="X110" s="107"/>
      <c r="Z110" s="109"/>
      <c r="AA110" s="109"/>
      <c r="AB110" s="109"/>
      <c r="AC110" s="109"/>
      <c r="AD110" s="109"/>
      <c r="AF110" s="54"/>
    </row>
    <row r="111" spans="1:32" x14ac:dyDescent="0.3">
      <c r="A111" s="103">
        <v>43615</v>
      </c>
      <c r="B111" s="104" t="s">
        <v>3</v>
      </c>
      <c r="C111" s="112" t="str">
        <f>'[1]Daily Roster'!$C111</f>
        <v>Robert</v>
      </c>
      <c r="D111" s="112" t="str">
        <f>'[1]Daily Roster'!$D111</f>
        <v>Daisy</v>
      </c>
      <c r="E111" s="112" t="str">
        <f>'[1]Daily Roster'!$E111</f>
        <v>G.Lau</v>
      </c>
      <c r="F111" s="112" t="str">
        <f>'[1]Daily Roster'!$F111</f>
        <v>Angelene</v>
      </c>
      <c r="G111" s="112">
        <f>'[1]Daily Roster'!$G111</f>
        <v>0</v>
      </c>
      <c r="H111" s="112">
        <f>'[1]Daily Roster'!$H111</f>
        <v>0</v>
      </c>
      <c r="I111" s="112" t="str">
        <f>'[1]Daily Roster'!$I111</f>
        <v>Diana</v>
      </c>
      <c r="J111" s="112">
        <f>'[1]Daily Roster'!$J111</f>
        <v>0</v>
      </c>
      <c r="K111" s="112">
        <f>'[1]Daily Roster'!$K111</f>
        <v>0</v>
      </c>
      <c r="L111" s="112">
        <f>'[1]Daily Roster'!$L111</f>
        <v>0</v>
      </c>
      <c r="M111" s="112">
        <f>'[1]Daily Roster'!$M111</f>
        <v>0</v>
      </c>
      <c r="N111" s="112">
        <f>'[1]Daily Roster'!$N111</f>
        <v>0</v>
      </c>
      <c r="O111" s="112">
        <f>'[1]Daily Roster'!$O111</f>
        <v>0</v>
      </c>
      <c r="P111" s="112">
        <f>'[1]Daily Roster'!$P111</f>
        <v>0</v>
      </c>
      <c r="Q111" s="112">
        <f>'[1]Daily Roster'!$Q111</f>
        <v>0</v>
      </c>
      <c r="R111" s="112">
        <f>'[1]Daily Roster'!$R111</f>
        <v>0</v>
      </c>
      <c r="S111" s="112">
        <f>'[1]Daily Roster'!$S111</f>
        <v>0</v>
      </c>
      <c r="T111" s="112">
        <f>'[1]Daily Roster'!$T111</f>
        <v>0</v>
      </c>
      <c r="V111" s="107"/>
      <c r="W111" s="107"/>
      <c r="X111" s="107"/>
      <c r="Z111" s="109"/>
      <c r="AA111" s="109"/>
      <c r="AB111" s="109"/>
      <c r="AC111" s="109"/>
      <c r="AD111" s="109"/>
      <c r="AF111" s="54"/>
    </row>
    <row r="112" spans="1:32" x14ac:dyDescent="0.3">
      <c r="A112" s="103">
        <v>43616</v>
      </c>
      <c r="B112" s="104" t="s">
        <v>4</v>
      </c>
      <c r="C112" s="112" t="str">
        <f>'[1]Daily Roster'!$C112</f>
        <v>Robert</v>
      </c>
      <c r="D112" s="112" t="str">
        <f>'[1]Daily Roster'!$D112</f>
        <v>Daisy</v>
      </c>
      <c r="E112" s="112" t="str">
        <f>'[1]Daily Roster'!$E112</f>
        <v>Stella</v>
      </c>
      <c r="F112" s="112" t="str">
        <f>'[1]Daily Roster'!$F112</f>
        <v>G.Lau</v>
      </c>
      <c r="G112" s="112" t="str">
        <f>'[1]Daily Roster'!$G112</f>
        <v xml:space="preserve"> </v>
      </c>
      <c r="H112" s="112">
        <f>'[1]Daily Roster'!$H112</f>
        <v>0</v>
      </c>
      <c r="I112" s="112" t="str">
        <f>'[1]Daily Roster'!$I112</f>
        <v>Diana</v>
      </c>
      <c r="J112" s="112">
        <f>'[1]Daily Roster'!$J112</f>
        <v>0</v>
      </c>
      <c r="K112" s="112">
        <f>'[1]Daily Roster'!$K112</f>
        <v>0</v>
      </c>
      <c r="L112" s="112">
        <f>'[1]Daily Roster'!$L112</f>
        <v>0</v>
      </c>
      <c r="M112" s="112">
        <f>'[1]Daily Roster'!$M112</f>
        <v>0</v>
      </c>
      <c r="N112" s="112">
        <f>'[1]Daily Roster'!$N112</f>
        <v>0</v>
      </c>
      <c r="O112" s="112">
        <f>'[1]Daily Roster'!$O112</f>
        <v>0</v>
      </c>
      <c r="P112" s="112">
        <f>'[1]Daily Roster'!$P112</f>
        <v>0</v>
      </c>
      <c r="Q112" s="112">
        <f>'[1]Daily Roster'!$Q112</f>
        <v>0</v>
      </c>
      <c r="R112" s="112">
        <f>'[1]Daily Roster'!$R112</f>
        <v>0</v>
      </c>
      <c r="S112" s="112">
        <f>'[1]Daily Roster'!$S112</f>
        <v>0</v>
      </c>
      <c r="T112" s="112">
        <f>'[1]Daily Roster'!$T112</f>
        <v>0</v>
      </c>
      <c r="V112" s="107"/>
      <c r="W112" s="107"/>
      <c r="X112" s="107"/>
      <c r="Z112" s="109"/>
      <c r="AA112" s="109"/>
      <c r="AB112" s="109"/>
      <c r="AC112" s="109"/>
      <c r="AD112" s="109"/>
      <c r="AF112" s="54"/>
    </row>
    <row r="113" spans="1:32" x14ac:dyDescent="0.3">
      <c r="A113" s="103">
        <v>43619</v>
      </c>
      <c r="B113" s="104" t="s">
        <v>5</v>
      </c>
      <c r="C113" s="112" t="str">
        <f>'[1]Daily Roster'!$C113</f>
        <v>Robert</v>
      </c>
      <c r="D113" s="112" t="str">
        <f>'[1]Daily Roster'!$D113</f>
        <v>Daisy</v>
      </c>
      <c r="E113" s="112" t="str">
        <f>'[1]Daily Roster'!$E113</f>
        <v>Stella</v>
      </c>
      <c r="F113" s="112" t="str">
        <f>'[1]Daily Roster'!$F113</f>
        <v>Angelene</v>
      </c>
      <c r="G113" s="112" t="str">
        <f>'[1]Daily Roster'!$G113</f>
        <v>G.Lau</v>
      </c>
      <c r="H113" s="112">
        <f>'[1]Daily Roster'!$H113</f>
        <v>0</v>
      </c>
      <c r="I113" s="112" t="str">
        <f>'[1]Daily Roster'!$I113</f>
        <v>Bernadette</v>
      </c>
      <c r="J113" s="112">
        <f>'[1]Daily Roster'!$J113</f>
        <v>0</v>
      </c>
      <c r="K113" s="112">
        <f>'[1]Daily Roster'!$K113</f>
        <v>0</v>
      </c>
      <c r="L113" s="112">
        <f>'[1]Daily Roster'!$L113</f>
        <v>0</v>
      </c>
      <c r="M113" s="112">
        <f>'[1]Daily Roster'!$M113</f>
        <v>0</v>
      </c>
      <c r="N113" s="112">
        <f>'[1]Daily Roster'!$N113</f>
        <v>0</v>
      </c>
      <c r="O113" s="112">
        <f>'[1]Daily Roster'!$O113</f>
        <v>0</v>
      </c>
      <c r="P113" s="112">
        <f>'[1]Daily Roster'!$P113</f>
        <v>0</v>
      </c>
      <c r="Q113" s="112">
        <f>'[1]Daily Roster'!$Q113</f>
        <v>0</v>
      </c>
      <c r="R113" s="112">
        <f>'[1]Daily Roster'!$R113</f>
        <v>0</v>
      </c>
      <c r="S113" s="112">
        <f>'[1]Daily Roster'!$S113</f>
        <v>0</v>
      </c>
      <c r="T113" s="112">
        <f>'[1]Daily Roster'!$T113</f>
        <v>0</v>
      </c>
      <c r="V113" s="107"/>
      <c r="W113" s="107"/>
      <c r="X113" s="107"/>
      <c r="Z113" s="109"/>
      <c r="AA113" s="109"/>
      <c r="AB113" s="109"/>
      <c r="AC113" s="109"/>
      <c r="AD113" s="109"/>
      <c r="AF113" s="54"/>
    </row>
    <row r="114" spans="1:32" x14ac:dyDescent="0.3">
      <c r="A114" s="103">
        <v>43620</v>
      </c>
      <c r="B114" s="104" t="s">
        <v>1</v>
      </c>
      <c r="C114" s="112" t="str">
        <f>'[1]Daily Roster'!$C114</f>
        <v>Robert</v>
      </c>
      <c r="D114" s="112" t="str">
        <f>'[1]Daily Roster'!$D114</f>
        <v>Daisy</v>
      </c>
      <c r="E114" s="112" t="str">
        <f>'[1]Daily Roster'!$E114</f>
        <v>G.Lau</v>
      </c>
      <c r="F114" s="112" t="str">
        <f>'[1]Daily Roster'!$F114</f>
        <v>Angelene</v>
      </c>
      <c r="G114" s="112" t="str">
        <f>'[1]Daily Roster'!$G114</f>
        <v>K.Tiong</v>
      </c>
      <c r="H114" s="112">
        <f>'[1]Daily Roster'!$H114</f>
        <v>0</v>
      </c>
      <c r="I114" s="112" t="str">
        <f>'[1]Daily Roster'!$I114</f>
        <v>Diana</v>
      </c>
      <c r="J114" s="112">
        <f>'[1]Daily Roster'!$J114</f>
        <v>0</v>
      </c>
      <c r="K114" s="112">
        <f>'[1]Daily Roster'!$K114</f>
        <v>0</v>
      </c>
      <c r="L114" s="112">
        <f>'[1]Daily Roster'!$L114</f>
        <v>0</v>
      </c>
      <c r="M114" s="112">
        <f>'[1]Daily Roster'!$M114</f>
        <v>0</v>
      </c>
      <c r="N114" s="112">
        <f>'[1]Daily Roster'!$N114</f>
        <v>0</v>
      </c>
      <c r="O114" s="112">
        <f>'[1]Daily Roster'!$O114</f>
        <v>0</v>
      </c>
      <c r="P114" s="112">
        <f>'[1]Daily Roster'!$P114</f>
        <v>0</v>
      </c>
      <c r="Q114" s="112">
        <f>'[1]Daily Roster'!$Q114</f>
        <v>0</v>
      </c>
      <c r="R114" s="112">
        <f>'[1]Daily Roster'!$R114</f>
        <v>0</v>
      </c>
      <c r="S114" s="112">
        <f>'[1]Daily Roster'!$S114</f>
        <v>0</v>
      </c>
      <c r="T114" s="112">
        <f>'[1]Daily Roster'!$T114</f>
        <v>0</v>
      </c>
      <c r="V114" s="107"/>
      <c r="W114" s="107"/>
      <c r="X114" s="107"/>
      <c r="Z114" s="109"/>
      <c r="AA114" s="109"/>
      <c r="AB114" s="109"/>
      <c r="AC114" s="109"/>
      <c r="AD114" s="109"/>
      <c r="AF114" s="54"/>
    </row>
    <row r="115" spans="1:32" x14ac:dyDescent="0.3">
      <c r="A115" s="103">
        <v>43621</v>
      </c>
      <c r="B115" s="104" t="s">
        <v>2</v>
      </c>
      <c r="C115" s="112" t="str">
        <f>'[1]Daily Roster'!$C115</f>
        <v>Robert</v>
      </c>
      <c r="D115" s="112" t="str">
        <f>'[1]Daily Roster'!$D115</f>
        <v>Daisy</v>
      </c>
      <c r="E115" s="112" t="str">
        <f>'[1]Daily Roster'!$E115</f>
        <v>Stella</v>
      </c>
      <c r="F115" s="112" t="str">
        <f>'[1]Daily Roster'!$F115</f>
        <v>Angelene</v>
      </c>
      <c r="G115" s="112" t="str">
        <f>'[1]Daily Roster'!$G115</f>
        <v>G.Lau</v>
      </c>
      <c r="H115" s="112">
        <f>'[1]Daily Roster'!$H115</f>
        <v>0</v>
      </c>
      <c r="I115" s="112" t="str">
        <f>'[1]Daily Roster'!$I115</f>
        <v>Diana</v>
      </c>
      <c r="J115" s="112">
        <f>'[1]Daily Roster'!$J115</f>
        <v>0</v>
      </c>
      <c r="K115" s="112">
        <f>'[1]Daily Roster'!$K115</f>
        <v>0</v>
      </c>
      <c r="L115" s="112">
        <f>'[1]Daily Roster'!$L115</f>
        <v>0</v>
      </c>
      <c r="M115" s="112">
        <f>'[1]Daily Roster'!$M115</f>
        <v>0</v>
      </c>
      <c r="N115" s="112">
        <f>'[1]Daily Roster'!$N115</f>
        <v>0</v>
      </c>
      <c r="O115" s="112">
        <f>'[1]Daily Roster'!$O115</f>
        <v>0</v>
      </c>
      <c r="P115" s="112">
        <f>'[1]Daily Roster'!$P115</f>
        <v>0</v>
      </c>
      <c r="Q115" s="112">
        <f>'[1]Daily Roster'!$Q115</f>
        <v>0</v>
      </c>
      <c r="R115" s="112">
        <f>'[1]Daily Roster'!$R115</f>
        <v>0</v>
      </c>
      <c r="S115" s="112">
        <f>'[1]Daily Roster'!$S115</f>
        <v>0</v>
      </c>
      <c r="T115" s="112">
        <f>'[1]Daily Roster'!$T115</f>
        <v>0</v>
      </c>
      <c r="V115" s="107"/>
      <c r="W115" s="107"/>
      <c r="X115" s="107"/>
      <c r="Z115" s="109"/>
      <c r="AA115" s="109"/>
      <c r="AB115" s="109"/>
      <c r="AC115" s="109"/>
      <c r="AD115" s="109"/>
      <c r="AF115" s="54"/>
    </row>
    <row r="116" spans="1:32" x14ac:dyDescent="0.3">
      <c r="A116" s="103">
        <v>43622</v>
      </c>
      <c r="B116" s="104" t="s">
        <v>3</v>
      </c>
      <c r="C116" s="112" t="str">
        <f>'[1]Daily Roster'!$C116</f>
        <v>Robert</v>
      </c>
      <c r="D116" s="112" t="str">
        <f>'[1]Daily Roster'!$D116</f>
        <v>Daisy</v>
      </c>
      <c r="E116" s="112" t="str">
        <f>'[1]Daily Roster'!$E116</f>
        <v>G.Lau</v>
      </c>
      <c r="F116" s="112" t="str">
        <f>'[1]Daily Roster'!$F116</f>
        <v>Angelene</v>
      </c>
      <c r="G116" s="112">
        <f>'[1]Daily Roster'!$G116</f>
        <v>0</v>
      </c>
      <c r="H116" s="112">
        <f>'[1]Daily Roster'!$H116</f>
        <v>0</v>
      </c>
      <c r="I116" s="112" t="str">
        <f>'[1]Daily Roster'!$I116</f>
        <v>Diana</v>
      </c>
      <c r="J116" s="112">
        <f>'[1]Daily Roster'!$J116</f>
        <v>0</v>
      </c>
      <c r="K116" s="112">
        <f>'[1]Daily Roster'!$K116</f>
        <v>0</v>
      </c>
      <c r="L116" s="112">
        <f>'[1]Daily Roster'!$L116</f>
        <v>0</v>
      </c>
      <c r="M116" s="112">
        <f>'[1]Daily Roster'!$M116</f>
        <v>0</v>
      </c>
      <c r="N116" s="112">
        <f>'[1]Daily Roster'!$N116</f>
        <v>0</v>
      </c>
      <c r="O116" s="112">
        <f>'[1]Daily Roster'!$O116</f>
        <v>0</v>
      </c>
      <c r="P116" s="112">
        <f>'[1]Daily Roster'!$P116</f>
        <v>0</v>
      </c>
      <c r="Q116" s="112">
        <f>'[1]Daily Roster'!$Q116</f>
        <v>0</v>
      </c>
      <c r="R116" s="112">
        <f>'[1]Daily Roster'!$R116</f>
        <v>0</v>
      </c>
      <c r="S116" s="112">
        <f>'[1]Daily Roster'!$S116</f>
        <v>0</v>
      </c>
      <c r="T116" s="112">
        <f>'[1]Daily Roster'!$T116</f>
        <v>0</v>
      </c>
      <c r="V116" s="107"/>
      <c r="W116" s="107"/>
      <c r="X116" s="107"/>
      <c r="Z116" s="109"/>
      <c r="AA116" s="109"/>
      <c r="AB116" s="109"/>
      <c r="AC116" s="109"/>
      <c r="AD116" s="109"/>
      <c r="AF116" s="54"/>
    </row>
    <row r="117" spans="1:32" x14ac:dyDescent="0.3">
      <c r="A117" s="103">
        <v>43623</v>
      </c>
      <c r="B117" s="104" t="s">
        <v>4</v>
      </c>
      <c r="C117" s="112" t="str">
        <f>'[1]Daily Roster'!$C117</f>
        <v>Robert</v>
      </c>
      <c r="D117" s="112" t="str">
        <f>'[1]Daily Roster'!$D117</f>
        <v>Daisy</v>
      </c>
      <c r="E117" s="112" t="str">
        <f>'[1]Daily Roster'!$E117</f>
        <v>Stella</v>
      </c>
      <c r="F117" s="112" t="str">
        <f>'[1]Daily Roster'!$F117</f>
        <v>Angelene</v>
      </c>
      <c r="G117" s="112" t="str">
        <f>'[1]Daily Roster'!$G117</f>
        <v>G.Lau</v>
      </c>
      <c r="H117" s="112">
        <f>'[1]Daily Roster'!$H117</f>
        <v>0</v>
      </c>
      <c r="I117" s="112" t="str">
        <f>'[1]Daily Roster'!$I117</f>
        <v>Diana</v>
      </c>
      <c r="J117" s="112">
        <f>'[1]Daily Roster'!$J117</f>
        <v>0</v>
      </c>
      <c r="K117" s="112">
        <f>'[1]Daily Roster'!$K117</f>
        <v>0</v>
      </c>
      <c r="L117" s="112">
        <f>'[1]Daily Roster'!$L117</f>
        <v>0</v>
      </c>
      <c r="M117" s="112">
        <f>'[1]Daily Roster'!$M117</f>
        <v>0</v>
      </c>
      <c r="N117" s="112">
        <f>'[1]Daily Roster'!$N117</f>
        <v>0</v>
      </c>
      <c r="O117" s="112">
        <f>'[1]Daily Roster'!$O117</f>
        <v>0</v>
      </c>
      <c r="P117" s="112">
        <f>'[1]Daily Roster'!$P117</f>
        <v>0</v>
      </c>
      <c r="Q117" s="112">
        <f>'[1]Daily Roster'!$Q117</f>
        <v>0</v>
      </c>
      <c r="R117" s="112">
        <f>'[1]Daily Roster'!$R117</f>
        <v>0</v>
      </c>
      <c r="S117" s="112">
        <f>'[1]Daily Roster'!$S117</f>
        <v>0</v>
      </c>
      <c r="T117" s="112">
        <f>'[1]Daily Roster'!$T117</f>
        <v>0</v>
      </c>
      <c r="V117" s="107"/>
      <c r="W117" s="107"/>
      <c r="X117" s="107"/>
      <c r="Z117" s="109"/>
      <c r="AA117" s="109"/>
      <c r="AB117" s="109"/>
      <c r="AC117" s="109"/>
      <c r="AD117" s="109"/>
      <c r="AF117" s="54"/>
    </row>
    <row r="118" spans="1:32" x14ac:dyDescent="0.3">
      <c r="A118" s="103">
        <v>43626</v>
      </c>
      <c r="B118" s="104" t="s">
        <v>5</v>
      </c>
      <c r="C118" s="112">
        <f>'[1]Daily Roster'!$C118</f>
        <v>0</v>
      </c>
      <c r="D118" s="112">
        <f>'[1]Daily Roster'!$D118</f>
        <v>0</v>
      </c>
      <c r="E118" s="112">
        <f>'[1]Daily Roster'!$E118</f>
        <v>0</v>
      </c>
      <c r="F118" s="112">
        <f>'[1]Daily Roster'!$F118</f>
        <v>0</v>
      </c>
      <c r="G118" s="112">
        <f>'[1]Daily Roster'!$G118</f>
        <v>0</v>
      </c>
      <c r="H118" s="112">
        <f>'[1]Daily Roster'!$H118</f>
        <v>0</v>
      </c>
      <c r="I118" s="112">
        <f>'[1]Daily Roster'!$I118</f>
        <v>0</v>
      </c>
      <c r="J118" s="112">
        <f>'[1]Daily Roster'!$J118</f>
        <v>0</v>
      </c>
      <c r="K118" s="112">
        <f>'[1]Daily Roster'!$K118</f>
        <v>0</v>
      </c>
      <c r="L118" s="112">
        <f>'[1]Daily Roster'!$L118</f>
        <v>0</v>
      </c>
      <c r="M118" s="112">
        <f>'[1]Daily Roster'!$M118</f>
        <v>0</v>
      </c>
      <c r="N118" s="112">
        <f>'[1]Daily Roster'!$N118</f>
        <v>0</v>
      </c>
      <c r="O118" s="112">
        <f>'[1]Daily Roster'!$O118</f>
        <v>0</v>
      </c>
      <c r="P118" s="112">
        <f>'[1]Daily Roster'!$P118</f>
        <v>0</v>
      </c>
      <c r="Q118" s="112">
        <f>'[1]Daily Roster'!$Q118</f>
        <v>0</v>
      </c>
      <c r="R118" s="112">
        <f>'[1]Daily Roster'!$R118</f>
        <v>0</v>
      </c>
      <c r="S118" s="112">
        <f>'[1]Daily Roster'!$S118</f>
        <v>0</v>
      </c>
      <c r="T118" s="112">
        <f>'[1]Daily Roster'!$T118</f>
        <v>0</v>
      </c>
      <c r="V118" s="107"/>
      <c r="W118" s="107"/>
      <c r="X118" s="107"/>
      <c r="Z118" s="109"/>
      <c r="AA118" s="109"/>
      <c r="AB118" s="109"/>
      <c r="AC118" s="109"/>
      <c r="AD118" s="109"/>
      <c r="AF118" s="54"/>
    </row>
    <row r="119" spans="1:32" x14ac:dyDescent="0.3">
      <c r="A119" s="103">
        <v>43627</v>
      </c>
      <c r="B119" s="104" t="s">
        <v>1</v>
      </c>
      <c r="C119" s="112" t="str">
        <f>'[1]Daily Roster'!$C119</f>
        <v>Robert</v>
      </c>
      <c r="D119" s="112" t="str">
        <f>'[1]Daily Roster'!$D119</f>
        <v>Daisy</v>
      </c>
      <c r="E119" s="112" t="str">
        <f>'[1]Daily Roster'!$E119</f>
        <v>G.Lau</v>
      </c>
      <c r="F119" s="112" t="str">
        <f>'[1]Daily Roster'!$F119</f>
        <v>Angelene</v>
      </c>
      <c r="G119" s="112" t="str">
        <f>'[1]Daily Roster'!$G119</f>
        <v>K.Tiong</v>
      </c>
      <c r="H119" s="112">
        <f>'[1]Daily Roster'!$H119</f>
        <v>0</v>
      </c>
      <c r="I119" s="112">
        <f>'[1]Daily Roster'!$I119</f>
        <v>0</v>
      </c>
      <c r="J119" s="112">
        <f>'[1]Daily Roster'!$J119</f>
        <v>0</v>
      </c>
      <c r="K119" s="112">
        <f>'[1]Daily Roster'!$K119</f>
        <v>0</v>
      </c>
      <c r="L119" s="112">
        <f>'[1]Daily Roster'!$L119</f>
        <v>0</v>
      </c>
      <c r="M119" s="112">
        <f>'[1]Daily Roster'!$M119</f>
        <v>0</v>
      </c>
      <c r="N119" s="112">
        <f>'[1]Daily Roster'!$N119</f>
        <v>0</v>
      </c>
      <c r="O119" s="112">
        <f>'[1]Daily Roster'!$O119</f>
        <v>0</v>
      </c>
      <c r="P119" s="112">
        <f>'[1]Daily Roster'!$P119</f>
        <v>0</v>
      </c>
      <c r="Q119" s="112">
        <f>'[1]Daily Roster'!$Q119</f>
        <v>0</v>
      </c>
      <c r="R119" s="112">
        <f>'[1]Daily Roster'!$R119</f>
        <v>0</v>
      </c>
      <c r="S119" s="112">
        <f>'[1]Daily Roster'!$S119</f>
        <v>0</v>
      </c>
      <c r="T119" s="112">
        <f>'[1]Daily Roster'!$T119</f>
        <v>0</v>
      </c>
      <c r="V119" s="107"/>
      <c r="W119" s="107"/>
      <c r="X119" s="107"/>
      <c r="Z119" s="109"/>
      <c r="AA119" s="109"/>
      <c r="AB119" s="109"/>
      <c r="AC119" s="109"/>
      <c r="AD119" s="109"/>
      <c r="AF119" s="54"/>
    </row>
    <row r="120" spans="1:32" x14ac:dyDescent="0.3">
      <c r="A120" s="103">
        <v>43628</v>
      </c>
      <c r="B120" s="104" t="s">
        <v>2</v>
      </c>
      <c r="C120" s="112" t="str">
        <f>'[1]Daily Roster'!$C120</f>
        <v>Robert</v>
      </c>
      <c r="D120" s="112" t="str">
        <f>'[1]Daily Roster'!$D120</f>
        <v>Daisy</v>
      </c>
      <c r="E120" s="112" t="str">
        <f>'[1]Daily Roster'!$E120</f>
        <v>Stella</v>
      </c>
      <c r="F120" s="112" t="str">
        <f>'[1]Daily Roster'!$F120</f>
        <v>Angelene</v>
      </c>
      <c r="G120" s="112" t="str">
        <f>'[1]Daily Roster'!$G120</f>
        <v>G.Lau</v>
      </c>
      <c r="H120" s="112">
        <f>'[1]Daily Roster'!$H120</f>
        <v>0</v>
      </c>
      <c r="I120" s="112">
        <f>'[1]Daily Roster'!$I120</f>
        <v>0</v>
      </c>
      <c r="J120" s="112">
        <f>'[1]Daily Roster'!$J120</f>
        <v>0</v>
      </c>
      <c r="K120" s="112">
        <f>'[1]Daily Roster'!$K120</f>
        <v>0</v>
      </c>
      <c r="L120" s="112">
        <f>'[1]Daily Roster'!$L120</f>
        <v>0</v>
      </c>
      <c r="M120" s="112">
        <f>'[1]Daily Roster'!$M120</f>
        <v>0</v>
      </c>
      <c r="N120" s="112">
        <f>'[1]Daily Roster'!$N120</f>
        <v>0</v>
      </c>
      <c r="O120" s="112">
        <f>'[1]Daily Roster'!$O120</f>
        <v>0</v>
      </c>
      <c r="P120" s="112">
        <f>'[1]Daily Roster'!$P120</f>
        <v>0</v>
      </c>
      <c r="Q120" s="112">
        <f>'[1]Daily Roster'!$Q120</f>
        <v>0</v>
      </c>
      <c r="R120" s="112">
        <f>'[1]Daily Roster'!$R120</f>
        <v>0</v>
      </c>
      <c r="S120" s="112">
        <f>'[1]Daily Roster'!$S120</f>
        <v>0</v>
      </c>
      <c r="T120" s="112">
        <f>'[1]Daily Roster'!$T120</f>
        <v>0</v>
      </c>
      <c r="V120" s="107"/>
      <c r="W120" s="107"/>
      <c r="X120" s="107"/>
      <c r="Z120" s="109"/>
      <c r="AA120" s="109"/>
      <c r="AB120" s="109"/>
      <c r="AC120" s="109"/>
      <c r="AD120" s="109"/>
      <c r="AF120" s="54"/>
    </row>
    <row r="121" spans="1:32" x14ac:dyDescent="0.3">
      <c r="A121" s="103">
        <v>43629</v>
      </c>
      <c r="B121" s="104" t="s">
        <v>3</v>
      </c>
      <c r="C121" s="112" t="str">
        <f>'[1]Daily Roster'!$C121</f>
        <v>Robert</v>
      </c>
      <c r="D121" s="112" t="str">
        <f>'[1]Daily Roster'!$D121</f>
        <v>Daisy</v>
      </c>
      <c r="E121" s="112" t="str">
        <f>'[1]Daily Roster'!$E121</f>
        <v>G.Lau</v>
      </c>
      <c r="F121" s="112" t="str">
        <f>'[1]Daily Roster'!$F121</f>
        <v>Angelene</v>
      </c>
      <c r="G121" s="112" t="str">
        <f>'[1]Daily Roster'!$G121</f>
        <v xml:space="preserve"> </v>
      </c>
      <c r="H121" s="112">
        <f>'[1]Daily Roster'!$H121</f>
        <v>0</v>
      </c>
      <c r="I121" s="112">
        <f>'[1]Daily Roster'!$I121</f>
        <v>0</v>
      </c>
      <c r="J121" s="112">
        <f>'[1]Daily Roster'!$J121</f>
        <v>0</v>
      </c>
      <c r="K121" s="112">
        <f>'[1]Daily Roster'!$K121</f>
        <v>0</v>
      </c>
      <c r="L121" s="112">
        <f>'[1]Daily Roster'!$L121</f>
        <v>0</v>
      </c>
      <c r="M121" s="112">
        <f>'[1]Daily Roster'!$M121</f>
        <v>0</v>
      </c>
      <c r="N121" s="112">
        <f>'[1]Daily Roster'!$N121</f>
        <v>0</v>
      </c>
      <c r="O121" s="112">
        <f>'[1]Daily Roster'!$O121</f>
        <v>0</v>
      </c>
      <c r="P121" s="112">
        <f>'[1]Daily Roster'!$P121</f>
        <v>0</v>
      </c>
      <c r="Q121" s="112">
        <f>'[1]Daily Roster'!$Q121</f>
        <v>0</v>
      </c>
      <c r="R121" s="112">
        <f>'[1]Daily Roster'!$R121</f>
        <v>0</v>
      </c>
      <c r="S121" s="112">
        <f>'[1]Daily Roster'!$S121</f>
        <v>0</v>
      </c>
      <c r="T121" s="112">
        <f>'[1]Daily Roster'!$T121</f>
        <v>0</v>
      </c>
      <c r="V121" s="107"/>
      <c r="W121" s="107"/>
      <c r="X121" s="107"/>
      <c r="Z121" s="109"/>
      <c r="AA121" s="109"/>
      <c r="AB121" s="109"/>
      <c r="AC121" s="109"/>
      <c r="AD121" s="109"/>
      <c r="AF121" s="54"/>
    </row>
    <row r="122" spans="1:32" x14ac:dyDescent="0.3">
      <c r="A122" s="103">
        <v>43630</v>
      </c>
      <c r="B122" s="104" t="s">
        <v>4</v>
      </c>
      <c r="C122" s="112" t="str">
        <f>'[1]Daily Roster'!$C122</f>
        <v>Robert</v>
      </c>
      <c r="D122" s="112" t="str">
        <f>'[1]Daily Roster'!$D122</f>
        <v>Daisy</v>
      </c>
      <c r="E122" s="112" t="str">
        <f>'[1]Daily Roster'!$E122</f>
        <v>Stella</v>
      </c>
      <c r="F122" s="112" t="str">
        <f>'[1]Daily Roster'!$F122</f>
        <v>Angelene</v>
      </c>
      <c r="G122" s="112" t="str">
        <f>'[1]Daily Roster'!$G122</f>
        <v>G.Lau</v>
      </c>
      <c r="H122" s="112">
        <f>'[1]Daily Roster'!$H122</f>
        <v>0</v>
      </c>
      <c r="I122" s="112">
        <f>'[1]Daily Roster'!$I122</f>
        <v>0</v>
      </c>
      <c r="J122" s="112">
        <f>'[1]Daily Roster'!$J122</f>
        <v>0</v>
      </c>
      <c r="K122" s="112">
        <f>'[1]Daily Roster'!$K122</f>
        <v>0</v>
      </c>
      <c r="L122" s="112">
        <f>'[1]Daily Roster'!$L122</f>
        <v>0</v>
      </c>
      <c r="M122" s="112">
        <f>'[1]Daily Roster'!$M122</f>
        <v>0</v>
      </c>
      <c r="N122" s="112">
        <f>'[1]Daily Roster'!$N122</f>
        <v>0</v>
      </c>
      <c r="O122" s="112">
        <f>'[1]Daily Roster'!$O122</f>
        <v>0</v>
      </c>
      <c r="P122" s="112">
        <f>'[1]Daily Roster'!$P122</f>
        <v>0</v>
      </c>
      <c r="Q122" s="112">
        <f>'[1]Daily Roster'!$Q122</f>
        <v>0</v>
      </c>
      <c r="R122" s="112">
        <f>'[1]Daily Roster'!$R122</f>
        <v>0</v>
      </c>
      <c r="S122" s="112">
        <f>'[1]Daily Roster'!$S122</f>
        <v>0</v>
      </c>
      <c r="T122" s="112">
        <f>'[1]Daily Roster'!$T122</f>
        <v>0</v>
      </c>
      <c r="V122" s="107"/>
      <c r="W122" s="107"/>
      <c r="X122" s="107"/>
      <c r="Z122" s="109"/>
      <c r="AA122" s="109"/>
      <c r="AB122" s="109"/>
      <c r="AC122" s="109"/>
      <c r="AD122" s="109"/>
      <c r="AF122" s="54"/>
    </row>
    <row r="123" spans="1:32" x14ac:dyDescent="0.3">
      <c r="A123" s="103">
        <v>43633</v>
      </c>
      <c r="B123" s="104" t="s">
        <v>5</v>
      </c>
      <c r="C123" s="112" t="str">
        <f>'[1]Daily Roster'!$C123</f>
        <v>Robert</v>
      </c>
      <c r="D123" s="112" t="str">
        <f>'[1]Daily Roster'!$D123</f>
        <v>G.Lau</v>
      </c>
      <c r="E123" s="112" t="str">
        <f>'[1]Daily Roster'!$E123</f>
        <v>Stella</v>
      </c>
      <c r="F123" s="112" t="str">
        <f>'[1]Daily Roster'!$F123</f>
        <v>Angelene</v>
      </c>
      <c r="G123" s="112" t="str">
        <f>'[1]Daily Roster'!$G123</f>
        <v>Bernadette</v>
      </c>
      <c r="H123" s="112">
        <f>'[1]Daily Roster'!$H123</f>
        <v>0</v>
      </c>
      <c r="I123" s="112">
        <f>'[1]Daily Roster'!$I123</f>
        <v>0</v>
      </c>
      <c r="J123" s="112">
        <f>'[1]Daily Roster'!$J123</f>
        <v>0</v>
      </c>
      <c r="K123" s="112">
        <f>'[1]Daily Roster'!$K123</f>
        <v>0</v>
      </c>
      <c r="L123" s="112">
        <f>'[1]Daily Roster'!$L123</f>
        <v>0</v>
      </c>
      <c r="M123" s="112">
        <f>'[1]Daily Roster'!$M123</f>
        <v>0</v>
      </c>
      <c r="N123" s="112">
        <f>'[1]Daily Roster'!$N123</f>
        <v>0</v>
      </c>
      <c r="O123" s="112">
        <f>'[1]Daily Roster'!$O123</f>
        <v>0</v>
      </c>
      <c r="P123" s="112">
        <f>'[1]Daily Roster'!$P123</f>
        <v>0</v>
      </c>
      <c r="Q123" s="112">
        <f>'[1]Daily Roster'!$Q123</f>
        <v>0</v>
      </c>
      <c r="R123" s="112">
        <f>'[1]Daily Roster'!$R123</f>
        <v>0</v>
      </c>
      <c r="S123" s="112">
        <f>'[1]Daily Roster'!$S123</f>
        <v>0</v>
      </c>
      <c r="T123" s="112">
        <f>'[1]Daily Roster'!$T123</f>
        <v>0</v>
      </c>
      <c r="V123" s="107"/>
      <c r="W123" s="107"/>
      <c r="X123" s="107"/>
      <c r="Z123" s="109"/>
      <c r="AA123" s="109"/>
      <c r="AB123" s="109"/>
      <c r="AC123" s="109"/>
      <c r="AD123" s="109"/>
      <c r="AF123" s="54"/>
    </row>
    <row r="124" spans="1:32" x14ac:dyDescent="0.3">
      <c r="A124" s="103">
        <v>43634</v>
      </c>
      <c r="B124" s="104" t="s">
        <v>1</v>
      </c>
      <c r="C124" s="112" t="str">
        <f>'[1]Daily Roster'!$C124</f>
        <v>Robert</v>
      </c>
      <c r="D124" s="112" t="str">
        <f>'[1]Daily Roster'!$D124</f>
        <v>Daisy</v>
      </c>
      <c r="E124" s="112" t="str">
        <f>'[1]Daily Roster'!$E124</f>
        <v>G.Lau</v>
      </c>
      <c r="F124" s="112" t="str">
        <f>'[1]Daily Roster'!$F124</f>
        <v>Angelene</v>
      </c>
      <c r="G124" s="112" t="str">
        <f>'[1]Daily Roster'!$G124</f>
        <v>K.Tiong</v>
      </c>
      <c r="H124" s="112">
        <f>'[1]Daily Roster'!$H124</f>
        <v>0</v>
      </c>
      <c r="I124" s="112">
        <f>'[1]Daily Roster'!$I124</f>
        <v>0</v>
      </c>
      <c r="J124" s="112">
        <f>'[1]Daily Roster'!$J124</f>
        <v>0</v>
      </c>
      <c r="K124" s="112">
        <f>'[1]Daily Roster'!$K124</f>
        <v>0</v>
      </c>
      <c r="L124" s="112">
        <f>'[1]Daily Roster'!$L124</f>
        <v>0</v>
      </c>
      <c r="M124" s="112">
        <f>'[1]Daily Roster'!$M124</f>
        <v>0</v>
      </c>
      <c r="N124" s="112">
        <f>'[1]Daily Roster'!$N124</f>
        <v>0</v>
      </c>
      <c r="O124" s="112">
        <f>'[1]Daily Roster'!$O124</f>
        <v>0</v>
      </c>
      <c r="P124" s="112">
        <f>'[1]Daily Roster'!$P124</f>
        <v>0</v>
      </c>
      <c r="Q124" s="112">
        <f>'[1]Daily Roster'!$Q124</f>
        <v>0</v>
      </c>
      <c r="R124" s="112">
        <f>'[1]Daily Roster'!$R124</f>
        <v>0</v>
      </c>
      <c r="S124" s="112">
        <f>'[1]Daily Roster'!$S124</f>
        <v>0</v>
      </c>
      <c r="T124" s="112">
        <f>'[1]Daily Roster'!$T124</f>
        <v>0</v>
      </c>
      <c r="V124" s="107"/>
      <c r="W124" s="107"/>
      <c r="X124" s="107"/>
      <c r="Z124" s="109"/>
      <c r="AA124" s="109"/>
      <c r="AB124" s="109"/>
      <c r="AC124" s="109"/>
      <c r="AD124" s="109"/>
      <c r="AF124" s="54"/>
    </row>
    <row r="125" spans="1:32" x14ac:dyDescent="0.3">
      <c r="A125" s="103">
        <v>43635</v>
      </c>
      <c r="B125" s="104" t="s">
        <v>2</v>
      </c>
      <c r="C125" s="112" t="str">
        <f>'[1]Daily Roster'!$C125</f>
        <v>Robert</v>
      </c>
      <c r="D125" s="112" t="str">
        <f>'[1]Daily Roster'!$D125</f>
        <v>Daisy</v>
      </c>
      <c r="E125" s="112" t="str">
        <f>'[1]Daily Roster'!$E125</f>
        <v>Stella</v>
      </c>
      <c r="F125" s="112" t="str">
        <f>'[1]Daily Roster'!$F125</f>
        <v>Angelene</v>
      </c>
      <c r="G125" s="112" t="str">
        <f>'[1]Daily Roster'!$G125</f>
        <v>G.Lau</v>
      </c>
      <c r="H125" s="112">
        <f>'[1]Daily Roster'!$H125</f>
        <v>0</v>
      </c>
      <c r="I125" s="112">
        <f>'[1]Daily Roster'!$I125</f>
        <v>0</v>
      </c>
      <c r="J125" s="112">
        <f>'[1]Daily Roster'!$J125</f>
        <v>0</v>
      </c>
      <c r="K125" s="112">
        <f>'[1]Daily Roster'!$K125</f>
        <v>0</v>
      </c>
      <c r="L125" s="112">
        <f>'[1]Daily Roster'!$L125</f>
        <v>0</v>
      </c>
      <c r="M125" s="112">
        <f>'[1]Daily Roster'!$M125</f>
        <v>0</v>
      </c>
      <c r="N125" s="112">
        <f>'[1]Daily Roster'!$N125</f>
        <v>0</v>
      </c>
      <c r="O125" s="112">
        <f>'[1]Daily Roster'!$O125</f>
        <v>0</v>
      </c>
      <c r="P125" s="112">
        <f>'[1]Daily Roster'!$P125</f>
        <v>0</v>
      </c>
      <c r="Q125" s="112">
        <f>'[1]Daily Roster'!$Q125</f>
        <v>0</v>
      </c>
      <c r="R125" s="112">
        <f>'[1]Daily Roster'!$R125</f>
        <v>0</v>
      </c>
      <c r="S125" s="112">
        <f>'[1]Daily Roster'!$S125</f>
        <v>0</v>
      </c>
      <c r="T125" s="112">
        <f>'[1]Daily Roster'!$T125</f>
        <v>0</v>
      </c>
      <c r="V125" s="107"/>
      <c r="W125" s="107"/>
      <c r="X125" s="107"/>
      <c r="Z125" s="109"/>
      <c r="AA125" s="109"/>
      <c r="AB125" s="109"/>
      <c r="AC125" s="109"/>
      <c r="AD125" s="109"/>
      <c r="AF125" s="54"/>
    </row>
    <row r="126" spans="1:32" x14ac:dyDescent="0.3">
      <c r="A126" s="103">
        <v>43636</v>
      </c>
      <c r="B126" s="104" t="s">
        <v>3</v>
      </c>
      <c r="C126" s="112" t="str">
        <f>'[1]Daily Roster'!$C126</f>
        <v>Robert</v>
      </c>
      <c r="D126" s="112" t="str">
        <f>'[1]Daily Roster'!$D126</f>
        <v>Daisy</v>
      </c>
      <c r="E126" s="112" t="str">
        <f>'[1]Daily Roster'!$E126</f>
        <v>G.Lau</v>
      </c>
      <c r="F126" s="112" t="str">
        <f>'[1]Daily Roster'!$F126</f>
        <v>Angelene</v>
      </c>
      <c r="G126" s="112">
        <f>'[1]Daily Roster'!$G126</f>
        <v>0</v>
      </c>
      <c r="H126" s="112">
        <f>'[1]Daily Roster'!$H126</f>
        <v>0</v>
      </c>
      <c r="I126" s="112">
        <f>'[1]Daily Roster'!$I126</f>
        <v>0</v>
      </c>
      <c r="J126" s="112">
        <f>'[1]Daily Roster'!$J126</f>
        <v>0</v>
      </c>
      <c r="K126" s="112">
        <f>'[1]Daily Roster'!$K126</f>
        <v>0</v>
      </c>
      <c r="L126" s="112">
        <f>'[1]Daily Roster'!$L126</f>
        <v>0</v>
      </c>
      <c r="M126" s="112">
        <f>'[1]Daily Roster'!$M126</f>
        <v>0</v>
      </c>
      <c r="N126" s="112">
        <f>'[1]Daily Roster'!$N126</f>
        <v>0</v>
      </c>
      <c r="O126" s="112">
        <f>'[1]Daily Roster'!$O126</f>
        <v>0</v>
      </c>
      <c r="P126" s="112">
        <f>'[1]Daily Roster'!$P126</f>
        <v>0</v>
      </c>
      <c r="Q126" s="112">
        <f>'[1]Daily Roster'!$Q126</f>
        <v>0</v>
      </c>
      <c r="R126" s="112">
        <f>'[1]Daily Roster'!$R126</f>
        <v>0</v>
      </c>
      <c r="S126" s="112">
        <f>'[1]Daily Roster'!$S126</f>
        <v>0</v>
      </c>
      <c r="T126" s="112">
        <f>'[1]Daily Roster'!$T126</f>
        <v>0</v>
      </c>
      <c r="V126" s="107"/>
      <c r="W126" s="107"/>
      <c r="X126" s="107"/>
      <c r="Z126" s="109"/>
      <c r="AA126" s="109"/>
      <c r="AB126" s="109"/>
      <c r="AC126" s="109"/>
      <c r="AD126" s="109"/>
      <c r="AF126" s="54"/>
    </row>
    <row r="127" spans="1:32" x14ac:dyDescent="0.3">
      <c r="A127" s="103">
        <v>43637</v>
      </c>
      <c r="B127" s="104" t="s">
        <v>4</v>
      </c>
      <c r="C127" s="112" t="str">
        <f>'[1]Daily Roster'!$C127</f>
        <v>Robert</v>
      </c>
      <c r="D127" s="112" t="str">
        <f>'[1]Daily Roster'!$D127</f>
        <v xml:space="preserve"> Daisy</v>
      </c>
      <c r="E127" s="112" t="str">
        <f>'[1]Daily Roster'!$E127</f>
        <v>Stella</v>
      </c>
      <c r="F127" s="112" t="str">
        <f>'[1]Daily Roster'!$F127</f>
        <v>Angelene</v>
      </c>
      <c r="G127" s="112" t="str">
        <f>'[1]Daily Roster'!$G127</f>
        <v>G.Lau</v>
      </c>
      <c r="H127" s="112">
        <f>'[1]Daily Roster'!$H127</f>
        <v>0</v>
      </c>
      <c r="I127" s="112">
        <f>'[1]Daily Roster'!$I127</f>
        <v>0</v>
      </c>
      <c r="J127" s="112">
        <f>'[1]Daily Roster'!$J127</f>
        <v>0</v>
      </c>
      <c r="K127" s="112">
        <f>'[1]Daily Roster'!$K127</f>
        <v>0</v>
      </c>
      <c r="L127" s="112">
        <f>'[1]Daily Roster'!$L127</f>
        <v>0</v>
      </c>
      <c r="M127" s="112">
        <f>'[1]Daily Roster'!$M127</f>
        <v>0</v>
      </c>
      <c r="N127" s="112">
        <f>'[1]Daily Roster'!$N127</f>
        <v>0</v>
      </c>
      <c r="O127" s="112">
        <f>'[1]Daily Roster'!$O127</f>
        <v>0</v>
      </c>
      <c r="P127" s="112">
        <f>'[1]Daily Roster'!$P127</f>
        <v>0</v>
      </c>
      <c r="Q127" s="112">
        <f>'[1]Daily Roster'!$Q127</f>
        <v>0</v>
      </c>
      <c r="R127" s="112">
        <f>'[1]Daily Roster'!$R127</f>
        <v>0</v>
      </c>
      <c r="S127" s="112">
        <f>'[1]Daily Roster'!$S127</f>
        <v>0</v>
      </c>
      <c r="T127" s="112">
        <f>'[1]Daily Roster'!$T127</f>
        <v>0</v>
      </c>
      <c r="V127" s="107"/>
      <c r="W127" s="107"/>
      <c r="X127" s="107"/>
      <c r="Z127" s="109"/>
      <c r="AA127" s="109"/>
      <c r="AB127" s="109"/>
      <c r="AC127" s="109"/>
      <c r="AD127" s="109"/>
      <c r="AF127" s="54"/>
    </row>
    <row r="128" spans="1:32" x14ac:dyDescent="0.3">
      <c r="A128" s="103">
        <v>43640</v>
      </c>
      <c r="B128" s="104" t="s">
        <v>5</v>
      </c>
      <c r="C128" s="112" t="str">
        <f>'[1]Daily Roster'!$C128</f>
        <v>G.Lau</v>
      </c>
      <c r="D128" s="112" t="str">
        <f>'[1]Daily Roster'!$D128</f>
        <v>Daisy</v>
      </c>
      <c r="E128" s="112" t="str">
        <f>'[1]Daily Roster'!$E128</f>
        <v>Stella</v>
      </c>
      <c r="F128" s="112" t="str">
        <f>'[1]Daily Roster'!$F128</f>
        <v>Angelene</v>
      </c>
      <c r="G128" s="112" t="str">
        <f>'[1]Daily Roster'!$G128</f>
        <v xml:space="preserve"> Bernadette</v>
      </c>
      <c r="H128" s="112">
        <f>'[1]Daily Roster'!$H128</f>
        <v>0</v>
      </c>
      <c r="I128" s="112" t="str">
        <f>'[1]Daily Roster'!$I128</f>
        <v>Diana</v>
      </c>
      <c r="J128" s="112">
        <f>'[1]Daily Roster'!$J128</f>
        <v>0</v>
      </c>
      <c r="K128" s="112">
        <f>'[1]Daily Roster'!$K128</f>
        <v>0</v>
      </c>
      <c r="L128" s="112">
        <f>'[1]Daily Roster'!$L128</f>
        <v>0</v>
      </c>
      <c r="M128" s="112">
        <f>'[1]Daily Roster'!$M128</f>
        <v>0</v>
      </c>
      <c r="N128" s="112">
        <f>'[1]Daily Roster'!$N128</f>
        <v>0</v>
      </c>
      <c r="O128" s="112">
        <f>'[1]Daily Roster'!$O128</f>
        <v>0</v>
      </c>
      <c r="P128" s="112">
        <f>'[1]Daily Roster'!$P128</f>
        <v>0</v>
      </c>
      <c r="Q128" s="112">
        <f>'[1]Daily Roster'!$Q128</f>
        <v>0</v>
      </c>
      <c r="R128" s="112">
        <f>'[1]Daily Roster'!$R128</f>
        <v>0</v>
      </c>
      <c r="S128" s="112">
        <f>'[1]Daily Roster'!$S128</f>
        <v>0</v>
      </c>
      <c r="T128" s="112">
        <f>'[1]Daily Roster'!$T128</f>
        <v>0</v>
      </c>
      <c r="V128" s="107"/>
      <c r="W128" s="107"/>
      <c r="X128" s="107"/>
      <c r="Z128" s="109"/>
      <c r="AA128" s="109"/>
      <c r="AB128" s="109"/>
      <c r="AC128" s="109"/>
      <c r="AD128" s="109"/>
      <c r="AF128" s="54"/>
    </row>
    <row r="129" spans="1:32" x14ac:dyDescent="0.3">
      <c r="A129" s="103">
        <v>43641</v>
      </c>
      <c r="B129" s="104" t="s">
        <v>1</v>
      </c>
      <c r="C129" s="112" t="str">
        <f>'[1]Daily Roster'!$C129</f>
        <v>Robert</v>
      </c>
      <c r="D129" s="112" t="str">
        <f>'[1]Daily Roster'!$D129</f>
        <v>Daisy</v>
      </c>
      <c r="E129" s="112" t="str">
        <f>'[1]Daily Roster'!$E129</f>
        <v>G.Lau</v>
      </c>
      <c r="F129" s="112" t="str">
        <f>'[1]Daily Roster'!$F129</f>
        <v>Angelene</v>
      </c>
      <c r="G129" s="112" t="str">
        <f>'[1]Daily Roster'!$G129</f>
        <v>K.Tiong</v>
      </c>
      <c r="H129" s="112">
        <f>'[1]Daily Roster'!$H129</f>
        <v>0</v>
      </c>
      <c r="I129" s="112" t="str">
        <f>'[1]Daily Roster'!$I129</f>
        <v>Diana</v>
      </c>
      <c r="J129" s="112">
        <f>'[1]Daily Roster'!$J129</f>
        <v>0</v>
      </c>
      <c r="K129" s="112">
        <f>'[1]Daily Roster'!$K129</f>
        <v>0</v>
      </c>
      <c r="L129" s="112">
        <f>'[1]Daily Roster'!$L129</f>
        <v>0</v>
      </c>
      <c r="M129" s="112">
        <f>'[1]Daily Roster'!$M129</f>
        <v>0</v>
      </c>
      <c r="N129" s="112">
        <f>'[1]Daily Roster'!$N129</f>
        <v>0</v>
      </c>
      <c r="O129" s="112">
        <f>'[1]Daily Roster'!$O129</f>
        <v>0</v>
      </c>
      <c r="P129" s="112">
        <f>'[1]Daily Roster'!$P129</f>
        <v>0</v>
      </c>
      <c r="Q129" s="112">
        <f>'[1]Daily Roster'!$Q129</f>
        <v>0</v>
      </c>
      <c r="R129" s="112">
        <f>'[1]Daily Roster'!$R129</f>
        <v>0</v>
      </c>
      <c r="S129" s="112">
        <f>'[1]Daily Roster'!$S129</f>
        <v>0</v>
      </c>
      <c r="T129" s="112">
        <f>'[1]Daily Roster'!$T129</f>
        <v>0</v>
      </c>
      <c r="V129" s="107"/>
      <c r="W129" s="107"/>
      <c r="X129" s="107"/>
      <c r="Z129" s="109"/>
      <c r="AA129" s="109"/>
      <c r="AB129" s="109"/>
      <c r="AC129" s="109"/>
      <c r="AD129" s="109"/>
      <c r="AF129" s="54"/>
    </row>
    <row r="130" spans="1:32" x14ac:dyDescent="0.3">
      <c r="A130" s="103">
        <v>43642</v>
      </c>
      <c r="B130" s="104" t="s">
        <v>2</v>
      </c>
      <c r="C130" s="112" t="str">
        <f>'[1]Daily Roster'!$C130</f>
        <v>Robert</v>
      </c>
      <c r="D130" s="112" t="str">
        <f>'[1]Daily Roster'!$D130</f>
        <v>Daisy</v>
      </c>
      <c r="E130" s="112" t="str">
        <f>'[1]Daily Roster'!$E130</f>
        <v>Stella</v>
      </c>
      <c r="F130" s="112" t="str">
        <f>'[1]Daily Roster'!$F130</f>
        <v>G.Lau</v>
      </c>
      <c r="G130" s="112" t="str">
        <f>'[1]Daily Roster'!$G130</f>
        <v xml:space="preserve"> </v>
      </c>
      <c r="H130" s="112">
        <f>'[1]Daily Roster'!$H130</f>
        <v>0</v>
      </c>
      <c r="I130" s="112" t="str">
        <f>'[1]Daily Roster'!$I130</f>
        <v>Diana</v>
      </c>
      <c r="J130" s="112">
        <f>'[1]Daily Roster'!$J130</f>
        <v>0</v>
      </c>
      <c r="K130" s="112">
        <f>'[1]Daily Roster'!$K130</f>
        <v>0</v>
      </c>
      <c r="L130" s="112">
        <f>'[1]Daily Roster'!$L130</f>
        <v>0</v>
      </c>
      <c r="M130" s="112">
        <f>'[1]Daily Roster'!$M130</f>
        <v>0</v>
      </c>
      <c r="N130" s="112">
        <f>'[1]Daily Roster'!$N130</f>
        <v>0</v>
      </c>
      <c r="O130" s="112">
        <f>'[1]Daily Roster'!$O130</f>
        <v>0</v>
      </c>
      <c r="P130" s="112">
        <f>'[1]Daily Roster'!$P130</f>
        <v>0</v>
      </c>
      <c r="Q130" s="112">
        <f>'[1]Daily Roster'!$Q130</f>
        <v>0</v>
      </c>
      <c r="R130" s="112">
        <f>'[1]Daily Roster'!$R130</f>
        <v>0</v>
      </c>
      <c r="S130" s="112">
        <f>'[1]Daily Roster'!$S130</f>
        <v>0</v>
      </c>
      <c r="T130" s="112">
        <f>'[1]Daily Roster'!$T130</f>
        <v>0</v>
      </c>
      <c r="V130" s="107"/>
      <c r="W130" s="107"/>
      <c r="X130" s="107"/>
      <c r="Z130" s="109"/>
      <c r="AA130" s="109"/>
      <c r="AB130" s="109"/>
      <c r="AC130" s="109"/>
      <c r="AD130" s="109"/>
      <c r="AF130" s="54"/>
    </row>
    <row r="131" spans="1:32" x14ac:dyDescent="0.3">
      <c r="A131" s="103">
        <v>43643</v>
      </c>
      <c r="B131" s="104" t="s">
        <v>3</v>
      </c>
      <c r="C131" s="112" t="str">
        <f>'[1]Daily Roster'!$C131</f>
        <v>Robert</v>
      </c>
      <c r="D131" s="112" t="str">
        <f>'[1]Daily Roster'!$D131</f>
        <v>Daisy</v>
      </c>
      <c r="E131" s="112" t="str">
        <f>'[1]Daily Roster'!$E131</f>
        <v>G.Lau</v>
      </c>
      <c r="F131" s="112" t="str">
        <f>'[1]Daily Roster'!$F131</f>
        <v>Angelene</v>
      </c>
      <c r="G131" s="112">
        <f>'[1]Daily Roster'!$G131</f>
        <v>0</v>
      </c>
      <c r="H131" s="112">
        <f>'[1]Daily Roster'!$H131</f>
        <v>0</v>
      </c>
      <c r="I131" s="112" t="str">
        <f>'[1]Daily Roster'!$I131</f>
        <v>Diana</v>
      </c>
      <c r="J131" s="112">
        <f>'[1]Daily Roster'!$J131</f>
        <v>0</v>
      </c>
      <c r="K131" s="112">
        <f>'[1]Daily Roster'!$K131</f>
        <v>0</v>
      </c>
      <c r="L131" s="112">
        <f>'[1]Daily Roster'!$L131</f>
        <v>0</v>
      </c>
      <c r="M131" s="112">
        <f>'[1]Daily Roster'!$M131</f>
        <v>0</v>
      </c>
      <c r="N131" s="112">
        <f>'[1]Daily Roster'!$N131</f>
        <v>0</v>
      </c>
      <c r="O131" s="112">
        <f>'[1]Daily Roster'!$O131</f>
        <v>0</v>
      </c>
      <c r="P131" s="112">
        <f>'[1]Daily Roster'!$P131</f>
        <v>0</v>
      </c>
      <c r="Q131" s="112">
        <f>'[1]Daily Roster'!$Q131</f>
        <v>0</v>
      </c>
      <c r="R131" s="112">
        <f>'[1]Daily Roster'!$R131</f>
        <v>0</v>
      </c>
      <c r="S131" s="112">
        <f>'[1]Daily Roster'!$S131</f>
        <v>0</v>
      </c>
      <c r="T131" s="112">
        <f>'[1]Daily Roster'!$T131</f>
        <v>0</v>
      </c>
      <c r="V131" s="107"/>
      <c r="W131" s="107"/>
      <c r="X131" s="107"/>
      <c r="Z131" s="109"/>
      <c r="AA131" s="109"/>
      <c r="AB131" s="109"/>
      <c r="AC131" s="109"/>
      <c r="AD131" s="109"/>
      <c r="AF131" s="54"/>
    </row>
    <row r="132" spans="1:32" x14ac:dyDescent="0.3">
      <c r="A132" s="103">
        <v>43644</v>
      </c>
      <c r="B132" s="104" t="s">
        <v>4</v>
      </c>
      <c r="C132" s="112" t="str">
        <f>'[1]Daily Roster'!$C132</f>
        <v>Robert</v>
      </c>
      <c r="D132" s="112" t="str">
        <f>'[1]Daily Roster'!$D132</f>
        <v>Daisy</v>
      </c>
      <c r="E132" s="112" t="str">
        <f>'[1]Daily Roster'!$E132</f>
        <v>Stella</v>
      </c>
      <c r="F132" s="112" t="str">
        <f>'[1]Daily Roster'!$F132</f>
        <v>Angelene</v>
      </c>
      <c r="G132" s="112" t="str">
        <f>'[1]Daily Roster'!$G132</f>
        <v>G.Lau</v>
      </c>
      <c r="H132" s="112">
        <f>'[1]Daily Roster'!$H132</f>
        <v>0</v>
      </c>
      <c r="I132" s="112" t="str">
        <f>'[1]Daily Roster'!$I132</f>
        <v>Diana</v>
      </c>
      <c r="J132" s="112">
        <f>'[1]Daily Roster'!$J132</f>
        <v>0</v>
      </c>
      <c r="K132" s="112">
        <f>'[1]Daily Roster'!$K132</f>
        <v>0</v>
      </c>
      <c r="L132" s="112">
        <f>'[1]Daily Roster'!$L132</f>
        <v>0</v>
      </c>
      <c r="M132" s="112">
        <f>'[1]Daily Roster'!$M132</f>
        <v>0</v>
      </c>
      <c r="N132" s="112">
        <f>'[1]Daily Roster'!$N132</f>
        <v>0</v>
      </c>
      <c r="O132" s="112">
        <f>'[1]Daily Roster'!$O132</f>
        <v>0</v>
      </c>
      <c r="P132" s="112">
        <f>'[1]Daily Roster'!$P132</f>
        <v>0</v>
      </c>
      <c r="Q132" s="112">
        <f>'[1]Daily Roster'!$Q132</f>
        <v>0</v>
      </c>
      <c r="R132" s="112">
        <f>'[1]Daily Roster'!$R132</f>
        <v>0</v>
      </c>
      <c r="S132" s="112">
        <f>'[1]Daily Roster'!$S132</f>
        <v>0</v>
      </c>
      <c r="T132" s="112">
        <f>'[1]Daily Roster'!$T132</f>
        <v>0</v>
      </c>
      <c r="V132" s="107"/>
      <c r="W132" s="107"/>
      <c r="X132" s="107"/>
      <c r="Z132" s="109"/>
      <c r="AA132" s="109"/>
      <c r="AB132" s="109"/>
      <c r="AC132" s="109"/>
      <c r="AD132" s="109"/>
      <c r="AF132" s="54"/>
    </row>
    <row r="133" spans="1:32" x14ac:dyDescent="0.3">
      <c r="A133" s="103">
        <v>43647</v>
      </c>
      <c r="B133" s="104" t="s">
        <v>5</v>
      </c>
      <c r="C133" s="112" t="str">
        <f>'[1]Daily Roster'!$C133</f>
        <v>Robert</v>
      </c>
      <c r="D133" s="112" t="str">
        <f>'[1]Daily Roster'!$D133</f>
        <v>Daisy</v>
      </c>
      <c r="E133" s="112" t="str">
        <f>'[1]Daily Roster'!$E133</f>
        <v>Stella</v>
      </c>
      <c r="F133" s="112" t="str">
        <f>'[1]Daily Roster'!$F133</f>
        <v>Angelene</v>
      </c>
      <c r="G133" s="112" t="str">
        <f>'[1]Daily Roster'!$G133</f>
        <v>G.Lau</v>
      </c>
      <c r="H133" s="112">
        <f>'[1]Daily Roster'!$H133</f>
        <v>0</v>
      </c>
      <c r="I133" s="112" t="str">
        <f>'[1]Daily Roster'!$I133</f>
        <v>Diana</v>
      </c>
      <c r="J133" s="112">
        <f>'[1]Daily Roster'!$J133</f>
        <v>0</v>
      </c>
      <c r="K133" s="112">
        <f>'[1]Daily Roster'!$K133</f>
        <v>0</v>
      </c>
      <c r="L133" s="112">
        <f>'[1]Daily Roster'!$L133</f>
        <v>0</v>
      </c>
      <c r="M133" s="112">
        <f>'[1]Daily Roster'!$M133</f>
        <v>0</v>
      </c>
      <c r="N133" s="112">
        <f>'[1]Daily Roster'!$N133</f>
        <v>0</v>
      </c>
      <c r="O133" s="112">
        <f>'[1]Daily Roster'!$O133</f>
        <v>0</v>
      </c>
      <c r="P133" s="112">
        <f>'[1]Daily Roster'!$P133</f>
        <v>0</v>
      </c>
      <c r="Q133" s="112">
        <f>'[1]Daily Roster'!$Q133</f>
        <v>0</v>
      </c>
      <c r="R133" s="112">
        <f>'[1]Daily Roster'!$R133</f>
        <v>0</v>
      </c>
      <c r="S133" s="112">
        <f>'[1]Daily Roster'!$S133</f>
        <v>0</v>
      </c>
      <c r="T133" s="112">
        <f>'[1]Daily Roster'!$T133</f>
        <v>0</v>
      </c>
      <c r="V133" s="107"/>
      <c r="W133" s="107"/>
      <c r="X133" s="107"/>
      <c r="Z133" s="109"/>
      <c r="AA133" s="109"/>
      <c r="AB133" s="109"/>
      <c r="AC133" s="109"/>
      <c r="AD133" s="109"/>
      <c r="AF133" s="54"/>
    </row>
    <row r="134" spans="1:32" x14ac:dyDescent="0.3">
      <c r="A134" s="103">
        <v>43648</v>
      </c>
      <c r="B134" s="104" t="s">
        <v>1</v>
      </c>
      <c r="C134" s="112" t="str">
        <f>'[1]Daily Roster'!$C134</f>
        <v>Robert</v>
      </c>
      <c r="D134" s="112" t="str">
        <f>'[1]Daily Roster'!$D134</f>
        <v>Daisy</v>
      </c>
      <c r="E134" s="112" t="str">
        <f>'[1]Daily Roster'!$E134</f>
        <v>G.Lau</v>
      </c>
      <c r="F134" s="112" t="str">
        <f>'[1]Daily Roster'!$F134</f>
        <v>Angelene</v>
      </c>
      <c r="G134" s="112" t="str">
        <f>'[1]Daily Roster'!$G134</f>
        <v>K.Tiong</v>
      </c>
      <c r="H134" s="112">
        <f>'[1]Daily Roster'!$H134</f>
        <v>0</v>
      </c>
      <c r="I134" s="112" t="str">
        <f>'[1]Daily Roster'!$I134</f>
        <v>Diana</v>
      </c>
      <c r="J134" s="112">
        <f>'[1]Daily Roster'!$J134</f>
        <v>0</v>
      </c>
      <c r="K134" s="112">
        <f>'[1]Daily Roster'!$K134</f>
        <v>0</v>
      </c>
      <c r="L134" s="112">
        <f>'[1]Daily Roster'!$L134</f>
        <v>0</v>
      </c>
      <c r="M134" s="112">
        <f>'[1]Daily Roster'!$M134</f>
        <v>0</v>
      </c>
      <c r="N134" s="112">
        <f>'[1]Daily Roster'!$N134</f>
        <v>0</v>
      </c>
      <c r="O134" s="112">
        <f>'[1]Daily Roster'!$O134</f>
        <v>0</v>
      </c>
      <c r="P134" s="112">
        <f>'[1]Daily Roster'!$P134</f>
        <v>0</v>
      </c>
      <c r="Q134" s="112">
        <f>'[1]Daily Roster'!$Q134</f>
        <v>0</v>
      </c>
      <c r="R134" s="112">
        <f>'[1]Daily Roster'!$R134</f>
        <v>0</v>
      </c>
      <c r="S134" s="112">
        <f>'[1]Daily Roster'!$S134</f>
        <v>0</v>
      </c>
      <c r="T134" s="112">
        <f>'[1]Daily Roster'!$T134</f>
        <v>0</v>
      </c>
      <c r="V134" s="107"/>
      <c r="W134" s="107"/>
      <c r="X134" s="107"/>
      <c r="Z134" s="109"/>
      <c r="AA134" s="109"/>
      <c r="AB134" s="109"/>
      <c r="AC134" s="109"/>
      <c r="AD134" s="109"/>
      <c r="AF134" s="54"/>
    </row>
    <row r="135" spans="1:32" x14ac:dyDescent="0.3">
      <c r="A135" s="103">
        <v>43649</v>
      </c>
      <c r="B135" s="104" t="s">
        <v>2</v>
      </c>
      <c r="C135" s="112" t="str">
        <f>'[1]Daily Roster'!$C135</f>
        <v>Robert</v>
      </c>
      <c r="D135" s="112" t="str">
        <f>'[1]Daily Roster'!$D135</f>
        <v>Daisy</v>
      </c>
      <c r="E135" s="112" t="str">
        <f>'[1]Daily Roster'!$E135</f>
        <v>Stella</v>
      </c>
      <c r="F135" s="112" t="str">
        <f>'[1]Daily Roster'!$F135</f>
        <v>Angelene</v>
      </c>
      <c r="G135" s="112" t="str">
        <f>'[1]Daily Roster'!$G135</f>
        <v>G.Lau</v>
      </c>
      <c r="H135" s="112">
        <f>'[1]Daily Roster'!$H135</f>
        <v>0</v>
      </c>
      <c r="I135" s="112" t="str">
        <f>'[1]Daily Roster'!$I135</f>
        <v>Diana</v>
      </c>
      <c r="J135" s="112">
        <f>'[1]Daily Roster'!$J135</f>
        <v>0</v>
      </c>
      <c r="K135" s="112">
        <f>'[1]Daily Roster'!$K135</f>
        <v>0</v>
      </c>
      <c r="L135" s="112">
        <f>'[1]Daily Roster'!$L135</f>
        <v>0</v>
      </c>
      <c r="M135" s="112">
        <f>'[1]Daily Roster'!$M135</f>
        <v>0</v>
      </c>
      <c r="N135" s="112">
        <f>'[1]Daily Roster'!$N135</f>
        <v>0</v>
      </c>
      <c r="O135" s="112">
        <f>'[1]Daily Roster'!$O135</f>
        <v>0</v>
      </c>
      <c r="P135" s="112">
        <f>'[1]Daily Roster'!$P135</f>
        <v>0</v>
      </c>
      <c r="Q135" s="112">
        <f>'[1]Daily Roster'!$Q135</f>
        <v>0</v>
      </c>
      <c r="R135" s="112">
        <f>'[1]Daily Roster'!$R135</f>
        <v>0</v>
      </c>
      <c r="S135" s="112">
        <f>'[1]Daily Roster'!$S135</f>
        <v>0</v>
      </c>
      <c r="T135" s="112">
        <f>'[1]Daily Roster'!$T135</f>
        <v>0</v>
      </c>
      <c r="V135" s="107"/>
      <c r="W135" s="107"/>
      <c r="X135" s="107"/>
      <c r="Z135" s="109"/>
      <c r="AA135" s="109"/>
      <c r="AB135" s="109"/>
      <c r="AC135" s="109"/>
      <c r="AD135" s="109"/>
      <c r="AF135" s="54"/>
    </row>
    <row r="136" spans="1:32" x14ac:dyDescent="0.3">
      <c r="A136" s="103">
        <v>43650</v>
      </c>
      <c r="B136" s="104" t="s">
        <v>3</v>
      </c>
      <c r="C136" s="112" t="str">
        <f>'[1]Daily Roster'!$C136</f>
        <v>Robert</v>
      </c>
      <c r="D136" s="112" t="str">
        <f>'[1]Daily Roster'!$D136</f>
        <v>Daisy</v>
      </c>
      <c r="E136" s="112" t="str">
        <f>'[1]Daily Roster'!$E136</f>
        <v>G.Lau</v>
      </c>
      <c r="F136" s="112" t="str">
        <f>'[1]Daily Roster'!$F136</f>
        <v>Angelene</v>
      </c>
      <c r="G136" s="112">
        <f>'[1]Daily Roster'!$G136</f>
        <v>0</v>
      </c>
      <c r="H136" s="112">
        <f>'[1]Daily Roster'!$H136</f>
        <v>0</v>
      </c>
      <c r="I136" s="112" t="str">
        <f>'[1]Daily Roster'!$I136</f>
        <v>Diana</v>
      </c>
      <c r="J136" s="112">
        <f>'[1]Daily Roster'!$J136</f>
        <v>0</v>
      </c>
      <c r="K136" s="112">
        <f>'[1]Daily Roster'!$K136</f>
        <v>0</v>
      </c>
      <c r="L136" s="112">
        <f>'[1]Daily Roster'!$L136</f>
        <v>0</v>
      </c>
      <c r="M136" s="112">
        <f>'[1]Daily Roster'!$M136</f>
        <v>0</v>
      </c>
      <c r="N136" s="112">
        <f>'[1]Daily Roster'!$N136</f>
        <v>0</v>
      </c>
      <c r="O136" s="112">
        <f>'[1]Daily Roster'!$O136</f>
        <v>0</v>
      </c>
      <c r="P136" s="112">
        <f>'[1]Daily Roster'!$P136</f>
        <v>0</v>
      </c>
      <c r="Q136" s="112">
        <f>'[1]Daily Roster'!$Q136</f>
        <v>0</v>
      </c>
      <c r="R136" s="112">
        <f>'[1]Daily Roster'!$R136</f>
        <v>0</v>
      </c>
      <c r="S136" s="112">
        <f>'[1]Daily Roster'!$S136</f>
        <v>0</v>
      </c>
      <c r="T136" s="112">
        <f>'[1]Daily Roster'!$T136</f>
        <v>0</v>
      </c>
      <c r="V136" s="107"/>
      <c r="W136" s="107"/>
      <c r="X136" s="107"/>
      <c r="Z136" s="109"/>
      <c r="AA136" s="109"/>
      <c r="AB136" s="109"/>
      <c r="AC136" s="109"/>
      <c r="AD136" s="109"/>
      <c r="AF136" s="54"/>
    </row>
    <row r="137" spans="1:32" x14ac:dyDescent="0.3">
      <c r="A137" s="103">
        <v>43651</v>
      </c>
      <c r="B137" s="104" t="s">
        <v>4</v>
      </c>
      <c r="C137" s="112" t="str">
        <f>'[1]Daily Roster'!$C137</f>
        <v>Robert</v>
      </c>
      <c r="D137" s="112" t="str">
        <f>'[1]Daily Roster'!$D137</f>
        <v>Daisy</v>
      </c>
      <c r="E137" s="112" t="str">
        <f>'[1]Daily Roster'!$E137</f>
        <v>Stella</v>
      </c>
      <c r="F137" s="112" t="str">
        <f>'[1]Daily Roster'!$F137</f>
        <v>Angelene</v>
      </c>
      <c r="G137" s="112" t="str">
        <f>'[1]Daily Roster'!$G137</f>
        <v>G.Lau</v>
      </c>
      <c r="H137" s="112">
        <f>'[1]Daily Roster'!$H137</f>
        <v>0</v>
      </c>
      <c r="I137" s="112" t="str">
        <f>'[1]Daily Roster'!$I137</f>
        <v>Diana</v>
      </c>
      <c r="J137" s="112">
        <f>'[1]Daily Roster'!$J137</f>
        <v>0</v>
      </c>
      <c r="K137" s="112">
        <f>'[1]Daily Roster'!$K137</f>
        <v>0</v>
      </c>
      <c r="L137" s="112">
        <f>'[1]Daily Roster'!$L137</f>
        <v>0</v>
      </c>
      <c r="M137" s="112">
        <f>'[1]Daily Roster'!$M137</f>
        <v>0</v>
      </c>
      <c r="N137" s="112">
        <f>'[1]Daily Roster'!$N137</f>
        <v>0</v>
      </c>
      <c r="O137" s="112">
        <f>'[1]Daily Roster'!$O137</f>
        <v>0</v>
      </c>
      <c r="P137" s="112">
        <f>'[1]Daily Roster'!$P137</f>
        <v>0</v>
      </c>
      <c r="Q137" s="112">
        <f>'[1]Daily Roster'!$Q137</f>
        <v>0</v>
      </c>
      <c r="R137" s="112">
        <f>'[1]Daily Roster'!$R137</f>
        <v>0</v>
      </c>
      <c r="S137" s="112">
        <f>'[1]Daily Roster'!$S137</f>
        <v>0</v>
      </c>
      <c r="T137" s="112">
        <f>'[1]Daily Roster'!$T137</f>
        <v>0</v>
      </c>
      <c r="V137" s="107"/>
      <c r="W137" s="107"/>
      <c r="X137" s="107"/>
      <c r="Z137" s="109"/>
      <c r="AA137" s="109"/>
      <c r="AB137" s="109"/>
      <c r="AC137" s="109"/>
      <c r="AD137" s="109"/>
      <c r="AF137" s="54"/>
    </row>
    <row r="138" spans="1:32" x14ac:dyDescent="0.3">
      <c r="A138" s="103">
        <v>43654</v>
      </c>
      <c r="B138" s="104" t="s">
        <v>5</v>
      </c>
      <c r="C138" s="112" t="str">
        <f>'[1]Daily Roster'!$C138</f>
        <v>*****</v>
      </c>
      <c r="D138" s="112">
        <f>'[1]Daily Roster'!$D138</f>
        <v>0</v>
      </c>
      <c r="E138" s="112">
        <f>'[1]Daily Roster'!$E138</f>
        <v>0</v>
      </c>
      <c r="F138" s="112">
        <f>'[1]Daily Roster'!$F138</f>
        <v>0</v>
      </c>
      <c r="G138" s="112">
        <f>'[1]Daily Roster'!$G138</f>
        <v>0</v>
      </c>
      <c r="H138" s="112">
        <f>'[1]Daily Roster'!$H138</f>
        <v>0</v>
      </c>
      <c r="I138" s="112">
        <f>'[1]Daily Roster'!$I138</f>
        <v>0</v>
      </c>
      <c r="J138" s="112">
        <f>'[1]Daily Roster'!$J138</f>
        <v>0</v>
      </c>
      <c r="K138" s="112">
        <f>'[1]Daily Roster'!$K138</f>
        <v>0</v>
      </c>
      <c r="L138" s="112">
        <f>'[1]Daily Roster'!$L138</f>
        <v>0</v>
      </c>
      <c r="M138" s="112">
        <f>'[1]Daily Roster'!$M138</f>
        <v>0</v>
      </c>
      <c r="N138" s="112">
        <f>'[1]Daily Roster'!$N138</f>
        <v>0</v>
      </c>
      <c r="O138" s="112">
        <f>'[1]Daily Roster'!$O138</f>
        <v>0</v>
      </c>
      <c r="P138" s="112">
        <f>'[1]Daily Roster'!$P138</f>
        <v>0</v>
      </c>
      <c r="Q138" s="112">
        <f>'[1]Daily Roster'!$Q138</f>
        <v>0</v>
      </c>
      <c r="R138" s="112">
        <f>'[1]Daily Roster'!$R138</f>
        <v>0</v>
      </c>
      <c r="S138" s="112">
        <f>'[1]Daily Roster'!$S138</f>
        <v>0</v>
      </c>
      <c r="T138" s="112">
        <f>'[1]Daily Roster'!$T138</f>
        <v>0</v>
      </c>
      <c r="V138" s="107"/>
      <c r="W138" s="107"/>
      <c r="X138" s="107"/>
      <c r="Z138" s="109"/>
      <c r="AA138" s="109"/>
      <c r="AB138" s="109"/>
      <c r="AC138" s="109"/>
      <c r="AD138" s="109"/>
      <c r="AF138" s="54"/>
    </row>
    <row r="139" spans="1:32" x14ac:dyDescent="0.3">
      <c r="A139" s="103">
        <v>43655</v>
      </c>
      <c r="B139" s="104" t="s">
        <v>1</v>
      </c>
      <c r="C139" s="112">
        <f>'[1]Daily Roster'!$C139</f>
        <v>0</v>
      </c>
      <c r="D139" s="112">
        <f>'[1]Daily Roster'!$D139</f>
        <v>0</v>
      </c>
      <c r="E139" s="112">
        <f>'[1]Daily Roster'!$E139</f>
        <v>0</v>
      </c>
      <c r="F139" s="112">
        <f>'[1]Daily Roster'!$F139</f>
        <v>0</v>
      </c>
      <c r="G139" s="112">
        <f>'[1]Daily Roster'!$G139</f>
        <v>0</v>
      </c>
      <c r="H139" s="112">
        <f>'[1]Daily Roster'!$H139</f>
        <v>0</v>
      </c>
      <c r="I139" s="112">
        <f>'[1]Daily Roster'!$I139</f>
        <v>0</v>
      </c>
      <c r="J139" s="112">
        <f>'[1]Daily Roster'!$J139</f>
        <v>0</v>
      </c>
      <c r="K139" s="112">
        <f>'[1]Daily Roster'!$K139</f>
        <v>0</v>
      </c>
      <c r="L139" s="112">
        <f>'[1]Daily Roster'!$L139</f>
        <v>0</v>
      </c>
      <c r="M139" s="112">
        <f>'[1]Daily Roster'!$M139</f>
        <v>0</v>
      </c>
      <c r="N139" s="112">
        <f>'[1]Daily Roster'!$N139</f>
        <v>0</v>
      </c>
      <c r="O139" s="112">
        <f>'[1]Daily Roster'!$O139</f>
        <v>0</v>
      </c>
      <c r="P139" s="112">
        <f>'[1]Daily Roster'!$P139</f>
        <v>0</v>
      </c>
      <c r="Q139" s="112">
        <f>'[1]Daily Roster'!$Q139</f>
        <v>0</v>
      </c>
      <c r="R139" s="112">
        <f>'[1]Daily Roster'!$R139</f>
        <v>0</v>
      </c>
      <c r="S139" s="112">
        <f>'[1]Daily Roster'!$S139</f>
        <v>0</v>
      </c>
      <c r="T139" s="112">
        <f>'[1]Daily Roster'!$T139</f>
        <v>0</v>
      </c>
      <c r="V139" s="107"/>
      <c r="W139" s="107"/>
      <c r="X139" s="107"/>
      <c r="Z139" s="109"/>
      <c r="AA139" s="109"/>
      <c r="AB139" s="109"/>
      <c r="AC139" s="109"/>
      <c r="AD139" s="109"/>
      <c r="AF139" s="54"/>
    </row>
    <row r="140" spans="1:32" x14ac:dyDescent="0.3">
      <c r="A140" s="103">
        <v>43656</v>
      </c>
      <c r="B140" s="104" t="s">
        <v>2</v>
      </c>
      <c r="C140" s="112">
        <f>'[1]Daily Roster'!$C140</f>
        <v>0</v>
      </c>
      <c r="D140" s="112">
        <f>'[1]Daily Roster'!$D140</f>
        <v>0</v>
      </c>
      <c r="E140" s="112">
        <f>'[1]Daily Roster'!$E140</f>
        <v>0</v>
      </c>
      <c r="F140" s="112">
        <f>'[1]Daily Roster'!$F140</f>
        <v>0</v>
      </c>
      <c r="G140" s="112">
        <f>'[1]Daily Roster'!$G140</f>
        <v>0</v>
      </c>
      <c r="H140" s="112">
        <f>'[1]Daily Roster'!$H140</f>
        <v>0</v>
      </c>
      <c r="I140" s="112">
        <f>'[1]Daily Roster'!$I140</f>
        <v>0</v>
      </c>
      <c r="J140" s="112">
        <f>'[1]Daily Roster'!$J140</f>
        <v>0</v>
      </c>
      <c r="K140" s="112">
        <f>'[1]Daily Roster'!$K140</f>
        <v>0</v>
      </c>
      <c r="L140" s="112">
        <f>'[1]Daily Roster'!$L140</f>
        <v>0</v>
      </c>
      <c r="M140" s="112">
        <f>'[1]Daily Roster'!$M140</f>
        <v>0</v>
      </c>
      <c r="N140" s="112">
        <f>'[1]Daily Roster'!$N140</f>
        <v>0</v>
      </c>
      <c r="O140" s="112">
        <f>'[1]Daily Roster'!$O140</f>
        <v>0</v>
      </c>
      <c r="P140" s="112">
        <f>'[1]Daily Roster'!$P140</f>
        <v>0</v>
      </c>
      <c r="Q140" s="112">
        <f>'[1]Daily Roster'!$Q140</f>
        <v>0</v>
      </c>
      <c r="R140" s="112">
        <f>'[1]Daily Roster'!$R140</f>
        <v>0</v>
      </c>
      <c r="S140" s="112">
        <f>'[1]Daily Roster'!$S140</f>
        <v>0</v>
      </c>
      <c r="T140" s="112">
        <f>'[1]Daily Roster'!$T140</f>
        <v>0</v>
      </c>
      <c r="V140" s="107"/>
      <c r="W140" s="107"/>
      <c r="X140" s="107"/>
      <c r="Z140" s="109"/>
      <c r="AA140" s="109"/>
      <c r="AB140" s="109"/>
      <c r="AC140" s="109"/>
      <c r="AD140" s="109"/>
      <c r="AF140" s="54"/>
    </row>
    <row r="141" spans="1:32" x14ac:dyDescent="0.3">
      <c r="A141" s="103">
        <v>43657</v>
      </c>
      <c r="B141" s="104" t="s">
        <v>3</v>
      </c>
      <c r="C141" s="112">
        <f>'[1]Daily Roster'!$C141</f>
        <v>0</v>
      </c>
      <c r="D141" s="112">
        <f>'[1]Daily Roster'!$D141</f>
        <v>0</v>
      </c>
      <c r="E141" s="112">
        <f>'[1]Daily Roster'!$E141</f>
        <v>0</v>
      </c>
      <c r="F141" s="112">
        <f>'[1]Daily Roster'!$F141</f>
        <v>0</v>
      </c>
      <c r="G141" s="112">
        <f>'[1]Daily Roster'!$G141</f>
        <v>0</v>
      </c>
      <c r="H141" s="112">
        <f>'[1]Daily Roster'!$H141</f>
        <v>0</v>
      </c>
      <c r="I141" s="112">
        <f>'[1]Daily Roster'!$I141</f>
        <v>0</v>
      </c>
      <c r="J141" s="112">
        <f>'[1]Daily Roster'!$J141</f>
        <v>0</v>
      </c>
      <c r="K141" s="112">
        <f>'[1]Daily Roster'!$K141</f>
        <v>0</v>
      </c>
      <c r="L141" s="112">
        <f>'[1]Daily Roster'!$L141</f>
        <v>0</v>
      </c>
      <c r="M141" s="112">
        <f>'[1]Daily Roster'!$M141</f>
        <v>0</v>
      </c>
      <c r="N141" s="112">
        <f>'[1]Daily Roster'!$N141</f>
        <v>0</v>
      </c>
      <c r="O141" s="112">
        <f>'[1]Daily Roster'!$O141</f>
        <v>0</v>
      </c>
      <c r="P141" s="112">
        <f>'[1]Daily Roster'!$P141</f>
        <v>0</v>
      </c>
      <c r="Q141" s="112">
        <f>'[1]Daily Roster'!$Q141</f>
        <v>0</v>
      </c>
      <c r="R141" s="112">
        <f>'[1]Daily Roster'!$R141</f>
        <v>0</v>
      </c>
      <c r="S141" s="112">
        <f>'[1]Daily Roster'!$S141</f>
        <v>0</v>
      </c>
      <c r="T141" s="112">
        <f>'[1]Daily Roster'!$T141</f>
        <v>0</v>
      </c>
      <c r="V141" s="107"/>
      <c r="W141" s="107"/>
      <c r="X141" s="107"/>
      <c r="Z141" s="109"/>
      <c r="AA141" s="109"/>
      <c r="AB141" s="109"/>
      <c r="AC141" s="109"/>
      <c r="AD141" s="109"/>
      <c r="AF141" s="54"/>
    </row>
    <row r="142" spans="1:32" x14ac:dyDescent="0.3">
      <c r="A142" s="103">
        <v>43658</v>
      </c>
      <c r="B142" s="104" t="s">
        <v>4</v>
      </c>
      <c r="C142" s="112">
        <f>'[1]Daily Roster'!$C142</f>
        <v>0</v>
      </c>
      <c r="D142" s="112">
        <f>'[1]Daily Roster'!$D142</f>
        <v>0</v>
      </c>
      <c r="E142" s="112">
        <f>'[1]Daily Roster'!$E142</f>
        <v>0</v>
      </c>
      <c r="F142" s="112">
        <f>'[1]Daily Roster'!$F142</f>
        <v>0</v>
      </c>
      <c r="G142" s="112">
        <f>'[1]Daily Roster'!$G142</f>
        <v>0</v>
      </c>
      <c r="H142" s="112">
        <f>'[1]Daily Roster'!$H142</f>
        <v>0</v>
      </c>
      <c r="I142" s="112">
        <f>'[1]Daily Roster'!$I142</f>
        <v>0</v>
      </c>
      <c r="J142" s="112">
        <f>'[1]Daily Roster'!$J142</f>
        <v>0</v>
      </c>
      <c r="K142" s="112">
        <f>'[1]Daily Roster'!$K142</f>
        <v>0</v>
      </c>
      <c r="L142" s="112">
        <f>'[1]Daily Roster'!$L142</f>
        <v>0</v>
      </c>
      <c r="M142" s="112">
        <f>'[1]Daily Roster'!$M142</f>
        <v>0</v>
      </c>
      <c r="N142" s="112">
        <f>'[1]Daily Roster'!$N142</f>
        <v>0</v>
      </c>
      <c r="O142" s="112">
        <f>'[1]Daily Roster'!$O142</f>
        <v>0</v>
      </c>
      <c r="P142" s="112">
        <f>'[1]Daily Roster'!$P142</f>
        <v>0</v>
      </c>
      <c r="Q142" s="112">
        <f>'[1]Daily Roster'!$Q142</f>
        <v>0</v>
      </c>
      <c r="R142" s="112">
        <f>'[1]Daily Roster'!$R142</f>
        <v>0</v>
      </c>
      <c r="S142" s="112">
        <f>'[1]Daily Roster'!$S142</f>
        <v>0</v>
      </c>
      <c r="T142" s="112">
        <f>'[1]Daily Roster'!$T142</f>
        <v>0</v>
      </c>
      <c r="V142" s="107"/>
      <c r="W142" s="107"/>
      <c r="X142" s="107"/>
      <c r="Z142" s="109"/>
      <c r="AA142" s="109"/>
      <c r="AB142" s="109"/>
      <c r="AC142" s="109"/>
      <c r="AD142" s="109"/>
      <c r="AF142" s="54"/>
    </row>
    <row r="143" spans="1:32" x14ac:dyDescent="0.3">
      <c r="A143" s="103">
        <v>43661</v>
      </c>
      <c r="B143" s="104" t="s">
        <v>5</v>
      </c>
      <c r="C143" s="112">
        <f>'[1]Daily Roster'!$C143</f>
        <v>0</v>
      </c>
      <c r="D143" s="112">
        <f>'[1]Daily Roster'!$D143</f>
        <v>0</v>
      </c>
      <c r="E143" s="112">
        <f>'[1]Daily Roster'!$E143</f>
        <v>0</v>
      </c>
      <c r="F143" s="112">
        <f>'[1]Daily Roster'!$F143</f>
        <v>0</v>
      </c>
      <c r="G143" s="112">
        <f>'[1]Daily Roster'!$G143</f>
        <v>0</v>
      </c>
      <c r="H143" s="112">
        <f>'[1]Daily Roster'!$H143</f>
        <v>0</v>
      </c>
      <c r="I143" s="112">
        <f>'[1]Daily Roster'!$I143</f>
        <v>0</v>
      </c>
      <c r="J143" s="112">
        <f>'[1]Daily Roster'!$J143</f>
        <v>0</v>
      </c>
      <c r="K143" s="112">
        <f>'[1]Daily Roster'!$K143</f>
        <v>0</v>
      </c>
      <c r="L143" s="112">
        <f>'[1]Daily Roster'!$L143</f>
        <v>0</v>
      </c>
      <c r="M143" s="112">
        <f>'[1]Daily Roster'!$M143</f>
        <v>0</v>
      </c>
      <c r="N143" s="112">
        <f>'[1]Daily Roster'!$N143</f>
        <v>0</v>
      </c>
      <c r="O143" s="112">
        <f>'[1]Daily Roster'!$O143</f>
        <v>0</v>
      </c>
      <c r="P143" s="112">
        <f>'[1]Daily Roster'!$P143</f>
        <v>0</v>
      </c>
      <c r="Q143" s="112">
        <f>'[1]Daily Roster'!$Q143</f>
        <v>0</v>
      </c>
      <c r="R143" s="112">
        <f>'[1]Daily Roster'!$R143</f>
        <v>0</v>
      </c>
      <c r="S143" s="112">
        <f>'[1]Daily Roster'!$S143</f>
        <v>0</v>
      </c>
      <c r="T143" s="112">
        <f>'[1]Daily Roster'!$T143</f>
        <v>0</v>
      </c>
      <c r="V143" s="107"/>
      <c r="W143" s="107"/>
      <c r="X143" s="107"/>
      <c r="Z143" s="109"/>
      <c r="AA143" s="109"/>
      <c r="AB143" s="109"/>
      <c r="AC143" s="109"/>
      <c r="AD143" s="109"/>
      <c r="AF143" s="54"/>
    </row>
    <row r="144" spans="1:32" x14ac:dyDescent="0.3">
      <c r="A144" s="103">
        <v>43662</v>
      </c>
      <c r="B144" s="104" t="s">
        <v>1</v>
      </c>
      <c r="C144" s="112">
        <f>'[1]Daily Roster'!$C144</f>
        <v>0</v>
      </c>
      <c r="D144" s="112">
        <f>'[1]Daily Roster'!$D144</f>
        <v>0</v>
      </c>
      <c r="E144" s="112">
        <f>'[1]Daily Roster'!$E144</f>
        <v>0</v>
      </c>
      <c r="F144" s="112">
        <f>'[1]Daily Roster'!$F144</f>
        <v>0</v>
      </c>
      <c r="G144" s="112">
        <f>'[1]Daily Roster'!$G144</f>
        <v>0</v>
      </c>
      <c r="H144" s="112">
        <f>'[1]Daily Roster'!$H144</f>
        <v>0</v>
      </c>
      <c r="I144" s="112">
        <f>'[1]Daily Roster'!$I144</f>
        <v>0</v>
      </c>
      <c r="J144" s="112">
        <f>'[1]Daily Roster'!$J144</f>
        <v>0</v>
      </c>
      <c r="K144" s="112">
        <f>'[1]Daily Roster'!$K144</f>
        <v>0</v>
      </c>
      <c r="L144" s="112">
        <f>'[1]Daily Roster'!$L144</f>
        <v>0</v>
      </c>
      <c r="M144" s="112">
        <f>'[1]Daily Roster'!$M144</f>
        <v>0</v>
      </c>
      <c r="N144" s="112">
        <f>'[1]Daily Roster'!$N144</f>
        <v>0</v>
      </c>
      <c r="O144" s="112">
        <f>'[1]Daily Roster'!$O144</f>
        <v>0</v>
      </c>
      <c r="P144" s="112">
        <f>'[1]Daily Roster'!$P144</f>
        <v>0</v>
      </c>
      <c r="Q144" s="112">
        <f>'[1]Daily Roster'!$Q144</f>
        <v>0</v>
      </c>
      <c r="R144" s="112">
        <f>'[1]Daily Roster'!$R144</f>
        <v>0</v>
      </c>
      <c r="S144" s="112">
        <f>'[1]Daily Roster'!$S144</f>
        <v>0</v>
      </c>
      <c r="T144" s="112">
        <f>'[1]Daily Roster'!$T144</f>
        <v>0</v>
      </c>
      <c r="V144" s="107"/>
      <c r="W144" s="107"/>
      <c r="X144" s="107"/>
      <c r="Z144" s="109"/>
      <c r="AA144" s="109"/>
      <c r="AB144" s="109"/>
      <c r="AC144" s="109"/>
      <c r="AD144" s="109"/>
      <c r="AF144" s="54"/>
    </row>
    <row r="145" spans="1:32" x14ac:dyDescent="0.3">
      <c r="A145" s="103">
        <v>43663</v>
      </c>
      <c r="B145" s="104" t="s">
        <v>2</v>
      </c>
      <c r="C145" s="112">
        <f>'[1]Daily Roster'!$C145</f>
        <v>0</v>
      </c>
      <c r="D145" s="112">
        <f>'[1]Daily Roster'!$D145</f>
        <v>0</v>
      </c>
      <c r="E145" s="112">
        <f>'[1]Daily Roster'!$E145</f>
        <v>0</v>
      </c>
      <c r="F145" s="112">
        <f>'[1]Daily Roster'!$F145</f>
        <v>0</v>
      </c>
      <c r="G145" s="112">
        <f>'[1]Daily Roster'!$G145</f>
        <v>0</v>
      </c>
      <c r="H145" s="112">
        <f>'[1]Daily Roster'!$H145</f>
        <v>0</v>
      </c>
      <c r="I145" s="112">
        <f>'[1]Daily Roster'!$I145</f>
        <v>0</v>
      </c>
      <c r="J145" s="112">
        <f>'[1]Daily Roster'!$J145</f>
        <v>0</v>
      </c>
      <c r="K145" s="112">
        <f>'[1]Daily Roster'!$K145</f>
        <v>0</v>
      </c>
      <c r="L145" s="112">
        <f>'[1]Daily Roster'!$L145</f>
        <v>0</v>
      </c>
      <c r="M145" s="112">
        <f>'[1]Daily Roster'!$M145</f>
        <v>0</v>
      </c>
      <c r="N145" s="112">
        <f>'[1]Daily Roster'!$N145</f>
        <v>0</v>
      </c>
      <c r="O145" s="112">
        <f>'[1]Daily Roster'!$O145</f>
        <v>0</v>
      </c>
      <c r="P145" s="112">
        <f>'[1]Daily Roster'!$P145</f>
        <v>0</v>
      </c>
      <c r="Q145" s="112">
        <f>'[1]Daily Roster'!$Q145</f>
        <v>0</v>
      </c>
      <c r="R145" s="112">
        <f>'[1]Daily Roster'!$R145</f>
        <v>0</v>
      </c>
      <c r="S145" s="112">
        <f>'[1]Daily Roster'!$S145</f>
        <v>0</v>
      </c>
      <c r="T145" s="112">
        <f>'[1]Daily Roster'!$T145</f>
        <v>0</v>
      </c>
      <c r="V145" s="107"/>
      <c r="W145" s="107"/>
      <c r="X145" s="107"/>
      <c r="Z145" s="109"/>
      <c r="AA145" s="109"/>
      <c r="AB145" s="109"/>
      <c r="AC145" s="109"/>
      <c r="AD145" s="109"/>
      <c r="AF145" s="54"/>
    </row>
    <row r="146" spans="1:32" x14ac:dyDescent="0.3">
      <c r="A146" s="103">
        <v>43664</v>
      </c>
      <c r="B146" s="104" t="s">
        <v>3</v>
      </c>
      <c r="C146" s="112">
        <f>'[1]Daily Roster'!$C146</f>
        <v>0</v>
      </c>
      <c r="D146" s="112">
        <f>'[1]Daily Roster'!$D146</f>
        <v>0</v>
      </c>
      <c r="E146" s="112">
        <f>'[1]Daily Roster'!$E146</f>
        <v>0</v>
      </c>
      <c r="F146" s="112">
        <f>'[1]Daily Roster'!$F146</f>
        <v>0</v>
      </c>
      <c r="G146" s="112">
        <f>'[1]Daily Roster'!$G146</f>
        <v>0</v>
      </c>
      <c r="H146" s="112">
        <f>'[1]Daily Roster'!$H146</f>
        <v>0</v>
      </c>
      <c r="I146" s="112">
        <f>'[1]Daily Roster'!$I146</f>
        <v>0</v>
      </c>
      <c r="J146" s="112">
        <f>'[1]Daily Roster'!$J146</f>
        <v>0</v>
      </c>
      <c r="K146" s="112">
        <f>'[1]Daily Roster'!$K146</f>
        <v>0</v>
      </c>
      <c r="L146" s="112">
        <f>'[1]Daily Roster'!$L146</f>
        <v>0</v>
      </c>
      <c r="M146" s="112">
        <f>'[1]Daily Roster'!$M146</f>
        <v>0</v>
      </c>
      <c r="N146" s="112">
        <f>'[1]Daily Roster'!$N146</f>
        <v>0</v>
      </c>
      <c r="O146" s="112">
        <f>'[1]Daily Roster'!$O146</f>
        <v>0</v>
      </c>
      <c r="P146" s="112">
        <f>'[1]Daily Roster'!$P146</f>
        <v>0</v>
      </c>
      <c r="Q146" s="112">
        <f>'[1]Daily Roster'!$Q146</f>
        <v>0</v>
      </c>
      <c r="R146" s="112">
        <f>'[1]Daily Roster'!$R146</f>
        <v>0</v>
      </c>
      <c r="S146" s="112">
        <f>'[1]Daily Roster'!$S146</f>
        <v>0</v>
      </c>
      <c r="T146" s="112">
        <f>'[1]Daily Roster'!$T146</f>
        <v>0</v>
      </c>
      <c r="V146" s="107"/>
      <c r="W146" s="107"/>
      <c r="X146" s="107"/>
      <c r="Z146" s="109"/>
      <c r="AA146" s="109"/>
      <c r="AB146" s="109"/>
      <c r="AC146" s="109"/>
      <c r="AD146" s="109"/>
      <c r="AF146" s="54"/>
    </row>
    <row r="147" spans="1:32" x14ac:dyDescent="0.3">
      <c r="A147" s="103">
        <v>43665</v>
      </c>
      <c r="B147" s="104" t="s">
        <v>4</v>
      </c>
      <c r="C147" s="112">
        <f>'[1]Daily Roster'!$C147</f>
        <v>0</v>
      </c>
      <c r="D147" s="112">
        <f>'[1]Daily Roster'!$D147</f>
        <v>0</v>
      </c>
      <c r="E147" s="112">
        <f>'[1]Daily Roster'!$E147</f>
        <v>0</v>
      </c>
      <c r="F147" s="112">
        <f>'[1]Daily Roster'!$F147</f>
        <v>0</v>
      </c>
      <c r="G147" s="112">
        <f>'[1]Daily Roster'!$G147</f>
        <v>0</v>
      </c>
      <c r="H147" s="112">
        <f>'[1]Daily Roster'!$H147</f>
        <v>0</v>
      </c>
      <c r="I147" s="112">
        <f>'[1]Daily Roster'!$I147</f>
        <v>0</v>
      </c>
      <c r="J147" s="112">
        <f>'[1]Daily Roster'!$J147</f>
        <v>0</v>
      </c>
      <c r="K147" s="112">
        <f>'[1]Daily Roster'!$K147</f>
        <v>0</v>
      </c>
      <c r="L147" s="112">
        <f>'[1]Daily Roster'!$L147</f>
        <v>0</v>
      </c>
      <c r="M147" s="112">
        <f>'[1]Daily Roster'!$M147</f>
        <v>0</v>
      </c>
      <c r="N147" s="112">
        <f>'[1]Daily Roster'!$N147</f>
        <v>0</v>
      </c>
      <c r="O147" s="112">
        <f>'[1]Daily Roster'!$O147</f>
        <v>0</v>
      </c>
      <c r="P147" s="112">
        <f>'[1]Daily Roster'!$P147</f>
        <v>0</v>
      </c>
      <c r="Q147" s="112">
        <f>'[1]Daily Roster'!$Q147</f>
        <v>0</v>
      </c>
      <c r="R147" s="112">
        <f>'[1]Daily Roster'!$R147</f>
        <v>0</v>
      </c>
      <c r="S147" s="112">
        <f>'[1]Daily Roster'!$S147</f>
        <v>0</v>
      </c>
      <c r="T147" s="112">
        <f>'[1]Daily Roster'!$T147</f>
        <v>0</v>
      </c>
      <c r="V147" s="107"/>
      <c r="W147" s="107"/>
      <c r="X147" s="107"/>
      <c r="Z147" s="109"/>
      <c r="AA147" s="109"/>
      <c r="AB147" s="109"/>
      <c r="AC147" s="109"/>
      <c r="AD147" s="109"/>
      <c r="AF147" s="54"/>
    </row>
    <row r="148" spans="1:32" x14ac:dyDescent="0.3">
      <c r="A148" s="103">
        <v>43668</v>
      </c>
      <c r="B148" s="104" t="s">
        <v>5</v>
      </c>
      <c r="C148" s="112">
        <f>'[1]Daily Roster'!$C148</f>
        <v>0</v>
      </c>
      <c r="D148" s="112">
        <f>'[1]Daily Roster'!$D148</f>
        <v>0</v>
      </c>
      <c r="E148" s="112">
        <f>'[1]Daily Roster'!$E148</f>
        <v>0</v>
      </c>
      <c r="F148" s="112">
        <f>'[1]Daily Roster'!$F148</f>
        <v>0</v>
      </c>
      <c r="G148" s="112">
        <f>'[1]Daily Roster'!$G148</f>
        <v>0</v>
      </c>
      <c r="H148" s="112">
        <f>'[1]Daily Roster'!$H148</f>
        <v>0</v>
      </c>
      <c r="I148" s="112">
        <f>'[1]Daily Roster'!$I148</f>
        <v>0</v>
      </c>
      <c r="J148" s="112">
        <f>'[1]Daily Roster'!$J148</f>
        <v>0</v>
      </c>
      <c r="K148" s="112">
        <f>'[1]Daily Roster'!$K148</f>
        <v>0</v>
      </c>
      <c r="L148" s="112">
        <f>'[1]Daily Roster'!$L148</f>
        <v>0</v>
      </c>
      <c r="M148" s="112">
        <f>'[1]Daily Roster'!$M148</f>
        <v>0</v>
      </c>
      <c r="N148" s="112">
        <f>'[1]Daily Roster'!$N148</f>
        <v>0</v>
      </c>
      <c r="O148" s="112">
        <f>'[1]Daily Roster'!$O148</f>
        <v>0</v>
      </c>
      <c r="P148" s="112">
        <f>'[1]Daily Roster'!$P148</f>
        <v>0</v>
      </c>
      <c r="Q148" s="112">
        <f>'[1]Daily Roster'!$Q148</f>
        <v>0</v>
      </c>
      <c r="R148" s="112">
        <f>'[1]Daily Roster'!$R148</f>
        <v>0</v>
      </c>
      <c r="S148" s="112">
        <f>'[1]Daily Roster'!$S148</f>
        <v>0</v>
      </c>
      <c r="T148" s="112">
        <f>'[1]Daily Roster'!$T148</f>
        <v>0</v>
      </c>
      <c r="V148" s="107"/>
      <c r="W148" s="107"/>
      <c r="X148" s="107"/>
      <c r="Z148" s="109"/>
      <c r="AA148" s="109"/>
      <c r="AB148" s="109"/>
      <c r="AC148" s="109"/>
      <c r="AD148" s="109"/>
      <c r="AF148" s="54"/>
    </row>
    <row r="149" spans="1:32" x14ac:dyDescent="0.3">
      <c r="A149" s="103">
        <v>43669</v>
      </c>
      <c r="B149" s="104" t="s">
        <v>1</v>
      </c>
      <c r="C149" s="112">
        <f>'[1]Daily Roster'!$C149</f>
        <v>0</v>
      </c>
      <c r="D149" s="112">
        <f>'[1]Daily Roster'!$D149</f>
        <v>0</v>
      </c>
      <c r="E149" s="112">
        <f>'[1]Daily Roster'!$E149</f>
        <v>0</v>
      </c>
      <c r="F149" s="112">
        <f>'[1]Daily Roster'!$F149</f>
        <v>0</v>
      </c>
      <c r="G149" s="112">
        <f>'[1]Daily Roster'!$G149</f>
        <v>0</v>
      </c>
      <c r="H149" s="112">
        <f>'[1]Daily Roster'!$H149</f>
        <v>0</v>
      </c>
      <c r="I149" s="112">
        <f>'[1]Daily Roster'!$I149</f>
        <v>0</v>
      </c>
      <c r="J149" s="112">
        <f>'[1]Daily Roster'!$J149</f>
        <v>0</v>
      </c>
      <c r="K149" s="112">
        <f>'[1]Daily Roster'!$K149</f>
        <v>0</v>
      </c>
      <c r="L149" s="112">
        <f>'[1]Daily Roster'!$L149</f>
        <v>0</v>
      </c>
      <c r="M149" s="112">
        <f>'[1]Daily Roster'!$M149</f>
        <v>0</v>
      </c>
      <c r="N149" s="112">
        <f>'[1]Daily Roster'!$N149</f>
        <v>0</v>
      </c>
      <c r="O149" s="112">
        <f>'[1]Daily Roster'!$O149</f>
        <v>0</v>
      </c>
      <c r="P149" s="112">
        <f>'[1]Daily Roster'!$P149</f>
        <v>0</v>
      </c>
      <c r="Q149" s="112">
        <f>'[1]Daily Roster'!$Q149</f>
        <v>0</v>
      </c>
      <c r="R149" s="112">
        <f>'[1]Daily Roster'!$R149</f>
        <v>0</v>
      </c>
      <c r="S149" s="112">
        <f>'[1]Daily Roster'!$S149</f>
        <v>0</v>
      </c>
      <c r="T149" s="112">
        <f>'[1]Daily Roster'!$T149</f>
        <v>0</v>
      </c>
      <c r="V149" s="107"/>
      <c r="W149" s="107"/>
      <c r="X149" s="107"/>
      <c r="Z149" s="109"/>
      <c r="AA149" s="109"/>
      <c r="AB149" s="109"/>
      <c r="AC149" s="109"/>
      <c r="AD149" s="109"/>
      <c r="AF149" s="54"/>
    </row>
    <row r="150" spans="1:32" x14ac:dyDescent="0.3">
      <c r="A150" s="103">
        <v>43670</v>
      </c>
      <c r="B150" s="104" t="s">
        <v>2</v>
      </c>
      <c r="C150" s="112">
        <f>'[1]Daily Roster'!$C150</f>
        <v>0</v>
      </c>
      <c r="D150" s="112">
        <f>'[1]Daily Roster'!$D150</f>
        <v>0</v>
      </c>
      <c r="E150" s="112">
        <f>'[1]Daily Roster'!$E150</f>
        <v>0</v>
      </c>
      <c r="F150" s="112">
        <f>'[1]Daily Roster'!$F150</f>
        <v>0</v>
      </c>
      <c r="G150" s="112">
        <f>'[1]Daily Roster'!$G150</f>
        <v>0</v>
      </c>
      <c r="H150" s="112">
        <f>'[1]Daily Roster'!$H150</f>
        <v>0</v>
      </c>
      <c r="I150" s="112">
        <f>'[1]Daily Roster'!$I150</f>
        <v>0</v>
      </c>
      <c r="J150" s="112">
        <f>'[1]Daily Roster'!$J150</f>
        <v>0</v>
      </c>
      <c r="K150" s="112">
        <f>'[1]Daily Roster'!$K150</f>
        <v>0</v>
      </c>
      <c r="L150" s="112">
        <f>'[1]Daily Roster'!$L150</f>
        <v>0</v>
      </c>
      <c r="M150" s="112">
        <f>'[1]Daily Roster'!$M150</f>
        <v>0</v>
      </c>
      <c r="N150" s="112">
        <f>'[1]Daily Roster'!$N150</f>
        <v>0</v>
      </c>
      <c r="O150" s="112">
        <f>'[1]Daily Roster'!$O150</f>
        <v>0</v>
      </c>
      <c r="P150" s="112">
        <f>'[1]Daily Roster'!$P150</f>
        <v>0</v>
      </c>
      <c r="Q150" s="112">
        <f>'[1]Daily Roster'!$Q150</f>
        <v>0</v>
      </c>
      <c r="R150" s="112">
        <f>'[1]Daily Roster'!$R150</f>
        <v>0</v>
      </c>
      <c r="S150" s="112">
        <f>'[1]Daily Roster'!$S150</f>
        <v>0</v>
      </c>
      <c r="T150" s="112">
        <f>'[1]Daily Roster'!$T150</f>
        <v>0</v>
      </c>
      <c r="V150" s="107"/>
      <c r="W150" s="107"/>
      <c r="X150" s="107"/>
      <c r="Z150" s="109"/>
      <c r="AA150" s="109"/>
      <c r="AB150" s="109"/>
      <c r="AC150" s="109"/>
      <c r="AD150" s="109"/>
      <c r="AF150" s="54"/>
    </row>
    <row r="151" spans="1:32" x14ac:dyDescent="0.3">
      <c r="A151" s="103">
        <v>43671</v>
      </c>
      <c r="B151" s="104" t="s">
        <v>3</v>
      </c>
      <c r="C151" s="112">
        <f>'[1]Daily Roster'!$C151</f>
        <v>0</v>
      </c>
      <c r="D151" s="112">
        <f>'[1]Daily Roster'!$D151</f>
        <v>0</v>
      </c>
      <c r="E151" s="112">
        <f>'[1]Daily Roster'!$E151</f>
        <v>0</v>
      </c>
      <c r="F151" s="112">
        <f>'[1]Daily Roster'!$F151</f>
        <v>0</v>
      </c>
      <c r="G151" s="112">
        <f>'[1]Daily Roster'!$G151</f>
        <v>0</v>
      </c>
      <c r="H151" s="112">
        <f>'[1]Daily Roster'!$H151</f>
        <v>0</v>
      </c>
      <c r="I151" s="112">
        <f>'[1]Daily Roster'!$I151</f>
        <v>0</v>
      </c>
      <c r="J151" s="112">
        <f>'[1]Daily Roster'!$J151</f>
        <v>0</v>
      </c>
      <c r="K151" s="112">
        <f>'[1]Daily Roster'!$K151</f>
        <v>0</v>
      </c>
      <c r="L151" s="112">
        <f>'[1]Daily Roster'!$L151</f>
        <v>0</v>
      </c>
      <c r="M151" s="112">
        <f>'[1]Daily Roster'!$M151</f>
        <v>0</v>
      </c>
      <c r="N151" s="112">
        <f>'[1]Daily Roster'!$N151</f>
        <v>0</v>
      </c>
      <c r="O151" s="112">
        <f>'[1]Daily Roster'!$O151</f>
        <v>0</v>
      </c>
      <c r="P151" s="112">
        <f>'[1]Daily Roster'!$P151</f>
        <v>0</v>
      </c>
      <c r="Q151" s="112">
        <f>'[1]Daily Roster'!$Q151</f>
        <v>0</v>
      </c>
      <c r="R151" s="112">
        <f>'[1]Daily Roster'!$R151</f>
        <v>0</v>
      </c>
      <c r="S151" s="112">
        <f>'[1]Daily Roster'!$S151</f>
        <v>0</v>
      </c>
      <c r="T151" s="112">
        <f>'[1]Daily Roster'!$T151</f>
        <v>0</v>
      </c>
      <c r="V151" s="107"/>
      <c r="W151" s="107"/>
      <c r="X151" s="107"/>
      <c r="Z151" s="109"/>
      <c r="AA151" s="109"/>
      <c r="AB151" s="109"/>
      <c r="AC151" s="109"/>
      <c r="AD151" s="109"/>
      <c r="AF151" s="54"/>
    </row>
    <row r="152" spans="1:32" x14ac:dyDescent="0.3">
      <c r="A152" s="103">
        <v>43672</v>
      </c>
      <c r="B152" s="104" t="s">
        <v>4</v>
      </c>
      <c r="C152" s="112">
        <f>'[1]Daily Roster'!$C152</f>
        <v>0</v>
      </c>
      <c r="D152" s="112">
        <f>'[1]Daily Roster'!$D152</f>
        <v>0</v>
      </c>
      <c r="E152" s="112">
        <f>'[1]Daily Roster'!$E152</f>
        <v>0</v>
      </c>
      <c r="F152" s="112">
        <f>'[1]Daily Roster'!$F152</f>
        <v>0</v>
      </c>
      <c r="G152" s="112">
        <f>'[1]Daily Roster'!$G152</f>
        <v>0</v>
      </c>
      <c r="H152" s="112">
        <f>'[1]Daily Roster'!$H152</f>
        <v>0</v>
      </c>
      <c r="I152" s="112">
        <f>'[1]Daily Roster'!$I152</f>
        <v>0</v>
      </c>
      <c r="J152" s="112">
        <f>'[1]Daily Roster'!$J152</f>
        <v>0</v>
      </c>
      <c r="K152" s="112">
        <f>'[1]Daily Roster'!$K152</f>
        <v>0</v>
      </c>
      <c r="L152" s="112">
        <f>'[1]Daily Roster'!$L152</f>
        <v>0</v>
      </c>
      <c r="M152" s="112">
        <f>'[1]Daily Roster'!$M152</f>
        <v>0</v>
      </c>
      <c r="N152" s="112">
        <f>'[1]Daily Roster'!$N152</f>
        <v>0</v>
      </c>
      <c r="O152" s="112">
        <f>'[1]Daily Roster'!$O152</f>
        <v>0</v>
      </c>
      <c r="P152" s="112">
        <f>'[1]Daily Roster'!$P152</f>
        <v>0</v>
      </c>
      <c r="Q152" s="112">
        <f>'[1]Daily Roster'!$Q152</f>
        <v>0</v>
      </c>
      <c r="R152" s="112">
        <f>'[1]Daily Roster'!$R152</f>
        <v>0</v>
      </c>
      <c r="S152" s="112">
        <f>'[1]Daily Roster'!$S152</f>
        <v>0</v>
      </c>
      <c r="T152" s="112">
        <f>'[1]Daily Roster'!$T152</f>
        <v>0</v>
      </c>
      <c r="V152" s="107"/>
      <c r="W152" s="107"/>
      <c r="X152" s="107"/>
      <c r="Z152" s="109"/>
      <c r="AA152" s="109"/>
      <c r="AB152" s="109"/>
      <c r="AC152" s="109"/>
      <c r="AD152" s="109"/>
      <c r="AF152" s="54"/>
    </row>
    <row r="153" spans="1:32" x14ac:dyDescent="0.3">
      <c r="A153" s="103">
        <v>43675</v>
      </c>
      <c r="B153" s="104" t="s">
        <v>5</v>
      </c>
      <c r="C153" s="112">
        <f>'[1]Daily Roster'!$C153</f>
        <v>0</v>
      </c>
      <c r="D153" s="112">
        <f>'[1]Daily Roster'!$D153</f>
        <v>0</v>
      </c>
      <c r="E153" s="112">
        <f>'[1]Daily Roster'!$E153</f>
        <v>0</v>
      </c>
      <c r="F153" s="112">
        <f>'[1]Daily Roster'!$F153</f>
        <v>0</v>
      </c>
      <c r="G153" s="112">
        <f>'[1]Daily Roster'!$G153</f>
        <v>0</v>
      </c>
      <c r="H153" s="112">
        <f>'[1]Daily Roster'!$H153</f>
        <v>0</v>
      </c>
      <c r="I153" s="112">
        <f>'[1]Daily Roster'!$I153</f>
        <v>0</v>
      </c>
      <c r="J153" s="112">
        <f>'[1]Daily Roster'!$J153</f>
        <v>0</v>
      </c>
      <c r="K153" s="112">
        <f>'[1]Daily Roster'!$K153</f>
        <v>0</v>
      </c>
      <c r="L153" s="112">
        <f>'[1]Daily Roster'!$L153</f>
        <v>0</v>
      </c>
      <c r="M153" s="112">
        <f>'[1]Daily Roster'!$M153</f>
        <v>0</v>
      </c>
      <c r="N153" s="112">
        <f>'[1]Daily Roster'!$N153</f>
        <v>0</v>
      </c>
      <c r="O153" s="112">
        <f>'[1]Daily Roster'!$O153</f>
        <v>0</v>
      </c>
      <c r="P153" s="112">
        <f>'[1]Daily Roster'!$P153</f>
        <v>0</v>
      </c>
      <c r="Q153" s="112">
        <f>'[1]Daily Roster'!$Q153</f>
        <v>0</v>
      </c>
      <c r="R153" s="112">
        <f>'[1]Daily Roster'!$R153</f>
        <v>0</v>
      </c>
      <c r="S153" s="112">
        <f>'[1]Daily Roster'!$S153</f>
        <v>0</v>
      </c>
      <c r="T153" s="112">
        <f>'[1]Daily Roster'!$T153</f>
        <v>0</v>
      </c>
      <c r="V153" s="107"/>
      <c r="W153" s="107"/>
      <c r="X153" s="107"/>
      <c r="Z153" s="109"/>
      <c r="AA153" s="109"/>
      <c r="AB153" s="109"/>
      <c r="AC153" s="109"/>
      <c r="AD153" s="109"/>
      <c r="AF153" s="54"/>
    </row>
    <row r="154" spans="1:32" x14ac:dyDescent="0.3">
      <c r="A154" s="103">
        <v>43676</v>
      </c>
      <c r="B154" s="104" t="s">
        <v>1</v>
      </c>
      <c r="C154" s="112">
        <f>'[1]Daily Roster'!$C154</f>
        <v>0</v>
      </c>
      <c r="D154" s="112">
        <f>'[1]Daily Roster'!$D154</f>
        <v>0</v>
      </c>
      <c r="E154" s="112">
        <f>'[1]Daily Roster'!$E154</f>
        <v>0</v>
      </c>
      <c r="F154" s="112">
        <f>'[1]Daily Roster'!$F154</f>
        <v>0</v>
      </c>
      <c r="G154" s="112">
        <f>'[1]Daily Roster'!$G154</f>
        <v>0</v>
      </c>
      <c r="H154" s="112">
        <f>'[1]Daily Roster'!$H154</f>
        <v>0</v>
      </c>
      <c r="I154" s="112">
        <f>'[1]Daily Roster'!$I154</f>
        <v>0</v>
      </c>
      <c r="J154" s="112">
        <f>'[1]Daily Roster'!$J154</f>
        <v>0</v>
      </c>
      <c r="K154" s="112">
        <f>'[1]Daily Roster'!$K154</f>
        <v>0</v>
      </c>
      <c r="L154" s="112">
        <f>'[1]Daily Roster'!$L154</f>
        <v>0</v>
      </c>
      <c r="M154" s="112">
        <f>'[1]Daily Roster'!$M154</f>
        <v>0</v>
      </c>
      <c r="N154" s="112">
        <f>'[1]Daily Roster'!$N154</f>
        <v>0</v>
      </c>
      <c r="O154" s="112">
        <f>'[1]Daily Roster'!$O154</f>
        <v>0</v>
      </c>
      <c r="P154" s="112">
        <f>'[1]Daily Roster'!$P154</f>
        <v>0</v>
      </c>
      <c r="Q154" s="112">
        <f>'[1]Daily Roster'!$Q154</f>
        <v>0</v>
      </c>
      <c r="R154" s="112">
        <f>'[1]Daily Roster'!$R154</f>
        <v>0</v>
      </c>
      <c r="S154" s="112">
        <f>'[1]Daily Roster'!$S154</f>
        <v>0</v>
      </c>
      <c r="T154" s="112">
        <f>'[1]Daily Roster'!$T154</f>
        <v>0</v>
      </c>
      <c r="V154" s="107"/>
      <c r="W154" s="107"/>
      <c r="X154" s="107"/>
      <c r="Z154" s="109"/>
      <c r="AA154" s="109"/>
      <c r="AB154" s="109"/>
      <c r="AC154" s="109"/>
      <c r="AD154" s="109"/>
      <c r="AF154" s="54"/>
    </row>
    <row r="155" spans="1:32" x14ac:dyDescent="0.3">
      <c r="A155" s="103">
        <v>43677</v>
      </c>
      <c r="B155" s="104" t="s">
        <v>2</v>
      </c>
      <c r="C155" s="112">
        <f>'[1]Daily Roster'!$C155</f>
        <v>0</v>
      </c>
      <c r="D155" s="112">
        <f>'[1]Daily Roster'!$D155</f>
        <v>0</v>
      </c>
      <c r="E155" s="112">
        <f>'[1]Daily Roster'!$E155</f>
        <v>0</v>
      </c>
      <c r="F155" s="112">
        <f>'[1]Daily Roster'!$F155</f>
        <v>0</v>
      </c>
      <c r="G155" s="112">
        <f>'[1]Daily Roster'!$G155</f>
        <v>0</v>
      </c>
      <c r="H155" s="112">
        <f>'[1]Daily Roster'!$H155</f>
        <v>0</v>
      </c>
      <c r="I155" s="112">
        <f>'[1]Daily Roster'!$I155</f>
        <v>0</v>
      </c>
      <c r="J155" s="112">
        <f>'[1]Daily Roster'!$J155</f>
        <v>0</v>
      </c>
      <c r="K155" s="112">
        <f>'[1]Daily Roster'!$K155</f>
        <v>0</v>
      </c>
      <c r="L155" s="112">
        <f>'[1]Daily Roster'!$L155</f>
        <v>0</v>
      </c>
      <c r="M155" s="112">
        <f>'[1]Daily Roster'!$M155</f>
        <v>0</v>
      </c>
      <c r="N155" s="112">
        <f>'[1]Daily Roster'!$N155</f>
        <v>0</v>
      </c>
      <c r="O155" s="112">
        <f>'[1]Daily Roster'!$O155</f>
        <v>0</v>
      </c>
      <c r="P155" s="112">
        <f>'[1]Daily Roster'!$P155</f>
        <v>0</v>
      </c>
      <c r="Q155" s="112">
        <f>'[1]Daily Roster'!$Q155</f>
        <v>0</v>
      </c>
      <c r="R155" s="112">
        <f>'[1]Daily Roster'!$R155</f>
        <v>0</v>
      </c>
      <c r="S155" s="112">
        <f>'[1]Daily Roster'!$S155</f>
        <v>0</v>
      </c>
      <c r="T155" s="112">
        <f>'[1]Daily Roster'!$T155</f>
        <v>0</v>
      </c>
      <c r="V155" s="107"/>
      <c r="W155" s="107"/>
      <c r="X155" s="107"/>
      <c r="Z155" s="109"/>
      <c r="AA155" s="109"/>
      <c r="AB155" s="109"/>
      <c r="AC155" s="109"/>
      <c r="AD155" s="109"/>
      <c r="AF155" s="54"/>
    </row>
    <row r="156" spans="1:32" x14ac:dyDescent="0.3">
      <c r="A156" s="103">
        <v>43678</v>
      </c>
      <c r="B156" s="104" t="s">
        <v>3</v>
      </c>
      <c r="C156" s="112">
        <f>'[1]Daily Roster'!$C156</f>
        <v>0</v>
      </c>
      <c r="D156" s="112">
        <f>'[1]Daily Roster'!$D156</f>
        <v>0</v>
      </c>
      <c r="E156" s="112">
        <f>'[1]Daily Roster'!$E156</f>
        <v>0</v>
      </c>
      <c r="F156" s="112">
        <f>'[1]Daily Roster'!$F156</f>
        <v>0</v>
      </c>
      <c r="G156" s="112">
        <f>'[1]Daily Roster'!$G156</f>
        <v>0</v>
      </c>
      <c r="H156" s="112">
        <f>'[1]Daily Roster'!$H156</f>
        <v>0</v>
      </c>
      <c r="I156" s="112">
        <f>'[1]Daily Roster'!$I156</f>
        <v>0</v>
      </c>
      <c r="J156" s="112">
        <f>'[1]Daily Roster'!$J156</f>
        <v>0</v>
      </c>
      <c r="K156" s="112">
        <f>'[1]Daily Roster'!$K156</f>
        <v>0</v>
      </c>
      <c r="L156" s="112">
        <f>'[1]Daily Roster'!$L156</f>
        <v>0</v>
      </c>
      <c r="M156" s="112">
        <f>'[1]Daily Roster'!$M156</f>
        <v>0</v>
      </c>
      <c r="N156" s="112">
        <f>'[1]Daily Roster'!$N156</f>
        <v>0</v>
      </c>
      <c r="O156" s="112">
        <f>'[1]Daily Roster'!$O156</f>
        <v>0</v>
      </c>
      <c r="P156" s="112">
        <f>'[1]Daily Roster'!$P156</f>
        <v>0</v>
      </c>
      <c r="Q156" s="112">
        <f>'[1]Daily Roster'!$Q156</f>
        <v>0</v>
      </c>
      <c r="R156" s="112">
        <f>'[1]Daily Roster'!$R156</f>
        <v>0</v>
      </c>
      <c r="S156" s="112">
        <f>'[1]Daily Roster'!$S156</f>
        <v>0</v>
      </c>
      <c r="T156" s="112">
        <f>'[1]Daily Roster'!$T156</f>
        <v>0</v>
      </c>
      <c r="V156" s="107"/>
      <c r="W156" s="107"/>
      <c r="X156" s="107"/>
      <c r="Z156" s="109"/>
      <c r="AA156" s="109"/>
      <c r="AB156" s="109"/>
      <c r="AC156" s="109"/>
      <c r="AD156" s="109"/>
      <c r="AF156" s="54"/>
    </row>
    <row r="157" spans="1:32" x14ac:dyDescent="0.3">
      <c r="A157" s="103">
        <v>43679</v>
      </c>
      <c r="B157" s="104" t="s">
        <v>4</v>
      </c>
      <c r="C157" s="112">
        <f>'[1]Daily Roster'!$C157</f>
        <v>0</v>
      </c>
      <c r="D157" s="112">
        <f>'[1]Daily Roster'!$D157</f>
        <v>0</v>
      </c>
      <c r="E157" s="112">
        <f>'[1]Daily Roster'!$E157</f>
        <v>0</v>
      </c>
      <c r="F157" s="112">
        <f>'[1]Daily Roster'!$F157</f>
        <v>0</v>
      </c>
      <c r="G157" s="112">
        <f>'[1]Daily Roster'!$G157</f>
        <v>0</v>
      </c>
      <c r="H157" s="112">
        <f>'[1]Daily Roster'!$H157</f>
        <v>0</v>
      </c>
      <c r="I157" s="112">
        <f>'[1]Daily Roster'!$I157</f>
        <v>0</v>
      </c>
      <c r="J157" s="112">
        <f>'[1]Daily Roster'!$J157</f>
        <v>0</v>
      </c>
      <c r="K157" s="112">
        <f>'[1]Daily Roster'!$K157</f>
        <v>0</v>
      </c>
      <c r="L157" s="112">
        <f>'[1]Daily Roster'!$L157</f>
        <v>0</v>
      </c>
      <c r="M157" s="112">
        <f>'[1]Daily Roster'!$M157</f>
        <v>0</v>
      </c>
      <c r="N157" s="112">
        <f>'[1]Daily Roster'!$N157</f>
        <v>0</v>
      </c>
      <c r="O157" s="112">
        <f>'[1]Daily Roster'!$O157</f>
        <v>0</v>
      </c>
      <c r="P157" s="112">
        <f>'[1]Daily Roster'!$P157</f>
        <v>0</v>
      </c>
      <c r="Q157" s="112">
        <f>'[1]Daily Roster'!$Q157</f>
        <v>0</v>
      </c>
      <c r="R157" s="112">
        <f>'[1]Daily Roster'!$R157</f>
        <v>0</v>
      </c>
      <c r="S157" s="112">
        <f>'[1]Daily Roster'!$S157</f>
        <v>0</v>
      </c>
      <c r="T157" s="112">
        <f>'[1]Daily Roster'!$T157</f>
        <v>0</v>
      </c>
      <c r="V157" s="107"/>
      <c r="W157" s="107"/>
      <c r="X157" s="107"/>
      <c r="Z157" s="109"/>
      <c r="AA157" s="109"/>
      <c r="AB157" s="109"/>
      <c r="AC157" s="109"/>
      <c r="AD157" s="109"/>
      <c r="AF157" s="54"/>
    </row>
    <row r="158" spans="1:32" x14ac:dyDescent="0.3">
      <c r="A158" s="103">
        <v>43682</v>
      </c>
      <c r="B158" s="104" t="s">
        <v>5</v>
      </c>
      <c r="C158" s="112">
        <f>'[1]Daily Roster'!$C158</f>
        <v>0</v>
      </c>
      <c r="D158" s="112">
        <f>'[1]Daily Roster'!$D158</f>
        <v>0</v>
      </c>
      <c r="E158" s="112">
        <f>'[1]Daily Roster'!$E158</f>
        <v>0</v>
      </c>
      <c r="F158" s="112">
        <f>'[1]Daily Roster'!$F158</f>
        <v>0</v>
      </c>
      <c r="G158" s="112">
        <f>'[1]Daily Roster'!$G158</f>
        <v>0</v>
      </c>
      <c r="H158" s="112">
        <f>'[1]Daily Roster'!$H158</f>
        <v>0</v>
      </c>
      <c r="I158" s="112">
        <f>'[1]Daily Roster'!$I158</f>
        <v>0</v>
      </c>
      <c r="J158" s="112">
        <f>'[1]Daily Roster'!$J158</f>
        <v>0</v>
      </c>
      <c r="K158" s="112">
        <f>'[1]Daily Roster'!$K158</f>
        <v>0</v>
      </c>
      <c r="L158" s="112">
        <f>'[1]Daily Roster'!$L158</f>
        <v>0</v>
      </c>
      <c r="M158" s="112">
        <f>'[1]Daily Roster'!$M158</f>
        <v>0</v>
      </c>
      <c r="N158" s="112">
        <f>'[1]Daily Roster'!$N158</f>
        <v>0</v>
      </c>
      <c r="O158" s="112">
        <f>'[1]Daily Roster'!$O158</f>
        <v>0</v>
      </c>
      <c r="P158" s="112">
        <f>'[1]Daily Roster'!$P158</f>
        <v>0</v>
      </c>
      <c r="Q158" s="112">
        <f>'[1]Daily Roster'!$Q158</f>
        <v>0</v>
      </c>
      <c r="R158" s="112">
        <f>'[1]Daily Roster'!$R158</f>
        <v>0</v>
      </c>
      <c r="S158" s="112">
        <f>'[1]Daily Roster'!$S158</f>
        <v>0</v>
      </c>
      <c r="T158" s="112">
        <f>'[1]Daily Roster'!$T158</f>
        <v>0</v>
      </c>
      <c r="V158" s="107"/>
      <c r="W158" s="107"/>
      <c r="X158" s="107"/>
      <c r="Z158" s="109"/>
      <c r="AA158" s="109"/>
      <c r="AB158" s="109"/>
      <c r="AC158" s="109"/>
      <c r="AD158" s="109"/>
      <c r="AF158" s="54"/>
    </row>
    <row r="159" spans="1:32" x14ac:dyDescent="0.3">
      <c r="A159" s="103">
        <v>43683</v>
      </c>
      <c r="B159" s="104" t="s">
        <v>1</v>
      </c>
      <c r="C159" s="112">
        <f>'[1]Daily Roster'!$C159</f>
        <v>0</v>
      </c>
      <c r="D159" s="112">
        <f>'[1]Daily Roster'!$D159</f>
        <v>0</v>
      </c>
      <c r="E159" s="112">
        <f>'[1]Daily Roster'!$E159</f>
        <v>0</v>
      </c>
      <c r="F159" s="112">
        <f>'[1]Daily Roster'!$F159</f>
        <v>0</v>
      </c>
      <c r="G159" s="112">
        <f>'[1]Daily Roster'!$G159</f>
        <v>0</v>
      </c>
      <c r="H159" s="112">
        <f>'[1]Daily Roster'!$H159</f>
        <v>0</v>
      </c>
      <c r="I159" s="112">
        <f>'[1]Daily Roster'!$I159</f>
        <v>0</v>
      </c>
      <c r="J159" s="112">
        <f>'[1]Daily Roster'!$J159</f>
        <v>0</v>
      </c>
      <c r="K159" s="112">
        <f>'[1]Daily Roster'!$K159</f>
        <v>0</v>
      </c>
      <c r="L159" s="112">
        <f>'[1]Daily Roster'!$L159</f>
        <v>0</v>
      </c>
      <c r="M159" s="112">
        <f>'[1]Daily Roster'!$M159</f>
        <v>0</v>
      </c>
      <c r="N159" s="112">
        <f>'[1]Daily Roster'!$N159</f>
        <v>0</v>
      </c>
      <c r="O159" s="112">
        <f>'[1]Daily Roster'!$O159</f>
        <v>0</v>
      </c>
      <c r="P159" s="112">
        <f>'[1]Daily Roster'!$P159</f>
        <v>0</v>
      </c>
      <c r="Q159" s="112">
        <f>'[1]Daily Roster'!$Q159</f>
        <v>0</v>
      </c>
      <c r="R159" s="112">
        <f>'[1]Daily Roster'!$R159</f>
        <v>0</v>
      </c>
      <c r="S159" s="112">
        <f>'[1]Daily Roster'!$S159</f>
        <v>0</v>
      </c>
      <c r="T159" s="112">
        <f>'[1]Daily Roster'!$T159</f>
        <v>0</v>
      </c>
      <c r="V159" s="107"/>
      <c r="W159" s="107"/>
      <c r="X159" s="107"/>
      <c r="Z159" s="109"/>
      <c r="AA159" s="109"/>
      <c r="AB159" s="109"/>
      <c r="AC159" s="109"/>
      <c r="AD159" s="109"/>
      <c r="AF159" s="54"/>
    </row>
    <row r="160" spans="1:32" x14ac:dyDescent="0.3">
      <c r="A160" s="103">
        <v>43684</v>
      </c>
      <c r="B160" s="104" t="s">
        <v>2</v>
      </c>
      <c r="C160" s="112">
        <f>'[1]Daily Roster'!$C160</f>
        <v>0</v>
      </c>
      <c r="D160" s="112">
        <f>'[1]Daily Roster'!$D160</f>
        <v>0</v>
      </c>
      <c r="E160" s="112">
        <f>'[1]Daily Roster'!$E160</f>
        <v>0</v>
      </c>
      <c r="F160" s="112">
        <f>'[1]Daily Roster'!$F160</f>
        <v>0</v>
      </c>
      <c r="G160" s="112">
        <f>'[1]Daily Roster'!$G160</f>
        <v>0</v>
      </c>
      <c r="H160" s="112">
        <f>'[1]Daily Roster'!$H160</f>
        <v>0</v>
      </c>
      <c r="I160" s="112">
        <f>'[1]Daily Roster'!$I160</f>
        <v>0</v>
      </c>
      <c r="J160" s="112">
        <f>'[1]Daily Roster'!$J160</f>
        <v>0</v>
      </c>
      <c r="K160" s="112">
        <f>'[1]Daily Roster'!$K160</f>
        <v>0</v>
      </c>
      <c r="L160" s="112">
        <f>'[1]Daily Roster'!$L160</f>
        <v>0</v>
      </c>
      <c r="M160" s="112">
        <f>'[1]Daily Roster'!$M160</f>
        <v>0</v>
      </c>
      <c r="N160" s="112">
        <f>'[1]Daily Roster'!$N160</f>
        <v>0</v>
      </c>
      <c r="O160" s="112">
        <f>'[1]Daily Roster'!$O160</f>
        <v>0</v>
      </c>
      <c r="P160" s="112">
        <f>'[1]Daily Roster'!$P160</f>
        <v>0</v>
      </c>
      <c r="Q160" s="112">
        <f>'[1]Daily Roster'!$Q160</f>
        <v>0</v>
      </c>
      <c r="R160" s="112">
        <f>'[1]Daily Roster'!$R160</f>
        <v>0</v>
      </c>
      <c r="S160" s="112">
        <f>'[1]Daily Roster'!$S160</f>
        <v>0</v>
      </c>
      <c r="T160" s="112">
        <f>'[1]Daily Roster'!$T160</f>
        <v>0</v>
      </c>
      <c r="V160" s="107"/>
      <c r="W160" s="107"/>
      <c r="X160" s="107"/>
      <c r="Z160" s="109"/>
      <c r="AA160" s="109"/>
      <c r="AB160" s="109"/>
      <c r="AC160" s="109"/>
      <c r="AD160" s="109"/>
      <c r="AF160" s="54"/>
    </row>
    <row r="161" spans="1:32" x14ac:dyDescent="0.3">
      <c r="A161" s="103">
        <v>43685</v>
      </c>
      <c r="B161" s="104" t="s">
        <v>3</v>
      </c>
      <c r="C161" s="112">
        <f>'[1]Daily Roster'!$C161</f>
        <v>0</v>
      </c>
      <c r="D161" s="112">
        <f>'[1]Daily Roster'!$D161</f>
        <v>0</v>
      </c>
      <c r="E161" s="112">
        <f>'[1]Daily Roster'!$E161</f>
        <v>0</v>
      </c>
      <c r="F161" s="112">
        <f>'[1]Daily Roster'!$F161</f>
        <v>0</v>
      </c>
      <c r="G161" s="112">
        <f>'[1]Daily Roster'!$G161</f>
        <v>0</v>
      </c>
      <c r="H161" s="112">
        <f>'[1]Daily Roster'!$H161</f>
        <v>0</v>
      </c>
      <c r="I161" s="112">
        <f>'[1]Daily Roster'!$I161</f>
        <v>0</v>
      </c>
      <c r="J161" s="112">
        <f>'[1]Daily Roster'!$J161</f>
        <v>0</v>
      </c>
      <c r="K161" s="112">
        <f>'[1]Daily Roster'!$K161</f>
        <v>0</v>
      </c>
      <c r="L161" s="112">
        <f>'[1]Daily Roster'!$L161</f>
        <v>0</v>
      </c>
      <c r="M161" s="112">
        <f>'[1]Daily Roster'!$M161</f>
        <v>0</v>
      </c>
      <c r="N161" s="112">
        <f>'[1]Daily Roster'!$N161</f>
        <v>0</v>
      </c>
      <c r="O161" s="112">
        <f>'[1]Daily Roster'!$O161</f>
        <v>0</v>
      </c>
      <c r="P161" s="112">
        <f>'[1]Daily Roster'!$P161</f>
        <v>0</v>
      </c>
      <c r="Q161" s="112">
        <f>'[1]Daily Roster'!$Q161</f>
        <v>0</v>
      </c>
      <c r="R161" s="112">
        <f>'[1]Daily Roster'!$R161</f>
        <v>0</v>
      </c>
      <c r="S161" s="112">
        <f>'[1]Daily Roster'!$S161</f>
        <v>0</v>
      </c>
      <c r="T161" s="112">
        <f>'[1]Daily Roster'!$T161</f>
        <v>0</v>
      </c>
      <c r="V161" s="107"/>
      <c r="W161" s="107"/>
      <c r="X161" s="107"/>
      <c r="Z161" s="109"/>
      <c r="AA161" s="109"/>
      <c r="AB161" s="109"/>
      <c r="AC161" s="109"/>
      <c r="AD161" s="109"/>
      <c r="AF161" s="54"/>
    </row>
    <row r="162" spans="1:32" x14ac:dyDescent="0.3">
      <c r="A162" s="103">
        <v>43686</v>
      </c>
      <c r="B162" s="104" t="s">
        <v>4</v>
      </c>
      <c r="C162" s="112">
        <f>'[1]Daily Roster'!$C162</f>
        <v>0</v>
      </c>
      <c r="D162" s="112">
        <f>'[1]Daily Roster'!$D162</f>
        <v>0</v>
      </c>
      <c r="E162" s="112">
        <f>'[1]Daily Roster'!$E162</f>
        <v>0</v>
      </c>
      <c r="F162" s="112">
        <f>'[1]Daily Roster'!$F162</f>
        <v>0</v>
      </c>
      <c r="G162" s="112">
        <f>'[1]Daily Roster'!$G162</f>
        <v>0</v>
      </c>
      <c r="H162" s="112">
        <f>'[1]Daily Roster'!$H162</f>
        <v>0</v>
      </c>
      <c r="I162" s="112">
        <f>'[1]Daily Roster'!$I162</f>
        <v>0</v>
      </c>
      <c r="J162" s="112">
        <f>'[1]Daily Roster'!$J162</f>
        <v>0</v>
      </c>
      <c r="K162" s="112">
        <f>'[1]Daily Roster'!$K162</f>
        <v>0</v>
      </c>
      <c r="L162" s="112">
        <f>'[1]Daily Roster'!$L162</f>
        <v>0</v>
      </c>
      <c r="M162" s="112">
        <f>'[1]Daily Roster'!$M162</f>
        <v>0</v>
      </c>
      <c r="N162" s="112">
        <f>'[1]Daily Roster'!$N162</f>
        <v>0</v>
      </c>
      <c r="O162" s="112">
        <f>'[1]Daily Roster'!$O162</f>
        <v>0</v>
      </c>
      <c r="P162" s="112">
        <f>'[1]Daily Roster'!$P162</f>
        <v>0</v>
      </c>
      <c r="Q162" s="112">
        <f>'[1]Daily Roster'!$Q162</f>
        <v>0</v>
      </c>
      <c r="R162" s="112">
        <f>'[1]Daily Roster'!$R162</f>
        <v>0</v>
      </c>
      <c r="S162" s="112">
        <f>'[1]Daily Roster'!$S162</f>
        <v>0</v>
      </c>
      <c r="T162" s="112">
        <f>'[1]Daily Roster'!$T162</f>
        <v>0</v>
      </c>
      <c r="V162" s="107"/>
      <c r="W162" s="107"/>
      <c r="X162" s="107"/>
      <c r="Z162" s="109"/>
      <c r="AA162" s="109"/>
      <c r="AB162" s="109"/>
      <c r="AC162" s="109"/>
      <c r="AD162" s="109"/>
      <c r="AF162" s="54"/>
    </row>
    <row r="163" spans="1:32" x14ac:dyDescent="0.3">
      <c r="A163" s="103">
        <v>43689</v>
      </c>
      <c r="B163" s="104" t="s">
        <v>5</v>
      </c>
      <c r="C163" s="112">
        <f>'[1]Daily Roster'!$C163</f>
        <v>0</v>
      </c>
      <c r="D163" s="112">
        <f>'[1]Daily Roster'!$D163</f>
        <v>0</v>
      </c>
      <c r="E163" s="112">
        <f>'[1]Daily Roster'!$E163</f>
        <v>0</v>
      </c>
      <c r="F163" s="112">
        <f>'[1]Daily Roster'!$F163</f>
        <v>0</v>
      </c>
      <c r="G163" s="112">
        <f>'[1]Daily Roster'!$G163</f>
        <v>0</v>
      </c>
      <c r="H163" s="112">
        <f>'[1]Daily Roster'!$H163</f>
        <v>0</v>
      </c>
      <c r="I163" s="112">
        <f>'[1]Daily Roster'!$I163</f>
        <v>0</v>
      </c>
      <c r="J163" s="112">
        <f>'[1]Daily Roster'!$J163</f>
        <v>0</v>
      </c>
      <c r="K163" s="112">
        <f>'[1]Daily Roster'!$K163</f>
        <v>0</v>
      </c>
      <c r="L163" s="112">
        <f>'[1]Daily Roster'!$L163</f>
        <v>0</v>
      </c>
      <c r="M163" s="112">
        <f>'[1]Daily Roster'!$M163</f>
        <v>0</v>
      </c>
      <c r="N163" s="112">
        <f>'[1]Daily Roster'!$N163</f>
        <v>0</v>
      </c>
      <c r="O163" s="112">
        <f>'[1]Daily Roster'!$O163</f>
        <v>0</v>
      </c>
      <c r="P163" s="112">
        <f>'[1]Daily Roster'!$P163</f>
        <v>0</v>
      </c>
      <c r="Q163" s="112">
        <f>'[1]Daily Roster'!$Q163</f>
        <v>0</v>
      </c>
      <c r="R163" s="112">
        <f>'[1]Daily Roster'!$R163</f>
        <v>0</v>
      </c>
      <c r="S163" s="112">
        <f>'[1]Daily Roster'!$S163</f>
        <v>0</v>
      </c>
      <c r="T163" s="112">
        <f>'[1]Daily Roster'!$T163</f>
        <v>0</v>
      </c>
      <c r="V163" s="107"/>
      <c r="W163" s="107"/>
      <c r="X163" s="107"/>
      <c r="Z163" s="109"/>
      <c r="AA163" s="109"/>
      <c r="AB163" s="109"/>
      <c r="AC163" s="109"/>
      <c r="AD163" s="109"/>
      <c r="AF163" s="54"/>
    </row>
    <row r="164" spans="1:32" x14ac:dyDescent="0.3">
      <c r="A164" s="103">
        <v>43690</v>
      </c>
      <c r="B164" s="104" t="s">
        <v>1</v>
      </c>
      <c r="C164" s="112">
        <f>'[1]Daily Roster'!$C164</f>
        <v>0</v>
      </c>
      <c r="D164" s="112">
        <f>'[1]Daily Roster'!$D164</f>
        <v>0</v>
      </c>
      <c r="E164" s="112">
        <f>'[1]Daily Roster'!$E164</f>
        <v>0</v>
      </c>
      <c r="F164" s="112">
        <f>'[1]Daily Roster'!$F164</f>
        <v>0</v>
      </c>
      <c r="G164" s="112">
        <f>'[1]Daily Roster'!$G164</f>
        <v>0</v>
      </c>
      <c r="H164" s="112">
        <f>'[1]Daily Roster'!$H164</f>
        <v>0</v>
      </c>
      <c r="I164" s="112">
        <f>'[1]Daily Roster'!$I164</f>
        <v>0</v>
      </c>
      <c r="J164" s="112">
        <f>'[1]Daily Roster'!$J164</f>
        <v>0</v>
      </c>
      <c r="K164" s="112">
        <f>'[1]Daily Roster'!$K164</f>
        <v>0</v>
      </c>
      <c r="L164" s="112">
        <f>'[1]Daily Roster'!$L164</f>
        <v>0</v>
      </c>
      <c r="M164" s="112">
        <f>'[1]Daily Roster'!$M164</f>
        <v>0</v>
      </c>
      <c r="N164" s="112">
        <f>'[1]Daily Roster'!$N164</f>
        <v>0</v>
      </c>
      <c r="O164" s="112">
        <f>'[1]Daily Roster'!$O164</f>
        <v>0</v>
      </c>
      <c r="P164" s="112">
        <f>'[1]Daily Roster'!$P164</f>
        <v>0</v>
      </c>
      <c r="Q164" s="112">
        <f>'[1]Daily Roster'!$Q164</f>
        <v>0</v>
      </c>
      <c r="R164" s="112">
        <f>'[1]Daily Roster'!$R164</f>
        <v>0</v>
      </c>
      <c r="S164" s="112">
        <f>'[1]Daily Roster'!$S164</f>
        <v>0</v>
      </c>
      <c r="T164" s="112">
        <f>'[1]Daily Roster'!$T164</f>
        <v>0</v>
      </c>
      <c r="V164" s="107"/>
      <c r="W164" s="107"/>
      <c r="X164" s="107"/>
      <c r="Z164" s="109"/>
      <c r="AA164" s="109"/>
      <c r="AB164" s="109"/>
      <c r="AC164" s="109"/>
      <c r="AD164" s="109"/>
      <c r="AF164" s="54"/>
    </row>
    <row r="165" spans="1:32" x14ac:dyDescent="0.3">
      <c r="A165" s="103">
        <v>43691</v>
      </c>
      <c r="B165" s="104" t="s">
        <v>2</v>
      </c>
      <c r="C165" s="112">
        <f>'[1]Daily Roster'!$C165</f>
        <v>0</v>
      </c>
      <c r="D165" s="112">
        <f>'[1]Daily Roster'!$D165</f>
        <v>0</v>
      </c>
      <c r="E165" s="112">
        <f>'[1]Daily Roster'!$E165</f>
        <v>0</v>
      </c>
      <c r="F165" s="112">
        <f>'[1]Daily Roster'!$F165</f>
        <v>0</v>
      </c>
      <c r="G165" s="112">
        <f>'[1]Daily Roster'!$G165</f>
        <v>0</v>
      </c>
      <c r="H165" s="112">
        <f>'[1]Daily Roster'!$H165</f>
        <v>0</v>
      </c>
      <c r="I165" s="112">
        <f>'[1]Daily Roster'!$I165</f>
        <v>0</v>
      </c>
      <c r="J165" s="112">
        <f>'[1]Daily Roster'!$J165</f>
        <v>0</v>
      </c>
      <c r="K165" s="112">
        <f>'[1]Daily Roster'!$K165</f>
        <v>0</v>
      </c>
      <c r="L165" s="112">
        <f>'[1]Daily Roster'!$L165</f>
        <v>0</v>
      </c>
      <c r="M165" s="112">
        <f>'[1]Daily Roster'!$M165</f>
        <v>0</v>
      </c>
      <c r="N165" s="112">
        <f>'[1]Daily Roster'!$N165</f>
        <v>0</v>
      </c>
      <c r="O165" s="112">
        <f>'[1]Daily Roster'!$O165</f>
        <v>0</v>
      </c>
      <c r="P165" s="112">
        <f>'[1]Daily Roster'!$P165</f>
        <v>0</v>
      </c>
      <c r="Q165" s="112">
        <f>'[1]Daily Roster'!$Q165</f>
        <v>0</v>
      </c>
      <c r="R165" s="112">
        <f>'[1]Daily Roster'!$R165</f>
        <v>0</v>
      </c>
      <c r="S165" s="112">
        <f>'[1]Daily Roster'!$S165</f>
        <v>0</v>
      </c>
      <c r="T165" s="112">
        <f>'[1]Daily Roster'!$T165</f>
        <v>0</v>
      </c>
      <c r="V165" s="107"/>
      <c r="W165" s="107"/>
      <c r="X165" s="107"/>
      <c r="Z165" s="109"/>
      <c r="AA165" s="109"/>
      <c r="AB165" s="109"/>
      <c r="AC165" s="109"/>
      <c r="AD165" s="109"/>
      <c r="AF165" s="54"/>
    </row>
    <row r="166" spans="1:32" x14ac:dyDescent="0.3">
      <c r="A166" s="103">
        <v>43692</v>
      </c>
      <c r="B166" s="104" t="s">
        <v>3</v>
      </c>
      <c r="C166" s="112">
        <f>'[1]Daily Roster'!$C166</f>
        <v>0</v>
      </c>
      <c r="D166" s="112">
        <f>'[1]Daily Roster'!$D166</f>
        <v>0</v>
      </c>
      <c r="E166" s="112">
        <f>'[1]Daily Roster'!$E166</f>
        <v>0</v>
      </c>
      <c r="F166" s="112">
        <f>'[1]Daily Roster'!$F166</f>
        <v>0</v>
      </c>
      <c r="G166" s="112">
        <f>'[1]Daily Roster'!$G166</f>
        <v>0</v>
      </c>
      <c r="H166" s="112">
        <f>'[1]Daily Roster'!$H166</f>
        <v>0</v>
      </c>
      <c r="I166" s="112">
        <f>'[1]Daily Roster'!$I166</f>
        <v>0</v>
      </c>
      <c r="J166" s="112">
        <f>'[1]Daily Roster'!$J166</f>
        <v>0</v>
      </c>
      <c r="K166" s="112">
        <f>'[1]Daily Roster'!$K166</f>
        <v>0</v>
      </c>
      <c r="L166" s="112">
        <f>'[1]Daily Roster'!$L166</f>
        <v>0</v>
      </c>
      <c r="M166" s="112">
        <f>'[1]Daily Roster'!$M166</f>
        <v>0</v>
      </c>
      <c r="N166" s="112">
        <f>'[1]Daily Roster'!$N166</f>
        <v>0</v>
      </c>
      <c r="O166" s="112">
        <f>'[1]Daily Roster'!$O166</f>
        <v>0</v>
      </c>
      <c r="P166" s="112">
        <f>'[1]Daily Roster'!$P166</f>
        <v>0</v>
      </c>
      <c r="Q166" s="112">
        <f>'[1]Daily Roster'!$Q166</f>
        <v>0</v>
      </c>
      <c r="R166" s="112">
        <f>'[1]Daily Roster'!$R166</f>
        <v>0</v>
      </c>
      <c r="S166" s="112">
        <f>'[1]Daily Roster'!$S166</f>
        <v>0</v>
      </c>
      <c r="T166" s="112">
        <f>'[1]Daily Roster'!$T166</f>
        <v>0</v>
      </c>
      <c r="V166" s="107"/>
      <c r="W166" s="107"/>
      <c r="X166" s="107"/>
      <c r="Z166" s="109"/>
      <c r="AA166" s="109"/>
      <c r="AB166" s="109"/>
      <c r="AC166" s="109"/>
      <c r="AD166" s="109"/>
      <c r="AF166" s="54"/>
    </row>
    <row r="167" spans="1:32" x14ac:dyDescent="0.3">
      <c r="A167" s="103">
        <v>43693</v>
      </c>
      <c r="B167" s="104" t="s">
        <v>4</v>
      </c>
      <c r="C167" s="112">
        <f>'[1]Daily Roster'!$C167</f>
        <v>0</v>
      </c>
      <c r="D167" s="112">
        <f>'[1]Daily Roster'!$D167</f>
        <v>0</v>
      </c>
      <c r="E167" s="112">
        <f>'[1]Daily Roster'!$E167</f>
        <v>0</v>
      </c>
      <c r="F167" s="112">
        <f>'[1]Daily Roster'!$F167</f>
        <v>0</v>
      </c>
      <c r="G167" s="112">
        <f>'[1]Daily Roster'!$G167</f>
        <v>0</v>
      </c>
      <c r="H167" s="112">
        <f>'[1]Daily Roster'!$H167</f>
        <v>0</v>
      </c>
      <c r="I167" s="112">
        <f>'[1]Daily Roster'!$I167</f>
        <v>0</v>
      </c>
      <c r="J167" s="112">
        <f>'[1]Daily Roster'!$J167</f>
        <v>0</v>
      </c>
      <c r="K167" s="112">
        <f>'[1]Daily Roster'!$K167</f>
        <v>0</v>
      </c>
      <c r="L167" s="112">
        <f>'[1]Daily Roster'!$L167</f>
        <v>0</v>
      </c>
      <c r="M167" s="112">
        <f>'[1]Daily Roster'!$M167</f>
        <v>0</v>
      </c>
      <c r="N167" s="112">
        <f>'[1]Daily Roster'!$N167</f>
        <v>0</v>
      </c>
      <c r="O167" s="112">
        <f>'[1]Daily Roster'!$O167</f>
        <v>0</v>
      </c>
      <c r="P167" s="112">
        <f>'[1]Daily Roster'!$P167</f>
        <v>0</v>
      </c>
      <c r="Q167" s="112">
        <f>'[1]Daily Roster'!$Q167</f>
        <v>0</v>
      </c>
      <c r="R167" s="112">
        <f>'[1]Daily Roster'!$R167</f>
        <v>0</v>
      </c>
      <c r="S167" s="112">
        <f>'[1]Daily Roster'!$S167</f>
        <v>0</v>
      </c>
      <c r="T167" s="112">
        <f>'[1]Daily Roster'!$T167</f>
        <v>0</v>
      </c>
      <c r="V167" s="107"/>
      <c r="W167" s="107"/>
      <c r="X167" s="107"/>
      <c r="Z167" s="109"/>
      <c r="AA167" s="109"/>
      <c r="AB167" s="109"/>
      <c r="AC167" s="109"/>
      <c r="AD167" s="109"/>
      <c r="AF167" s="54"/>
    </row>
    <row r="168" spans="1:32" x14ac:dyDescent="0.3">
      <c r="A168" s="103">
        <v>43696</v>
      </c>
      <c r="B168" s="104" t="s">
        <v>5</v>
      </c>
      <c r="C168" s="112">
        <f>'[1]Daily Roster'!$C168</f>
        <v>0</v>
      </c>
      <c r="D168" s="112">
        <f>'[1]Daily Roster'!$D168</f>
        <v>0</v>
      </c>
      <c r="E168" s="112">
        <f>'[1]Daily Roster'!$E168</f>
        <v>0</v>
      </c>
      <c r="F168" s="112">
        <f>'[1]Daily Roster'!$F168</f>
        <v>0</v>
      </c>
      <c r="G168" s="112">
        <f>'[1]Daily Roster'!$G168</f>
        <v>0</v>
      </c>
      <c r="H168" s="112">
        <f>'[1]Daily Roster'!$H168</f>
        <v>0</v>
      </c>
      <c r="I168" s="112">
        <f>'[1]Daily Roster'!$I168</f>
        <v>0</v>
      </c>
      <c r="J168" s="112">
        <f>'[1]Daily Roster'!$J168</f>
        <v>0</v>
      </c>
      <c r="K168" s="112">
        <f>'[1]Daily Roster'!$K168</f>
        <v>0</v>
      </c>
      <c r="L168" s="112">
        <f>'[1]Daily Roster'!$L168</f>
        <v>0</v>
      </c>
      <c r="M168" s="112">
        <f>'[1]Daily Roster'!$M168</f>
        <v>0</v>
      </c>
      <c r="N168" s="112">
        <f>'[1]Daily Roster'!$N168</f>
        <v>0</v>
      </c>
      <c r="O168" s="112">
        <f>'[1]Daily Roster'!$O168</f>
        <v>0</v>
      </c>
      <c r="P168" s="112">
        <f>'[1]Daily Roster'!$P168</f>
        <v>0</v>
      </c>
      <c r="Q168" s="112">
        <f>'[1]Daily Roster'!$Q168</f>
        <v>0</v>
      </c>
      <c r="R168" s="112">
        <f>'[1]Daily Roster'!$R168</f>
        <v>0</v>
      </c>
      <c r="S168" s="112">
        <f>'[1]Daily Roster'!$S168</f>
        <v>0</v>
      </c>
      <c r="T168" s="112">
        <f>'[1]Daily Roster'!$T168</f>
        <v>0</v>
      </c>
      <c r="V168" s="107"/>
      <c r="W168" s="107"/>
      <c r="X168" s="107"/>
      <c r="Z168" s="109"/>
      <c r="AA168" s="109"/>
      <c r="AB168" s="109"/>
      <c r="AC168" s="109"/>
      <c r="AD168" s="109"/>
      <c r="AF168" s="54"/>
    </row>
    <row r="169" spans="1:32" x14ac:dyDescent="0.3">
      <c r="A169" s="103">
        <v>43697</v>
      </c>
      <c r="B169" s="104" t="s">
        <v>1</v>
      </c>
      <c r="C169" s="112">
        <f>'[1]Daily Roster'!$C169</f>
        <v>0</v>
      </c>
      <c r="D169" s="112">
        <f>'[1]Daily Roster'!$D169</f>
        <v>0</v>
      </c>
      <c r="E169" s="112">
        <f>'[1]Daily Roster'!$E169</f>
        <v>0</v>
      </c>
      <c r="F169" s="112">
        <f>'[1]Daily Roster'!$F169</f>
        <v>0</v>
      </c>
      <c r="G169" s="112">
        <f>'[1]Daily Roster'!$G169</f>
        <v>0</v>
      </c>
      <c r="H169" s="112">
        <f>'[1]Daily Roster'!$H169</f>
        <v>0</v>
      </c>
      <c r="I169" s="112">
        <f>'[1]Daily Roster'!$I169</f>
        <v>0</v>
      </c>
      <c r="J169" s="112">
        <f>'[1]Daily Roster'!$J169</f>
        <v>0</v>
      </c>
      <c r="K169" s="112">
        <f>'[1]Daily Roster'!$K169</f>
        <v>0</v>
      </c>
      <c r="L169" s="112">
        <f>'[1]Daily Roster'!$L169</f>
        <v>0</v>
      </c>
      <c r="M169" s="112">
        <f>'[1]Daily Roster'!$M169</f>
        <v>0</v>
      </c>
      <c r="N169" s="112">
        <f>'[1]Daily Roster'!$N169</f>
        <v>0</v>
      </c>
      <c r="O169" s="112">
        <f>'[1]Daily Roster'!$O169</f>
        <v>0</v>
      </c>
      <c r="P169" s="112">
        <f>'[1]Daily Roster'!$P169</f>
        <v>0</v>
      </c>
      <c r="Q169" s="112">
        <f>'[1]Daily Roster'!$Q169</f>
        <v>0</v>
      </c>
      <c r="R169" s="112">
        <f>'[1]Daily Roster'!$R169</f>
        <v>0</v>
      </c>
      <c r="S169" s="112">
        <f>'[1]Daily Roster'!$S169</f>
        <v>0</v>
      </c>
      <c r="T169" s="112">
        <f>'[1]Daily Roster'!$T169</f>
        <v>0</v>
      </c>
      <c r="V169" s="107"/>
      <c r="W169" s="107"/>
      <c r="X169" s="107"/>
      <c r="Z169" s="109"/>
      <c r="AA169" s="109"/>
      <c r="AB169" s="109"/>
      <c r="AC169" s="109"/>
      <c r="AD169" s="109"/>
      <c r="AF169" s="54"/>
    </row>
    <row r="170" spans="1:32" x14ac:dyDescent="0.3">
      <c r="A170" s="103">
        <v>43698</v>
      </c>
      <c r="B170" s="104" t="s">
        <v>2</v>
      </c>
      <c r="C170" s="112">
        <f>'[1]Daily Roster'!$C170</f>
        <v>0</v>
      </c>
      <c r="D170" s="112">
        <f>'[1]Daily Roster'!$D170</f>
        <v>0</v>
      </c>
      <c r="E170" s="112">
        <f>'[1]Daily Roster'!$E170</f>
        <v>0</v>
      </c>
      <c r="F170" s="112">
        <f>'[1]Daily Roster'!$F170</f>
        <v>0</v>
      </c>
      <c r="G170" s="112">
        <f>'[1]Daily Roster'!$G170</f>
        <v>0</v>
      </c>
      <c r="H170" s="112">
        <f>'[1]Daily Roster'!$H170</f>
        <v>0</v>
      </c>
      <c r="I170" s="112">
        <f>'[1]Daily Roster'!$I170</f>
        <v>0</v>
      </c>
      <c r="J170" s="112">
        <f>'[1]Daily Roster'!$J170</f>
        <v>0</v>
      </c>
      <c r="K170" s="112">
        <f>'[1]Daily Roster'!$K170</f>
        <v>0</v>
      </c>
      <c r="L170" s="112">
        <f>'[1]Daily Roster'!$L170</f>
        <v>0</v>
      </c>
      <c r="M170" s="112">
        <f>'[1]Daily Roster'!$M170</f>
        <v>0</v>
      </c>
      <c r="N170" s="112">
        <f>'[1]Daily Roster'!$N170</f>
        <v>0</v>
      </c>
      <c r="O170" s="112">
        <f>'[1]Daily Roster'!$O170</f>
        <v>0</v>
      </c>
      <c r="P170" s="112">
        <f>'[1]Daily Roster'!$P170</f>
        <v>0</v>
      </c>
      <c r="Q170" s="112">
        <f>'[1]Daily Roster'!$Q170</f>
        <v>0</v>
      </c>
      <c r="R170" s="112">
        <f>'[1]Daily Roster'!$R170</f>
        <v>0</v>
      </c>
      <c r="S170" s="112">
        <f>'[1]Daily Roster'!$S170</f>
        <v>0</v>
      </c>
      <c r="T170" s="112">
        <f>'[1]Daily Roster'!$T170</f>
        <v>0</v>
      </c>
      <c r="V170" s="107"/>
      <c r="W170" s="107"/>
      <c r="X170" s="107"/>
      <c r="Z170" s="109"/>
      <c r="AA170" s="109"/>
      <c r="AB170" s="109"/>
      <c r="AC170" s="109"/>
      <c r="AD170" s="109"/>
      <c r="AF170" s="54"/>
    </row>
    <row r="171" spans="1:32" x14ac:dyDescent="0.3">
      <c r="A171" s="103">
        <v>43699</v>
      </c>
      <c r="B171" s="104" t="s">
        <v>3</v>
      </c>
      <c r="C171" s="112">
        <f>'[1]Daily Roster'!$C171</f>
        <v>0</v>
      </c>
      <c r="D171" s="112">
        <f>'[1]Daily Roster'!$D171</f>
        <v>0</v>
      </c>
      <c r="E171" s="112">
        <f>'[1]Daily Roster'!$E171</f>
        <v>0</v>
      </c>
      <c r="F171" s="112">
        <f>'[1]Daily Roster'!$F171</f>
        <v>0</v>
      </c>
      <c r="G171" s="112">
        <f>'[1]Daily Roster'!$G171</f>
        <v>0</v>
      </c>
      <c r="H171" s="112">
        <f>'[1]Daily Roster'!$H171</f>
        <v>0</v>
      </c>
      <c r="I171" s="112">
        <f>'[1]Daily Roster'!$I171</f>
        <v>0</v>
      </c>
      <c r="J171" s="112">
        <f>'[1]Daily Roster'!$J171</f>
        <v>0</v>
      </c>
      <c r="K171" s="112">
        <f>'[1]Daily Roster'!$K171</f>
        <v>0</v>
      </c>
      <c r="L171" s="112">
        <f>'[1]Daily Roster'!$L171</f>
        <v>0</v>
      </c>
      <c r="M171" s="112">
        <f>'[1]Daily Roster'!$M171</f>
        <v>0</v>
      </c>
      <c r="N171" s="112">
        <f>'[1]Daily Roster'!$N171</f>
        <v>0</v>
      </c>
      <c r="O171" s="112">
        <f>'[1]Daily Roster'!$O171</f>
        <v>0</v>
      </c>
      <c r="P171" s="112">
        <f>'[1]Daily Roster'!$P171</f>
        <v>0</v>
      </c>
      <c r="Q171" s="112">
        <f>'[1]Daily Roster'!$Q171</f>
        <v>0</v>
      </c>
      <c r="R171" s="112">
        <f>'[1]Daily Roster'!$R171</f>
        <v>0</v>
      </c>
      <c r="S171" s="112">
        <f>'[1]Daily Roster'!$S171</f>
        <v>0</v>
      </c>
      <c r="T171" s="112">
        <f>'[1]Daily Roster'!$T171</f>
        <v>0</v>
      </c>
      <c r="V171" s="107"/>
      <c r="W171" s="107"/>
      <c r="X171" s="107"/>
      <c r="Z171" s="109"/>
      <c r="AA171" s="109"/>
      <c r="AB171" s="109"/>
      <c r="AC171" s="109"/>
      <c r="AD171" s="109"/>
      <c r="AF171" s="54"/>
    </row>
    <row r="172" spans="1:32" x14ac:dyDescent="0.3">
      <c r="A172" s="103">
        <v>43700</v>
      </c>
      <c r="B172" s="104" t="s">
        <v>4</v>
      </c>
      <c r="C172" s="112">
        <f>'[1]Daily Roster'!$C172</f>
        <v>0</v>
      </c>
      <c r="D172" s="112">
        <f>'[1]Daily Roster'!$D172</f>
        <v>0</v>
      </c>
      <c r="E172" s="112">
        <f>'[1]Daily Roster'!$E172</f>
        <v>0</v>
      </c>
      <c r="F172" s="112">
        <f>'[1]Daily Roster'!$F172</f>
        <v>0</v>
      </c>
      <c r="G172" s="112">
        <f>'[1]Daily Roster'!$G172</f>
        <v>0</v>
      </c>
      <c r="H172" s="112">
        <f>'[1]Daily Roster'!$H172</f>
        <v>0</v>
      </c>
      <c r="I172" s="112">
        <f>'[1]Daily Roster'!$I172</f>
        <v>0</v>
      </c>
      <c r="J172" s="112">
        <f>'[1]Daily Roster'!$J172</f>
        <v>0</v>
      </c>
      <c r="K172" s="112">
        <f>'[1]Daily Roster'!$K172</f>
        <v>0</v>
      </c>
      <c r="L172" s="112">
        <f>'[1]Daily Roster'!$L172</f>
        <v>0</v>
      </c>
      <c r="M172" s="112">
        <f>'[1]Daily Roster'!$M172</f>
        <v>0</v>
      </c>
      <c r="N172" s="112">
        <f>'[1]Daily Roster'!$N172</f>
        <v>0</v>
      </c>
      <c r="O172" s="112">
        <f>'[1]Daily Roster'!$O172</f>
        <v>0</v>
      </c>
      <c r="P172" s="112">
        <f>'[1]Daily Roster'!$P172</f>
        <v>0</v>
      </c>
      <c r="Q172" s="112">
        <f>'[1]Daily Roster'!$Q172</f>
        <v>0</v>
      </c>
      <c r="R172" s="112">
        <f>'[1]Daily Roster'!$R172</f>
        <v>0</v>
      </c>
      <c r="S172" s="112">
        <f>'[1]Daily Roster'!$S172</f>
        <v>0</v>
      </c>
      <c r="T172" s="112">
        <f>'[1]Daily Roster'!$T172</f>
        <v>0</v>
      </c>
      <c r="V172" s="107"/>
      <c r="W172" s="107"/>
      <c r="X172" s="107"/>
      <c r="Z172" s="109"/>
      <c r="AA172" s="109"/>
      <c r="AB172" s="109"/>
      <c r="AC172" s="109"/>
      <c r="AD172" s="109"/>
      <c r="AF172" s="54"/>
    </row>
    <row r="173" spans="1:32" x14ac:dyDescent="0.3">
      <c r="A173" s="103">
        <v>43703</v>
      </c>
      <c r="B173" s="104" t="s">
        <v>5</v>
      </c>
      <c r="C173" s="112">
        <f>'[1]Daily Roster'!$C173</f>
        <v>0</v>
      </c>
      <c r="D173" s="112">
        <f>'[1]Daily Roster'!$D173</f>
        <v>0</v>
      </c>
      <c r="E173" s="112">
        <f>'[1]Daily Roster'!$E173</f>
        <v>0</v>
      </c>
      <c r="F173" s="112">
        <f>'[1]Daily Roster'!$F173</f>
        <v>0</v>
      </c>
      <c r="G173" s="112">
        <f>'[1]Daily Roster'!$G173</f>
        <v>0</v>
      </c>
      <c r="H173" s="112">
        <f>'[1]Daily Roster'!$H173</f>
        <v>0</v>
      </c>
      <c r="I173" s="112">
        <f>'[1]Daily Roster'!$I173</f>
        <v>0</v>
      </c>
      <c r="J173" s="112">
        <f>'[1]Daily Roster'!$J173</f>
        <v>0</v>
      </c>
      <c r="K173" s="112">
        <f>'[1]Daily Roster'!$K173</f>
        <v>0</v>
      </c>
      <c r="L173" s="112">
        <f>'[1]Daily Roster'!$L173</f>
        <v>0</v>
      </c>
      <c r="M173" s="112">
        <f>'[1]Daily Roster'!$M173</f>
        <v>0</v>
      </c>
      <c r="N173" s="112">
        <f>'[1]Daily Roster'!$N173</f>
        <v>0</v>
      </c>
      <c r="O173" s="112">
        <f>'[1]Daily Roster'!$O173</f>
        <v>0</v>
      </c>
      <c r="P173" s="112">
        <f>'[1]Daily Roster'!$P173</f>
        <v>0</v>
      </c>
      <c r="Q173" s="112">
        <f>'[1]Daily Roster'!$Q173</f>
        <v>0</v>
      </c>
      <c r="R173" s="112">
        <f>'[1]Daily Roster'!$R173</f>
        <v>0</v>
      </c>
      <c r="S173" s="112">
        <f>'[1]Daily Roster'!$S173</f>
        <v>0</v>
      </c>
      <c r="T173" s="112">
        <f>'[1]Daily Roster'!$T173</f>
        <v>0</v>
      </c>
      <c r="V173" s="107"/>
      <c r="W173" s="107"/>
      <c r="X173" s="107"/>
      <c r="Z173" s="109"/>
      <c r="AA173" s="109"/>
      <c r="AB173" s="109"/>
      <c r="AC173" s="109"/>
      <c r="AD173" s="109"/>
      <c r="AF173" s="54"/>
    </row>
    <row r="174" spans="1:32" x14ac:dyDescent="0.3">
      <c r="A174" s="103">
        <v>43704</v>
      </c>
      <c r="B174" s="104" t="s">
        <v>1</v>
      </c>
      <c r="C174" s="112">
        <f>'[1]Daily Roster'!$C174</f>
        <v>0</v>
      </c>
      <c r="D174" s="112">
        <f>'[1]Daily Roster'!$D174</f>
        <v>0</v>
      </c>
      <c r="E174" s="112">
        <f>'[1]Daily Roster'!$E174</f>
        <v>0</v>
      </c>
      <c r="F174" s="112">
        <f>'[1]Daily Roster'!$F174</f>
        <v>0</v>
      </c>
      <c r="G174" s="112">
        <f>'[1]Daily Roster'!$G174</f>
        <v>0</v>
      </c>
      <c r="H174" s="112">
        <f>'[1]Daily Roster'!$H174</f>
        <v>0</v>
      </c>
      <c r="I174" s="112">
        <f>'[1]Daily Roster'!$I174</f>
        <v>0</v>
      </c>
      <c r="J174" s="112">
        <f>'[1]Daily Roster'!$J174</f>
        <v>0</v>
      </c>
      <c r="K174" s="112">
        <f>'[1]Daily Roster'!$K174</f>
        <v>0</v>
      </c>
      <c r="L174" s="112">
        <f>'[1]Daily Roster'!$L174</f>
        <v>0</v>
      </c>
      <c r="M174" s="112">
        <f>'[1]Daily Roster'!$M174</f>
        <v>0</v>
      </c>
      <c r="N174" s="112">
        <f>'[1]Daily Roster'!$N174</f>
        <v>0</v>
      </c>
      <c r="O174" s="112">
        <f>'[1]Daily Roster'!$O174</f>
        <v>0</v>
      </c>
      <c r="P174" s="112">
        <f>'[1]Daily Roster'!$P174</f>
        <v>0</v>
      </c>
      <c r="Q174" s="112">
        <f>'[1]Daily Roster'!$Q174</f>
        <v>0</v>
      </c>
      <c r="R174" s="112">
        <f>'[1]Daily Roster'!$R174</f>
        <v>0</v>
      </c>
      <c r="S174" s="112">
        <f>'[1]Daily Roster'!$S174</f>
        <v>0</v>
      </c>
      <c r="T174" s="112">
        <f>'[1]Daily Roster'!$T174</f>
        <v>0</v>
      </c>
      <c r="V174" s="107"/>
      <c r="W174" s="107"/>
      <c r="X174" s="107"/>
      <c r="Z174" s="109"/>
      <c r="AA174" s="109"/>
      <c r="AB174" s="109"/>
      <c r="AC174" s="109"/>
      <c r="AD174" s="109"/>
      <c r="AF174" s="54"/>
    </row>
    <row r="175" spans="1:32" x14ac:dyDescent="0.3">
      <c r="A175" s="103">
        <v>43705</v>
      </c>
      <c r="B175" s="104" t="s">
        <v>2</v>
      </c>
      <c r="C175" s="112">
        <f>'[1]Daily Roster'!$C175</f>
        <v>0</v>
      </c>
      <c r="D175" s="112">
        <f>'[1]Daily Roster'!$D175</f>
        <v>0</v>
      </c>
      <c r="E175" s="112">
        <f>'[1]Daily Roster'!$E175</f>
        <v>0</v>
      </c>
      <c r="F175" s="112">
        <f>'[1]Daily Roster'!$F175</f>
        <v>0</v>
      </c>
      <c r="G175" s="112">
        <f>'[1]Daily Roster'!$G175</f>
        <v>0</v>
      </c>
      <c r="H175" s="112">
        <f>'[1]Daily Roster'!$H175</f>
        <v>0</v>
      </c>
      <c r="I175" s="112">
        <f>'[1]Daily Roster'!$I175</f>
        <v>0</v>
      </c>
      <c r="J175" s="112">
        <f>'[1]Daily Roster'!$J175</f>
        <v>0</v>
      </c>
      <c r="K175" s="112">
        <f>'[1]Daily Roster'!$K175</f>
        <v>0</v>
      </c>
      <c r="L175" s="112">
        <f>'[1]Daily Roster'!$L175</f>
        <v>0</v>
      </c>
      <c r="M175" s="112">
        <f>'[1]Daily Roster'!$M175</f>
        <v>0</v>
      </c>
      <c r="N175" s="112">
        <f>'[1]Daily Roster'!$N175</f>
        <v>0</v>
      </c>
      <c r="O175" s="112">
        <f>'[1]Daily Roster'!$O175</f>
        <v>0</v>
      </c>
      <c r="P175" s="112">
        <f>'[1]Daily Roster'!$P175</f>
        <v>0</v>
      </c>
      <c r="Q175" s="112">
        <f>'[1]Daily Roster'!$Q175</f>
        <v>0</v>
      </c>
      <c r="R175" s="112">
        <f>'[1]Daily Roster'!$R175</f>
        <v>0</v>
      </c>
      <c r="S175" s="112">
        <f>'[1]Daily Roster'!$S175</f>
        <v>0</v>
      </c>
      <c r="T175" s="112">
        <f>'[1]Daily Roster'!$T175</f>
        <v>0</v>
      </c>
      <c r="V175" s="107"/>
      <c r="W175" s="107"/>
      <c r="X175" s="107"/>
      <c r="Z175" s="109"/>
      <c r="AA175" s="109"/>
      <c r="AB175" s="109"/>
      <c r="AC175" s="109"/>
      <c r="AD175" s="109"/>
      <c r="AF175" s="54"/>
    </row>
    <row r="176" spans="1:32" x14ac:dyDescent="0.3">
      <c r="A176" s="103">
        <v>43706</v>
      </c>
      <c r="B176" s="104" t="s">
        <v>3</v>
      </c>
      <c r="C176" s="112">
        <f>'[1]Daily Roster'!$C176</f>
        <v>0</v>
      </c>
      <c r="D176" s="112">
        <f>'[1]Daily Roster'!$D176</f>
        <v>0</v>
      </c>
      <c r="E176" s="112">
        <f>'[1]Daily Roster'!$E176</f>
        <v>0</v>
      </c>
      <c r="F176" s="112">
        <f>'[1]Daily Roster'!$F176</f>
        <v>0</v>
      </c>
      <c r="G176" s="112">
        <f>'[1]Daily Roster'!$G176</f>
        <v>0</v>
      </c>
      <c r="H176" s="112">
        <f>'[1]Daily Roster'!$H176</f>
        <v>0</v>
      </c>
      <c r="I176" s="112">
        <f>'[1]Daily Roster'!$I176</f>
        <v>0</v>
      </c>
      <c r="J176" s="112">
        <f>'[1]Daily Roster'!$J176</f>
        <v>0</v>
      </c>
      <c r="K176" s="112">
        <f>'[1]Daily Roster'!$K176</f>
        <v>0</v>
      </c>
      <c r="L176" s="112">
        <f>'[1]Daily Roster'!$L176</f>
        <v>0</v>
      </c>
      <c r="M176" s="112">
        <f>'[1]Daily Roster'!$M176</f>
        <v>0</v>
      </c>
      <c r="N176" s="112">
        <f>'[1]Daily Roster'!$N176</f>
        <v>0</v>
      </c>
      <c r="O176" s="112">
        <f>'[1]Daily Roster'!$O176</f>
        <v>0</v>
      </c>
      <c r="P176" s="112">
        <f>'[1]Daily Roster'!$P176</f>
        <v>0</v>
      </c>
      <c r="Q176" s="112">
        <f>'[1]Daily Roster'!$Q176</f>
        <v>0</v>
      </c>
      <c r="R176" s="112">
        <f>'[1]Daily Roster'!$R176</f>
        <v>0</v>
      </c>
      <c r="S176" s="112">
        <f>'[1]Daily Roster'!$S176</f>
        <v>0</v>
      </c>
      <c r="T176" s="112">
        <f>'[1]Daily Roster'!$T176</f>
        <v>0</v>
      </c>
      <c r="V176" s="107"/>
      <c r="W176" s="107"/>
      <c r="X176" s="107"/>
      <c r="Z176" s="109"/>
      <c r="AA176" s="109"/>
      <c r="AB176" s="109"/>
      <c r="AC176" s="109"/>
      <c r="AD176" s="109"/>
      <c r="AF176" s="54"/>
    </row>
    <row r="177" spans="1:32" x14ac:dyDescent="0.3">
      <c r="A177" s="103">
        <v>43707</v>
      </c>
      <c r="B177" s="104" t="s">
        <v>4</v>
      </c>
      <c r="C177" s="112">
        <f>'[1]Daily Roster'!$C177</f>
        <v>0</v>
      </c>
      <c r="D177" s="112">
        <f>'[1]Daily Roster'!$D177</f>
        <v>0</v>
      </c>
      <c r="E177" s="112">
        <f>'[1]Daily Roster'!$E177</f>
        <v>0</v>
      </c>
      <c r="F177" s="112">
        <f>'[1]Daily Roster'!$F177</f>
        <v>0</v>
      </c>
      <c r="G177" s="112">
        <f>'[1]Daily Roster'!$G177</f>
        <v>0</v>
      </c>
      <c r="H177" s="112">
        <f>'[1]Daily Roster'!$H177</f>
        <v>0</v>
      </c>
      <c r="I177" s="112">
        <f>'[1]Daily Roster'!$I177</f>
        <v>0</v>
      </c>
      <c r="J177" s="112">
        <f>'[1]Daily Roster'!$J177</f>
        <v>0</v>
      </c>
      <c r="K177" s="112">
        <f>'[1]Daily Roster'!$K177</f>
        <v>0</v>
      </c>
      <c r="L177" s="112">
        <f>'[1]Daily Roster'!$L177</f>
        <v>0</v>
      </c>
      <c r="M177" s="112">
        <f>'[1]Daily Roster'!$M177</f>
        <v>0</v>
      </c>
      <c r="N177" s="112">
        <f>'[1]Daily Roster'!$N177</f>
        <v>0</v>
      </c>
      <c r="O177" s="112">
        <f>'[1]Daily Roster'!$O177</f>
        <v>0</v>
      </c>
      <c r="P177" s="112">
        <f>'[1]Daily Roster'!$P177</f>
        <v>0</v>
      </c>
      <c r="Q177" s="112">
        <f>'[1]Daily Roster'!$Q177</f>
        <v>0</v>
      </c>
      <c r="R177" s="112">
        <f>'[1]Daily Roster'!$R177</f>
        <v>0</v>
      </c>
      <c r="S177" s="112">
        <f>'[1]Daily Roster'!$S177</f>
        <v>0</v>
      </c>
      <c r="T177" s="112">
        <f>'[1]Daily Roster'!$T177</f>
        <v>0</v>
      </c>
      <c r="V177" s="107"/>
      <c r="W177" s="107"/>
      <c r="X177" s="107"/>
      <c r="Z177" s="109"/>
      <c r="AA177" s="109"/>
      <c r="AB177" s="109"/>
      <c r="AC177" s="109"/>
      <c r="AD177" s="109"/>
      <c r="AF177" s="54"/>
    </row>
    <row r="178" spans="1:32" x14ac:dyDescent="0.3">
      <c r="A178" s="103">
        <v>43710</v>
      </c>
      <c r="B178" s="104" t="s">
        <v>5</v>
      </c>
      <c r="C178" s="112">
        <f>'[1]Daily Roster'!$C178</f>
        <v>0</v>
      </c>
      <c r="D178" s="112">
        <f>'[1]Daily Roster'!$D178</f>
        <v>0</v>
      </c>
      <c r="E178" s="112">
        <f>'[1]Daily Roster'!$E178</f>
        <v>0</v>
      </c>
      <c r="F178" s="112">
        <f>'[1]Daily Roster'!$F178</f>
        <v>0</v>
      </c>
      <c r="G178" s="112">
        <f>'[1]Daily Roster'!$G178</f>
        <v>0</v>
      </c>
      <c r="H178" s="112">
        <f>'[1]Daily Roster'!$H178</f>
        <v>0</v>
      </c>
      <c r="I178" s="112">
        <f>'[1]Daily Roster'!$I178</f>
        <v>0</v>
      </c>
      <c r="J178" s="112">
        <f>'[1]Daily Roster'!$J178</f>
        <v>0</v>
      </c>
      <c r="K178" s="112">
        <f>'[1]Daily Roster'!$K178</f>
        <v>0</v>
      </c>
      <c r="L178" s="112">
        <f>'[1]Daily Roster'!$L178</f>
        <v>0</v>
      </c>
      <c r="M178" s="112">
        <f>'[1]Daily Roster'!$M178</f>
        <v>0</v>
      </c>
      <c r="N178" s="112">
        <f>'[1]Daily Roster'!$N178</f>
        <v>0</v>
      </c>
      <c r="O178" s="112">
        <f>'[1]Daily Roster'!$O178</f>
        <v>0</v>
      </c>
      <c r="P178" s="112">
        <f>'[1]Daily Roster'!$P178</f>
        <v>0</v>
      </c>
      <c r="Q178" s="112">
        <f>'[1]Daily Roster'!$Q178</f>
        <v>0</v>
      </c>
      <c r="R178" s="112">
        <f>'[1]Daily Roster'!$R178</f>
        <v>0</v>
      </c>
      <c r="S178" s="112">
        <f>'[1]Daily Roster'!$S178</f>
        <v>0</v>
      </c>
      <c r="T178" s="112">
        <f>'[1]Daily Roster'!$T178</f>
        <v>0</v>
      </c>
      <c r="V178" s="107"/>
      <c r="W178" s="107"/>
      <c r="X178" s="107"/>
      <c r="Z178" s="109"/>
      <c r="AA178" s="109"/>
      <c r="AB178" s="109"/>
      <c r="AC178" s="109"/>
      <c r="AD178" s="109"/>
      <c r="AF178" s="54"/>
    </row>
    <row r="179" spans="1:32" x14ac:dyDescent="0.3">
      <c r="A179" s="103">
        <v>43711</v>
      </c>
      <c r="B179" s="104" t="s">
        <v>1</v>
      </c>
      <c r="C179" s="112">
        <f>'[1]Daily Roster'!$C179</f>
        <v>0</v>
      </c>
      <c r="D179" s="112">
        <f>'[1]Daily Roster'!$D179</f>
        <v>0</v>
      </c>
      <c r="E179" s="112">
        <f>'[1]Daily Roster'!$E179</f>
        <v>0</v>
      </c>
      <c r="F179" s="112">
        <f>'[1]Daily Roster'!$F179</f>
        <v>0</v>
      </c>
      <c r="G179" s="112">
        <f>'[1]Daily Roster'!$G179</f>
        <v>0</v>
      </c>
      <c r="H179" s="112">
        <f>'[1]Daily Roster'!$H179</f>
        <v>0</v>
      </c>
      <c r="I179" s="112">
        <f>'[1]Daily Roster'!$I179</f>
        <v>0</v>
      </c>
      <c r="J179" s="112">
        <f>'[1]Daily Roster'!$J179</f>
        <v>0</v>
      </c>
      <c r="K179" s="112">
        <f>'[1]Daily Roster'!$K179</f>
        <v>0</v>
      </c>
      <c r="L179" s="112">
        <f>'[1]Daily Roster'!$L179</f>
        <v>0</v>
      </c>
      <c r="M179" s="112">
        <f>'[1]Daily Roster'!$M179</f>
        <v>0</v>
      </c>
      <c r="N179" s="112">
        <f>'[1]Daily Roster'!$N179</f>
        <v>0</v>
      </c>
      <c r="O179" s="112">
        <f>'[1]Daily Roster'!$O179</f>
        <v>0</v>
      </c>
      <c r="P179" s="112">
        <f>'[1]Daily Roster'!$P179</f>
        <v>0</v>
      </c>
      <c r="Q179" s="112">
        <f>'[1]Daily Roster'!$Q179</f>
        <v>0</v>
      </c>
      <c r="R179" s="112">
        <f>'[1]Daily Roster'!$R179</f>
        <v>0</v>
      </c>
      <c r="S179" s="112">
        <f>'[1]Daily Roster'!$S179</f>
        <v>0</v>
      </c>
      <c r="T179" s="112">
        <f>'[1]Daily Roster'!$T179</f>
        <v>0</v>
      </c>
      <c r="V179" s="107"/>
      <c r="W179" s="107"/>
      <c r="X179" s="107"/>
      <c r="Z179" s="109"/>
      <c r="AA179" s="109"/>
      <c r="AB179" s="109"/>
      <c r="AC179" s="109"/>
      <c r="AD179" s="109"/>
      <c r="AF179" s="54"/>
    </row>
    <row r="180" spans="1:32" x14ac:dyDescent="0.3">
      <c r="A180" s="103">
        <v>43712</v>
      </c>
      <c r="B180" s="104" t="s">
        <v>2</v>
      </c>
      <c r="C180" s="112">
        <f>'[1]Daily Roster'!$C180</f>
        <v>0</v>
      </c>
      <c r="D180" s="112">
        <f>'[1]Daily Roster'!$D180</f>
        <v>0</v>
      </c>
      <c r="E180" s="112">
        <f>'[1]Daily Roster'!$E180</f>
        <v>0</v>
      </c>
      <c r="F180" s="112">
        <f>'[1]Daily Roster'!$F180</f>
        <v>0</v>
      </c>
      <c r="G180" s="112">
        <f>'[1]Daily Roster'!$G180</f>
        <v>0</v>
      </c>
      <c r="H180" s="112">
        <f>'[1]Daily Roster'!$H180</f>
        <v>0</v>
      </c>
      <c r="I180" s="112">
        <f>'[1]Daily Roster'!$I180</f>
        <v>0</v>
      </c>
      <c r="J180" s="112">
        <f>'[1]Daily Roster'!$J180</f>
        <v>0</v>
      </c>
      <c r="K180" s="112">
        <f>'[1]Daily Roster'!$K180</f>
        <v>0</v>
      </c>
      <c r="L180" s="112">
        <f>'[1]Daily Roster'!$L180</f>
        <v>0</v>
      </c>
      <c r="M180" s="112">
        <f>'[1]Daily Roster'!$M180</f>
        <v>0</v>
      </c>
      <c r="N180" s="112">
        <f>'[1]Daily Roster'!$N180</f>
        <v>0</v>
      </c>
      <c r="O180" s="112">
        <f>'[1]Daily Roster'!$O180</f>
        <v>0</v>
      </c>
      <c r="P180" s="112">
        <f>'[1]Daily Roster'!$P180</f>
        <v>0</v>
      </c>
      <c r="Q180" s="112">
        <f>'[1]Daily Roster'!$Q180</f>
        <v>0</v>
      </c>
      <c r="R180" s="112">
        <f>'[1]Daily Roster'!$R180</f>
        <v>0</v>
      </c>
      <c r="S180" s="112">
        <f>'[1]Daily Roster'!$S180</f>
        <v>0</v>
      </c>
      <c r="T180" s="112">
        <f>'[1]Daily Roster'!$T180</f>
        <v>0</v>
      </c>
      <c r="V180" s="107"/>
      <c r="W180" s="107"/>
      <c r="X180" s="107"/>
      <c r="Z180" s="109"/>
      <c r="AA180" s="109"/>
      <c r="AB180" s="109"/>
      <c r="AC180" s="109"/>
      <c r="AD180" s="109"/>
      <c r="AF180" s="54"/>
    </row>
    <row r="181" spans="1:32" x14ac:dyDescent="0.3">
      <c r="A181" s="103">
        <v>43713</v>
      </c>
      <c r="B181" s="104" t="s">
        <v>3</v>
      </c>
      <c r="C181" s="112">
        <f>'[1]Daily Roster'!$C181</f>
        <v>0</v>
      </c>
      <c r="D181" s="112">
        <f>'[1]Daily Roster'!$D181</f>
        <v>0</v>
      </c>
      <c r="E181" s="112">
        <f>'[1]Daily Roster'!$E181</f>
        <v>0</v>
      </c>
      <c r="F181" s="112">
        <f>'[1]Daily Roster'!$F181</f>
        <v>0</v>
      </c>
      <c r="G181" s="112">
        <f>'[1]Daily Roster'!$G181</f>
        <v>0</v>
      </c>
      <c r="H181" s="112">
        <f>'[1]Daily Roster'!$H181</f>
        <v>0</v>
      </c>
      <c r="I181" s="112">
        <f>'[1]Daily Roster'!$I181</f>
        <v>0</v>
      </c>
      <c r="J181" s="112">
        <f>'[1]Daily Roster'!$J181</f>
        <v>0</v>
      </c>
      <c r="K181" s="112">
        <f>'[1]Daily Roster'!$K181</f>
        <v>0</v>
      </c>
      <c r="L181" s="112">
        <f>'[1]Daily Roster'!$L181</f>
        <v>0</v>
      </c>
      <c r="M181" s="112">
        <f>'[1]Daily Roster'!$M181</f>
        <v>0</v>
      </c>
      <c r="N181" s="112">
        <f>'[1]Daily Roster'!$N181</f>
        <v>0</v>
      </c>
      <c r="O181" s="112">
        <f>'[1]Daily Roster'!$O181</f>
        <v>0</v>
      </c>
      <c r="P181" s="112">
        <f>'[1]Daily Roster'!$P181</f>
        <v>0</v>
      </c>
      <c r="Q181" s="112">
        <f>'[1]Daily Roster'!$Q181</f>
        <v>0</v>
      </c>
      <c r="R181" s="112">
        <f>'[1]Daily Roster'!$R181</f>
        <v>0</v>
      </c>
      <c r="S181" s="112">
        <f>'[1]Daily Roster'!$S181</f>
        <v>0</v>
      </c>
      <c r="T181" s="112">
        <f>'[1]Daily Roster'!$T181</f>
        <v>0</v>
      </c>
      <c r="V181" s="107"/>
      <c r="W181" s="107"/>
      <c r="X181" s="107"/>
      <c r="Z181" s="109"/>
      <c r="AA181" s="109"/>
      <c r="AB181" s="109"/>
      <c r="AC181" s="109"/>
      <c r="AD181" s="109"/>
      <c r="AF181" s="54"/>
    </row>
    <row r="182" spans="1:32" x14ac:dyDescent="0.3">
      <c r="A182" s="103">
        <v>43714</v>
      </c>
      <c r="B182" s="104" t="s">
        <v>4</v>
      </c>
      <c r="C182" s="112">
        <f>'[1]Daily Roster'!$C182</f>
        <v>0</v>
      </c>
      <c r="D182" s="112">
        <f>'[1]Daily Roster'!$D182</f>
        <v>0</v>
      </c>
      <c r="E182" s="112">
        <f>'[1]Daily Roster'!$E182</f>
        <v>0</v>
      </c>
      <c r="F182" s="112">
        <f>'[1]Daily Roster'!$F182</f>
        <v>0</v>
      </c>
      <c r="G182" s="112">
        <f>'[1]Daily Roster'!$G182</f>
        <v>0</v>
      </c>
      <c r="H182" s="112">
        <f>'[1]Daily Roster'!$H182</f>
        <v>0</v>
      </c>
      <c r="I182" s="112">
        <f>'[1]Daily Roster'!$I182</f>
        <v>0</v>
      </c>
      <c r="J182" s="112">
        <f>'[1]Daily Roster'!$J182</f>
        <v>0</v>
      </c>
      <c r="K182" s="112">
        <f>'[1]Daily Roster'!$K182</f>
        <v>0</v>
      </c>
      <c r="L182" s="112">
        <f>'[1]Daily Roster'!$L182</f>
        <v>0</v>
      </c>
      <c r="M182" s="112">
        <f>'[1]Daily Roster'!$M182</f>
        <v>0</v>
      </c>
      <c r="N182" s="112">
        <f>'[1]Daily Roster'!$N182</f>
        <v>0</v>
      </c>
      <c r="O182" s="112">
        <f>'[1]Daily Roster'!$O182</f>
        <v>0</v>
      </c>
      <c r="P182" s="112">
        <f>'[1]Daily Roster'!$P182</f>
        <v>0</v>
      </c>
      <c r="Q182" s="112">
        <f>'[1]Daily Roster'!$Q182</f>
        <v>0</v>
      </c>
      <c r="R182" s="112">
        <f>'[1]Daily Roster'!$R182</f>
        <v>0</v>
      </c>
      <c r="S182" s="112">
        <f>'[1]Daily Roster'!$S182</f>
        <v>0</v>
      </c>
      <c r="T182" s="112">
        <f>'[1]Daily Roster'!$T182</f>
        <v>0</v>
      </c>
      <c r="V182" s="107"/>
      <c r="W182" s="107"/>
      <c r="X182" s="107"/>
      <c r="Z182" s="109"/>
      <c r="AA182" s="109"/>
      <c r="AB182" s="109"/>
      <c r="AC182" s="109"/>
      <c r="AD182" s="109"/>
      <c r="AF182" s="54"/>
    </row>
    <row r="183" spans="1:32" x14ac:dyDescent="0.3">
      <c r="A183" s="103">
        <v>43717</v>
      </c>
      <c r="B183" s="104" t="s">
        <v>5</v>
      </c>
      <c r="C183" s="112">
        <f>'[1]Daily Roster'!$C183</f>
        <v>0</v>
      </c>
      <c r="D183" s="112">
        <f>'[1]Daily Roster'!$D183</f>
        <v>0</v>
      </c>
      <c r="E183" s="112">
        <f>'[1]Daily Roster'!$E183</f>
        <v>0</v>
      </c>
      <c r="F183" s="112">
        <f>'[1]Daily Roster'!$F183</f>
        <v>0</v>
      </c>
      <c r="G183" s="112">
        <f>'[1]Daily Roster'!$G183</f>
        <v>0</v>
      </c>
      <c r="H183" s="112">
        <f>'[1]Daily Roster'!$H183</f>
        <v>0</v>
      </c>
      <c r="I183" s="112">
        <f>'[1]Daily Roster'!$I183</f>
        <v>0</v>
      </c>
      <c r="J183" s="112">
        <f>'[1]Daily Roster'!$J183</f>
        <v>0</v>
      </c>
      <c r="K183" s="112">
        <f>'[1]Daily Roster'!$K183</f>
        <v>0</v>
      </c>
      <c r="L183" s="112">
        <f>'[1]Daily Roster'!$L183</f>
        <v>0</v>
      </c>
      <c r="M183" s="112">
        <f>'[1]Daily Roster'!$M183</f>
        <v>0</v>
      </c>
      <c r="N183" s="112">
        <f>'[1]Daily Roster'!$N183</f>
        <v>0</v>
      </c>
      <c r="O183" s="112">
        <f>'[1]Daily Roster'!$O183</f>
        <v>0</v>
      </c>
      <c r="P183" s="112">
        <f>'[1]Daily Roster'!$P183</f>
        <v>0</v>
      </c>
      <c r="Q183" s="112">
        <f>'[1]Daily Roster'!$Q183</f>
        <v>0</v>
      </c>
      <c r="R183" s="112">
        <f>'[1]Daily Roster'!$R183</f>
        <v>0</v>
      </c>
      <c r="S183" s="112">
        <f>'[1]Daily Roster'!$S183</f>
        <v>0</v>
      </c>
      <c r="T183" s="112">
        <f>'[1]Daily Roster'!$T183</f>
        <v>0</v>
      </c>
      <c r="V183" s="107"/>
      <c r="W183" s="107"/>
      <c r="X183" s="107"/>
      <c r="Z183" s="109"/>
      <c r="AA183" s="109"/>
      <c r="AB183" s="109"/>
      <c r="AC183" s="109"/>
      <c r="AD183" s="109"/>
      <c r="AF183" s="54"/>
    </row>
    <row r="184" spans="1:32" x14ac:dyDescent="0.3">
      <c r="A184" s="103">
        <v>43718</v>
      </c>
      <c r="B184" s="104" t="s">
        <v>1</v>
      </c>
      <c r="C184" s="112">
        <f>'[1]Daily Roster'!$C184</f>
        <v>0</v>
      </c>
      <c r="D184" s="112">
        <f>'[1]Daily Roster'!$D184</f>
        <v>0</v>
      </c>
      <c r="E184" s="112">
        <f>'[1]Daily Roster'!$E184</f>
        <v>0</v>
      </c>
      <c r="F184" s="112">
        <f>'[1]Daily Roster'!$F184</f>
        <v>0</v>
      </c>
      <c r="G184" s="112">
        <f>'[1]Daily Roster'!$G184</f>
        <v>0</v>
      </c>
      <c r="H184" s="112">
        <f>'[1]Daily Roster'!$H184</f>
        <v>0</v>
      </c>
      <c r="I184" s="112">
        <f>'[1]Daily Roster'!$I184</f>
        <v>0</v>
      </c>
      <c r="J184" s="112">
        <f>'[1]Daily Roster'!$J184</f>
        <v>0</v>
      </c>
      <c r="K184" s="112">
        <f>'[1]Daily Roster'!$K184</f>
        <v>0</v>
      </c>
      <c r="L184" s="112">
        <f>'[1]Daily Roster'!$L184</f>
        <v>0</v>
      </c>
      <c r="M184" s="112">
        <f>'[1]Daily Roster'!$M184</f>
        <v>0</v>
      </c>
      <c r="N184" s="112">
        <f>'[1]Daily Roster'!$N184</f>
        <v>0</v>
      </c>
      <c r="O184" s="112">
        <f>'[1]Daily Roster'!$O184</f>
        <v>0</v>
      </c>
      <c r="P184" s="112">
        <f>'[1]Daily Roster'!$P184</f>
        <v>0</v>
      </c>
      <c r="Q184" s="112">
        <f>'[1]Daily Roster'!$Q184</f>
        <v>0</v>
      </c>
      <c r="R184" s="112">
        <f>'[1]Daily Roster'!$R184</f>
        <v>0</v>
      </c>
      <c r="S184" s="112">
        <f>'[1]Daily Roster'!$S184</f>
        <v>0</v>
      </c>
      <c r="T184" s="112">
        <f>'[1]Daily Roster'!$T184</f>
        <v>0</v>
      </c>
      <c r="V184" s="107"/>
      <c r="W184" s="107"/>
      <c r="X184" s="107"/>
      <c r="Z184" s="109"/>
      <c r="AA184" s="109"/>
      <c r="AB184" s="109"/>
      <c r="AC184" s="109"/>
      <c r="AD184" s="109"/>
      <c r="AF184" s="54"/>
    </row>
    <row r="185" spans="1:32" x14ac:dyDescent="0.3">
      <c r="A185" s="103">
        <v>43719</v>
      </c>
      <c r="B185" s="104" t="s">
        <v>2</v>
      </c>
      <c r="C185" s="112">
        <f>'[1]Daily Roster'!$C185</f>
        <v>0</v>
      </c>
      <c r="D185" s="112">
        <f>'[1]Daily Roster'!$D185</f>
        <v>0</v>
      </c>
      <c r="E185" s="112">
        <f>'[1]Daily Roster'!$E185</f>
        <v>0</v>
      </c>
      <c r="F185" s="112">
        <f>'[1]Daily Roster'!$F185</f>
        <v>0</v>
      </c>
      <c r="G185" s="112">
        <f>'[1]Daily Roster'!$G185</f>
        <v>0</v>
      </c>
      <c r="H185" s="112">
        <f>'[1]Daily Roster'!$H185</f>
        <v>0</v>
      </c>
      <c r="I185" s="112">
        <f>'[1]Daily Roster'!$I185</f>
        <v>0</v>
      </c>
      <c r="J185" s="112">
        <f>'[1]Daily Roster'!$J185</f>
        <v>0</v>
      </c>
      <c r="K185" s="112">
        <f>'[1]Daily Roster'!$K185</f>
        <v>0</v>
      </c>
      <c r="L185" s="112">
        <f>'[1]Daily Roster'!$L185</f>
        <v>0</v>
      </c>
      <c r="M185" s="112">
        <f>'[1]Daily Roster'!$M185</f>
        <v>0</v>
      </c>
      <c r="N185" s="112">
        <f>'[1]Daily Roster'!$N185</f>
        <v>0</v>
      </c>
      <c r="O185" s="112">
        <f>'[1]Daily Roster'!$O185</f>
        <v>0</v>
      </c>
      <c r="P185" s="112">
        <f>'[1]Daily Roster'!$P185</f>
        <v>0</v>
      </c>
      <c r="Q185" s="112">
        <f>'[1]Daily Roster'!$Q185</f>
        <v>0</v>
      </c>
      <c r="R185" s="112">
        <f>'[1]Daily Roster'!$R185</f>
        <v>0</v>
      </c>
      <c r="S185" s="112">
        <f>'[1]Daily Roster'!$S185</f>
        <v>0</v>
      </c>
      <c r="T185" s="112">
        <f>'[1]Daily Roster'!$T185</f>
        <v>0</v>
      </c>
      <c r="V185" s="107"/>
      <c r="W185" s="107"/>
      <c r="X185" s="107"/>
      <c r="Z185" s="109"/>
      <c r="AA185" s="109"/>
      <c r="AB185" s="109"/>
      <c r="AC185" s="109"/>
      <c r="AD185" s="109"/>
      <c r="AF185" s="54"/>
    </row>
    <row r="186" spans="1:32" x14ac:dyDescent="0.3">
      <c r="A186" s="103">
        <v>43720</v>
      </c>
      <c r="B186" s="104" t="s">
        <v>3</v>
      </c>
      <c r="C186" s="112">
        <f>'[1]Daily Roster'!$C186</f>
        <v>0</v>
      </c>
      <c r="D186" s="112">
        <f>'[1]Daily Roster'!$D186</f>
        <v>0</v>
      </c>
      <c r="E186" s="112">
        <f>'[1]Daily Roster'!$E186</f>
        <v>0</v>
      </c>
      <c r="F186" s="112">
        <f>'[1]Daily Roster'!$F186</f>
        <v>0</v>
      </c>
      <c r="G186" s="112">
        <f>'[1]Daily Roster'!$G186</f>
        <v>0</v>
      </c>
      <c r="H186" s="112">
        <f>'[1]Daily Roster'!$H186</f>
        <v>0</v>
      </c>
      <c r="I186" s="112">
        <f>'[1]Daily Roster'!$I186</f>
        <v>0</v>
      </c>
      <c r="J186" s="112">
        <f>'[1]Daily Roster'!$J186</f>
        <v>0</v>
      </c>
      <c r="K186" s="112">
        <f>'[1]Daily Roster'!$K186</f>
        <v>0</v>
      </c>
      <c r="L186" s="112">
        <f>'[1]Daily Roster'!$L186</f>
        <v>0</v>
      </c>
      <c r="M186" s="112">
        <f>'[1]Daily Roster'!$M186</f>
        <v>0</v>
      </c>
      <c r="N186" s="112">
        <f>'[1]Daily Roster'!$N186</f>
        <v>0</v>
      </c>
      <c r="O186" s="112">
        <f>'[1]Daily Roster'!$O186</f>
        <v>0</v>
      </c>
      <c r="P186" s="112">
        <f>'[1]Daily Roster'!$P186</f>
        <v>0</v>
      </c>
      <c r="Q186" s="112">
        <f>'[1]Daily Roster'!$Q186</f>
        <v>0</v>
      </c>
      <c r="R186" s="112">
        <f>'[1]Daily Roster'!$R186</f>
        <v>0</v>
      </c>
      <c r="S186" s="112">
        <f>'[1]Daily Roster'!$S186</f>
        <v>0</v>
      </c>
      <c r="T186" s="112">
        <f>'[1]Daily Roster'!$T186</f>
        <v>0</v>
      </c>
      <c r="V186" s="107"/>
      <c r="W186" s="107"/>
      <c r="X186" s="107"/>
      <c r="Z186" s="109"/>
      <c r="AA186" s="109"/>
      <c r="AB186" s="109"/>
      <c r="AC186" s="109"/>
      <c r="AD186" s="109"/>
      <c r="AF186" s="54"/>
    </row>
    <row r="187" spans="1:32" x14ac:dyDescent="0.3">
      <c r="A187" s="103">
        <v>43721</v>
      </c>
      <c r="B187" s="104" t="s">
        <v>4</v>
      </c>
      <c r="C187" s="112">
        <f>'[1]Daily Roster'!$C187</f>
        <v>0</v>
      </c>
      <c r="D187" s="112">
        <f>'[1]Daily Roster'!$D187</f>
        <v>0</v>
      </c>
      <c r="E187" s="112">
        <f>'[1]Daily Roster'!$E187</f>
        <v>0</v>
      </c>
      <c r="F187" s="112">
        <f>'[1]Daily Roster'!$F187</f>
        <v>0</v>
      </c>
      <c r="G187" s="112">
        <f>'[1]Daily Roster'!$G187</f>
        <v>0</v>
      </c>
      <c r="H187" s="112">
        <f>'[1]Daily Roster'!$H187</f>
        <v>0</v>
      </c>
      <c r="I187" s="112">
        <f>'[1]Daily Roster'!$I187</f>
        <v>0</v>
      </c>
      <c r="J187" s="112">
        <f>'[1]Daily Roster'!$J187</f>
        <v>0</v>
      </c>
      <c r="K187" s="112">
        <f>'[1]Daily Roster'!$K187</f>
        <v>0</v>
      </c>
      <c r="L187" s="112">
        <f>'[1]Daily Roster'!$L187</f>
        <v>0</v>
      </c>
      <c r="M187" s="112">
        <f>'[1]Daily Roster'!$M187</f>
        <v>0</v>
      </c>
      <c r="N187" s="112">
        <f>'[1]Daily Roster'!$N187</f>
        <v>0</v>
      </c>
      <c r="O187" s="112">
        <f>'[1]Daily Roster'!$O187</f>
        <v>0</v>
      </c>
      <c r="P187" s="112">
        <f>'[1]Daily Roster'!$P187</f>
        <v>0</v>
      </c>
      <c r="Q187" s="112">
        <f>'[1]Daily Roster'!$Q187</f>
        <v>0</v>
      </c>
      <c r="R187" s="112">
        <f>'[1]Daily Roster'!$R187</f>
        <v>0</v>
      </c>
      <c r="S187" s="112">
        <f>'[1]Daily Roster'!$S187</f>
        <v>0</v>
      </c>
      <c r="T187" s="112">
        <f>'[1]Daily Roster'!$T187</f>
        <v>0</v>
      </c>
      <c r="V187" s="107"/>
      <c r="W187" s="107"/>
      <c r="X187" s="107"/>
      <c r="Z187" s="109"/>
      <c r="AA187" s="109"/>
      <c r="AB187" s="109"/>
      <c r="AC187" s="109"/>
      <c r="AD187" s="109"/>
      <c r="AF187" s="54"/>
    </row>
    <row r="188" spans="1:32" x14ac:dyDescent="0.3">
      <c r="A188" s="103">
        <v>43724</v>
      </c>
      <c r="B188" s="104" t="s">
        <v>5</v>
      </c>
      <c r="C188" s="112">
        <f>'[1]Daily Roster'!$C188</f>
        <v>0</v>
      </c>
      <c r="D188" s="112">
        <f>'[1]Daily Roster'!$D188</f>
        <v>0</v>
      </c>
      <c r="E188" s="112">
        <f>'[1]Daily Roster'!$E188</f>
        <v>0</v>
      </c>
      <c r="F188" s="112">
        <f>'[1]Daily Roster'!$F188</f>
        <v>0</v>
      </c>
      <c r="G188" s="112">
        <f>'[1]Daily Roster'!$G188</f>
        <v>0</v>
      </c>
      <c r="H188" s="112">
        <f>'[1]Daily Roster'!$H188</f>
        <v>0</v>
      </c>
      <c r="I188" s="112">
        <f>'[1]Daily Roster'!$I188</f>
        <v>0</v>
      </c>
      <c r="J188" s="112">
        <f>'[1]Daily Roster'!$J188</f>
        <v>0</v>
      </c>
      <c r="K188" s="112">
        <f>'[1]Daily Roster'!$K188</f>
        <v>0</v>
      </c>
      <c r="L188" s="112">
        <f>'[1]Daily Roster'!$L188</f>
        <v>0</v>
      </c>
      <c r="M188" s="112">
        <f>'[1]Daily Roster'!$M188</f>
        <v>0</v>
      </c>
      <c r="N188" s="112">
        <f>'[1]Daily Roster'!$N188</f>
        <v>0</v>
      </c>
      <c r="O188" s="112">
        <f>'[1]Daily Roster'!$O188</f>
        <v>0</v>
      </c>
      <c r="P188" s="112">
        <f>'[1]Daily Roster'!$P188</f>
        <v>0</v>
      </c>
      <c r="Q188" s="112">
        <f>'[1]Daily Roster'!$Q188</f>
        <v>0</v>
      </c>
      <c r="R188" s="112">
        <f>'[1]Daily Roster'!$R188</f>
        <v>0</v>
      </c>
      <c r="S188" s="112">
        <f>'[1]Daily Roster'!$S188</f>
        <v>0</v>
      </c>
      <c r="T188" s="112">
        <f>'[1]Daily Roster'!$T188</f>
        <v>0</v>
      </c>
      <c r="V188" s="107"/>
      <c r="W188" s="107"/>
      <c r="X188" s="107"/>
      <c r="Z188" s="109"/>
      <c r="AA188" s="109"/>
      <c r="AB188" s="109"/>
      <c r="AC188" s="109"/>
      <c r="AD188" s="109"/>
      <c r="AF188" s="54"/>
    </row>
    <row r="189" spans="1:32" x14ac:dyDescent="0.3">
      <c r="A189" s="103">
        <v>43725</v>
      </c>
      <c r="B189" s="104" t="s">
        <v>1</v>
      </c>
      <c r="C189" s="112">
        <f>'[1]Daily Roster'!$C189</f>
        <v>0</v>
      </c>
      <c r="D189" s="112">
        <f>'[1]Daily Roster'!$D189</f>
        <v>0</v>
      </c>
      <c r="E189" s="112">
        <f>'[1]Daily Roster'!$E189</f>
        <v>0</v>
      </c>
      <c r="F189" s="112">
        <f>'[1]Daily Roster'!$F189</f>
        <v>0</v>
      </c>
      <c r="G189" s="112">
        <f>'[1]Daily Roster'!$G189</f>
        <v>0</v>
      </c>
      <c r="H189" s="112">
        <f>'[1]Daily Roster'!$H189</f>
        <v>0</v>
      </c>
      <c r="I189" s="112">
        <f>'[1]Daily Roster'!$I189</f>
        <v>0</v>
      </c>
      <c r="J189" s="112">
        <f>'[1]Daily Roster'!$J189</f>
        <v>0</v>
      </c>
      <c r="K189" s="112">
        <f>'[1]Daily Roster'!$K189</f>
        <v>0</v>
      </c>
      <c r="L189" s="112">
        <f>'[1]Daily Roster'!$L189</f>
        <v>0</v>
      </c>
      <c r="M189" s="112">
        <f>'[1]Daily Roster'!$M189</f>
        <v>0</v>
      </c>
      <c r="N189" s="112">
        <f>'[1]Daily Roster'!$N189</f>
        <v>0</v>
      </c>
      <c r="O189" s="112">
        <f>'[1]Daily Roster'!$O189</f>
        <v>0</v>
      </c>
      <c r="P189" s="112">
        <f>'[1]Daily Roster'!$P189</f>
        <v>0</v>
      </c>
      <c r="Q189" s="112">
        <f>'[1]Daily Roster'!$Q189</f>
        <v>0</v>
      </c>
      <c r="R189" s="112">
        <f>'[1]Daily Roster'!$R189</f>
        <v>0</v>
      </c>
      <c r="S189" s="112">
        <f>'[1]Daily Roster'!$S189</f>
        <v>0</v>
      </c>
      <c r="T189" s="112">
        <f>'[1]Daily Roster'!$T189</f>
        <v>0</v>
      </c>
      <c r="V189" s="107"/>
      <c r="W189" s="107"/>
      <c r="X189" s="107"/>
      <c r="Z189" s="109"/>
      <c r="AA189" s="109"/>
      <c r="AB189" s="109"/>
      <c r="AC189" s="109"/>
      <c r="AD189" s="109"/>
      <c r="AF189" s="54"/>
    </row>
    <row r="190" spans="1:32" x14ac:dyDescent="0.3">
      <c r="A190" s="103">
        <v>43726</v>
      </c>
      <c r="B190" s="104" t="s">
        <v>2</v>
      </c>
      <c r="C190" s="112">
        <f>'[1]Daily Roster'!$C190</f>
        <v>0</v>
      </c>
      <c r="D190" s="112">
        <f>'[1]Daily Roster'!$D190</f>
        <v>0</v>
      </c>
      <c r="E190" s="112">
        <f>'[1]Daily Roster'!$E190</f>
        <v>0</v>
      </c>
      <c r="F190" s="112">
        <f>'[1]Daily Roster'!$F190</f>
        <v>0</v>
      </c>
      <c r="G190" s="112">
        <f>'[1]Daily Roster'!$G190</f>
        <v>0</v>
      </c>
      <c r="H190" s="112">
        <f>'[1]Daily Roster'!$H190</f>
        <v>0</v>
      </c>
      <c r="I190" s="112">
        <f>'[1]Daily Roster'!$I190</f>
        <v>0</v>
      </c>
      <c r="J190" s="112">
        <f>'[1]Daily Roster'!$J190</f>
        <v>0</v>
      </c>
      <c r="K190" s="112">
        <f>'[1]Daily Roster'!$K190</f>
        <v>0</v>
      </c>
      <c r="L190" s="112">
        <f>'[1]Daily Roster'!$L190</f>
        <v>0</v>
      </c>
      <c r="M190" s="112">
        <f>'[1]Daily Roster'!$M190</f>
        <v>0</v>
      </c>
      <c r="N190" s="112">
        <f>'[1]Daily Roster'!$N190</f>
        <v>0</v>
      </c>
      <c r="O190" s="112">
        <f>'[1]Daily Roster'!$O190</f>
        <v>0</v>
      </c>
      <c r="P190" s="112">
        <f>'[1]Daily Roster'!$P190</f>
        <v>0</v>
      </c>
      <c r="Q190" s="112">
        <f>'[1]Daily Roster'!$Q190</f>
        <v>0</v>
      </c>
      <c r="R190" s="112">
        <f>'[1]Daily Roster'!$R190</f>
        <v>0</v>
      </c>
      <c r="S190" s="112">
        <f>'[1]Daily Roster'!$S190</f>
        <v>0</v>
      </c>
      <c r="T190" s="112">
        <f>'[1]Daily Roster'!$T190</f>
        <v>0</v>
      </c>
      <c r="V190" s="107"/>
      <c r="W190" s="107"/>
      <c r="X190" s="107"/>
      <c r="Z190" s="109"/>
      <c r="AA190" s="109"/>
      <c r="AB190" s="109"/>
      <c r="AC190" s="109"/>
      <c r="AD190" s="109"/>
      <c r="AF190" s="54"/>
    </row>
    <row r="191" spans="1:32" x14ac:dyDescent="0.3">
      <c r="A191" s="103">
        <v>43727</v>
      </c>
      <c r="B191" s="104" t="s">
        <v>3</v>
      </c>
      <c r="C191" s="112">
        <f>'[1]Daily Roster'!$C191</f>
        <v>0</v>
      </c>
      <c r="D191" s="112">
        <f>'[1]Daily Roster'!$D191</f>
        <v>0</v>
      </c>
      <c r="E191" s="112">
        <f>'[1]Daily Roster'!$E191</f>
        <v>0</v>
      </c>
      <c r="F191" s="112">
        <f>'[1]Daily Roster'!$F191</f>
        <v>0</v>
      </c>
      <c r="G191" s="112">
        <f>'[1]Daily Roster'!$G191</f>
        <v>0</v>
      </c>
      <c r="H191" s="112">
        <f>'[1]Daily Roster'!$H191</f>
        <v>0</v>
      </c>
      <c r="I191" s="112">
        <f>'[1]Daily Roster'!$I191</f>
        <v>0</v>
      </c>
      <c r="J191" s="112">
        <f>'[1]Daily Roster'!$J191</f>
        <v>0</v>
      </c>
      <c r="K191" s="112">
        <f>'[1]Daily Roster'!$K191</f>
        <v>0</v>
      </c>
      <c r="L191" s="112">
        <f>'[1]Daily Roster'!$L191</f>
        <v>0</v>
      </c>
      <c r="M191" s="112">
        <f>'[1]Daily Roster'!$M191</f>
        <v>0</v>
      </c>
      <c r="N191" s="112">
        <f>'[1]Daily Roster'!$N191</f>
        <v>0</v>
      </c>
      <c r="O191" s="112">
        <f>'[1]Daily Roster'!$O191</f>
        <v>0</v>
      </c>
      <c r="P191" s="112">
        <f>'[1]Daily Roster'!$P191</f>
        <v>0</v>
      </c>
      <c r="Q191" s="112">
        <f>'[1]Daily Roster'!$Q191</f>
        <v>0</v>
      </c>
      <c r="R191" s="112">
        <f>'[1]Daily Roster'!$R191</f>
        <v>0</v>
      </c>
      <c r="S191" s="112">
        <f>'[1]Daily Roster'!$S191</f>
        <v>0</v>
      </c>
      <c r="T191" s="112">
        <f>'[1]Daily Roster'!$T191</f>
        <v>0</v>
      </c>
      <c r="V191" s="107"/>
      <c r="W191" s="107"/>
      <c r="X191" s="107"/>
      <c r="Z191" s="109"/>
      <c r="AA191" s="109"/>
      <c r="AB191" s="109"/>
      <c r="AC191" s="109"/>
      <c r="AD191" s="109"/>
      <c r="AF191" s="54"/>
    </row>
    <row r="192" spans="1:32" x14ac:dyDescent="0.3">
      <c r="A192" s="103">
        <v>43728</v>
      </c>
      <c r="B192" s="104" t="s">
        <v>4</v>
      </c>
      <c r="C192" s="112">
        <f>'[1]Daily Roster'!$C192</f>
        <v>0</v>
      </c>
      <c r="D192" s="112">
        <f>'[1]Daily Roster'!$D192</f>
        <v>0</v>
      </c>
      <c r="E192" s="112">
        <f>'[1]Daily Roster'!$E192</f>
        <v>0</v>
      </c>
      <c r="F192" s="112">
        <f>'[1]Daily Roster'!$F192</f>
        <v>0</v>
      </c>
      <c r="G192" s="112">
        <f>'[1]Daily Roster'!$G192</f>
        <v>0</v>
      </c>
      <c r="H192" s="112">
        <f>'[1]Daily Roster'!$H192</f>
        <v>0</v>
      </c>
      <c r="I192" s="112">
        <f>'[1]Daily Roster'!$I192</f>
        <v>0</v>
      </c>
      <c r="J192" s="112">
        <f>'[1]Daily Roster'!$J192</f>
        <v>0</v>
      </c>
      <c r="K192" s="112">
        <f>'[1]Daily Roster'!$K192</f>
        <v>0</v>
      </c>
      <c r="L192" s="112">
        <f>'[1]Daily Roster'!$L192</f>
        <v>0</v>
      </c>
      <c r="M192" s="112">
        <f>'[1]Daily Roster'!$M192</f>
        <v>0</v>
      </c>
      <c r="N192" s="112">
        <f>'[1]Daily Roster'!$N192</f>
        <v>0</v>
      </c>
      <c r="O192" s="112">
        <f>'[1]Daily Roster'!$O192</f>
        <v>0</v>
      </c>
      <c r="P192" s="112">
        <f>'[1]Daily Roster'!$P192</f>
        <v>0</v>
      </c>
      <c r="Q192" s="112">
        <f>'[1]Daily Roster'!$Q192</f>
        <v>0</v>
      </c>
      <c r="R192" s="112">
        <f>'[1]Daily Roster'!$R192</f>
        <v>0</v>
      </c>
      <c r="S192" s="112">
        <f>'[1]Daily Roster'!$S192</f>
        <v>0</v>
      </c>
      <c r="T192" s="112">
        <f>'[1]Daily Roster'!$T192</f>
        <v>0</v>
      </c>
      <c r="V192" s="107"/>
      <c r="W192" s="107"/>
      <c r="X192" s="107"/>
      <c r="Z192" s="109"/>
      <c r="AA192" s="109"/>
      <c r="AB192" s="109"/>
      <c r="AC192" s="109"/>
      <c r="AD192" s="109"/>
      <c r="AF192" s="54"/>
    </row>
    <row r="193" spans="1:32" x14ac:dyDescent="0.3">
      <c r="A193" s="103">
        <v>43731</v>
      </c>
      <c r="B193" s="104" t="s">
        <v>5</v>
      </c>
      <c r="C193" s="112">
        <f>'[1]Daily Roster'!$C193</f>
        <v>0</v>
      </c>
      <c r="D193" s="112">
        <f>'[1]Daily Roster'!$D193</f>
        <v>0</v>
      </c>
      <c r="E193" s="112">
        <f>'[1]Daily Roster'!$E193</f>
        <v>0</v>
      </c>
      <c r="F193" s="112">
        <f>'[1]Daily Roster'!$F193</f>
        <v>0</v>
      </c>
      <c r="G193" s="112">
        <f>'[1]Daily Roster'!$G193</f>
        <v>0</v>
      </c>
      <c r="H193" s="112">
        <f>'[1]Daily Roster'!$H193</f>
        <v>0</v>
      </c>
      <c r="I193" s="112">
        <f>'[1]Daily Roster'!$I193</f>
        <v>0</v>
      </c>
      <c r="J193" s="112">
        <f>'[1]Daily Roster'!$J193</f>
        <v>0</v>
      </c>
      <c r="K193" s="112">
        <f>'[1]Daily Roster'!$K193</f>
        <v>0</v>
      </c>
      <c r="L193" s="112">
        <f>'[1]Daily Roster'!$L193</f>
        <v>0</v>
      </c>
      <c r="M193" s="112">
        <f>'[1]Daily Roster'!$M193</f>
        <v>0</v>
      </c>
      <c r="N193" s="112">
        <f>'[1]Daily Roster'!$N193</f>
        <v>0</v>
      </c>
      <c r="O193" s="112">
        <f>'[1]Daily Roster'!$O193</f>
        <v>0</v>
      </c>
      <c r="P193" s="112">
        <f>'[1]Daily Roster'!$P193</f>
        <v>0</v>
      </c>
      <c r="Q193" s="112">
        <f>'[1]Daily Roster'!$Q193</f>
        <v>0</v>
      </c>
      <c r="R193" s="112">
        <f>'[1]Daily Roster'!$R193</f>
        <v>0</v>
      </c>
      <c r="S193" s="112">
        <f>'[1]Daily Roster'!$S193</f>
        <v>0</v>
      </c>
      <c r="T193" s="112">
        <f>'[1]Daily Roster'!$T193</f>
        <v>0</v>
      </c>
      <c r="V193" s="107"/>
      <c r="W193" s="107"/>
      <c r="X193" s="107"/>
      <c r="Z193" s="109"/>
      <c r="AA193" s="109"/>
      <c r="AB193" s="109"/>
      <c r="AC193" s="109"/>
      <c r="AD193" s="109"/>
      <c r="AF193" s="54"/>
    </row>
    <row r="194" spans="1:32" x14ac:dyDescent="0.3">
      <c r="A194" s="103">
        <v>43732</v>
      </c>
      <c r="B194" s="104" t="s">
        <v>1</v>
      </c>
      <c r="C194" s="112">
        <f>'[1]Daily Roster'!$C194</f>
        <v>0</v>
      </c>
      <c r="D194" s="112">
        <f>'[1]Daily Roster'!$D194</f>
        <v>0</v>
      </c>
      <c r="E194" s="112">
        <f>'[1]Daily Roster'!$E194</f>
        <v>0</v>
      </c>
      <c r="F194" s="112">
        <f>'[1]Daily Roster'!$F194</f>
        <v>0</v>
      </c>
      <c r="G194" s="112">
        <f>'[1]Daily Roster'!$G194</f>
        <v>0</v>
      </c>
      <c r="H194" s="112">
        <f>'[1]Daily Roster'!$H194</f>
        <v>0</v>
      </c>
      <c r="I194" s="112">
        <f>'[1]Daily Roster'!$I194</f>
        <v>0</v>
      </c>
      <c r="J194" s="112">
        <f>'[1]Daily Roster'!$J194</f>
        <v>0</v>
      </c>
      <c r="K194" s="112">
        <f>'[1]Daily Roster'!$K194</f>
        <v>0</v>
      </c>
      <c r="L194" s="112">
        <f>'[1]Daily Roster'!$L194</f>
        <v>0</v>
      </c>
      <c r="M194" s="112">
        <f>'[1]Daily Roster'!$M194</f>
        <v>0</v>
      </c>
      <c r="N194" s="112">
        <f>'[1]Daily Roster'!$N194</f>
        <v>0</v>
      </c>
      <c r="O194" s="112">
        <f>'[1]Daily Roster'!$O194</f>
        <v>0</v>
      </c>
      <c r="P194" s="112">
        <f>'[1]Daily Roster'!$P194</f>
        <v>0</v>
      </c>
      <c r="Q194" s="112">
        <f>'[1]Daily Roster'!$Q194</f>
        <v>0</v>
      </c>
      <c r="R194" s="112">
        <f>'[1]Daily Roster'!$R194</f>
        <v>0</v>
      </c>
      <c r="S194" s="112">
        <f>'[1]Daily Roster'!$S194</f>
        <v>0</v>
      </c>
      <c r="T194" s="112">
        <f>'[1]Daily Roster'!$T194</f>
        <v>0</v>
      </c>
      <c r="V194" s="107"/>
      <c r="W194" s="107"/>
      <c r="X194" s="107"/>
      <c r="Z194" s="109"/>
      <c r="AA194" s="109"/>
      <c r="AB194" s="109"/>
      <c r="AC194" s="109"/>
      <c r="AD194" s="109"/>
      <c r="AF194" s="54"/>
    </row>
    <row r="195" spans="1:32" x14ac:dyDescent="0.3">
      <c r="A195" s="103">
        <v>43733</v>
      </c>
      <c r="B195" s="104" t="s">
        <v>2</v>
      </c>
      <c r="C195" s="112">
        <f>'[1]Daily Roster'!$C195</f>
        <v>0</v>
      </c>
      <c r="D195" s="112">
        <f>'[1]Daily Roster'!$D195</f>
        <v>0</v>
      </c>
      <c r="E195" s="112">
        <f>'[1]Daily Roster'!$E195</f>
        <v>0</v>
      </c>
      <c r="F195" s="112">
        <f>'[1]Daily Roster'!$F195</f>
        <v>0</v>
      </c>
      <c r="G195" s="112">
        <f>'[1]Daily Roster'!$G195</f>
        <v>0</v>
      </c>
      <c r="H195" s="112">
        <f>'[1]Daily Roster'!$H195</f>
        <v>0</v>
      </c>
      <c r="I195" s="112">
        <f>'[1]Daily Roster'!$I195</f>
        <v>0</v>
      </c>
      <c r="J195" s="112">
        <f>'[1]Daily Roster'!$J195</f>
        <v>0</v>
      </c>
      <c r="K195" s="112">
        <f>'[1]Daily Roster'!$K195</f>
        <v>0</v>
      </c>
      <c r="L195" s="112">
        <f>'[1]Daily Roster'!$L195</f>
        <v>0</v>
      </c>
      <c r="M195" s="112">
        <f>'[1]Daily Roster'!$M195</f>
        <v>0</v>
      </c>
      <c r="N195" s="112">
        <f>'[1]Daily Roster'!$N195</f>
        <v>0</v>
      </c>
      <c r="O195" s="112">
        <f>'[1]Daily Roster'!$O195</f>
        <v>0</v>
      </c>
      <c r="P195" s="112">
        <f>'[1]Daily Roster'!$P195</f>
        <v>0</v>
      </c>
      <c r="Q195" s="112">
        <f>'[1]Daily Roster'!$Q195</f>
        <v>0</v>
      </c>
      <c r="R195" s="112">
        <f>'[1]Daily Roster'!$R195</f>
        <v>0</v>
      </c>
      <c r="S195" s="112">
        <f>'[1]Daily Roster'!$S195</f>
        <v>0</v>
      </c>
      <c r="T195" s="112">
        <f>'[1]Daily Roster'!$T195</f>
        <v>0</v>
      </c>
      <c r="V195" s="107"/>
      <c r="W195" s="107"/>
      <c r="X195" s="107"/>
      <c r="Z195" s="109"/>
      <c r="AA195" s="109"/>
      <c r="AB195" s="109"/>
      <c r="AC195" s="109"/>
      <c r="AD195" s="109"/>
      <c r="AF195" s="54"/>
    </row>
    <row r="196" spans="1:32" x14ac:dyDescent="0.3">
      <c r="A196" s="103">
        <v>43734</v>
      </c>
      <c r="B196" s="104" t="s">
        <v>3</v>
      </c>
      <c r="C196" s="112">
        <f>'[1]Daily Roster'!$C196</f>
        <v>0</v>
      </c>
      <c r="D196" s="112">
        <f>'[1]Daily Roster'!$D196</f>
        <v>0</v>
      </c>
      <c r="E196" s="112">
        <f>'[1]Daily Roster'!$E196</f>
        <v>0</v>
      </c>
      <c r="F196" s="112">
        <f>'[1]Daily Roster'!$F196</f>
        <v>0</v>
      </c>
      <c r="G196" s="112">
        <f>'[1]Daily Roster'!$G196</f>
        <v>0</v>
      </c>
      <c r="H196" s="112">
        <f>'[1]Daily Roster'!$H196</f>
        <v>0</v>
      </c>
      <c r="I196" s="112">
        <f>'[1]Daily Roster'!$I196</f>
        <v>0</v>
      </c>
      <c r="J196" s="112">
        <f>'[1]Daily Roster'!$J196</f>
        <v>0</v>
      </c>
      <c r="K196" s="112">
        <f>'[1]Daily Roster'!$K196</f>
        <v>0</v>
      </c>
      <c r="L196" s="112">
        <f>'[1]Daily Roster'!$L196</f>
        <v>0</v>
      </c>
      <c r="M196" s="112">
        <f>'[1]Daily Roster'!$M196</f>
        <v>0</v>
      </c>
      <c r="N196" s="112">
        <f>'[1]Daily Roster'!$N196</f>
        <v>0</v>
      </c>
      <c r="O196" s="112">
        <f>'[1]Daily Roster'!$O196</f>
        <v>0</v>
      </c>
      <c r="P196" s="112">
        <f>'[1]Daily Roster'!$P196</f>
        <v>0</v>
      </c>
      <c r="Q196" s="112">
        <f>'[1]Daily Roster'!$Q196</f>
        <v>0</v>
      </c>
      <c r="R196" s="112">
        <f>'[1]Daily Roster'!$R196</f>
        <v>0</v>
      </c>
      <c r="S196" s="112">
        <f>'[1]Daily Roster'!$S196</f>
        <v>0</v>
      </c>
      <c r="T196" s="112">
        <f>'[1]Daily Roster'!$T196</f>
        <v>0</v>
      </c>
      <c r="V196" s="107"/>
      <c r="W196" s="107"/>
      <c r="X196" s="107"/>
      <c r="Z196" s="109"/>
      <c r="AA196" s="109"/>
      <c r="AB196" s="109"/>
      <c r="AC196" s="109"/>
      <c r="AD196" s="109"/>
      <c r="AF196" s="54"/>
    </row>
    <row r="197" spans="1:32" x14ac:dyDescent="0.3">
      <c r="A197" s="103">
        <v>43735</v>
      </c>
      <c r="B197" s="104" t="s">
        <v>4</v>
      </c>
      <c r="C197" s="112">
        <f>'[1]Daily Roster'!$C197</f>
        <v>0</v>
      </c>
      <c r="D197" s="112">
        <f>'[1]Daily Roster'!$D197</f>
        <v>0</v>
      </c>
      <c r="E197" s="112">
        <f>'[1]Daily Roster'!$E197</f>
        <v>0</v>
      </c>
      <c r="F197" s="112">
        <f>'[1]Daily Roster'!$F197</f>
        <v>0</v>
      </c>
      <c r="G197" s="112">
        <f>'[1]Daily Roster'!$G197</f>
        <v>0</v>
      </c>
      <c r="H197" s="112">
        <f>'[1]Daily Roster'!$H197</f>
        <v>0</v>
      </c>
      <c r="I197" s="112">
        <f>'[1]Daily Roster'!$I197</f>
        <v>0</v>
      </c>
      <c r="J197" s="112">
        <f>'[1]Daily Roster'!$J197</f>
        <v>0</v>
      </c>
      <c r="K197" s="112">
        <f>'[1]Daily Roster'!$K197</f>
        <v>0</v>
      </c>
      <c r="L197" s="112">
        <f>'[1]Daily Roster'!$L197</f>
        <v>0</v>
      </c>
      <c r="M197" s="112">
        <f>'[1]Daily Roster'!$M197</f>
        <v>0</v>
      </c>
      <c r="N197" s="112">
        <f>'[1]Daily Roster'!$N197</f>
        <v>0</v>
      </c>
      <c r="O197" s="112">
        <f>'[1]Daily Roster'!$O197</f>
        <v>0</v>
      </c>
      <c r="P197" s="112">
        <f>'[1]Daily Roster'!$P197</f>
        <v>0</v>
      </c>
      <c r="Q197" s="112">
        <f>'[1]Daily Roster'!$Q197</f>
        <v>0</v>
      </c>
      <c r="R197" s="112">
        <f>'[1]Daily Roster'!$R197</f>
        <v>0</v>
      </c>
      <c r="S197" s="112">
        <f>'[1]Daily Roster'!$S197</f>
        <v>0</v>
      </c>
      <c r="T197" s="112">
        <f>'[1]Daily Roster'!$T197</f>
        <v>0</v>
      </c>
      <c r="V197" s="107"/>
      <c r="W197" s="107"/>
      <c r="X197" s="107"/>
      <c r="Z197" s="109"/>
      <c r="AA197" s="109"/>
      <c r="AB197" s="109"/>
      <c r="AC197" s="109"/>
      <c r="AD197" s="109"/>
      <c r="AF197" s="54"/>
    </row>
    <row r="198" spans="1:32" x14ac:dyDescent="0.3">
      <c r="A198" s="103">
        <v>43738</v>
      </c>
      <c r="B198" s="104" t="s">
        <v>5</v>
      </c>
      <c r="C198" s="112">
        <f>'[1]Daily Roster'!$C198</f>
        <v>0</v>
      </c>
      <c r="D198" s="112">
        <f>'[1]Daily Roster'!$D198</f>
        <v>0</v>
      </c>
      <c r="E198" s="112">
        <f>'[1]Daily Roster'!$E198</f>
        <v>0</v>
      </c>
      <c r="F198" s="112">
        <f>'[1]Daily Roster'!$F198</f>
        <v>0</v>
      </c>
      <c r="G198" s="112">
        <f>'[1]Daily Roster'!$G198</f>
        <v>0</v>
      </c>
      <c r="H198" s="112">
        <f>'[1]Daily Roster'!$H198</f>
        <v>0</v>
      </c>
      <c r="I198" s="112">
        <f>'[1]Daily Roster'!$I198</f>
        <v>0</v>
      </c>
      <c r="J198" s="112">
        <f>'[1]Daily Roster'!$J198</f>
        <v>0</v>
      </c>
      <c r="K198" s="112">
        <f>'[1]Daily Roster'!$K198</f>
        <v>0</v>
      </c>
      <c r="L198" s="112">
        <f>'[1]Daily Roster'!$L198</f>
        <v>0</v>
      </c>
      <c r="M198" s="112">
        <f>'[1]Daily Roster'!$M198</f>
        <v>0</v>
      </c>
      <c r="N198" s="112">
        <f>'[1]Daily Roster'!$N198</f>
        <v>0</v>
      </c>
      <c r="O198" s="112">
        <f>'[1]Daily Roster'!$O198</f>
        <v>0</v>
      </c>
      <c r="P198" s="112">
        <f>'[1]Daily Roster'!$P198</f>
        <v>0</v>
      </c>
      <c r="Q198" s="112">
        <f>'[1]Daily Roster'!$Q198</f>
        <v>0</v>
      </c>
      <c r="R198" s="112">
        <f>'[1]Daily Roster'!$R198</f>
        <v>0</v>
      </c>
      <c r="S198" s="112">
        <f>'[1]Daily Roster'!$S198</f>
        <v>0</v>
      </c>
      <c r="T198" s="112">
        <f>'[1]Daily Roster'!$T198</f>
        <v>0</v>
      </c>
      <c r="V198" s="107"/>
      <c r="W198" s="107"/>
      <c r="X198" s="107"/>
      <c r="Z198" s="109"/>
      <c r="AA198" s="109"/>
      <c r="AB198" s="109"/>
      <c r="AC198" s="109"/>
      <c r="AD198" s="109"/>
      <c r="AF198" s="54"/>
    </row>
    <row r="199" spans="1:32" x14ac:dyDescent="0.3">
      <c r="A199" s="103">
        <v>43739</v>
      </c>
      <c r="B199" s="104" t="s">
        <v>1</v>
      </c>
      <c r="C199" s="112">
        <f>'[1]Daily Roster'!$C199</f>
        <v>0</v>
      </c>
      <c r="D199" s="112">
        <f>'[1]Daily Roster'!$D199</f>
        <v>0</v>
      </c>
      <c r="E199" s="112">
        <f>'[1]Daily Roster'!$E199</f>
        <v>0</v>
      </c>
      <c r="F199" s="112">
        <f>'[1]Daily Roster'!$F199</f>
        <v>0</v>
      </c>
      <c r="G199" s="112">
        <f>'[1]Daily Roster'!$G199</f>
        <v>0</v>
      </c>
      <c r="H199" s="112">
        <f>'[1]Daily Roster'!$H199</f>
        <v>0</v>
      </c>
      <c r="I199" s="112">
        <f>'[1]Daily Roster'!$I199</f>
        <v>0</v>
      </c>
      <c r="J199" s="112">
        <f>'[1]Daily Roster'!$J199</f>
        <v>0</v>
      </c>
      <c r="K199" s="112">
        <f>'[1]Daily Roster'!$K199</f>
        <v>0</v>
      </c>
      <c r="L199" s="112">
        <f>'[1]Daily Roster'!$L199</f>
        <v>0</v>
      </c>
      <c r="M199" s="112">
        <f>'[1]Daily Roster'!$M199</f>
        <v>0</v>
      </c>
      <c r="N199" s="112">
        <f>'[1]Daily Roster'!$N199</f>
        <v>0</v>
      </c>
      <c r="O199" s="112">
        <f>'[1]Daily Roster'!$O199</f>
        <v>0</v>
      </c>
      <c r="P199" s="112">
        <f>'[1]Daily Roster'!$P199</f>
        <v>0</v>
      </c>
      <c r="Q199" s="112">
        <f>'[1]Daily Roster'!$Q199</f>
        <v>0</v>
      </c>
      <c r="R199" s="112">
        <f>'[1]Daily Roster'!$R199</f>
        <v>0</v>
      </c>
      <c r="S199" s="112">
        <f>'[1]Daily Roster'!$S199</f>
        <v>0</v>
      </c>
      <c r="T199" s="112">
        <f>'[1]Daily Roster'!$T199</f>
        <v>0</v>
      </c>
      <c r="V199" s="107"/>
      <c r="W199" s="107"/>
      <c r="X199" s="107"/>
      <c r="Z199" s="109"/>
      <c r="AA199" s="109"/>
      <c r="AB199" s="109"/>
      <c r="AC199" s="109"/>
      <c r="AD199" s="109"/>
      <c r="AF199" s="54"/>
    </row>
    <row r="200" spans="1:32" x14ac:dyDescent="0.3">
      <c r="A200" s="103">
        <v>43740</v>
      </c>
      <c r="B200" s="104" t="s">
        <v>2</v>
      </c>
      <c r="C200" s="112">
        <f>'[1]Daily Roster'!$C200</f>
        <v>0</v>
      </c>
      <c r="D200" s="112">
        <f>'[1]Daily Roster'!$D200</f>
        <v>0</v>
      </c>
      <c r="E200" s="112">
        <f>'[1]Daily Roster'!$E200</f>
        <v>0</v>
      </c>
      <c r="F200" s="112">
        <f>'[1]Daily Roster'!$F200</f>
        <v>0</v>
      </c>
      <c r="G200" s="112">
        <f>'[1]Daily Roster'!$G200</f>
        <v>0</v>
      </c>
      <c r="H200" s="112">
        <f>'[1]Daily Roster'!$H200</f>
        <v>0</v>
      </c>
      <c r="I200" s="112">
        <f>'[1]Daily Roster'!$I200</f>
        <v>0</v>
      </c>
      <c r="J200" s="112">
        <f>'[1]Daily Roster'!$J200</f>
        <v>0</v>
      </c>
      <c r="K200" s="112">
        <f>'[1]Daily Roster'!$K200</f>
        <v>0</v>
      </c>
      <c r="L200" s="112">
        <f>'[1]Daily Roster'!$L200</f>
        <v>0</v>
      </c>
      <c r="M200" s="112">
        <f>'[1]Daily Roster'!$M200</f>
        <v>0</v>
      </c>
      <c r="N200" s="112">
        <f>'[1]Daily Roster'!$N200</f>
        <v>0</v>
      </c>
      <c r="O200" s="112">
        <f>'[1]Daily Roster'!$O200</f>
        <v>0</v>
      </c>
      <c r="P200" s="112">
        <f>'[1]Daily Roster'!$P200</f>
        <v>0</v>
      </c>
      <c r="Q200" s="112">
        <f>'[1]Daily Roster'!$Q200</f>
        <v>0</v>
      </c>
      <c r="R200" s="112">
        <f>'[1]Daily Roster'!$R200</f>
        <v>0</v>
      </c>
      <c r="S200" s="112">
        <f>'[1]Daily Roster'!$S200</f>
        <v>0</v>
      </c>
      <c r="T200" s="112">
        <f>'[1]Daily Roster'!$T200</f>
        <v>0</v>
      </c>
      <c r="V200" s="107"/>
      <c r="W200" s="107"/>
      <c r="X200" s="107"/>
      <c r="Z200" s="109"/>
      <c r="AA200" s="109"/>
      <c r="AB200" s="109"/>
      <c r="AC200" s="109"/>
      <c r="AD200" s="109"/>
      <c r="AF200" s="54"/>
    </row>
    <row r="201" spans="1:32" x14ac:dyDescent="0.3">
      <c r="A201" s="103">
        <v>43741</v>
      </c>
      <c r="B201" s="104" t="s">
        <v>3</v>
      </c>
      <c r="C201" s="112">
        <f>'[1]Daily Roster'!$C201</f>
        <v>0</v>
      </c>
      <c r="D201" s="112">
        <f>'[1]Daily Roster'!$D201</f>
        <v>0</v>
      </c>
      <c r="E201" s="112">
        <f>'[1]Daily Roster'!$E201</f>
        <v>0</v>
      </c>
      <c r="F201" s="112">
        <f>'[1]Daily Roster'!$F201</f>
        <v>0</v>
      </c>
      <c r="G201" s="112">
        <f>'[1]Daily Roster'!$G201</f>
        <v>0</v>
      </c>
      <c r="H201" s="112">
        <f>'[1]Daily Roster'!$H201</f>
        <v>0</v>
      </c>
      <c r="I201" s="112">
        <f>'[1]Daily Roster'!$I201</f>
        <v>0</v>
      </c>
      <c r="J201" s="112">
        <f>'[1]Daily Roster'!$J201</f>
        <v>0</v>
      </c>
      <c r="K201" s="112">
        <f>'[1]Daily Roster'!$K201</f>
        <v>0</v>
      </c>
      <c r="L201" s="112">
        <f>'[1]Daily Roster'!$L201</f>
        <v>0</v>
      </c>
      <c r="M201" s="112">
        <f>'[1]Daily Roster'!$M201</f>
        <v>0</v>
      </c>
      <c r="N201" s="112">
        <f>'[1]Daily Roster'!$N201</f>
        <v>0</v>
      </c>
      <c r="O201" s="112">
        <f>'[1]Daily Roster'!$O201</f>
        <v>0</v>
      </c>
      <c r="P201" s="112">
        <f>'[1]Daily Roster'!$P201</f>
        <v>0</v>
      </c>
      <c r="Q201" s="112">
        <f>'[1]Daily Roster'!$Q201</f>
        <v>0</v>
      </c>
      <c r="R201" s="112">
        <f>'[1]Daily Roster'!$R201</f>
        <v>0</v>
      </c>
      <c r="S201" s="112">
        <f>'[1]Daily Roster'!$S201</f>
        <v>0</v>
      </c>
      <c r="T201" s="112">
        <f>'[1]Daily Roster'!$T201</f>
        <v>0</v>
      </c>
      <c r="V201" s="107"/>
      <c r="W201" s="107"/>
      <c r="X201" s="107"/>
      <c r="Z201" s="109"/>
      <c r="AA201" s="109"/>
      <c r="AB201" s="109"/>
      <c r="AC201" s="109"/>
      <c r="AD201" s="109"/>
      <c r="AF201" s="54"/>
    </row>
    <row r="202" spans="1:32" x14ac:dyDescent="0.3">
      <c r="A202" s="103">
        <v>43742</v>
      </c>
      <c r="B202" s="104" t="s">
        <v>4</v>
      </c>
      <c r="C202" s="112">
        <f>'[1]Daily Roster'!$C202</f>
        <v>0</v>
      </c>
      <c r="D202" s="112">
        <f>'[1]Daily Roster'!$D202</f>
        <v>0</v>
      </c>
      <c r="E202" s="112">
        <f>'[1]Daily Roster'!$E202</f>
        <v>0</v>
      </c>
      <c r="F202" s="112">
        <f>'[1]Daily Roster'!$F202</f>
        <v>0</v>
      </c>
      <c r="G202" s="112">
        <f>'[1]Daily Roster'!$G202</f>
        <v>0</v>
      </c>
      <c r="H202" s="112">
        <f>'[1]Daily Roster'!$H202</f>
        <v>0</v>
      </c>
      <c r="I202" s="112">
        <f>'[1]Daily Roster'!$I202</f>
        <v>0</v>
      </c>
      <c r="J202" s="112">
        <f>'[1]Daily Roster'!$J202</f>
        <v>0</v>
      </c>
      <c r="K202" s="112">
        <f>'[1]Daily Roster'!$K202</f>
        <v>0</v>
      </c>
      <c r="L202" s="112">
        <f>'[1]Daily Roster'!$L202</f>
        <v>0</v>
      </c>
      <c r="M202" s="112">
        <f>'[1]Daily Roster'!$M202</f>
        <v>0</v>
      </c>
      <c r="N202" s="112">
        <f>'[1]Daily Roster'!$N202</f>
        <v>0</v>
      </c>
      <c r="O202" s="112">
        <f>'[1]Daily Roster'!$O202</f>
        <v>0</v>
      </c>
      <c r="P202" s="112">
        <f>'[1]Daily Roster'!$P202</f>
        <v>0</v>
      </c>
      <c r="Q202" s="112">
        <f>'[1]Daily Roster'!$Q202</f>
        <v>0</v>
      </c>
      <c r="R202" s="112">
        <f>'[1]Daily Roster'!$R202</f>
        <v>0</v>
      </c>
      <c r="S202" s="112">
        <f>'[1]Daily Roster'!$S202</f>
        <v>0</v>
      </c>
      <c r="T202" s="112">
        <f>'[1]Daily Roster'!$T202</f>
        <v>0</v>
      </c>
      <c r="V202" s="107"/>
      <c r="W202" s="107"/>
      <c r="X202" s="107"/>
      <c r="Z202" s="109"/>
      <c r="AA202" s="109"/>
      <c r="AB202" s="109"/>
      <c r="AC202" s="109"/>
      <c r="AD202" s="109"/>
      <c r="AF202" s="54"/>
    </row>
    <row r="203" spans="1:32" x14ac:dyDescent="0.3">
      <c r="A203" s="103">
        <v>43745</v>
      </c>
      <c r="B203" s="104" t="s">
        <v>5</v>
      </c>
      <c r="C203" s="112">
        <f>'[1]Daily Roster'!$C203</f>
        <v>0</v>
      </c>
      <c r="D203" s="112">
        <f>'[1]Daily Roster'!$D203</f>
        <v>0</v>
      </c>
      <c r="E203" s="112">
        <f>'[1]Daily Roster'!$E203</f>
        <v>0</v>
      </c>
      <c r="F203" s="112">
        <f>'[1]Daily Roster'!$F203</f>
        <v>0</v>
      </c>
      <c r="G203" s="112">
        <f>'[1]Daily Roster'!$G203</f>
        <v>0</v>
      </c>
      <c r="H203" s="112">
        <f>'[1]Daily Roster'!$H203</f>
        <v>0</v>
      </c>
      <c r="I203" s="112">
        <f>'[1]Daily Roster'!$I203</f>
        <v>0</v>
      </c>
      <c r="J203" s="112">
        <f>'[1]Daily Roster'!$J203</f>
        <v>0</v>
      </c>
      <c r="K203" s="112">
        <f>'[1]Daily Roster'!$K203</f>
        <v>0</v>
      </c>
      <c r="L203" s="112">
        <f>'[1]Daily Roster'!$L203</f>
        <v>0</v>
      </c>
      <c r="M203" s="112">
        <f>'[1]Daily Roster'!$M203</f>
        <v>0</v>
      </c>
      <c r="N203" s="112">
        <f>'[1]Daily Roster'!$N203</f>
        <v>0</v>
      </c>
      <c r="O203" s="112">
        <f>'[1]Daily Roster'!$O203</f>
        <v>0</v>
      </c>
      <c r="P203" s="112">
        <f>'[1]Daily Roster'!$P203</f>
        <v>0</v>
      </c>
      <c r="Q203" s="112">
        <f>'[1]Daily Roster'!$Q203</f>
        <v>0</v>
      </c>
      <c r="R203" s="112">
        <f>'[1]Daily Roster'!$R203</f>
        <v>0</v>
      </c>
      <c r="S203" s="112">
        <f>'[1]Daily Roster'!$S203</f>
        <v>0</v>
      </c>
      <c r="T203" s="112">
        <f>'[1]Daily Roster'!$T203</f>
        <v>0</v>
      </c>
      <c r="V203" s="107"/>
      <c r="W203" s="107"/>
      <c r="X203" s="107"/>
      <c r="Z203" s="109"/>
      <c r="AA203" s="109"/>
      <c r="AB203" s="109"/>
      <c r="AC203" s="109"/>
      <c r="AD203" s="109"/>
      <c r="AF203" s="54"/>
    </row>
    <row r="204" spans="1:32" x14ac:dyDescent="0.3">
      <c r="A204" s="103">
        <v>43746</v>
      </c>
      <c r="B204" s="104" t="s">
        <v>1</v>
      </c>
      <c r="C204" s="112">
        <f>'[1]Daily Roster'!$C204</f>
        <v>0</v>
      </c>
      <c r="D204" s="112">
        <f>'[1]Daily Roster'!$D204</f>
        <v>0</v>
      </c>
      <c r="E204" s="112">
        <f>'[1]Daily Roster'!$E204</f>
        <v>0</v>
      </c>
      <c r="F204" s="112">
        <f>'[1]Daily Roster'!$F204</f>
        <v>0</v>
      </c>
      <c r="G204" s="112">
        <f>'[1]Daily Roster'!$G204</f>
        <v>0</v>
      </c>
      <c r="H204" s="112">
        <f>'[1]Daily Roster'!$H204</f>
        <v>0</v>
      </c>
      <c r="I204" s="112">
        <f>'[1]Daily Roster'!$I204</f>
        <v>0</v>
      </c>
      <c r="J204" s="112">
        <f>'[1]Daily Roster'!$J204</f>
        <v>0</v>
      </c>
      <c r="K204" s="112">
        <f>'[1]Daily Roster'!$K204</f>
        <v>0</v>
      </c>
      <c r="L204" s="112">
        <f>'[1]Daily Roster'!$L204</f>
        <v>0</v>
      </c>
      <c r="M204" s="112">
        <f>'[1]Daily Roster'!$M204</f>
        <v>0</v>
      </c>
      <c r="N204" s="112">
        <f>'[1]Daily Roster'!$N204</f>
        <v>0</v>
      </c>
      <c r="O204" s="112">
        <f>'[1]Daily Roster'!$O204</f>
        <v>0</v>
      </c>
      <c r="P204" s="112">
        <f>'[1]Daily Roster'!$P204</f>
        <v>0</v>
      </c>
      <c r="Q204" s="112">
        <f>'[1]Daily Roster'!$Q204</f>
        <v>0</v>
      </c>
      <c r="R204" s="112">
        <f>'[1]Daily Roster'!$R204</f>
        <v>0</v>
      </c>
      <c r="S204" s="112">
        <f>'[1]Daily Roster'!$S204</f>
        <v>0</v>
      </c>
      <c r="T204" s="112">
        <f>'[1]Daily Roster'!$T204</f>
        <v>0</v>
      </c>
      <c r="V204" s="107"/>
      <c r="W204" s="107"/>
      <c r="X204" s="107"/>
      <c r="Z204" s="109"/>
      <c r="AA204" s="109"/>
      <c r="AB204" s="109"/>
      <c r="AC204" s="109"/>
      <c r="AD204" s="109"/>
      <c r="AF204" s="54"/>
    </row>
    <row r="205" spans="1:32" x14ac:dyDescent="0.3">
      <c r="A205" s="103">
        <v>43747</v>
      </c>
      <c r="B205" s="104" t="s">
        <v>2</v>
      </c>
      <c r="C205" s="112">
        <f>'[1]Daily Roster'!$C205</f>
        <v>0</v>
      </c>
      <c r="D205" s="112">
        <f>'[1]Daily Roster'!$D205</f>
        <v>0</v>
      </c>
      <c r="E205" s="112">
        <f>'[1]Daily Roster'!$E205</f>
        <v>0</v>
      </c>
      <c r="F205" s="112">
        <f>'[1]Daily Roster'!$F205</f>
        <v>0</v>
      </c>
      <c r="G205" s="112">
        <f>'[1]Daily Roster'!$G205</f>
        <v>0</v>
      </c>
      <c r="H205" s="112">
        <f>'[1]Daily Roster'!$H205</f>
        <v>0</v>
      </c>
      <c r="I205" s="112">
        <f>'[1]Daily Roster'!$I205</f>
        <v>0</v>
      </c>
      <c r="J205" s="112">
        <f>'[1]Daily Roster'!$J205</f>
        <v>0</v>
      </c>
      <c r="K205" s="112">
        <f>'[1]Daily Roster'!$K205</f>
        <v>0</v>
      </c>
      <c r="L205" s="112">
        <f>'[1]Daily Roster'!$L205</f>
        <v>0</v>
      </c>
      <c r="M205" s="112">
        <f>'[1]Daily Roster'!$M205</f>
        <v>0</v>
      </c>
      <c r="N205" s="112">
        <f>'[1]Daily Roster'!$N205</f>
        <v>0</v>
      </c>
      <c r="O205" s="112">
        <f>'[1]Daily Roster'!$O205</f>
        <v>0</v>
      </c>
      <c r="P205" s="112">
        <f>'[1]Daily Roster'!$P205</f>
        <v>0</v>
      </c>
      <c r="Q205" s="112">
        <f>'[1]Daily Roster'!$Q205</f>
        <v>0</v>
      </c>
      <c r="R205" s="112">
        <f>'[1]Daily Roster'!$R205</f>
        <v>0</v>
      </c>
      <c r="S205" s="112">
        <f>'[1]Daily Roster'!$S205</f>
        <v>0</v>
      </c>
      <c r="T205" s="112">
        <f>'[1]Daily Roster'!$T205</f>
        <v>0</v>
      </c>
      <c r="V205" s="107"/>
      <c r="W205" s="107"/>
      <c r="X205" s="107"/>
      <c r="Z205" s="109"/>
      <c r="AA205" s="109"/>
      <c r="AB205" s="109"/>
      <c r="AC205" s="109"/>
      <c r="AD205" s="109"/>
      <c r="AF205" s="54"/>
    </row>
    <row r="206" spans="1:32" x14ac:dyDescent="0.3">
      <c r="A206" s="103">
        <v>43748</v>
      </c>
      <c r="B206" s="104" t="s">
        <v>3</v>
      </c>
      <c r="C206" s="112">
        <f>'[1]Daily Roster'!$C206</f>
        <v>0</v>
      </c>
      <c r="D206" s="112">
        <f>'[1]Daily Roster'!$D206</f>
        <v>0</v>
      </c>
      <c r="E206" s="112">
        <f>'[1]Daily Roster'!$E206</f>
        <v>0</v>
      </c>
      <c r="F206" s="112">
        <f>'[1]Daily Roster'!$F206</f>
        <v>0</v>
      </c>
      <c r="G206" s="112">
        <f>'[1]Daily Roster'!$G206</f>
        <v>0</v>
      </c>
      <c r="H206" s="112">
        <f>'[1]Daily Roster'!$H206</f>
        <v>0</v>
      </c>
      <c r="I206" s="112">
        <f>'[1]Daily Roster'!$I206</f>
        <v>0</v>
      </c>
      <c r="J206" s="112">
        <f>'[1]Daily Roster'!$J206</f>
        <v>0</v>
      </c>
      <c r="K206" s="112">
        <f>'[1]Daily Roster'!$K206</f>
        <v>0</v>
      </c>
      <c r="L206" s="112">
        <f>'[1]Daily Roster'!$L206</f>
        <v>0</v>
      </c>
      <c r="M206" s="112">
        <f>'[1]Daily Roster'!$M206</f>
        <v>0</v>
      </c>
      <c r="N206" s="112">
        <f>'[1]Daily Roster'!$N206</f>
        <v>0</v>
      </c>
      <c r="O206" s="112">
        <f>'[1]Daily Roster'!$O206</f>
        <v>0</v>
      </c>
      <c r="P206" s="112">
        <f>'[1]Daily Roster'!$P206</f>
        <v>0</v>
      </c>
      <c r="Q206" s="112">
        <f>'[1]Daily Roster'!$Q206</f>
        <v>0</v>
      </c>
      <c r="R206" s="112">
        <f>'[1]Daily Roster'!$R206</f>
        <v>0</v>
      </c>
      <c r="S206" s="112">
        <f>'[1]Daily Roster'!$S206</f>
        <v>0</v>
      </c>
      <c r="T206" s="112">
        <f>'[1]Daily Roster'!$T206</f>
        <v>0</v>
      </c>
      <c r="V206" s="107"/>
      <c r="W206" s="107"/>
      <c r="X206" s="107"/>
      <c r="Z206" s="109"/>
      <c r="AA206" s="109"/>
      <c r="AB206" s="109"/>
      <c r="AC206" s="109"/>
      <c r="AD206" s="109"/>
      <c r="AF206" s="54"/>
    </row>
    <row r="207" spans="1:32" x14ac:dyDescent="0.3">
      <c r="A207" s="103">
        <v>43749</v>
      </c>
      <c r="B207" s="104" t="s">
        <v>4</v>
      </c>
      <c r="C207" s="112">
        <f>'[1]Daily Roster'!$C207</f>
        <v>0</v>
      </c>
      <c r="D207" s="112">
        <f>'[1]Daily Roster'!$D207</f>
        <v>0</v>
      </c>
      <c r="E207" s="112">
        <f>'[1]Daily Roster'!$E207</f>
        <v>0</v>
      </c>
      <c r="F207" s="112">
        <f>'[1]Daily Roster'!$F207</f>
        <v>0</v>
      </c>
      <c r="G207" s="112">
        <f>'[1]Daily Roster'!$G207</f>
        <v>0</v>
      </c>
      <c r="H207" s="112">
        <f>'[1]Daily Roster'!$H207</f>
        <v>0</v>
      </c>
      <c r="I207" s="112">
        <f>'[1]Daily Roster'!$I207</f>
        <v>0</v>
      </c>
      <c r="J207" s="112">
        <f>'[1]Daily Roster'!$J207</f>
        <v>0</v>
      </c>
      <c r="K207" s="112">
        <f>'[1]Daily Roster'!$K207</f>
        <v>0</v>
      </c>
      <c r="L207" s="112">
        <f>'[1]Daily Roster'!$L207</f>
        <v>0</v>
      </c>
      <c r="M207" s="112">
        <f>'[1]Daily Roster'!$M207</f>
        <v>0</v>
      </c>
      <c r="N207" s="112">
        <f>'[1]Daily Roster'!$N207</f>
        <v>0</v>
      </c>
      <c r="O207" s="112">
        <f>'[1]Daily Roster'!$O207</f>
        <v>0</v>
      </c>
      <c r="P207" s="112">
        <f>'[1]Daily Roster'!$P207</f>
        <v>0</v>
      </c>
      <c r="Q207" s="112">
        <f>'[1]Daily Roster'!$Q207</f>
        <v>0</v>
      </c>
      <c r="R207" s="112">
        <f>'[1]Daily Roster'!$R207</f>
        <v>0</v>
      </c>
      <c r="S207" s="112">
        <f>'[1]Daily Roster'!$S207</f>
        <v>0</v>
      </c>
      <c r="T207" s="112">
        <f>'[1]Daily Roster'!$T207</f>
        <v>0</v>
      </c>
      <c r="V207" s="107"/>
      <c r="W207" s="107"/>
      <c r="X207" s="107"/>
      <c r="Z207" s="109"/>
      <c r="AA207" s="109"/>
      <c r="AB207" s="109"/>
      <c r="AC207" s="109"/>
      <c r="AD207" s="109"/>
      <c r="AF207" s="54"/>
    </row>
    <row r="208" spans="1:32" x14ac:dyDescent="0.3">
      <c r="A208" s="103">
        <v>43752</v>
      </c>
      <c r="B208" s="104" t="s">
        <v>5</v>
      </c>
      <c r="C208" s="112">
        <f>'[1]Daily Roster'!$C208</f>
        <v>0</v>
      </c>
      <c r="D208" s="112">
        <f>'[1]Daily Roster'!$D208</f>
        <v>0</v>
      </c>
      <c r="E208" s="112">
        <f>'[1]Daily Roster'!$E208</f>
        <v>0</v>
      </c>
      <c r="F208" s="112">
        <f>'[1]Daily Roster'!$F208</f>
        <v>0</v>
      </c>
      <c r="G208" s="112">
        <f>'[1]Daily Roster'!$G208</f>
        <v>0</v>
      </c>
      <c r="H208" s="112">
        <f>'[1]Daily Roster'!$H208</f>
        <v>0</v>
      </c>
      <c r="I208" s="112">
        <f>'[1]Daily Roster'!$I208</f>
        <v>0</v>
      </c>
      <c r="J208" s="112">
        <f>'[1]Daily Roster'!$J208</f>
        <v>0</v>
      </c>
      <c r="K208" s="112">
        <f>'[1]Daily Roster'!$K208</f>
        <v>0</v>
      </c>
      <c r="L208" s="112">
        <f>'[1]Daily Roster'!$L208</f>
        <v>0</v>
      </c>
      <c r="M208" s="112">
        <f>'[1]Daily Roster'!$M208</f>
        <v>0</v>
      </c>
      <c r="N208" s="112">
        <f>'[1]Daily Roster'!$N208</f>
        <v>0</v>
      </c>
      <c r="O208" s="112">
        <f>'[1]Daily Roster'!$O208</f>
        <v>0</v>
      </c>
      <c r="P208" s="112">
        <f>'[1]Daily Roster'!$P208</f>
        <v>0</v>
      </c>
      <c r="Q208" s="112">
        <f>'[1]Daily Roster'!$Q208</f>
        <v>0</v>
      </c>
      <c r="R208" s="112">
        <f>'[1]Daily Roster'!$R208</f>
        <v>0</v>
      </c>
      <c r="S208" s="112">
        <f>'[1]Daily Roster'!$S208</f>
        <v>0</v>
      </c>
      <c r="T208" s="112">
        <f>'[1]Daily Roster'!$T208</f>
        <v>0</v>
      </c>
      <c r="V208" s="107"/>
      <c r="W208" s="107"/>
      <c r="X208" s="107"/>
      <c r="Z208" s="109"/>
      <c r="AA208" s="109"/>
      <c r="AB208" s="109"/>
      <c r="AC208" s="109"/>
      <c r="AD208" s="109"/>
      <c r="AF208" s="54"/>
    </row>
    <row r="209" spans="1:32" x14ac:dyDescent="0.3">
      <c r="A209" s="103">
        <v>43753</v>
      </c>
      <c r="B209" s="104" t="s">
        <v>1</v>
      </c>
      <c r="C209" s="112">
        <f>'[1]Daily Roster'!$C209</f>
        <v>0</v>
      </c>
      <c r="D209" s="112">
        <f>'[1]Daily Roster'!$D209</f>
        <v>0</v>
      </c>
      <c r="E209" s="112">
        <f>'[1]Daily Roster'!$E209</f>
        <v>0</v>
      </c>
      <c r="F209" s="112">
        <f>'[1]Daily Roster'!$F209</f>
        <v>0</v>
      </c>
      <c r="G209" s="112">
        <f>'[1]Daily Roster'!$G209</f>
        <v>0</v>
      </c>
      <c r="H209" s="112">
        <f>'[1]Daily Roster'!$H209</f>
        <v>0</v>
      </c>
      <c r="I209" s="112">
        <f>'[1]Daily Roster'!$I209</f>
        <v>0</v>
      </c>
      <c r="J209" s="112">
        <f>'[1]Daily Roster'!$J209</f>
        <v>0</v>
      </c>
      <c r="K209" s="112">
        <f>'[1]Daily Roster'!$K209</f>
        <v>0</v>
      </c>
      <c r="L209" s="112">
        <f>'[1]Daily Roster'!$L209</f>
        <v>0</v>
      </c>
      <c r="M209" s="112">
        <f>'[1]Daily Roster'!$M209</f>
        <v>0</v>
      </c>
      <c r="N209" s="112">
        <f>'[1]Daily Roster'!$N209</f>
        <v>0</v>
      </c>
      <c r="O209" s="112">
        <f>'[1]Daily Roster'!$O209</f>
        <v>0</v>
      </c>
      <c r="P209" s="112">
        <f>'[1]Daily Roster'!$P209</f>
        <v>0</v>
      </c>
      <c r="Q209" s="112">
        <f>'[1]Daily Roster'!$Q209</f>
        <v>0</v>
      </c>
      <c r="R209" s="112">
        <f>'[1]Daily Roster'!$R209</f>
        <v>0</v>
      </c>
      <c r="S209" s="112">
        <f>'[1]Daily Roster'!$S209</f>
        <v>0</v>
      </c>
      <c r="T209" s="112">
        <f>'[1]Daily Roster'!$T209</f>
        <v>0</v>
      </c>
      <c r="V209" s="107"/>
      <c r="W209" s="107"/>
      <c r="X209" s="107"/>
      <c r="Z209" s="109"/>
      <c r="AA209" s="109"/>
      <c r="AB209" s="109"/>
      <c r="AC209" s="109"/>
      <c r="AD209" s="109"/>
      <c r="AF209" s="54"/>
    </row>
    <row r="210" spans="1:32" x14ac:dyDescent="0.3">
      <c r="A210" s="103">
        <v>43754</v>
      </c>
      <c r="B210" s="104" t="s">
        <v>2</v>
      </c>
      <c r="C210" s="112">
        <f>'[1]Daily Roster'!$C210</f>
        <v>0</v>
      </c>
      <c r="D210" s="112">
        <f>'[1]Daily Roster'!$D210</f>
        <v>0</v>
      </c>
      <c r="E210" s="112">
        <f>'[1]Daily Roster'!$E210</f>
        <v>0</v>
      </c>
      <c r="F210" s="112">
        <f>'[1]Daily Roster'!$F210</f>
        <v>0</v>
      </c>
      <c r="G210" s="112">
        <f>'[1]Daily Roster'!$G210</f>
        <v>0</v>
      </c>
      <c r="H210" s="112">
        <f>'[1]Daily Roster'!$H210</f>
        <v>0</v>
      </c>
      <c r="I210" s="112">
        <f>'[1]Daily Roster'!$I210</f>
        <v>0</v>
      </c>
      <c r="J210" s="112">
        <f>'[1]Daily Roster'!$J210</f>
        <v>0</v>
      </c>
      <c r="K210" s="112">
        <f>'[1]Daily Roster'!$K210</f>
        <v>0</v>
      </c>
      <c r="L210" s="112">
        <f>'[1]Daily Roster'!$L210</f>
        <v>0</v>
      </c>
      <c r="M210" s="112">
        <f>'[1]Daily Roster'!$M210</f>
        <v>0</v>
      </c>
      <c r="N210" s="112">
        <f>'[1]Daily Roster'!$N210</f>
        <v>0</v>
      </c>
      <c r="O210" s="112">
        <f>'[1]Daily Roster'!$O210</f>
        <v>0</v>
      </c>
      <c r="P210" s="112">
        <f>'[1]Daily Roster'!$P210</f>
        <v>0</v>
      </c>
      <c r="Q210" s="112">
        <f>'[1]Daily Roster'!$Q210</f>
        <v>0</v>
      </c>
      <c r="R210" s="112">
        <f>'[1]Daily Roster'!$R210</f>
        <v>0</v>
      </c>
      <c r="S210" s="112">
        <f>'[1]Daily Roster'!$S210</f>
        <v>0</v>
      </c>
      <c r="T210" s="112">
        <f>'[1]Daily Roster'!$T210</f>
        <v>0</v>
      </c>
      <c r="V210" s="107"/>
      <c r="W210" s="107"/>
      <c r="X210" s="107"/>
      <c r="Z210" s="109"/>
      <c r="AA210" s="109"/>
      <c r="AB210" s="109"/>
      <c r="AC210" s="109"/>
      <c r="AD210" s="109"/>
      <c r="AF210" s="54"/>
    </row>
    <row r="211" spans="1:32" x14ac:dyDescent="0.3">
      <c r="A211" s="103">
        <v>43755</v>
      </c>
      <c r="B211" s="104" t="s">
        <v>3</v>
      </c>
      <c r="C211" s="112">
        <f>'[1]Daily Roster'!$C211</f>
        <v>0</v>
      </c>
      <c r="D211" s="112">
        <f>'[1]Daily Roster'!$D211</f>
        <v>0</v>
      </c>
      <c r="E211" s="112">
        <f>'[1]Daily Roster'!$E211</f>
        <v>0</v>
      </c>
      <c r="F211" s="112">
        <f>'[1]Daily Roster'!$F211</f>
        <v>0</v>
      </c>
      <c r="G211" s="112">
        <f>'[1]Daily Roster'!$G211</f>
        <v>0</v>
      </c>
      <c r="H211" s="112">
        <f>'[1]Daily Roster'!$H211</f>
        <v>0</v>
      </c>
      <c r="I211" s="112">
        <f>'[1]Daily Roster'!$I211</f>
        <v>0</v>
      </c>
      <c r="J211" s="112">
        <f>'[1]Daily Roster'!$J211</f>
        <v>0</v>
      </c>
      <c r="K211" s="112">
        <f>'[1]Daily Roster'!$K211</f>
        <v>0</v>
      </c>
      <c r="L211" s="112">
        <f>'[1]Daily Roster'!$L211</f>
        <v>0</v>
      </c>
      <c r="M211" s="112">
        <f>'[1]Daily Roster'!$M211</f>
        <v>0</v>
      </c>
      <c r="N211" s="112">
        <f>'[1]Daily Roster'!$N211</f>
        <v>0</v>
      </c>
      <c r="O211" s="112">
        <f>'[1]Daily Roster'!$O211</f>
        <v>0</v>
      </c>
      <c r="P211" s="112">
        <f>'[1]Daily Roster'!$P211</f>
        <v>0</v>
      </c>
      <c r="Q211" s="112">
        <f>'[1]Daily Roster'!$Q211</f>
        <v>0</v>
      </c>
      <c r="R211" s="112">
        <f>'[1]Daily Roster'!$R211</f>
        <v>0</v>
      </c>
      <c r="S211" s="112">
        <f>'[1]Daily Roster'!$S211</f>
        <v>0</v>
      </c>
      <c r="T211" s="112">
        <f>'[1]Daily Roster'!$T211</f>
        <v>0</v>
      </c>
      <c r="V211" s="107"/>
      <c r="W211" s="107"/>
      <c r="X211" s="107"/>
      <c r="Z211" s="109"/>
      <c r="AA211" s="109"/>
      <c r="AB211" s="109"/>
      <c r="AC211" s="109"/>
      <c r="AD211" s="109"/>
      <c r="AF211" s="54"/>
    </row>
    <row r="212" spans="1:32" x14ac:dyDescent="0.3">
      <c r="A212" s="103">
        <v>43756</v>
      </c>
      <c r="B212" s="104" t="s">
        <v>4</v>
      </c>
      <c r="C212" s="112">
        <f>'[1]Daily Roster'!$C212</f>
        <v>0</v>
      </c>
      <c r="D212" s="112">
        <f>'[1]Daily Roster'!$D212</f>
        <v>0</v>
      </c>
      <c r="E212" s="112">
        <f>'[1]Daily Roster'!$E212</f>
        <v>0</v>
      </c>
      <c r="F212" s="112">
        <f>'[1]Daily Roster'!$F212</f>
        <v>0</v>
      </c>
      <c r="G212" s="112">
        <f>'[1]Daily Roster'!$G212</f>
        <v>0</v>
      </c>
      <c r="H212" s="112">
        <f>'[1]Daily Roster'!$H212</f>
        <v>0</v>
      </c>
      <c r="I212" s="112">
        <f>'[1]Daily Roster'!$I212</f>
        <v>0</v>
      </c>
      <c r="J212" s="112">
        <f>'[1]Daily Roster'!$J212</f>
        <v>0</v>
      </c>
      <c r="K212" s="112">
        <f>'[1]Daily Roster'!$K212</f>
        <v>0</v>
      </c>
      <c r="L212" s="112">
        <f>'[1]Daily Roster'!$L212</f>
        <v>0</v>
      </c>
      <c r="M212" s="112">
        <f>'[1]Daily Roster'!$M212</f>
        <v>0</v>
      </c>
      <c r="N212" s="112">
        <f>'[1]Daily Roster'!$N212</f>
        <v>0</v>
      </c>
      <c r="O212" s="112">
        <f>'[1]Daily Roster'!$O212</f>
        <v>0</v>
      </c>
      <c r="P212" s="112">
        <f>'[1]Daily Roster'!$P212</f>
        <v>0</v>
      </c>
      <c r="Q212" s="112">
        <f>'[1]Daily Roster'!$Q212</f>
        <v>0</v>
      </c>
      <c r="R212" s="112">
        <f>'[1]Daily Roster'!$R212</f>
        <v>0</v>
      </c>
      <c r="S212" s="112">
        <f>'[1]Daily Roster'!$S212</f>
        <v>0</v>
      </c>
      <c r="T212" s="112">
        <f>'[1]Daily Roster'!$T212</f>
        <v>0</v>
      </c>
      <c r="V212" s="107"/>
      <c r="W212" s="107"/>
      <c r="X212" s="107"/>
      <c r="Z212" s="109"/>
      <c r="AA212" s="109"/>
      <c r="AB212" s="109"/>
      <c r="AC212" s="109"/>
      <c r="AD212" s="109"/>
      <c r="AF212" s="54"/>
    </row>
    <row r="213" spans="1:32" x14ac:dyDescent="0.3">
      <c r="A213" s="103">
        <v>43759</v>
      </c>
      <c r="B213" s="104" t="s">
        <v>5</v>
      </c>
      <c r="C213" s="112">
        <f>'[1]Daily Roster'!$C213</f>
        <v>0</v>
      </c>
      <c r="D213" s="112">
        <f>'[1]Daily Roster'!$D213</f>
        <v>0</v>
      </c>
      <c r="E213" s="112">
        <f>'[1]Daily Roster'!$E213</f>
        <v>0</v>
      </c>
      <c r="F213" s="112">
        <f>'[1]Daily Roster'!$F213</f>
        <v>0</v>
      </c>
      <c r="G213" s="112">
        <f>'[1]Daily Roster'!$G213</f>
        <v>0</v>
      </c>
      <c r="H213" s="112">
        <f>'[1]Daily Roster'!$H213</f>
        <v>0</v>
      </c>
      <c r="I213" s="112">
        <f>'[1]Daily Roster'!$I213</f>
        <v>0</v>
      </c>
      <c r="J213" s="112">
        <f>'[1]Daily Roster'!$J213</f>
        <v>0</v>
      </c>
      <c r="K213" s="112">
        <f>'[1]Daily Roster'!$K213</f>
        <v>0</v>
      </c>
      <c r="L213" s="112">
        <f>'[1]Daily Roster'!$L213</f>
        <v>0</v>
      </c>
      <c r="M213" s="112">
        <f>'[1]Daily Roster'!$M213</f>
        <v>0</v>
      </c>
      <c r="N213" s="112">
        <f>'[1]Daily Roster'!$N213</f>
        <v>0</v>
      </c>
      <c r="O213" s="112">
        <f>'[1]Daily Roster'!$O213</f>
        <v>0</v>
      </c>
      <c r="P213" s="112">
        <f>'[1]Daily Roster'!$P213</f>
        <v>0</v>
      </c>
      <c r="Q213" s="112">
        <f>'[1]Daily Roster'!$Q213</f>
        <v>0</v>
      </c>
      <c r="R213" s="112">
        <f>'[1]Daily Roster'!$R213</f>
        <v>0</v>
      </c>
      <c r="S213" s="112">
        <f>'[1]Daily Roster'!$S213</f>
        <v>0</v>
      </c>
      <c r="T213" s="112">
        <f>'[1]Daily Roster'!$T213</f>
        <v>0</v>
      </c>
      <c r="V213" s="107"/>
      <c r="W213" s="107"/>
      <c r="X213" s="107"/>
      <c r="Z213" s="109"/>
      <c r="AA213" s="109"/>
      <c r="AB213" s="109"/>
      <c r="AC213" s="109"/>
      <c r="AD213" s="109"/>
      <c r="AF213" s="54"/>
    </row>
    <row r="214" spans="1:32" x14ac:dyDescent="0.3">
      <c r="A214" s="103">
        <v>43760</v>
      </c>
      <c r="B214" s="104" t="s">
        <v>1</v>
      </c>
      <c r="C214" s="112">
        <f>'[1]Daily Roster'!$C214</f>
        <v>0</v>
      </c>
      <c r="D214" s="112">
        <f>'[1]Daily Roster'!$D214</f>
        <v>0</v>
      </c>
      <c r="E214" s="112">
        <f>'[1]Daily Roster'!$E214</f>
        <v>0</v>
      </c>
      <c r="F214" s="112">
        <f>'[1]Daily Roster'!$F214</f>
        <v>0</v>
      </c>
      <c r="G214" s="112">
        <f>'[1]Daily Roster'!$G214</f>
        <v>0</v>
      </c>
      <c r="H214" s="112">
        <f>'[1]Daily Roster'!$H214</f>
        <v>0</v>
      </c>
      <c r="I214" s="112">
        <f>'[1]Daily Roster'!$I214</f>
        <v>0</v>
      </c>
      <c r="J214" s="112">
        <f>'[1]Daily Roster'!$J214</f>
        <v>0</v>
      </c>
      <c r="K214" s="112">
        <f>'[1]Daily Roster'!$K214</f>
        <v>0</v>
      </c>
      <c r="L214" s="112">
        <f>'[1]Daily Roster'!$L214</f>
        <v>0</v>
      </c>
      <c r="M214" s="112">
        <f>'[1]Daily Roster'!$M214</f>
        <v>0</v>
      </c>
      <c r="N214" s="112">
        <f>'[1]Daily Roster'!$N214</f>
        <v>0</v>
      </c>
      <c r="O214" s="112">
        <f>'[1]Daily Roster'!$O214</f>
        <v>0</v>
      </c>
      <c r="P214" s="112">
        <f>'[1]Daily Roster'!$P214</f>
        <v>0</v>
      </c>
      <c r="Q214" s="112">
        <f>'[1]Daily Roster'!$Q214</f>
        <v>0</v>
      </c>
      <c r="R214" s="112">
        <f>'[1]Daily Roster'!$R214</f>
        <v>0</v>
      </c>
      <c r="S214" s="112">
        <f>'[1]Daily Roster'!$S214</f>
        <v>0</v>
      </c>
      <c r="T214" s="112">
        <f>'[1]Daily Roster'!$T214</f>
        <v>0</v>
      </c>
      <c r="V214" s="107"/>
      <c r="W214" s="107"/>
      <c r="X214" s="107"/>
      <c r="Z214" s="109"/>
      <c r="AA214" s="109"/>
      <c r="AB214" s="109"/>
      <c r="AC214" s="109"/>
      <c r="AD214" s="109"/>
      <c r="AF214" s="54"/>
    </row>
    <row r="215" spans="1:32" x14ac:dyDescent="0.3">
      <c r="A215" s="103">
        <v>43761</v>
      </c>
      <c r="B215" s="104" t="s">
        <v>2</v>
      </c>
      <c r="C215" s="112">
        <f>'[1]Daily Roster'!$C215</f>
        <v>0</v>
      </c>
      <c r="D215" s="112">
        <f>'[1]Daily Roster'!$D215</f>
        <v>0</v>
      </c>
      <c r="E215" s="112">
        <f>'[1]Daily Roster'!$E215</f>
        <v>0</v>
      </c>
      <c r="F215" s="112">
        <f>'[1]Daily Roster'!$F215</f>
        <v>0</v>
      </c>
      <c r="G215" s="112">
        <f>'[1]Daily Roster'!$G215</f>
        <v>0</v>
      </c>
      <c r="H215" s="112">
        <f>'[1]Daily Roster'!$H215</f>
        <v>0</v>
      </c>
      <c r="I215" s="112">
        <f>'[1]Daily Roster'!$I215</f>
        <v>0</v>
      </c>
      <c r="J215" s="112">
        <f>'[1]Daily Roster'!$J215</f>
        <v>0</v>
      </c>
      <c r="K215" s="112">
        <f>'[1]Daily Roster'!$K215</f>
        <v>0</v>
      </c>
      <c r="L215" s="112">
        <f>'[1]Daily Roster'!$L215</f>
        <v>0</v>
      </c>
      <c r="M215" s="112">
        <f>'[1]Daily Roster'!$M215</f>
        <v>0</v>
      </c>
      <c r="N215" s="112">
        <f>'[1]Daily Roster'!$N215</f>
        <v>0</v>
      </c>
      <c r="O215" s="112">
        <f>'[1]Daily Roster'!$O215</f>
        <v>0</v>
      </c>
      <c r="P215" s="112">
        <f>'[1]Daily Roster'!$P215</f>
        <v>0</v>
      </c>
      <c r="Q215" s="112">
        <f>'[1]Daily Roster'!$Q215</f>
        <v>0</v>
      </c>
      <c r="R215" s="112">
        <f>'[1]Daily Roster'!$R215</f>
        <v>0</v>
      </c>
      <c r="S215" s="112">
        <f>'[1]Daily Roster'!$S215</f>
        <v>0</v>
      </c>
      <c r="T215" s="112">
        <f>'[1]Daily Roster'!$T215</f>
        <v>0</v>
      </c>
      <c r="V215" s="107"/>
      <c r="W215" s="107"/>
      <c r="X215" s="107"/>
      <c r="Z215" s="109"/>
      <c r="AA215" s="109"/>
      <c r="AB215" s="109"/>
      <c r="AC215" s="109"/>
      <c r="AD215" s="109"/>
      <c r="AF215" s="54"/>
    </row>
    <row r="216" spans="1:32" x14ac:dyDescent="0.3">
      <c r="A216" s="103">
        <v>43762</v>
      </c>
      <c r="B216" s="104" t="s">
        <v>3</v>
      </c>
      <c r="C216" s="112">
        <f>'[1]Daily Roster'!$C216</f>
        <v>0</v>
      </c>
      <c r="D216" s="112">
        <f>'[1]Daily Roster'!$D216</f>
        <v>0</v>
      </c>
      <c r="E216" s="112">
        <f>'[1]Daily Roster'!$E216</f>
        <v>0</v>
      </c>
      <c r="F216" s="112">
        <f>'[1]Daily Roster'!$F216</f>
        <v>0</v>
      </c>
      <c r="G216" s="112">
        <f>'[1]Daily Roster'!$G216</f>
        <v>0</v>
      </c>
      <c r="H216" s="112">
        <f>'[1]Daily Roster'!$H216</f>
        <v>0</v>
      </c>
      <c r="I216" s="112">
        <f>'[1]Daily Roster'!$I216</f>
        <v>0</v>
      </c>
      <c r="J216" s="112">
        <f>'[1]Daily Roster'!$J216</f>
        <v>0</v>
      </c>
      <c r="K216" s="112">
        <f>'[1]Daily Roster'!$K216</f>
        <v>0</v>
      </c>
      <c r="L216" s="112">
        <f>'[1]Daily Roster'!$L216</f>
        <v>0</v>
      </c>
      <c r="M216" s="112">
        <f>'[1]Daily Roster'!$M216</f>
        <v>0</v>
      </c>
      <c r="N216" s="112">
        <f>'[1]Daily Roster'!$N216</f>
        <v>0</v>
      </c>
      <c r="O216" s="112">
        <f>'[1]Daily Roster'!$O216</f>
        <v>0</v>
      </c>
      <c r="P216" s="112">
        <f>'[1]Daily Roster'!$P216</f>
        <v>0</v>
      </c>
      <c r="Q216" s="112">
        <f>'[1]Daily Roster'!$Q216</f>
        <v>0</v>
      </c>
      <c r="R216" s="112">
        <f>'[1]Daily Roster'!$R216</f>
        <v>0</v>
      </c>
      <c r="S216" s="112">
        <f>'[1]Daily Roster'!$S216</f>
        <v>0</v>
      </c>
      <c r="T216" s="112">
        <f>'[1]Daily Roster'!$T216</f>
        <v>0</v>
      </c>
      <c r="V216" s="107"/>
      <c r="W216" s="107"/>
      <c r="X216" s="107"/>
      <c r="Z216" s="109"/>
      <c r="AA216" s="109"/>
      <c r="AB216" s="109"/>
      <c r="AC216" s="109"/>
      <c r="AD216" s="109"/>
      <c r="AF216" s="54"/>
    </row>
    <row r="217" spans="1:32" x14ac:dyDescent="0.3">
      <c r="A217" s="103">
        <v>43763</v>
      </c>
      <c r="B217" s="104" t="s">
        <v>4</v>
      </c>
      <c r="C217" s="112">
        <f>'[1]Daily Roster'!$C217</f>
        <v>0</v>
      </c>
      <c r="D217" s="112">
        <f>'[1]Daily Roster'!$D217</f>
        <v>0</v>
      </c>
      <c r="E217" s="112">
        <f>'[1]Daily Roster'!$E217</f>
        <v>0</v>
      </c>
      <c r="F217" s="112">
        <f>'[1]Daily Roster'!$F217</f>
        <v>0</v>
      </c>
      <c r="G217" s="112">
        <f>'[1]Daily Roster'!$G217</f>
        <v>0</v>
      </c>
      <c r="H217" s="112">
        <f>'[1]Daily Roster'!$H217</f>
        <v>0</v>
      </c>
      <c r="I217" s="112">
        <f>'[1]Daily Roster'!$I217</f>
        <v>0</v>
      </c>
      <c r="J217" s="112">
        <f>'[1]Daily Roster'!$J217</f>
        <v>0</v>
      </c>
      <c r="K217" s="112">
        <f>'[1]Daily Roster'!$K217</f>
        <v>0</v>
      </c>
      <c r="L217" s="112">
        <f>'[1]Daily Roster'!$L217</f>
        <v>0</v>
      </c>
      <c r="M217" s="112">
        <f>'[1]Daily Roster'!$M217</f>
        <v>0</v>
      </c>
      <c r="N217" s="112">
        <f>'[1]Daily Roster'!$N217</f>
        <v>0</v>
      </c>
      <c r="O217" s="112">
        <f>'[1]Daily Roster'!$O217</f>
        <v>0</v>
      </c>
      <c r="P217" s="112">
        <f>'[1]Daily Roster'!$P217</f>
        <v>0</v>
      </c>
      <c r="Q217" s="112">
        <f>'[1]Daily Roster'!$Q217</f>
        <v>0</v>
      </c>
      <c r="R217" s="112">
        <f>'[1]Daily Roster'!$R217</f>
        <v>0</v>
      </c>
      <c r="S217" s="112">
        <f>'[1]Daily Roster'!$S217</f>
        <v>0</v>
      </c>
      <c r="T217" s="112">
        <f>'[1]Daily Roster'!$T217</f>
        <v>0</v>
      </c>
      <c r="V217" s="107"/>
      <c r="W217" s="107"/>
      <c r="X217" s="107"/>
      <c r="Z217" s="109"/>
      <c r="AA217" s="109"/>
      <c r="AB217" s="109"/>
      <c r="AC217" s="109"/>
      <c r="AD217" s="109"/>
      <c r="AF217" s="54"/>
    </row>
    <row r="218" spans="1:32" x14ac:dyDescent="0.3">
      <c r="A218" s="103">
        <v>43766</v>
      </c>
      <c r="B218" s="104" t="s">
        <v>5</v>
      </c>
      <c r="C218" s="112">
        <f>'[1]Daily Roster'!$C218</f>
        <v>0</v>
      </c>
      <c r="D218" s="112">
        <f>'[1]Daily Roster'!$D218</f>
        <v>0</v>
      </c>
      <c r="E218" s="112">
        <f>'[1]Daily Roster'!$E218</f>
        <v>0</v>
      </c>
      <c r="F218" s="112">
        <f>'[1]Daily Roster'!$F218</f>
        <v>0</v>
      </c>
      <c r="G218" s="112">
        <f>'[1]Daily Roster'!$G218</f>
        <v>0</v>
      </c>
      <c r="H218" s="112">
        <f>'[1]Daily Roster'!$H218</f>
        <v>0</v>
      </c>
      <c r="I218" s="112">
        <f>'[1]Daily Roster'!$I218</f>
        <v>0</v>
      </c>
      <c r="J218" s="112">
        <f>'[1]Daily Roster'!$J218</f>
        <v>0</v>
      </c>
      <c r="K218" s="112">
        <f>'[1]Daily Roster'!$K218</f>
        <v>0</v>
      </c>
      <c r="L218" s="112">
        <f>'[1]Daily Roster'!$L218</f>
        <v>0</v>
      </c>
      <c r="M218" s="112">
        <f>'[1]Daily Roster'!$M218</f>
        <v>0</v>
      </c>
      <c r="N218" s="112">
        <f>'[1]Daily Roster'!$N218</f>
        <v>0</v>
      </c>
      <c r="O218" s="112">
        <f>'[1]Daily Roster'!$O218</f>
        <v>0</v>
      </c>
      <c r="P218" s="112">
        <f>'[1]Daily Roster'!$P218</f>
        <v>0</v>
      </c>
      <c r="Q218" s="112">
        <f>'[1]Daily Roster'!$Q218</f>
        <v>0</v>
      </c>
      <c r="R218" s="112">
        <f>'[1]Daily Roster'!$R218</f>
        <v>0</v>
      </c>
      <c r="S218" s="112">
        <f>'[1]Daily Roster'!$S218</f>
        <v>0</v>
      </c>
      <c r="T218" s="112">
        <f>'[1]Daily Roster'!$T218</f>
        <v>0</v>
      </c>
      <c r="V218" s="107"/>
      <c r="W218" s="107"/>
      <c r="X218" s="107"/>
      <c r="Z218" s="109"/>
      <c r="AA218" s="109"/>
      <c r="AB218" s="109"/>
      <c r="AC218" s="109"/>
      <c r="AD218" s="109"/>
      <c r="AF218" s="54"/>
    </row>
    <row r="219" spans="1:32" x14ac:dyDescent="0.3">
      <c r="A219" s="103">
        <v>43767</v>
      </c>
      <c r="B219" s="104" t="s">
        <v>1</v>
      </c>
      <c r="C219" s="112">
        <f>'[1]Daily Roster'!$C219</f>
        <v>0</v>
      </c>
      <c r="D219" s="112">
        <f>'[1]Daily Roster'!$D219</f>
        <v>0</v>
      </c>
      <c r="E219" s="112">
        <f>'[1]Daily Roster'!$E219</f>
        <v>0</v>
      </c>
      <c r="F219" s="112">
        <f>'[1]Daily Roster'!$F219</f>
        <v>0</v>
      </c>
      <c r="G219" s="112">
        <f>'[1]Daily Roster'!$G219</f>
        <v>0</v>
      </c>
      <c r="H219" s="112">
        <f>'[1]Daily Roster'!$H219</f>
        <v>0</v>
      </c>
      <c r="I219" s="112">
        <f>'[1]Daily Roster'!$I219</f>
        <v>0</v>
      </c>
      <c r="J219" s="112">
        <f>'[1]Daily Roster'!$J219</f>
        <v>0</v>
      </c>
      <c r="K219" s="112">
        <f>'[1]Daily Roster'!$K219</f>
        <v>0</v>
      </c>
      <c r="L219" s="112">
        <f>'[1]Daily Roster'!$L219</f>
        <v>0</v>
      </c>
      <c r="M219" s="112">
        <f>'[1]Daily Roster'!$M219</f>
        <v>0</v>
      </c>
      <c r="N219" s="112">
        <f>'[1]Daily Roster'!$N219</f>
        <v>0</v>
      </c>
      <c r="O219" s="112">
        <f>'[1]Daily Roster'!$O219</f>
        <v>0</v>
      </c>
      <c r="P219" s="112">
        <f>'[1]Daily Roster'!$P219</f>
        <v>0</v>
      </c>
      <c r="Q219" s="112">
        <f>'[1]Daily Roster'!$Q219</f>
        <v>0</v>
      </c>
      <c r="R219" s="112">
        <f>'[1]Daily Roster'!$R219</f>
        <v>0</v>
      </c>
      <c r="S219" s="112">
        <f>'[1]Daily Roster'!$S219</f>
        <v>0</v>
      </c>
      <c r="T219" s="112">
        <f>'[1]Daily Roster'!$T219</f>
        <v>0</v>
      </c>
      <c r="V219" s="107"/>
      <c r="W219" s="107"/>
      <c r="X219" s="107"/>
      <c r="Z219" s="109"/>
      <c r="AA219" s="109"/>
      <c r="AB219" s="109"/>
      <c r="AC219" s="109"/>
      <c r="AD219" s="109"/>
      <c r="AF219" s="54"/>
    </row>
    <row r="220" spans="1:32" x14ac:dyDescent="0.3">
      <c r="A220" s="103">
        <v>43768</v>
      </c>
      <c r="B220" s="104" t="s">
        <v>2</v>
      </c>
      <c r="C220" s="112">
        <f>'[1]Daily Roster'!$C220</f>
        <v>0</v>
      </c>
      <c r="D220" s="112">
        <f>'[1]Daily Roster'!$D220</f>
        <v>0</v>
      </c>
      <c r="E220" s="112">
        <f>'[1]Daily Roster'!$E220</f>
        <v>0</v>
      </c>
      <c r="F220" s="112">
        <f>'[1]Daily Roster'!$F220</f>
        <v>0</v>
      </c>
      <c r="G220" s="112">
        <f>'[1]Daily Roster'!$G220</f>
        <v>0</v>
      </c>
      <c r="H220" s="112">
        <f>'[1]Daily Roster'!$H220</f>
        <v>0</v>
      </c>
      <c r="I220" s="112">
        <f>'[1]Daily Roster'!$I220</f>
        <v>0</v>
      </c>
      <c r="J220" s="112">
        <f>'[1]Daily Roster'!$J220</f>
        <v>0</v>
      </c>
      <c r="K220" s="112">
        <f>'[1]Daily Roster'!$K220</f>
        <v>0</v>
      </c>
      <c r="L220" s="112">
        <f>'[1]Daily Roster'!$L220</f>
        <v>0</v>
      </c>
      <c r="M220" s="112">
        <f>'[1]Daily Roster'!$M220</f>
        <v>0</v>
      </c>
      <c r="N220" s="112">
        <f>'[1]Daily Roster'!$N220</f>
        <v>0</v>
      </c>
      <c r="O220" s="112">
        <f>'[1]Daily Roster'!$O220</f>
        <v>0</v>
      </c>
      <c r="P220" s="112">
        <f>'[1]Daily Roster'!$P220</f>
        <v>0</v>
      </c>
      <c r="Q220" s="112">
        <f>'[1]Daily Roster'!$Q220</f>
        <v>0</v>
      </c>
      <c r="R220" s="112">
        <f>'[1]Daily Roster'!$R220</f>
        <v>0</v>
      </c>
      <c r="S220" s="112">
        <f>'[1]Daily Roster'!$S220</f>
        <v>0</v>
      </c>
      <c r="T220" s="112">
        <f>'[1]Daily Roster'!$T220</f>
        <v>0</v>
      </c>
      <c r="V220" s="107"/>
      <c r="W220" s="107"/>
      <c r="X220" s="107"/>
      <c r="Z220" s="109"/>
      <c r="AA220" s="109"/>
      <c r="AB220" s="109"/>
      <c r="AC220" s="109"/>
      <c r="AD220" s="109"/>
      <c r="AF220" s="54"/>
    </row>
    <row r="221" spans="1:32" x14ac:dyDescent="0.3">
      <c r="A221" s="103">
        <v>43769</v>
      </c>
      <c r="B221" s="104" t="s">
        <v>3</v>
      </c>
      <c r="C221" s="112">
        <f>'[1]Daily Roster'!$C221</f>
        <v>0</v>
      </c>
      <c r="D221" s="112">
        <f>'[1]Daily Roster'!$D221</f>
        <v>0</v>
      </c>
      <c r="E221" s="112">
        <f>'[1]Daily Roster'!$E221</f>
        <v>0</v>
      </c>
      <c r="F221" s="112">
        <f>'[1]Daily Roster'!$F221</f>
        <v>0</v>
      </c>
      <c r="G221" s="112">
        <f>'[1]Daily Roster'!$G221</f>
        <v>0</v>
      </c>
      <c r="H221" s="112">
        <f>'[1]Daily Roster'!$H221</f>
        <v>0</v>
      </c>
      <c r="I221" s="112">
        <f>'[1]Daily Roster'!$I221</f>
        <v>0</v>
      </c>
      <c r="J221" s="112">
        <f>'[1]Daily Roster'!$J221</f>
        <v>0</v>
      </c>
      <c r="K221" s="112">
        <f>'[1]Daily Roster'!$K221</f>
        <v>0</v>
      </c>
      <c r="L221" s="112">
        <f>'[1]Daily Roster'!$L221</f>
        <v>0</v>
      </c>
      <c r="M221" s="112">
        <f>'[1]Daily Roster'!$M221</f>
        <v>0</v>
      </c>
      <c r="N221" s="112">
        <f>'[1]Daily Roster'!$N221</f>
        <v>0</v>
      </c>
      <c r="O221" s="112">
        <f>'[1]Daily Roster'!$O221</f>
        <v>0</v>
      </c>
      <c r="P221" s="112">
        <f>'[1]Daily Roster'!$P221</f>
        <v>0</v>
      </c>
      <c r="Q221" s="112">
        <f>'[1]Daily Roster'!$Q221</f>
        <v>0</v>
      </c>
      <c r="R221" s="112">
        <f>'[1]Daily Roster'!$R221</f>
        <v>0</v>
      </c>
      <c r="S221" s="112">
        <f>'[1]Daily Roster'!$S221</f>
        <v>0</v>
      </c>
      <c r="T221" s="112">
        <f>'[1]Daily Roster'!$T221</f>
        <v>0</v>
      </c>
      <c r="V221" s="107"/>
      <c r="W221" s="107"/>
      <c r="X221" s="107"/>
      <c r="Z221" s="109"/>
      <c r="AA221" s="109"/>
      <c r="AB221" s="109"/>
      <c r="AC221" s="109"/>
      <c r="AD221" s="109"/>
      <c r="AF221" s="54"/>
    </row>
    <row r="222" spans="1:32" x14ac:dyDescent="0.3">
      <c r="A222" s="103">
        <v>43770</v>
      </c>
      <c r="B222" s="104" t="s">
        <v>4</v>
      </c>
      <c r="C222" s="112">
        <f>'[1]Daily Roster'!$C222</f>
        <v>0</v>
      </c>
      <c r="D222" s="112">
        <f>'[1]Daily Roster'!$D222</f>
        <v>0</v>
      </c>
      <c r="E222" s="112">
        <f>'[1]Daily Roster'!$E222</f>
        <v>0</v>
      </c>
      <c r="F222" s="112">
        <f>'[1]Daily Roster'!$F222</f>
        <v>0</v>
      </c>
      <c r="G222" s="112">
        <f>'[1]Daily Roster'!$G222</f>
        <v>0</v>
      </c>
      <c r="H222" s="112">
        <f>'[1]Daily Roster'!$H222</f>
        <v>0</v>
      </c>
      <c r="I222" s="112">
        <f>'[1]Daily Roster'!$I222</f>
        <v>0</v>
      </c>
      <c r="J222" s="112">
        <f>'[1]Daily Roster'!$J222</f>
        <v>0</v>
      </c>
      <c r="K222" s="112">
        <f>'[1]Daily Roster'!$K222</f>
        <v>0</v>
      </c>
      <c r="L222" s="112">
        <f>'[1]Daily Roster'!$L222</f>
        <v>0</v>
      </c>
      <c r="M222" s="112">
        <f>'[1]Daily Roster'!$M222</f>
        <v>0</v>
      </c>
      <c r="N222" s="112">
        <f>'[1]Daily Roster'!$N222</f>
        <v>0</v>
      </c>
      <c r="O222" s="112">
        <f>'[1]Daily Roster'!$O222</f>
        <v>0</v>
      </c>
      <c r="P222" s="112">
        <f>'[1]Daily Roster'!$P222</f>
        <v>0</v>
      </c>
      <c r="Q222" s="112">
        <f>'[1]Daily Roster'!$Q222</f>
        <v>0</v>
      </c>
      <c r="R222" s="112">
        <f>'[1]Daily Roster'!$R222</f>
        <v>0</v>
      </c>
      <c r="S222" s="112">
        <f>'[1]Daily Roster'!$S222</f>
        <v>0</v>
      </c>
      <c r="T222" s="112">
        <f>'[1]Daily Roster'!$T222</f>
        <v>0</v>
      </c>
      <c r="V222" s="107"/>
      <c r="W222" s="107"/>
      <c r="X222" s="107"/>
      <c r="Z222" s="109"/>
      <c r="AA222" s="109"/>
      <c r="AB222" s="109"/>
      <c r="AC222" s="109"/>
      <c r="AD222" s="109"/>
      <c r="AF222" s="54"/>
    </row>
    <row r="223" spans="1:32" x14ac:dyDescent="0.3">
      <c r="A223" s="103">
        <v>43773</v>
      </c>
      <c r="B223" s="104" t="s">
        <v>5</v>
      </c>
      <c r="C223" s="112">
        <f>'[1]Daily Roster'!$C223</f>
        <v>0</v>
      </c>
      <c r="D223" s="112">
        <f>'[1]Daily Roster'!$D223</f>
        <v>0</v>
      </c>
      <c r="E223" s="112">
        <f>'[1]Daily Roster'!$E223</f>
        <v>0</v>
      </c>
      <c r="F223" s="112">
        <f>'[1]Daily Roster'!$F223</f>
        <v>0</v>
      </c>
      <c r="G223" s="112">
        <f>'[1]Daily Roster'!$G223</f>
        <v>0</v>
      </c>
      <c r="H223" s="112">
        <f>'[1]Daily Roster'!$H223</f>
        <v>0</v>
      </c>
      <c r="I223" s="112">
        <f>'[1]Daily Roster'!$I223</f>
        <v>0</v>
      </c>
      <c r="J223" s="112">
        <f>'[1]Daily Roster'!$J223</f>
        <v>0</v>
      </c>
      <c r="K223" s="112">
        <f>'[1]Daily Roster'!$K223</f>
        <v>0</v>
      </c>
      <c r="L223" s="112">
        <f>'[1]Daily Roster'!$L223</f>
        <v>0</v>
      </c>
      <c r="M223" s="112">
        <f>'[1]Daily Roster'!$M223</f>
        <v>0</v>
      </c>
      <c r="N223" s="112">
        <f>'[1]Daily Roster'!$N223</f>
        <v>0</v>
      </c>
      <c r="O223" s="112">
        <f>'[1]Daily Roster'!$O223</f>
        <v>0</v>
      </c>
      <c r="P223" s="112">
        <f>'[1]Daily Roster'!$P223</f>
        <v>0</v>
      </c>
      <c r="Q223" s="112">
        <f>'[1]Daily Roster'!$Q223</f>
        <v>0</v>
      </c>
      <c r="R223" s="112">
        <f>'[1]Daily Roster'!$R223</f>
        <v>0</v>
      </c>
      <c r="S223" s="112">
        <f>'[1]Daily Roster'!$S223</f>
        <v>0</v>
      </c>
      <c r="T223" s="112">
        <f>'[1]Daily Roster'!$T223</f>
        <v>0</v>
      </c>
      <c r="V223" s="107"/>
      <c r="W223" s="107"/>
      <c r="X223" s="107"/>
      <c r="Z223" s="109"/>
      <c r="AA223" s="109"/>
      <c r="AB223" s="109"/>
      <c r="AC223" s="109"/>
      <c r="AD223" s="109"/>
      <c r="AF223" s="54"/>
    </row>
    <row r="224" spans="1:32" x14ac:dyDescent="0.3">
      <c r="A224" s="103">
        <v>43774</v>
      </c>
      <c r="B224" s="104" t="s">
        <v>1</v>
      </c>
      <c r="C224" s="112">
        <f>'[1]Daily Roster'!$C224</f>
        <v>0</v>
      </c>
      <c r="D224" s="112">
        <f>'[1]Daily Roster'!$D224</f>
        <v>0</v>
      </c>
      <c r="E224" s="112">
        <f>'[1]Daily Roster'!$E224</f>
        <v>0</v>
      </c>
      <c r="F224" s="112">
        <f>'[1]Daily Roster'!$F224</f>
        <v>0</v>
      </c>
      <c r="G224" s="112">
        <f>'[1]Daily Roster'!$G224</f>
        <v>0</v>
      </c>
      <c r="H224" s="112">
        <f>'[1]Daily Roster'!$H224</f>
        <v>0</v>
      </c>
      <c r="I224" s="112">
        <f>'[1]Daily Roster'!$I224</f>
        <v>0</v>
      </c>
      <c r="J224" s="112">
        <f>'[1]Daily Roster'!$J224</f>
        <v>0</v>
      </c>
      <c r="K224" s="112">
        <f>'[1]Daily Roster'!$K224</f>
        <v>0</v>
      </c>
      <c r="L224" s="112">
        <f>'[1]Daily Roster'!$L224</f>
        <v>0</v>
      </c>
      <c r="M224" s="112">
        <f>'[1]Daily Roster'!$M224</f>
        <v>0</v>
      </c>
      <c r="N224" s="112">
        <f>'[1]Daily Roster'!$N224</f>
        <v>0</v>
      </c>
      <c r="O224" s="112">
        <f>'[1]Daily Roster'!$O224</f>
        <v>0</v>
      </c>
      <c r="P224" s="112">
        <f>'[1]Daily Roster'!$P224</f>
        <v>0</v>
      </c>
      <c r="Q224" s="112">
        <f>'[1]Daily Roster'!$Q224</f>
        <v>0</v>
      </c>
      <c r="R224" s="112">
        <f>'[1]Daily Roster'!$R224</f>
        <v>0</v>
      </c>
      <c r="S224" s="112">
        <f>'[1]Daily Roster'!$S224</f>
        <v>0</v>
      </c>
      <c r="T224" s="112">
        <f>'[1]Daily Roster'!$T224</f>
        <v>0</v>
      </c>
      <c r="V224" s="107"/>
      <c r="W224" s="107"/>
      <c r="X224" s="107"/>
      <c r="Z224" s="109"/>
      <c r="AA224" s="109"/>
      <c r="AB224" s="109"/>
      <c r="AC224" s="109"/>
      <c r="AD224" s="109"/>
      <c r="AF224" s="54"/>
    </row>
    <row r="225" spans="1:32" x14ac:dyDescent="0.3">
      <c r="A225" s="103">
        <v>43775</v>
      </c>
      <c r="B225" s="104" t="s">
        <v>2</v>
      </c>
      <c r="C225" s="112">
        <f>'[1]Daily Roster'!$C225</f>
        <v>0</v>
      </c>
      <c r="D225" s="112">
        <f>'[1]Daily Roster'!$D225</f>
        <v>0</v>
      </c>
      <c r="E225" s="112">
        <f>'[1]Daily Roster'!$E225</f>
        <v>0</v>
      </c>
      <c r="F225" s="112">
        <f>'[1]Daily Roster'!$F225</f>
        <v>0</v>
      </c>
      <c r="G225" s="112">
        <f>'[1]Daily Roster'!$G225</f>
        <v>0</v>
      </c>
      <c r="H225" s="112">
        <f>'[1]Daily Roster'!$H225</f>
        <v>0</v>
      </c>
      <c r="I225" s="112">
        <f>'[1]Daily Roster'!$I225</f>
        <v>0</v>
      </c>
      <c r="J225" s="112">
        <f>'[1]Daily Roster'!$J225</f>
        <v>0</v>
      </c>
      <c r="K225" s="112">
        <f>'[1]Daily Roster'!$K225</f>
        <v>0</v>
      </c>
      <c r="L225" s="112">
        <f>'[1]Daily Roster'!$L225</f>
        <v>0</v>
      </c>
      <c r="M225" s="112">
        <f>'[1]Daily Roster'!$M225</f>
        <v>0</v>
      </c>
      <c r="N225" s="112">
        <f>'[1]Daily Roster'!$N225</f>
        <v>0</v>
      </c>
      <c r="O225" s="112">
        <f>'[1]Daily Roster'!$O225</f>
        <v>0</v>
      </c>
      <c r="P225" s="112">
        <f>'[1]Daily Roster'!$P225</f>
        <v>0</v>
      </c>
      <c r="Q225" s="112">
        <f>'[1]Daily Roster'!$Q225</f>
        <v>0</v>
      </c>
      <c r="R225" s="112">
        <f>'[1]Daily Roster'!$R225</f>
        <v>0</v>
      </c>
      <c r="S225" s="112">
        <f>'[1]Daily Roster'!$S225</f>
        <v>0</v>
      </c>
      <c r="T225" s="112">
        <f>'[1]Daily Roster'!$T225</f>
        <v>0</v>
      </c>
      <c r="V225" s="107"/>
      <c r="W225" s="107"/>
      <c r="X225" s="107"/>
      <c r="Z225" s="109"/>
      <c r="AA225" s="109"/>
      <c r="AB225" s="109"/>
      <c r="AC225" s="109"/>
      <c r="AD225" s="109"/>
      <c r="AF225" s="54"/>
    </row>
    <row r="226" spans="1:32" x14ac:dyDescent="0.3">
      <c r="A226" s="103">
        <v>43776</v>
      </c>
      <c r="B226" s="104" t="s">
        <v>3</v>
      </c>
      <c r="C226" s="112">
        <f>'[1]Daily Roster'!$C226</f>
        <v>0</v>
      </c>
      <c r="D226" s="112">
        <f>'[1]Daily Roster'!$D226</f>
        <v>0</v>
      </c>
      <c r="E226" s="112">
        <f>'[1]Daily Roster'!$E226</f>
        <v>0</v>
      </c>
      <c r="F226" s="112">
        <f>'[1]Daily Roster'!$F226</f>
        <v>0</v>
      </c>
      <c r="G226" s="112">
        <f>'[1]Daily Roster'!$G226</f>
        <v>0</v>
      </c>
      <c r="H226" s="112">
        <f>'[1]Daily Roster'!$H226</f>
        <v>0</v>
      </c>
      <c r="I226" s="112">
        <f>'[1]Daily Roster'!$I226</f>
        <v>0</v>
      </c>
      <c r="J226" s="112">
        <f>'[1]Daily Roster'!$J226</f>
        <v>0</v>
      </c>
      <c r="K226" s="112">
        <f>'[1]Daily Roster'!$K226</f>
        <v>0</v>
      </c>
      <c r="L226" s="112">
        <f>'[1]Daily Roster'!$L226</f>
        <v>0</v>
      </c>
      <c r="M226" s="112">
        <f>'[1]Daily Roster'!$M226</f>
        <v>0</v>
      </c>
      <c r="N226" s="112">
        <f>'[1]Daily Roster'!$N226</f>
        <v>0</v>
      </c>
      <c r="O226" s="112">
        <f>'[1]Daily Roster'!$O226</f>
        <v>0</v>
      </c>
      <c r="P226" s="112">
        <f>'[1]Daily Roster'!$P226</f>
        <v>0</v>
      </c>
      <c r="Q226" s="112">
        <f>'[1]Daily Roster'!$Q226</f>
        <v>0</v>
      </c>
      <c r="R226" s="112">
        <f>'[1]Daily Roster'!$R226</f>
        <v>0</v>
      </c>
      <c r="S226" s="112">
        <f>'[1]Daily Roster'!$S226</f>
        <v>0</v>
      </c>
      <c r="T226" s="112">
        <f>'[1]Daily Roster'!$T226</f>
        <v>0</v>
      </c>
      <c r="V226" s="107"/>
      <c r="W226" s="107"/>
      <c r="X226" s="107"/>
      <c r="Z226" s="109"/>
      <c r="AA226" s="109"/>
      <c r="AB226" s="109"/>
      <c r="AC226" s="109"/>
      <c r="AD226" s="109"/>
      <c r="AF226" s="54"/>
    </row>
    <row r="227" spans="1:32" x14ac:dyDescent="0.3">
      <c r="A227" s="103">
        <v>43777</v>
      </c>
      <c r="B227" s="104" t="s">
        <v>4</v>
      </c>
      <c r="C227" s="112">
        <f>'[1]Daily Roster'!$C227</f>
        <v>0</v>
      </c>
      <c r="D227" s="112">
        <f>'[1]Daily Roster'!$D227</f>
        <v>0</v>
      </c>
      <c r="E227" s="112">
        <f>'[1]Daily Roster'!$E227</f>
        <v>0</v>
      </c>
      <c r="F227" s="112">
        <f>'[1]Daily Roster'!$F227</f>
        <v>0</v>
      </c>
      <c r="G227" s="112">
        <f>'[1]Daily Roster'!$G227</f>
        <v>0</v>
      </c>
      <c r="H227" s="112">
        <f>'[1]Daily Roster'!$H227</f>
        <v>0</v>
      </c>
      <c r="I227" s="112">
        <f>'[1]Daily Roster'!$I227</f>
        <v>0</v>
      </c>
      <c r="J227" s="112">
        <f>'[1]Daily Roster'!$J227</f>
        <v>0</v>
      </c>
      <c r="K227" s="112">
        <f>'[1]Daily Roster'!$K227</f>
        <v>0</v>
      </c>
      <c r="L227" s="112">
        <f>'[1]Daily Roster'!$L227</f>
        <v>0</v>
      </c>
      <c r="M227" s="112">
        <f>'[1]Daily Roster'!$M227</f>
        <v>0</v>
      </c>
      <c r="N227" s="112">
        <f>'[1]Daily Roster'!$N227</f>
        <v>0</v>
      </c>
      <c r="O227" s="112">
        <f>'[1]Daily Roster'!$O227</f>
        <v>0</v>
      </c>
      <c r="P227" s="112">
        <f>'[1]Daily Roster'!$P227</f>
        <v>0</v>
      </c>
      <c r="Q227" s="112">
        <f>'[1]Daily Roster'!$Q227</f>
        <v>0</v>
      </c>
      <c r="R227" s="112">
        <f>'[1]Daily Roster'!$R227</f>
        <v>0</v>
      </c>
      <c r="S227" s="112">
        <f>'[1]Daily Roster'!$S227</f>
        <v>0</v>
      </c>
      <c r="T227" s="112">
        <f>'[1]Daily Roster'!$T227</f>
        <v>0</v>
      </c>
      <c r="V227" s="107"/>
      <c r="W227" s="107"/>
      <c r="X227" s="107"/>
      <c r="Z227" s="109"/>
      <c r="AA227" s="109"/>
      <c r="AB227" s="109"/>
      <c r="AC227" s="109"/>
      <c r="AD227" s="109"/>
      <c r="AF227" s="54"/>
    </row>
    <row r="228" spans="1:32" x14ac:dyDescent="0.3">
      <c r="A228" s="103">
        <v>43780</v>
      </c>
      <c r="B228" s="104" t="s">
        <v>5</v>
      </c>
      <c r="C228" s="112">
        <f>'[1]Daily Roster'!$C228</f>
        <v>0</v>
      </c>
      <c r="D228" s="112">
        <f>'[1]Daily Roster'!$D228</f>
        <v>0</v>
      </c>
      <c r="E228" s="112">
        <f>'[1]Daily Roster'!$E228</f>
        <v>0</v>
      </c>
      <c r="F228" s="112">
        <f>'[1]Daily Roster'!$F228</f>
        <v>0</v>
      </c>
      <c r="G228" s="112">
        <f>'[1]Daily Roster'!$G228</f>
        <v>0</v>
      </c>
      <c r="H228" s="112">
        <f>'[1]Daily Roster'!$H228</f>
        <v>0</v>
      </c>
      <c r="I228" s="112">
        <f>'[1]Daily Roster'!$I228</f>
        <v>0</v>
      </c>
      <c r="J228" s="112">
        <f>'[1]Daily Roster'!$J228</f>
        <v>0</v>
      </c>
      <c r="K228" s="112">
        <f>'[1]Daily Roster'!$K228</f>
        <v>0</v>
      </c>
      <c r="L228" s="112">
        <f>'[1]Daily Roster'!$L228</f>
        <v>0</v>
      </c>
      <c r="M228" s="112">
        <f>'[1]Daily Roster'!$M228</f>
        <v>0</v>
      </c>
      <c r="N228" s="112">
        <f>'[1]Daily Roster'!$N228</f>
        <v>0</v>
      </c>
      <c r="O228" s="112">
        <f>'[1]Daily Roster'!$O228</f>
        <v>0</v>
      </c>
      <c r="P228" s="112">
        <f>'[1]Daily Roster'!$P228</f>
        <v>0</v>
      </c>
      <c r="Q228" s="112">
        <f>'[1]Daily Roster'!$Q228</f>
        <v>0</v>
      </c>
      <c r="R228" s="112">
        <f>'[1]Daily Roster'!$R228</f>
        <v>0</v>
      </c>
      <c r="S228" s="112">
        <f>'[1]Daily Roster'!$S228</f>
        <v>0</v>
      </c>
      <c r="T228" s="112">
        <f>'[1]Daily Roster'!$T228</f>
        <v>0</v>
      </c>
      <c r="V228" s="107"/>
      <c r="W228" s="107"/>
      <c r="X228" s="107"/>
      <c r="Z228" s="109"/>
      <c r="AA228" s="109"/>
      <c r="AB228" s="109"/>
      <c r="AC228" s="109"/>
      <c r="AD228" s="109"/>
      <c r="AF228" s="54"/>
    </row>
    <row r="229" spans="1:32" x14ac:dyDescent="0.3">
      <c r="A229" s="103">
        <v>43781</v>
      </c>
      <c r="B229" s="104" t="s">
        <v>1</v>
      </c>
      <c r="C229" s="112">
        <f>'[1]Daily Roster'!$C229</f>
        <v>0</v>
      </c>
      <c r="D229" s="112">
        <f>'[1]Daily Roster'!$D229</f>
        <v>0</v>
      </c>
      <c r="E229" s="112">
        <f>'[1]Daily Roster'!$E229</f>
        <v>0</v>
      </c>
      <c r="F229" s="112">
        <f>'[1]Daily Roster'!$F229</f>
        <v>0</v>
      </c>
      <c r="G229" s="112">
        <f>'[1]Daily Roster'!$G229</f>
        <v>0</v>
      </c>
      <c r="H229" s="112">
        <f>'[1]Daily Roster'!$H229</f>
        <v>0</v>
      </c>
      <c r="I229" s="112">
        <f>'[1]Daily Roster'!$I229</f>
        <v>0</v>
      </c>
      <c r="J229" s="112">
        <f>'[1]Daily Roster'!$J229</f>
        <v>0</v>
      </c>
      <c r="K229" s="112">
        <f>'[1]Daily Roster'!$K229</f>
        <v>0</v>
      </c>
      <c r="L229" s="112">
        <f>'[1]Daily Roster'!$L229</f>
        <v>0</v>
      </c>
      <c r="M229" s="112">
        <f>'[1]Daily Roster'!$M229</f>
        <v>0</v>
      </c>
      <c r="N229" s="112">
        <f>'[1]Daily Roster'!$N229</f>
        <v>0</v>
      </c>
      <c r="O229" s="112">
        <f>'[1]Daily Roster'!$O229</f>
        <v>0</v>
      </c>
      <c r="P229" s="112">
        <f>'[1]Daily Roster'!$P229</f>
        <v>0</v>
      </c>
      <c r="Q229" s="112">
        <f>'[1]Daily Roster'!$Q229</f>
        <v>0</v>
      </c>
      <c r="R229" s="112">
        <f>'[1]Daily Roster'!$R229</f>
        <v>0</v>
      </c>
      <c r="S229" s="112">
        <f>'[1]Daily Roster'!$S229</f>
        <v>0</v>
      </c>
      <c r="T229" s="112">
        <f>'[1]Daily Roster'!$T229</f>
        <v>0</v>
      </c>
      <c r="V229" s="107"/>
      <c r="W229" s="107"/>
      <c r="X229" s="107"/>
      <c r="Z229" s="109"/>
      <c r="AA229" s="109"/>
      <c r="AB229" s="109"/>
      <c r="AC229" s="109"/>
      <c r="AD229" s="109"/>
      <c r="AF229" s="54"/>
    </row>
    <row r="230" spans="1:32" x14ac:dyDescent="0.3">
      <c r="A230" s="103">
        <v>43782</v>
      </c>
      <c r="B230" s="104" t="s">
        <v>2</v>
      </c>
      <c r="C230" s="112">
        <f>'[1]Daily Roster'!$C230</f>
        <v>0</v>
      </c>
      <c r="D230" s="112">
        <f>'[1]Daily Roster'!$D230</f>
        <v>0</v>
      </c>
      <c r="E230" s="112">
        <f>'[1]Daily Roster'!$E230</f>
        <v>0</v>
      </c>
      <c r="F230" s="112">
        <f>'[1]Daily Roster'!$F230</f>
        <v>0</v>
      </c>
      <c r="G230" s="112">
        <f>'[1]Daily Roster'!$G230</f>
        <v>0</v>
      </c>
      <c r="H230" s="112">
        <f>'[1]Daily Roster'!$H230</f>
        <v>0</v>
      </c>
      <c r="I230" s="112">
        <f>'[1]Daily Roster'!$I230</f>
        <v>0</v>
      </c>
      <c r="J230" s="112">
        <f>'[1]Daily Roster'!$J230</f>
        <v>0</v>
      </c>
      <c r="K230" s="112">
        <f>'[1]Daily Roster'!$K230</f>
        <v>0</v>
      </c>
      <c r="L230" s="112">
        <f>'[1]Daily Roster'!$L230</f>
        <v>0</v>
      </c>
      <c r="M230" s="112">
        <f>'[1]Daily Roster'!$M230</f>
        <v>0</v>
      </c>
      <c r="N230" s="112">
        <f>'[1]Daily Roster'!$N230</f>
        <v>0</v>
      </c>
      <c r="O230" s="112">
        <f>'[1]Daily Roster'!$O230</f>
        <v>0</v>
      </c>
      <c r="P230" s="112">
        <f>'[1]Daily Roster'!$P230</f>
        <v>0</v>
      </c>
      <c r="Q230" s="112">
        <f>'[1]Daily Roster'!$Q230</f>
        <v>0</v>
      </c>
      <c r="R230" s="112">
        <f>'[1]Daily Roster'!$R230</f>
        <v>0</v>
      </c>
      <c r="S230" s="112">
        <f>'[1]Daily Roster'!$S230</f>
        <v>0</v>
      </c>
      <c r="T230" s="112">
        <f>'[1]Daily Roster'!$T230</f>
        <v>0</v>
      </c>
      <c r="V230" s="107"/>
      <c r="W230" s="107"/>
      <c r="X230" s="107"/>
      <c r="Z230" s="109"/>
      <c r="AA230" s="109"/>
      <c r="AB230" s="109"/>
      <c r="AC230" s="109"/>
      <c r="AD230" s="109"/>
      <c r="AF230" s="54"/>
    </row>
    <row r="231" spans="1:32" x14ac:dyDescent="0.3">
      <c r="A231" s="103">
        <v>43783</v>
      </c>
      <c r="B231" s="104" t="s">
        <v>3</v>
      </c>
      <c r="C231" s="112">
        <f>'[1]Daily Roster'!$C231</f>
        <v>0</v>
      </c>
      <c r="D231" s="112">
        <f>'[1]Daily Roster'!$D231</f>
        <v>0</v>
      </c>
      <c r="E231" s="112">
        <f>'[1]Daily Roster'!$E231</f>
        <v>0</v>
      </c>
      <c r="F231" s="112">
        <f>'[1]Daily Roster'!$F231</f>
        <v>0</v>
      </c>
      <c r="G231" s="112">
        <f>'[1]Daily Roster'!$G231</f>
        <v>0</v>
      </c>
      <c r="H231" s="112">
        <f>'[1]Daily Roster'!$H231</f>
        <v>0</v>
      </c>
      <c r="I231" s="112">
        <f>'[1]Daily Roster'!$I231</f>
        <v>0</v>
      </c>
      <c r="J231" s="112">
        <f>'[1]Daily Roster'!$J231</f>
        <v>0</v>
      </c>
      <c r="K231" s="112">
        <f>'[1]Daily Roster'!$K231</f>
        <v>0</v>
      </c>
      <c r="L231" s="112">
        <f>'[1]Daily Roster'!$L231</f>
        <v>0</v>
      </c>
      <c r="M231" s="112">
        <f>'[1]Daily Roster'!$M231</f>
        <v>0</v>
      </c>
      <c r="N231" s="112">
        <f>'[1]Daily Roster'!$N231</f>
        <v>0</v>
      </c>
      <c r="O231" s="112">
        <f>'[1]Daily Roster'!$O231</f>
        <v>0</v>
      </c>
      <c r="P231" s="112">
        <f>'[1]Daily Roster'!$P231</f>
        <v>0</v>
      </c>
      <c r="Q231" s="112">
        <f>'[1]Daily Roster'!$Q231</f>
        <v>0</v>
      </c>
      <c r="R231" s="112">
        <f>'[1]Daily Roster'!$R231</f>
        <v>0</v>
      </c>
      <c r="S231" s="112">
        <f>'[1]Daily Roster'!$S231</f>
        <v>0</v>
      </c>
      <c r="T231" s="112">
        <f>'[1]Daily Roster'!$T231</f>
        <v>0</v>
      </c>
      <c r="V231" s="107"/>
      <c r="W231" s="107"/>
      <c r="X231" s="107"/>
      <c r="Z231" s="109"/>
      <c r="AA231" s="109"/>
      <c r="AB231" s="109"/>
      <c r="AC231" s="109"/>
      <c r="AD231" s="109"/>
      <c r="AF231" s="54"/>
    </row>
    <row r="232" spans="1:32" x14ac:dyDescent="0.3">
      <c r="A232" s="103">
        <v>43784</v>
      </c>
      <c r="B232" s="104" t="s">
        <v>4</v>
      </c>
      <c r="C232" s="112">
        <f>'[1]Daily Roster'!$C232</f>
        <v>0</v>
      </c>
      <c r="D232" s="112">
        <f>'[1]Daily Roster'!$D232</f>
        <v>0</v>
      </c>
      <c r="E232" s="112">
        <f>'[1]Daily Roster'!$E232</f>
        <v>0</v>
      </c>
      <c r="F232" s="112">
        <f>'[1]Daily Roster'!$F232</f>
        <v>0</v>
      </c>
      <c r="G232" s="112">
        <f>'[1]Daily Roster'!$G232</f>
        <v>0</v>
      </c>
      <c r="H232" s="112">
        <f>'[1]Daily Roster'!$H232</f>
        <v>0</v>
      </c>
      <c r="I232" s="112">
        <f>'[1]Daily Roster'!$I232</f>
        <v>0</v>
      </c>
      <c r="J232" s="112">
        <f>'[1]Daily Roster'!$J232</f>
        <v>0</v>
      </c>
      <c r="K232" s="112">
        <f>'[1]Daily Roster'!$K232</f>
        <v>0</v>
      </c>
      <c r="L232" s="112">
        <f>'[1]Daily Roster'!$L232</f>
        <v>0</v>
      </c>
      <c r="M232" s="112">
        <f>'[1]Daily Roster'!$M232</f>
        <v>0</v>
      </c>
      <c r="N232" s="112">
        <f>'[1]Daily Roster'!$N232</f>
        <v>0</v>
      </c>
      <c r="O232" s="112">
        <f>'[1]Daily Roster'!$O232</f>
        <v>0</v>
      </c>
      <c r="P232" s="112">
        <f>'[1]Daily Roster'!$P232</f>
        <v>0</v>
      </c>
      <c r="Q232" s="112">
        <f>'[1]Daily Roster'!$Q232</f>
        <v>0</v>
      </c>
      <c r="R232" s="112">
        <f>'[1]Daily Roster'!$R232</f>
        <v>0</v>
      </c>
      <c r="S232" s="112">
        <f>'[1]Daily Roster'!$S232</f>
        <v>0</v>
      </c>
      <c r="T232" s="112">
        <f>'[1]Daily Roster'!$T232</f>
        <v>0</v>
      </c>
      <c r="V232" s="107"/>
      <c r="W232" s="107"/>
      <c r="X232" s="107"/>
      <c r="Z232" s="109"/>
      <c r="AA232" s="109"/>
      <c r="AB232" s="109"/>
      <c r="AC232" s="109"/>
      <c r="AD232" s="109"/>
      <c r="AF232" s="54"/>
    </row>
    <row r="233" spans="1:32" x14ac:dyDescent="0.3">
      <c r="A233" s="103">
        <v>43787</v>
      </c>
      <c r="B233" s="104" t="s">
        <v>5</v>
      </c>
      <c r="C233" s="112">
        <f>'[1]Daily Roster'!$C233</f>
        <v>0</v>
      </c>
      <c r="D233" s="112">
        <f>'[1]Daily Roster'!$D233</f>
        <v>0</v>
      </c>
      <c r="E233" s="112">
        <f>'[1]Daily Roster'!$E233</f>
        <v>0</v>
      </c>
      <c r="F233" s="112">
        <f>'[1]Daily Roster'!$F233</f>
        <v>0</v>
      </c>
      <c r="G233" s="112">
        <f>'[1]Daily Roster'!$G233</f>
        <v>0</v>
      </c>
      <c r="H233" s="112">
        <f>'[1]Daily Roster'!$H233</f>
        <v>0</v>
      </c>
      <c r="I233" s="112">
        <f>'[1]Daily Roster'!$I233</f>
        <v>0</v>
      </c>
      <c r="J233" s="112">
        <f>'[1]Daily Roster'!$J233</f>
        <v>0</v>
      </c>
      <c r="K233" s="112">
        <f>'[1]Daily Roster'!$K233</f>
        <v>0</v>
      </c>
      <c r="L233" s="112">
        <f>'[1]Daily Roster'!$L233</f>
        <v>0</v>
      </c>
      <c r="M233" s="112">
        <f>'[1]Daily Roster'!$M233</f>
        <v>0</v>
      </c>
      <c r="N233" s="112">
        <f>'[1]Daily Roster'!$N233</f>
        <v>0</v>
      </c>
      <c r="O233" s="112">
        <f>'[1]Daily Roster'!$O233</f>
        <v>0</v>
      </c>
      <c r="P233" s="112">
        <f>'[1]Daily Roster'!$P233</f>
        <v>0</v>
      </c>
      <c r="Q233" s="112">
        <f>'[1]Daily Roster'!$Q233</f>
        <v>0</v>
      </c>
      <c r="R233" s="112">
        <f>'[1]Daily Roster'!$R233</f>
        <v>0</v>
      </c>
      <c r="S233" s="112">
        <f>'[1]Daily Roster'!$S233</f>
        <v>0</v>
      </c>
      <c r="T233" s="112">
        <f>'[1]Daily Roster'!$T233</f>
        <v>0</v>
      </c>
      <c r="V233" s="107"/>
      <c r="W233" s="107"/>
      <c r="X233" s="107"/>
      <c r="Z233" s="109"/>
      <c r="AA233" s="109"/>
      <c r="AB233" s="109"/>
      <c r="AC233" s="109"/>
      <c r="AD233" s="109"/>
      <c r="AF233" s="54"/>
    </row>
    <row r="234" spans="1:32" x14ac:dyDescent="0.3">
      <c r="A234" s="103">
        <v>43788</v>
      </c>
      <c r="B234" s="104" t="s">
        <v>1</v>
      </c>
      <c r="C234" s="112">
        <f>'[1]Daily Roster'!$C234</f>
        <v>0</v>
      </c>
      <c r="D234" s="112">
        <f>'[1]Daily Roster'!$D234</f>
        <v>0</v>
      </c>
      <c r="E234" s="112">
        <f>'[1]Daily Roster'!$E234</f>
        <v>0</v>
      </c>
      <c r="F234" s="112">
        <f>'[1]Daily Roster'!$F234</f>
        <v>0</v>
      </c>
      <c r="G234" s="112">
        <f>'[1]Daily Roster'!$G234</f>
        <v>0</v>
      </c>
      <c r="H234" s="112">
        <f>'[1]Daily Roster'!$H234</f>
        <v>0</v>
      </c>
      <c r="I234" s="112">
        <f>'[1]Daily Roster'!$I234</f>
        <v>0</v>
      </c>
      <c r="J234" s="112">
        <f>'[1]Daily Roster'!$J234</f>
        <v>0</v>
      </c>
      <c r="K234" s="112">
        <f>'[1]Daily Roster'!$K234</f>
        <v>0</v>
      </c>
      <c r="L234" s="112">
        <f>'[1]Daily Roster'!$L234</f>
        <v>0</v>
      </c>
      <c r="M234" s="112">
        <f>'[1]Daily Roster'!$M234</f>
        <v>0</v>
      </c>
      <c r="N234" s="112">
        <f>'[1]Daily Roster'!$N234</f>
        <v>0</v>
      </c>
      <c r="O234" s="112">
        <f>'[1]Daily Roster'!$O234</f>
        <v>0</v>
      </c>
      <c r="P234" s="112">
        <f>'[1]Daily Roster'!$P234</f>
        <v>0</v>
      </c>
      <c r="Q234" s="112">
        <f>'[1]Daily Roster'!$Q234</f>
        <v>0</v>
      </c>
      <c r="R234" s="112">
        <f>'[1]Daily Roster'!$R234</f>
        <v>0</v>
      </c>
      <c r="S234" s="112">
        <f>'[1]Daily Roster'!$S234</f>
        <v>0</v>
      </c>
      <c r="T234" s="112">
        <f>'[1]Daily Roster'!$T234</f>
        <v>0</v>
      </c>
      <c r="V234" s="107"/>
      <c r="W234" s="107"/>
      <c r="X234" s="107"/>
      <c r="Z234" s="109"/>
      <c r="AA234" s="109"/>
      <c r="AB234" s="109"/>
      <c r="AC234" s="109"/>
      <c r="AD234" s="109"/>
      <c r="AF234" s="54"/>
    </row>
    <row r="235" spans="1:32" x14ac:dyDescent="0.3">
      <c r="A235" s="103">
        <v>43789</v>
      </c>
      <c r="B235" s="104" t="s">
        <v>2</v>
      </c>
      <c r="C235" s="112">
        <f>'[1]Daily Roster'!$C235</f>
        <v>0</v>
      </c>
      <c r="D235" s="112">
        <f>'[1]Daily Roster'!$D235</f>
        <v>0</v>
      </c>
      <c r="E235" s="112">
        <f>'[1]Daily Roster'!$E235</f>
        <v>0</v>
      </c>
      <c r="F235" s="112">
        <f>'[1]Daily Roster'!$F235</f>
        <v>0</v>
      </c>
      <c r="G235" s="112">
        <f>'[1]Daily Roster'!$G235</f>
        <v>0</v>
      </c>
      <c r="H235" s="112">
        <f>'[1]Daily Roster'!$H235</f>
        <v>0</v>
      </c>
      <c r="I235" s="112">
        <f>'[1]Daily Roster'!$I235</f>
        <v>0</v>
      </c>
      <c r="J235" s="112">
        <f>'[1]Daily Roster'!$J235</f>
        <v>0</v>
      </c>
      <c r="K235" s="112">
        <f>'[1]Daily Roster'!$K235</f>
        <v>0</v>
      </c>
      <c r="L235" s="112">
        <f>'[1]Daily Roster'!$L235</f>
        <v>0</v>
      </c>
      <c r="M235" s="112">
        <f>'[1]Daily Roster'!$M235</f>
        <v>0</v>
      </c>
      <c r="N235" s="112">
        <f>'[1]Daily Roster'!$N235</f>
        <v>0</v>
      </c>
      <c r="O235" s="112">
        <f>'[1]Daily Roster'!$O235</f>
        <v>0</v>
      </c>
      <c r="P235" s="112">
        <f>'[1]Daily Roster'!$P235</f>
        <v>0</v>
      </c>
      <c r="Q235" s="112">
        <f>'[1]Daily Roster'!$Q235</f>
        <v>0</v>
      </c>
      <c r="R235" s="112">
        <f>'[1]Daily Roster'!$R235</f>
        <v>0</v>
      </c>
      <c r="S235" s="112">
        <f>'[1]Daily Roster'!$S235</f>
        <v>0</v>
      </c>
      <c r="T235" s="112">
        <f>'[1]Daily Roster'!$T235</f>
        <v>0</v>
      </c>
      <c r="V235" s="107"/>
      <c r="W235" s="107"/>
      <c r="X235" s="107"/>
      <c r="Z235" s="109"/>
      <c r="AA235" s="109"/>
      <c r="AB235" s="109"/>
      <c r="AC235" s="109"/>
      <c r="AD235" s="109"/>
      <c r="AF235" s="54"/>
    </row>
    <row r="236" spans="1:32" x14ac:dyDescent="0.3">
      <c r="A236" s="103">
        <v>43790</v>
      </c>
      <c r="B236" s="104" t="s">
        <v>3</v>
      </c>
      <c r="C236" s="112">
        <f>'[1]Daily Roster'!$C236</f>
        <v>0</v>
      </c>
      <c r="D236" s="112">
        <f>'[1]Daily Roster'!$D236</f>
        <v>0</v>
      </c>
      <c r="E236" s="112">
        <f>'[1]Daily Roster'!$E236</f>
        <v>0</v>
      </c>
      <c r="F236" s="112">
        <f>'[1]Daily Roster'!$F236</f>
        <v>0</v>
      </c>
      <c r="G236" s="112">
        <f>'[1]Daily Roster'!$G236</f>
        <v>0</v>
      </c>
      <c r="H236" s="112">
        <f>'[1]Daily Roster'!$H236</f>
        <v>0</v>
      </c>
      <c r="I236" s="112">
        <f>'[1]Daily Roster'!$I236</f>
        <v>0</v>
      </c>
      <c r="J236" s="112">
        <f>'[1]Daily Roster'!$J236</f>
        <v>0</v>
      </c>
      <c r="K236" s="112">
        <f>'[1]Daily Roster'!$K236</f>
        <v>0</v>
      </c>
      <c r="L236" s="112">
        <f>'[1]Daily Roster'!$L236</f>
        <v>0</v>
      </c>
      <c r="M236" s="112">
        <f>'[1]Daily Roster'!$M236</f>
        <v>0</v>
      </c>
      <c r="N236" s="112">
        <f>'[1]Daily Roster'!$N236</f>
        <v>0</v>
      </c>
      <c r="O236" s="112">
        <f>'[1]Daily Roster'!$O236</f>
        <v>0</v>
      </c>
      <c r="P236" s="112">
        <f>'[1]Daily Roster'!$P236</f>
        <v>0</v>
      </c>
      <c r="Q236" s="112">
        <f>'[1]Daily Roster'!$Q236</f>
        <v>0</v>
      </c>
      <c r="R236" s="112">
        <f>'[1]Daily Roster'!$R236</f>
        <v>0</v>
      </c>
      <c r="S236" s="112">
        <f>'[1]Daily Roster'!$S236</f>
        <v>0</v>
      </c>
      <c r="T236" s="112">
        <f>'[1]Daily Roster'!$T236</f>
        <v>0</v>
      </c>
      <c r="V236" s="107"/>
      <c r="W236" s="107"/>
      <c r="X236" s="107"/>
      <c r="Z236" s="109"/>
      <c r="AA236" s="109"/>
      <c r="AB236" s="109"/>
      <c r="AC236" s="109"/>
      <c r="AD236" s="109"/>
      <c r="AF236" s="54"/>
    </row>
    <row r="237" spans="1:32" x14ac:dyDescent="0.3">
      <c r="A237" s="103">
        <v>43791</v>
      </c>
      <c r="B237" s="104" t="s">
        <v>4</v>
      </c>
      <c r="C237" s="112">
        <f>'[1]Daily Roster'!$C237</f>
        <v>0</v>
      </c>
      <c r="D237" s="112">
        <f>'[1]Daily Roster'!$D237</f>
        <v>0</v>
      </c>
      <c r="E237" s="112">
        <f>'[1]Daily Roster'!$E237</f>
        <v>0</v>
      </c>
      <c r="F237" s="112">
        <f>'[1]Daily Roster'!$F237</f>
        <v>0</v>
      </c>
      <c r="G237" s="112">
        <f>'[1]Daily Roster'!$G237</f>
        <v>0</v>
      </c>
      <c r="H237" s="112">
        <f>'[1]Daily Roster'!$H237</f>
        <v>0</v>
      </c>
      <c r="I237" s="112">
        <f>'[1]Daily Roster'!$I237</f>
        <v>0</v>
      </c>
      <c r="J237" s="112">
        <f>'[1]Daily Roster'!$J237</f>
        <v>0</v>
      </c>
      <c r="K237" s="112">
        <f>'[1]Daily Roster'!$K237</f>
        <v>0</v>
      </c>
      <c r="L237" s="112">
        <f>'[1]Daily Roster'!$L237</f>
        <v>0</v>
      </c>
      <c r="M237" s="112">
        <f>'[1]Daily Roster'!$M237</f>
        <v>0</v>
      </c>
      <c r="N237" s="112">
        <f>'[1]Daily Roster'!$N237</f>
        <v>0</v>
      </c>
      <c r="O237" s="112">
        <f>'[1]Daily Roster'!$O237</f>
        <v>0</v>
      </c>
      <c r="P237" s="112">
        <f>'[1]Daily Roster'!$P237</f>
        <v>0</v>
      </c>
      <c r="Q237" s="112">
        <f>'[1]Daily Roster'!$Q237</f>
        <v>0</v>
      </c>
      <c r="R237" s="112">
        <f>'[1]Daily Roster'!$R237</f>
        <v>0</v>
      </c>
      <c r="S237" s="112">
        <f>'[1]Daily Roster'!$S237</f>
        <v>0</v>
      </c>
      <c r="T237" s="112">
        <f>'[1]Daily Roster'!$T237</f>
        <v>0</v>
      </c>
      <c r="V237" s="107"/>
      <c r="W237" s="107"/>
      <c r="X237" s="107"/>
      <c r="Z237" s="109"/>
      <c r="AA237" s="109"/>
      <c r="AB237" s="109"/>
      <c r="AC237" s="109"/>
      <c r="AD237" s="109"/>
      <c r="AF237" s="54"/>
    </row>
    <row r="238" spans="1:32" x14ac:dyDescent="0.3">
      <c r="A238" s="103">
        <v>43794</v>
      </c>
      <c r="B238" s="104" t="s">
        <v>5</v>
      </c>
      <c r="C238" s="112">
        <f>'[1]Daily Roster'!$C238</f>
        <v>0</v>
      </c>
      <c r="D238" s="112">
        <f>'[1]Daily Roster'!$D238</f>
        <v>0</v>
      </c>
      <c r="E238" s="112">
        <f>'[1]Daily Roster'!$E238</f>
        <v>0</v>
      </c>
      <c r="F238" s="112">
        <f>'[1]Daily Roster'!$F238</f>
        <v>0</v>
      </c>
      <c r="G238" s="112">
        <f>'[1]Daily Roster'!$G238</f>
        <v>0</v>
      </c>
      <c r="H238" s="112">
        <f>'[1]Daily Roster'!$H238</f>
        <v>0</v>
      </c>
      <c r="I238" s="112">
        <f>'[1]Daily Roster'!$I238</f>
        <v>0</v>
      </c>
      <c r="J238" s="112">
        <f>'[1]Daily Roster'!$J238</f>
        <v>0</v>
      </c>
      <c r="K238" s="112">
        <f>'[1]Daily Roster'!$K238</f>
        <v>0</v>
      </c>
      <c r="L238" s="112">
        <f>'[1]Daily Roster'!$L238</f>
        <v>0</v>
      </c>
      <c r="M238" s="112">
        <f>'[1]Daily Roster'!$M238</f>
        <v>0</v>
      </c>
      <c r="N238" s="112">
        <f>'[1]Daily Roster'!$N238</f>
        <v>0</v>
      </c>
      <c r="O238" s="112">
        <f>'[1]Daily Roster'!$O238</f>
        <v>0</v>
      </c>
      <c r="P238" s="112">
        <f>'[1]Daily Roster'!$P238</f>
        <v>0</v>
      </c>
      <c r="Q238" s="112">
        <f>'[1]Daily Roster'!$Q238</f>
        <v>0</v>
      </c>
      <c r="R238" s="112">
        <f>'[1]Daily Roster'!$R238</f>
        <v>0</v>
      </c>
      <c r="S238" s="112">
        <f>'[1]Daily Roster'!$S238</f>
        <v>0</v>
      </c>
      <c r="T238" s="112">
        <f>'[1]Daily Roster'!$T238</f>
        <v>0</v>
      </c>
      <c r="V238" s="107"/>
      <c r="W238" s="107"/>
      <c r="X238" s="107"/>
      <c r="Z238" s="109"/>
      <c r="AA238" s="109"/>
      <c r="AB238" s="109"/>
      <c r="AC238" s="109"/>
      <c r="AD238" s="109"/>
      <c r="AF238" s="54"/>
    </row>
    <row r="239" spans="1:32" x14ac:dyDescent="0.3">
      <c r="A239" s="103">
        <v>43795</v>
      </c>
      <c r="B239" s="104" t="s">
        <v>1</v>
      </c>
      <c r="C239" s="112">
        <f>'[1]Daily Roster'!$C239</f>
        <v>0</v>
      </c>
      <c r="D239" s="112">
        <f>'[1]Daily Roster'!$D239</f>
        <v>0</v>
      </c>
      <c r="E239" s="112">
        <f>'[1]Daily Roster'!$E239</f>
        <v>0</v>
      </c>
      <c r="F239" s="112">
        <f>'[1]Daily Roster'!$F239</f>
        <v>0</v>
      </c>
      <c r="G239" s="112">
        <f>'[1]Daily Roster'!$G239</f>
        <v>0</v>
      </c>
      <c r="H239" s="112">
        <f>'[1]Daily Roster'!$H239</f>
        <v>0</v>
      </c>
      <c r="I239" s="112">
        <f>'[1]Daily Roster'!$I239</f>
        <v>0</v>
      </c>
      <c r="J239" s="112">
        <f>'[1]Daily Roster'!$J239</f>
        <v>0</v>
      </c>
      <c r="K239" s="112">
        <f>'[1]Daily Roster'!$K239</f>
        <v>0</v>
      </c>
      <c r="L239" s="112">
        <f>'[1]Daily Roster'!$L239</f>
        <v>0</v>
      </c>
      <c r="M239" s="112">
        <f>'[1]Daily Roster'!$M239</f>
        <v>0</v>
      </c>
      <c r="N239" s="112">
        <f>'[1]Daily Roster'!$N239</f>
        <v>0</v>
      </c>
      <c r="O239" s="112">
        <f>'[1]Daily Roster'!$O239</f>
        <v>0</v>
      </c>
      <c r="P239" s="112">
        <f>'[1]Daily Roster'!$P239</f>
        <v>0</v>
      </c>
      <c r="Q239" s="112">
        <f>'[1]Daily Roster'!$Q239</f>
        <v>0</v>
      </c>
      <c r="R239" s="112">
        <f>'[1]Daily Roster'!$R239</f>
        <v>0</v>
      </c>
      <c r="S239" s="112">
        <f>'[1]Daily Roster'!$S239</f>
        <v>0</v>
      </c>
      <c r="T239" s="112">
        <f>'[1]Daily Roster'!$T239</f>
        <v>0</v>
      </c>
      <c r="V239" s="107"/>
      <c r="W239" s="107"/>
      <c r="X239" s="107"/>
      <c r="Z239" s="109"/>
      <c r="AA239" s="109"/>
      <c r="AB239" s="109"/>
      <c r="AC239" s="109"/>
      <c r="AD239" s="109"/>
      <c r="AF239" s="54"/>
    </row>
    <row r="240" spans="1:32" x14ac:dyDescent="0.3">
      <c r="A240" s="103">
        <v>43796</v>
      </c>
      <c r="B240" s="104" t="s">
        <v>2</v>
      </c>
      <c r="C240" s="112">
        <f>'[1]Daily Roster'!$C240</f>
        <v>0</v>
      </c>
      <c r="D240" s="112">
        <f>'[1]Daily Roster'!$D240</f>
        <v>0</v>
      </c>
      <c r="E240" s="112">
        <f>'[1]Daily Roster'!$E240</f>
        <v>0</v>
      </c>
      <c r="F240" s="112">
        <f>'[1]Daily Roster'!$F240</f>
        <v>0</v>
      </c>
      <c r="G240" s="112">
        <f>'[1]Daily Roster'!$G240</f>
        <v>0</v>
      </c>
      <c r="H240" s="112">
        <f>'[1]Daily Roster'!$H240</f>
        <v>0</v>
      </c>
      <c r="I240" s="112">
        <f>'[1]Daily Roster'!$I240</f>
        <v>0</v>
      </c>
      <c r="J240" s="112">
        <f>'[1]Daily Roster'!$J240</f>
        <v>0</v>
      </c>
      <c r="K240" s="112">
        <f>'[1]Daily Roster'!$K240</f>
        <v>0</v>
      </c>
      <c r="L240" s="112">
        <f>'[1]Daily Roster'!$L240</f>
        <v>0</v>
      </c>
      <c r="M240" s="112">
        <f>'[1]Daily Roster'!$M240</f>
        <v>0</v>
      </c>
      <c r="N240" s="112">
        <f>'[1]Daily Roster'!$N240</f>
        <v>0</v>
      </c>
      <c r="O240" s="112">
        <f>'[1]Daily Roster'!$O240</f>
        <v>0</v>
      </c>
      <c r="P240" s="112">
        <f>'[1]Daily Roster'!$P240</f>
        <v>0</v>
      </c>
      <c r="Q240" s="112">
        <f>'[1]Daily Roster'!$Q240</f>
        <v>0</v>
      </c>
      <c r="R240" s="112">
        <f>'[1]Daily Roster'!$R240</f>
        <v>0</v>
      </c>
      <c r="S240" s="112">
        <f>'[1]Daily Roster'!$S240</f>
        <v>0</v>
      </c>
      <c r="T240" s="112">
        <f>'[1]Daily Roster'!$T240</f>
        <v>0</v>
      </c>
      <c r="V240" s="107"/>
      <c r="W240" s="107"/>
      <c r="X240" s="107"/>
      <c r="Z240" s="109"/>
      <c r="AA240" s="109"/>
      <c r="AB240" s="109"/>
      <c r="AC240" s="109"/>
      <c r="AD240" s="109"/>
      <c r="AF240" s="54"/>
    </row>
    <row r="241" spans="1:32" x14ac:dyDescent="0.3">
      <c r="A241" s="103">
        <v>43797</v>
      </c>
      <c r="B241" s="104" t="s">
        <v>3</v>
      </c>
      <c r="C241" s="112">
        <f>'[1]Daily Roster'!$C241</f>
        <v>0</v>
      </c>
      <c r="D241" s="112">
        <f>'[1]Daily Roster'!$D241</f>
        <v>0</v>
      </c>
      <c r="E241" s="112">
        <f>'[1]Daily Roster'!$E241</f>
        <v>0</v>
      </c>
      <c r="F241" s="112">
        <f>'[1]Daily Roster'!$F241</f>
        <v>0</v>
      </c>
      <c r="G241" s="112">
        <f>'[1]Daily Roster'!$G241</f>
        <v>0</v>
      </c>
      <c r="H241" s="112">
        <f>'[1]Daily Roster'!$H241</f>
        <v>0</v>
      </c>
      <c r="I241" s="112">
        <f>'[1]Daily Roster'!$I241</f>
        <v>0</v>
      </c>
      <c r="J241" s="112">
        <f>'[1]Daily Roster'!$J241</f>
        <v>0</v>
      </c>
      <c r="K241" s="112">
        <f>'[1]Daily Roster'!$K241</f>
        <v>0</v>
      </c>
      <c r="L241" s="112">
        <f>'[1]Daily Roster'!$L241</f>
        <v>0</v>
      </c>
      <c r="M241" s="112">
        <f>'[1]Daily Roster'!$M241</f>
        <v>0</v>
      </c>
      <c r="N241" s="112">
        <f>'[1]Daily Roster'!$N241</f>
        <v>0</v>
      </c>
      <c r="O241" s="112">
        <f>'[1]Daily Roster'!$O241</f>
        <v>0</v>
      </c>
      <c r="P241" s="112">
        <f>'[1]Daily Roster'!$P241</f>
        <v>0</v>
      </c>
      <c r="Q241" s="112">
        <f>'[1]Daily Roster'!$Q241</f>
        <v>0</v>
      </c>
      <c r="R241" s="112">
        <f>'[1]Daily Roster'!$R241</f>
        <v>0</v>
      </c>
      <c r="S241" s="112">
        <f>'[1]Daily Roster'!$S241</f>
        <v>0</v>
      </c>
      <c r="T241" s="112">
        <f>'[1]Daily Roster'!$T241</f>
        <v>0</v>
      </c>
      <c r="V241" s="107"/>
      <c r="W241" s="107"/>
      <c r="X241" s="107"/>
      <c r="Z241" s="109"/>
      <c r="AA241" s="109"/>
      <c r="AB241" s="109"/>
      <c r="AC241" s="109"/>
      <c r="AD241" s="109"/>
      <c r="AF241" s="54"/>
    </row>
    <row r="242" spans="1:32" x14ac:dyDescent="0.3">
      <c r="A242" s="103">
        <v>43798</v>
      </c>
      <c r="B242" s="104" t="s">
        <v>4</v>
      </c>
      <c r="C242" s="112">
        <f>'[1]Daily Roster'!$C242</f>
        <v>0</v>
      </c>
      <c r="D242" s="112">
        <f>'[1]Daily Roster'!$D242</f>
        <v>0</v>
      </c>
      <c r="E242" s="112">
        <f>'[1]Daily Roster'!$E242</f>
        <v>0</v>
      </c>
      <c r="F242" s="112">
        <f>'[1]Daily Roster'!$F242</f>
        <v>0</v>
      </c>
      <c r="G242" s="112">
        <f>'[1]Daily Roster'!$G242</f>
        <v>0</v>
      </c>
      <c r="H242" s="112">
        <f>'[1]Daily Roster'!$H242</f>
        <v>0</v>
      </c>
      <c r="I242" s="112">
        <f>'[1]Daily Roster'!$I242</f>
        <v>0</v>
      </c>
      <c r="J242" s="112">
        <f>'[1]Daily Roster'!$J242</f>
        <v>0</v>
      </c>
      <c r="K242" s="112">
        <f>'[1]Daily Roster'!$K242</f>
        <v>0</v>
      </c>
      <c r="L242" s="112">
        <f>'[1]Daily Roster'!$L242</f>
        <v>0</v>
      </c>
      <c r="M242" s="112">
        <f>'[1]Daily Roster'!$M242</f>
        <v>0</v>
      </c>
      <c r="N242" s="112">
        <f>'[1]Daily Roster'!$N242</f>
        <v>0</v>
      </c>
      <c r="O242" s="112">
        <f>'[1]Daily Roster'!$O242</f>
        <v>0</v>
      </c>
      <c r="P242" s="112">
        <f>'[1]Daily Roster'!$P242</f>
        <v>0</v>
      </c>
      <c r="Q242" s="112">
        <f>'[1]Daily Roster'!$Q242</f>
        <v>0</v>
      </c>
      <c r="R242" s="112">
        <f>'[1]Daily Roster'!$R242</f>
        <v>0</v>
      </c>
      <c r="S242" s="112">
        <f>'[1]Daily Roster'!$S242</f>
        <v>0</v>
      </c>
      <c r="T242" s="112">
        <f>'[1]Daily Roster'!$T242</f>
        <v>0</v>
      </c>
      <c r="V242" s="107"/>
      <c r="W242" s="107"/>
      <c r="X242" s="107"/>
      <c r="Z242" s="109"/>
      <c r="AA242" s="109"/>
      <c r="AB242" s="109"/>
      <c r="AC242" s="109"/>
      <c r="AD242" s="109"/>
      <c r="AF242" s="54"/>
    </row>
    <row r="243" spans="1:32" x14ac:dyDescent="0.3">
      <c r="A243" s="103">
        <v>43801</v>
      </c>
      <c r="B243" s="104" t="s">
        <v>5</v>
      </c>
      <c r="C243" s="112">
        <f>'[1]Daily Roster'!$C243</f>
        <v>0</v>
      </c>
      <c r="D243" s="112">
        <f>'[1]Daily Roster'!$D243</f>
        <v>0</v>
      </c>
      <c r="E243" s="112">
        <f>'[1]Daily Roster'!$E243</f>
        <v>0</v>
      </c>
      <c r="F243" s="112">
        <f>'[1]Daily Roster'!$F243</f>
        <v>0</v>
      </c>
      <c r="G243" s="112">
        <f>'[1]Daily Roster'!$G243</f>
        <v>0</v>
      </c>
      <c r="H243" s="112">
        <f>'[1]Daily Roster'!$H243</f>
        <v>0</v>
      </c>
      <c r="I243" s="112">
        <f>'[1]Daily Roster'!$I243</f>
        <v>0</v>
      </c>
      <c r="J243" s="112">
        <f>'[1]Daily Roster'!$J243</f>
        <v>0</v>
      </c>
      <c r="K243" s="112">
        <f>'[1]Daily Roster'!$K243</f>
        <v>0</v>
      </c>
      <c r="L243" s="112">
        <f>'[1]Daily Roster'!$L243</f>
        <v>0</v>
      </c>
      <c r="M243" s="112">
        <f>'[1]Daily Roster'!$M243</f>
        <v>0</v>
      </c>
      <c r="N243" s="112">
        <f>'[1]Daily Roster'!$N243</f>
        <v>0</v>
      </c>
      <c r="O243" s="112">
        <f>'[1]Daily Roster'!$O243</f>
        <v>0</v>
      </c>
      <c r="P243" s="112">
        <f>'[1]Daily Roster'!$P243</f>
        <v>0</v>
      </c>
      <c r="Q243" s="112">
        <f>'[1]Daily Roster'!$Q243</f>
        <v>0</v>
      </c>
      <c r="R243" s="112">
        <f>'[1]Daily Roster'!$R243</f>
        <v>0</v>
      </c>
      <c r="S243" s="112">
        <f>'[1]Daily Roster'!$S243</f>
        <v>0</v>
      </c>
      <c r="T243" s="112">
        <f>'[1]Daily Roster'!$T243</f>
        <v>0</v>
      </c>
      <c r="V243" s="107"/>
      <c r="W243" s="107"/>
      <c r="X243" s="107"/>
      <c r="Z243" s="109"/>
      <c r="AA243" s="109"/>
      <c r="AB243" s="109"/>
      <c r="AC243" s="109"/>
      <c r="AD243" s="109"/>
      <c r="AF243" s="54"/>
    </row>
    <row r="244" spans="1:32" x14ac:dyDescent="0.3">
      <c r="A244" s="103">
        <v>43437</v>
      </c>
      <c r="B244" s="104" t="s">
        <v>1</v>
      </c>
      <c r="C244" s="112">
        <f>'[1]Daily Roster'!$C244</f>
        <v>0</v>
      </c>
      <c r="D244" s="112">
        <f>'[1]Daily Roster'!$D244</f>
        <v>0</v>
      </c>
      <c r="E244" s="112">
        <f>'[1]Daily Roster'!$E244</f>
        <v>0</v>
      </c>
      <c r="F244" s="112">
        <f>'[1]Daily Roster'!$F244</f>
        <v>0</v>
      </c>
      <c r="G244" s="112">
        <f>'[1]Daily Roster'!$G244</f>
        <v>0</v>
      </c>
      <c r="H244" s="112">
        <f>'[1]Daily Roster'!$H244</f>
        <v>0</v>
      </c>
      <c r="I244" s="112">
        <f>'[1]Daily Roster'!$I244</f>
        <v>0</v>
      </c>
      <c r="J244" s="112">
        <f>'[1]Daily Roster'!$J244</f>
        <v>0</v>
      </c>
      <c r="K244" s="112">
        <f>'[1]Daily Roster'!$K244</f>
        <v>0</v>
      </c>
      <c r="L244" s="112">
        <f>'[1]Daily Roster'!$L244</f>
        <v>0</v>
      </c>
      <c r="M244" s="112">
        <f>'[1]Daily Roster'!$M244</f>
        <v>0</v>
      </c>
      <c r="N244" s="112">
        <f>'[1]Daily Roster'!$N244</f>
        <v>0</v>
      </c>
      <c r="O244" s="112">
        <f>'[1]Daily Roster'!$O244</f>
        <v>0</v>
      </c>
      <c r="P244" s="112">
        <f>'[1]Daily Roster'!$P244</f>
        <v>0</v>
      </c>
      <c r="Q244" s="112">
        <f>'[1]Daily Roster'!$Q244</f>
        <v>0</v>
      </c>
      <c r="R244" s="112">
        <f>'[1]Daily Roster'!$R244</f>
        <v>0</v>
      </c>
      <c r="S244" s="112">
        <f>'[1]Daily Roster'!$S244</f>
        <v>0</v>
      </c>
      <c r="T244" s="112">
        <f>'[1]Daily Roster'!$T244</f>
        <v>0</v>
      </c>
      <c r="V244" s="107"/>
      <c r="W244" s="107"/>
      <c r="X244" s="107"/>
      <c r="Z244" s="109"/>
      <c r="AA244" s="109"/>
      <c r="AB244" s="109"/>
      <c r="AC244" s="109"/>
      <c r="AD244" s="109"/>
      <c r="AF244" s="54"/>
    </row>
    <row r="245" spans="1:32" x14ac:dyDescent="0.3">
      <c r="A245" s="103">
        <v>43438</v>
      </c>
      <c r="B245" s="104" t="s">
        <v>2</v>
      </c>
      <c r="C245" s="112">
        <f>'[1]Daily Roster'!$C245</f>
        <v>0</v>
      </c>
      <c r="D245" s="112">
        <f>'[1]Daily Roster'!$D245</f>
        <v>0</v>
      </c>
      <c r="E245" s="112">
        <f>'[1]Daily Roster'!$E245</f>
        <v>0</v>
      </c>
      <c r="F245" s="112">
        <f>'[1]Daily Roster'!$F245</f>
        <v>0</v>
      </c>
      <c r="G245" s="112">
        <f>'[1]Daily Roster'!$G245</f>
        <v>0</v>
      </c>
      <c r="H245" s="112">
        <f>'[1]Daily Roster'!$H245</f>
        <v>0</v>
      </c>
      <c r="I245" s="112">
        <f>'[1]Daily Roster'!$I245</f>
        <v>0</v>
      </c>
      <c r="J245" s="112">
        <f>'[1]Daily Roster'!$J245</f>
        <v>0</v>
      </c>
      <c r="K245" s="112">
        <f>'[1]Daily Roster'!$K245</f>
        <v>0</v>
      </c>
      <c r="L245" s="112">
        <f>'[1]Daily Roster'!$L245</f>
        <v>0</v>
      </c>
      <c r="M245" s="112">
        <f>'[1]Daily Roster'!$M245</f>
        <v>0</v>
      </c>
      <c r="N245" s="112">
        <f>'[1]Daily Roster'!$N245</f>
        <v>0</v>
      </c>
      <c r="O245" s="112">
        <f>'[1]Daily Roster'!$O245</f>
        <v>0</v>
      </c>
      <c r="P245" s="112">
        <f>'[1]Daily Roster'!$P245</f>
        <v>0</v>
      </c>
      <c r="Q245" s="112">
        <f>'[1]Daily Roster'!$Q245</f>
        <v>0</v>
      </c>
      <c r="R245" s="112">
        <f>'[1]Daily Roster'!$R245</f>
        <v>0</v>
      </c>
      <c r="S245" s="112">
        <f>'[1]Daily Roster'!$S245</f>
        <v>0</v>
      </c>
      <c r="T245" s="112">
        <f>'[1]Daily Roster'!$T245</f>
        <v>0</v>
      </c>
      <c r="V245" s="107"/>
      <c r="W245" s="107"/>
      <c r="X245" s="107"/>
      <c r="Z245" s="109"/>
      <c r="AA245" s="109"/>
      <c r="AB245" s="109"/>
      <c r="AC245" s="109"/>
      <c r="AD245" s="109"/>
      <c r="AF245" s="54"/>
    </row>
    <row r="246" spans="1:32" x14ac:dyDescent="0.3">
      <c r="A246" s="103">
        <v>43439</v>
      </c>
      <c r="B246" s="104" t="s">
        <v>3</v>
      </c>
      <c r="C246" s="112">
        <f>'[1]Daily Roster'!$C246</f>
        <v>0</v>
      </c>
      <c r="D246" s="112">
        <f>'[1]Daily Roster'!$D246</f>
        <v>0</v>
      </c>
      <c r="E246" s="112">
        <f>'[1]Daily Roster'!$E246</f>
        <v>0</v>
      </c>
      <c r="F246" s="112">
        <f>'[1]Daily Roster'!$F246</f>
        <v>0</v>
      </c>
      <c r="G246" s="112">
        <f>'[1]Daily Roster'!$G246</f>
        <v>0</v>
      </c>
      <c r="H246" s="112">
        <f>'[1]Daily Roster'!$H246</f>
        <v>0</v>
      </c>
      <c r="I246" s="112">
        <f>'[1]Daily Roster'!$I246</f>
        <v>0</v>
      </c>
      <c r="J246" s="112">
        <f>'[1]Daily Roster'!$J246</f>
        <v>0</v>
      </c>
      <c r="K246" s="112">
        <f>'[1]Daily Roster'!$K246</f>
        <v>0</v>
      </c>
      <c r="L246" s="112">
        <f>'[1]Daily Roster'!$L246</f>
        <v>0</v>
      </c>
      <c r="M246" s="112">
        <f>'[1]Daily Roster'!$M246</f>
        <v>0</v>
      </c>
      <c r="N246" s="112">
        <f>'[1]Daily Roster'!$N246</f>
        <v>0</v>
      </c>
      <c r="O246" s="112">
        <f>'[1]Daily Roster'!$O246</f>
        <v>0</v>
      </c>
      <c r="P246" s="112">
        <f>'[1]Daily Roster'!$P246</f>
        <v>0</v>
      </c>
      <c r="Q246" s="112">
        <f>'[1]Daily Roster'!$Q246</f>
        <v>0</v>
      </c>
      <c r="R246" s="112">
        <f>'[1]Daily Roster'!$R246</f>
        <v>0</v>
      </c>
      <c r="S246" s="112">
        <f>'[1]Daily Roster'!$S246</f>
        <v>0</v>
      </c>
      <c r="T246" s="112">
        <f>'[1]Daily Roster'!$T246</f>
        <v>0</v>
      </c>
      <c r="V246" s="107"/>
      <c r="W246" s="107"/>
      <c r="X246" s="107"/>
      <c r="Z246" s="109"/>
      <c r="AA246" s="109"/>
      <c r="AB246" s="109"/>
      <c r="AC246" s="109"/>
      <c r="AD246" s="109"/>
      <c r="AF246" s="54"/>
    </row>
    <row r="247" spans="1:32" x14ac:dyDescent="0.3">
      <c r="A247" s="103">
        <v>43440</v>
      </c>
      <c r="B247" s="104" t="s">
        <v>4</v>
      </c>
      <c r="C247" s="112">
        <f>'[1]Daily Roster'!$C247</f>
        <v>0</v>
      </c>
      <c r="D247" s="112">
        <f>'[1]Daily Roster'!$D247</f>
        <v>0</v>
      </c>
      <c r="E247" s="112">
        <f>'[1]Daily Roster'!$E247</f>
        <v>0</v>
      </c>
      <c r="F247" s="112">
        <f>'[1]Daily Roster'!$F247</f>
        <v>0</v>
      </c>
      <c r="G247" s="112">
        <f>'[1]Daily Roster'!$G247</f>
        <v>0</v>
      </c>
      <c r="H247" s="112">
        <f>'[1]Daily Roster'!$H247</f>
        <v>0</v>
      </c>
      <c r="I247" s="112">
        <f>'[1]Daily Roster'!$I247</f>
        <v>0</v>
      </c>
      <c r="J247" s="112">
        <f>'[1]Daily Roster'!$J247</f>
        <v>0</v>
      </c>
      <c r="K247" s="112">
        <f>'[1]Daily Roster'!$K247</f>
        <v>0</v>
      </c>
      <c r="L247" s="112">
        <f>'[1]Daily Roster'!$L247</f>
        <v>0</v>
      </c>
      <c r="M247" s="112">
        <f>'[1]Daily Roster'!$M247</f>
        <v>0</v>
      </c>
      <c r="N247" s="112">
        <f>'[1]Daily Roster'!$N247</f>
        <v>0</v>
      </c>
      <c r="O247" s="112">
        <f>'[1]Daily Roster'!$O247</f>
        <v>0</v>
      </c>
      <c r="P247" s="112">
        <f>'[1]Daily Roster'!$P247</f>
        <v>0</v>
      </c>
      <c r="Q247" s="112">
        <f>'[1]Daily Roster'!$Q247</f>
        <v>0</v>
      </c>
      <c r="R247" s="112">
        <f>'[1]Daily Roster'!$R247</f>
        <v>0</v>
      </c>
      <c r="S247" s="112">
        <f>'[1]Daily Roster'!$S247</f>
        <v>0</v>
      </c>
      <c r="T247" s="112">
        <f>'[1]Daily Roster'!$T247</f>
        <v>0</v>
      </c>
      <c r="V247" s="107"/>
      <c r="W247" s="107"/>
      <c r="X247" s="107"/>
      <c r="Z247" s="109"/>
      <c r="AA247" s="109"/>
      <c r="AB247" s="109"/>
      <c r="AC247" s="109"/>
      <c r="AD247" s="109"/>
      <c r="AF247" s="54"/>
    </row>
    <row r="248" spans="1:32" x14ac:dyDescent="0.3">
      <c r="A248" s="103">
        <v>43441</v>
      </c>
      <c r="B248" s="104" t="s">
        <v>5</v>
      </c>
      <c r="C248" s="112">
        <f>'[1]Daily Roster'!$C248</f>
        <v>0</v>
      </c>
      <c r="D248" s="112">
        <f>'[1]Daily Roster'!$D248</f>
        <v>0</v>
      </c>
      <c r="E248" s="112">
        <f>'[1]Daily Roster'!$E248</f>
        <v>0</v>
      </c>
      <c r="F248" s="112">
        <f>'[1]Daily Roster'!$F248</f>
        <v>0</v>
      </c>
      <c r="G248" s="112">
        <f>'[1]Daily Roster'!$G248</f>
        <v>0</v>
      </c>
      <c r="H248" s="112">
        <f>'[1]Daily Roster'!$H248</f>
        <v>0</v>
      </c>
      <c r="I248" s="112">
        <f>'[1]Daily Roster'!$I248</f>
        <v>0</v>
      </c>
      <c r="J248" s="112">
        <f>'[1]Daily Roster'!$J248</f>
        <v>0</v>
      </c>
      <c r="K248" s="112">
        <f>'[1]Daily Roster'!$K248</f>
        <v>0</v>
      </c>
      <c r="L248" s="112">
        <f>'[1]Daily Roster'!$L248</f>
        <v>0</v>
      </c>
      <c r="M248" s="112">
        <f>'[1]Daily Roster'!$M248</f>
        <v>0</v>
      </c>
      <c r="N248" s="112">
        <f>'[1]Daily Roster'!$N248</f>
        <v>0</v>
      </c>
      <c r="O248" s="112">
        <f>'[1]Daily Roster'!$O248</f>
        <v>0</v>
      </c>
      <c r="P248" s="112">
        <f>'[1]Daily Roster'!$P248</f>
        <v>0</v>
      </c>
      <c r="Q248" s="112">
        <f>'[1]Daily Roster'!$Q248</f>
        <v>0</v>
      </c>
      <c r="R248" s="112">
        <f>'[1]Daily Roster'!$R248</f>
        <v>0</v>
      </c>
      <c r="S248" s="112">
        <f>'[1]Daily Roster'!$S248</f>
        <v>0</v>
      </c>
      <c r="T248" s="112">
        <f>'[1]Daily Roster'!$T248</f>
        <v>0</v>
      </c>
      <c r="V248" s="107"/>
      <c r="W248" s="107"/>
      <c r="X248" s="107"/>
      <c r="Z248" s="109"/>
      <c r="AA248" s="109"/>
      <c r="AB248" s="109"/>
      <c r="AC248" s="109"/>
      <c r="AD248" s="109"/>
      <c r="AF248" s="54"/>
    </row>
    <row r="249" spans="1:32" x14ac:dyDescent="0.3">
      <c r="A249" s="103">
        <v>43444</v>
      </c>
      <c r="B249" s="104" t="s">
        <v>1</v>
      </c>
      <c r="C249" s="112">
        <f>'[1]Daily Roster'!$C249</f>
        <v>0</v>
      </c>
      <c r="D249" s="112">
        <f>'[1]Daily Roster'!$D249</f>
        <v>0</v>
      </c>
      <c r="E249" s="112">
        <f>'[1]Daily Roster'!$E249</f>
        <v>0</v>
      </c>
      <c r="F249" s="112">
        <f>'[1]Daily Roster'!$F249</f>
        <v>0</v>
      </c>
      <c r="G249" s="112">
        <f>'[1]Daily Roster'!$G249</f>
        <v>0</v>
      </c>
      <c r="H249" s="112">
        <f>'[1]Daily Roster'!$H249</f>
        <v>0</v>
      </c>
      <c r="I249" s="112">
        <f>'[1]Daily Roster'!$I249</f>
        <v>0</v>
      </c>
      <c r="J249" s="112">
        <f>'[1]Daily Roster'!$J249</f>
        <v>0</v>
      </c>
      <c r="K249" s="112">
        <f>'[1]Daily Roster'!$K249</f>
        <v>0</v>
      </c>
      <c r="L249" s="112">
        <f>'[1]Daily Roster'!$L249</f>
        <v>0</v>
      </c>
      <c r="M249" s="112">
        <f>'[1]Daily Roster'!$M249</f>
        <v>0</v>
      </c>
      <c r="N249" s="112">
        <f>'[1]Daily Roster'!$N249</f>
        <v>0</v>
      </c>
      <c r="O249" s="112">
        <f>'[1]Daily Roster'!$O249</f>
        <v>0</v>
      </c>
      <c r="P249" s="112">
        <f>'[1]Daily Roster'!$P249</f>
        <v>0</v>
      </c>
      <c r="Q249" s="112">
        <f>'[1]Daily Roster'!$Q249</f>
        <v>0</v>
      </c>
      <c r="R249" s="112">
        <f>'[1]Daily Roster'!$R249</f>
        <v>0</v>
      </c>
      <c r="S249" s="112">
        <f>'[1]Daily Roster'!$S249</f>
        <v>0</v>
      </c>
      <c r="T249" s="112">
        <f>'[1]Daily Roster'!$T249</f>
        <v>0</v>
      </c>
      <c r="V249" s="107"/>
      <c r="W249" s="107"/>
      <c r="X249" s="107"/>
      <c r="Z249" s="109"/>
      <c r="AA249" s="109"/>
      <c r="AB249" s="109"/>
      <c r="AC249" s="109"/>
      <c r="AD249" s="109"/>
      <c r="AF249" s="54"/>
    </row>
    <row r="250" spans="1:32" x14ac:dyDescent="0.3">
      <c r="A250" s="103">
        <v>43445</v>
      </c>
      <c r="B250" s="104" t="s">
        <v>2</v>
      </c>
      <c r="C250" s="112">
        <f>'[1]Daily Roster'!$C250</f>
        <v>0</v>
      </c>
      <c r="D250" s="112">
        <f>'[1]Daily Roster'!$D250</f>
        <v>0</v>
      </c>
      <c r="E250" s="112">
        <f>'[1]Daily Roster'!$E250</f>
        <v>0</v>
      </c>
      <c r="F250" s="112">
        <f>'[1]Daily Roster'!$F250</f>
        <v>0</v>
      </c>
      <c r="G250" s="112">
        <f>'[1]Daily Roster'!$G250</f>
        <v>0</v>
      </c>
      <c r="H250" s="112">
        <f>'[1]Daily Roster'!$H250</f>
        <v>0</v>
      </c>
      <c r="I250" s="112">
        <f>'[1]Daily Roster'!$I250</f>
        <v>0</v>
      </c>
      <c r="J250" s="112">
        <f>'[1]Daily Roster'!$J250</f>
        <v>0</v>
      </c>
      <c r="K250" s="112">
        <f>'[1]Daily Roster'!$K250</f>
        <v>0</v>
      </c>
      <c r="L250" s="112">
        <f>'[1]Daily Roster'!$L250</f>
        <v>0</v>
      </c>
      <c r="M250" s="112">
        <f>'[1]Daily Roster'!$M250</f>
        <v>0</v>
      </c>
      <c r="N250" s="112">
        <f>'[1]Daily Roster'!$N250</f>
        <v>0</v>
      </c>
      <c r="O250" s="112">
        <f>'[1]Daily Roster'!$O250</f>
        <v>0</v>
      </c>
      <c r="P250" s="112">
        <f>'[1]Daily Roster'!$P250</f>
        <v>0</v>
      </c>
      <c r="Q250" s="112">
        <f>'[1]Daily Roster'!$Q250</f>
        <v>0</v>
      </c>
      <c r="R250" s="112">
        <f>'[1]Daily Roster'!$R250</f>
        <v>0</v>
      </c>
      <c r="S250" s="112">
        <f>'[1]Daily Roster'!$S250</f>
        <v>0</v>
      </c>
      <c r="T250" s="112">
        <f>'[1]Daily Roster'!$T250</f>
        <v>0</v>
      </c>
      <c r="V250" s="107"/>
      <c r="W250" s="107"/>
      <c r="X250" s="107"/>
      <c r="Z250" s="109"/>
      <c r="AA250" s="109"/>
      <c r="AB250" s="109"/>
      <c r="AC250" s="109"/>
      <c r="AD250" s="109"/>
      <c r="AF250" s="54"/>
    </row>
    <row r="251" spans="1:32" x14ac:dyDescent="0.3">
      <c r="A251" s="103">
        <v>43446</v>
      </c>
      <c r="B251" s="104" t="s">
        <v>3</v>
      </c>
      <c r="C251" s="112">
        <f>'[1]Daily Roster'!$C251</f>
        <v>0</v>
      </c>
      <c r="D251" s="112">
        <f>'[1]Daily Roster'!$D251</f>
        <v>0</v>
      </c>
      <c r="E251" s="112">
        <f>'[1]Daily Roster'!$E251</f>
        <v>0</v>
      </c>
      <c r="F251" s="112">
        <f>'[1]Daily Roster'!$F251</f>
        <v>0</v>
      </c>
      <c r="G251" s="112">
        <f>'[1]Daily Roster'!$G251</f>
        <v>0</v>
      </c>
      <c r="H251" s="112">
        <f>'[1]Daily Roster'!$H251</f>
        <v>0</v>
      </c>
      <c r="I251" s="112">
        <f>'[1]Daily Roster'!$I251</f>
        <v>0</v>
      </c>
      <c r="J251" s="112">
        <f>'[1]Daily Roster'!$J251</f>
        <v>0</v>
      </c>
      <c r="K251" s="112">
        <f>'[1]Daily Roster'!$K251</f>
        <v>0</v>
      </c>
      <c r="L251" s="112">
        <f>'[1]Daily Roster'!$L251</f>
        <v>0</v>
      </c>
      <c r="M251" s="112">
        <f>'[1]Daily Roster'!$M251</f>
        <v>0</v>
      </c>
      <c r="N251" s="112">
        <f>'[1]Daily Roster'!$N251</f>
        <v>0</v>
      </c>
      <c r="O251" s="112">
        <f>'[1]Daily Roster'!$O251</f>
        <v>0</v>
      </c>
      <c r="P251" s="112">
        <f>'[1]Daily Roster'!$P251</f>
        <v>0</v>
      </c>
      <c r="Q251" s="112">
        <f>'[1]Daily Roster'!$Q251</f>
        <v>0</v>
      </c>
      <c r="R251" s="112">
        <f>'[1]Daily Roster'!$R251</f>
        <v>0</v>
      </c>
      <c r="S251" s="112">
        <f>'[1]Daily Roster'!$S251</f>
        <v>0</v>
      </c>
      <c r="T251" s="112">
        <f>'[1]Daily Roster'!$T251</f>
        <v>0</v>
      </c>
      <c r="V251" s="107"/>
      <c r="W251" s="107"/>
      <c r="X251" s="107"/>
      <c r="Z251" s="109"/>
      <c r="AA251" s="109"/>
      <c r="AB251" s="109"/>
      <c r="AC251" s="109"/>
      <c r="AD251" s="109"/>
      <c r="AF251" s="54"/>
    </row>
    <row r="252" spans="1:32" x14ac:dyDescent="0.3">
      <c r="A252" s="103">
        <v>43447</v>
      </c>
      <c r="B252" s="104" t="s">
        <v>4</v>
      </c>
      <c r="C252" s="112">
        <f>'[1]Daily Roster'!$C252</f>
        <v>0</v>
      </c>
      <c r="D252" s="112">
        <f>'[1]Daily Roster'!$D252</f>
        <v>0</v>
      </c>
      <c r="E252" s="112">
        <f>'[1]Daily Roster'!$E252</f>
        <v>0</v>
      </c>
      <c r="F252" s="112">
        <f>'[1]Daily Roster'!$F252</f>
        <v>0</v>
      </c>
      <c r="G252" s="112">
        <f>'[1]Daily Roster'!$G252</f>
        <v>0</v>
      </c>
      <c r="H252" s="112">
        <f>'[1]Daily Roster'!$H252</f>
        <v>0</v>
      </c>
      <c r="I252" s="112">
        <f>'[1]Daily Roster'!$I252</f>
        <v>0</v>
      </c>
      <c r="J252" s="112">
        <f>'[1]Daily Roster'!$J252</f>
        <v>0</v>
      </c>
      <c r="K252" s="112">
        <f>'[1]Daily Roster'!$K252</f>
        <v>0</v>
      </c>
      <c r="L252" s="112">
        <f>'[1]Daily Roster'!$L252</f>
        <v>0</v>
      </c>
      <c r="M252" s="112">
        <f>'[1]Daily Roster'!$M252</f>
        <v>0</v>
      </c>
      <c r="N252" s="112">
        <f>'[1]Daily Roster'!$N252</f>
        <v>0</v>
      </c>
      <c r="O252" s="112">
        <f>'[1]Daily Roster'!$O252</f>
        <v>0</v>
      </c>
      <c r="P252" s="112">
        <f>'[1]Daily Roster'!$P252</f>
        <v>0</v>
      </c>
      <c r="Q252" s="112">
        <f>'[1]Daily Roster'!$Q252</f>
        <v>0</v>
      </c>
      <c r="R252" s="112">
        <f>'[1]Daily Roster'!$R252</f>
        <v>0</v>
      </c>
      <c r="S252" s="112">
        <f>'[1]Daily Roster'!$S252</f>
        <v>0</v>
      </c>
      <c r="T252" s="112">
        <f>'[1]Daily Roster'!$T252</f>
        <v>0</v>
      </c>
      <c r="V252" s="107"/>
      <c r="W252" s="107"/>
      <c r="X252" s="107"/>
      <c r="Z252" s="109"/>
      <c r="AA252" s="109"/>
      <c r="AB252" s="109"/>
      <c r="AC252" s="109"/>
      <c r="AD252" s="109"/>
      <c r="AF252" s="54"/>
    </row>
    <row r="253" spans="1:32" x14ac:dyDescent="0.3">
      <c r="A253" s="103">
        <v>43448</v>
      </c>
      <c r="B253" s="104" t="s">
        <v>5</v>
      </c>
      <c r="C253" s="112">
        <f>'[1]Daily Roster'!$C253</f>
        <v>0</v>
      </c>
      <c r="D253" s="112">
        <f>'[1]Daily Roster'!$D253</f>
        <v>0</v>
      </c>
      <c r="E253" s="112">
        <f>'[1]Daily Roster'!$E253</f>
        <v>0</v>
      </c>
      <c r="F253" s="112">
        <f>'[1]Daily Roster'!$F253</f>
        <v>0</v>
      </c>
      <c r="G253" s="112">
        <f>'[1]Daily Roster'!$G253</f>
        <v>0</v>
      </c>
      <c r="H253" s="112">
        <f>'[1]Daily Roster'!$H253</f>
        <v>0</v>
      </c>
      <c r="I253" s="112">
        <f>'[1]Daily Roster'!$I253</f>
        <v>0</v>
      </c>
      <c r="J253" s="112">
        <f>'[1]Daily Roster'!$J253</f>
        <v>0</v>
      </c>
      <c r="K253" s="112">
        <f>'[1]Daily Roster'!$K253</f>
        <v>0</v>
      </c>
      <c r="L253" s="112">
        <f>'[1]Daily Roster'!$L253</f>
        <v>0</v>
      </c>
      <c r="M253" s="112">
        <f>'[1]Daily Roster'!$M253</f>
        <v>0</v>
      </c>
      <c r="N253" s="112">
        <f>'[1]Daily Roster'!$N253</f>
        <v>0</v>
      </c>
      <c r="O253" s="112">
        <f>'[1]Daily Roster'!$O253</f>
        <v>0</v>
      </c>
      <c r="P253" s="112">
        <f>'[1]Daily Roster'!$P253</f>
        <v>0</v>
      </c>
      <c r="Q253" s="112">
        <f>'[1]Daily Roster'!$Q253</f>
        <v>0</v>
      </c>
      <c r="R253" s="112">
        <f>'[1]Daily Roster'!$R253</f>
        <v>0</v>
      </c>
      <c r="S253" s="112">
        <f>'[1]Daily Roster'!$S253</f>
        <v>0</v>
      </c>
      <c r="T253" s="112">
        <f>'[1]Daily Roster'!$T253</f>
        <v>0</v>
      </c>
      <c r="V253" s="107"/>
      <c r="W253" s="107"/>
      <c r="X253" s="107"/>
      <c r="Z253" s="109"/>
      <c r="AA253" s="109"/>
      <c r="AB253" s="109"/>
      <c r="AC253" s="109"/>
      <c r="AD253" s="109"/>
      <c r="AF253" s="54"/>
    </row>
    <row r="254" spans="1:32" x14ac:dyDescent="0.3">
      <c r="A254" s="103">
        <v>43451</v>
      </c>
      <c r="B254" s="104" t="s">
        <v>1</v>
      </c>
      <c r="C254" s="112" t="str">
        <f>'[1]Daily Roster'!$C254</f>
        <v>Robert</v>
      </c>
      <c r="D254" s="112" t="str">
        <f>'[1]Daily Roster'!$D254</f>
        <v>Daisy</v>
      </c>
      <c r="E254" s="112" t="str">
        <f>'[1]Daily Roster'!$E254</f>
        <v>Stella</v>
      </c>
      <c r="F254" s="112" t="str">
        <f>'[1]Daily Roster'!$F254</f>
        <v>G.Lau</v>
      </c>
      <c r="G254" s="112" t="str">
        <f>'[1]Daily Roster'!$G254</f>
        <v>Lois</v>
      </c>
      <c r="H254" s="112" t="str">
        <f>'[1]Daily Roster'!$H254</f>
        <v>qq</v>
      </c>
      <c r="I254" s="112" t="str">
        <f>'[1]Daily Roster'!$I254</f>
        <v>T.Le&gt;12</v>
      </c>
      <c r="J254" s="112">
        <f>'[1]Daily Roster'!$J254</f>
        <v>0</v>
      </c>
      <c r="K254" s="112" t="str">
        <f>'[1]Daily Roster'!$K254</f>
        <v>qq</v>
      </c>
      <c r="L254" s="112">
        <f>'[1]Daily Roster'!$L254</f>
        <v>0</v>
      </c>
      <c r="M254" s="112">
        <f>'[1]Daily Roster'!$M254</f>
        <v>0</v>
      </c>
      <c r="N254" s="112">
        <f>'[1]Daily Roster'!$N254</f>
        <v>0</v>
      </c>
      <c r="O254" s="112">
        <f>'[1]Daily Roster'!$O254</f>
        <v>0</v>
      </c>
      <c r="P254" s="112">
        <f>'[1]Daily Roster'!$P254</f>
        <v>0</v>
      </c>
      <c r="Q254" s="112">
        <f>'[1]Daily Roster'!$Q254</f>
        <v>0</v>
      </c>
      <c r="R254" s="112">
        <f>'[1]Daily Roster'!$R254</f>
        <v>0</v>
      </c>
      <c r="S254" s="112">
        <f>'[1]Daily Roster'!$S254</f>
        <v>0</v>
      </c>
      <c r="T254" s="112">
        <f>'[1]Daily Roster'!$T254</f>
        <v>0</v>
      </c>
      <c r="V254" s="107"/>
      <c r="W254" s="107"/>
      <c r="X254" s="107"/>
      <c r="Z254" s="109"/>
      <c r="AA254" s="109"/>
      <c r="AB254" s="109"/>
      <c r="AC254" s="109"/>
      <c r="AD254" s="109"/>
      <c r="AF254" s="54"/>
    </row>
    <row r="255" spans="1:32" x14ac:dyDescent="0.3">
      <c r="A255" s="103">
        <v>43452</v>
      </c>
      <c r="B255" s="104" t="s">
        <v>2</v>
      </c>
      <c r="C255" s="112" t="str">
        <f>'[1]Daily Roster'!$C255</f>
        <v>Robert</v>
      </c>
      <c r="D255" s="112" t="str">
        <f>'[1]Daily Roster'!$D255</f>
        <v>Daisy</v>
      </c>
      <c r="E255" s="112" t="str">
        <f>'[1]Daily Roster'!$E255</f>
        <v>G.Lau</v>
      </c>
      <c r="F255" s="112" t="str">
        <f>'[1]Daily Roster'!$F255</f>
        <v>Yolanda</v>
      </c>
      <c r="G255" s="112" t="str">
        <f>'[1]Daily Roster'!$G255</f>
        <v>K.Tiong</v>
      </c>
      <c r="H255" s="112" t="str">
        <f>'[1]Daily Roster'!$H255</f>
        <v>qq</v>
      </c>
      <c r="I255" s="112" t="str">
        <f>'[1]Daily Roster'!$I255</f>
        <v>T.Le</v>
      </c>
      <c r="J255" s="112">
        <f>'[1]Daily Roster'!$J255</f>
        <v>0</v>
      </c>
      <c r="K255" s="112" t="str">
        <f>'[1]Daily Roster'!$K255</f>
        <v>qq</v>
      </c>
      <c r="L255" s="112">
        <f>'[1]Daily Roster'!$L255</f>
        <v>0</v>
      </c>
      <c r="M255" s="112">
        <f>'[1]Daily Roster'!$M255</f>
        <v>0</v>
      </c>
      <c r="N255" s="112">
        <f>'[1]Daily Roster'!$N255</f>
        <v>0</v>
      </c>
      <c r="O255" s="112">
        <f>'[1]Daily Roster'!$O255</f>
        <v>0</v>
      </c>
      <c r="P255" s="112">
        <f>'[1]Daily Roster'!$P255</f>
        <v>0</v>
      </c>
      <c r="Q255" s="112">
        <f>'[1]Daily Roster'!$Q255</f>
        <v>0</v>
      </c>
      <c r="R255" s="112">
        <f>'[1]Daily Roster'!$R255</f>
        <v>0</v>
      </c>
      <c r="S255" s="112">
        <f>'[1]Daily Roster'!$S255</f>
        <v>0</v>
      </c>
      <c r="T255" s="112">
        <f>'[1]Daily Roster'!$T255</f>
        <v>0</v>
      </c>
      <c r="V255" s="107"/>
      <c r="W255" s="107"/>
      <c r="X255" s="107"/>
      <c r="Z255" s="109"/>
      <c r="AA255" s="109"/>
      <c r="AB255" s="109"/>
      <c r="AC255" s="109"/>
      <c r="AD255" s="109"/>
      <c r="AF255" s="54"/>
    </row>
    <row r="256" spans="1:32" x14ac:dyDescent="0.3">
      <c r="A256" s="103">
        <v>43453</v>
      </c>
      <c r="B256" s="104" t="s">
        <v>3</v>
      </c>
      <c r="C256" s="112" t="str">
        <f>'[1]Daily Roster'!$C256</f>
        <v>Robert</v>
      </c>
      <c r="D256" s="112" t="str">
        <f>'[1]Daily Roster'!$D256</f>
        <v>Stella</v>
      </c>
      <c r="E256" s="112" t="str">
        <f>'[1]Daily Roster'!$E256</f>
        <v>Yolanda</v>
      </c>
      <c r="F256" s="112" t="str">
        <f>'[1]Daily Roster'!$F256</f>
        <v>K.Tiong</v>
      </c>
      <c r="G256" s="112" t="str">
        <f>'[1]Daily Roster'!$G256</f>
        <v>Kelly</v>
      </c>
      <c r="H256" s="112" t="str">
        <f>'[1]Daily Roster'!$H256</f>
        <v>qq</v>
      </c>
      <c r="I256" s="112" t="str">
        <f>'[1]Daily Roster'!$I256</f>
        <v>T.Le</v>
      </c>
      <c r="J256" s="112">
        <f>'[1]Daily Roster'!$J256</f>
        <v>0</v>
      </c>
      <c r="K256" s="112" t="str">
        <f>'[1]Daily Roster'!$K256</f>
        <v>qq</v>
      </c>
      <c r="L256" s="112">
        <f>'[1]Daily Roster'!$L256</f>
        <v>0</v>
      </c>
      <c r="M256" s="112">
        <f>'[1]Daily Roster'!$M256</f>
        <v>0</v>
      </c>
      <c r="N256" s="112">
        <f>'[1]Daily Roster'!$N256</f>
        <v>0</v>
      </c>
      <c r="O256" s="112">
        <f>'[1]Daily Roster'!$O256</f>
        <v>0</v>
      </c>
      <c r="P256" s="112">
        <f>'[1]Daily Roster'!$P256</f>
        <v>0</v>
      </c>
      <c r="Q256" s="112">
        <f>'[1]Daily Roster'!$Q256</f>
        <v>0</v>
      </c>
      <c r="R256" s="112">
        <f>'[1]Daily Roster'!$R256</f>
        <v>0</v>
      </c>
      <c r="S256" s="112">
        <f>'[1]Daily Roster'!$S256</f>
        <v>0</v>
      </c>
      <c r="T256" s="112">
        <f>'[1]Daily Roster'!$T256</f>
        <v>0</v>
      </c>
      <c r="V256" s="107"/>
      <c r="W256" s="107"/>
      <c r="X256" s="107"/>
      <c r="Z256" s="109"/>
      <c r="AA256" s="109"/>
      <c r="AB256" s="109"/>
      <c r="AC256" s="109"/>
      <c r="AD256" s="109"/>
      <c r="AF256" s="54"/>
    </row>
    <row r="257" spans="1:32" x14ac:dyDescent="0.3">
      <c r="A257" s="103">
        <v>43454</v>
      </c>
      <c r="B257" s="104" t="s">
        <v>4</v>
      </c>
      <c r="C257" s="112" t="str">
        <f>'[1]Daily Roster'!$C257</f>
        <v>Robert</v>
      </c>
      <c r="D257" s="112" t="str">
        <f>'[1]Daily Roster'!$D257</f>
        <v>Daisy</v>
      </c>
      <c r="E257" s="112" t="str">
        <f>'[1]Daily Roster'!$E257</f>
        <v>G.Lau</v>
      </c>
      <c r="F257" s="112" t="str">
        <f>'[1]Daily Roster'!$F257</f>
        <v>Yolanda</v>
      </c>
      <c r="G257" s="112" t="str">
        <f>'[1]Daily Roster'!$G257</f>
        <v>Lois</v>
      </c>
      <c r="H257" s="112" t="str">
        <f>'[1]Daily Roster'!$H257</f>
        <v>qq</v>
      </c>
      <c r="I257" s="112" t="str">
        <f>'[1]Daily Roster'!$I257</f>
        <v>T.Le</v>
      </c>
      <c r="J257" s="112">
        <f>'[1]Daily Roster'!$J257</f>
        <v>0</v>
      </c>
      <c r="K257" s="112" t="str">
        <f>'[1]Daily Roster'!$K257</f>
        <v>qq</v>
      </c>
      <c r="L257" s="112">
        <f>'[1]Daily Roster'!$L257</f>
        <v>0</v>
      </c>
      <c r="M257" s="112">
        <f>'[1]Daily Roster'!$M257</f>
        <v>0</v>
      </c>
      <c r="N257" s="112">
        <f>'[1]Daily Roster'!$N257</f>
        <v>0</v>
      </c>
      <c r="O257" s="112">
        <f>'[1]Daily Roster'!$O257</f>
        <v>0</v>
      </c>
      <c r="P257" s="112">
        <f>'[1]Daily Roster'!$P257</f>
        <v>0</v>
      </c>
      <c r="Q257" s="112">
        <f>'[1]Daily Roster'!$Q257</f>
        <v>0</v>
      </c>
      <c r="R257" s="112">
        <f>'[1]Daily Roster'!$R257</f>
        <v>0</v>
      </c>
      <c r="S257" s="112">
        <f>'[1]Daily Roster'!$S257</f>
        <v>0</v>
      </c>
      <c r="T257" s="112">
        <f>'[1]Daily Roster'!$T257</f>
        <v>0</v>
      </c>
      <c r="V257" s="107"/>
      <c r="W257" s="107"/>
      <c r="X257" s="107"/>
      <c r="Z257" s="109"/>
      <c r="AA257" s="109"/>
      <c r="AB257" s="109"/>
      <c r="AC257" s="109"/>
      <c r="AD257" s="109"/>
      <c r="AF257" s="54"/>
    </row>
    <row r="258" spans="1:32" x14ac:dyDescent="0.3">
      <c r="A258" s="103">
        <v>43455</v>
      </c>
      <c r="B258" s="104" t="s">
        <v>5</v>
      </c>
      <c r="C258" s="112" t="str">
        <f>'[1]Daily Roster'!$C258</f>
        <v>Robert</v>
      </c>
      <c r="D258" s="112" t="str">
        <f>'[1]Daily Roster'!$D258</f>
        <v>Daisy</v>
      </c>
      <c r="E258" s="112" t="str">
        <f>'[1]Daily Roster'!$E258</f>
        <v>Stella</v>
      </c>
      <c r="F258" s="112" t="str">
        <f>'[1]Daily Roster'!$F258</f>
        <v>G.Lau</v>
      </c>
      <c r="G258" s="112" t="str">
        <f>'[1]Daily Roster'!$G258</f>
        <v>Lois</v>
      </c>
      <c r="H258" s="112" t="str">
        <f>'[1]Daily Roster'!$H258</f>
        <v>qq</v>
      </c>
      <c r="I258" s="112" t="str">
        <f>'[1]Daily Roster'!$I258</f>
        <v>T.Le</v>
      </c>
      <c r="J258" s="112">
        <f>'[1]Daily Roster'!$J258</f>
        <v>0</v>
      </c>
      <c r="K258" s="112" t="str">
        <f>'[1]Daily Roster'!$K258</f>
        <v>qq</v>
      </c>
      <c r="L258" s="112">
        <f>'[1]Daily Roster'!$L258</f>
        <v>0</v>
      </c>
      <c r="M258" s="112">
        <f>'[1]Daily Roster'!$M258</f>
        <v>0</v>
      </c>
      <c r="N258" s="112">
        <f>'[1]Daily Roster'!$N258</f>
        <v>0</v>
      </c>
      <c r="O258" s="112">
        <f>'[1]Daily Roster'!$O258</f>
        <v>0</v>
      </c>
      <c r="P258" s="112">
        <f>'[1]Daily Roster'!$P258</f>
        <v>0</v>
      </c>
      <c r="Q258" s="112">
        <f>'[1]Daily Roster'!$Q258</f>
        <v>0</v>
      </c>
      <c r="R258" s="112">
        <f>'[1]Daily Roster'!$R258</f>
        <v>0</v>
      </c>
      <c r="S258" s="112">
        <f>'[1]Daily Roster'!$S258</f>
        <v>0</v>
      </c>
      <c r="T258" s="112">
        <f>'[1]Daily Roster'!$T258</f>
        <v>0</v>
      </c>
      <c r="V258" s="107"/>
      <c r="W258" s="107"/>
      <c r="X258" s="107"/>
      <c r="Z258" s="109"/>
      <c r="AA258" s="109"/>
      <c r="AB258" s="109"/>
      <c r="AC258" s="109"/>
      <c r="AD258" s="109"/>
      <c r="AF258" s="54"/>
    </row>
    <row r="259" spans="1:32" x14ac:dyDescent="0.3">
      <c r="A259" s="103">
        <v>43458</v>
      </c>
      <c r="B259" s="104" t="s">
        <v>1</v>
      </c>
      <c r="C259" s="112" t="str">
        <f>'[1]Daily Roster'!$C259</f>
        <v>Robert</v>
      </c>
      <c r="D259" s="112" t="str">
        <f>'[1]Daily Roster'!$D259</f>
        <v>Daisy</v>
      </c>
      <c r="E259" s="112" t="str">
        <f>'[1]Daily Roster'!$E259</f>
        <v>Stella</v>
      </c>
      <c r="F259" s="112" t="str">
        <f>'[1]Daily Roster'!$F259</f>
        <v>G.Lau</v>
      </c>
      <c r="G259" s="112" t="str">
        <f>'[1]Daily Roster'!$G259</f>
        <v>Lois</v>
      </c>
      <c r="H259" s="112" t="str">
        <f>'[1]Daily Roster'!$H259</f>
        <v>qq</v>
      </c>
      <c r="I259" s="112" t="str">
        <f>'[1]Daily Roster'!$I259</f>
        <v>T.Le</v>
      </c>
      <c r="J259" s="112">
        <f>'[1]Daily Roster'!$J259</f>
        <v>0</v>
      </c>
      <c r="K259" s="112" t="str">
        <f>'[1]Daily Roster'!$K259</f>
        <v>qq</v>
      </c>
      <c r="L259" s="112">
        <f>'[1]Daily Roster'!$L259</f>
        <v>0</v>
      </c>
      <c r="M259" s="112">
        <f>'[1]Daily Roster'!$M259</f>
        <v>0</v>
      </c>
      <c r="N259" s="112">
        <f>'[1]Daily Roster'!$N259</f>
        <v>0</v>
      </c>
      <c r="O259" s="112">
        <f>'[1]Daily Roster'!$O259</f>
        <v>0</v>
      </c>
      <c r="P259" s="112">
        <f>'[1]Daily Roster'!$P259</f>
        <v>0</v>
      </c>
      <c r="Q259" s="112">
        <f>'[1]Daily Roster'!$Q259</f>
        <v>0</v>
      </c>
      <c r="R259" s="112">
        <f>'[1]Daily Roster'!$R259</f>
        <v>0</v>
      </c>
      <c r="S259" s="112">
        <f>'[1]Daily Roster'!$S259</f>
        <v>0</v>
      </c>
      <c r="T259" s="112">
        <f>'[1]Daily Roster'!$T259</f>
        <v>0</v>
      </c>
      <c r="V259" s="107"/>
      <c r="W259" s="107"/>
      <c r="X259" s="107"/>
      <c r="Z259" s="109"/>
      <c r="AA259" s="109"/>
      <c r="AB259" s="109"/>
      <c r="AC259" s="109"/>
      <c r="AD259" s="109"/>
      <c r="AF259" s="54"/>
    </row>
    <row r="260" spans="1:32" x14ac:dyDescent="0.3">
      <c r="A260" s="103">
        <v>43459</v>
      </c>
      <c r="B260" s="104" t="s">
        <v>2</v>
      </c>
      <c r="C260" s="112" t="str">
        <f>'[1]Daily Roster'!$C260</f>
        <v>Public Holiday</v>
      </c>
      <c r="D260" s="112" t="str">
        <f>'[1]Daily Roster'!$D260</f>
        <v>Public Holiday</v>
      </c>
      <c r="E260" s="112" t="str">
        <f>'[1]Daily Roster'!$E260</f>
        <v>Public Holiday</v>
      </c>
      <c r="F260" s="112" t="str">
        <f>'[1]Daily Roster'!$F260</f>
        <v>Public Holiday</v>
      </c>
      <c r="G260" s="112" t="str">
        <f>'[1]Daily Roster'!$G260</f>
        <v>Public Holiday</v>
      </c>
      <c r="H260" s="112" t="str">
        <f>'[1]Daily Roster'!$H260</f>
        <v>Public Holiday</v>
      </c>
      <c r="I260" s="112" t="str">
        <f>'[1]Daily Roster'!$I260</f>
        <v>Public Holiday</v>
      </c>
      <c r="J260" s="112">
        <f>'[1]Daily Roster'!$J260</f>
        <v>0</v>
      </c>
      <c r="K260" s="112" t="str">
        <f>'[1]Daily Roster'!$K260</f>
        <v>qq</v>
      </c>
      <c r="L260" s="112">
        <f>'[1]Daily Roster'!$L260</f>
        <v>0</v>
      </c>
      <c r="M260" s="112">
        <f>'[1]Daily Roster'!$M260</f>
        <v>0</v>
      </c>
      <c r="N260" s="112">
        <f>'[1]Daily Roster'!$N260</f>
        <v>0</v>
      </c>
      <c r="O260" s="112">
        <f>'[1]Daily Roster'!$O260</f>
        <v>0</v>
      </c>
      <c r="P260" s="112">
        <f>'[1]Daily Roster'!$P260</f>
        <v>0</v>
      </c>
      <c r="Q260" s="112">
        <f>'[1]Daily Roster'!$Q260</f>
        <v>0</v>
      </c>
      <c r="R260" s="112">
        <f>'[1]Daily Roster'!$R260</f>
        <v>0</v>
      </c>
      <c r="S260" s="112">
        <f>'[1]Daily Roster'!$S260</f>
        <v>0</v>
      </c>
      <c r="T260" s="112">
        <f>'[1]Daily Roster'!$T260</f>
        <v>0</v>
      </c>
      <c r="V260" s="107"/>
      <c r="W260" s="107"/>
      <c r="X260" s="107"/>
      <c r="Z260" s="109"/>
      <c r="AA260" s="109"/>
      <c r="AB260" s="109"/>
      <c r="AC260" s="109"/>
      <c r="AD260" s="109"/>
      <c r="AF260" s="54"/>
    </row>
    <row r="261" spans="1:32" x14ac:dyDescent="0.3">
      <c r="A261" s="103">
        <v>43460</v>
      </c>
      <c r="B261" s="104" t="s">
        <v>3</v>
      </c>
      <c r="C261" s="112" t="str">
        <f>'[1]Daily Roster'!$C261</f>
        <v>Public Holiday</v>
      </c>
      <c r="D261" s="112" t="str">
        <f>'[1]Daily Roster'!$D261</f>
        <v>Public Holiday</v>
      </c>
      <c r="E261" s="112" t="str">
        <f>'[1]Daily Roster'!$E261</f>
        <v>Public Holiday</v>
      </c>
      <c r="F261" s="112" t="str">
        <f>'[1]Daily Roster'!$F261</f>
        <v>Public Holiday</v>
      </c>
      <c r="G261" s="112" t="str">
        <f>'[1]Daily Roster'!$G261</f>
        <v>Public Holiday</v>
      </c>
      <c r="H261" s="112" t="str">
        <f>'[1]Daily Roster'!$H261</f>
        <v>Public Holiday</v>
      </c>
      <c r="I261" s="112" t="str">
        <f>'[1]Daily Roster'!$I261</f>
        <v>Public Holiday</v>
      </c>
      <c r="J261" s="112">
        <f>'[1]Daily Roster'!$J261</f>
        <v>0</v>
      </c>
      <c r="K261" s="112" t="str">
        <f>'[1]Daily Roster'!$K261</f>
        <v>qq</v>
      </c>
      <c r="L261" s="112">
        <f>'[1]Daily Roster'!$L261</f>
        <v>0</v>
      </c>
      <c r="M261" s="112">
        <f>'[1]Daily Roster'!$M261</f>
        <v>0</v>
      </c>
      <c r="N261" s="112">
        <f>'[1]Daily Roster'!$N261</f>
        <v>0</v>
      </c>
      <c r="O261" s="112">
        <f>'[1]Daily Roster'!$O261</f>
        <v>0</v>
      </c>
      <c r="P261" s="112">
        <f>'[1]Daily Roster'!$P261</f>
        <v>0</v>
      </c>
      <c r="Q261" s="112">
        <f>'[1]Daily Roster'!$Q261</f>
        <v>0</v>
      </c>
      <c r="R261" s="112">
        <f>'[1]Daily Roster'!$R261</f>
        <v>0</v>
      </c>
      <c r="S261" s="112">
        <f>'[1]Daily Roster'!$S261</f>
        <v>0</v>
      </c>
      <c r="T261" s="112">
        <f>'[1]Daily Roster'!$T261</f>
        <v>0</v>
      </c>
      <c r="V261" s="107"/>
      <c r="W261" s="107"/>
      <c r="X261" s="107"/>
      <c r="Z261" s="109"/>
      <c r="AA261" s="109"/>
      <c r="AB261" s="109"/>
      <c r="AC261" s="109"/>
      <c r="AD261" s="109"/>
      <c r="AF261" s="54"/>
    </row>
    <row r="262" spans="1:32" x14ac:dyDescent="0.3">
      <c r="A262" s="103">
        <v>43461</v>
      </c>
      <c r="B262" s="104" t="s">
        <v>4</v>
      </c>
      <c r="C262" s="112" t="str">
        <f>'[1]Daily Roster'!$C262</f>
        <v>Robert</v>
      </c>
      <c r="D262" s="112" t="str">
        <f>'[1]Daily Roster'!$D262</f>
        <v>Daisy</v>
      </c>
      <c r="E262" s="112" t="str">
        <f>'[1]Daily Roster'!$E262</f>
        <v>Bernadette</v>
      </c>
      <c r="F262" s="112" t="str">
        <f>'[1]Daily Roster'!$F262</f>
        <v>G.Lau</v>
      </c>
      <c r="G262" s="112" t="str">
        <f>'[1]Daily Roster'!$G262</f>
        <v>Lois</v>
      </c>
      <c r="H262" s="112" t="str">
        <f>'[1]Daily Roster'!$H262</f>
        <v>qq</v>
      </c>
      <c r="I262" s="112" t="str">
        <f>'[1]Daily Roster'!$I262</f>
        <v>T.Le</v>
      </c>
      <c r="J262" s="112">
        <f>'[1]Daily Roster'!$J262</f>
        <v>0</v>
      </c>
      <c r="K262" s="112" t="str">
        <f>'[1]Daily Roster'!$K262</f>
        <v>qq</v>
      </c>
      <c r="L262" s="112">
        <f>'[1]Daily Roster'!$L262</f>
        <v>0</v>
      </c>
      <c r="M262" s="112">
        <f>'[1]Daily Roster'!$M262</f>
        <v>0</v>
      </c>
      <c r="N262" s="112">
        <f>'[1]Daily Roster'!$N262</f>
        <v>0</v>
      </c>
      <c r="O262" s="112">
        <f>'[1]Daily Roster'!$O262</f>
        <v>0</v>
      </c>
      <c r="P262" s="112">
        <f>'[1]Daily Roster'!$P262</f>
        <v>0</v>
      </c>
      <c r="Q262" s="112">
        <f>'[1]Daily Roster'!$Q262</f>
        <v>0</v>
      </c>
      <c r="R262" s="112">
        <f>'[1]Daily Roster'!$R262</f>
        <v>0</v>
      </c>
      <c r="S262" s="112">
        <f>'[1]Daily Roster'!$S262</f>
        <v>0</v>
      </c>
      <c r="T262" s="112">
        <f>'[1]Daily Roster'!$T262</f>
        <v>0</v>
      </c>
      <c r="V262" s="107"/>
      <c r="W262" s="107"/>
      <c r="X262" s="107"/>
      <c r="Z262" s="109"/>
      <c r="AA262" s="109"/>
      <c r="AB262" s="109"/>
      <c r="AC262" s="109"/>
      <c r="AD262" s="109"/>
      <c r="AF262" s="54"/>
    </row>
    <row r="263" spans="1:32" x14ac:dyDescent="0.3">
      <c r="A263" s="103">
        <v>43462</v>
      </c>
      <c r="B263" s="104" t="s">
        <v>5</v>
      </c>
      <c r="C263" s="112" t="str">
        <f>'[1]Daily Roster'!$C263</f>
        <v>G.Lau</v>
      </c>
      <c r="D263" s="112" t="str">
        <f>'[1]Daily Roster'!$D263</f>
        <v>Daisy</v>
      </c>
      <c r="E263" s="112" t="str">
        <f>'[1]Daily Roster'!$E263</f>
        <v>Stella</v>
      </c>
      <c r="F263" s="112" t="str">
        <f>'[1]Daily Roster'!$F263</f>
        <v>K.Tiong</v>
      </c>
      <c r="G263" s="112" t="str">
        <f>'[1]Daily Roster'!$G263</f>
        <v>Lois</v>
      </c>
      <c r="H263" s="112" t="str">
        <f>'[1]Daily Roster'!$H263</f>
        <v>qq</v>
      </c>
      <c r="I263" s="112" t="str">
        <f>'[1]Daily Roster'!$I263</f>
        <v>T.Le</v>
      </c>
      <c r="J263" s="112">
        <f>'[1]Daily Roster'!$J263</f>
        <v>0</v>
      </c>
      <c r="K263" s="112" t="str">
        <f>'[1]Daily Roster'!$K263</f>
        <v>qq</v>
      </c>
      <c r="L263" s="112">
        <f>'[1]Daily Roster'!$L263</f>
        <v>0</v>
      </c>
      <c r="M263" s="112">
        <f>'[1]Daily Roster'!$M263</f>
        <v>0</v>
      </c>
      <c r="N263" s="112">
        <f>'[1]Daily Roster'!$N263</f>
        <v>0</v>
      </c>
      <c r="O263" s="112">
        <f>'[1]Daily Roster'!$O263</f>
        <v>0</v>
      </c>
      <c r="P263" s="112">
        <f>'[1]Daily Roster'!$P263</f>
        <v>0</v>
      </c>
      <c r="Q263" s="112">
        <f>'[1]Daily Roster'!$Q263</f>
        <v>0</v>
      </c>
      <c r="R263" s="112">
        <f>'[1]Daily Roster'!$R263</f>
        <v>0</v>
      </c>
      <c r="S263" s="112">
        <f>'[1]Daily Roster'!$S263</f>
        <v>0</v>
      </c>
      <c r="T263" s="112">
        <f>'[1]Daily Roster'!$T263</f>
        <v>0</v>
      </c>
      <c r="V263" s="107"/>
      <c r="W263" s="107"/>
      <c r="X263" s="107"/>
      <c r="Z263" s="109"/>
      <c r="AA263" s="109"/>
      <c r="AB263" s="109"/>
      <c r="AC263" s="109"/>
      <c r="AD263" s="109"/>
      <c r="AF263" s="54"/>
    </row>
    <row r="264" spans="1:32" x14ac:dyDescent="0.3">
      <c r="A264" s="103">
        <v>43465</v>
      </c>
      <c r="B264" s="104" t="s">
        <v>498</v>
      </c>
      <c r="C264" s="112" t="str">
        <f>'[1]Daily Roster'!$C264</f>
        <v>Robert</v>
      </c>
      <c r="D264" s="112" t="str">
        <f>'[1]Daily Roster'!$D264</f>
        <v>Daisy</v>
      </c>
      <c r="E264" s="112" t="str">
        <f>'[1]Daily Roster'!$E264</f>
        <v>G.Lau</v>
      </c>
      <c r="F264" s="112" t="str">
        <f>'[1]Daily Roster'!$F264</f>
        <v>Bernadette</v>
      </c>
      <c r="G264" s="112" t="str">
        <f>'[1]Daily Roster'!$G264</f>
        <v>Stella</v>
      </c>
      <c r="H264" s="112">
        <f>'[1]Daily Roster'!$H264</f>
        <v>0</v>
      </c>
      <c r="I264" s="112" t="str">
        <f>'[1]Daily Roster'!$I264</f>
        <v>T.Le</v>
      </c>
      <c r="J264" s="112">
        <f>'[1]Daily Roster'!$J264</f>
        <v>0</v>
      </c>
      <c r="K264" s="112" t="str">
        <f>'[1]Daily Roster'!$K264</f>
        <v>V.Le</v>
      </c>
      <c r="L264" s="112">
        <f>'[1]Daily Roster'!$L264</f>
        <v>0</v>
      </c>
      <c r="M264" s="112">
        <f>'[1]Daily Roster'!$M264</f>
        <v>0</v>
      </c>
      <c r="N264" s="112">
        <f>'[1]Daily Roster'!$N264</f>
        <v>0</v>
      </c>
      <c r="O264" s="112">
        <f>'[1]Daily Roster'!$O264</f>
        <v>0</v>
      </c>
      <c r="P264" s="112">
        <f>'[1]Daily Roster'!$P264</f>
        <v>0</v>
      </c>
      <c r="Q264" s="112">
        <f>'[1]Daily Roster'!$Q264</f>
        <v>0</v>
      </c>
      <c r="R264" s="112">
        <f>'[1]Daily Roster'!$R264</f>
        <v>0</v>
      </c>
      <c r="S264" s="112">
        <f>'[1]Daily Roster'!$S264</f>
        <v>0</v>
      </c>
      <c r="T264" s="112">
        <f>'[1]Daily Roster'!$T264</f>
        <v>0</v>
      </c>
      <c r="V264" s="231"/>
      <c r="W264" s="231"/>
      <c r="X264" s="231"/>
      <c r="Z264" s="232"/>
      <c r="AA264" s="232"/>
      <c r="AB264" s="232"/>
      <c r="AC264" s="232"/>
      <c r="AD264" s="232"/>
      <c r="AF264" s="233"/>
    </row>
    <row r="265" spans="1:32" x14ac:dyDescent="0.3">
      <c r="A265" s="103"/>
      <c r="B265" s="229"/>
      <c r="C265" s="230"/>
      <c r="D265" s="230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V265" s="231"/>
      <c r="W265" s="231"/>
      <c r="X265" s="231"/>
      <c r="Z265" s="232"/>
      <c r="AA265" s="232"/>
      <c r="AB265" s="232"/>
      <c r="AC265" s="232"/>
      <c r="AD265" s="232"/>
      <c r="AF265" s="233"/>
    </row>
    <row r="266" spans="1:32" x14ac:dyDescent="0.3">
      <c r="A266" s="103"/>
      <c r="B266" s="229"/>
      <c r="C266" s="230"/>
      <c r="D266" s="230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0"/>
      <c r="P266" s="230"/>
      <c r="Q266" s="230"/>
      <c r="R266" s="230"/>
      <c r="S266" s="230"/>
      <c r="T266" s="230"/>
      <c r="V266" s="231"/>
      <c r="W266" s="231"/>
      <c r="X266" s="231"/>
      <c r="Z266" s="232"/>
      <c r="AA266" s="232"/>
      <c r="AB266" s="232"/>
      <c r="AC266" s="232"/>
      <c r="AD266" s="232"/>
      <c r="AF266" s="233"/>
    </row>
    <row r="267" spans="1:32" x14ac:dyDescent="0.3">
      <c r="A267" s="234"/>
    </row>
    <row r="268" spans="1:32" x14ac:dyDescent="0.3">
      <c r="A268" s="234"/>
    </row>
    <row r="269" spans="1:32" x14ac:dyDescent="0.3">
      <c r="A269" s="234"/>
    </row>
    <row r="270" spans="1:32" x14ac:dyDescent="0.3">
      <c r="A270" s="234"/>
      <c r="B270" t="s">
        <v>75</v>
      </c>
    </row>
    <row r="271" spans="1:32" x14ac:dyDescent="0.3">
      <c r="A271" s="234"/>
      <c r="B271" t="s">
        <v>76</v>
      </c>
    </row>
    <row r="272" spans="1:32" x14ac:dyDescent="0.3">
      <c r="A272" s="235"/>
      <c r="B272" t="s">
        <v>77</v>
      </c>
    </row>
    <row r="273" spans="1:2" x14ac:dyDescent="0.3">
      <c r="A273" s="235"/>
      <c r="B273" t="s">
        <v>78</v>
      </c>
    </row>
    <row r="274" spans="1:2" x14ac:dyDescent="0.3">
      <c r="B274" t="s">
        <v>79</v>
      </c>
    </row>
    <row r="275" spans="1:2" x14ac:dyDescent="0.3">
      <c r="B275" t="s">
        <v>80</v>
      </c>
    </row>
    <row r="276" spans="1:2" x14ac:dyDescent="0.3">
      <c r="B276" t="s">
        <v>81</v>
      </c>
    </row>
    <row r="277" spans="1:2" x14ac:dyDescent="0.3">
      <c r="B277" t="s">
        <v>82</v>
      </c>
    </row>
    <row r="278" spans="1:2" x14ac:dyDescent="0.3">
      <c r="B278" t="s">
        <v>83</v>
      </c>
    </row>
    <row r="279" spans="1:2" x14ac:dyDescent="0.3">
      <c r="B279" t="s">
        <v>84</v>
      </c>
    </row>
    <row r="280" spans="1:2" x14ac:dyDescent="0.3">
      <c r="B280" t="s">
        <v>85</v>
      </c>
    </row>
  </sheetData>
  <conditionalFormatting sqref="A1:AF2 A3:B4 U3:AF266 B5:B266 A5:A271">
    <cfRule type="containsText" dxfId="28" priority="5" operator="containsText" text="qq">
      <formula>NOT(ISERROR(SEARCH("qq",A1)))</formula>
    </cfRule>
    <cfRule type="containsText" dxfId="27" priority="6" operator="containsText" text="Public Holiday">
      <formula>NOT(ISERROR(SEARCH("Public Holiday",A1)))</formula>
    </cfRule>
    <cfRule type="containsText" dxfId="26" priority="7" operator="containsText" text="blank">
      <formula>NOT(ISERROR(SEARCH("blank",A1)))</formula>
    </cfRule>
  </conditionalFormatting>
  <conditionalFormatting sqref="C3:T266">
    <cfRule type="containsText" dxfId="25" priority="3" operator="containsText" text="COVER">
      <formula>NOT(ISERROR(SEARCH("COVER",C3)))</formula>
    </cfRule>
    <cfRule type="containsText" dxfId="24" priority="4" operator="containsText" text="blank">
      <formula>NOT(ISERROR(SEARCH("blank",C3)))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8"/>
  <sheetViews>
    <sheetView topLeftCell="A238" zoomScale="82" zoomScaleNormal="82" workbookViewId="0">
      <selection activeCell="B12" sqref="B12"/>
    </sheetView>
  </sheetViews>
  <sheetFormatPr defaultColWidth="9" defaultRowHeight="16.5" x14ac:dyDescent="0.3"/>
  <cols>
    <col min="1" max="1" width="9.875" style="131" customWidth="1"/>
    <col min="2" max="2" width="10.75" style="62" bestFit="1" customWidth="1"/>
    <col min="3" max="3" width="16.25" style="62" bestFit="1" customWidth="1"/>
    <col min="4" max="4" width="15.375" style="62" bestFit="1" customWidth="1"/>
    <col min="5" max="5" width="17" style="62" bestFit="1" customWidth="1"/>
    <col min="6" max="7" width="13.375" style="62" bestFit="1" customWidth="1"/>
    <col min="8" max="8" width="19.375" style="62" bestFit="1" customWidth="1"/>
    <col min="9" max="9" width="18.125" style="62" bestFit="1" customWidth="1"/>
    <col min="10" max="10" width="28" style="62" bestFit="1" customWidth="1"/>
    <col min="11" max="12" width="17.625" style="62" bestFit="1" customWidth="1"/>
    <col min="13" max="13" width="32.875" style="62" bestFit="1" customWidth="1"/>
    <col min="14" max="20" width="15.375" style="62" bestFit="1" customWidth="1"/>
    <col min="21" max="16384" width="9" style="62"/>
  </cols>
  <sheetData>
    <row r="1" spans="1:20" s="121" customFormat="1" x14ac:dyDescent="0.3">
      <c r="A1" s="7"/>
      <c r="B1" s="119"/>
      <c r="C1" s="56" t="str">
        <f>'[12]Daily Roster'!$C1</f>
        <v>MED INFO</v>
      </c>
      <c r="D1" s="56" t="str">
        <f>'[12]Daily Roster'!$D1</f>
        <v>MED INFO INTERN</v>
      </c>
      <c r="E1" s="56" t="str">
        <f>'[12]Daily Roster'!$E1</f>
        <v>MED INFO TRAINING</v>
      </c>
      <c r="F1" s="56" t="str">
        <f>'[12]Daily Roster'!$F1</f>
        <v>INPATIENTS</v>
      </c>
      <c r="G1" s="56" t="str">
        <f>'[12]Daily Roster'!$G1</f>
        <v>INPATIENTS</v>
      </c>
      <c r="H1" s="56" t="str">
        <f>'[12]Daily Roster'!$H1</f>
        <v>INPATIENTS</v>
      </c>
      <c r="I1" s="56" t="str">
        <f>'[12]Daily Roster'!$I1</f>
        <v>INPATIENT INTERN</v>
      </c>
      <c r="J1" s="56" t="str">
        <f>'[12]Daily Roster'!$J1</f>
        <v>INPATIENT INTERN</v>
      </c>
      <c r="K1" s="56" t="str">
        <f>'[12]Daily Roster'!$K1</f>
        <v>(8am-4.30pm) HOMR / CDC CLINIC</v>
      </c>
      <c r="L1" s="56" t="str">
        <f>'[12]Daily Roster'!$L1</f>
        <v>(8am-4.30pm) HOMR</v>
      </c>
      <c r="M1" s="56" t="str">
        <f>'[12]Daily Roster'!$M1</f>
        <v>(8am-4.30pm) HOMR</v>
      </c>
      <c r="N1" s="56" t="str">
        <f>'[12]Daily Roster'!$N1</f>
        <v>(8am-4.30pm) HOMR</v>
      </c>
      <c r="O1" s="56" t="str">
        <f>'[12]Daily Roster'!$O1</f>
        <v>(8am-4.30pm) HOMR / AAC / PR INTERN</v>
      </c>
      <c r="P1" s="56" t="str">
        <f>'[12]Daily Roster'!$P1</f>
        <v>[PHARMACY ROLE]</v>
      </c>
      <c r="Q1" s="56" t="str">
        <f>'[12]Daily Roster'!$Q1</f>
        <v>[PHARMACY ROLE]</v>
      </c>
      <c r="R1" s="56" t="str">
        <f>'[12]Daily Roster'!$R1</f>
        <v>[PHARMACY ROLE]</v>
      </c>
      <c r="S1" s="56" t="str">
        <f>'[12]Daily Roster'!$S1</f>
        <v>[PHARMACY ROLE]</v>
      </c>
      <c r="T1" s="56" t="str">
        <f>'[12]Daily Roster'!$T1</f>
        <v>[PHARMACY ROLE]</v>
      </c>
    </row>
    <row r="2" spans="1:20" x14ac:dyDescent="0.3">
      <c r="A2" s="7">
        <v>43466</v>
      </c>
      <c r="B2" s="1" t="s">
        <v>1</v>
      </c>
      <c r="C2" s="56" t="str">
        <f>'[12]Daily Roster'!$C2</f>
        <v>public holiday</v>
      </c>
      <c r="D2" s="56" t="str">
        <f>'[12]Daily Roster'!$D2</f>
        <v>public holiday</v>
      </c>
      <c r="E2" s="56" t="str">
        <f>'[12]Daily Roster'!$E2</f>
        <v>public holiday</v>
      </c>
      <c r="F2" s="56" t="str">
        <f>'[12]Daily Roster'!$F2</f>
        <v>public holiday</v>
      </c>
      <c r="G2" s="56" t="str">
        <f>'[12]Daily Roster'!$G2</f>
        <v>public holiday</v>
      </c>
      <c r="H2" s="56" t="str">
        <f>'[12]Daily Roster'!$H2</f>
        <v>public holiday</v>
      </c>
      <c r="I2" s="56" t="str">
        <f>'[12]Daily Roster'!$I2</f>
        <v>public holiday</v>
      </c>
      <c r="J2" s="56" t="str">
        <f>'[12]Daily Roster'!$J2</f>
        <v>public holiday</v>
      </c>
      <c r="K2" s="56" t="str">
        <f>'[12]Daily Roster'!$K2</f>
        <v>public holiday</v>
      </c>
      <c r="L2" s="56" t="str">
        <f>'[12]Daily Roster'!$L2</f>
        <v>public holiday</v>
      </c>
      <c r="M2" s="56" t="str">
        <f>'[12]Daily Roster'!$M2</f>
        <v>public holiday</v>
      </c>
      <c r="N2" s="56" t="str">
        <f>'[12]Daily Roster'!$N2</f>
        <v>public holiday</v>
      </c>
      <c r="O2" s="56" t="str">
        <f>'[12]Daily Roster'!$O2</f>
        <v>public holiday</v>
      </c>
      <c r="P2" s="56" t="str">
        <f>'[12]Daily Roster'!$P2</f>
        <v>public holiday</v>
      </c>
      <c r="Q2" s="56" t="str">
        <f>'[12]Daily Roster'!$Q2</f>
        <v>public holiday</v>
      </c>
      <c r="R2" s="56" t="str">
        <f>'[12]Daily Roster'!$R2</f>
        <v>public holiday</v>
      </c>
      <c r="S2" s="56" t="str">
        <f>'[12]Daily Roster'!$S2</f>
        <v>public holiday</v>
      </c>
      <c r="T2" s="56" t="str">
        <f>'[12]Daily Roster'!$T2</f>
        <v>public holiday</v>
      </c>
    </row>
    <row r="3" spans="1:20" x14ac:dyDescent="0.3">
      <c r="A3" s="7">
        <v>43467</v>
      </c>
      <c r="B3" s="1" t="s">
        <v>2</v>
      </c>
      <c r="C3" s="56" t="str">
        <f>'[12]Daily Roster'!$C3</f>
        <v>Rodney</v>
      </c>
      <c r="D3" s="56" t="str">
        <f>'[12]Daily Roster'!$D3</f>
        <v>Thao</v>
      </c>
      <c r="E3" s="56" t="str">
        <f>'[12]Daily Roster'!$E3</f>
        <v>qq</v>
      </c>
      <c r="F3" s="56" t="str">
        <f>'[12]Daily Roster'!$F3</f>
        <v>Adil</v>
      </c>
      <c r="G3" s="56" t="str">
        <f>'[12]Daily Roster'!$G3</f>
        <v>Taylor</v>
      </c>
      <c r="H3" s="56" t="str">
        <f>'[12]Daily Roster'!$H3</f>
        <v>Domenica</v>
      </c>
      <c r="I3" s="56" t="str">
        <f>'[12]Daily Roster'!$I3</f>
        <v>Ana</v>
      </c>
      <c r="J3" s="56" t="str">
        <f>'[12]Daily Roster'!$J3</f>
        <v>Tinh</v>
      </c>
      <c r="K3" s="56" t="str">
        <f>'[12]Daily Roster'!$K3</f>
        <v>M.Hanna</v>
      </c>
      <c r="L3" s="56" t="str">
        <f>'[12]Daily Roster'!$L3</f>
        <v>Sophia</v>
      </c>
      <c r="M3" s="56" t="str">
        <f>'[12]Daily Roster'!$M3</f>
        <v>blank</v>
      </c>
      <c r="N3" s="56">
        <f>'[12]Daily Roster'!$N3</f>
        <v>0</v>
      </c>
      <c r="O3" s="56">
        <f>'[12]Daily Roster'!$O3</f>
        <v>0</v>
      </c>
      <c r="P3" s="56">
        <f>'[12]Daily Roster'!$P3</f>
        <v>0</v>
      </c>
      <c r="Q3" s="56">
        <f>'[12]Daily Roster'!$Q3</f>
        <v>0</v>
      </c>
      <c r="R3" s="56">
        <f>'[12]Daily Roster'!$R3</f>
        <v>0</v>
      </c>
      <c r="S3" s="56">
        <f>'[12]Daily Roster'!$S3</f>
        <v>0</v>
      </c>
      <c r="T3" s="56">
        <f>'[12]Daily Roster'!$T3</f>
        <v>0</v>
      </c>
    </row>
    <row r="4" spans="1:20" x14ac:dyDescent="0.3">
      <c r="A4" s="7">
        <v>43468</v>
      </c>
      <c r="B4" s="1" t="s">
        <v>3</v>
      </c>
      <c r="C4" s="56" t="str">
        <f>'[12]Daily Roster'!$C4</f>
        <v>Rodney</v>
      </c>
      <c r="D4" s="56" t="str">
        <f>'[12]Daily Roster'!$D4</f>
        <v>Thao</v>
      </c>
      <c r="E4" s="56" t="str">
        <f>'[12]Daily Roster'!$E4</f>
        <v>April (LS)</v>
      </c>
      <c r="F4" s="56" t="str">
        <f>'[12]Daily Roster'!$F4</f>
        <v>Adil</v>
      </c>
      <c r="G4" s="56" t="str">
        <f>'[12]Daily Roster'!$G4</f>
        <v>Taylor</v>
      </c>
      <c r="H4" s="56" t="str">
        <f>'[12]Daily Roster'!$H4</f>
        <v>Domenica</v>
      </c>
      <c r="I4" s="56" t="str">
        <f>'[12]Daily Roster'!$I4</f>
        <v>Ana</v>
      </c>
      <c r="J4" s="56" t="str">
        <f>'[12]Daily Roster'!$J4</f>
        <v>Tinh</v>
      </c>
      <c r="K4" s="56" t="str">
        <f>'[12]Daily Roster'!$K4</f>
        <v>Maia</v>
      </c>
      <c r="L4" s="56" t="str">
        <f>'[12]Daily Roster'!$L4</f>
        <v>Sophia</v>
      </c>
      <c r="M4" s="56" t="str">
        <f>'[12]Daily Roster'!$M4</f>
        <v>blank</v>
      </c>
      <c r="N4" s="56">
        <f>'[12]Daily Roster'!$N4</f>
        <v>0</v>
      </c>
      <c r="O4" s="56">
        <f>'[12]Daily Roster'!$O4</f>
        <v>0</v>
      </c>
      <c r="P4" s="56">
        <f>'[12]Daily Roster'!$P4</f>
        <v>0</v>
      </c>
      <c r="Q4" s="56">
        <f>'[12]Daily Roster'!$Q4</f>
        <v>0</v>
      </c>
      <c r="R4" s="56">
        <f>'[12]Daily Roster'!$R4</f>
        <v>0</v>
      </c>
      <c r="S4" s="56">
        <f>'[12]Daily Roster'!$S4</f>
        <v>0</v>
      </c>
      <c r="T4" s="56">
        <f>'[12]Daily Roster'!$T4</f>
        <v>0</v>
      </c>
    </row>
    <row r="5" spans="1:20" x14ac:dyDescent="0.3">
      <c r="A5" s="7">
        <v>43469</v>
      </c>
      <c r="B5" s="1" t="s">
        <v>4</v>
      </c>
      <c r="C5" s="56" t="str">
        <f>'[12]Daily Roster'!$C5</f>
        <v>Rodney</v>
      </c>
      <c r="D5" s="56" t="str">
        <f>'[12]Daily Roster'!$D5</f>
        <v>Thao</v>
      </c>
      <c r="E5" s="56" t="str">
        <f>'[12]Daily Roster'!$E5</f>
        <v>qq</v>
      </c>
      <c r="F5" s="56" t="str">
        <f>'[12]Daily Roster'!$F5</f>
        <v>Adil</v>
      </c>
      <c r="G5" s="56" t="str">
        <f>'[12]Daily Roster'!$G5</f>
        <v>Mohammed</v>
      </c>
      <c r="H5" s="56" t="str">
        <f>'[12]Daily Roster'!$H5</f>
        <v>Simone</v>
      </c>
      <c r="I5" s="56" t="str">
        <f>'[12]Daily Roster'!$I5</f>
        <v>Ana</v>
      </c>
      <c r="J5" s="56" t="str">
        <f>'[12]Daily Roster'!$J5</f>
        <v>Tinh</v>
      </c>
      <c r="K5" s="56" t="str">
        <f>'[12]Daily Roster'!$K5</f>
        <v>M.Hanna</v>
      </c>
      <c r="L5" s="56" t="str">
        <f>'[12]Daily Roster'!$L5</f>
        <v>qq</v>
      </c>
      <c r="M5" s="56" t="str">
        <f>'[12]Daily Roster'!$M5</f>
        <v>blank</v>
      </c>
      <c r="N5" s="56">
        <f>'[12]Daily Roster'!$N5</f>
        <v>0</v>
      </c>
      <c r="O5" s="56">
        <f>'[12]Daily Roster'!$O5</f>
        <v>0</v>
      </c>
      <c r="P5" s="56">
        <f>'[12]Daily Roster'!$P5</f>
        <v>0</v>
      </c>
      <c r="Q5" s="56">
        <f>'[12]Daily Roster'!$Q5</f>
        <v>0</v>
      </c>
      <c r="R5" s="56">
        <f>'[12]Daily Roster'!$R5</f>
        <v>0</v>
      </c>
      <c r="S5" s="56">
        <f>'[12]Daily Roster'!$S5</f>
        <v>0</v>
      </c>
      <c r="T5" s="56">
        <f>'[12]Daily Roster'!$T5</f>
        <v>0</v>
      </c>
    </row>
    <row r="6" spans="1:20" x14ac:dyDescent="0.3">
      <c r="A6" s="7">
        <v>43472</v>
      </c>
      <c r="B6" s="1" t="s">
        <v>5</v>
      </c>
      <c r="C6" s="56" t="str">
        <f>'[12]Daily Roster'!$C6</f>
        <v>Rodney</v>
      </c>
      <c r="D6" s="56" t="str">
        <f>'[12]Daily Roster'!$D6</f>
        <v>Thao</v>
      </c>
      <c r="E6" s="56">
        <f>'[12]Daily Roster'!$E6</f>
        <v>0</v>
      </c>
      <c r="F6" s="56" t="str">
        <f>'[12]Daily Roster'!$F6</f>
        <v>Adil</v>
      </c>
      <c r="G6" s="56" t="str">
        <f>'[12]Daily Roster'!$G6</f>
        <v>Taylor</v>
      </c>
      <c r="H6" s="56" t="str">
        <f>'[12]Daily Roster'!$H6</f>
        <v>qq</v>
      </c>
      <c r="I6" s="56">
        <f>'[12]Daily Roster'!$I6</f>
        <v>0</v>
      </c>
      <c r="J6" s="56">
        <f>'[12]Daily Roster'!$J6</f>
        <v>0</v>
      </c>
      <c r="K6" s="56" t="str">
        <f>'[12]Daily Roster'!$K6</f>
        <v>Maia</v>
      </c>
      <c r="L6" s="56" t="str">
        <f>'[12]Daily Roster'!$L6</f>
        <v>Sophia</v>
      </c>
      <c r="M6" s="56" t="str">
        <f>'[12]Daily Roster'!$M6</f>
        <v>Amelia</v>
      </c>
      <c r="N6" s="56">
        <f>'[12]Daily Roster'!$N6</f>
        <v>0</v>
      </c>
      <c r="O6" s="56">
        <f>'[12]Daily Roster'!$O6</f>
        <v>0</v>
      </c>
      <c r="P6" s="56">
        <f>'[12]Daily Roster'!$P6</f>
        <v>0</v>
      </c>
      <c r="Q6" s="56">
        <f>'[12]Daily Roster'!$Q6</f>
        <v>0</v>
      </c>
      <c r="R6" s="56">
        <f>'[12]Daily Roster'!$R6</f>
        <v>0</v>
      </c>
      <c r="S6" s="56">
        <f>'[12]Daily Roster'!$S6</f>
        <v>0</v>
      </c>
      <c r="T6" s="56">
        <f>'[12]Daily Roster'!$T6</f>
        <v>0</v>
      </c>
    </row>
    <row r="7" spans="1:20" x14ac:dyDescent="0.3">
      <c r="A7" s="7">
        <v>43473</v>
      </c>
      <c r="B7" s="1" t="s">
        <v>1</v>
      </c>
      <c r="C7" s="56" t="str">
        <f>'[12]Daily Roster'!$C7</f>
        <v>Rodney</v>
      </c>
      <c r="D7" s="56" t="str">
        <f>'[12]Daily Roster'!$D7</f>
        <v>qq</v>
      </c>
      <c r="E7" s="56">
        <f>'[12]Daily Roster'!$E7</f>
        <v>0</v>
      </c>
      <c r="F7" s="56" t="str">
        <f>'[12]Daily Roster'!$F7</f>
        <v>Adil</v>
      </c>
      <c r="G7" s="56" t="str">
        <f>'[12]Daily Roster'!$G7</f>
        <v>Taylor</v>
      </c>
      <c r="H7" s="56" t="str">
        <f>'[12]Daily Roster'!$H7</f>
        <v>V.Shen</v>
      </c>
      <c r="I7" s="56">
        <f>'[12]Daily Roster'!$I7</f>
        <v>0</v>
      </c>
      <c r="J7" s="56">
        <f>'[12]Daily Roster'!$J7</f>
        <v>0</v>
      </c>
      <c r="K7" s="56" t="str">
        <f>'[12]Daily Roster'!$K7</f>
        <v>Maia</v>
      </c>
      <c r="L7" s="56" t="str">
        <f>'[12]Daily Roster'!$L7</f>
        <v>Sophia</v>
      </c>
      <c r="M7" s="56" t="str">
        <f>'[12]Daily Roster'!$M7</f>
        <v>qq</v>
      </c>
      <c r="N7" s="56">
        <f>'[12]Daily Roster'!$N7</f>
        <v>0</v>
      </c>
      <c r="O7" s="56">
        <f>'[12]Daily Roster'!$O7</f>
        <v>0</v>
      </c>
      <c r="P7" s="56">
        <f>'[12]Daily Roster'!$P7</f>
        <v>0</v>
      </c>
      <c r="Q7" s="56">
        <f>'[12]Daily Roster'!$Q7</f>
        <v>0</v>
      </c>
      <c r="R7" s="56">
        <f>'[12]Daily Roster'!$R7</f>
        <v>0</v>
      </c>
      <c r="S7" s="56">
        <f>'[12]Daily Roster'!$S7</f>
        <v>0</v>
      </c>
      <c r="T7" s="56">
        <f>'[12]Daily Roster'!$T7</f>
        <v>0</v>
      </c>
    </row>
    <row r="8" spans="1:20" x14ac:dyDescent="0.3">
      <c r="A8" s="7">
        <v>43474</v>
      </c>
      <c r="B8" s="1" t="s">
        <v>2</v>
      </c>
      <c r="C8" s="56" t="str">
        <f>'[12]Daily Roster'!$C8</f>
        <v>Rodney</v>
      </c>
      <c r="D8" s="56" t="str">
        <f>'[12]Daily Roster'!$D8</f>
        <v>qq</v>
      </c>
      <c r="E8" s="56">
        <f>'[12]Daily Roster'!$E8</f>
        <v>0</v>
      </c>
      <c r="F8" s="56" t="str">
        <f>'[12]Daily Roster'!$F8</f>
        <v>Adil</v>
      </c>
      <c r="G8" s="56" t="str">
        <f>'[12]Daily Roster'!$G8</f>
        <v>Taylor</v>
      </c>
      <c r="H8" s="56" t="str">
        <f>'[12]Daily Roster'!$H8</f>
        <v>Domenica</v>
      </c>
      <c r="I8" s="56">
        <f>'[12]Daily Roster'!$I8</f>
        <v>0</v>
      </c>
      <c r="J8" s="56">
        <f>'[12]Daily Roster'!$J8</f>
        <v>0</v>
      </c>
      <c r="K8" s="56" t="str">
        <f>'[12]Daily Roster'!$K8</f>
        <v>M.Hanna</v>
      </c>
      <c r="L8" s="56" t="str">
        <f>'[12]Daily Roster'!$L8</f>
        <v>Sophia</v>
      </c>
      <c r="M8" s="56" t="str">
        <f>'[12]Daily Roster'!$M8</f>
        <v>Kelly</v>
      </c>
      <c r="N8" s="56">
        <f>'[12]Daily Roster'!$N8</f>
        <v>0</v>
      </c>
      <c r="O8" s="56">
        <f>'[12]Daily Roster'!$O8</f>
        <v>0</v>
      </c>
      <c r="P8" s="56">
        <f>'[12]Daily Roster'!$P8</f>
        <v>0</v>
      </c>
      <c r="Q8" s="56">
        <f>'[12]Daily Roster'!$Q8</f>
        <v>0</v>
      </c>
      <c r="R8" s="56">
        <f>'[12]Daily Roster'!$R8</f>
        <v>0</v>
      </c>
      <c r="S8" s="56">
        <f>'[12]Daily Roster'!$S8</f>
        <v>0</v>
      </c>
      <c r="T8" s="56">
        <f>'[12]Daily Roster'!$T8</f>
        <v>0</v>
      </c>
    </row>
    <row r="9" spans="1:20" x14ac:dyDescent="0.3">
      <c r="A9" s="7">
        <v>43475</v>
      </c>
      <c r="B9" s="1" t="s">
        <v>3</v>
      </c>
      <c r="C9" s="56" t="str">
        <f>'[12]Daily Roster'!$C9</f>
        <v>Rodney</v>
      </c>
      <c r="D9" s="56" t="str">
        <f>'[12]Daily Roster'!$D9</f>
        <v>Thao</v>
      </c>
      <c r="E9" s="56">
        <f>'[12]Daily Roster'!$E9</f>
        <v>0</v>
      </c>
      <c r="F9" s="56" t="str">
        <f>'[12]Daily Roster'!$F9</f>
        <v>Adil</v>
      </c>
      <c r="G9" s="56" t="str">
        <f>'[12]Daily Roster'!$G9</f>
        <v>Taylor</v>
      </c>
      <c r="H9" s="56" t="str">
        <f>'[12]Daily Roster'!$H9</f>
        <v>Domenica</v>
      </c>
      <c r="I9" s="56">
        <f>'[12]Daily Roster'!$I9</f>
        <v>0</v>
      </c>
      <c r="J9" s="56">
        <f>'[12]Daily Roster'!$J9</f>
        <v>0</v>
      </c>
      <c r="K9" s="56" t="str">
        <f>'[12]Daily Roster'!$K9</f>
        <v>Maia</v>
      </c>
      <c r="L9" s="56" t="str">
        <f>'[12]Daily Roster'!$L9</f>
        <v>Sophia</v>
      </c>
      <c r="M9" s="56" t="str">
        <f>'[12]Daily Roster'!$M9</f>
        <v>Kelly</v>
      </c>
      <c r="N9" s="56">
        <f>'[12]Daily Roster'!$N9</f>
        <v>0</v>
      </c>
      <c r="O9" s="56">
        <f>'[12]Daily Roster'!$O9</f>
        <v>0</v>
      </c>
      <c r="P9" s="56">
        <f>'[12]Daily Roster'!$P9</f>
        <v>0</v>
      </c>
      <c r="Q9" s="56">
        <f>'[12]Daily Roster'!$Q9</f>
        <v>0</v>
      </c>
      <c r="R9" s="56">
        <f>'[12]Daily Roster'!$R9</f>
        <v>0</v>
      </c>
      <c r="S9" s="56">
        <f>'[12]Daily Roster'!$S9</f>
        <v>0</v>
      </c>
      <c r="T9" s="56">
        <f>'[12]Daily Roster'!$T9</f>
        <v>0</v>
      </c>
    </row>
    <row r="10" spans="1:20" x14ac:dyDescent="0.3">
      <c r="A10" s="7">
        <v>43476</v>
      </c>
      <c r="B10" s="1" t="s">
        <v>4</v>
      </c>
      <c r="C10" s="56" t="str">
        <f>'[12]Daily Roster'!$C10</f>
        <v>Rodney</v>
      </c>
      <c r="D10" s="56" t="str">
        <f>'[12]Daily Roster'!$D10</f>
        <v>Thao</v>
      </c>
      <c r="E10" s="56">
        <f>'[12]Daily Roster'!$E10</f>
        <v>0</v>
      </c>
      <c r="F10" s="56" t="str">
        <f>'[12]Daily Roster'!$F10</f>
        <v>Adil</v>
      </c>
      <c r="G10" s="56" t="str">
        <f>'[12]Daily Roster'!$G10</f>
        <v>Taylor</v>
      </c>
      <c r="H10" s="56" t="str">
        <f>'[12]Daily Roster'!$H10</f>
        <v>qq</v>
      </c>
      <c r="I10" s="56">
        <f>'[12]Daily Roster'!$I10</f>
        <v>0</v>
      </c>
      <c r="J10" s="56">
        <f>'[12]Daily Roster'!$J10</f>
        <v>0</v>
      </c>
      <c r="K10" s="56" t="str">
        <f>'[12]Daily Roster'!$K10</f>
        <v>M.Hanna</v>
      </c>
      <c r="L10" s="56" t="str">
        <f>'[12]Daily Roster'!$L10</f>
        <v>Sophia</v>
      </c>
      <c r="M10" s="56" t="str">
        <f>'[12]Daily Roster'!$M10</f>
        <v>Amelia</v>
      </c>
      <c r="N10" s="56">
        <f>'[12]Daily Roster'!$N10</f>
        <v>0</v>
      </c>
      <c r="O10" s="56">
        <f>'[12]Daily Roster'!$O10</f>
        <v>0</v>
      </c>
      <c r="P10" s="56">
        <f>'[12]Daily Roster'!$P10</f>
        <v>0</v>
      </c>
      <c r="Q10" s="56">
        <f>'[12]Daily Roster'!$Q10</f>
        <v>0</v>
      </c>
      <c r="R10" s="56">
        <f>'[12]Daily Roster'!$R10</f>
        <v>0</v>
      </c>
      <c r="S10" s="56">
        <f>'[12]Daily Roster'!$S10</f>
        <v>0</v>
      </c>
      <c r="T10" s="56">
        <f>'[12]Daily Roster'!$T10</f>
        <v>0</v>
      </c>
    </row>
    <row r="11" spans="1:20" x14ac:dyDescent="0.3">
      <c r="A11" s="7">
        <v>43479</v>
      </c>
      <c r="B11" s="1" t="s">
        <v>5</v>
      </c>
      <c r="C11" s="56" t="str">
        <f>'[12]Daily Roster'!$C11</f>
        <v>Rodney</v>
      </c>
      <c r="D11" s="56" t="str">
        <f>'[12]Daily Roster'!$D11</f>
        <v>qq</v>
      </c>
      <c r="E11" s="56">
        <f>'[12]Daily Roster'!$E11</f>
        <v>0</v>
      </c>
      <c r="F11" s="56" t="str">
        <f>'[12]Daily Roster'!$F11</f>
        <v>Taylor</v>
      </c>
      <c r="G11" s="56" t="str">
        <f>'[12]Daily Roster'!$G11</f>
        <v>Mohammed</v>
      </c>
      <c r="H11" s="56" t="str">
        <f>'[12]Daily Roster'!$H11</f>
        <v>qq</v>
      </c>
      <c r="I11" s="56" t="str">
        <f>'[12]Daily Roster'!$I11</f>
        <v>Roshny</v>
      </c>
      <c r="J11" s="56" t="str">
        <f>'[12]Daily Roster'!$J11</f>
        <v>qq</v>
      </c>
      <c r="K11" s="56" t="str">
        <f>'[12]Daily Roster'!$K11</f>
        <v>Maia</v>
      </c>
      <c r="L11" s="56" t="str">
        <f>'[12]Daily Roster'!$L11</f>
        <v>Sophia</v>
      </c>
      <c r="M11" s="56" t="str">
        <f>'[12]Daily Roster'!$M11</f>
        <v>Amelia</v>
      </c>
      <c r="N11" s="56" t="str">
        <f>'[12]Daily Roster'!$N11</f>
        <v>qq</v>
      </c>
      <c r="O11" s="56">
        <f>'[12]Daily Roster'!$O11</f>
        <v>0</v>
      </c>
      <c r="P11" s="56">
        <f>'[12]Daily Roster'!$P11</f>
        <v>0</v>
      </c>
      <c r="Q11" s="56">
        <f>'[12]Daily Roster'!$Q11</f>
        <v>0</v>
      </c>
      <c r="R11" s="56">
        <f>'[12]Daily Roster'!$R11</f>
        <v>0</v>
      </c>
      <c r="S11" s="56">
        <f>'[12]Daily Roster'!$S11</f>
        <v>0</v>
      </c>
      <c r="T11" s="56">
        <f>'[12]Daily Roster'!$T11</f>
        <v>0</v>
      </c>
    </row>
    <row r="12" spans="1:20" x14ac:dyDescent="0.3">
      <c r="A12" s="7">
        <v>43480</v>
      </c>
      <c r="B12" s="1" t="s">
        <v>1</v>
      </c>
      <c r="C12" s="56" t="str">
        <f>'[12]Daily Roster'!$C12</f>
        <v>Rodney</v>
      </c>
      <c r="D12" s="56" t="str">
        <f>'[12]Daily Roster'!$D12</f>
        <v>qq</v>
      </c>
      <c r="E12" s="56">
        <f>'[12]Daily Roster'!$E12</f>
        <v>0</v>
      </c>
      <c r="F12" s="56" t="str">
        <f>'[12]Daily Roster'!$F12</f>
        <v>Adil</v>
      </c>
      <c r="G12" s="56" t="str">
        <f>'[12]Daily Roster'!$G12</f>
        <v>Mohammed</v>
      </c>
      <c r="H12" s="56" t="str">
        <f>'[12]Daily Roster'!$H12</f>
        <v>qq</v>
      </c>
      <c r="I12" s="56" t="str">
        <f>'[12]Daily Roster'!$I12</f>
        <v>Roshny</v>
      </c>
      <c r="J12" s="56" t="str">
        <f>'[12]Daily Roster'!$J12</f>
        <v>qq</v>
      </c>
      <c r="K12" s="56" t="str">
        <f>'[12]Daily Roster'!$K12</f>
        <v>Maia</v>
      </c>
      <c r="L12" s="56" t="str">
        <f>'[12]Daily Roster'!$L12</f>
        <v>Sophia</v>
      </c>
      <c r="M12" s="56" t="str">
        <f>'[12]Daily Roster'!$M12</f>
        <v>Amelia</v>
      </c>
      <c r="N12" s="56" t="str">
        <f>'[12]Daily Roster'!$N12</f>
        <v>qq</v>
      </c>
      <c r="O12" s="56">
        <f>'[12]Daily Roster'!$O12</f>
        <v>0</v>
      </c>
      <c r="P12" s="56">
        <f>'[12]Daily Roster'!$P12</f>
        <v>0</v>
      </c>
      <c r="Q12" s="56">
        <f>'[12]Daily Roster'!$Q12</f>
        <v>0</v>
      </c>
      <c r="R12" s="56">
        <f>'[12]Daily Roster'!$R12</f>
        <v>0</v>
      </c>
      <c r="S12" s="56">
        <f>'[12]Daily Roster'!$S12</f>
        <v>0</v>
      </c>
      <c r="T12" s="56">
        <f>'[12]Daily Roster'!$T12</f>
        <v>0</v>
      </c>
    </row>
    <row r="13" spans="1:20" x14ac:dyDescent="0.3">
      <c r="A13" s="7">
        <v>43481</v>
      </c>
      <c r="B13" s="1" t="s">
        <v>2</v>
      </c>
      <c r="C13" s="56" t="str">
        <f>'[12]Daily Roster'!$C13</f>
        <v>Rodney</v>
      </c>
      <c r="D13" s="56" t="str">
        <f>'[12]Daily Roster'!$D13</f>
        <v>Edward</v>
      </c>
      <c r="E13" s="56">
        <f>'[12]Daily Roster'!$E13</f>
        <v>0</v>
      </c>
      <c r="F13" s="56" t="str">
        <f>'[12]Daily Roster'!$F13</f>
        <v>Adil</v>
      </c>
      <c r="G13" s="56" t="str">
        <f>'[12]Daily Roster'!$G13</f>
        <v>Mohammed</v>
      </c>
      <c r="H13" s="56" t="str">
        <f>'[12]Daily Roster'!$H13</f>
        <v>Domenica</v>
      </c>
      <c r="I13" s="56" t="str">
        <f>'[12]Daily Roster'!$I13</f>
        <v>Roshny</v>
      </c>
      <c r="J13" s="56" t="str">
        <f>'[12]Daily Roster'!$J13</f>
        <v>qq</v>
      </c>
      <c r="K13" s="56" t="str">
        <f>'[12]Daily Roster'!$K13</f>
        <v>M.Hanna</v>
      </c>
      <c r="L13" s="56" t="str">
        <f>'[12]Daily Roster'!$L13</f>
        <v>Sophia</v>
      </c>
      <c r="M13" s="56" t="str">
        <f>'[12]Daily Roster'!$M13</f>
        <v>Amelia</v>
      </c>
      <c r="N13" s="56" t="str">
        <f>'[12]Daily Roster'!$N13</f>
        <v>Maia</v>
      </c>
      <c r="O13" s="56">
        <f>'[12]Daily Roster'!$O13</f>
        <v>0</v>
      </c>
      <c r="P13" s="56">
        <f>'[12]Daily Roster'!$P13</f>
        <v>0</v>
      </c>
      <c r="Q13" s="56">
        <f>'[12]Daily Roster'!$Q13</f>
        <v>0</v>
      </c>
      <c r="R13" s="56">
        <f>'[12]Daily Roster'!$R13</f>
        <v>0</v>
      </c>
      <c r="S13" s="56">
        <f>'[12]Daily Roster'!$S13</f>
        <v>0</v>
      </c>
      <c r="T13" s="56">
        <f>'[12]Daily Roster'!$T13</f>
        <v>0</v>
      </c>
    </row>
    <row r="14" spans="1:20" x14ac:dyDescent="0.3">
      <c r="A14" s="7">
        <v>43482</v>
      </c>
      <c r="B14" s="1" t="s">
        <v>3</v>
      </c>
      <c r="C14" s="56" t="str">
        <f>'[12]Daily Roster'!$C14</f>
        <v>Rodney</v>
      </c>
      <c r="D14" s="56" t="str">
        <f>'[12]Daily Roster'!$D14</f>
        <v>Edward</v>
      </c>
      <c r="E14" s="56">
        <f>'[12]Daily Roster'!$E14</f>
        <v>0</v>
      </c>
      <c r="F14" s="56" t="str">
        <f>'[12]Daily Roster'!$F14</f>
        <v>Adil</v>
      </c>
      <c r="G14" s="56" t="str">
        <f>'[12]Daily Roster'!$G14</f>
        <v>Taylor/Mohammed&gt;11.30(RMB)</v>
      </c>
      <c r="H14" s="56" t="str">
        <f>'[12]Daily Roster'!$H14</f>
        <v>Domenica</v>
      </c>
      <c r="I14" s="56" t="str">
        <f>'[12]Daily Roster'!$I14</f>
        <v>Roshny</v>
      </c>
      <c r="J14" s="56" t="str">
        <f>'[12]Daily Roster'!$J14</f>
        <v>V.Mai(RMB)</v>
      </c>
      <c r="K14" s="56" t="str">
        <f>'[12]Daily Roster'!$K14</f>
        <v>qq</v>
      </c>
      <c r="L14" s="56" t="str">
        <f>'[12]Daily Roster'!$L14</f>
        <v>Sophia</v>
      </c>
      <c r="M14" s="56" t="str">
        <f>'[12]Daily Roster'!$M14</f>
        <v>Amelia</v>
      </c>
      <c r="N14" s="56" t="str">
        <f>'[12]Daily Roster'!$N14</f>
        <v>qq</v>
      </c>
      <c r="O14" s="56">
        <f>'[12]Daily Roster'!$O14</f>
        <v>0</v>
      </c>
      <c r="P14" s="56">
        <f>'[12]Daily Roster'!$P14</f>
        <v>0</v>
      </c>
      <c r="Q14" s="56">
        <f>'[12]Daily Roster'!$Q14</f>
        <v>0</v>
      </c>
      <c r="R14" s="56">
        <f>'[12]Daily Roster'!$R14</f>
        <v>0</v>
      </c>
      <c r="S14" s="56">
        <f>'[12]Daily Roster'!$S14</f>
        <v>0</v>
      </c>
      <c r="T14" s="56">
        <f>'[12]Daily Roster'!$T14</f>
        <v>0</v>
      </c>
    </row>
    <row r="15" spans="1:20" x14ac:dyDescent="0.3">
      <c r="A15" s="7">
        <v>43483</v>
      </c>
      <c r="B15" s="1" t="s">
        <v>4</v>
      </c>
      <c r="C15" s="56" t="str">
        <f>'[12]Daily Roster'!$C15</f>
        <v>Rodney</v>
      </c>
      <c r="D15" s="56" t="str">
        <f>'[12]Daily Roster'!$D15</f>
        <v>Edward</v>
      </c>
      <c r="E15" s="56">
        <f>'[12]Daily Roster'!$E15</f>
        <v>0</v>
      </c>
      <c r="F15" s="56" t="str">
        <f>'[12]Daily Roster'!$F15</f>
        <v>Adil</v>
      </c>
      <c r="G15" s="56" t="str">
        <f>'[12]Daily Roster'!$G15</f>
        <v>Mohammed</v>
      </c>
      <c r="H15" s="56" t="str">
        <f>'[12]Daily Roster'!$H15</f>
        <v>qq</v>
      </c>
      <c r="I15" s="56" t="str">
        <f>'[12]Daily Roster'!$I15</f>
        <v>Roshny</v>
      </c>
      <c r="J15" s="56" t="str">
        <f>'[12]Daily Roster'!$J15</f>
        <v>qq</v>
      </c>
      <c r="K15" s="56" t="str">
        <f>'[12]Daily Roster'!$K15</f>
        <v>M.Hanna</v>
      </c>
      <c r="L15" s="56" t="str">
        <f>'[12]Daily Roster'!$L15</f>
        <v>Sophia</v>
      </c>
      <c r="M15" s="56" t="str">
        <f>'[12]Daily Roster'!$M15</f>
        <v>Amelia</v>
      </c>
      <c r="N15" s="56" t="str">
        <f>'[12]Daily Roster'!$N15</f>
        <v>qq</v>
      </c>
      <c r="O15" s="56">
        <f>'[12]Daily Roster'!$O15</f>
        <v>0</v>
      </c>
      <c r="P15" s="56">
        <f>'[12]Daily Roster'!$P15</f>
        <v>0</v>
      </c>
      <c r="Q15" s="56">
        <f>'[12]Daily Roster'!$Q15</f>
        <v>0</v>
      </c>
      <c r="R15" s="56">
        <f>'[12]Daily Roster'!$R15</f>
        <v>0</v>
      </c>
      <c r="S15" s="56">
        <f>'[12]Daily Roster'!$S15</f>
        <v>0</v>
      </c>
      <c r="T15" s="56">
        <f>'[12]Daily Roster'!$T15</f>
        <v>0</v>
      </c>
    </row>
    <row r="16" spans="1:20" x14ac:dyDescent="0.3">
      <c r="A16" s="7">
        <v>43486</v>
      </c>
      <c r="B16" s="1" t="s">
        <v>5</v>
      </c>
      <c r="C16" s="56" t="str">
        <f>'[12]Daily Roster'!$C16</f>
        <v>Rodney</v>
      </c>
      <c r="D16" s="56" t="str">
        <f>'[12]Daily Roster'!$D16</f>
        <v>Edward (LS)</v>
      </c>
      <c r="E16" s="56">
        <f>'[12]Daily Roster'!$E16</f>
        <v>0</v>
      </c>
      <c r="F16" s="56" t="str">
        <f>'[12]Daily Roster'!$F16</f>
        <v>Adil</v>
      </c>
      <c r="G16" s="56" t="str">
        <f>'[12]Daily Roster'!$G16</f>
        <v>Mohammed</v>
      </c>
      <c r="H16" s="56" t="str">
        <f>'[12]Daily Roster'!$H16</f>
        <v>qq</v>
      </c>
      <c r="I16" s="56" t="str">
        <f>'[12]Daily Roster'!$I16</f>
        <v>Lauren</v>
      </c>
      <c r="J16" s="56" t="str">
        <f>'[12]Daily Roster'!$J16</f>
        <v>Nha</v>
      </c>
      <c r="K16" s="56" t="str">
        <f>'[12]Daily Roster'!$K16</f>
        <v>A.Tran</v>
      </c>
      <c r="L16" s="56" t="str">
        <f>'[12]Daily Roster'!$L16</f>
        <v>Sophia</v>
      </c>
      <c r="M16" s="56" t="str">
        <f>'[12]Daily Roster'!$M16</f>
        <v>Amelia</v>
      </c>
      <c r="N16" s="56">
        <f>'[12]Daily Roster'!$N16</f>
        <v>0</v>
      </c>
      <c r="O16" s="56">
        <f>'[12]Daily Roster'!$O16</f>
        <v>0</v>
      </c>
      <c r="P16" s="56">
        <f>'[12]Daily Roster'!$P16</f>
        <v>0</v>
      </c>
      <c r="Q16" s="56">
        <f>'[12]Daily Roster'!$Q16</f>
        <v>0</v>
      </c>
      <c r="R16" s="56">
        <f>'[12]Daily Roster'!$R16</f>
        <v>0</v>
      </c>
      <c r="S16" s="56">
        <f>'[12]Daily Roster'!$S16</f>
        <v>0</v>
      </c>
      <c r="T16" s="56">
        <f>'[12]Daily Roster'!$T16</f>
        <v>0</v>
      </c>
    </row>
    <row r="17" spans="1:20" x14ac:dyDescent="0.3">
      <c r="A17" s="7">
        <v>43487</v>
      </c>
      <c r="B17" s="1" t="s">
        <v>1</v>
      </c>
      <c r="C17" s="56" t="str">
        <f>'[12]Daily Roster'!$C17</f>
        <v>Rodney</v>
      </c>
      <c r="D17" s="56" t="str">
        <f>'[12]Daily Roster'!$D17</f>
        <v>Edward (LS)</v>
      </c>
      <c r="E17" s="56">
        <f>'[12]Daily Roster'!$E17</f>
        <v>0</v>
      </c>
      <c r="F17" s="56" t="str">
        <f>'[12]Daily Roster'!$F17</f>
        <v>Adil</v>
      </c>
      <c r="G17" s="56" t="str">
        <f>'[12]Daily Roster'!$G17</f>
        <v>Taylor</v>
      </c>
      <c r="H17" s="56" t="str">
        <f>'[12]Daily Roster'!$H17</f>
        <v>qq</v>
      </c>
      <c r="I17" s="56" t="str">
        <f>'[12]Daily Roster'!$I17</f>
        <v>Lauren</v>
      </c>
      <c r="J17" s="56" t="str">
        <f>'[12]Daily Roster'!$J17</f>
        <v>Nha</v>
      </c>
      <c r="K17" s="56" t="str">
        <f>'[12]Daily Roster'!$K17</f>
        <v>A.Tran</v>
      </c>
      <c r="L17" s="56" t="str">
        <f>'[12]Daily Roster'!$L17</f>
        <v>Sophia</v>
      </c>
      <c r="M17" s="56" t="str">
        <f>'[12]Daily Roster'!$M17</f>
        <v>Amelia</v>
      </c>
      <c r="N17" s="56">
        <f>'[12]Daily Roster'!$N17</f>
        <v>0</v>
      </c>
      <c r="O17" s="56">
        <f>'[12]Daily Roster'!$O17</f>
        <v>0</v>
      </c>
      <c r="P17" s="56">
        <f>'[12]Daily Roster'!$P17</f>
        <v>0</v>
      </c>
      <c r="Q17" s="56">
        <f>'[12]Daily Roster'!$Q17</f>
        <v>0</v>
      </c>
      <c r="R17" s="56">
        <f>'[12]Daily Roster'!$R17</f>
        <v>0</v>
      </c>
      <c r="S17" s="56">
        <f>'[12]Daily Roster'!$S17</f>
        <v>0</v>
      </c>
      <c r="T17" s="56">
        <f>'[12]Daily Roster'!$T17</f>
        <v>0</v>
      </c>
    </row>
    <row r="18" spans="1:20" x14ac:dyDescent="0.3">
      <c r="A18" s="7">
        <v>43488</v>
      </c>
      <c r="B18" s="1" t="s">
        <v>2</v>
      </c>
      <c r="C18" s="56" t="str">
        <f>'[12]Daily Roster'!$C18</f>
        <v>Rodney</v>
      </c>
      <c r="D18" s="56" t="str">
        <f>'[12]Daily Roster'!$D18</f>
        <v>Edward (LS)</v>
      </c>
      <c r="E18" s="56">
        <f>'[12]Daily Roster'!$E18</f>
        <v>0</v>
      </c>
      <c r="F18" s="56" t="str">
        <f>'[12]Daily Roster'!$F18</f>
        <v>Mohammed</v>
      </c>
      <c r="G18" s="56" t="str">
        <f>'[12]Daily Roster'!$G18</f>
        <v>Taylor</v>
      </c>
      <c r="H18" s="56" t="str">
        <f>'[12]Daily Roster'!$H18</f>
        <v>Domenica</v>
      </c>
      <c r="I18" s="56" t="str">
        <f>'[12]Daily Roster'!$I18</f>
        <v>Lauren</v>
      </c>
      <c r="J18" s="56" t="str">
        <f>'[12]Daily Roster'!$J18</f>
        <v>Nha</v>
      </c>
      <c r="K18" s="56" t="str">
        <f>'[12]Daily Roster'!$K18</f>
        <v>M.Hanna</v>
      </c>
      <c r="L18" s="56" t="str">
        <f>'[12]Daily Roster'!$L18</f>
        <v>Sophia</v>
      </c>
      <c r="M18" s="56" t="str">
        <f>'[12]Daily Roster'!$M18</f>
        <v>Amelia</v>
      </c>
      <c r="N18" s="56">
        <f>'[12]Daily Roster'!$N18</f>
        <v>0</v>
      </c>
      <c r="O18" s="56">
        <f>'[12]Daily Roster'!$O18</f>
        <v>0</v>
      </c>
      <c r="P18" s="56">
        <f>'[12]Daily Roster'!$P18</f>
        <v>0</v>
      </c>
      <c r="Q18" s="56">
        <f>'[12]Daily Roster'!$Q18</f>
        <v>0</v>
      </c>
      <c r="R18" s="56">
        <f>'[12]Daily Roster'!$R18</f>
        <v>0</v>
      </c>
      <c r="S18" s="56">
        <f>'[12]Daily Roster'!$S18</f>
        <v>0</v>
      </c>
      <c r="T18" s="56">
        <f>'[12]Daily Roster'!$T18</f>
        <v>0</v>
      </c>
    </row>
    <row r="19" spans="1:20" x14ac:dyDescent="0.3">
      <c r="A19" s="7">
        <v>43489</v>
      </c>
      <c r="B19" s="1" t="s">
        <v>3</v>
      </c>
      <c r="C19" s="56" t="str">
        <f>'[12]Daily Roster'!$C19</f>
        <v>Adil</v>
      </c>
      <c r="D19" s="56" t="str">
        <f>'[12]Daily Roster'!$D19</f>
        <v>Edward (LS)</v>
      </c>
      <c r="E19" s="56">
        <f>'[12]Daily Roster'!$E19</f>
        <v>0</v>
      </c>
      <c r="F19" s="56" t="str">
        <f>'[12]Daily Roster'!$F19</f>
        <v>Mohammed</v>
      </c>
      <c r="G19" s="56" t="str">
        <f>'[12]Daily Roster'!$G19</f>
        <v>Taylor</v>
      </c>
      <c r="H19" s="56" t="str">
        <f>'[12]Daily Roster'!$H19</f>
        <v>Domenica</v>
      </c>
      <c r="I19" s="56" t="str">
        <f>'[12]Daily Roster'!$I19</f>
        <v>Lauren</v>
      </c>
      <c r="J19" s="56" t="str">
        <f>'[12]Daily Roster'!$J19</f>
        <v>Nha</v>
      </c>
      <c r="K19" s="56" t="str">
        <f>'[12]Daily Roster'!$K19</f>
        <v>Kelly</v>
      </c>
      <c r="L19" s="56" t="str">
        <f>'[12]Daily Roster'!$L19</f>
        <v>Sophia</v>
      </c>
      <c r="M19" s="56" t="str">
        <f>'[12]Daily Roster'!$M19</f>
        <v>V.Mai</v>
      </c>
      <c r="N19" s="56">
        <f>'[12]Daily Roster'!$N19</f>
        <v>0</v>
      </c>
      <c r="O19" s="56">
        <f>'[12]Daily Roster'!$O19</f>
        <v>0</v>
      </c>
      <c r="P19" s="56">
        <f>'[12]Daily Roster'!$P19</f>
        <v>0</v>
      </c>
      <c r="Q19" s="56">
        <f>'[12]Daily Roster'!$Q19</f>
        <v>0</v>
      </c>
      <c r="R19" s="56">
        <f>'[12]Daily Roster'!$R19</f>
        <v>0</v>
      </c>
      <c r="S19" s="56">
        <f>'[12]Daily Roster'!$S19</f>
        <v>0</v>
      </c>
      <c r="T19" s="56">
        <f>'[12]Daily Roster'!$T19</f>
        <v>0</v>
      </c>
    </row>
    <row r="20" spans="1:20" x14ac:dyDescent="0.3">
      <c r="A20" s="7">
        <v>43490</v>
      </c>
      <c r="B20" s="1" t="s">
        <v>4</v>
      </c>
      <c r="C20" s="56" t="str">
        <f>'[12]Daily Roster'!$C20</f>
        <v>Rodney</v>
      </c>
      <c r="D20" s="56" t="str">
        <f>'[12]Daily Roster'!$D20</f>
        <v>Edward (LS)</v>
      </c>
      <c r="E20" s="56">
        <f>'[12]Daily Roster'!$E20</f>
        <v>0</v>
      </c>
      <c r="F20" s="56" t="str">
        <f>'[12]Daily Roster'!$F20</f>
        <v>Adil</v>
      </c>
      <c r="G20" s="56" t="str">
        <f>'[12]Daily Roster'!$G20</f>
        <v>Taylor</v>
      </c>
      <c r="H20" s="56" t="str">
        <f>'[12]Daily Roster'!$H20</f>
        <v>qq</v>
      </c>
      <c r="I20" s="56" t="str">
        <f>'[12]Daily Roster'!$I20</f>
        <v>Lauren</v>
      </c>
      <c r="J20" s="56" t="str">
        <f>'[12]Daily Roster'!$J20</f>
        <v>Nha</v>
      </c>
      <c r="K20" s="56" t="str">
        <f>'[12]Daily Roster'!$K20</f>
        <v>M.Hanna</v>
      </c>
      <c r="L20" s="56" t="str">
        <f>'[12]Daily Roster'!$L20</f>
        <v>Sophia</v>
      </c>
      <c r="M20" s="56" t="str">
        <f>'[12]Daily Roster'!$M20</f>
        <v>Amelia</v>
      </c>
      <c r="N20" s="56">
        <f>'[12]Daily Roster'!$N20</f>
        <v>0</v>
      </c>
      <c r="O20" s="56">
        <f>'[12]Daily Roster'!$O20</f>
        <v>0</v>
      </c>
      <c r="P20" s="56">
        <f>'[12]Daily Roster'!$P20</f>
        <v>0</v>
      </c>
      <c r="Q20" s="56">
        <f>'[12]Daily Roster'!$Q20</f>
        <v>0</v>
      </c>
      <c r="R20" s="56">
        <f>'[12]Daily Roster'!$R20</f>
        <v>0</v>
      </c>
      <c r="S20" s="56">
        <f>'[12]Daily Roster'!$S20</f>
        <v>0</v>
      </c>
      <c r="T20" s="56">
        <f>'[12]Daily Roster'!$T20</f>
        <v>0</v>
      </c>
    </row>
    <row r="21" spans="1:20" x14ac:dyDescent="0.3">
      <c r="A21" s="7">
        <v>43493</v>
      </c>
      <c r="B21" s="1" t="s">
        <v>5</v>
      </c>
      <c r="C21" s="56" t="str">
        <f>'[12]Daily Roster'!$C21</f>
        <v>public holiday</v>
      </c>
      <c r="D21" s="56" t="str">
        <f>'[12]Daily Roster'!$D21</f>
        <v>public holiday</v>
      </c>
      <c r="E21" s="56" t="str">
        <f>'[12]Daily Roster'!$E21</f>
        <v>public holiday</v>
      </c>
      <c r="F21" s="56" t="str">
        <f>'[12]Daily Roster'!$F21</f>
        <v>public holiday</v>
      </c>
      <c r="G21" s="56" t="str">
        <f>'[12]Daily Roster'!$G21</f>
        <v>public holiday</v>
      </c>
      <c r="H21" s="56" t="str">
        <f>'[12]Daily Roster'!$H21</f>
        <v>public holiday</v>
      </c>
      <c r="I21" s="56" t="str">
        <f>'[12]Daily Roster'!$I21</f>
        <v>public holiday</v>
      </c>
      <c r="J21" s="56" t="str">
        <f>'[12]Daily Roster'!$J21</f>
        <v>public holiday</v>
      </c>
      <c r="K21" s="56" t="str">
        <f>'[12]Daily Roster'!$K21</f>
        <v>public holiday</v>
      </c>
      <c r="L21" s="56" t="str">
        <f>'[12]Daily Roster'!$L21</f>
        <v>public holiday</v>
      </c>
      <c r="M21" s="56" t="str">
        <f>'[12]Daily Roster'!$M21</f>
        <v>public holiday</v>
      </c>
      <c r="N21" s="56" t="str">
        <f>'[12]Daily Roster'!$N21</f>
        <v>public holiday</v>
      </c>
      <c r="O21" s="56">
        <f>'[12]Daily Roster'!$O21</f>
        <v>0</v>
      </c>
      <c r="P21" s="56">
        <f>'[12]Daily Roster'!$P21</f>
        <v>0</v>
      </c>
      <c r="Q21" s="56">
        <f>'[12]Daily Roster'!$Q21</f>
        <v>0</v>
      </c>
      <c r="R21" s="56">
        <f>'[12]Daily Roster'!$R21</f>
        <v>0</v>
      </c>
      <c r="S21" s="56">
        <f>'[12]Daily Roster'!$S21</f>
        <v>0</v>
      </c>
      <c r="T21" s="56">
        <f>'[12]Daily Roster'!$T21</f>
        <v>0</v>
      </c>
    </row>
    <row r="22" spans="1:20" x14ac:dyDescent="0.3">
      <c r="A22" s="7">
        <v>43494</v>
      </c>
      <c r="B22" s="1" t="s">
        <v>1</v>
      </c>
      <c r="C22" s="56" t="str">
        <f>'[12]Daily Roster'!$C22</f>
        <v>Rodney</v>
      </c>
      <c r="D22" s="56" t="str">
        <f>'[12]Daily Roster'!$D22</f>
        <v>Jesslyn</v>
      </c>
      <c r="E22" s="56" t="str">
        <f>'[12]Daily Roster'!$E22</f>
        <v>qq</v>
      </c>
      <c r="F22" s="56" t="str">
        <f>'[12]Daily Roster'!$F22</f>
        <v>Adil</v>
      </c>
      <c r="G22" s="56" t="str">
        <f>'[12]Daily Roster'!$G22</f>
        <v>Taylor</v>
      </c>
      <c r="H22" s="56" t="str">
        <f>'[12]Daily Roster'!$H22</f>
        <v>qq</v>
      </c>
      <c r="I22" s="56" t="str">
        <f>'[12]Daily Roster'!$I22</f>
        <v>qq</v>
      </c>
      <c r="J22" s="56">
        <f>'[12]Daily Roster'!$J22</f>
        <v>0</v>
      </c>
      <c r="K22" s="56" t="str">
        <f>'[12]Daily Roster'!$K22</f>
        <v>Maia</v>
      </c>
      <c r="L22" s="56" t="str">
        <f>'[12]Daily Roster'!$L22</f>
        <v>Sophia</v>
      </c>
      <c r="M22" s="56" t="str">
        <f>'[12]Daily Roster'!$M22</f>
        <v>Amelia</v>
      </c>
      <c r="N22" s="56" t="str">
        <f>'[12]Daily Roster'!$N22</f>
        <v>qq</v>
      </c>
      <c r="O22" s="56">
        <f>'[12]Daily Roster'!$O22</f>
        <v>0</v>
      </c>
      <c r="P22" s="56">
        <f>'[12]Daily Roster'!$P22</f>
        <v>0</v>
      </c>
      <c r="Q22" s="56">
        <f>'[12]Daily Roster'!$Q22</f>
        <v>0</v>
      </c>
      <c r="R22" s="56">
        <f>'[12]Daily Roster'!$R22</f>
        <v>0</v>
      </c>
      <c r="S22" s="56">
        <f>'[12]Daily Roster'!$S22</f>
        <v>0</v>
      </c>
      <c r="T22" s="56">
        <f>'[12]Daily Roster'!$T22</f>
        <v>0</v>
      </c>
    </row>
    <row r="23" spans="1:20" x14ac:dyDescent="0.3">
      <c r="A23" s="7">
        <v>43495</v>
      </c>
      <c r="B23" s="1" t="s">
        <v>2</v>
      </c>
      <c r="C23" s="56" t="str">
        <f>'[12]Daily Roster'!$C23</f>
        <v>Rodney</v>
      </c>
      <c r="D23" s="56" t="str">
        <f>'[12]Daily Roster'!$D23</f>
        <v>qq</v>
      </c>
      <c r="E23" s="56" t="str">
        <f>'[12]Daily Roster'!$E23</f>
        <v>qq</v>
      </c>
      <c r="F23" s="56" t="str">
        <f>'[12]Daily Roster'!$F23</f>
        <v>Adil</v>
      </c>
      <c r="G23" s="56" t="str">
        <f>'[12]Daily Roster'!$G23</f>
        <v>Taylor</v>
      </c>
      <c r="H23" s="56" t="str">
        <f>'[12]Daily Roster'!$H23</f>
        <v>Domenica</v>
      </c>
      <c r="I23" s="56" t="str">
        <f>'[12]Daily Roster'!$I23</f>
        <v>qq</v>
      </c>
      <c r="J23" s="56">
        <f>'[12]Daily Roster'!$J23</f>
        <v>0</v>
      </c>
      <c r="K23" s="56" t="str">
        <f>'[12]Daily Roster'!$K23</f>
        <v>Aseel</v>
      </c>
      <c r="L23" s="56" t="str">
        <f>'[12]Daily Roster'!$L23</f>
        <v>Sophia</v>
      </c>
      <c r="M23" s="56" t="str">
        <f>'[12]Daily Roster'!$M23</f>
        <v>Amelia</v>
      </c>
      <c r="N23" s="56" t="str">
        <f>'[12]Daily Roster'!$N23</f>
        <v>qq</v>
      </c>
      <c r="O23" s="56">
        <f>'[12]Daily Roster'!$O23</f>
        <v>0</v>
      </c>
      <c r="P23" s="56">
        <f>'[12]Daily Roster'!$P23</f>
        <v>0</v>
      </c>
      <c r="Q23" s="56">
        <f>'[12]Daily Roster'!$Q23</f>
        <v>0</v>
      </c>
      <c r="R23" s="56">
        <f>'[12]Daily Roster'!$R23</f>
        <v>0</v>
      </c>
      <c r="S23" s="56">
        <f>'[12]Daily Roster'!$S23</f>
        <v>0</v>
      </c>
      <c r="T23" s="56">
        <f>'[12]Daily Roster'!$T23</f>
        <v>0</v>
      </c>
    </row>
    <row r="24" spans="1:20" x14ac:dyDescent="0.3">
      <c r="A24" s="7">
        <v>43496</v>
      </c>
      <c r="B24" s="1" t="s">
        <v>3</v>
      </c>
      <c r="C24" s="56" t="str">
        <f>'[12]Daily Roster'!$C24</f>
        <v>Rodney</v>
      </c>
      <c r="D24" s="56" t="str">
        <f>'[12]Daily Roster'!$D24</f>
        <v>Jesslyn</v>
      </c>
      <c r="E24" s="56" t="str">
        <f>'[12]Daily Roster'!$E24</f>
        <v>qq</v>
      </c>
      <c r="F24" s="56" t="str">
        <f>'[12]Daily Roster'!$F24</f>
        <v>Adil</v>
      </c>
      <c r="G24" s="56" t="str">
        <f>'[12]Daily Roster'!$G24</f>
        <v>Taylor</v>
      </c>
      <c r="H24" s="56" t="str">
        <f>'[12]Daily Roster'!$H24</f>
        <v>Domenica</v>
      </c>
      <c r="I24" s="56" t="str">
        <f>'[12]Daily Roster'!$I24</f>
        <v>qq</v>
      </c>
      <c r="J24" s="56">
        <f>'[12]Daily Roster'!$J24</f>
        <v>0</v>
      </c>
      <c r="K24" s="56" t="str">
        <f>'[12]Daily Roster'!$K24</f>
        <v>Maia</v>
      </c>
      <c r="L24" s="56" t="str">
        <f>'[12]Daily Roster'!$L24</f>
        <v>Sophia</v>
      </c>
      <c r="M24" s="56" t="str">
        <f>'[12]Daily Roster'!$M24</f>
        <v>Amelia</v>
      </c>
      <c r="N24" s="56" t="str">
        <f>'[12]Daily Roster'!$N24</f>
        <v>qq</v>
      </c>
      <c r="O24" s="56">
        <f>'[12]Daily Roster'!$O24</f>
        <v>0</v>
      </c>
      <c r="P24" s="56">
        <f>'[12]Daily Roster'!$P24</f>
        <v>0</v>
      </c>
      <c r="Q24" s="56">
        <f>'[12]Daily Roster'!$Q24</f>
        <v>0</v>
      </c>
      <c r="R24" s="56">
        <f>'[12]Daily Roster'!$R24</f>
        <v>0</v>
      </c>
      <c r="S24" s="56">
        <f>'[12]Daily Roster'!$S24</f>
        <v>0</v>
      </c>
      <c r="T24" s="56">
        <f>'[12]Daily Roster'!$T24</f>
        <v>0</v>
      </c>
    </row>
    <row r="25" spans="1:20" x14ac:dyDescent="0.3">
      <c r="A25" s="7">
        <v>43497</v>
      </c>
      <c r="B25" s="1" t="s">
        <v>4</v>
      </c>
      <c r="C25" s="56" t="str">
        <f>'[12]Daily Roster'!$C25</f>
        <v>Rodney</v>
      </c>
      <c r="D25" s="56" t="str">
        <f>'[12]Daily Roster'!$D25</f>
        <v>Jesslyn</v>
      </c>
      <c r="E25" s="56" t="str">
        <f>'[12]Daily Roster'!$E25</f>
        <v>qq</v>
      </c>
      <c r="F25" s="56" t="str">
        <f>'[12]Daily Roster'!$F25</f>
        <v>Adil</v>
      </c>
      <c r="G25" s="56" t="str">
        <f>'[12]Daily Roster'!$G25</f>
        <v>Taylor</v>
      </c>
      <c r="H25" s="56" t="str">
        <f>'[12]Daily Roster'!$H25</f>
        <v>qq</v>
      </c>
      <c r="I25" s="56" t="str">
        <f>'[12]Daily Roster'!$I25</f>
        <v>qq</v>
      </c>
      <c r="J25" s="56">
        <f>'[12]Daily Roster'!$J25</f>
        <v>0</v>
      </c>
      <c r="K25" s="56" t="str">
        <f>'[12]Daily Roster'!$K25</f>
        <v>blank</v>
      </c>
      <c r="L25" s="56" t="str">
        <f>'[12]Daily Roster'!$L25</f>
        <v>Sophia</v>
      </c>
      <c r="M25" s="56" t="str">
        <f>'[12]Daily Roster'!$M25</f>
        <v>Amelia</v>
      </c>
      <c r="N25" s="56" t="str">
        <f>'[12]Daily Roster'!$N25</f>
        <v>qq</v>
      </c>
      <c r="O25" s="56">
        <f>'[12]Daily Roster'!$O25</f>
        <v>0</v>
      </c>
      <c r="P25" s="56">
        <f>'[12]Daily Roster'!$P25</f>
        <v>0</v>
      </c>
      <c r="Q25" s="56">
        <f>'[12]Daily Roster'!$Q25</f>
        <v>0</v>
      </c>
      <c r="R25" s="56">
        <f>'[12]Daily Roster'!$R25</f>
        <v>0</v>
      </c>
      <c r="S25" s="56">
        <f>'[12]Daily Roster'!$S25</f>
        <v>0</v>
      </c>
      <c r="T25" s="56">
        <f>'[12]Daily Roster'!$T25</f>
        <v>0</v>
      </c>
    </row>
    <row r="26" spans="1:20" x14ac:dyDescent="0.3">
      <c r="A26" s="7">
        <v>43500</v>
      </c>
      <c r="B26" s="1" t="s">
        <v>5</v>
      </c>
      <c r="C26" s="56" t="str">
        <f>'[12]Daily Roster'!$C26</f>
        <v>Rodney</v>
      </c>
      <c r="D26" s="56" t="str">
        <f>'[12]Daily Roster'!$D26</f>
        <v>Jesslyn</v>
      </c>
      <c r="E26" s="56" t="str">
        <f>'[12]Daily Roster'!$E26</f>
        <v>qq</v>
      </c>
      <c r="F26" s="56" t="str">
        <f>'[12]Daily Roster'!$F26</f>
        <v>Adil</v>
      </c>
      <c r="G26" s="56" t="str">
        <f>'[12]Daily Roster'!$G26</f>
        <v>Mohammed</v>
      </c>
      <c r="H26" s="56" t="str">
        <f>'[12]Daily Roster'!$H26</f>
        <v>qq</v>
      </c>
      <c r="I26" s="56" t="str">
        <f>'[12]Daily Roster'!$I26</f>
        <v>Nha</v>
      </c>
      <c r="J26" s="56">
        <f>'[12]Daily Roster'!$J26</f>
        <v>0</v>
      </c>
      <c r="K26" s="56" t="str">
        <f>'[12]Daily Roster'!$K26</f>
        <v>Maia</v>
      </c>
      <c r="L26" s="56" t="str">
        <f>'[12]Daily Roster'!$L26</f>
        <v>Sophia</v>
      </c>
      <c r="M26" s="56" t="str">
        <f>'[12]Daily Roster'!$M26</f>
        <v>A.Tran</v>
      </c>
      <c r="N26" s="56" t="str">
        <f>'[12]Daily Roster'!$N26</f>
        <v>qq</v>
      </c>
      <c r="O26" s="56">
        <f>'[12]Daily Roster'!$O26</f>
        <v>0</v>
      </c>
      <c r="P26" s="56">
        <f>'[12]Daily Roster'!$P26</f>
        <v>0</v>
      </c>
      <c r="Q26" s="56">
        <f>'[12]Daily Roster'!$Q26</f>
        <v>0</v>
      </c>
      <c r="R26" s="56">
        <f>'[12]Daily Roster'!$R26</f>
        <v>0</v>
      </c>
      <c r="S26" s="56">
        <f>'[12]Daily Roster'!$S26</f>
        <v>0</v>
      </c>
      <c r="T26" s="56">
        <f>'[12]Daily Roster'!$T26</f>
        <v>0</v>
      </c>
    </row>
    <row r="27" spans="1:20" x14ac:dyDescent="0.3">
      <c r="A27" s="7">
        <v>43501</v>
      </c>
      <c r="B27" s="1" t="s">
        <v>1</v>
      </c>
      <c r="C27" s="56" t="str">
        <f>'[12]Daily Roster'!$C27</f>
        <v>Rodney</v>
      </c>
      <c r="D27" s="56" t="str">
        <f>'[12]Daily Roster'!$D27</f>
        <v>qq</v>
      </c>
      <c r="E27" s="56" t="str">
        <f>'[12]Daily Roster'!$E27</f>
        <v>qq</v>
      </c>
      <c r="F27" s="56" t="str">
        <f>'[12]Daily Roster'!$F27</f>
        <v>Adil</v>
      </c>
      <c r="G27" s="56" t="str">
        <f>'[12]Daily Roster'!$G27</f>
        <v>Taylor</v>
      </c>
      <c r="H27" s="56" t="str">
        <f>'[12]Daily Roster'!$H27</f>
        <v>qq</v>
      </c>
      <c r="I27" s="56" t="str">
        <f>'[12]Daily Roster'!$I27</f>
        <v>Nha</v>
      </c>
      <c r="J27" s="56">
        <f>'[12]Daily Roster'!$J27</f>
        <v>0</v>
      </c>
      <c r="K27" s="56" t="str">
        <f>'[12]Daily Roster'!$K27</f>
        <v>Maia</v>
      </c>
      <c r="L27" s="56" t="str">
        <f>'[12]Daily Roster'!$L27</f>
        <v>Sophia</v>
      </c>
      <c r="M27" s="56" t="str">
        <f>'[12]Daily Roster'!$M27</f>
        <v>Aseel</v>
      </c>
      <c r="N27" s="56" t="str">
        <f>'[12]Daily Roster'!$N27</f>
        <v>qq</v>
      </c>
      <c r="O27" s="56">
        <f>'[12]Daily Roster'!$O27</f>
        <v>0</v>
      </c>
      <c r="P27" s="56">
        <f>'[12]Daily Roster'!$P27</f>
        <v>0</v>
      </c>
      <c r="Q27" s="56">
        <f>'[12]Daily Roster'!$Q27</f>
        <v>0</v>
      </c>
      <c r="R27" s="56">
        <f>'[12]Daily Roster'!$R27</f>
        <v>0</v>
      </c>
      <c r="S27" s="56">
        <f>'[12]Daily Roster'!$S27</f>
        <v>0</v>
      </c>
      <c r="T27" s="56">
        <f>'[12]Daily Roster'!$T27</f>
        <v>0</v>
      </c>
    </row>
    <row r="28" spans="1:20" x14ac:dyDescent="0.3">
      <c r="A28" s="7">
        <v>43502</v>
      </c>
      <c r="B28" s="1" t="s">
        <v>2</v>
      </c>
      <c r="C28" s="56" t="str">
        <f>'[12]Daily Roster'!$C28</f>
        <v>Rodney</v>
      </c>
      <c r="D28" s="56" t="str">
        <f>'[12]Daily Roster'!$D28</f>
        <v>Jesslyn</v>
      </c>
      <c r="E28" s="56" t="str">
        <f>'[12]Daily Roster'!$E28</f>
        <v>qq</v>
      </c>
      <c r="F28" s="56" t="str">
        <f>'[12]Daily Roster'!$F28</f>
        <v>Adil</v>
      </c>
      <c r="G28" s="56" t="str">
        <f>'[12]Daily Roster'!$G28</f>
        <v>Taylor</v>
      </c>
      <c r="H28" s="56" t="str">
        <f>'[12]Daily Roster'!$H28</f>
        <v>Domenica</v>
      </c>
      <c r="I28" s="56" t="str">
        <f>'[12]Daily Roster'!$I28</f>
        <v>Nha</v>
      </c>
      <c r="J28" s="56">
        <f>'[12]Daily Roster'!$J28</f>
        <v>0</v>
      </c>
      <c r="K28" s="56" t="str">
        <f>'[12]Daily Roster'!$K28</f>
        <v>M.Hanna</v>
      </c>
      <c r="L28" s="56" t="str">
        <f>'[12]Daily Roster'!$L28</f>
        <v>Aseel</v>
      </c>
      <c r="M28" s="56" t="str">
        <f>'[12]Daily Roster'!$M28</f>
        <v>Kelly</v>
      </c>
      <c r="N28" s="56" t="str">
        <f>'[12]Daily Roster'!$N28</f>
        <v>qq</v>
      </c>
      <c r="O28" s="56">
        <f>'[12]Daily Roster'!$O28</f>
        <v>0</v>
      </c>
      <c r="P28" s="56">
        <f>'[12]Daily Roster'!$P28</f>
        <v>0</v>
      </c>
      <c r="Q28" s="56">
        <f>'[12]Daily Roster'!$Q28</f>
        <v>0</v>
      </c>
      <c r="R28" s="56">
        <f>'[12]Daily Roster'!$R28</f>
        <v>0</v>
      </c>
      <c r="S28" s="56">
        <f>'[12]Daily Roster'!$S28</f>
        <v>0</v>
      </c>
      <c r="T28" s="56">
        <f>'[12]Daily Roster'!$T28</f>
        <v>0</v>
      </c>
    </row>
    <row r="29" spans="1:20" x14ac:dyDescent="0.3">
      <c r="A29" s="7">
        <v>43503</v>
      </c>
      <c r="B29" s="1" t="s">
        <v>3</v>
      </c>
      <c r="C29" s="56" t="str">
        <f>'[12]Daily Roster'!$C29</f>
        <v>Rodney</v>
      </c>
      <c r="D29" s="56" t="str">
        <f>'[12]Daily Roster'!$D29</f>
        <v>Jesslyn</v>
      </c>
      <c r="E29" s="56" t="str">
        <f>'[12]Daily Roster'!$E29</f>
        <v>qq</v>
      </c>
      <c r="F29" s="56" t="str">
        <f>'[12]Daily Roster'!$F29</f>
        <v>Adil</v>
      </c>
      <c r="G29" s="56" t="str">
        <f>'[12]Daily Roster'!$G29</f>
        <v>Taylor</v>
      </c>
      <c r="H29" s="56" t="str">
        <f>'[12]Daily Roster'!$H29</f>
        <v>Domenica</v>
      </c>
      <c r="I29" s="56" t="str">
        <f>'[12]Daily Roster'!$I29</f>
        <v>Nha</v>
      </c>
      <c r="J29" s="56">
        <f>'[12]Daily Roster'!$J29</f>
        <v>0</v>
      </c>
      <c r="K29" s="56" t="str">
        <f>'[12]Daily Roster'!$K29</f>
        <v>Maia</v>
      </c>
      <c r="L29" s="56" t="str">
        <f>'[12]Daily Roster'!$L29</f>
        <v>Sophia</v>
      </c>
      <c r="M29" s="56" t="str">
        <f>'[12]Daily Roster'!$M29</f>
        <v>Kelly</v>
      </c>
      <c r="N29" s="56" t="str">
        <f>'[12]Daily Roster'!$N29</f>
        <v>A.Tran</v>
      </c>
      <c r="O29" s="56">
        <f>'[12]Daily Roster'!$O29</f>
        <v>0</v>
      </c>
      <c r="P29" s="56">
        <f>'[12]Daily Roster'!$P29</f>
        <v>0</v>
      </c>
      <c r="Q29" s="56">
        <f>'[12]Daily Roster'!$Q29</f>
        <v>0</v>
      </c>
      <c r="R29" s="56">
        <f>'[12]Daily Roster'!$R29</f>
        <v>0</v>
      </c>
      <c r="S29" s="56">
        <f>'[12]Daily Roster'!$S29</f>
        <v>0</v>
      </c>
      <c r="T29" s="56">
        <f>'[12]Daily Roster'!$T29</f>
        <v>0</v>
      </c>
    </row>
    <row r="30" spans="1:20" x14ac:dyDescent="0.3">
      <c r="A30" s="7">
        <v>43504</v>
      </c>
      <c r="B30" s="1" t="s">
        <v>4</v>
      </c>
      <c r="C30" s="56" t="str">
        <f>'[12]Daily Roster'!$C30</f>
        <v>Rodney</v>
      </c>
      <c r="D30" s="56" t="str">
        <f>'[12]Daily Roster'!$D30</f>
        <v>Jesslyn</v>
      </c>
      <c r="E30" s="56" t="str">
        <f>'[12]Daily Roster'!$E30</f>
        <v>qq</v>
      </c>
      <c r="F30" s="56" t="str">
        <f>'[12]Daily Roster'!$F30</f>
        <v>Adil</v>
      </c>
      <c r="G30" s="56" t="str">
        <f>'[12]Daily Roster'!$G30</f>
        <v>Taylor</v>
      </c>
      <c r="H30" s="56" t="str">
        <f>'[12]Daily Roster'!$H30</f>
        <v>qq</v>
      </c>
      <c r="I30" s="56" t="str">
        <f>'[12]Daily Roster'!$I30</f>
        <v>Nha</v>
      </c>
      <c r="J30" s="56">
        <f>'[12]Daily Roster'!$J30</f>
        <v>0</v>
      </c>
      <c r="K30" s="56" t="str">
        <f>'[12]Daily Roster'!$K30</f>
        <v>M.Hanna</v>
      </c>
      <c r="L30" s="56" t="str">
        <f>'[12]Daily Roster'!$L30</f>
        <v>Sophia</v>
      </c>
      <c r="M30" s="56" t="str">
        <f>'[12]Daily Roster'!$M30</f>
        <v>qq</v>
      </c>
      <c r="N30" s="56" t="str">
        <f>'[12]Daily Roster'!$N30</f>
        <v>qq</v>
      </c>
      <c r="O30" s="56">
        <f>'[12]Daily Roster'!$O30</f>
        <v>0</v>
      </c>
      <c r="P30" s="56">
        <f>'[12]Daily Roster'!$P30</f>
        <v>0</v>
      </c>
      <c r="Q30" s="56">
        <f>'[12]Daily Roster'!$Q30</f>
        <v>0</v>
      </c>
      <c r="R30" s="56">
        <f>'[12]Daily Roster'!$R30</f>
        <v>0</v>
      </c>
      <c r="S30" s="56">
        <f>'[12]Daily Roster'!$S30</f>
        <v>0</v>
      </c>
      <c r="T30" s="56">
        <f>'[12]Daily Roster'!$T30</f>
        <v>0</v>
      </c>
    </row>
    <row r="31" spans="1:20" x14ac:dyDescent="0.3">
      <c r="A31" s="7">
        <v>43507</v>
      </c>
      <c r="B31" s="1" t="s">
        <v>5</v>
      </c>
      <c r="C31" s="56" t="str">
        <f>'[12]Daily Roster'!$C31</f>
        <v>Rodney</v>
      </c>
      <c r="D31" s="56" t="str">
        <f>'[12]Daily Roster'!$D31</f>
        <v>qq</v>
      </c>
      <c r="E31" s="56">
        <f>'[12]Daily Roster'!$E31</f>
        <v>0</v>
      </c>
      <c r="F31" s="56" t="str">
        <f>'[12]Daily Roster'!$F31</f>
        <v>Adil</v>
      </c>
      <c r="G31" s="56" t="str">
        <f>'[12]Daily Roster'!$G31</f>
        <v>Taylor</v>
      </c>
      <c r="H31" s="56" t="str">
        <f>'[12]Daily Roster'!$H31</f>
        <v>qq</v>
      </c>
      <c r="I31" s="56" t="str">
        <f>'[12]Daily Roster'!$I31</f>
        <v>qq</v>
      </c>
      <c r="J31" s="56" t="str">
        <f>'[12]Daily Roster'!$J31</f>
        <v>qq</v>
      </c>
      <c r="K31" s="56" t="str">
        <f>'[12]Daily Roster'!$K31</f>
        <v>Maia</v>
      </c>
      <c r="L31" s="56" t="str">
        <f>'[12]Daily Roster'!$L31</f>
        <v>Sophia</v>
      </c>
      <c r="M31" s="56" t="str">
        <f>'[12]Daily Roster'!$M31</f>
        <v>Amelia</v>
      </c>
      <c r="N31" s="56" t="str">
        <f>'[12]Daily Roster'!$N31</f>
        <v>qq</v>
      </c>
      <c r="O31" s="56">
        <f>'[12]Daily Roster'!$O31</f>
        <v>0</v>
      </c>
      <c r="P31" s="56">
        <f>'[12]Daily Roster'!$P31</f>
        <v>0</v>
      </c>
      <c r="Q31" s="56">
        <f>'[12]Daily Roster'!$Q31</f>
        <v>0</v>
      </c>
      <c r="R31" s="56">
        <f>'[12]Daily Roster'!$R31</f>
        <v>0</v>
      </c>
      <c r="S31" s="56">
        <f>'[12]Daily Roster'!$S31</f>
        <v>0</v>
      </c>
      <c r="T31" s="56">
        <f>'[12]Daily Roster'!$T31</f>
        <v>0</v>
      </c>
    </row>
    <row r="32" spans="1:20" x14ac:dyDescent="0.3">
      <c r="A32" s="7">
        <v>43508</v>
      </c>
      <c r="B32" s="1" t="s">
        <v>1</v>
      </c>
      <c r="C32" s="56" t="str">
        <f>'[12]Daily Roster'!$C32</f>
        <v>Rodney</v>
      </c>
      <c r="D32" s="56" t="str">
        <f>'[12]Daily Roster'!$D32</f>
        <v>qq</v>
      </c>
      <c r="E32" s="56">
        <f>'[12]Daily Roster'!$E32</f>
        <v>0</v>
      </c>
      <c r="F32" s="56" t="str">
        <f>'[12]Daily Roster'!$F32</f>
        <v>Adil</v>
      </c>
      <c r="G32" s="56" t="str">
        <f>'[12]Daily Roster'!$G32</f>
        <v>Taylor</v>
      </c>
      <c r="H32" s="56" t="str">
        <f>'[12]Daily Roster'!$H32</f>
        <v>Mohammed</v>
      </c>
      <c r="I32" s="56" t="str">
        <f>'[12]Daily Roster'!$I32</f>
        <v>qq</v>
      </c>
      <c r="J32" s="56" t="str">
        <f>'[12]Daily Roster'!$J32</f>
        <v>qq</v>
      </c>
      <c r="K32" s="56" t="str">
        <f>'[12]Daily Roster'!$K32</f>
        <v>Maia</v>
      </c>
      <c r="L32" s="56" t="str">
        <f>'[12]Daily Roster'!$L32</f>
        <v>Sophia</v>
      </c>
      <c r="M32" s="56" t="str">
        <f>'[12]Daily Roster'!$M32</f>
        <v>qq</v>
      </c>
      <c r="N32" s="56" t="str">
        <f>'[12]Daily Roster'!$N32</f>
        <v>qq</v>
      </c>
      <c r="O32" s="56">
        <f>'[12]Daily Roster'!$O32</f>
        <v>0</v>
      </c>
      <c r="P32" s="56">
        <f>'[12]Daily Roster'!$P32</f>
        <v>0</v>
      </c>
      <c r="Q32" s="56">
        <f>'[12]Daily Roster'!$Q32</f>
        <v>0</v>
      </c>
      <c r="R32" s="56">
        <f>'[12]Daily Roster'!$R32</f>
        <v>0</v>
      </c>
      <c r="S32" s="56">
        <f>'[12]Daily Roster'!$S32</f>
        <v>0</v>
      </c>
      <c r="T32" s="56">
        <f>'[12]Daily Roster'!$T32</f>
        <v>0</v>
      </c>
    </row>
    <row r="33" spans="1:20" x14ac:dyDescent="0.3">
      <c r="A33" s="7">
        <v>43509</v>
      </c>
      <c r="B33" s="1" t="s">
        <v>2</v>
      </c>
      <c r="C33" s="56" t="str">
        <f>'[12]Daily Roster'!$C33</f>
        <v>Rodney</v>
      </c>
      <c r="D33" s="56" t="str">
        <f>'[12]Daily Roster'!$D33</f>
        <v>qq</v>
      </c>
      <c r="E33" s="56">
        <f>'[12]Daily Roster'!$E33</f>
        <v>0</v>
      </c>
      <c r="F33" s="56" t="str">
        <f>'[12]Daily Roster'!$F33</f>
        <v>Adil</v>
      </c>
      <c r="G33" s="56" t="str">
        <f>'[12]Daily Roster'!$G33</f>
        <v>Taylor</v>
      </c>
      <c r="H33" s="56" t="str">
        <f>'[12]Daily Roster'!$H33</f>
        <v>Domenica</v>
      </c>
      <c r="I33" s="56" t="str">
        <f>'[12]Daily Roster'!$I33</f>
        <v>qq</v>
      </c>
      <c r="J33" s="56" t="str">
        <f>'[12]Daily Roster'!$J33</f>
        <v>qq</v>
      </c>
      <c r="K33" s="56" t="str">
        <f>'[12]Daily Roster'!$K33</f>
        <v>M.Hanna</v>
      </c>
      <c r="L33" s="56" t="str">
        <f>'[12]Daily Roster'!$L33</f>
        <v>Sophia</v>
      </c>
      <c r="M33" s="56" t="str">
        <f>'[12]Daily Roster'!$M33</f>
        <v>Amelia</v>
      </c>
      <c r="N33" s="56" t="str">
        <f>'[12]Daily Roster'!$N33</f>
        <v>qq</v>
      </c>
      <c r="O33" s="56">
        <f>'[12]Daily Roster'!$O33</f>
        <v>0</v>
      </c>
      <c r="P33" s="56">
        <f>'[12]Daily Roster'!$P33</f>
        <v>0</v>
      </c>
      <c r="Q33" s="56">
        <f>'[12]Daily Roster'!$Q33</f>
        <v>0</v>
      </c>
      <c r="R33" s="56">
        <f>'[12]Daily Roster'!$R33</f>
        <v>0</v>
      </c>
      <c r="S33" s="56">
        <f>'[12]Daily Roster'!$S33</f>
        <v>0</v>
      </c>
      <c r="T33" s="56">
        <f>'[12]Daily Roster'!$T33</f>
        <v>0</v>
      </c>
    </row>
    <row r="34" spans="1:20" x14ac:dyDescent="0.3">
      <c r="A34" s="7">
        <v>43510</v>
      </c>
      <c r="B34" s="1" t="s">
        <v>3</v>
      </c>
      <c r="C34" s="56" t="str">
        <f>'[12]Daily Roster'!$C34</f>
        <v>Diana</v>
      </c>
      <c r="D34" s="56" t="str">
        <f>'[12]Daily Roster'!$D34</f>
        <v>Roshny</v>
      </c>
      <c r="E34" s="56">
        <f>'[12]Daily Roster'!$E34</f>
        <v>0</v>
      </c>
      <c r="F34" s="56" t="str">
        <f>'[12]Daily Roster'!$F34</f>
        <v>Adil</v>
      </c>
      <c r="G34" s="56" t="str">
        <f>'[12]Daily Roster'!$G34</f>
        <v>Taylor</v>
      </c>
      <c r="H34" s="56" t="str">
        <f>'[12]Daily Roster'!$H34</f>
        <v>Domenica</v>
      </c>
      <c r="I34" s="56" t="str">
        <f>'[12]Daily Roster'!$I34</f>
        <v>Nha</v>
      </c>
      <c r="J34" s="56" t="str">
        <f>'[12]Daily Roster'!$J34</f>
        <v>Ana</v>
      </c>
      <c r="K34" s="56" t="str">
        <f>'[12]Daily Roster'!$K34</f>
        <v>Maia</v>
      </c>
      <c r="L34" s="56" t="str">
        <f>'[12]Daily Roster'!$L34</f>
        <v>Sophia</v>
      </c>
      <c r="M34" s="56" t="str">
        <f>'[12]Daily Roster'!$M34</f>
        <v>Amelia</v>
      </c>
      <c r="N34" s="56" t="str">
        <f>'[12]Daily Roster'!$N34</f>
        <v>A.Tran</v>
      </c>
      <c r="O34" s="56">
        <f>'[12]Daily Roster'!$O34</f>
        <v>0</v>
      </c>
      <c r="P34" s="56">
        <f>'[12]Daily Roster'!$P34</f>
        <v>0</v>
      </c>
      <c r="Q34" s="56">
        <f>'[12]Daily Roster'!$Q34</f>
        <v>0</v>
      </c>
      <c r="R34" s="56">
        <f>'[12]Daily Roster'!$R34</f>
        <v>0</v>
      </c>
      <c r="S34" s="56">
        <f>'[12]Daily Roster'!$S34</f>
        <v>0</v>
      </c>
      <c r="T34" s="56">
        <f>'[12]Daily Roster'!$T34</f>
        <v>0</v>
      </c>
    </row>
    <row r="35" spans="1:20" x14ac:dyDescent="0.3">
      <c r="A35" s="7">
        <v>43511</v>
      </c>
      <c r="B35" s="1" t="s">
        <v>4</v>
      </c>
      <c r="C35" s="56" t="str">
        <f>'[12]Daily Roster'!$C35</f>
        <v>Rodney</v>
      </c>
      <c r="D35" s="56" t="str">
        <f>'[12]Daily Roster'!$D35</f>
        <v>qq</v>
      </c>
      <c r="E35" s="56">
        <f>'[12]Daily Roster'!$E35</f>
        <v>0</v>
      </c>
      <c r="F35" s="56" t="str">
        <f>'[12]Daily Roster'!$F35</f>
        <v>Adil</v>
      </c>
      <c r="G35" s="56" t="str">
        <f>'[12]Daily Roster'!$G35</f>
        <v>Taylor</v>
      </c>
      <c r="H35" s="56" t="str">
        <f>'[12]Daily Roster'!$H35</f>
        <v>qq</v>
      </c>
      <c r="I35" s="56" t="str">
        <f>'[12]Daily Roster'!$I35</f>
        <v>Nha</v>
      </c>
      <c r="J35" s="56" t="str">
        <f>'[12]Daily Roster'!$J35</f>
        <v>qq</v>
      </c>
      <c r="K35" s="56" t="str">
        <f>'[12]Daily Roster'!$K35</f>
        <v>M.Hanna</v>
      </c>
      <c r="L35" s="56" t="str">
        <f>'[12]Daily Roster'!$L35</f>
        <v>Sophia</v>
      </c>
      <c r="M35" s="56" t="str">
        <f>'[12]Daily Roster'!$M35</f>
        <v>Amelia</v>
      </c>
      <c r="N35" s="56" t="str">
        <f>'[12]Daily Roster'!$N35</f>
        <v>qq</v>
      </c>
      <c r="O35" s="56">
        <f>'[12]Daily Roster'!$O35</f>
        <v>0</v>
      </c>
      <c r="P35" s="56">
        <f>'[12]Daily Roster'!$P35</f>
        <v>0</v>
      </c>
      <c r="Q35" s="56">
        <f>'[12]Daily Roster'!$Q35</f>
        <v>0</v>
      </c>
      <c r="R35" s="56">
        <f>'[12]Daily Roster'!$R35</f>
        <v>0</v>
      </c>
      <c r="S35" s="56">
        <f>'[12]Daily Roster'!$S35</f>
        <v>0</v>
      </c>
      <c r="T35" s="56">
        <f>'[12]Daily Roster'!$T35</f>
        <v>0</v>
      </c>
    </row>
    <row r="36" spans="1:20" x14ac:dyDescent="0.3">
      <c r="A36" s="7">
        <v>43514</v>
      </c>
      <c r="B36" s="1" t="s">
        <v>5</v>
      </c>
      <c r="C36" s="56" t="str">
        <f>'[12]Daily Roster'!$C36</f>
        <v>Rodney</v>
      </c>
      <c r="D36" s="56" t="str">
        <f>'[12]Daily Roster'!$D36</f>
        <v>Roshny</v>
      </c>
      <c r="E36" s="56" t="str">
        <f>'[12]Daily Roster'!$E36</f>
        <v>qq</v>
      </c>
      <c r="F36" s="56" t="str">
        <f>'[12]Daily Roster'!$F36</f>
        <v>Adil</v>
      </c>
      <c r="G36" s="56" t="str">
        <f>'[12]Daily Roster'!$G36</f>
        <v>Taylor</v>
      </c>
      <c r="H36" s="56" t="str">
        <f>'[12]Daily Roster'!$H36</f>
        <v>M.Nguyen</v>
      </c>
      <c r="I36" s="56">
        <f>'[12]Daily Roster'!$I36</f>
        <v>0</v>
      </c>
      <c r="J36" s="56" t="str">
        <f>'[12]Daily Roster'!$J36</f>
        <v>Ana</v>
      </c>
      <c r="K36" s="56" t="str">
        <f>'[12]Daily Roster'!$K36</f>
        <v>Maia</v>
      </c>
      <c r="L36" s="56" t="str">
        <f>'[12]Daily Roster'!$L36</f>
        <v>Sophia</v>
      </c>
      <c r="M36" s="56" t="str">
        <f>'[12]Daily Roster'!$M36</f>
        <v>Amelia</v>
      </c>
      <c r="N36" s="56" t="str">
        <f>'[12]Daily Roster'!$N36</f>
        <v>A.Tran</v>
      </c>
      <c r="O36" s="56" t="str">
        <f>'[12]Daily Roster'!$O36</f>
        <v>V.Le</v>
      </c>
      <c r="P36" s="56">
        <f>'[12]Daily Roster'!$P36</f>
        <v>0</v>
      </c>
      <c r="Q36" s="56">
        <f>'[12]Daily Roster'!$Q36</f>
        <v>0</v>
      </c>
      <c r="R36" s="56">
        <f>'[12]Daily Roster'!$R36</f>
        <v>0</v>
      </c>
      <c r="S36" s="56">
        <f>'[12]Daily Roster'!$S36</f>
        <v>0</v>
      </c>
      <c r="T36" s="56">
        <f>'[12]Daily Roster'!$T36</f>
        <v>0</v>
      </c>
    </row>
    <row r="37" spans="1:20" x14ac:dyDescent="0.3">
      <c r="A37" s="7">
        <v>43515</v>
      </c>
      <c r="B37" s="1" t="s">
        <v>1</v>
      </c>
      <c r="C37" s="56" t="str">
        <f>'[12]Daily Roster'!$C37</f>
        <v>Rodney</v>
      </c>
      <c r="D37" s="56" t="str">
        <f>'[12]Daily Roster'!$D37</f>
        <v>Roshny</v>
      </c>
      <c r="E37" s="56" t="str">
        <f>'[12]Daily Roster'!$E37</f>
        <v>qq</v>
      </c>
      <c r="F37" s="56" t="str">
        <f>'[12]Daily Roster'!$F37</f>
        <v>Adil</v>
      </c>
      <c r="G37" s="56" t="str">
        <f>'[12]Daily Roster'!$G37</f>
        <v>Taylor</v>
      </c>
      <c r="H37" s="56" t="str">
        <f>'[12]Daily Roster'!$H37</f>
        <v>J.Kao</v>
      </c>
      <c r="I37" s="56">
        <f>'[12]Daily Roster'!$I37</f>
        <v>0</v>
      </c>
      <c r="J37" s="56" t="str">
        <f>'[12]Daily Roster'!$J37</f>
        <v>Ana</v>
      </c>
      <c r="K37" s="56" t="str">
        <f>'[12]Daily Roster'!$K37</f>
        <v>Maia</v>
      </c>
      <c r="L37" s="56" t="str">
        <f>'[12]Daily Roster'!$L37</f>
        <v>Sophia</v>
      </c>
      <c r="M37" s="56" t="str">
        <f>'[12]Daily Roster'!$M37</f>
        <v>Amelia</v>
      </c>
      <c r="N37" s="56" t="str">
        <f>'[12]Daily Roster'!$N37</f>
        <v>qq</v>
      </c>
      <c r="O37" s="56" t="str">
        <f>'[12]Daily Roster'!$O37</f>
        <v>V.Le</v>
      </c>
      <c r="P37" s="56">
        <f>'[12]Daily Roster'!$P37</f>
        <v>0</v>
      </c>
      <c r="Q37" s="56">
        <f>'[12]Daily Roster'!$Q37</f>
        <v>0</v>
      </c>
      <c r="R37" s="56">
        <f>'[12]Daily Roster'!$R37</f>
        <v>0</v>
      </c>
      <c r="S37" s="56">
        <f>'[12]Daily Roster'!$S37</f>
        <v>0</v>
      </c>
      <c r="T37" s="56">
        <f>'[12]Daily Roster'!$T37</f>
        <v>0</v>
      </c>
    </row>
    <row r="38" spans="1:20" x14ac:dyDescent="0.3">
      <c r="A38" s="7">
        <v>43516</v>
      </c>
      <c r="B38" s="1" t="s">
        <v>2</v>
      </c>
      <c r="C38" s="56" t="str">
        <f>'[12]Daily Roster'!$C38</f>
        <v>Rodney</v>
      </c>
      <c r="D38" s="56" t="str">
        <f>'[12]Daily Roster'!$D38</f>
        <v>Roshny</v>
      </c>
      <c r="E38" s="56" t="str">
        <f>'[12]Daily Roster'!$E38</f>
        <v>J.Kao</v>
      </c>
      <c r="F38" s="56" t="str">
        <f>'[12]Daily Roster'!$F38</f>
        <v>Adil</v>
      </c>
      <c r="G38" s="56" t="str">
        <f>'[12]Daily Roster'!$G38</f>
        <v>Taylor</v>
      </c>
      <c r="H38" s="56" t="str">
        <f>'[12]Daily Roster'!$H38</f>
        <v>Domenica</v>
      </c>
      <c r="I38" s="56">
        <f>'[12]Daily Roster'!$I38</f>
        <v>0</v>
      </c>
      <c r="J38" s="56" t="str">
        <f>'[12]Daily Roster'!$J38</f>
        <v>Ana</v>
      </c>
      <c r="K38" s="56" t="str">
        <f>'[12]Daily Roster'!$K38</f>
        <v>Kelly</v>
      </c>
      <c r="L38" s="56" t="str">
        <f>'[12]Daily Roster'!$L38</f>
        <v>Sophia</v>
      </c>
      <c r="M38" s="56" t="str">
        <f>'[12]Daily Roster'!$M38</f>
        <v>Amelia</v>
      </c>
      <c r="N38" s="56" t="str">
        <f>'[12]Daily Roster'!$N38</f>
        <v>qq</v>
      </c>
      <c r="O38" s="56" t="str">
        <f>'[12]Daily Roster'!$O38</f>
        <v>V.Le</v>
      </c>
      <c r="P38" s="56">
        <f>'[12]Daily Roster'!$P38</f>
        <v>0</v>
      </c>
      <c r="Q38" s="56">
        <f>'[12]Daily Roster'!$Q38</f>
        <v>0</v>
      </c>
      <c r="R38" s="56">
        <f>'[12]Daily Roster'!$R38</f>
        <v>0</v>
      </c>
      <c r="S38" s="56">
        <f>'[12]Daily Roster'!$S38</f>
        <v>0</v>
      </c>
      <c r="T38" s="56">
        <f>'[12]Daily Roster'!$T38</f>
        <v>0</v>
      </c>
    </row>
    <row r="39" spans="1:20" x14ac:dyDescent="0.3">
      <c r="A39" s="7">
        <v>43517</v>
      </c>
      <c r="B39" s="1" t="s">
        <v>3</v>
      </c>
      <c r="C39" s="56" t="str">
        <f>'[12]Daily Roster'!$C39</f>
        <v>Rodney</v>
      </c>
      <c r="D39" s="56" t="str">
        <f>'[12]Daily Roster'!$D39</f>
        <v>Roshny</v>
      </c>
      <c r="E39" s="56" t="str">
        <f>'[12]Daily Roster'!$E39</f>
        <v>qq</v>
      </c>
      <c r="F39" s="56" t="str">
        <f>'[12]Daily Roster'!$F39</f>
        <v>Adil</v>
      </c>
      <c r="G39" s="56" t="str">
        <f>'[12]Daily Roster'!$G39</f>
        <v>Taylor</v>
      </c>
      <c r="H39" s="56" t="str">
        <f>'[12]Daily Roster'!$H39</f>
        <v>Domenica</v>
      </c>
      <c r="I39" s="56">
        <f>'[12]Daily Roster'!$I39</f>
        <v>0</v>
      </c>
      <c r="J39" s="56" t="str">
        <f>'[12]Daily Roster'!$J39</f>
        <v>Ana</v>
      </c>
      <c r="K39" s="56" t="str">
        <f>'[12]Daily Roster'!$K39</f>
        <v>Maia</v>
      </c>
      <c r="L39" s="56" t="str">
        <f>'[12]Daily Roster'!$L39</f>
        <v>Sophia</v>
      </c>
      <c r="M39" s="56" t="str">
        <f>'[12]Daily Roster'!$M39</f>
        <v>Kelly</v>
      </c>
      <c r="N39" s="56" t="str">
        <f>'[12]Daily Roster'!$N39</f>
        <v>A.Tran</v>
      </c>
      <c r="O39" s="56" t="str">
        <f>'[12]Daily Roster'!$O39</f>
        <v>V.Le</v>
      </c>
      <c r="P39" s="56">
        <f>'[12]Daily Roster'!$P39</f>
        <v>0</v>
      </c>
      <c r="Q39" s="56">
        <f>'[12]Daily Roster'!$Q39</f>
        <v>0</v>
      </c>
      <c r="R39" s="56">
        <f>'[12]Daily Roster'!$R39</f>
        <v>0</v>
      </c>
      <c r="S39" s="56">
        <f>'[12]Daily Roster'!$S39</f>
        <v>0</v>
      </c>
      <c r="T39" s="56">
        <f>'[12]Daily Roster'!$T39</f>
        <v>0</v>
      </c>
    </row>
    <row r="40" spans="1:20" x14ac:dyDescent="0.3">
      <c r="A40" s="7">
        <v>43518</v>
      </c>
      <c r="B40" s="1" t="s">
        <v>4</v>
      </c>
      <c r="C40" s="56" t="str">
        <f>'[12]Daily Roster'!$C40</f>
        <v>Rodney</v>
      </c>
      <c r="D40" s="56" t="str">
        <f>'[12]Daily Roster'!$D40</f>
        <v>Roshny</v>
      </c>
      <c r="E40" s="56" t="str">
        <f>'[12]Daily Roster'!$E40</f>
        <v>qq</v>
      </c>
      <c r="F40" s="56" t="str">
        <f>'[12]Daily Roster'!$F40</f>
        <v>Adil</v>
      </c>
      <c r="G40" s="56" t="str">
        <f>'[12]Daily Roster'!$G40</f>
        <v>Taylor</v>
      </c>
      <c r="H40" s="56" t="str">
        <f>'[12]Daily Roster'!$H40</f>
        <v>A.Truong</v>
      </c>
      <c r="I40" s="56">
        <f>'[12]Daily Roster'!$I40</f>
        <v>0</v>
      </c>
      <c r="J40" s="56" t="str">
        <f>'[12]Daily Roster'!$J40</f>
        <v>Ana</v>
      </c>
      <c r="K40" s="56" t="str">
        <f>'[12]Daily Roster'!$K40</f>
        <v>qq</v>
      </c>
      <c r="L40" s="56" t="str">
        <f>'[12]Daily Roster'!$L40</f>
        <v>Sophia</v>
      </c>
      <c r="M40" s="56" t="str">
        <f>'[12]Daily Roster'!$M40</f>
        <v>qq</v>
      </c>
      <c r="N40" s="56" t="str">
        <f>'[12]Daily Roster'!$N40</f>
        <v>qq</v>
      </c>
      <c r="O40" s="56" t="str">
        <f>'[12]Daily Roster'!$O40</f>
        <v>V.Le</v>
      </c>
      <c r="P40" s="56">
        <f>'[12]Daily Roster'!$P40</f>
        <v>0</v>
      </c>
      <c r="Q40" s="56">
        <f>'[12]Daily Roster'!$Q40</f>
        <v>0</v>
      </c>
      <c r="R40" s="56">
        <f>'[12]Daily Roster'!$R40</f>
        <v>0</v>
      </c>
      <c r="S40" s="56">
        <f>'[12]Daily Roster'!$S40</f>
        <v>0</v>
      </c>
      <c r="T40" s="56">
        <f>'[12]Daily Roster'!$T40</f>
        <v>0</v>
      </c>
    </row>
    <row r="41" spans="1:20" x14ac:dyDescent="0.3">
      <c r="A41" s="7">
        <v>43521</v>
      </c>
      <c r="B41" s="1" t="s">
        <v>5</v>
      </c>
      <c r="C41" s="56" t="str">
        <f>'[12]Daily Roster'!$C41</f>
        <v>Rodney</v>
      </c>
      <c r="D41" s="56" t="str">
        <f>'[12]Daily Roster'!$D41</f>
        <v>qq</v>
      </c>
      <c r="E41" s="56" t="str">
        <f>'[12]Daily Roster'!$E41</f>
        <v>J.Kao</v>
      </c>
      <c r="F41" s="56" t="str">
        <f>'[12]Daily Roster'!$F41</f>
        <v>Adil</v>
      </c>
      <c r="G41" s="56" t="str">
        <f>'[12]Daily Roster'!$G41</f>
        <v>Taylor</v>
      </c>
      <c r="H41" s="56" t="str">
        <f>'[12]Daily Roster'!$H41</f>
        <v>Alison(MARS audit)</v>
      </c>
      <c r="I41" s="56" t="str">
        <f>'[12]Daily Roster'!$I41</f>
        <v>Thao</v>
      </c>
      <c r="J41" s="56">
        <f>'[12]Daily Roster'!$J41</f>
        <v>0</v>
      </c>
      <c r="K41" s="56" t="str">
        <f>'[12]Daily Roster'!$K41</f>
        <v>Maia</v>
      </c>
      <c r="L41" s="56" t="str">
        <f>'[12]Daily Roster'!$L41</f>
        <v>A.Tran</v>
      </c>
      <c r="M41" s="56" t="str">
        <f>'[12]Daily Roster'!$M41</f>
        <v>V.Mai</v>
      </c>
      <c r="N41" s="56">
        <f>'[12]Daily Roster'!$N41</f>
        <v>0</v>
      </c>
      <c r="O41" s="56">
        <f>'[12]Daily Roster'!$O41</f>
        <v>0</v>
      </c>
      <c r="P41" s="56">
        <f>'[12]Daily Roster'!$P41</f>
        <v>0</v>
      </c>
      <c r="Q41" s="56">
        <f>'[12]Daily Roster'!$Q41</f>
        <v>0</v>
      </c>
      <c r="R41" s="56">
        <f>'[12]Daily Roster'!$R41</f>
        <v>0</v>
      </c>
      <c r="S41" s="56">
        <f>'[12]Daily Roster'!$S41</f>
        <v>0</v>
      </c>
      <c r="T41" s="56">
        <f>'[12]Daily Roster'!$T41</f>
        <v>0</v>
      </c>
    </row>
    <row r="42" spans="1:20" x14ac:dyDescent="0.3">
      <c r="A42" s="7">
        <v>43522</v>
      </c>
      <c r="B42" s="1" t="s">
        <v>1</v>
      </c>
      <c r="C42" s="56" t="str">
        <f>'[12]Daily Roster'!$C42</f>
        <v>Rodney</v>
      </c>
      <c r="D42" s="56" t="str">
        <f>'[12]Daily Roster'!$D42</f>
        <v>Jonathan</v>
      </c>
      <c r="E42" s="56" t="str">
        <f>'[12]Daily Roster'!$E42</f>
        <v>qq</v>
      </c>
      <c r="F42" s="56" t="str">
        <f>'[12]Daily Roster'!$F42</f>
        <v>Adil</v>
      </c>
      <c r="G42" s="56" t="str">
        <f>'[12]Daily Roster'!$G42</f>
        <v>Taylor</v>
      </c>
      <c r="H42" s="56" t="str">
        <f>'[12]Daily Roster'!$H42</f>
        <v>Alison(MARS audit)</v>
      </c>
      <c r="I42" s="56" t="str">
        <f>'[12]Daily Roster'!$I42</f>
        <v>qq</v>
      </c>
      <c r="J42" s="56">
        <f>'[12]Daily Roster'!$J42</f>
        <v>0</v>
      </c>
      <c r="K42" s="56" t="str">
        <f>'[12]Daily Roster'!$K42</f>
        <v>Maia</v>
      </c>
      <c r="L42" s="56" t="str">
        <f>'[12]Daily Roster'!$L42</f>
        <v>Aseel</v>
      </c>
      <c r="M42" s="56" t="str">
        <f>'[12]Daily Roster'!$M42</f>
        <v>Amelia</v>
      </c>
      <c r="N42" s="56">
        <f>'[12]Daily Roster'!$N42</f>
        <v>0</v>
      </c>
      <c r="O42" s="56">
        <f>'[12]Daily Roster'!$O42</f>
        <v>0</v>
      </c>
      <c r="P42" s="56">
        <f>'[12]Daily Roster'!$P42</f>
        <v>0</v>
      </c>
      <c r="Q42" s="56">
        <f>'[12]Daily Roster'!$Q42</f>
        <v>0</v>
      </c>
      <c r="R42" s="56">
        <f>'[12]Daily Roster'!$R42</f>
        <v>0</v>
      </c>
      <c r="S42" s="56">
        <f>'[12]Daily Roster'!$S42</f>
        <v>0</v>
      </c>
      <c r="T42" s="56">
        <f>'[12]Daily Roster'!$T42</f>
        <v>0</v>
      </c>
    </row>
    <row r="43" spans="1:20" x14ac:dyDescent="0.3">
      <c r="A43" s="7">
        <v>43523</v>
      </c>
      <c r="B43" s="1" t="s">
        <v>2</v>
      </c>
      <c r="C43" s="56" t="str">
        <f>'[12]Daily Roster'!$C43</f>
        <v>Rodney</v>
      </c>
      <c r="D43" s="56" t="str">
        <f>'[12]Daily Roster'!$D43</f>
        <v>Jonathan</v>
      </c>
      <c r="E43" s="56" t="str">
        <f>'[12]Daily Roster'!$E43</f>
        <v>qq</v>
      </c>
      <c r="F43" s="56" t="str">
        <f>'[12]Daily Roster'!$F43</f>
        <v>Mohammed</v>
      </c>
      <c r="G43" s="56" t="str">
        <f>'[12]Daily Roster'!$G43</f>
        <v>Taylor</v>
      </c>
      <c r="H43" s="56" t="str">
        <f>'[12]Daily Roster'!$H43</f>
        <v>Domenica/ J.Kao</v>
      </c>
      <c r="I43" s="56" t="str">
        <f>'[12]Daily Roster'!$I43</f>
        <v>qq</v>
      </c>
      <c r="J43" s="56">
        <f>'[12]Daily Roster'!$J43</f>
        <v>0</v>
      </c>
      <c r="K43" s="56" t="str">
        <f>'[12]Daily Roster'!$K43</f>
        <v>blank</v>
      </c>
      <c r="L43" s="56" t="str">
        <f>'[12]Daily Roster'!$L43</f>
        <v>Kelly</v>
      </c>
      <c r="M43" s="56" t="str">
        <f>'[12]Daily Roster'!$M43</f>
        <v>Amelia</v>
      </c>
      <c r="N43" s="56">
        <f>'[12]Daily Roster'!$N43</f>
        <v>0</v>
      </c>
      <c r="O43" s="56">
        <f>'[12]Daily Roster'!$O43</f>
        <v>0</v>
      </c>
      <c r="P43" s="56">
        <f>'[12]Daily Roster'!$P43</f>
        <v>0</v>
      </c>
      <c r="Q43" s="56">
        <f>'[12]Daily Roster'!$Q43</f>
        <v>0</v>
      </c>
      <c r="R43" s="56">
        <f>'[12]Daily Roster'!$R43</f>
        <v>0</v>
      </c>
      <c r="S43" s="56">
        <f>'[12]Daily Roster'!$S43</f>
        <v>0</v>
      </c>
      <c r="T43" s="56">
        <f>'[12]Daily Roster'!$T43</f>
        <v>0</v>
      </c>
    </row>
    <row r="44" spans="1:20" x14ac:dyDescent="0.3">
      <c r="A44" s="7">
        <v>43524</v>
      </c>
      <c r="B44" s="1" t="s">
        <v>3</v>
      </c>
      <c r="C44" s="56" t="str">
        <f>'[12]Daily Roster'!$C44</f>
        <v>Rodney</v>
      </c>
      <c r="D44" s="56" t="str">
        <f>'[12]Daily Roster'!$D44</f>
        <v>Jonathan</v>
      </c>
      <c r="E44" s="56" t="str">
        <f>'[12]Daily Roster'!$E44</f>
        <v>A.Truong</v>
      </c>
      <c r="F44" s="56" t="str">
        <f>'[12]Daily Roster'!$F44</f>
        <v>Mohammed</v>
      </c>
      <c r="G44" s="56" t="str">
        <f>'[12]Daily Roster'!$G44</f>
        <v>Taylor</v>
      </c>
      <c r="H44" s="56" t="str">
        <f>'[12]Daily Roster'!$H44</f>
        <v>Domenica</v>
      </c>
      <c r="I44" s="56" t="str">
        <f>'[12]Daily Roster'!$I44</f>
        <v>Thao</v>
      </c>
      <c r="J44" s="56">
        <f>'[12]Daily Roster'!$J44</f>
        <v>0</v>
      </c>
      <c r="K44" s="56" t="str">
        <f>'[12]Daily Roster'!$K44</f>
        <v>Maia</v>
      </c>
      <c r="L44" s="56" t="str">
        <f>'[12]Daily Roster'!$L44</f>
        <v>Kelly</v>
      </c>
      <c r="M44" s="56" t="str">
        <f>'[12]Daily Roster'!$M44</f>
        <v>Amelia</v>
      </c>
      <c r="N44" s="56">
        <f>'[12]Daily Roster'!$N44</f>
        <v>0</v>
      </c>
      <c r="O44" s="56">
        <f>'[12]Daily Roster'!$O44</f>
        <v>0</v>
      </c>
      <c r="P44" s="56">
        <f>'[12]Daily Roster'!$P44</f>
        <v>0</v>
      </c>
      <c r="Q44" s="56">
        <f>'[12]Daily Roster'!$Q44</f>
        <v>0</v>
      </c>
      <c r="R44" s="56">
        <f>'[12]Daily Roster'!$R44</f>
        <v>0</v>
      </c>
      <c r="S44" s="56">
        <f>'[12]Daily Roster'!$S44</f>
        <v>0</v>
      </c>
      <c r="T44" s="56">
        <f>'[12]Daily Roster'!$T44</f>
        <v>0</v>
      </c>
    </row>
    <row r="45" spans="1:20" x14ac:dyDescent="0.3">
      <c r="A45" s="7">
        <v>43525</v>
      </c>
      <c r="B45" s="1" t="s">
        <v>4</v>
      </c>
      <c r="C45" s="56" t="str">
        <f>'[12]Daily Roster'!$C45</f>
        <v>Rodney</v>
      </c>
      <c r="D45" s="56" t="str">
        <f>'[12]Daily Roster'!$D45</f>
        <v>Jonathan</v>
      </c>
      <c r="E45" s="56" t="str">
        <f>'[12]Daily Roster'!$E45</f>
        <v>M.Nguyen</v>
      </c>
      <c r="F45" s="56" t="str">
        <f>'[12]Daily Roster'!$F45</f>
        <v>Mohammed</v>
      </c>
      <c r="G45" s="56" t="str">
        <f>'[12]Daily Roster'!$G45</f>
        <v>Taylor</v>
      </c>
      <c r="H45" s="56" t="str">
        <f>'[12]Daily Roster'!$H45</f>
        <v>qq</v>
      </c>
      <c r="I45" s="56" t="str">
        <f>'[12]Daily Roster'!$I45</f>
        <v>Thao</v>
      </c>
      <c r="J45" s="56">
        <f>'[12]Daily Roster'!$J45</f>
        <v>0</v>
      </c>
      <c r="K45" s="56" t="str">
        <f>'[12]Daily Roster'!$K45</f>
        <v>A.Tran</v>
      </c>
      <c r="L45" s="56" t="str">
        <f>'[12]Daily Roster'!$L45</f>
        <v>blank</v>
      </c>
      <c r="M45" s="56" t="str">
        <f>'[12]Daily Roster'!$M45</f>
        <v>Amelia</v>
      </c>
      <c r="N45" s="56">
        <f>'[12]Daily Roster'!$N45</f>
        <v>0</v>
      </c>
      <c r="O45" s="56">
        <f>'[12]Daily Roster'!$O45</f>
        <v>0</v>
      </c>
      <c r="P45" s="56">
        <f>'[12]Daily Roster'!$P45</f>
        <v>0</v>
      </c>
      <c r="Q45" s="56">
        <f>'[12]Daily Roster'!$Q45</f>
        <v>0</v>
      </c>
      <c r="R45" s="56">
        <f>'[12]Daily Roster'!$R45</f>
        <v>0</v>
      </c>
      <c r="S45" s="56">
        <f>'[12]Daily Roster'!$S45</f>
        <v>0</v>
      </c>
      <c r="T45" s="56">
        <f>'[12]Daily Roster'!$T45</f>
        <v>0</v>
      </c>
    </row>
    <row r="46" spans="1:20" x14ac:dyDescent="0.3">
      <c r="A46" s="7">
        <v>43528</v>
      </c>
      <c r="B46" s="1" t="s">
        <v>5</v>
      </c>
      <c r="C46" s="56" t="str">
        <f>'[12]Daily Roster'!$C46</f>
        <v>Rodney</v>
      </c>
      <c r="D46" s="56" t="str">
        <f>'[12]Daily Roster'!$D46</f>
        <v>qq</v>
      </c>
      <c r="E46" s="56" t="str">
        <f>'[12]Daily Roster'!$E46</f>
        <v>qq</v>
      </c>
      <c r="F46" s="56" t="str">
        <f>'[12]Daily Roster'!$F46</f>
        <v>Mohammed</v>
      </c>
      <c r="G46" s="56" t="str">
        <f>'[12]Daily Roster'!$G46</f>
        <v>Taylor</v>
      </c>
      <c r="H46" s="56" t="str">
        <f>'[12]Daily Roster'!$H46</f>
        <v>qq</v>
      </c>
      <c r="I46" s="56" t="str">
        <f>'[12]Daily Roster'!$I46</f>
        <v>Thao</v>
      </c>
      <c r="J46" s="56">
        <f>'[12]Daily Roster'!$J46</f>
        <v>0</v>
      </c>
      <c r="K46" s="56" t="str">
        <f>'[12]Daily Roster'!$K46</f>
        <v>Maia</v>
      </c>
      <c r="L46" s="56" t="str">
        <f>'[12]Daily Roster'!$L46</f>
        <v>Sophia</v>
      </c>
      <c r="M46" s="56" t="str">
        <f>'[12]Daily Roster'!$M46</f>
        <v>Amelia</v>
      </c>
      <c r="N46" s="56" t="str">
        <f>'[12]Daily Roster'!$N46</f>
        <v>A.Tran</v>
      </c>
      <c r="O46" s="56">
        <f>'[12]Daily Roster'!$O46</f>
        <v>0</v>
      </c>
      <c r="P46" s="56">
        <f>'[12]Daily Roster'!$P46</f>
        <v>0</v>
      </c>
      <c r="Q46" s="56">
        <f>'[12]Daily Roster'!$Q46</f>
        <v>0</v>
      </c>
      <c r="R46" s="56">
        <f>'[12]Daily Roster'!$R46</f>
        <v>0</v>
      </c>
      <c r="S46" s="56">
        <f>'[12]Daily Roster'!$S46</f>
        <v>0</v>
      </c>
      <c r="T46" s="56">
        <f>'[12]Daily Roster'!$T46</f>
        <v>0</v>
      </c>
    </row>
    <row r="47" spans="1:20" x14ac:dyDescent="0.3">
      <c r="A47" s="7">
        <v>43529</v>
      </c>
      <c r="B47" s="1" t="s">
        <v>1</v>
      </c>
      <c r="C47" s="56" t="str">
        <f>'[12]Daily Roster'!$C47</f>
        <v>Rodney</v>
      </c>
      <c r="D47" s="56" t="str">
        <f>'[12]Daily Roster'!$D47</f>
        <v>qq</v>
      </c>
      <c r="E47" s="56" t="str">
        <f>'[12]Daily Roster'!$E47</f>
        <v>M.Nguyen</v>
      </c>
      <c r="F47" s="56" t="str">
        <f>'[12]Daily Roster'!$F47</f>
        <v>Mohammed</v>
      </c>
      <c r="G47" s="56" t="str">
        <f>'[12]Daily Roster'!$G47</f>
        <v>Taylor</v>
      </c>
      <c r="H47" s="56" t="str">
        <f>'[12]Daily Roster'!$H47</f>
        <v>qq</v>
      </c>
      <c r="I47" s="56" t="str">
        <f>'[12]Daily Roster'!$I47</f>
        <v>Thao</v>
      </c>
      <c r="J47" s="56">
        <f>'[12]Daily Roster'!$J47</f>
        <v>0</v>
      </c>
      <c r="K47" s="56" t="str">
        <f>'[12]Daily Roster'!$K47</f>
        <v>Maia</v>
      </c>
      <c r="L47" s="56" t="str">
        <f>'[12]Daily Roster'!$L47</f>
        <v>Sophia</v>
      </c>
      <c r="M47" s="56" t="str">
        <f>'[12]Daily Roster'!$M47</f>
        <v>Amelia</v>
      </c>
      <c r="N47" s="56" t="str">
        <f>'[12]Daily Roster'!$N47</f>
        <v>qq</v>
      </c>
      <c r="O47" s="56">
        <f>'[12]Daily Roster'!$O47</f>
        <v>0</v>
      </c>
      <c r="P47" s="56">
        <f>'[12]Daily Roster'!$P47</f>
        <v>0</v>
      </c>
      <c r="Q47" s="56">
        <f>'[12]Daily Roster'!$Q47</f>
        <v>0</v>
      </c>
      <c r="R47" s="56">
        <f>'[12]Daily Roster'!$R47</f>
        <v>0</v>
      </c>
      <c r="S47" s="56">
        <f>'[12]Daily Roster'!$S47</f>
        <v>0</v>
      </c>
      <c r="T47" s="56">
        <f>'[12]Daily Roster'!$T47</f>
        <v>0</v>
      </c>
    </row>
    <row r="48" spans="1:20" x14ac:dyDescent="0.3">
      <c r="A48" s="7">
        <v>43530</v>
      </c>
      <c r="B48" s="1" t="s">
        <v>2</v>
      </c>
      <c r="C48" s="56" t="str">
        <f>'[12]Daily Roster'!$C48</f>
        <v>Rodney</v>
      </c>
      <c r="D48" s="56" t="str">
        <f>'[12]Daily Roster'!$D48</f>
        <v>Jonathan</v>
      </c>
      <c r="E48" s="56" t="str">
        <f>'[12]Daily Roster'!$E48</f>
        <v>qq</v>
      </c>
      <c r="F48" s="56" t="str">
        <f>'[12]Daily Roster'!$F48</f>
        <v>Mohammed</v>
      </c>
      <c r="G48" s="56" t="str">
        <f>'[12]Daily Roster'!$G48</f>
        <v>Taylor</v>
      </c>
      <c r="H48" s="56" t="str">
        <f>'[12]Daily Roster'!$H48</f>
        <v>Domenica</v>
      </c>
      <c r="I48" s="56" t="str">
        <f>'[12]Daily Roster'!$I48</f>
        <v>Thao</v>
      </c>
      <c r="J48" s="56">
        <f>'[12]Daily Roster'!$J48</f>
        <v>0</v>
      </c>
      <c r="K48" s="56" t="str">
        <f>'[12]Daily Roster'!$K48</f>
        <v>Phuong</v>
      </c>
      <c r="L48" s="56" t="str">
        <f>'[12]Daily Roster'!$L48</f>
        <v>Sophia</v>
      </c>
      <c r="M48" s="56" t="str">
        <f>'[12]Daily Roster'!$M48</f>
        <v>Amelia</v>
      </c>
      <c r="N48" s="56" t="str">
        <f>'[12]Daily Roster'!$N48</f>
        <v>qq</v>
      </c>
      <c r="O48" s="56">
        <f>'[12]Daily Roster'!$O48</f>
        <v>0</v>
      </c>
      <c r="P48" s="56">
        <f>'[12]Daily Roster'!$P48</f>
        <v>0</v>
      </c>
      <c r="Q48" s="56">
        <f>'[12]Daily Roster'!$Q48</f>
        <v>0</v>
      </c>
      <c r="R48" s="56">
        <f>'[12]Daily Roster'!$R48</f>
        <v>0</v>
      </c>
      <c r="S48" s="56">
        <f>'[12]Daily Roster'!$S48</f>
        <v>0</v>
      </c>
      <c r="T48" s="56">
        <f>'[12]Daily Roster'!$T48</f>
        <v>0</v>
      </c>
    </row>
    <row r="49" spans="1:20" x14ac:dyDescent="0.3">
      <c r="A49" s="7">
        <v>43531</v>
      </c>
      <c r="B49" s="1" t="s">
        <v>3</v>
      </c>
      <c r="C49" s="56" t="str">
        <f>'[12]Daily Roster'!$C49</f>
        <v>Rodney</v>
      </c>
      <c r="D49" s="56" t="str">
        <f>'[12]Daily Roster'!$D49</f>
        <v>Jonathan</v>
      </c>
      <c r="E49" s="56" t="str">
        <f>'[12]Daily Roster'!$E49</f>
        <v>qq</v>
      </c>
      <c r="F49" s="56" t="str">
        <f>'[12]Daily Roster'!$F49</f>
        <v>Mohammed</v>
      </c>
      <c r="G49" s="56" t="str">
        <f>'[12]Daily Roster'!$G49</f>
        <v>Taylor</v>
      </c>
      <c r="H49" s="56" t="str">
        <f>'[12]Daily Roster'!$H49</f>
        <v>Domenica</v>
      </c>
      <c r="I49" s="56" t="str">
        <f>'[12]Daily Roster'!$I49</f>
        <v>Thao</v>
      </c>
      <c r="J49" s="56">
        <f>'[12]Daily Roster'!$J49</f>
        <v>0</v>
      </c>
      <c r="K49" s="56" t="str">
        <f>'[12]Daily Roster'!$K49</f>
        <v>Maia</v>
      </c>
      <c r="L49" s="56" t="str">
        <f>'[12]Daily Roster'!$L49</f>
        <v>Sophia</v>
      </c>
      <c r="M49" s="56" t="str">
        <f>'[12]Daily Roster'!$M49</f>
        <v>Amelia</v>
      </c>
      <c r="N49" s="56" t="str">
        <f>'[12]Daily Roster'!$N49</f>
        <v>qq</v>
      </c>
      <c r="O49" s="56">
        <f>'[12]Daily Roster'!$O49</f>
        <v>0</v>
      </c>
      <c r="P49" s="56">
        <f>'[12]Daily Roster'!$P49</f>
        <v>0</v>
      </c>
      <c r="Q49" s="56">
        <f>'[12]Daily Roster'!$Q49</f>
        <v>0</v>
      </c>
      <c r="R49" s="56">
        <f>'[12]Daily Roster'!$R49</f>
        <v>0</v>
      </c>
      <c r="S49" s="56">
        <f>'[12]Daily Roster'!$S49</f>
        <v>0</v>
      </c>
      <c r="T49" s="56">
        <f>'[12]Daily Roster'!$T49</f>
        <v>0</v>
      </c>
    </row>
    <row r="50" spans="1:20" x14ac:dyDescent="0.3">
      <c r="A50" s="7">
        <v>43532</v>
      </c>
      <c r="B50" s="1" t="s">
        <v>4</v>
      </c>
      <c r="C50" s="56" t="str">
        <f>'[12]Daily Roster'!$C50</f>
        <v>Rodney</v>
      </c>
      <c r="D50" s="56" t="str">
        <f>'[12]Daily Roster'!$D50</f>
        <v>Jonathan</v>
      </c>
      <c r="E50" s="56" t="str">
        <f>'[12]Daily Roster'!$E50</f>
        <v>qq</v>
      </c>
      <c r="F50" s="56" t="str">
        <f>'[12]Daily Roster'!$F50</f>
        <v>Mohammed</v>
      </c>
      <c r="G50" s="56" t="str">
        <f>'[12]Daily Roster'!$G50</f>
        <v>Taylor</v>
      </c>
      <c r="H50" s="56" t="str">
        <f>'[12]Daily Roster'!$H50</f>
        <v>qq</v>
      </c>
      <c r="I50" s="56" t="str">
        <f>'[12]Daily Roster'!$I50</f>
        <v>Thao</v>
      </c>
      <c r="J50" s="56">
        <f>'[12]Daily Roster'!$J50</f>
        <v>0</v>
      </c>
      <c r="K50" s="56" t="str">
        <f>'[12]Daily Roster'!$K50</f>
        <v>qq</v>
      </c>
      <c r="L50" s="56" t="str">
        <f>'[12]Daily Roster'!$L50</f>
        <v>Sophia</v>
      </c>
      <c r="M50" s="56" t="str">
        <f>'[12]Daily Roster'!$M50</f>
        <v>Amelia</v>
      </c>
      <c r="N50" s="56" t="str">
        <f>'[12]Daily Roster'!$N50</f>
        <v>qq</v>
      </c>
      <c r="O50" s="56">
        <f>'[12]Daily Roster'!$O50</f>
        <v>0</v>
      </c>
      <c r="P50" s="56">
        <f>'[12]Daily Roster'!$P50</f>
        <v>0</v>
      </c>
      <c r="Q50" s="56">
        <f>'[12]Daily Roster'!$Q50</f>
        <v>0</v>
      </c>
      <c r="R50" s="56">
        <f>'[12]Daily Roster'!$R50</f>
        <v>0</v>
      </c>
      <c r="S50" s="56">
        <f>'[12]Daily Roster'!$S50</f>
        <v>0</v>
      </c>
      <c r="T50" s="56">
        <f>'[12]Daily Roster'!$T50</f>
        <v>0</v>
      </c>
    </row>
    <row r="51" spans="1:20" x14ac:dyDescent="0.3">
      <c r="A51" s="7">
        <v>43535</v>
      </c>
      <c r="B51" s="1" t="s">
        <v>5</v>
      </c>
      <c r="C51" s="56" t="str">
        <f>'[12]Daily Roster'!$C51</f>
        <v>public holiday</v>
      </c>
      <c r="D51" s="56" t="str">
        <f>'[12]Daily Roster'!$D51</f>
        <v>public holiday</v>
      </c>
      <c r="E51" s="56" t="str">
        <f>'[12]Daily Roster'!$E51</f>
        <v>public holiday</v>
      </c>
      <c r="F51" s="56" t="str">
        <f>'[12]Daily Roster'!$F51</f>
        <v>public holiday</v>
      </c>
      <c r="G51" s="56" t="str">
        <f>'[12]Daily Roster'!$G51</f>
        <v>public holiday</v>
      </c>
      <c r="H51" s="56" t="str">
        <f>'[12]Daily Roster'!$H51</f>
        <v>public holiday</v>
      </c>
      <c r="I51" s="56" t="str">
        <f>'[12]Daily Roster'!$I51</f>
        <v>public holiday</v>
      </c>
      <c r="J51" s="56" t="str">
        <f>'[12]Daily Roster'!$J51</f>
        <v>public holiday</v>
      </c>
      <c r="K51" s="56" t="str">
        <f>'[12]Daily Roster'!$K51</f>
        <v>public holiday</v>
      </c>
      <c r="L51" s="56" t="str">
        <f>'[12]Daily Roster'!$L51</f>
        <v>public holiday</v>
      </c>
      <c r="M51" s="56" t="str">
        <f>'[12]Daily Roster'!$M51</f>
        <v>public holiday</v>
      </c>
      <c r="N51" s="56" t="str">
        <f>'[12]Daily Roster'!$N51</f>
        <v>public holiday</v>
      </c>
      <c r="O51" s="56" t="str">
        <f>'[12]Daily Roster'!$O51</f>
        <v>public holiday</v>
      </c>
      <c r="P51" s="56">
        <f>'[12]Daily Roster'!$P51</f>
        <v>0</v>
      </c>
      <c r="Q51" s="56">
        <f>'[12]Daily Roster'!$Q51</f>
        <v>0</v>
      </c>
      <c r="R51" s="56">
        <f>'[12]Daily Roster'!$R51</f>
        <v>0</v>
      </c>
      <c r="S51" s="56">
        <f>'[12]Daily Roster'!$S51</f>
        <v>0</v>
      </c>
      <c r="T51" s="56">
        <f>'[12]Daily Roster'!$T51</f>
        <v>0</v>
      </c>
    </row>
    <row r="52" spans="1:20" x14ac:dyDescent="0.3">
      <c r="A52" s="7">
        <v>43536</v>
      </c>
      <c r="B52" s="1" t="s">
        <v>1</v>
      </c>
      <c r="C52" s="56" t="str">
        <f>'[12]Daily Roster'!$C52</f>
        <v>Rodney</v>
      </c>
      <c r="D52" s="56" t="str">
        <f>'[12]Daily Roster'!$D52</f>
        <v>V.Le</v>
      </c>
      <c r="E52" s="56">
        <f>'[12]Daily Roster'!$E52</f>
        <v>0</v>
      </c>
      <c r="F52" s="56" t="str">
        <f>'[12]Daily Roster'!$F52</f>
        <v>MichaelL</v>
      </c>
      <c r="G52" s="56" t="str">
        <f>'[12]Daily Roster'!$G52</f>
        <v>Taylor</v>
      </c>
      <c r="H52" s="56" t="str">
        <f>'[12]Daily Roster'!$H52</f>
        <v>qq</v>
      </c>
      <c r="I52" s="56" t="str">
        <f>'[12]Daily Roster'!$I52</f>
        <v>Jonathan</v>
      </c>
      <c r="J52" s="56">
        <f>'[12]Daily Roster'!$J52</f>
        <v>0</v>
      </c>
      <c r="K52" s="56" t="str">
        <f>'[12]Daily Roster'!$K52</f>
        <v>Maia</v>
      </c>
      <c r="L52" s="56" t="str">
        <f>'[12]Daily Roster'!$L52</f>
        <v>Sophia</v>
      </c>
      <c r="M52" s="56" t="str">
        <f>'[12]Daily Roster'!$M52</f>
        <v>Amelia</v>
      </c>
      <c r="N52" s="56">
        <f>'[12]Daily Roster'!$N52</f>
        <v>0</v>
      </c>
      <c r="O52" s="56">
        <f>'[12]Daily Roster'!$O52</f>
        <v>0</v>
      </c>
      <c r="P52" s="56">
        <f>'[12]Daily Roster'!$P52</f>
        <v>0</v>
      </c>
      <c r="Q52" s="56">
        <f>'[12]Daily Roster'!$Q52</f>
        <v>0</v>
      </c>
      <c r="R52" s="56">
        <f>'[12]Daily Roster'!$R52</f>
        <v>0</v>
      </c>
      <c r="S52" s="56">
        <f>'[12]Daily Roster'!$S52</f>
        <v>0</v>
      </c>
      <c r="T52" s="56">
        <f>'[12]Daily Roster'!$T52</f>
        <v>0</v>
      </c>
    </row>
    <row r="53" spans="1:20" x14ac:dyDescent="0.3">
      <c r="A53" s="7">
        <v>43537</v>
      </c>
      <c r="B53" s="1" t="s">
        <v>2</v>
      </c>
      <c r="C53" s="56" t="str">
        <f>'[12]Daily Roster'!$C53</f>
        <v>Rodney</v>
      </c>
      <c r="D53" s="56" t="str">
        <f>'[12]Daily Roster'!$D53</f>
        <v>qq</v>
      </c>
      <c r="E53" s="56">
        <f>'[12]Daily Roster'!$E53</f>
        <v>0</v>
      </c>
      <c r="F53" s="56" t="str">
        <f>'[12]Daily Roster'!$F53</f>
        <v>Adil</v>
      </c>
      <c r="G53" s="56" t="str">
        <f>'[12]Daily Roster'!$G53</f>
        <v>Taylor</v>
      </c>
      <c r="H53" s="56" t="str">
        <f>'[12]Daily Roster'!$H53</f>
        <v>Domenica</v>
      </c>
      <c r="I53" s="56" t="str">
        <f>'[12]Daily Roster'!$I53</f>
        <v>qq</v>
      </c>
      <c r="J53" s="56">
        <f>'[12]Daily Roster'!$J53</f>
        <v>0</v>
      </c>
      <c r="K53" s="56" t="str">
        <f>'[12]Daily Roster'!$K53</f>
        <v>Phuong</v>
      </c>
      <c r="L53" s="56" t="str">
        <f>'[12]Daily Roster'!$L53</f>
        <v>Sophia</v>
      </c>
      <c r="M53" s="56" t="str">
        <f>'[12]Daily Roster'!$M53</f>
        <v>Amelia</v>
      </c>
      <c r="N53" s="56">
        <f>'[12]Daily Roster'!$N53</f>
        <v>0</v>
      </c>
      <c r="O53" s="56">
        <f>'[12]Daily Roster'!$O53</f>
        <v>0</v>
      </c>
      <c r="P53" s="56">
        <f>'[12]Daily Roster'!$P53</f>
        <v>0</v>
      </c>
      <c r="Q53" s="56">
        <f>'[12]Daily Roster'!$Q53</f>
        <v>0</v>
      </c>
      <c r="R53" s="56">
        <f>'[12]Daily Roster'!$R53</f>
        <v>0</v>
      </c>
      <c r="S53" s="56">
        <f>'[12]Daily Roster'!$S53</f>
        <v>0</v>
      </c>
      <c r="T53" s="56">
        <f>'[12]Daily Roster'!$T53</f>
        <v>0</v>
      </c>
    </row>
    <row r="54" spans="1:20" x14ac:dyDescent="0.3">
      <c r="A54" s="7">
        <v>43538</v>
      </c>
      <c r="B54" s="1" t="s">
        <v>3</v>
      </c>
      <c r="C54" s="56" t="str">
        <f>'[12]Daily Roster'!$C54</f>
        <v>Rodney</v>
      </c>
      <c r="D54" s="56" t="str">
        <f>'[12]Daily Roster'!$D54</f>
        <v>V.Le</v>
      </c>
      <c r="E54" s="56">
        <f>'[12]Daily Roster'!$E54</f>
        <v>0</v>
      </c>
      <c r="F54" s="56" t="str">
        <f>'[12]Daily Roster'!$F54</f>
        <v>Adil</v>
      </c>
      <c r="G54" s="56" t="str">
        <f>'[12]Daily Roster'!$G54</f>
        <v>Taylor</v>
      </c>
      <c r="H54" s="56" t="str">
        <f>'[12]Daily Roster'!$H54</f>
        <v>Domenica</v>
      </c>
      <c r="I54" s="56" t="str">
        <f>'[12]Daily Roster'!$I54</f>
        <v>Jonathan</v>
      </c>
      <c r="J54" s="56">
        <f>'[12]Daily Roster'!$J54</f>
        <v>0</v>
      </c>
      <c r="K54" s="56" t="str">
        <f>'[12]Daily Roster'!$K54</f>
        <v>Maia</v>
      </c>
      <c r="L54" s="56" t="str">
        <f>'[12]Daily Roster'!$L54</f>
        <v>Sophia</v>
      </c>
      <c r="M54" s="56" t="str">
        <f>'[12]Daily Roster'!$M54</f>
        <v>Amelia</v>
      </c>
      <c r="N54" s="56">
        <f>'[12]Daily Roster'!$N54</f>
        <v>0</v>
      </c>
      <c r="O54" s="56">
        <f>'[12]Daily Roster'!$O54</f>
        <v>0</v>
      </c>
      <c r="P54" s="56">
        <f>'[12]Daily Roster'!$P54</f>
        <v>0</v>
      </c>
      <c r="Q54" s="56">
        <f>'[12]Daily Roster'!$Q54</f>
        <v>0</v>
      </c>
      <c r="R54" s="56">
        <f>'[12]Daily Roster'!$R54</f>
        <v>0</v>
      </c>
      <c r="S54" s="56">
        <f>'[12]Daily Roster'!$S54</f>
        <v>0</v>
      </c>
      <c r="T54" s="56">
        <f>'[12]Daily Roster'!$T54</f>
        <v>0</v>
      </c>
    </row>
    <row r="55" spans="1:20" x14ac:dyDescent="0.3">
      <c r="A55" s="7">
        <v>43539</v>
      </c>
      <c r="B55" s="1" t="s">
        <v>4</v>
      </c>
      <c r="C55" s="56" t="str">
        <f>'[12]Daily Roster'!$C55</f>
        <v>Rodney</v>
      </c>
      <c r="D55" s="56" t="str">
        <f>'[12]Daily Roster'!$D55</f>
        <v>V.Le</v>
      </c>
      <c r="E55" s="56">
        <f>'[12]Daily Roster'!$E55</f>
        <v>0</v>
      </c>
      <c r="F55" s="56" t="str">
        <f>'[12]Daily Roster'!$F55</f>
        <v>Adil</v>
      </c>
      <c r="G55" s="56" t="str">
        <f>'[12]Daily Roster'!$G55</f>
        <v>Taylor</v>
      </c>
      <c r="H55" s="56" t="str">
        <f>'[12]Daily Roster'!$H55</f>
        <v>qq</v>
      </c>
      <c r="I55" s="56" t="str">
        <f>'[12]Daily Roster'!$I55</f>
        <v>Jonathan</v>
      </c>
      <c r="J55" s="56">
        <f>'[12]Daily Roster'!$J55</f>
        <v>0</v>
      </c>
      <c r="K55" s="56" t="str">
        <f>'[12]Daily Roster'!$K55</f>
        <v>A.Tran</v>
      </c>
      <c r="L55" s="56" t="str">
        <f>'[12]Daily Roster'!$L55</f>
        <v>Sophia</v>
      </c>
      <c r="M55" s="56" t="str">
        <f>'[12]Daily Roster'!$M55</f>
        <v>Amelia</v>
      </c>
      <c r="N55" s="56">
        <f>'[12]Daily Roster'!$N55</f>
        <v>0</v>
      </c>
      <c r="O55" s="56">
        <f>'[12]Daily Roster'!$O55</f>
        <v>0</v>
      </c>
      <c r="P55" s="56">
        <f>'[12]Daily Roster'!$P55</f>
        <v>0</v>
      </c>
      <c r="Q55" s="56">
        <f>'[12]Daily Roster'!$Q55</f>
        <v>0</v>
      </c>
      <c r="R55" s="56">
        <f>'[12]Daily Roster'!$R55</f>
        <v>0</v>
      </c>
      <c r="S55" s="56">
        <f>'[12]Daily Roster'!$S55</f>
        <v>0</v>
      </c>
      <c r="T55" s="56">
        <f>'[12]Daily Roster'!$T55</f>
        <v>0</v>
      </c>
    </row>
    <row r="56" spans="1:20" x14ac:dyDescent="0.3">
      <c r="A56" s="7">
        <v>43542</v>
      </c>
      <c r="B56" s="1" t="s">
        <v>5</v>
      </c>
      <c r="C56" s="56" t="str">
        <f>'[12]Daily Roster'!$C56</f>
        <v>Rodney</v>
      </c>
      <c r="D56" s="56" t="str">
        <f>'[12]Daily Roster'!$D56</f>
        <v>V.Le</v>
      </c>
      <c r="E56" s="56">
        <f>'[12]Daily Roster'!$E56</f>
        <v>0</v>
      </c>
      <c r="F56" s="56" t="str">
        <f>'[12]Daily Roster'!$F56</f>
        <v>Adil</v>
      </c>
      <c r="G56" s="56" t="str">
        <f>'[12]Daily Roster'!$G56</f>
        <v>Taylor</v>
      </c>
      <c r="H56" s="56" t="str">
        <f>'[12]Daily Roster'!$H56</f>
        <v>qq</v>
      </c>
      <c r="I56" s="56" t="str">
        <f>'[12]Daily Roster'!$I56</f>
        <v>Jonathan (LS)</v>
      </c>
      <c r="J56" s="56">
        <f>'[12]Daily Roster'!$J56</f>
        <v>0</v>
      </c>
      <c r="K56" s="56" t="str">
        <f>'[12]Daily Roster'!$K56</f>
        <v>Maia</v>
      </c>
      <c r="L56" s="56" t="str">
        <f>'[12]Daily Roster'!$L56</f>
        <v>Sophia</v>
      </c>
      <c r="M56" s="56" t="str">
        <f>'[12]Daily Roster'!$M56</f>
        <v>Amelia</v>
      </c>
      <c r="N56" s="56">
        <f>'[12]Daily Roster'!$N56</f>
        <v>0</v>
      </c>
      <c r="O56" s="56">
        <f>'[12]Daily Roster'!$O56</f>
        <v>0</v>
      </c>
      <c r="P56" s="56">
        <f>'[12]Daily Roster'!$P56</f>
        <v>0</v>
      </c>
      <c r="Q56" s="56">
        <f>'[12]Daily Roster'!$Q56</f>
        <v>0</v>
      </c>
      <c r="R56" s="56">
        <f>'[12]Daily Roster'!$R56</f>
        <v>0</v>
      </c>
      <c r="S56" s="56">
        <f>'[12]Daily Roster'!$S56</f>
        <v>0</v>
      </c>
      <c r="T56" s="56">
        <f>'[12]Daily Roster'!$T56</f>
        <v>0</v>
      </c>
    </row>
    <row r="57" spans="1:20" x14ac:dyDescent="0.3">
      <c r="A57" s="7">
        <v>43543</v>
      </c>
      <c r="B57" s="1" t="s">
        <v>1</v>
      </c>
      <c r="C57" s="56" t="str">
        <f>'[12]Daily Roster'!$C57</f>
        <v>Rodney</v>
      </c>
      <c r="D57" s="56" t="str">
        <f>'[12]Daily Roster'!$D57</f>
        <v>V.Le</v>
      </c>
      <c r="E57" s="56">
        <f>'[12]Daily Roster'!$E57</f>
        <v>0</v>
      </c>
      <c r="F57" s="56" t="str">
        <f>'[12]Daily Roster'!$F57</f>
        <v>Adil</v>
      </c>
      <c r="G57" s="56" t="str">
        <f>'[12]Daily Roster'!$G57</f>
        <v>Taylor</v>
      </c>
      <c r="H57" s="56" t="str">
        <f>'[12]Daily Roster'!$H57</f>
        <v>qq</v>
      </c>
      <c r="I57" s="56" t="str">
        <f>'[12]Daily Roster'!$I57</f>
        <v>Jonathan (LS)</v>
      </c>
      <c r="J57" s="56">
        <f>'[12]Daily Roster'!$J57</f>
        <v>0</v>
      </c>
      <c r="K57" s="56" t="str">
        <f>'[12]Daily Roster'!$K57</f>
        <v>Maia</v>
      </c>
      <c r="L57" s="56" t="str">
        <f>'[12]Daily Roster'!$L57</f>
        <v>Sophia</v>
      </c>
      <c r="M57" s="56" t="str">
        <f>'[12]Daily Roster'!$M57</f>
        <v>Amelia</v>
      </c>
      <c r="N57" s="56">
        <f>'[12]Daily Roster'!$N57</f>
        <v>0</v>
      </c>
      <c r="O57" s="56">
        <f>'[12]Daily Roster'!$O57</f>
        <v>0</v>
      </c>
      <c r="P57" s="56">
        <f>'[12]Daily Roster'!$P57</f>
        <v>0</v>
      </c>
      <c r="Q57" s="56">
        <f>'[12]Daily Roster'!$Q57</f>
        <v>0</v>
      </c>
      <c r="R57" s="56">
        <f>'[12]Daily Roster'!$R57</f>
        <v>0</v>
      </c>
      <c r="S57" s="56">
        <f>'[12]Daily Roster'!$S57</f>
        <v>0</v>
      </c>
      <c r="T57" s="56">
        <f>'[12]Daily Roster'!$T57</f>
        <v>0</v>
      </c>
    </row>
    <row r="58" spans="1:20" x14ac:dyDescent="0.3">
      <c r="A58" s="7">
        <v>43544</v>
      </c>
      <c r="B58" s="1" t="s">
        <v>2</v>
      </c>
      <c r="C58" s="56" t="str">
        <f>'[12]Daily Roster'!$C58</f>
        <v>Rodney</v>
      </c>
      <c r="D58" s="56" t="str">
        <f>'[12]Daily Roster'!$D58</f>
        <v>V.Le</v>
      </c>
      <c r="E58" s="56">
        <f>'[12]Daily Roster'!$E58</f>
        <v>0</v>
      </c>
      <c r="F58" s="56" t="str">
        <f>'[12]Daily Roster'!$F58</f>
        <v>Adil</v>
      </c>
      <c r="G58" s="56" t="str">
        <f>'[12]Daily Roster'!$G58</f>
        <v>Taylor</v>
      </c>
      <c r="H58" s="56" t="str">
        <f>'[12]Daily Roster'!$H58</f>
        <v>Domenica</v>
      </c>
      <c r="I58" s="56" t="str">
        <f>'[12]Daily Roster'!$I58</f>
        <v>Jonathan (LS)</v>
      </c>
      <c r="J58" s="56">
        <f>'[12]Daily Roster'!$J58</f>
        <v>0</v>
      </c>
      <c r="K58" s="56" t="str">
        <f>'[12]Daily Roster'!$K58</f>
        <v>M.Hanna</v>
      </c>
      <c r="L58" s="56" t="str">
        <f>'[12]Daily Roster'!$L58</f>
        <v>Phuong</v>
      </c>
      <c r="M58" s="56" t="str">
        <f>'[12]Daily Roster'!$M58</f>
        <v>Amelia</v>
      </c>
      <c r="N58" s="56">
        <f>'[12]Daily Roster'!$N58</f>
        <v>0</v>
      </c>
      <c r="O58" s="56">
        <f>'[12]Daily Roster'!$O58</f>
        <v>0</v>
      </c>
      <c r="P58" s="56">
        <f>'[12]Daily Roster'!$P58</f>
        <v>0</v>
      </c>
      <c r="Q58" s="56">
        <f>'[12]Daily Roster'!$Q58</f>
        <v>0</v>
      </c>
      <c r="R58" s="56">
        <f>'[12]Daily Roster'!$R58</f>
        <v>0</v>
      </c>
      <c r="S58" s="56">
        <f>'[12]Daily Roster'!$S58</f>
        <v>0</v>
      </c>
      <c r="T58" s="56">
        <f>'[12]Daily Roster'!$T58</f>
        <v>0</v>
      </c>
    </row>
    <row r="59" spans="1:20" x14ac:dyDescent="0.3">
      <c r="A59" s="7">
        <v>43545</v>
      </c>
      <c r="B59" s="1" t="s">
        <v>3</v>
      </c>
      <c r="C59" s="56" t="str">
        <f>'[12]Daily Roster'!$C59</f>
        <v>Rodney</v>
      </c>
      <c r="D59" s="56" t="str">
        <f>'[12]Daily Roster'!$D59</f>
        <v>V.Le</v>
      </c>
      <c r="E59" s="56">
        <f>'[12]Daily Roster'!$E59</f>
        <v>0</v>
      </c>
      <c r="F59" s="56" t="str">
        <f>'[12]Daily Roster'!$F59</f>
        <v>Adil</v>
      </c>
      <c r="G59" s="56" t="str">
        <f>'[12]Daily Roster'!$G59</f>
        <v>Taylor</v>
      </c>
      <c r="H59" s="56" t="str">
        <f>'[12]Daily Roster'!$H59</f>
        <v>Domenica</v>
      </c>
      <c r="I59" s="56" t="str">
        <f>'[12]Daily Roster'!$I59</f>
        <v>Jonathan (LS)</v>
      </c>
      <c r="J59" s="56">
        <f>'[12]Daily Roster'!$J59</f>
        <v>0</v>
      </c>
      <c r="K59" s="56" t="str">
        <f>'[12]Daily Roster'!$K59</f>
        <v>Maia</v>
      </c>
      <c r="L59" s="56" t="str">
        <f>'[12]Daily Roster'!$L59</f>
        <v>Sophia</v>
      </c>
      <c r="M59" s="56" t="str">
        <f>'[12]Daily Roster'!$M59</f>
        <v>Amelia</v>
      </c>
      <c r="N59" s="56">
        <f>'[12]Daily Roster'!$N59</f>
        <v>0</v>
      </c>
      <c r="O59" s="56">
        <f>'[12]Daily Roster'!$O59</f>
        <v>0</v>
      </c>
      <c r="P59" s="56">
        <f>'[12]Daily Roster'!$P59</f>
        <v>0</v>
      </c>
      <c r="Q59" s="56">
        <f>'[12]Daily Roster'!$Q59</f>
        <v>0</v>
      </c>
      <c r="R59" s="56">
        <f>'[12]Daily Roster'!$R59</f>
        <v>0</v>
      </c>
      <c r="S59" s="56">
        <f>'[12]Daily Roster'!$S59</f>
        <v>0</v>
      </c>
      <c r="T59" s="56">
        <f>'[12]Daily Roster'!$T59</f>
        <v>0</v>
      </c>
    </row>
    <row r="60" spans="1:20" x14ac:dyDescent="0.3">
      <c r="A60" s="7">
        <v>43546</v>
      </c>
      <c r="B60" s="1" t="s">
        <v>4</v>
      </c>
      <c r="C60" s="56" t="str">
        <f>'[12]Daily Roster'!$C60</f>
        <v>Diana</v>
      </c>
      <c r="D60" s="56" t="str">
        <f>'[12]Daily Roster'!$D60</f>
        <v>V.Le</v>
      </c>
      <c r="E60" s="56">
        <f>'[12]Daily Roster'!$E60</f>
        <v>0</v>
      </c>
      <c r="F60" s="56" t="str">
        <f>'[12]Daily Roster'!$F60</f>
        <v>Adil</v>
      </c>
      <c r="G60" s="56" t="str">
        <f>'[12]Daily Roster'!$G60</f>
        <v>Taylor</v>
      </c>
      <c r="H60" s="56" t="str">
        <f>'[12]Daily Roster'!$H60</f>
        <v>qq</v>
      </c>
      <c r="I60" s="56" t="str">
        <f>'[12]Daily Roster'!$I60</f>
        <v>Jonathan (LS)</v>
      </c>
      <c r="J60" s="56">
        <f>'[12]Daily Roster'!$J60</f>
        <v>0</v>
      </c>
      <c r="K60" s="56" t="str">
        <f>'[12]Daily Roster'!$K60</f>
        <v>M.Hanna</v>
      </c>
      <c r="L60" s="56" t="str">
        <f>'[12]Daily Roster'!$L60</f>
        <v>Sophia</v>
      </c>
      <c r="M60" s="56" t="str">
        <f>'[12]Daily Roster'!$M60</f>
        <v>Amelia</v>
      </c>
      <c r="N60" s="56">
        <f>'[12]Daily Roster'!$N60</f>
        <v>0</v>
      </c>
      <c r="O60" s="56">
        <f>'[12]Daily Roster'!$O60</f>
        <v>0</v>
      </c>
      <c r="P60" s="56">
        <f>'[12]Daily Roster'!$P60</f>
        <v>0</v>
      </c>
      <c r="Q60" s="56">
        <f>'[12]Daily Roster'!$Q60</f>
        <v>0</v>
      </c>
      <c r="R60" s="56">
        <f>'[12]Daily Roster'!$R60</f>
        <v>0</v>
      </c>
      <c r="S60" s="56">
        <f>'[12]Daily Roster'!$S60</f>
        <v>0</v>
      </c>
      <c r="T60" s="56">
        <f>'[12]Daily Roster'!$T60</f>
        <v>0</v>
      </c>
    </row>
    <row r="61" spans="1:20" x14ac:dyDescent="0.3">
      <c r="A61" s="7">
        <v>43549</v>
      </c>
      <c r="B61" s="1" t="s">
        <v>5</v>
      </c>
      <c r="C61" s="56" t="str">
        <f>'[12]Daily Roster'!$C61</f>
        <v>Rodney</v>
      </c>
      <c r="D61" s="56" t="str">
        <f>'[12]Daily Roster'!$D61</f>
        <v>Idile</v>
      </c>
      <c r="E61" s="56">
        <f>'[12]Daily Roster'!$E61</f>
        <v>0</v>
      </c>
      <c r="F61" s="56" t="str">
        <f>'[12]Daily Roster'!$F61</f>
        <v>Adil</v>
      </c>
      <c r="G61" s="56" t="str">
        <f>'[12]Daily Roster'!$G61</f>
        <v>Taylor</v>
      </c>
      <c r="H61" s="56" t="str">
        <f>'[12]Daily Roster'!$H61</f>
        <v>qq</v>
      </c>
      <c r="I61" s="56">
        <f>'[12]Daily Roster'!$I61</f>
        <v>0</v>
      </c>
      <c r="J61" s="56">
        <f>'[12]Daily Roster'!$J61</f>
        <v>0</v>
      </c>
      <c r="K61" s="56" t="str">
        <f>'[12]Daily Roster'!$K61</f>
        <v>Maia</v>
      </c>
      <c r="L61" s="56" t="str">
        <f>'[12]Daily Roster'!$L61</f>
        <v>Sophia</v>
      </c>
      <c r="M61" s="56" t="str">
        <f>'[12]Daily Roster'!$M61</f>
        <v>A.Tran</v>
      </c>
      <c r="N61" s="56">
        <f>'[12]Daily Roster'!$N61</f>
        <v>0</v>
      </c>
      <c r="O61" s="56">
        <f>'[12]Daily Roster'!$O61</f>
        <v>0</v>
      </c>
      <c r="P61" s="56">
        <f>'[12]Daily Roster'!$P61</f>
        <v>0</v>
      </c>
      <c r="Q61" s="56">
        <f>'[12]Daily Roster'!$Q61</f>
        <v>0</v>
      </c>
      <c r="R61" s="56">
        <f>'[12]Daily Roster'!$R61</f>
        <v>0</v>
      </c>
      <c r="S61" s="56">
        <f>'[12]Daily Roster'!$S61</f>
        <v>0</v>
      </c>
      <c r="T61" s="56">
        <f>'[12]Daily Roster'!$T61</f>
        <v>0</v>
      </c>
    </row>
    <row r="62" spans="1:20" x14ac:dyDescent="0.3">
      <c r="A62" s="7">
        <v>43550</v>
      </c>
      <c r="B62" s="1" t="s">
        <v>1</v>
      </c>
      <c r="C62" s="56" t="str">
        <f>'[12]Daily Roster'!$C62</f>
        <v>Diana</v>
      </c>
      <c r="D62" s="56" t="str">
        <f>'[12]Daily Roster'!$D62</f>
        <v>qq</v>
      </c>
      <c r="E62" s="56">
        <f>'[12]Daily Roster'!$E62</f>
        <v>0</v>
      </c>
      <c r="F62" s="56" t="str">
        <f>'[12]Daily Roster'!$F62</f>
        <v>Adil</v>
      </c>
      <c r="G62" s="56" t="str">
        <f>'[12]Daily Roster'!$G62</f>
        <v>Taylor</v>
      </c>
      <c r="H62" s="56" t="str">
        <f>'[12]Daily Roster'!$H62</f>
        <v>qq</v>
      </c>
      <c r="I62" s="56">
        <f>'[12]Daily Roster'!$I62</f>
        <v>0</v>
      </c>
      <c r="J62" s="56">
        <f>'[12]Daily Roster'!$J62</f>
        <v>0</v>
      </c>
      <c r="K62" s="56" t="str">
        <f>'[12]Daily Roster'!$K62</f>
        <v>Maia</v>
      </c>
      <c r="L62" s="56" t="str">
        <f>'[12]Daily Roster'!$L62</f>
        <v>Sophia</v>
      </c>
      <c r="M62" s="56" t="str">
        <f>'[12]Daily Roster'!$M62</f>
        <v>Amelia</v>
      </c>
      <c r="N62" s="56">
        <f>'[12]Daily Roster'!$N62</f>
        <v>0</v>
      </c>
      <c r="O62" s="56">
        <f>'[12]Daily Roster'!$O62</f>
        <v>0</v>
      </c>
      <c r="P62" s="56">
        <f>'[12]Daily Roster'!$P62</f>
        <v>0</v>
      </c>
      <c r="Q62" s="56">
        <f>'[12]Daily Roster'!$Q62</f>
        <v>0</v>
      </c>
      <c r="R62" s="56">
        <f>'[12]Daily Roster'!$R62</f>
        <v>0</v>
      </c>
      <c r="S62" s="56">
        <f>'[12]Daily Roster'!$S62</f>
        <v>0</v>
      </c>
      <c r="T62" s="56">
        <f>'[12]Daily Roster'!$T62</f>
        <v>0</v>
      </c>
    </row>
    <row r="63" spans="1:20" x14ac:dyDescent="0.3">
      <c r="A63" s="7">
        <v>43551</v>
      </c>
      <c r="B63" s="1" t="s">
        <v>2</v>
      </c>
      <c r="C63" s="56" t="str">
        <f>'[12]Daily Roster'!$C63</f>
        <v>Rodney</v>
      </c>
      <c r="D63" s="56" t="str">
        <f>'[12]Daily Roster'!$D63</f>
        <v>Idile</v>
      </c>
      <c r="E63" s="56">
        <f>'[12]Daily Roster'!$E63</f>
        <v>0</v>
      </c>
      <c r="F63" s="56" t="str">
        <f>'[12]Daily Roster'!$F63</f>
        <v>Adil</v>
      </c>
      <c r="G63" s="56" t="str">
        <f>'[12]Daily Roster'!$G63</f>
        <v>Taylor</v>
      </c>
      <c r="H63" s="56" t="str">
        <f>'[12]Daily Roster'!$H63</f>
        <v>Domenica</v>
      </c>
      <c r="I63" s="56">
        <f>'[12]Daily Roster'!$I63</f>
        <v>0</v>
      </c>
      <c r="J63" s="56">
        <f>'[12]Daily Roster'!$J63</f>
        <v>0</v>
      </c>
      <c r="K63" s="56" t="str">
        <f>'[12]Daily Roster'!$K63</f>
        <v>M.Hanna</v>
      </c>
      <c r="L63" s="56" t="str">
        <f>'[12]Daily Roster'!$L63</f>
        <v>Phuong</v>
      </c>
      <c r="M63" s="56" t="str">
        <f>'[12]Daily Roster'!$M63</f>
        <v>Amelia</v>
      </c>
      <c r="N63" s="56">
        <f>'[12]Daily Roster'!$N63</f>
        <v>0</v>
      </c>
      <c r="O63" s="56">
        <f>'[12]Daily Roster'!$O63</f>
        <v>0</v>
      </c>
      <c r="P63" s="56">
        <f>'[12]Daily Roster'!$P63</f>
        <v>0</v>
      </c>
      <c r="Q63" s="56">
        <f>'[12]Daily Roster'!$Q63</f>
        <v>0</v>
      </c>
      <c r="R63" s="56">
        <f>'[12]Daily Roster'!$R63</f>
        <v>0</v>
      </c>
      <c r="S63" s="56">
        <f>'[12]Daily Roster'!$S63</f>
        <v>0</v>
      </c>
      <c r="T63" s="56">
        <f>'[12]Daily Roster'!$T63</f>
        <v>0</v>
      </c>
    </row>
    <row r="64" spans="1:20" x14ac:dyDescent="0.3">
      <c r="A64" s="7">
        <v>43552</v>
      </c>
      <c r="B64" s="1" t="s">
        <v>3</v>
      </c>
      <c r="C64" s="56" t="str">
        <f>'[12]Daily Roster'!$C64</f>
        <v>Rodney</v>
      </c>
      <c r="D64" s="56" t="str">
        <f>'[12]Daily Roster'!$D64</f>
        <v>Idile</v>
      </c>
      <c r="E64" s="56">
        <f>'[12]Daily Roster'!$E64</f>
        <v>0</v>
      </c>
      <c r="F64" s="56" t="str">
        <f>'[12]Daily Roster'!$F64</f>
        <v>Adil</v>
      </c>
      <c r="G64" s="56" t="str">
        <f>'[12]Daily Roster'!$G64</f>
        <v>Taylor</v>
      </c>
      <c r="H64" s="56" t="str">
        <f>'[12]Daily Roster'!$H64</f>
        <v>Domenica</v>
      </c>
      <c r="I64" s="56">
        <f>'[12]Daily Roster'!$I64</f>
        <v>0</v>
      </c>
      <c r="J64" s="56">
        <f>'[12]Daily Roster'!$J64</f>
        <v>0</v>
      </c>
      <c r="K64" s="56" t="str">
        <f>'[12]Daily Roster'!$K64</f>
        <v>Maia</v>
      </c>
      <c r="L64" s="56" t="str">
        <f>'[12]Daily Roster'!$L64</f>
        <v>Phuong</v>
      </c>
      <c r="M64" s="56" t="str">
        <f>'[12]Daily Roster'!$M64</f>
        <v>Amelia</v>
      </c>
      <c r="N64" s="56">
        <f>'[12]Daily Roster'!$N64</f>
        <v>0</v>
      </c>
      <c r="O64" s="56">
        <f>'[12]Daily Roster'!$O64</f>
        <v>0</v>
      </c>
      <c r="P64" s="56">
        <f>'[12]Daily Roster'!$P64</f>
        <v>0</v>
      </c>
      <c r="Q64" s="56">
        <f>'[12]Daily Roster'!$Q64</f>
        <v>0</v>
      </c>
      <c r="R64" s="56">
        <f>'[12]Daily Roster'!$R64</f>
        <v>0</v>
      </c>
      <c r="S64" s="56">
        <f>'[12]Daily Roster'!$S64</f>
        <v>0</v>
      </c>
      <c r="T64" s="56">
        <f>'[12]Daily Roster'!$T64</f>
        <v>0</v>
      </c>
    </row>
    <row r="65" spans="1:20" x14ac:dyDescent="0.3">
      <c r="A65" s="7">
        <v>43553</v>
      </c>
      <c r="B65" s="1" t="s">
        <v>4</v>
      </c>
      <c r="C65" s="56" t="str">
        <f>'[12]Daily Roster'!$C65</f>
        <v>Rodney</v>
      </c>
      <c r="D65" s="56" t="str">
        <f>'[12]Daily Roster'!$D65</f>
        <v>qq</v>
      </c>
      <c r="E65" s="56">
        <f>'[12]Daily Roster'!$E65</f>
        <v>0</v>
      </c>
      <c r="F65" s="56" t="str">
        <f>'[12]Daily Roster'!$F65</f>
        <v>Adil</v>
      </c>
      <c r="G65" s="56" t="str">
        <f>'[12]Daily Roster'!$G65</f>
        <v>Taylor</v>
      </c>
      <c r="H65" s="56" t="str">
        <f>'[12]Daily Roster'!$H65</f>
        <v>qq</v>
      </c>
      <c r="I65" s="56">
        <f>'[12]Daily Roster'!$I65</f>
        <v>0</v>
      </c>
      <c r="J65" s="56">
        <f>'[12]Daily Roster'!$J65</f>
        <v>0</v>
      </c>
      <c r="K65" s="56" t="str">
        <f>'[12]Daily Roster'!$K65</f>
        <v>M.Hanna</v>
      </c>
      <c r="L65" s="56" t="str">
        <f>'[12]Daily Roster'!$L65</f>
        <v>Phuong</v>
      </c>
      <c r="M65" s="56" t="str">
        <f>'[12]Daily Roster'!$M65</f>
        <v>Amelia</v>
      </c>
      <c r="N65" s="56">
        <f>'[12]Daily Roster'!$N65</f>
        <v>0</v>
      </c>
      <c r="O65" s="56">
        <f>'[12]Daily Roster'!$O65</f>
        <v>0</v>
      </c>
      <c r="P65" s="56">
        <f>'[12]Daily Roster'!$P65</f>
        <v>0</v>
      </c>
      <c r="Q65" s="56">
        <f>'[12]Daily Roster'!$Q65</f>
        <v>0</v>
      </c>
      <c r="R65" s="56">
        <f>'[12]Daily Roster'!$R65</f>
        <v>0</v>
      </c>
      <c r="S65" s="56">
        <f>'[12]Daily Roster'!$S65</f>
        <v>0</v>
      </c>
      <c r="T65" s="56">
        <f>'[12]Daily Roster'!$T65</f>
        <v>0</v>
      </c>
    </row>
    <row r="66" spans="1:20" x14ac:dyDescent="0.3">
      <c r="A66" s="7">
        <v>43556</v>
      </c>
      <c r="B66" s="1" t="s">
        <v>5</v>
      </c>
      <c r="C66" s="56" t="str">
        <f>'[12]Daily Roster'!$C66</f>
        <v>Rodney</v>
      </c>
      <c r="D66" s="56" t="str">
        <f>'[12]Daily Roster'!$D66</f>
        <v>Idile</v>
      </c>
      <c r="E66" s="56">
        <f>'[12]Daily Roster'!$E66</f>
        <v>0</v>
      </c>
      <c r="F66" s="56" t="str">
        <f>'[12]Daily Roster'!$F66</f>
        <v>Adil</v>
      </c>
      <c r="G66" s="56" t="str">
        <f>'[12]Daily Roster'!$G66</f>
        <v>Taylor</v>
      </c>
      <c r="H66" s="56" t="str">
        <f>'[12]Daily Roster'!$H66</f>
        <v>qq</v>
      </c>
      <c r="I66" s="56">
        <f>'[12]Daily Roster'!$I66</f>
        <v>0</v>
      </c>
      <c r="J66" s="56">
        <f>'[12]Daily Roster'!$J66</f>
        <v>0</v>
      </c>
      <c r="K66" s="56" t="str">
        <f>'[12]Daily Roster'!$K66</f>
        <v>Maia</v>
      </c>
      <c r="L66" s="56" t="str">
        <f>'[12]Daily Roster'!$L66</f>
        <v>Sophia</v>
      </c>
      <c r="M66" s="56" t="str">
        <f>'[12]Daily Roster'!$M66</f>
        <v>V.Mai</v>
      </c>
      <c r="N66" s="56">
        <f>'[12]Daily Roster'!$N66</f>
        <v>0</v>
      </c>
      <c r="O66" s="56">
        <f>'[12]Daily Roster'!$O66</f>
        <v>0</v>
      </c>
      <c r="P66" s="56">
        <f>'[12]Daily Roster'!$P66</f>
        <v>0</v>
      </c>
      <c r="Q66" s="56">
        <f>'[12]Daily Roster'!$Q66</f>
        <v>0</v>
      </c>
      <c r="R66" s="56">
        <f>'[12]Daily Roster'!$R66</f>
        <v>0</v>
      </c>
      <c r="S66" s="56">
        <f>'[12]Daily Roster'!$S66</f>
        <v>0</v>
      </c>
      <c r="T66" s="56">
        <f>'[12]Daily Roster'!$T66</f>
        <v>0</v>
      </c>
    </row>
    <row r="67" spans="1:20" x14ac:dyDescent="0.3">
      <c r="A67" s="7">
        <v>43557</v>
      </c>
      <c r="B67" s="1" t="s">
        <v>1</v>
      </c>
      <c r="C67" s="56" t="str">
        <f>'[12]Daily Roster'!$C67</f>
        <v>Rodney</v>
      </c>
      <c r="D67" s="56" t="str">
        <f>'[12]Daily Roster'!$D67</f>
        <v>Idile</v>
      </c>
      <c r="E67" s="56">
        <f>'[12]Daily Roster'!$E67</f>
        <v>0</v>
      </c>
      <c r="F67" s="56" t="str">
        <f>'[12]Daily Roster'!$F67</f>
        <v>Adil</v>
      </c>
      <c r="G67" s="56" t="str">
        <f>'[12]Daily Roster'!$G67</f>
        <v>Taylor</v>
      </c>
      <c r="H67" s="56" t="str">
        <f>'[12]Daily Roster'!$H67</f>
        <v>qq</v>
      </c>
      <c r="I67" s="56">
        <f>'[12]Daily Roster'!$I67</f>
        <v>0</v>
      </c>
      <c r="J67" s="56">
        <f>'[12]Daily Roster'!$J67</f>
        <v>0</v>
      </c>
      <c r="K67" s="56" t="str">
        <f>'[12]Daily Roster'!$K67</f>
        <v>Maia</v>
      </c>
      <c r="L67" s="56" t="str">
        <f>'[12]Daily Roster'!$L67</f>
        <v>Sophia</v>
      </c>
      <c r="M67" s="56" t="str">
        <f>'[12]Daily Roster'!$M67</f>
        <v>Amelia</v>
      </c>
      <c r="N67" s="56">
        <f>'[12]Daily Roster'!$N67</f>
        <v>0</v>
      </c>
      <c r="O67" s="56">
        <f>'[12]Daily Roster'!$O67</f>
        <v>0</v>
      </c>
      <c r="P67" s="56">
        <f>'[12]Daily Roster'!$P67</f>
        <v>0</v>
      </c>
      <c r="Q67" s="56">
        <f>'[12]Daily Roster'!$Q67</f>
        <v>0</v>
      </c>
      <c r="R67" s="56">
        <f>'[12]Daily Roster'!$R67</f>
        <v>0</v>
      </c>
      <c r="S67" s="56">
        <f>'[12]Daily Roster'!$S67</f>
        <v>0</v>
      </c>
      <c r="T67" s="56">
        <f>'[12]Daily Roster'!$T67</f>
        <v>0</v>
      </c>
    </row>
    <row r="68" spans="1:20" x14ac:dyDescent="0.3">
      <c r="A68" s="7">
        <v>43558</v>
      </c>
      <c r="B68" s="1" t="s">
        <v>2</v>
      </c>
      <c r="C68" s="56" t="str">
        <f>'[12]Daily Roster'!$C68</f>
        <v>Rodney</v>
      </c>
      <c r="D68" s="56" t="str">
        <f>'[12]Daily Roster'!$D68</f>
        <v>Idile</v>
      </c>
      <c r="E68" s="56">
        <f>'[12]Daily Roster'!$E68</f>
        <v>0</v>
      </c>
      <c r="F68" s="56" t="str">
        <f>'[12]Daily Roster'!$F68</f>
        <v>Adil</v>
      </c>
      <c r="G68" s="56" t="str">
        <f>'[12]Daily Roster'!$G68</f>
        <v>Taylor</v>
      </c>
      <c r="H68" s="56" t="str">
        <f>'[12]Daily Roster'!$H68</f>
        <v>Domenica</v>
      </c>
      <c r="I68" s="56">
        <f>'[12]Daily Roster'!$I68</f>
        <v>0</v>
      </c>
      <c r="J68" s="56">
        <f>'[12]Daily Roster'!$J68</f>
        <v>0</v>
      </c>
      <c r="K68" s="56" t="str">
        <f>'[12]Daily Roster'!$K68</f>
        <v>M.Hanna</v>
      </c>
      <c r="L68" s="56" t="str">
        <f>'[12]Daily Roster'!$L68</f>
        <v>Sophia</v>
      </c>
      <c r="M68" s="56" t="str">
        <f>'[12]Daily Roster'!$M68</f>
        <v>Amelia</v>
      </c>
      <c r="N68" s="56">
        <f>'[12]Daily Roster'!$N68</f>
        <v>0</v>
      </c>
      <c r="O68" s="56">
        <f>'[12]Daily Roster'!$O68</f>
        <v>0</v>
      </c>
      <c r="P68" s="56">
        <f>'[12]Daily Roster'!$P68</f>
        <v>0</v>
      </c>
      <c r="Q68" s="56">
        <f>'[12]Daily Roster'!$Q68</f>
        <v>0</v>
      </c>
      <c r="R68" s="56">
        <f>'[12]Daily Roster'!$R68</f>
        <v>0</v>
      </c>
      <c r="S68" s="56">
        <f>'[12]Daily Roster'!$S68</f>
        <v>0</v>
      </c>
      <c r="T68" s="56">
        <f>'[12]Daily Roster'!$T68</f>
        <v>0</v>
      </c>
    </row>
    <row r="69" spans="1:20" x14ac:dyDescent="0.3">
      <c r="A69" s="7">
        <v>43559</v>
      </c>
      <c r="B69" s="1" t="s">
        <v>3</v>
      </c>
      <c r="C69" s="56" t="str">
        <f>'[12]Daily Roster'!$C69</f>
        <v>Rodney</v>
      </c>
      <c r="D69" s="56" t="str">
        <f>'[12]Daily Roster'!$D69</f>
        <v>Idile</v>
      </c>
      <c r="E69" s="56">
        <f>'[12]Daily Roster'!$E69</f>
        <v>0</v>
      </c>
      <c r="F69" s="56" t="str">
        <f>'[12]Daily Roster'!$F69</f>
        <v>Adil</v>
      </c>
      <c r="G69" s="56" t="str">
        <f>'[12]Daily Roster'!$G69</f>
        <v>Kelly</v>
      </c>
      <c r="H69" s="56" t="str">
        <f>'[12]Daily Roster'!$H69</f>
        <v>Domenica</v>
      </c>
      <c r="I69" s="56">
        <f>'[12]Daily Roster'!$I69</f>
        <v>0</v>
      </c>
      <c r="J69" s="56">
        <f>'[12]Daily Roster'!$J69</f>
        <v>0</v>
      </c>
      <c r="K69" s="56" t="str">
        <f>'[12]Daily Roster'!$K69</f>
        <v>Maia</v>
      </c>
      <c r="L69" s="56" t="str">
        <f>'[12]Daily Roster'!$L69</f>
        <v>Sophia</v>
      </c>
      <c r="M69" s="56" t="str">
        <f>'[12]Daily Roster'!$M69</f>
        <v>Amelia</v>
      </c>
      <c r="N69" s="56">
        <f>'[12]Daily Roster'!$N69</f>
        <v>0</v>
      </c>
      <c r="O69" s="56">
        <f>'[12]Daily Roster'!$O69</f>
        <v>0</v>
      </c>
      <c r="P69" s="56">
        <f>'[12]Daily Roster'!$P69</f>
        <v>0</v>
      </c>
      <c r="Q69" s="56">
        <f>'[12]Daily Roster'!$Q69</f>
        <v>0</v>
      </c>
      <c r="R69" s="56">
        <f>'[12]Daily Roster'!$R69</f>
        <v>0</v>
      </c>
      <c r="S69" s="56">
        <f>'[12]Daily Roster'!$S69</f>
        <v>0</v>
      </c>
      <c r="T69" s="56">
        <f>'[12]Daily Roster'!$T69</f>
        <v>0</v>
      </c>
    </row>
    <row r="70" spans="1:20" x14ac:dyDescent="0.3">
      <c r="A70" s="7">
        <v>43560</v>
      </c>
      <c r="B70" s="1" t="s">
        <v>4</v>
      </c>
      <c r="C70" s="56" t="str">
        <f>'[12]Daily Roster'!$C70</f>
        <v>Rodney</v>
      </c>
      <c r="D70" s="56" t="str">
        <f>'[12]Daily Roster'!$D70</f>
        <v>Idile</v>
      </c>
      <c r="E70" s="56">
        <f>'[12]Daily Roster'!$E70</f>
        <v>0</v>
      </c>
      <c r="F70" s="56" t="str">
        <f>'[12]Daily Roster'!$F70</f>
        <v>Adil</v>
      </c>
      <c r="G70" s="56" t="str">
        <f>'[12]Daily Roster'!$G70</f>
        <v>Taylor</v>
      </c>
      <c r="H70" s="56" t="str">
        <f>'[12]Daily Roster'!$H70</f>
        <v>qq</v>
      </c>
      <c r="I70" s="56">
        <f>'[12]Daily Roster'!$I70</f>
        <v>0</v>
      </c>
      <c r="J70" s="56">
        <f>'[12]Daily Roster'!$J70</f>
        <v>0</v>
      </c>
      <c r="K70" s="56" t="str">
        <f>'[12]Daily Roster'!$K70</f>
        <v>M.Hanna</v>
      </c>
      <c r="L70" s="56" t="str">
        <f>'[12]Daily Roster'!$L70</f>
        <v>Sophia</v>
      </c>
      <c r="M70" s="56" t="str">
        <f>'[12]Daily Roster'!$M70</f>
        <v>Amelia</v>
      </c>
      <c r="N70" s="56">
        <f>'[12]Daily Roster'!$N70</f>
        <v>0</v>
      </c>
      <c r="O70" s="56">
        <f>'[12]Daily Roster'!$O70</f>
        <v>0</v>
      </c>
      <c r="P70" s="56">
        <f>'[12]Daily Roster'!$P70</f>
        <v>0</v>
      </c>
      <c r="Q70" s="56">
        <f>'[12]Daily Roster'!$Q70</f>
        <v>0</v>
      </c>
      <c r="R70" s="56">
        <f>'[12]Daily Roster'!$R70</f>
        <v>0</v>
      </c>
      <c r="S70" s="56">
        <f>'[12]Daily Roster'!$S70</f>
        <v>0</v>
      </c>
      <c r="T70" s="56">
        <f>'[12]Daily Roster'!$T70</f>
        <v>0</v>
      </c>
    </row>
    <row r="71" spans="1:20" x14ac:dyDescent="0.3">
      <c r="A71" s="7">
        <v>43563</v>
      </c>
      <c r="B71" s="1" t="s">
        <v>5</v>
      </c>
      <c r="C71" s="56" t="str">
        <f>'[12]Daily Roster'!$C71</f>
        <v>Rodney</v>
      </c>
      <c r="D71" s="56" t="str">
        <f>'[12]Daily Roster'!$D71</f>
        <v>Lauren</v>
      </c>
      <c r="E71" s="56">
        <f>'[12]Daily Roster'!$E71</f>
        <v>0</v>
      </c>
      <c r="F71" s="56" t="str">
        <f>'[12]Daily Roster'!$F71</f>
        <v>Adil</v>
      </c>
      <c r="G71" s="56" t="str">
        <f>'[12]Daily Roster'!$G71</f>
        <v>Taylor</v>
      </c>
      <c r="H71" s="56" t="str">
        <f>'[12]Daily Roster'!$H71</f>
        <v>qq</v>
      </c>
      <c r="I71" s="56">
        <f>'[12]Daily Roster'!$I71</f>
        <v>0</v>
      </c>
      <c r="J71" s="56">
        <f>'[12]Daily Roster'!$J71</f>
        <v>0</v>
      </c>
      <c r="K71" s="56" t="str">
        <f>'[12]Daily Roster'!$K71</f>
        <v>Maia</v>
      </c>
      <c r="L71" s="56" t="str">
        <f>'[12]Daily Roster'!$L71</f>
        <v>Sophia</v>
      </c>
      <c r="M71" s="56" t="str">
        <f>'[12]Daily Roster'!$M71</f>
        <v>Amelia</v>
      </c>
      <c r="N71" s="56">
        <f>'[12]Daily Roster'!$N71</f>
        <v>0</v>
      </c>
      <c r="O71" s="56">
        <f>'[12]Daily Roster'!$O71</f>
        <v>0</v>
      </c>
      <c r="P71" s="56">
        <f>'[12]Daily Roster'!$P71</f>
        <v>0</v>
      </c>
      <c r="Q71" s="56">
        <f>'[12]Daily Roster'!$Q71</f>
        <v>0</v>
      </c>
      <c r="R71" s="56">
        <f>'[12]Daily Roster'!$R71</f>
        <v>0</v>
      </c>
      <c r="S71" s="56">
        <f>'[12]Daily Roster'!$S71</f>
        <v>0</v>
      </c>
      <c r="T71" s="56">
        <f>'[12]Daily Roster'!$T71</f>
        <v>0</v>
      </c>
    </row>
    <row r="72" spans="1:20" x14ac:dyDescent="0.3">
      <c r="A72" s="7">
        <v>43564</v>
      </c>
      <c r="B72" s="1" t="s">
        <v>1</v>
      </c>
      <c r="C72" s="56" t="str">
        <f>'[12]Daily Roster'!$C72</f>
        <v>Rodney</v>
      </c>
      <c r="D72" s="56" t="str">
        <f>'[12]Daily Roster'!$D72</f>
        <v>Lauren</v>
      </c>
      <c r="E72" s="56">
        <f>'[12]Daily Roster'!$E72</f>
        <v>0</v>
      </c>
      <c r="F72" s="56" t="str">
        <f>'[12]Daily Roster'!$F72</f>
        <v>Adil</v>
      </c>
      <c r="G72" s="56" t="str">
        <f>'[12]Daily Roster'!$G72</f>
        <v>Taylor</v>
      </c>
      <c r="H72" s="56" t="str">
        <f>'[12]Daily Roster'!$H72</f>
        <v>qq</v>
      </c>
      <c r="I72" s="56">
        <f>'[12]Daily Roster'!$I72</f>
        <v>0</v>
      </c>
      <c r="J72" s="56">
        <f>'[12]Daily Roster'!$J72</f>
        <v>0</v>
      </c>
      <c r="K72" s="56" t="str">
        <f>'[12]Daily Roster'!$K72</f>
        <v>Maia</v>
      </c>
      <c r="L72" s="56" t="str">
        <f>'[12]Daily Roster'!$L72</f>
        <v>Sophia</v>
      </c>
      <c r="M72" s="56" t="str">
        <f>'[12]Daily Roster'!$M72</f>
        <v>Amelia</v>
      </c>
      <c r="N72" s="56">
        <f>'[12]Daily Roster'!$N72</f>
        <v>0</v>
      </c>
      <c r="O72" s="56">
        <f>'[12]Daily Roster'!$O72</f>
        <v>0</v>
      </c>
      <c r="P72" s="56">
        <f>'[12]Daily Roster'!$P72</f>
        <v>0</v>
      </c>
      <c r="Q72" s="56">
        <f>'[12]Daily Roster'!$Q72</f>
        <v>0</v>
      </c>
      <c r="R72" s="56">
        <f>'[12]Daily Roster'!$R72</f>
        <v>0</v>
      </c>
      <c r="S72" s="56">
        <f>'[12]Daily Roster'!$S72</f>
        <v>0</v>
      </c>
      <c r="T72" s="56">
        <f>'[12]Daily Roster'!$T72</f>
        <v>0</v>
      </c>
    </row>
    <row r="73" spans="1:20" x14ac:dyDescent="0.3">
      <c r="A73" s="7">
        <v>43565</v>
      </c>
      <c r="B73" s="1" t="s">
        <v>2</v>
      </c>
      <c r="C73" s="56" t="str">
        <f>'[12]Daily Roster'!$C73</f>
        <v>Rodney</v>
      </c>
      <c r="D73" s="56" t="str">
        <f>'[12]Daily Roster'!$D73</f>
        <v>Lauren</v>
      </c>
      <c r="E73" s="56">
        <f>'[12]Daily Roster'!$E73</f>
        <v>0</v>
      </c>
      <c r="F73" s="56" t="str">
        <f>'[12]Daily Roster'!$F73</f>
        <v>Adil</v>
      </c>
      <c r="G73" s="56" t="str">
        <f>'[12]Daily Roster'!$G73</f>
        <v>Taylor</v>
      </c>
      <c r="H73" s="56" t="str">
        <f>'[12]Daily Roster'!$H73</f>
        <v>Domenica</v>
      </c>
      <c r="I73" s="56">
        <f>'[12]Daily Roster'!$I73</f>
        <v>0</v>
      </c>
      <c r="J73" s="56">
        <f>'[12]Daily Roster'!$J73</f>
        <v>0</v>
      </c>
      <c r="K73" s="56" t="str">
        <f>'[12]Daily Roster'!$K73</f>
        <v>M.Hanna</v>
      </c>
      <c r="L73" s="56" t="str">
        <f>'[12]Daily Roster'!$L73</f>
        <v>Sophia</v>
      </c>
      <c r="M73" s="56" t="str">
        <f>'[12]Daily Roster'!$M73</f>
        <v>Amelia</v>
      </c>
      <c r="N73" s="56">
        <f>'[12]Daily Roster'!$N73</f>
        <v>0</v>
      </c>
      <c r="O73" s="56">
        <f>'[12]Daily Roster'!$O73</f>
        <v>0</v>
      </c>
      <c r="P73" s="56">
        <f>'[12]Daily Roster'!$P73</f>
        <v>0</v>
      </c>
      <c r="Q73" s="56">
        <f>'[12]Daily Roster'!$Q73</f>
        <v>0</v>
      </c>
      <c r="R73" s="56">
        <f>'[12]Daily Roster'!$R73</f>
        <v>0</v>
      </c>
      <c r="S73" s="56">
        <f>'[12]Daily Roster'!$S73</f>
        <v>0</v>
      </c>
      <c r="T73" s="56">
        <f>'[12]Daily Roster'!$T73</f>
        <v>0</v>
      </c>
    </row>
    <row r="74" spans="1:20" x14ac:dyDescent="0.3">
      <c r="A74" s="7">
        <v>43566</v>
      </c>
      <c r="B74" s="1" t="s">
        <v>3</v>
      </c>
      <c r="C74" s="56" t="str">
        <f>'[12]Daily Roster'!$C74</f>
        <v>Rodney</v>
      </c>
      <c r="D74" s="56" t="str">
        <f>'[12]Daily Roster'!$D74</f>
        <v>Lauren</v>
      </c>
      <c r="E74" s="56">
        <f>'[12]Daily Roster'!$E74</f>
        <v>0</v>
      </c>
      <c r="F74" s="56" t="str">
        <f>'[12]Daily Roster'!$F74</f>
        <v>Adil</v>
      </c>
      <c r="G74" s="56" t="str">
        <f>'[12]Daily Roster'!$G74</f>
        <v>Taylor</v>
      </c>
      <c r="H74" s="56" t="str">
        <f>'[12]Daily Roster'!$H74</f>
        <v>Domenica</v>
      </c>
      <c r="I74" s="56">
        <f>'[12]Daily Roster'!$I74</f>
        <v>0</v>
      </c>
      <c r="J74" s="56">
        <f>'[12]Daily Roster'!$J74</f>
        <v>0</v>
      </c>
      <c r="K74" s="56" t="str">
        <f>'[12]Daily Roster'!$K74</f>
        <v>Maia</v>
      </c>
      <c r="L74" s="56" t="str">
        <f>'[12]Daily Roster'!$L74</f>
        <v>Sophia</v>
      </c>
      <c r="M74" s="56" t="str">
        <f>'[12]Daily Roster'!$M74</f>
        <v>Amelia</v>
      </c>
      <c r="N74" s="56">
        <f>'[12]Daily Roster'!$N74</f>
        <v>0</v>
      </c>
      <c r="O74" s="56">
        <f>'[12]Daily Roster'!$O74</f>
        <v>0</v>
      </c>
      <c r="P74" s="56">
        <f>'[12]Daily Roster'!$P74</f>
        <v>0</v>
      </c>
      <c r="Q74" s="56">
        <f>'[12]Daily Roster'!$Q74</f>
        <v>0</v>
      </c>
      <c r="R74" s="56">
        <f>'[12]Daily Roster'!$R74</f>
        <v>0</v>
      </c>
      <c r="S74" s="56">
        <f>'[12]Daily Roster'!$S74</f>
        <v>0</v>
      </c>
      <c r="T74" s="56">
        <f>'[12]Daily Roster'!$T74</f>
        <v>0</v>
      </c>
    </row>
    <row r="75" spans="1:20" x14ac:dyDescent="0.3">
      <c r="A75" s="7">
        <v>43567</v>
      </c>
      <c r="B75" s="1" t="s">
        <v>4</v>
      </c>
      <c r="C75" s="56" t="str">
        <f>'[12]Daily Roster'!$C75</f>
        <v>Rodney</v>
      </c>
      <c r="D75" s="56" t="str">
        <f>'[12]Daily Roster'!$D75</f>
        <v>Lauren</v>
      </c>
      <c r="E75" s="56">
        <f>'[12]Daily Roster'!$E75</f>
        <v>0</v>
      </c>
      <c r="F75" s="56" t="str">
        <f>'[12]Daily Roster'!$F75</f>
        <v>Adil</v>
      </c>
      <c r="G75" s="56" t="str">
        <f>'[12]Daily Roster'!$G75</f>
        <v>Taylor</v>
      </c>
      <c r="H75" s="56" t="str">
        <f>'[12]Daily Roster'!$H75</f>
        <v>qq</v>
      </c>
      <c r="I75" s="56">
        <f>'[12]Daily Roster'!$I75</f>
        <v>0</v>
      </c>
      <c r="J75" s="56">
        <f>'[12]Daily Roster'!$J75</f>
        <v>0</v>
      </c>
      <c r="K75" s="56" t="str">
        <f>'[12]Daily Roster'!$K75</f>
        <v>M.Hanna</v>
      </c>
      <c r="L75" s="56" t="str">
        <f>'[12]Daily Roster'!$L75</f>
        <v>Sophia</v>
      </c>
      <c r="M75" s="56" t="str">
        <f>'[12]Daily Roster'!$M75</f>
        <v>Amelia</v>
      </c>
      <c r="N75" s="56">
        <f>'[12]Daily Roster'!$N75</f>
        <v>0</v>
      </c>
      <c r="O75" s="56">
        <f>'[12]Daily Roster'!$O75</f>
        <v>0</v>
      </c>
      <c r="P75" s="56">
        <f>'[12]Daily Roster'!$P75</f>
        <v>0</v>
      </c>
      <c r="Q75" s="56">
        <f>'[12]Daily Roster'!$Q75</f>
        <v>0</v>
      </c>
      <c r="R75" s="56">
        <f>'[12]Daily Roster'!$R75</f>
        <v>0</v>
      </c>
      <c r="S75" s="56">
        <f>'[12]Daily Roster'!$S75</f>
        <v>0</v>
      </c>
      <c r="T75" s="56">
        <f>'[12]Daily Roster'!$T75</f>
        <v>0</v>
      </c>
    </row>
    <row r="76" spans="1:20" x14ac:dyDescent="0.3">
      <c r="A76" s="7">
        <v>43570</v>
      </c>
      <c r="B76" s="1" t="s">
        <v>5</v>
      </c>
      <c r="C76" s="56" t="str">
        <f>'[12]Daily Roster'!$C76</f>
        <v>Rodney</v>
      </c>
      <c r="D76" s="56" t="str">
        <f>'[12]Daily Roster'!$D76</f>
        <v>Lauren</v>
      </c>
      <c r="E76" s="56">
        <f>'[12]Daily Roster'!$E76</f>
        <v>0</v>
      </c>
      <c r="F76" s="56" t="str">
        <f>'[12]Daily Roster'!$F76</f>
        <v>Adil</v>
      </c>
      <c r="G76" s="56" t="str">
        <f>'[12]Daily Roster'!$G76</f>
        <v>Taylor</v>
      </c>
      <c r="H76" s="56" t="str">
        <f>'[12]Daily Roster'!$H76</f>
        <v>qq</v>
      </c>
      <c r="I76" s="56" t="str">
        <f>'[12]Daily Roster'!$I76</f>
        <v>Nha</v>
      </c>
      <c r="J76" s="56">
        <f>'[12]Daily Roster'!$J76</f>
        <v>0</v>
      </c>
      <c r="K76" s="56" t="str">
        <f>'[12]Daily Roster'!$K76</f>
        <v>Maia</v>
      </c>
      <c r="L76" s="56" t="str">
        <f>'[12]Daily Roster'!$L76</f>
        <v>Sophia</v>
      </c>
      <c r="M76" s="56" t="str">
        <f>'[12]Daily Roster'!$M76</f>
        <v>Amelia</v>
      </c>
      <c r="N76" s="56">
        <f>'[12]Daily Roster'!$N76</f>
        <v>0</v>
      </c>
      <c r="O76" s="56">
        <f>'[12]Daily Roster'!$O76</f>
        <v>0</v>
      </c>
      <c r="P76" s="56">
        <f>'[12]Daily Roster'!$P76</f>
        <v>0</v>
      </c>
      <c r="Q76" s="56">
        <f>'[12]Daily Roster'!$Q76</f>
        <v>0</v>
      </c>
      <c r="R76" s="56">
        <f>'[12]Daily Roster'!$R76</f>
        <v>0</v>
      </c>
      <c r="S76" s="56">
        <f>'[12]Daily Roster'!$S76</f>
        <v>0</v>
      </c>
      <c r="T76" s="56">
        <f>'[12]Daily Roster'!$T76</f>
        <v>0</v>
      </c>
    </row>
    <row r="77" spans="1:20" x14ac:dyDescent="0.3">
      <c r="A77" s="7">
        <v>43571</v>
      </c>
      <c r="B77" s="1" t="s">
        <v>1</v>
      </c>
      <c r="C77" s="56" t="str">
        <f>'[12]Daily Roster'!$C77</f>
        <v>Rodney</v>
      </c>
      <c r="D77" s="56" t="str">
        <f>'[12]Daily Roster'!$D77</f>
        <v>Lauren</v>
      </c>
      <c r="E77" s="56">
        <f>'[12]Daily Roster'!$E77</f>
        <v>0</v>
      </c>
      <c r="F77" s="56" t="str">
        <f>'[12]Daily Roster'!$F77</f>
        <v>Adil</v>
      </c>
      <c r="G77" s="56" t="str">
        <f>'[12]Daily Roster'!$G77</f>
        <v>Taylor</v>
      </c>
      <c r="H77" s="56" t="str">
        <f>'[12]Daily Roster'!$H77</f>
        <v>qq</v>
      </c>
      <c r="I77" s="56" t="str">
        <f>'[12]Daily Roster'!$I77</f>
        <v>Nha</v>
      </c>
      <c r="J77" s="56">
        <f>'[12]Daily Roster'!$J77</f>
        <v>0</v>
      </c>
      <c r="K77" s="56" t="str">
        <f>'[12]Daily Roster'!$K77</f>
        <v>Maia</v>
      </c>
      <c r="L77" s="56" t="str">
        <f>'[12]Daily Roster'!$L77</f>
        <v>Sophia</v>
      </c>
      <c r="M77" s="56" t="str">
        <f>'[12]Daily Roster'!$M77</f>
        <v>Amelia</v>
      </c>
      <c r="N77" s="56">
        <f>'[12]Daily Roster'!$N77</f>
        <v>0</v>
      </c>
      <c r="O77" s="56">
        <f>'[12]Daily Roster'!$O77</f>
        <v>0</v>
      </c>
      <c r="P77" s="56">
        <f>'[12]Daily Roster'!$P77</f>
        <v>0</v>
      </c>
      <c r="Q77" s="56">
        <f>'[12]Daily Roster'!$Q77</f>
        <v>0</v>
      </c>
      <c r="R77" s="56">
        <f>'[12]Daily Roster'!$R77</f>
        <v>0</v>
      </c>
      <c r="S77" s="56">
        <f>'[12]Daily Roster'!$S77</f>
        <v>0</v>
      </c>
      <c r="T77" s="56">
        <f>'[12]Daily Roster'!$T77</f>
        <v>0</v>
      </c>
    </row>
    <row r="78" spans="1:20" x14ac:dyDescent="0.3">
      <c r="A78" s="7">
        <v>43572</v>
      </c>
      <c r="B78" s="1" t="s">
        <v>2</v>
      </c>
      <c r="C78" s="56" t="str">
        <f>'[12]Daily Roster'!$C78</f>
        <v>Rodney</v>
      </c>
      <c r="D78" s="56" t="str">
        <f>'[12]Daily Roster'!$D78</f>
        <v>Lauren</v>
      </c>
      <c r="E78" s="56">
        <f>'[12]Daily Roster'!$E78</f>
        <v>0</v>
      </c>
      <c r="F78" s="56" t="str">
        <f>'[12]Daily Roster'!$F78</f>
        <v>Adil</v>
      </c>
      <c r="G78" s="56" t="str">
        <f>'[12]Daily Roster'!$G78</f>
        <v xml:space="preserve"> Kelly</v>
      </c>
      <c r="H78" s="56" t="str">
        <f>'[12]Daily Roster'!$H78</f>
        <v>Domenica</v>
      </c>
      <c r="I78" s="56" t="str">
        <f>'[12]Daily Roster'!$I78</f>
        <v>Nha</v>
      </c>
      <c r="J78" s="56">
        <f>'[12]Daily Roster'!$J78</f>
        <v>0</v>
      </c>
      <c r="K78" s="56" t="str">
        <f>'[12]Daily Roster'!$K78</f>
        <v>M.Hanna</v>
      </c>
      <c r="L78" s="56" t="str">
        <f>'[12]Daily Roster'!$L78</f>
        <v>Sophia</v>
      </c>
      <c r="M78" s="56" t="str">
        <f>'[12]Daily Roster'!$M78</f>
        <v>Amelia</v>
      </c>
      <c r="N78" s="56">
        <f>'[12]Daily Roster'!$N78</f>
        <v>0</v>
      </c>
      <c r="O78" s="56">
        <f>'[12]Daily Roster'!$O78</f>
        <v>0</v>
      </c>
      <c r="P78" s="56">
        <f>'[12]Daily Roster'!$P78</f>
        <v>0</v>
      </c>
      <c r="Q78" s="56">
        <f>'[12]Daily Roster'!$Q78</f>
        <v>0</v>
      </c>
      <c r="R78" s="56">
        <f>'[12]Daily Roster'!$R78</f>
        <v>0</v>
      </c>
      <c r="S78" s="56">
        <f>'[12]Daily Roster'!$S78</f>
        <v>0</v>
      </c>
      <c r="T78" s="56">
        <f>'[12]Daily Roster'!$T78</f>
        <v>0</v>
      </c>
    </row>
    <row r="79" spans="1:20" x14ac:dyDescent="0.3">
      <c r="A79" s="7">
        <v>43573</v>
      </c>
      <c r="B79" s="1" t="s">
        <v>3</v>
      </c>
      <c r="C79" s="56" t="str">
        <f>'[12]Daily Roster'!$C79</f>
        <v>Rodney</v>
      </c>
      <c r="D79" s="56" t="str">
        <f>'[12]Daily Roster'!$D79</f>
        <v>Lauren</v>
      </c>
      <c r="E79" s="56">
        <f>'[12]Daily Roster'!$E79</f>
        <v>0</v>
      </c>
      <c r="F79" s="56" t="str">
        <f>'[12]Daily Roster'!$F79</f>
        <v>Adil</v>
      </c>
      <c r="G79" s="56" t="str">
        <f>'[12]Daily Roster'!$G79</f>
        <v>Taylor</v>
      </c>
      <c r="H79" s="56" t="str">
        <f>'[12]Daily Roster'!$H79</f>
        <v>Domenica</v>
      </c>
      <c r="I79" s="56" t="str">
        <f>'[12]Daily Roster'!$I79</f>
        <v>Nha</v>
      </c>
      <c r="J79" s="56">
        <f>'[12]Daily Roster'!$J79</f>
        <v>0</v>
      </c>
      <c r="K79" s="56" t="str">
        <f>'[12]Daily Roster'!$K79</f>
        <v>Maia</v>
      </c>
      <c r="L79" s="56" t="str">
        <f>'[12]Daily Roster'!$L79</f>
        <v>Sophia</v>
      </c>
      <c r="M79" s="56" t="str">
        <f>'[12]Daily Roster'!$M79</f>
        <v>Amelia</v>
      </c>
      <c r="N79" s="56">
        <f>'[12]Daily Roster'!$N79</f>
        <v>0</v>
      </c>
      <c r="O79" s="56">
        <f>'[12]Daily Roster'!$O79</f>
        <v>0</v>
      </c>
      <c r="P79" s="56">
        <f>'[12]Daily Roster'!$P79</f>
        <v>0</v>
      </c>
      <c r="Q79" s="56">
        <f>'[12]Daily Roster'!$Q79</f>
        <v>0</v>
      </c>
      <c r="R79" s="56">
        <f>'[12]Daily Roster'!$R79</f>
        <v>0</v>
      </c>
      <c r="S79" s="56">
        <f>'[12]Daily Roster'!$S79</f>
        <v>0</v>
      </c>
      <c r="T79" s="56">
        <f>'[12]Daily Roster'!$T79</f>
        <v>0</v>
      </c>
    </row>
    <row r="80" spans="1:20" x14ac:dyDescent="0.3">
      <c r="A80" s="7">
        <v>43574</v>
      </c>
      <c r="B80" s="1" t="s">
        <v>4</v>
      </c>
      <c r="C80" s="56" t="str">
        <f>'[12]Daily Roster'!$C80</f>
        <v>Rodney</v>
      </c>
      <c r="D80" s="56" t="str">
        <f>'[12]Daily Roster'!$D80</f>
        <v>Lauren</v>
      </c>
      <c r="E80" s="56">
        <f>'[12]Daily Roster'!$E80</f>
        <v>0</v>
      </c>
      <c r="F80" s="56" t="str">
        <f>'[12]Daily Roster'!$F80</f>
        <v>Adil</v>
      </c>
      <c r="G80" s="56" t="str">
        <f>'[12]Daily Roster'!$G80</f>
        <v>Taylor</v>
      </c>
      <c r="H80" s="56" t="str">
        <f>'[12]Daily Roster'!$H80</f>
        <v>qq</v>
      </c>
      <c r="I80" s="56" t="str">
        <f>'[12]Daily Roster'!$I80</f>
        <v>Nha</v>
      </c>
      <c r="J80" s="56">
        <f>'[12]Daily Roster'!$J80</f>
        <v>0</v>
      </c>
      <c r="K80" s="56" t="str">
        <f>'[12]Daily Roster'!$K80</f>
        <v>M.Hanna</v>
      </c>
      <c r="L80" s="56" t="str">
        <f>'[12]Daily Roster'!$L80</f>
        <v>Sophia</v>
      </c>
      <c r="M80" s="56" t="str">
        <f>'[12]Daily Roster'!$M80</f>
        <v>Amelia</v>
      </c>
      <c r="N80" s="56">
        <f>'[12]Daily Roster'!$N80</f>
        <v>0</v>
      </c>
      <c r="O80" s="56">
        <f>'[12]Daily Roster'!$O80</f>
        <v>0</v>
      </c>
      <c r="P80" s="56">
        <f>'[12]Daily Roster'!$P80</f>
        <v>0</v>
      </c>
      <c r="Q80" s="56">
        <f>'[12]Daily Roster'!$Q80</f>
        <v>0</v>
      </c>
      <c r="R80" s="56">
        <f>'[12]Daily Roster'!$R80</f>
        <v>0</v>
      </c>
      <c r="S80" s="56">
        <f>'[12]Daily Roster'!$S80</f>
        <v>0</v>
      </c>
      <c r="T80" s="56">
        <f>'[12]Daily Roster'!$T80</f>
        <v>0</v>
      </c>
    </row>
    <row r="81" spans="1:20" x14ac:dyDescent="0.3">
      <c r="A81" s="7">
        <v>43577</v>
      </c>
      <c r="B81" s="1" t="s">
        <v>5</v>
      </c>
      <c r="C81" s="56" t="str">
        <f>'[12]Daily Roster'!$C81</f>
        <v>Rodney</v>
      </c>
      <c r="D81" s="56">
        <f>'[12]Daily Roster'!$D81</f>
        <v>0</v>
      </c>
      <c r="E81" s="56">
        <f>'[12]Daily Roster'!$E81</f>
        <v>0</v>
      </c>
      <c r="F81" s="56" t="str">
        <f>'[12]Daily Roster'!$F81</f>
        <v>Adil</v>
      </c>
      <c r="G81" s="56" t="str">
        <f>'[12]Daily Roster'!$G81</f>
        <v>Taylor</v>
      </c>
      <c r="H81" s="56" t="str">
        <f>'[12]Daily Roster'!$H81</f>
        <v>qq</v>
      </c>
      <c r="I81" s="56">
        <f>'[12]Daily Roster'!$I81</f>
        <v>0</v>
      </c>
      <c r="J81" s="56">
        <f>'[12]Daily Roster'!$J81</f>
        <v>0</v>
      </c>
      <c r="K81" s="56" t="str">
        <f>'[12]Daily Roster'!$K81</f>
        <v>Maia</v>
      </c>
      <c r="L81" s="56" t="str">
        <f>'[12]Daily Roster'!$L81</f>
        <v>Sophia</v>
      </c>
      <c r="M81" s="56" t="str">
        <f>'[12]Daily Roster'!$M81</f>
        <v>Amelia</v>
      </c>
      <c r="N81" s="56">
        <f>'[12]Daily Roster'!$N81</f>
        <v>0</v>
      </c>
      <c r="O81" s="56">
        <f>'[12]Daily Roster'!$O81</f>
        <v>0</v>
      </c>
      <c r="P81" s="56">
        <f>'[12]Daily Roster'!$P81</f>
        <v>0</v>
      </c>
      <c r="Q81" s="56">
        <f>'[12]Daily Roster'!$Q81</f>
        <v>0</v>
      </c>
      <c r="R81" s="56">
        <f>'[12]Daily Roster'!$R81</f>
        <v>0</v>
      </c>
      <c r="S81" s="56">
        <f>'[12]Daily Roster'!$S81</f>
        <v>0</v>
      </c>
      <c r="T81" s="56">
        <f>'[12]Daily Roster'!$T81</f>
        <v>0</v>
      </c>
    </row>
    <row r="82" spans="1:20" x14ac:dyDescent="0.3">
      <c r="A82" s="7">
        <v>43578</v>
      </c>
      <c r="B82" s="1" t="s">
        <v>1</v>
      </c>
      <c r="C82" s="56" t="str">
        <f>'[12]Daily Roster'!$C82</f>
        <v>Rodney</v>
      </c>
      <c r="D82" s="56">
        <f>'[12]Daily Roster'!$D82</f>
        <v>0</v>
      </c>
      <c r="E82" s="56">
        <f>'[12]Daily Roster'!$E82</f>
        <v>0</v>
      </c>
      <c r="F82" s="56" t="str">
        <f>'[12]Daily Roster'!$F82</f>
        <v>blank</v>
      </c>
      <c r="G82" s="56" t="str">
        <f>'[12]Daily Roster'!$G82</f>
        <v>Taylor</v>
      </c>
      <c r="H82" s="56" t="str">
        <f>'[12]Daily Roster'!$H82</f>
        <v>qq</v>
      </c>
      <c r="I82" s="56">
        <f>'[12]Daily Roster'!$I82</f>
        <v>0</v>
      </c>
      <c r="J82" s="56">
        <f>'[12]Daily Roster'!$J82</f>
        <v>0</v>
      </c>
      <c r="K82" s="56" t="str">
        <f>'[12]Daily Roster'!$K82</f>
        <v>Maia</v>
      </c>
      <c r="L82" s="56" t="str">
        <f>'[12]Daily Roster'!$L82</f>
        <v>Sophia</v>
      </c>
      <c r="M82" s="56" t="str">
        <f>'[12]Daily Roster'!$M82</f>
        <v>Amelia</v>
      </c>
      <c r="N82" s="56">
        <f>'[12]Daily Roster'!$N82</f>
        <v>0</v>
      </c>
      <c r="O82" s="56">
        <f>'[12]Daily Roster'!$O82</f>
        <v>0</v>
      </c>
      <c r="P82" s="56">
        <f>'[12]Daily Roster'!$P82</f>
        <v>0</v>
      </c>
      <c r="Q82" s="56">
        <f>'[12]Daily Roster'!$Q82</f>
        <v>0</v>
      </c>
      <c r="R82" s="56">
        <f>'[12]Daily Roster'!$R82</f>
        <v>0</v>
      </c>
      <c r="S82" s="56">
        <f>'[12]Daily Roster'!$S82</f>
        <v>0</v>
      </c>
      <c r="T82" s="56">
        <f>'[12]Daily Roster'!$T82</f>
        <v>0</v>
      </c>
    </row>
    <row r="83" spans="1:20" x14ac:dyDescent="0.3">
      <c r="A83" s="7">
        <v>43579</v>
      </c>
      <c r="B83" s="1" t="s">
        <v>2</v>
      </c>
      <c r="C83" s="56" t="str">
        <f>'[12]Daily Roster'!$C83</f>
        <v>Rodney</v>
      </c>
      <c r="D83" s="56">
        <f>'[12]Daily Roster'!$D83</f>
        <v>0</v>
      </c>
      <c r="E83" s="56">
        <f>'[12]Daily Roster'!$E83</f>
        <v>0</v>
      </c>
      <c r="F83" s="56" t="str">
        <f>'[12]Daily Roster'!$F83</f>
        <v>Kelly</v>
      </c>
      <c r="G83" s="56" t="str">
        <f>'[12]Daily Roster'!$G83</f>
        <v>Taylor</v>
      </c>
      <c r="H83" s="56" t="str">
        <f>'[12]Daily Roster'!$H83</f>
        <v>Domenica</v>
      </c>
      <c r="I83" s="56">
        <f>'[12]Daily Roster'!$I83</f>
        <v>0</v>
      </c>
      <c r="J83" s="56">
        <f>'[12]Daily Roster'!$J83</f>
        <v>0</v>
      </c>
      <c r="K83" s="56" t="str">
        <f>'[12]Daily Roster'!$K83</f>
        <v>M.Hanna</v>
      </c>
      <c r="L83" s="56" t="str">
        <f>'[12]Daily Roster'!$L83</f>
        <v>Sophia</v>
      </c>
      <c r="M83" s="56" t="str">
        <f>'[12]Daily Roster'!$M83</f>
        <v>Amelia</v>
      </c>
      <c r="N83" s="56">
        <f>'[12]Daily Roster'!$N83</f>
        <v>0</v>
      </c>
      <c r="O83" s="56">
        <f>'[12]Daily Roster'!$O83</f>
        <v>0</v>
      </c>
      <c r="P83" s="56">
        <f>'[12]Daily Roster'!$P83</f>
        <v>0</v>
      </c>
      <c r="Q83" s="56">
        <f>'[12]Daily Roster'!$Q83</f>
        <v>0</v>
      </c>
      <c r="R83" s="56">
        <f>'[12]Daily Roster'!$R83</f>
        <v>0</v>
      </c>
      <c r="S83" s="56">
        <f>'[12]Daily Roster'!$S83</f>
        <v>0</v>
      </c>
      <c r="T83" s="56">
        <f>'[12]Daily Roster'!$T83</f>
        <v>0</v>
      </c>
    </row>
    <row r="84" spans="1:20" x14ac:dyDescent="0.3">
      <c r="A84" s="7">
        <v>43580</v>
      </c>
      <c r="B84" s="1" t="s">
        <v>3</v>
      </c>
      <c r="C84" s="56" t="str">
        <f>'[12]Daily Roster'!$C84</f>
        <v xml:space="preserve"> </v>
      </c>
      <c r="D84" s="56">
        <f>'[12]Daily Roster'!$D84</f>
        <v>0</v>
      </c>
      <c r="E84" s="56">
        <f>'[12]Daily Roster'!$E84</f>
        <v>0</v>
      </c>
      <c r="F84" s="56" t="str">
        <f>'[12]Daily Roster'!$F84</f>
        <v xml:space="preserve"> </v>
      </c>
      <c r="G84" s="56" t="str">
        <f>'[12]Daily Roster'!$G84</f>
        <v xml:space="preserve"> </v>
      </c>
      <c r="H84" s="56" t="str">
        <f>'[12]Daily Roster'!$H84</f>
        <v xml:space="preserve"> </v>
      </c>
      <c r="I84" s="56" t="str">
        <f>'[12]Daily Roster'!$I84</f>
        <v xml:space="preserve"> </v>
      </c>
      <c r="J84" s="56" t="str">
        <f>'[12]Daily Roster'!$J84</f>
        <v xml:space="preserve"> </v>
      </c>
      <c r="K84" s="56" t="str">
        <f>'[12]Daily Roster'!$K84</f>
        <v xml:space="preserve"> </v>
      </c>
      <c r="L84" s="56" t="str">
        <f>'[12]Daily Roster'!$L84</f>
        <v xml:space="preserve"> </v>
      </c>
      <c r="M84" s="56" t="str">
        <f>'[12]Daily Roster'!$M84</f>
        <v xml:space="preserve"> </v>
      </c>
      <c r="N84" s="56">
        <f>'[12]Daily Roster'!$N84</f>
        <v>0</v>
      </c>
      <c r="O84" s="56">
        <f>'[12]Daily Roster'!$O84</f>
        <v>0</v>
      </c>
      <c r="P84" s="56">
        <f>'[12]Daily Roster'!$P84</f>
        <v>0</v>
      </c>
      <c r="Q84" s="56">
        <f>'[12]Daily Roster'!$Q84</f>
        <v>0</v>
      </c>
      <c r="R84" s="56">
        <f>'[12]Daily Roster'!$R84</f>
        <v>0</v>
      </c>
      <c r="S84" s="56">
        <f>'[12]Daily Roster'!$S84</f>
        <v>0</v>
      </c>
      <c r="T84" s="56">
        <f>'[12]Daily Roster'!$T84</f>
        <v>0</v>
      </c>
    </row>
    <row r="85" spans="1:20" x14ac:dyDescent="0.3">
      <c r="A85" s="7">
        <v>43581</v>
      </c>
      <c r="B85" s="1" t="s">
        <v>4</v>
      </c>
      <c r="C85" s="56" t="str">
        <f>'[12]Daily Roster'!$C85</f>
        <v>Rodney</v>
      </c>
      <c r="D85" s="56">
        <f>'[12]Daily Roster'!$D85</f>
        <v>0</v>
      </c>
      <c r="E85" s="56">
        <f>'[12]Daily Roster'!$E85</f>
        <v>0</v>
      </c>
      <c r="F85" s="56" t="str">
        <f>'[12]Daily Roster'!$F85</f>
        <v>Phuong</v>
      </c>
      <c r="G85" s="56" t="str">
        <f>'[12]Daily Roster'!$G85</f>
        <v>Taylor</v>
      </c>
      <c r="H85" s="56" t="str">
        <f>'[12]Daily Roster'!$H85</f>
        <v>qq</v>
      </c>
      <c r="I85" s="56">
        <f>'[12]Daily Roster'!$I85</f>
        <v>0</v>
      </c>
      <c r="J85" s="56">
        <f>'[12]Daily Roster'!$J85</f>
        <v>0</v>
      </c>
      <c r="K85" s="56" t="str">
        <f>'[12]Daily Roster'!$K85</f>
        <v>M.Hanna</v>
      </c>
      <c r="L85" s="56" t="str">
        <f>'[12]Daily Roster'!$L85</f>
        <v>Sophia</v>
      </c>
      <c r="M85" s="56" t="str">
        <f>'[12]Daily Roster'!$M85</f>
        <v>Amelia</v>
      </c>
      <c r="N85" s="56">
        <f>'[12]Daily Roster'!$N85</f>
        <v>0</v>
      </c>
      <c r="O85" s="56">
        <f>'[12]Daily Roster'!$O85</f>
        <v>0</v>
      </c>
      <c r="P85" s="56">
        <f>'[12]Daily Roster'!$P85</f>
        <v>0</v>
      </c>
      <c r="Q85" s="56">
        <f>'[12]Daily Roster'!$Q85</f>
        <v>0</v>
      </c>
      <c r="R85" s="56">
        <f>'[12]Daily Roster'!$R85</f>
        <v>0</v>
      </c>
      <c r="S85" s="56">
        <f>'[12]Daily Roster'!$S85</f>
        <v>0</v>
      </c>
      <c r="T85" s="56">
        <f>'[12]Daily Roster'!$T85</f>
        <v>0</v>
      </c>
    </row>
    <row r="86" spans="1:20" x14ac:dyDescent="0.3">
      <c r="A86" s="7">
        <v>43584</v>
      </c>
      <c r="B86" s="1" t="s">
        <v>5</v>
      </c>
      <c r="C86" s="56" t="str">
        <f>'[12]Daily Roster'!$C86</f>
        <v>Rodney</v>
      </c>
      <c r="D86" s="56" t="str">
        <f>'[12]Daily Roster'!$D86</f>
        <v>Ana</v>
      </c>
      <c r="E86" s="56">
        <f>'[12]Daily Roster'!$E86</f>
        <v>0</v>
      </c>
      <c r="F86" s="56" t="str">
        <f>'[12]Daily Roster'!$F86</f>
        <v>Adil</v>
      </c>
      <c r="G86" s="56" t="str">
        <f>'[12]Daily Roster'!$G86</f>
        <v>Taylor</v>
      </c>
      <c r="H86" s="56" t="str">
        <f>'[12]Daily Roster'!$H86</f>
        <v>qq</v>
      </c>
      <c r="I86" s="56">
        <f>'[12]Daily Roster'!$I86</f>
        <v>0</v>
      </c>
      <c r="J86" s="56">
        <f>'[12]Daily Roster'!$J86</f>
        <v>0</v>
      </c>
      <c r="K86" s="56" t="str">
        <f>'[12]Daily Roster'!$K86</f>
        <v>Maia</v>
      </c>
      <c r="L86" s="56" t="str">
        <f>'[12]Daily Roster'!$L86</f>
        <v>Sophia</v>
      </c>
      <c r="M86" s="56" t="str">
        <f>'[12]Daily Roster'!$M86</f>
        <v>Aseel</v>
      </c>
      <c r="N86" s="56">
        <f>'[12]Daily Roster'!$N86</f>
        <v>0</v>
      </c>
      <c r="O86" s="56">
        <f>'[12]Daily Roster'!$O86</f>
        <v>0</v>
      </c>
      <c r="P86" s="56">
        <f>'[12]Daily Roster'!$P86</f>
        <v>0</v>
      </c>
      <c r="Q86" s="56">
        <f>'[12]Daily Roster'!$Q86</f>
        <v>0</v>
      </c>
      <c r="R86" s="56">
        <f>'[12]Daily Roster'!$R86</f>
        <v>0</v>
      </c>
      <c r="S86" s="56">
        <f>'[12]Daily Roster'!$S86</f>
        <v>0</v>
      </c>
      <c r="T86" s="56">
        <f>'[12]Daily Roster'!$T86</f>
        <v>0</v>
      </c>
    </row>
    <row r="87" spans="1:20" x14ac:dyDescent="0.3">
      <c r="A87" s="7">
        <v>43585</v>
      </c>
      <c r="B87" s="1" t="s">
        <v>1</v>
      </c>
      <c r="C87" s="56" t="str">
        <f>'[12]Daily Roster'!$C87</f>
        <v>Diana</v>
      </c>
      <c r="D87" s="56" t="str">
        <f>'[12]Daily Roster'!$D87</f>
        <v>Ana</v>
      </c>
      <c r="E87" s="56">
        <f>'[12]Daily Roster'!$E87</f>
        <v>0</v>
      </c>
      <c r="F87" s="56" t="str">
        <f>'[12]Daily Roster'!$F87</f>
        <v>Adil</v>
      </c>
      <c r="G87" s="56" t="str">
        <f>'[12]Daily Roster'!$G87</f>
        <v>Taylor</v>
      </c>
      <c r="H87" s="56" t="str">
        <f>'[12]Daily Roster'!$H87</f>
        <v>qq</v>
      </c>
      <c r="I87" s="56">
        <f>'[12]Daily Roster'!$I87</f>
        <v>0</v>
      </c>
      <c r="J87" s="56">
        <f>'[12]Daily Roster'!$J87</f>
        <v>0</v>
      </c>
      <c r="K87" s="56" t="str">
        <f>'[12]Daily Roster'!$K87</f>
        <v>Maia</v>
      </c>
      <c r="L87" s="56" t="str">
        <f>'[12]Daily Roster'!$L87</f>
        <v>Sophia</v>
      </c>
      <c r="M87" s="56" t="str">
        <f>'[12]Daily Roster'!$M87</f>
        <v>Aseel</v>
      </c>
      <c r="N87" s="56">
        <f>'[12]Daily Roster'!$N87</f>
        <v>0</v>
      </c>
      <c r="O87" s="56">
        <f>'[12]Daily Roster'!$O87</f>
        <v>0</v>
      </c>
      <c r="P87" s="56">
        <f>'[12]Daily Roster'!$P87</f>
        <v>0</v>
      </c>
      <c r="Q87" s="56">
        <f>'[12]Daily Roster'!$Q87</f>
        <v>0</v>
      </c>
      <c r="R87" s="56">
        <f>'[12]Daily Roster'!$R87</f>
        <v>0</v>
      </c>
      <c r="S87" s="56">
        <f>'[12]Daily Roster'!$S87</f>
        <v>0</v>
      </c>
      <c r="T87" s="56">
        <f>'[12]Daily Roster'!$T87</f>
        <v>0</v>
      </c>
    </row>
    <row r="88" spans="1:20" x14ac:dyDescent="0.3">
      <c r="A88" s="7">
        <v>43586</v>
      </c>
      <c r="B88" s="1" t="s">
        <v>2</v>
      </c>
      <c r="C88" s="56" t="str">
        <f>'[12]Daily Roster'!$C88</f>
        <v>Rodney</v>
      </c>
      <c r="D88" s="56" t="str">
        <f>'[12]Daily Roster'!$D88</f>
        <v>Ana</v>
      </c>
      <c r="E88" s="56">
        <f>'[12]Daily Roster'!$E88</f>
        <v>0</v>
      </c>
      <c r="F88" s="56" t="str">
        <f>'[12]Daily Roster'!$F88</f>
        <v>Adil</v>
      </c>
      <c r="G88" s="56" t="str">
        <f>'[12]Daily Roster'!$G88</f>
        <v>Taylor</v>
      </c>
      <c r="H88" s="56" t="str">
        <f>'[12]Daily Roster'!$H88</f>
        <v>Domenica</v>
      </c>
      <c r="I88" s="56">
        <f>'[12]Daily Roster'!$I88</f>
        <v>0</v>
      </c>
      <c r="J88" s="56">
        <f>'[12]Daily Roster'!$J88</f>
        <v>0</v>
      </c>
      <c r="K88" s="56" t="str">
        <f>'[12]Daily Roster'!$K88</f>
        <v>M.Hanna</v>
      </c>
      <c r="L88" s="56" t="str">
        <f>'[12]Daily Roster'!$L88</f>
        <v>Sophia</v>
      </c>
      <c r="M88" s="56" t="str">
        <f>'[12]Daily Roster'!$M88</f>
        <v>Amelia</v>
      </c>
      <c r="N88" s="56">
        <f>'[12]Daily Roster'!$N88</f>
        <v>0</v>
      </c>
      <c r="O88" s="56">
        <f>'[12]Daily Roster'!$O88</f>
        <v>0</v>
      </c>
      <c r="P88" s="56">
        <f>'[12]Daily Roster'!$P88</f>
        <v>0</v>
      </c>
      <c r="Q88" s="56">
        <f>'[12]Daily Roster'!$Q88</f>
        <v>0</v>
      </c>
      <c r="R88" s="56">
        <f>'[12]Daily Roster'!$R88</f>
        <v>0</v>
      </c>
      <c r="S88" s="56">
        <f>'[12]Daily Roster'!$S88</f>
        <v>0</v>
      </c>
      <c r="T88" s="56">
        <f>'[12]Daily Roster'!$T88</f>
        <v>0</v>
      </c>
    </row>
    <row r="89" spans="1:20" x14ac:dyDescent="0.3">
      <c r="A89" s="7">
        <v>43587</v>
      </c>
      <c r="B89" s="1" t="s">
        <v>3</v>
      </c>
      <c r="C89" s="56" t="str">
        <f>'[12]Daily Roster'!$C89</f>
        <v>Rodney</v>
      </c>
      <c r="D89" s="56" t="str">
        <f>'[12]Daily Roster'!$D89</f>
        <v>Ana</v>
      </c>
      <c r="E89" s="56">
        <f>'[12]Daily Roster'!$E89</f>
        <v>0</v>
      </c>
      <c r="F89" s="56" t="str">
        <f>'[12]Daily Roster'!$F89</f>
        <v>Adil</v>
      </c>
      <c r="G89" s="56" t="str">
        <f>'[12]Daily Roster'!$G89</f>
        <v>Taylor</v>
      </c>
      <c r="H89" s="56" t="str">
        <f>'[12]Daily Roster'!$H89</f>
        <v>Domenica</v>
      </c>
      <c r="I89" s="56">
        <f>'[12]Daily Roster'!$I89</f>
        <v>0</v>
      </c>
      <c r="J89" s="56">
        <f>'[12]Daily Roster'!$J89</f>
        <v>0</v>
      </c>
      <c r="K89" s="56" t="str">
        <f>'[12]Daily Roster'!$K89</f>
        <v>Maia</v>
      </c>
      <c r="L89" s="56" t="str">
        <f>'[12]Daily Roster'!$L89</f>
        <v>Sophia</v>
      </c>
      <c r="M89" s="56" t="str">
        <f>'[12]Daily Roster'!$M89</f>
        <v>Amelia</v>
      </c>
      <c r="N89" s="56">
        <f>'[12]Daily Roster'!$N89</f>
        <v>0</v>
      </c>
      <c r="O89" s="56">
        <f>'[12]Daily Roster'!$O89</f>
        <v>0</v>
      </c>
      <c r="P89" s="56">
        <f>'[12]Daily Roster'!$P89</f>
        <v>0</v>
      </c>
      <c r="Q89" s="56">
        <f>'[12]Daily Roster'!$Q89</f>
        <v>0</v>
      </c>
      <c r="R89" s="56">
        <f>'[12]Daily Roster'!$R89</f>
        <v>0</v>
      </c>
      <c r="S89" s="56">
        <f>'[12]Daily Roster'!$S89</f>
        <v>0</v>
      </c>
      <c r="T89" s="56">
        <f>'[12]Daily Roster'!$T89</f>
        <v>0</v>
      </c>
    </row>
    <row r="90" spans="1:20" x14ac:dyDescent="0.3">
      <c r="A90" s="7">
        <v>43588</v>
      </c>
      <c r="B90" s="1" t="s">
        <v>4</v>
      </c>
      <c r="C90" s="56" t="str">
        <f>'[12]Daily Roster'!$C90</f>
        <v>Rodney</v>
      </c>
      <c r="D90" s="56" t="str">
        <f>'[12]Daily Roster'!$D90</f>
        <v>Ana</v>
      </c>
      <c r="E90" s="56">
        <f>'[12]Daily Roster'!$E90</f>
        <v>0</v>
      </c>
      <c r="F90" s="56" t="str">
        <f>'[12]Daily Roster'!$F90</f>
        <v>Adil</v>
      </c>
      <c r="G90" s="56" t="str">
        <f>'[12]Daily Roster'!$G90</f>
        <v>Taylor</v>
      </c>
      <c r="H90" s="56" t="str">
        <f>'[12]Daily Roster'!$H90</f>
        <v>qq</v>
      </c>
      <c r="I90" s="56">
        <f>'[12]Daily Roster'!$I90</f>
        <v>0</v>
      </c>
      <c r="J90" s="56">
        <f>'[12]Daily Roster'!$J90</f>
        <v>0</v>
      </c>
      <c r="K90" s="56" t="str">
        <f>'[12]Daily Roster'!$K90</f>
        <v>M.Hanna</v>
      </c>
      <c r="L90" s="56" t="str">
        <f>'[12]Daily Roster'!$L90</f>
        <v>Sophia</v>
      </c>
      <c r="M90" s="56" t="str">
        <f>'[12]Daily Roster'!$M90</f>
        <v>Amelia</v>
      </c>
      <c r="N90" s="56">
        <f>'[12]Daily Roster'!$N90</f>
        <v>0</v>
      </c>
      <c r="O90" s="56">
        <f>'[12]Daily Roster'!$O90</f>
        <v>0</v>
      </c>
      <c r="P90" s="56">
        <f>'[12]Daily Roster'!$P90</f>
        <v>0</v>
      </c>
      <c r="Q90" s="56">
        <f>'[12]Daily Roster'!$Q90</f>
        <v>0</v>
      </c>
      <c r="R90" s="56">
        <f>'[12]Daily Roster'!$R90</f>
        <v>0</v>
      </c>
      <c r="S90" s="56">
        <f>'[12]Daily Roster'!$S90</f>
        <v>0</v>
      </c>
      <c r="T90" s="56">
        <f>'[12]Daily Roster'!$T90</f>
        <v>0</v>
      </c>
    </row>
    <row r="91" spans="1:20" x14ac:dyDescent="0.3">
      <c r="A91" s="7">
        <v>43591</v>
      </c>
      <c r="B91" s="1" t="s">
        <v>5</v>
      </c>
      <c r="C91" s="56" t="str">
        <f>'[12]Daily Roster'!$C91</f>
        <v>Rodney</v>
      </c>
      <c r="D91" s="56" t="str">
        <f>'[12]Daily Roster'!$D91</f>
        <v>Ana</v>
      </c>
      <c r="E91" s="56">
        <f>'[12]Daily Roster'!$E91</f>
        <v>0</v>
      </c>
      <c r="F91" s="56" t="str">
        <f>'[12]Daily Roster'!$F91</f>
        <v>A.Tran</v>
      </c>
      <c r="G91" s="56" t="str">
        <f>'[12]Daily Roster'!$G91</f>
        <v>Taylor</v>
      </c>
      <c r="H91" s="56" t="str">
        <f>'[12]Daily Roster'!$H91</f>
        <v>qq</v>
      </c>
      <c r="I91" s="56">
        <f>'[12]Daily Roster'!$I91</f>
        <v>0</v>
      </c>
      <c r="J91" s="56">
        <f>'[12]Daily Roster'!$J91</f>
        <v>0</v>
      </c>
      <c r="K91" s="56" t="str">
        <f>'[12]Daily Roster'!$K91</f>
        <v>Maia</v>
      </c>
      <c r="L91" s="56" t="str">
        <f>'[12]Daily Roster'!$L91</f>
        <v>Aseel</v>
      </c>
      <c r="M91" s="56" t="str">
        <f>'[12]Daily Roster'!$M91</f>
        <v>Amelia</v>
      </c>
      <c r="N91" s="56">
        <f>'[12]Daily Roster'!$N91</f>
        <v>0</v>
      </c>
      <c r="O91" s="56">
        <f>'[12]Daily Roster'!$O91</f>
        <v>0</v>
      </c>
      <c r="P91" s="56">
        <f>'[12]Daily Roster'!$P91</f>
        <v>0</v>
      </c>
      <c r="Q91" s="56">
        <f>'[12]Daily Roster'!$Q91</f>
        <v>0</v>
      </c>
      <c r="R91" s="56">
        <f>'[12]Daily Roster'!$R91</f>
        <v>0</v>
      </c>
      <c r="S91" s="56">
        <f>'[12]Daily Roster'!$S91</f>
        <v>0</v>
      </c>
      <c r="T91" s="56">
        <f>'[12]Daily Roster'!$T91</f>
        <v>0</v>
      </c>
    </row>
    <row r="92" spans="1:20" x14ac:dyDescent="0.3">
      <c r="A92" s="7">
        <v>43592</v>
      </c>
      <c r="B92" s="1" t="s">
        <v>1</v>
      </c>
      <c r="C92" s="56" t="str">
        <f>'[12]Daily Roster'!$C92</f>
        <v>Rodney</v>
      </c>
      <c r="D92" s="56" t="str">
        <f>'[12]Daily Roster'!$D92</f>
        <v>Ana</v>
      </c>
      <c r="E92" s="56">
        <f>'[12]Daily Roster'!$E92</f>
        <v>0</v>
      </c>
      <c r="F92" s="56" t="str">
        <f>'[12]Daily Roster'!$F92</f>
        <v>Adil</v>
      </c>
      <c r="G92" s="56" t="str">
        <f>'[12]Daily Roster'!$G92</f>
        <v>Taylor</v>
      </c>
      <c r="H92" s="56" t="str">
        <f>'[12]Daily Roster'!$H92</f>
        <v>qq</v>
      </c>
      <c r="I92" s="56">
        <f>'[12]Daily Roster'!$I92</f>
        <v>0</v>
      </c>
      <c r="J92" s="56">
        <f>'[12]Daily Roster'!$J92</f>
        <v>0</v>
      </c>
      <c r="K92" s="56" t="str">
        <f>'[12]Daily Roster'!$K92</f>
        <v>Maia</v>
      </c>
      <c r="L92" s="56" t="str">
        <f>'[12]Daily Roster'!$L92</f>
        <v>Aseel</v>
      </c>
      <c r="M92" s="56" t="str">
        <f>'[12]Daily Roster'!$M92</f>
        <v>Amelia</v>
      </c>
      <c r="N92" s="56">
        <f>'[12]Daily Roster'!$N92</f>
        <v>0</v>
      </c>
      <c r="O92" s="56">
        <f>'[12]Daily Roster'!$O92</f>
        <v>0</v>
      </c>
      <c r="P92" s="56">
        <f>'[12]Daily Roster'!$P92</f>
        <v>0</v>
      </c>
      <c r="Q92" s="56">
        <f>'[12]Daily Roster'!$Q92</f>
        <v>0</v>
      </c>
      <c r="R92" s="56">
        <f>'[12]Daily Roster'!$R92</f>
        <v>0</v>
      </c>
      <c r="S92" s="56">
        <f>'[12]Daily Roster'!$S92</f>
        <v>0</v>
      </c>
      <c r="T92" s="56">
        <f>'[12]Daily Roster'!$T92</f>
        <v>0</v>
      </c>
    </row>
    <row r="93" spans="1:20" x14ac:dyDescent="0.3">
      <c r="A93" s="7">
        <v>43593</v>
      </c>
      <c r="B93" s="1" t="s">
        <v>2</v>
      </c>
      <c r="C93" s="56" t="str">
        <f>'[12]Daily Roster'!$C93</f>
        <v>Rodney</v>
      </c>
      <c r="D93" s="56" t="str">
        <f>'[12]Daily Roster'!$D93</f>
        <v>Ana</v>
      </c>
      <c r="E93" s="56">
        <f>'[12]Daily Roster'!$E93</f>
        <v>0</v>
      </c>
      <c r="F93" s="56" t="str">
        <f>'[12]Daily Roster'!$F93</f>
        <v>Adil</v>
      </c>
      <c r="G93" s="56" t="str">
        <f>'[12]Daily Roster'!$G93</f>
        <v>Taylor</v>
      </c>
      <c r="H93" s="56" t="str">
        <f>'[12]Daily Roster'!$H93</f>
        <v>Domenica</v>
      </c>
      <c r="I93" s="56">
        <f>'[12]Daily Roster'!$I93</f>
        <v>0</v>
      </c>
      <c r="J93" s="56">
        <f>'[12]Daily Roster'!$J93</f>
        <v>0</v>
      </c>
      <c r="K93" s="56" t="str">
        <f>'[12]Daily Roster'!$K93</f>
        <v>M.Hanna</v>
      </c>
      <c r="L93" s="56" t="str">
        <f>'[12]Daily Roster'!$L93</f>
        <v>Sophia</v>
      </c>
      <c r="M93" s="56" t="str">
        <f>'[12]Daily Roster'!$M93</f>
        <v>Aseel</v>
      </c>
      <c r="N93" s="56">
        <f>'[12]Daily Roster'!$N93</f>
        <v>0</v>
      </c>
      <c r="O93" s="56">
        <f>'[12]Daily Roster'!$O93</f>
        <v>0</v>
      </c>
      <c r="P93" s="56">
        <f>'[12]Daily Roster'!$P93</f>
        <v>0</v>
      </c>
      <c r="Q93" s="56">
        <f>'[12]Daily Roster'!$Q93</f>
        <v>0</v>
      </c>
      <c r="R93" s="56">
        <f>'[12]Daily Roster'!$R93</f>
        <v>0</v>
      </c>
      <c r="S93" s="56">
        <f>'[12]Daily Roster'!$S93</f>
        <v>0</v>
      </c>
      <c r="T93" s="56">
        <f>'[12]Daily Roster'!$T93</f>
        <v>0</v>
      </c>
    </row>
    <row r="94" spans="1:20" x14ac:dyDescent="0.3">
      <c r="A94" s="7">
        <v>43594</v>
      </c>
      <c r="B94" s="1" t="s">
        <v>3</v>
      </c>
      <c r="C94" s="56" t="str">
        <f>'[12]Daily Roster'!$C94</f>
        <v>Rodney</v>
      </c>
      <c r="D94" s="56" t="str">
        <f>'[12]Daily Roster'!$D94</f>
        <v>Ana</v>
      </c>
      <c r="E94" s="56">
        <f>'[12]Daily Roster'!$E94</f>
        <v>0</v>
      </c>
      <c r="F94" s="56" t="str">
        <f>'[12]Daily Roster'!$F94</f>
        <v>Adil</v>
      </c>
      <c r="G94" s="56" t="str">
        <f>'[12]Daily Roster'!$G94</f>
        <v>Taylor</v>
      </c>
      <c r="H94" s="56" t="str">
        <f>'[12]Daily Roster'!$H94</f>
        <v>Domenica</v>
      </c>
      <c r="I94" s="56">
        <f>'[12]Daily Roster'!$I94</f>
        <v>0</v>
      </c>
      <c r="J94" s="56">
        <f>'[12]Daily Roster'!$J94</f>
        <v>0</v>
      </c>
      <c r="K94" s="56" t="str">
        <f>'[12]Daily Roster'!$K94</f>
        <v>Maia</v>
      </c>
      <c r="L94" s="56" t="str">
        <f>'[12]Daily Roster'!$L94</f>
        <v>Sophia</v>
      </c>
      <c r="M94" s="56" t="str">
        <f>'[12]Daily Roster'!$M94</f>
        <v>Amelia</v>
      </c>
      <c r="N94" s="56">
        <f>'[12]Daily Roster'!$N94</f>
        <v>0</v>
      </c>
      <c r="O94" s="56">
        <f>'[12]Daily Roster'!$O94</f>
        <v>0</v>
      </c>
      <c r="P94" s="56">
        <f>'[12]Daily Roster'!$P94</f>
        <v>0</v>
      </c>
      <c r="Q94" s="56">
        <f>'[12]Daily Roster'!$Q94</f>
        <v>0</v>
      </c>
      <c r="R94" s="56">
        <f>'[12]Daily Roster'!$R94</f>
        <v>0</v>
      </c>
      <c r="S94" s="56">
        <f>'[12]Daily Roster'!$S94</f>
        <v>0</v>
      </c>
      <c r="T94" s="56">
        <f>'[12]Daily Roster'!$T94</f>
        <v>0</v>
      </c>
    </row>
    <row r="95" spans="1:20" x14ac:dyDescent="0.3">
      <c r="A95" s="7">
        <v>43595</v>
      </c>
      <c r="B95" s="1" t="s">
        <v>4</v>
      </c>
      <c r="C95" s="56" t="str">
        <f>'[12]Daily Roster'!$C95</f>
        <v>Rodney</v>
      </c>
      <c r="D95" s="56" t="str">
        <f>'[12]Daily Roster'!$D95</f>
        <v>Ana</v>
      </c>
      <c r="E95" s="56">
        <f>'[12]Daily Roster'!$E95</f>
        <v>0</v>
      </c>
      <c r="F95" s="56" t="str">
        <f>'[12]Daily Roster'!$F95</f>
        <v>Adil</v>
      </c>
      <c r="G95" s="56" t="str">
        <f>'[12]Daily Roster'!$G95</f>
        <v>Taylor</v>
      </c>
      <c r="H95" s="56" t="str">
        <f>'[12]Daily Roster'!$H95</f>
        <v>qq</v>
      </c>
      <c r="I95" s="56">
        <f>'[12]Daily Roster'!$I95</f>
        <v>0</v>
      </c>
      <c r="J95" s="56">
        <f>'[12]Daily Roster'!$J95</f>
        <v>0</v>
      </c>
      <c r="K95" s="56" t="str">
        <f>'[12]Daily Roster'!$K95</f>
        <v>M.Hanna</v>
      </c>
      <c r="L95" s="56" t="str">
        <f>'[12]Daily Roster'!$L95</f>
        <v>Sophia</v>
      </c>
      <c r="M95" s="56" t="str">
        <f>'[12]Daily Roster'!$M95</f>
        <v>Amelia</v>
      </c>
      <c r="N95" s="56">
        <f>'[12]Daily Roster'!$N95</f>
        <v>0</v>
      </c>
      <c r="O95" s="56">
        <f>'[12]Daily Roster'!$O95</f>
        <v>0</v>
      </c>
      <c r="P95" s="56">
        <f>'[12]Daily Roster'!$P95</f>
        <v>0</v>
      </c>
      <c r="Q95" s="56">
        <f>'[12]Daily Roster'!$Q95</f>
        <v>0</v>
      </c>
      <c r="R95" s="56">
        <f>'[12]Daily Roster'!$R95</f>
        <v>0</v>
      </c>
      <c r="S95" s="56">
        <f>'[12]Daily Roster'!$S95</f>
        <v>0</v>
      </c>
      <c r="T95" s="56">
        <f>'[12]Daily Roster'!$T95</f>
        <v>0</v>
      </c>
    </row>
    <row r="96" spans="1:20" x14ac:dyDescent="0.3">
      <c r="A96" s="7">
        <v>43598</v>
      </c>
      <c r="B96" s="1" t="s">
        <v>5</v>
      </c>
      <c r="C96" s="56" t="str">
        <f>'[12]Daily Roster'!$C96</f>
        <v>Rodney</v>
      </c>
      <c r="D96" s="56" t="str">
        <f>'[12]Daily Roster'!$D96</f>
        <v>Tinh</v>
      </c>
      <c r="E96" s="56">
        <f>'[12]Daily Roster'!$E96</f>
        <v>0</v>
      </c>
      <c r="F96" s="56" t="str">
        <f>'[12]Daily Roster'!$F96</f>
        <v>Adil</v>
      </c>
      <c r="G96" s="56" t="str">
        <f>'[12]Daily Roster'!$G96</f>
        <v>Taylor</v>
      </c>
      <c r="H96" s="56" t="str">
        <f>'[12]Daily Roster'!$H96</f>
        <v>qq</v>
      </c>
      <c r="I96" s="56">
        <f>'[12]Daily Roster'!$I96</f>
        <v>0</v>
      </c>
      <c r="J96" s="56">
        <f>'[12]Daily Roster'!$J96</f>
        <v>0</v>
      </c>
      <c r="K96" s="56" t="str">
        <f>'[12]Daily Roster'!$K96</f>
        <v>Maia</v>
      </c>
      <c r="L96" s="56" t="str">
        <f>'[12]Daily Roster'!$L96</f>
        <v>Sophia</v>
      </c>
      <c r="M96" s="56" t="str">
        <f>'[12]Daily Roster'!$M96</f>
        <v>Amelia</v>
      </c>
      <c r="N96" s="56">
        <f>'[12]Daily Roster'!$N96</f>
        <v>0</v>
      </c>
      <c r="O96" s="56">
        <f>'[12]Daily Roster'!$O96</f>
        <v>0</v>
      </c>
      <c r="P96" s="56">
        <f>'[12]Daily Roster'!$P96</f>
        <v>0</v>
      </c>
      <c r="Q96" s="56">
        <f>'[12]Daily Roster'!$Q96</f>
        <v>0</v>
      </c>
      <c r="R96" s="56">
        <f>'[12]Daily Roster'!$R96</f>
        <v>0</v>
      </c>
      <c r="S96" s="56">
        <f>'[12]Daily Roster'!$S96</f>
        <v>0</v>
      </c>
      <c r="T96" s="56">
        <f>'[12]Daily Roster'!$T96</f>
        <v>0</v>
      </c>
    </row>
    <row r="97" spans="1:20" x14ac:dyDescent="0.3">
      <c r="A97" s="7">
        <v>43599</v>
      </c>
      <c r="B97" s="1" t="s">
        <v>1</v>
      </c>
      <c r="C97" s="56" t="str">
        <f>'[12]Daily Roster'!$C97</f>
        <v>Rodney</v>
      </c>
      <c r="D97" s="56" t="str">
        <f>'[12]Daily Roster'!$D97</f>
        <v>Tinh</v>
      </c>
      <c r="E97" s="56">
        <f>'[12]Daily Roster'!$E97</f>
        <v>0</v>
      </c>
      <c r="F97" s="56" t="str">
        <f>'[12]Daily Roster'!$F97</f>
        <v>Adil</v>
      </c>
      <c r="G97" s="56" t="str">
        <f>'[12]Daily Roster'!$G97</f>
        <v>Taylor</v>
      </c>
      <c r="H97" s="56" t="str">
        <f>'[12]Daily Roster'!$H97</f>
        <v>qq</v>
      </c>
      <c r="I97" s="56">
        <f>'[12]Daily Roster'!$I97</f>
        <v>0</v>
      </c>
      <c r="J97" s="56">
        <f>'[12]Daily Roster'!$J97</f>
        <v>0</v>
      </c>
      <c r="K97" s="56" t="str">
        <f>'[12]Daily Roster'!$K97</f>
        <v>Maia</v>
      </c>
      <c r="L97" s="56" t="str">
        <f>'[12]Daily Roster'!$L97</f>
        <v>Sophia</v>
      </c>
      <c r="M97" s="56" t="str">
        <f>'[12]Daily Roster'!$M97</f>
        <v>Amelia</v>
      </c>
      <c r="N97" s="56">
        <f>'[12]Daily Roster'!$N97</f>
        <v>0</v>
      </c>
      <c r="O97" s="56">
        <f>'[12]Daily Roster'!$O97</f>
        <v>0</v>
      </c>
      <c r="P97" s="56">
        <f>'[12]Daily Roster'!$P97</f>
        <v>0</v>
      </c>
      <c r="Q97" s="56">
        <f>'[12]Daily Roster'!$Q97</f>
        <v>0</v>
      </c>
      <c r="R97" s="56">
        <f>'[12]Daily Roster'!$R97</f>
        <v>0</v>
      </c>
      <c r="S97" s="56">
        <f>'[12]Daily Roster'!$S97</f>
        <v>0</v>
      </c>
      <c r="T97" s="56">
        <f>'[12]Daily Roster'!$T97</f>
        <v>0</v>
      </c>
    </row>
    <row r="98" spans="1:20" x14ac:dyDescent="0.3">
      <c r="A98" s="7">
        <v>43600</v>
      </c>
      <c r="B98" s="1" t="s">
        <v>2</v>
      </c>
      <c r="C98" s="56" t="str">
        <f>'[12]Daily Roster'!$C98</f>
        <v>Rodney</v>
      </c>
      <c r="D98" s="56" t="str">
        <f>'[12]Daily Roster'!$D98</f>
        <v>Tinh</v>
      </c>
      <c r="E98" s="56">
        <f>'[12]Daily Roster'!$E98</f>
        <v>0</v>
      </c>
      <c r="F98" s="56" t="str">
        <f>'[12]Daily Roster'!$F98</f>
        <v>Adil</v>
      </c>
      <c r="G98" s="56" t="str">
        <f>'[12]Daily Roster'!$G98</f>
        <v>Kelly</v>
      </c>
      <c r="H98" s="56" t="str">
        <f>'[12]Daily Roster'!$H98</f>
        <v>Domenica</v>
      </c>
      <c r="I98" s="56">
        <f>'[12]Daily Roster'!$I98</f>
        <v>0</v>
      </c>
      <c r="J98" s="56">
        <f>'[12]Daily Roster'!$J98</f>
        <v>0</v>
      </c>
      <c r="K98" s="56" t="str">
        <f>'[12]Daily Roster'!$K98</f>
        <v>M.Hanna</v>
      </c>
      <c r="L98" s="56" t="str">
        <f>'[12]Daily Roster'!$L98</f>
        <v>Sophia</v>
      </c>
      <c r="M98" s="56" t="str">
        <f>'[12]Daily Roster'!$M98</f>
        <v>Amelia</v>
      </c>
      <c r="N98" s="56">
        <f>'[12]Daily Roster'!$N98</f>
        <v>0</v>
      </c>
      <c r="O98" s="56">
        <f>'[12]Daily Roster'!$O98</f>
        <v>0</v>
      </c>
      <c r="P98" s="56">
        <f>'[12]Daily Roster'!$P98</f>
        <v>0</v>
      </c>
      <c r="Q98" s="56">
        <f>'[12]Daily Roster'!$Q98</f>
        <v>0</v>
      </c>
      <c r="R98" s="56">
        <f>'[12]Daily Roster'!$R98</f>
        <v>0</v>
      </c>
      <c r="S98" s="56">
        <f>'[12]Daily Roster'!$S98</f>
        <v>0</v>
      </c>
      <c r="T98" s="56">
        <f>'[12]Daily Roster'!$T98</f>
        <v>0</v>
      </c>
    </row>
    <row r="99" spans="1:20" x14ac:dyDescent="0.3">
      <c r="A99" s="7">
        <v>43601</v>
      </c>
      <c r="B99" s="1" t="s">
        <v>3</v>
      </c>
      <c r="C99" s="56" t="str">
        <f>'[12]Daily Roster'!$C99</f>
        <v>Rodney</v>
      </c>
      <c r="D99" s="56" t="str">
        <f>'[12]Daily Roster'!$D99</f>
        <v>Tinh</v>
      </c>
      <c r="E99" s="56">
        <f>'[12]Daily Roster'!$E99</f>
        <v>0</v>
      </c>
      <c r="F99" s="56" t="str">
        <f>'[12]Daily Roster'!$F99</f>
        <v>Adil</v>
      </c>
      <c r="G99" s="56" t="str">
        <f>'[12]Daily Roster'!$G99</f>
        <v>Taylor</v>
      </c>
      <c r="H99" s="56" t="str">
        <f>'[12]Daily Roster'!$H99</f>
        <v>Domenica</v>
      </c>
      <c r="I99" s="56">
        <f>'[12]Daily Roster'!$I99</f>
        <v>0</v>
      </c>
      <c r="J99" s="56">
        <f>'[12]Daily Roster'!$J99</f>
        <v>0</v>
      </c>
      <c r="K99" s="56" t="str">
        <f>'[12]Daily Roster'!$K99</f>
        <v>Maia</v>
      </c>
      <c r="L99" s="56" t="str">
        <f>'[12]Daily Roster'!$L99</f>
        <v>Sophia</v>
      </c>
      <c r="M99" s="56" t="str">
        <f>'[12]Daily Roster'!$M99</f>
        <v>Amelia</v>
      </c>
      <c r="N99" s="56">
        <f>'[12]Daily Roster'!$N99</f>
        <v>0</v>
      </c>
      <c r="O99" s="56">
        <f>'[12]Daily Roster'!$O99</f>
        <v>0</v>
      </c>
      <c r="P99" s="56">
        <f>'[12]Daily Roster'!$P99</f>
        <v>0</v>
      </c>
      <c r="Q99" s="56">
        <f>'[12]Daily Roster'!$Q99</f>
        <v>0</v>
      </c>
      <c r="R99" s="56">
        <f>'[12]Daily Roster'!$R99</f>
        <v>0</v>
      </c>
      <c r="S99" s="56">
        <f>'[12]Daily Roster'!$S99</f>
        <v>0</v>
      </c>
      <c r="T99" s="56">
        <f>'[12]Daily Roster'!$T99</f>
        <v>0</v>
      </c>
    </row>
    <row r="100" spans="1:20" x14ac:dyDescent="0.3">
      <c r="A100" s="7">
        <v>43602</v>
      </c>
      <c r="B100" s="1" t="s">
        <v>4</v>
      </c>
      <c r="C100" s="56" t="str">
        <f>'[12]Daily Roster'!$C100</f>
        <v>Rodney</v>
      </c>
      <c r="D100" s="56" t="str">
        <f>'[12]Daily Roster'!$D100</f>
        <v>Tinh</v>
      </c>
      <c r="E100" s="56">
        <f>'[12]Daily Roster'!$E100</f>
        <v>0</v>
      </c>
      <c r="F100" s="56" t="str">
        <f>'[12]Daily Roster'!$F100</f>
        <v>Adil</v>
      </c>
      <c r="G100" s="56" t="str">
        <f>'[12]Daily Roster'!$G100</f>
        <v xml:space="preserve"> Taylor</v>
      </c>
      <c r="H100" s="56" t="str">
        <f>'[12]Daily Roster'!$H100</f>
        <v>qq</v>
      </c>
      <c r="I100" s="56">
        <f>'[12]Daily Roster'!$I100</f>
        <v>0</v>
      </c>
      <c r="J100" s="56">
        <f>'[12]Daily Roster'!$J100</f>
        <v>0</v>
      </c>
      <c r="K100" s="56" t="str">
        <f>'[12]Daily Roster'!$K100</f>
        <v>M.Hanna</v>
      </c>
      <c r="L100" s="56" t="str">
        <f>'[12]Daily Roster'!$L100</f>
        <v>Sophia</v>
      </c>
      <c r="M100" s="56" t="str">
        <f>'[12]Daily Roster'!$M100</f>
        <v>Amelia</v>
      </c>
      <c r="N100" s="56">
        <f>'[12]Daily Roster'!$N100</f>
        <v>0</v>
      </c>
      <c r="O100" s="56">
        <f>'[12]Daily Roster'!$O100</f>
        <v>0</v>
      </c>
      <c r="P100" s="56">
        <f>'[12]Daily Roster'!$P100</f>
        <v>0</v>
      </c>
      <c r="Q100" s="56">
        <f>'[12]Daily Roster'!$Q100</f>
        <v>0</v>
      </c>
      <c r="R100" s="56">
        <f>'[12]Daily Roster'!$R100</f>
        <v>0</v>
      </c>
      <c r="S100" s="56">
        <f>'[12]Daily Roster'!$S100</f>
        <v>0</v>
      </c>
      <c r="T100" s="56">
        <f>'[12]Daily Roster'!$T100</f>
        <v>0</v>
      </c>
    </row>
    <row r="101" spans="1:20" x14ac:dyDescent="0.3">
      <c r="A101" s="7">
        <v>43605</v>
      </c>
      <c r="B101" s="1" t="s">
        <v>5</v>
      </c>
      <c r="C101" s="56" t="str">
        <f>'[12]Daily Roster'!$C101</f>
        <v>Rodney</v>
      </c>
      <c r="D101" s="56" t="str">
        <f>'[12]Daily Roster'!$D101</f>
        <v>Tinh</v>
      </c>
      <c r="E101" s="56">
        <f>'[12]Daily Roster'!$E101</f>
        <v>0</v>
      </c>
      <c r="F101" s="56" t="str">
        <f>'[12]Daily Roster'!$F101</f>
        <v>Adil</v>
      </c>
      <c r="G101" s="56" t="str">
        <f>'[12]Daily Roster'!$G101</f>
        <v>Taylor</v>
      </c>
      <c r="H101" s="56" t="str">
        <f>'[12]Daily Roster'!$H101</f>
        <v>qq</v>
      </c>
      <c r="I101" s="56">
        <f>'[12]Daily Roster'!$I101</f>
        <v>0</v>
      </c>
      <c r="J101" s="56">
        <f>'[12]Daily Roster'!$J101</f>
        <v>0</v>
      </c>
      <c r="K101" s="56" t="str">
        <f>'[12]Daily Roster'!$K101</f>
        <v>Maia</v>
      </c>
      <c r="L101" s="56" t="str">
        <f>'[12]Daily Roster'!$L101</f>
        <v>Sophia</v>
      </c>
      <c r="M101" s="56" t="str">
        <f>'[12]Daily Roster'!$M101</f>
        <v>Amelia</v>
      </c>
      <c r="N101" s="56">
        <f>'[12]Daily Roster'!$N101</f>
        <v>0</v>
      </c>
      <c r="O101" s="56">
        <f>'[12]Daily Roster'!$O101</f>
        <v>0</v>
      </c>
      <c r="P101" s="56">
        <f>'[12]Daily Roster'!$P101</f>
        <v>0</v>
      </c>
      <c r="Q101" s="56">
        <f>'[12]Daily Roster'!$Q101</f>
        <v>0</v>
      </c>
      <c r="R101" s="56">
        <f>'[12]Daily Roster'!$R101</f>
        <v>0</v>
      </c>
      <c r="S101" s="56">
        <f>'[12]Daily Roster'!$S101</f>
        <v>0</v>
      </c>
      <c r="T101" s="56">
        <f>'[12]Daily Roster'!$T101</f>
        <v>0</v>
      </c>
    </row>
    <row r="102" spans="1:20" x14ac:dyDescent="0.3">
      <c r="A102" s="7">
        <v>43606</v>
      </c>
      <c r="B102" s="1" t="s">
        <v>1</v>
      </c>
      <c r="C102" s="56" t="str">
        <f>'[12]Daily Roster'!$C102</f>
        <v>Rodney</v>
      </c>
      <c r="D102" s="56" t="str">
        <f>'[12]Daily Roster'!$D102</f>
        <v>Tinh</v>
      </c>
      <c r="E102" s="56">
        <f>'[12]Daily Roster'!$E102</f>
        <v>0</v>
      </c>
      <c r="F102" s="56" t="str">
        <f>'[12]Daily Roster'!$F102</f>
        <v>Adil</v>
      </c>
      <c r="G102" s="56" t="str">
        <f>'[12]Daily Roster'!$G102</f>
        <v>Taylor</v>
      </c>
      <c r="H102" s="56" t="str">
        <f>'[12]Daily Roster'!$H102</f>
        <v>qq</v>
      </c>
      <c r="I102" s="56">
        <f>'[12]Daily Roster'!$I102</f>
        <v>0</v>
      </c>
      <c r="J102" s="56">
        <f>'[12]Daily Roster'!$J102</f>
        <v>0</v>
      </c>
      <c r="K102" s="56" t="str">
        <f>'[12]Daily Roster'!$K102</f>
        <v>Maia</v>
      </c>
      <c r="L102" s="56" t="str">
        <f>'[12]Daily Roster'!$L102</f>
        <v>Sophia</v>
      </c>
      <c r="M102" s="56" t="str">
        <f>'[12]Daily Roster'!$M102</f>
        <v>Amelia</v>
      </c>
      <c r="N102" s="56">
        <f>'[12]Daily Roster'!$N102</f>
        <v>0</v>
      </c>
      <c r="O102" s="56">
        <f>'[12]Daily Roster'!$O102</f>
        <v>0</v>
      </c>
      <c r="P102" s="56">
        <f>'[12]Daily Roster'!$P102</f>
        <v>0</v>
      </c>
      <c r="Q102" s="56">
        <f>'[12]Daily Roster'!$Q102</f>
        <v>0</v>
      </c>
      <c r="R102" s="56">
        <f>'[12]Daily Roster'!$R102</f>
        <v>0</v>
      </c>
      <c r="S102" s="56">
        <f>'[12]Daily Roster'!$S102</f>
        <v>0</v>
      </c>
      <c r="T102" s="56">
        <f>'[12]Daily Roster'!$T102</f>
        <v>0</v>
      </c>
    </row>
    <row r="103" spans="1:20" x14ac:dyDescent="0.3">
      <c r="A103" s="7">
        <v>43607</v>
      </c>
      <c r="B103" s="1" t="s">
        <v>2</v>
      </c>
      <c r="C103" s="56" t="str">
        <f>'[12]Daily Roster'!$C103</f>
        <v>Rodney</v>
      </c>
      <c r="D103" s="56" t="str">
        <f>'[12]Daily Roster'!$D103</f>
        <v>Tinh</v>
      </c>
      <c r="E103" s="56">
        <f>'[12]Daily Roster'!$E103</f>
        <v>0</v>
      </c>
      <c r="F103" s="56" t="str">
        <f>'[12]Daily Roster'!$F103</f>
        <v>Adil</v>
      </c>
      <c r="G103" s="56" t="str">
        <f>'[12]Daily Roster'!$G103</f>
        <v>Taylor</v>
      </c>
      <c r="H103" s="56" t="str">
        <f>'[12]Daily Roster'!$H103</f>
        <v>Domenica</v>
      </c>
      <c r="I103" s="56">
        <f>'[12]Daily Roster'!$I103</f>
        <v>0</v>
      </c>
      <c r="J103" s="56">
        <f>'[12]Daily Roster'!$J103</f>
        <v>0</v>
      </c>
      <c r="K103" s="56" t="str">
        <f>'[12]Daily Roster'!$K103</f>
        <v>M.Hanna</v>
      </c>
      <c r="L103" s="56" t="str">
        <f>'[12]Daily Roster'!$L103</f>
        <v>Sophia</v>
      </c>
      <c r="M103" s="56" t="str">
        <f>'[12]Daily Roster'!$M103</f>
        <v>Amelia</v>
      </c>
      <c r="N103" s="56">
        <f>'[12]Daily Roster'!$N103</f>
        <v>0</v>
      </c>
      <c r="O103" s="56">
        <f>'[12]Daily Roster'!$O103</f>
        <v>0</v>
      </c>
      <c r="P103" s="56">
        <f>'[12]Daily Roster'!$P103</f>
        <v>0</v>
      </c>
      <c r="Q103" s="56">
        <f>'[12]Daily Roster'!$Q103</f>
        <v>0</v>
      </c>
      <c r="R103" s="56">
        <f>'[12]Daily Roster'!$R103</f>
        <v>0</v>
      </c>
      <c r="S103" s="56">
        <f>'[12]Daily Roster'!$S103</f>
        <v>0</v>
      </c>
      <c r="T103" s="56">
        <f>'[12]Daily Roster'!$T103</f>
        <v>0</v>
      </c>
    </row>
    <row r="104" spans="1:20" x14ac:dyDescent="0.3">
      <c r="A104" s="7">
        <v>43608</v>
      </c>
      <c r="B104" s="1" t="s">
        <v>3</v>
      </c>
      <c r="C104" s="56" t="str">
        <f>'[12]Daily Roster'!$C104</f>
        <v>Rodney</v>
      </c>
      <c r="D104" s="56" t="str">
        <f>'[12]Daily Roster'!$D104</f>
        <v>Tinh</v>
      </c>
      <c r="E104" s="56">
        <f>'[12]Daily Roster'!$E104</f>
        <v>0</v>
      </c>
      <c r="F104" s="56" t="str">
        <f>'[12]Daily Roster'!$F104</f>
        <v>Diana</v>
      </c>
      <c r="G104" s="56" t="str">
        <f>'[12]Daily Roster'!$G104</f>
        <v>Taylor</v>
      </c>
      <c r="H104" s="56" t="str">
        <f>'[12]Daily Roster'!$H104</f>
        <v>Domenica</v>
      </c>
      <c r="I104" s="56">
        <f>'[12]Daily Roster'!$I104</f>
        <v>0</v>
      </c>
      <c r="J104" s="56">
        <f>'[12]Daily Roster'!$J104</f>
        <v>0</v>
      </c>
      <c r="K104" s="56" t="str">
        <f>'[12]Daily Roster'!$K104</f>
        <v>Maia</v>
      </c>
      <c r="L104" s="56" t="str">
        <f>'[12]Daily Roster'!$L104</f>
        <v>Sophia</v>
      </c>
      <c r="M104" s="56" t="str">
        <f>'[12]Daily Roster'!$M104</f>
        <v>Amelia</v>
      </c>
      <c r="N104" s="56">
        <f>'[12]Daily Roster'!$N104</f>
        <v>0</v>
      </c>
      <c r="O104" s="56">
        <f>'[12]Daily Roster'!$O104</f>
        <v>0</v>
      </c>
      <c r="P104" s="56">
        <f>'[12]Daily Roster'!$P104</f>
        <v>0</v>
      </c>
      <c r="Q104" s="56">
        <f>'[12]Daily Roster'!$Q104</f>
        <v>0</v>
      </c>
      <c r="R104" s="56">
        <f>'[12]Daily Roster'!$R104</f>
        <v>0</v>
      </c>
      <c r="S104" s="56">
        <f>'[12]Daily Roster'!$S104</f>
        <v>0</v>
      </c>
      <c r="T104" s="56">
        <f>'[12]Daily Roster'!$T104</f>
        <v>0</v>
      </c>
    </row>
    <row r="105" spans="1:20" x14ac:dyDescent="0.3">
      <c r="A105" s="7">
        <v>43609</v>
      </c>
      <c r="B105" s="1" t="s">
        <v>4</v>
      </c>
      <c r="C105" s="56" t="str">
        <f>'[12]Daily Roster'!$C105</f>
        <v>Rodney</v>
      </c>
      <c r="D105" s="56" t="str">
        <f>'[12]Daily Roster'!$D105</f>
        <v>Tinh</v>
      </c>
      <c r="E105" s="56">
        <f>'[12]Daily Roster'!$E105</f>
        <v>0</v>
      </c>
      <c r="F105" s="56" t="str">
        <f>'[12]Daily Roster'!$F105</f>
        <v>Adil</v>
      </c>
      <c r="G105" s="56" t="str">
        <f>'[12]Daily Roster'!$G105</f>
        <v>Taylor</v>
      </c>
      <c r="H105" s="56" t="str">
        <f>'[12]Daily Roster'!$H105</f>
        <v>qq</v>
      </c>
      <c r="I105" s="56">
        <f>'[12]Daily Roster'!$I105</f>
        <v>0</v>
      </c>
      <c r="J105" s="56">
        <f>'[12]Daily Roster'!$J105</f>
        <v>0</v>
      </c>
      <c r="K105" s="56" t="str">
        <f>'[12]Daily Roster'!$K105</f>
        <v>M.Hanna</v>
      </c>
      <c r="L105" s="56" t="str">
        <f>'[12]Daily Roster'!$L105</f>
        <v>Sophia</v>
      </c>
      <c r="M105" s="56" t="str">
        <f>'[12]Daily Roster'!$M105</f>
        <v>Amelia</v>
      </c>
      <c r="N105" s="56">
        <f>'[12]Daily Roster'!$N105</f>
        <v>0</v>
      </c>
      <c r="O105" s="56">
        <f>'[12]Daily Roster'!$O105</f>
        <v>0</v>
      </c>
      <c r="P105" s="56">
        <f>'[12]Daily Roster'!$P105</f>
        <v>0</v>
      </c>
      <c r="Q105" s="56">
        <f>'[12]Daily Roster'!$Q105</f>
        <v>0</v>
      </c>
      <c r="R105" s="56">
        <f>'[12]Daily Roster'!$R105</f>
        <v>0</v>
      </c>
      <c r="S105" s="56">
        <f>'[12]Daily Roster'!$S105</f>
        <v>0</v>
      </c>
      <c r="T105" s="56">
        <f>'[12]Daily Roster'!$T105</f>
        <v>0</v>
      </c>
    </row>
    <row r="106" spans="1:20" x14ac:dyDescent="0.3">
      <c r="A106" s="7">
        <v>43612</v>
      </c>
      <c r="B106" s="1" t="s">
        <v>5</v>
      </c>
      <c r="C106" s="56" t="str">
        <f>'[12]Daily Roster'!$C106</f>
        <v>Rodney</v>
      </c>
      <c r="D106" s="56" t="str">
        <f>'[12]Daily Roster'!$D106</f>
        <v>Nha</v>
      </c>
      <c r="E106" s="56">
        <f>'[12]Daily Roster'!$E106</f>
        <v>0</v>
      </c>
      <c r="F106" s="56" t="str">
        <f>'[12]Daily Roster'!$F106</f>
        <v>Adil</v>
      </c>
      <c r="G106" s="56" t="str">
        <f>'[12]Daily Roster'!$G106</f>
        <v>Taylor</v>
      </c>
      <c r="H106" s="56" t="str">
        <f>'[12]Daily Roster'!$H106</f>
        <v>qq</v>
      </c>
      <c r="I106" s="56" t="str">
        <f>'[12]Daily Roster'!$I106</f>
        <v>Idile</v>
      </c>
      <c r="J106" s="56">
        <f>'[12]Daily Roster'!$J106</f>
        <v>0</v>
      </c>
      <c r="K106" s="56" t="str">
        <f>'[12]Daily Roster'!$K106</f>
        <v>Maia</v>
      </c>
      <c r="L106" s="56" t="str">
        <f>'[12]Daily Roster'!$L106</f>
        <v>Sophia</v>
      </c>
      <c r="M106" s="56" t="str">
        <f>'[12]Daily Roster'!$M106</f>
        <v>Amelia</v>
      </c>
      <c r="N106" s="56">
        <f>'[12]Daily Roster'!$N106</f>
        <v>0</v>
      </c>
      <c r="O106" s="56">
        <f>'[12]Daily Roster'!$O106</f>
        <v>0</v>
      </c>
      <c r="P106" s="56">
        <f>'[12]Daily Roster'!$P106</f>
        <v>0</v>
      </c>
      <c r="Q106" s="56">
        <f>'[12]Daily Roster'!$Q106</f>
        <v>0</v>
      </c>
      <c r="R106" s="56">
        <f>'[12]Daily Roster'!$R106</f>
        <v>0</v>
      </c>
      <c r="S106" s="56">
        <f>'[12]Daily Roster'!$S106</f>
        <v>0</v>
      </c>
      <c r="T106" s="56">
        <f>'[12]Daily Roster'!$T106</f>
        <v>0</v>
      </c>
    </row>
    <row r="107" spans="1:20" x14ac:dyDescent="0.3">
      <c r="A107" s="7">
        <v>43613</v>
      </c>
      <c r="B107" s="1" t="s">
        <v>1</v>
      </c>
      <c r="C107" s="56" t="str">
        <f>'[12]Daily Roster'!$C107</f>
        <v>Rodney</v>
      </c>
      <c r="D107" s="56" t="str">
        <f>'[12]Daily Roster'!$D107</f>
        <v>Nha</v>
      </c>
      <c r="E107" s="56">
        <f>'[12]Daily Roster'!$E107</f>
        <v>0</v>
      </c>
      <c r="F107" s="56" t="str">
        <f>'[12]Daily Roster'!$F107</f>
        <v>Adil</v>
      </c>
      <c r="G107" s="56" t="str">
        <f>'[12]Daily Roster'!$G107</f>
        <v>Taylor</v>
      </c>
      <c r="H107" s="56" t="str">
        <f>'[12]Daily Roster'!$H107</f>
        <v>qq</v>
      </c>
      <c r="I107" s="56" t="str">
        <f>'[12]Daily Roster'!$I107</f>
        <v>Idile</v>
      </c>
      <c r="J107" s="56">
        <f>'[12]Daily Roster'!$J107</f>
        <v>0</v>
      </c>
      <c r="K107" s="56" t="str">
        <f>'[12]Daily Roster'!$K107</f>
        <v>Maia</v>
      </c>
      <c r="L107" s="56" t="str">
        <f>'[12]Daily Roster'!$L107</f>
        <v>Sophia</v>
      </c>
      <c r="M107" s="56" t="str">
        <f>'[12]Daily Roster'!$M107</f>
        <v>Amelia</v>
      </c>
      <c r="N107" s="56">
        <f>'[12]Daily Roster'!$N107</f>
        <v>0</v>
      </c>
      <c r="O107" s="56">
        <f>'[12]Daily Roster'!$O107</f>
        <v>0</v>
      </c>
      <c r="P107" s="56">
        <f>'[12]Daily Roster'!$P107</f>
        <v>0</v>
      </c>
      <c r="Q107" s="56">
        <f>'[12]Daily Roster'!$Q107</f>
        <v>0</v>
      </c>
      <c r="R107" s="56">
        <f>'[12]Daily Roster'!$R107</f>
        <v>0</v>
      </c>
      <c r="S107" s="56">
        <f>'[12]Daily Roster'!$S107</f>
        <v>0</v>
      </c>
      <c r="T107" s="56">
        <f>'[12]Daily Roster'!$T107</f>
        <v>0</v>
      </c>
    </row>
    <row r="108" spans="1:20" x14ac:dyDescent="0.3">
      <c r="A108" s="7">
        <v>43614</v>
      </c>
      <c r="B108" s="1" t="s">
        <v>2</v>
      </c>
      <c r="C108" s="56" t="str">
        <f>'[12]Daily Roster'!$C108</f>
        <v>Kelly</v>
      </c>
      <c r="D108" s="56" t="str">
        <f>'[12]Daily Roster'!$D108</f>
        <v>Nha</v>
      </c>
      <c r="E108" s="56">
        <f>'[12]Daily Roster'!$E108</f>
        <v>0</v>
      </c>
      <c r="F108" s="56" t="str">
        <f>'[12]Daily Roster'!$F108</f>
        <v>Adil</v>
      </c>
      <c r="G108" s="56" t="str">
        <f>'[12]Daily Roster'!$G108</f>
        <v>Taylor</v>
      </c>
      <c r="H108" s="56" t="str">
        <f>'[12]Daily Roster'!$H108</f>
        <v>Domenica</v>
      </c>
      <c r="I108" s="56" t="str">
        <f>'[12]Daily Roster'!$I108</f>
        <v>Idile</v>
      </c>
      <c r="J108" s="56">
        <f>'[12]Daily Roster'!$J108</f>
        <v>0</v>
      </c>
      <c r="K108" s="56" t="str">
        <f>'[12]Daily Roster'!$K108</f>
        <v>M.Hanna</v>
      </c>
      <c r="L108" s="56" t="str">
        <f>'[12]Daily Roster'!$L108</f>
        <v>Sophia</v>
      </c>
      <c r="M108" s="56" t="str">
        <f>'[12]Daily Roster'!$M108</f>
        <v>Amelia</v>
      </c>
      <c r="N108" s="56">
        <f>'[12]Daily Roster'!$N108</f>
        <v>0</v>
      </c>
      <c r="O108" s="56">
        <f>'[12]Daily Roster'!$O108</f>
        <v>0</v>
      </c>
      <c r="P108" s="56">
        <f>'[12]Daily Roster'!$P108</f>
        <v>0</v>
      </c>
      <c r="Q108" s="56">
        <f>'[12]Daily Roster'!$Q108</f>
        <v>0</v>
      </c>
      <c r="R108" s="56">
        <f>'[12]Daily Roster'!$R108</f>
        <v>0</v>
      </c>
      <c r="S108" s="56">
        <f>'[12]Daily Roster'!$S108</f>
        <v>0</v>
      </c>
      <c r="T108" s="56">
        <f>'[12]Daily Roster'!$T108</f>
        <v>0</v>
      </c>
    </row>
    <row r="109" spans="1:20" x14ac:dyDescent="0.3">
      <c r="A109" s="7">
        <v>43615</v>
      </c>
      <c r="B109" s="1" t="s">
        <v>3</v>
      </c>
      <c r="C109" s="56" t="str">
        <f>'[12]Daily Roster'!$C109</f>
        <v>Rodney</v>
      </c>
      <c r="D109" s="56" t="str">
        <f>'[12]Daily Roster'!$D109</f>
        <v>Nha</v>
      </c>
      <c r="E109" s="56">
        <f>'[12]Daily Roster'!$E109</f>
        <v>0</v>
      </c>
      <c r="F109" s="56" t="str">
        <f>'[12]Daily Roster'!$F109</f>
        <v>Adil</v>
      </c>
      <c r="G109" s="56" t="str">
        <f>'[12]Daily Roster'!$G109</f>
        <v>Taylor</v>
      </c>
      <c r="H109" s="56" t="str">
        <f>'[12]Daily Roster'!$H109</f>
        <v>Domenica</v>
      </c>
      <c r="I109" s="56" t="str">
        <f>'[12]Daily Roster'!$I109</f>
        <v>Idile</v>
      </c>
      <c r="J109" s="56">
        <f>'[12]Daily Roster'!$J109</f>
        <v>0</v>
      </c>
      <c r="K109" s="56" t="str">
        <f>'[12]Daily Roster'!$K109</f>
        <v>Maia</v>
      </c>
      <c r="L109" s="56" t="str">
        <f>'[12]Daily Roster'!$L109</f>
        <v>Sophia</v>
      </c>
      <c r="M109" s="56" t="str">
        <f>'[12]Daily Roster'!$M109</f>
        <v>Amelia</v>
      </c>
      <c r="N109" s="56">
        <f>'[12]Daily Roster'!$N109</f>
        <v>0</v>
      </c>
      <c r="O109" s="56">
        <f>'[12]Daily Roster'!$O109</f>
        <v>0</v>
      </c>
      <c r="P109" s="56">
        <f>'[12]Daily Roster'!$P109</f>
        <v>0</v>
      </c>
      <c r="Q109" s="56">
        <f>'[12]Daily Roster'!$Q109</f>
        <v>0</v>
      </c>
      <c r="R109" s="56">
        <f>'[12]Daily Roster'!$R109</f>
        <v>0</v>
      </c>
      <c r="S109" s="56">
        <f>'[12]Daily Roster'!$S109</f>
        <v>0</v>
      </c>
      <c r="T109" s="56">
        <f>'[12]Daily Roster'!$T109</f>
        <v>0</v>
      </c>
    </row>
    <row r="110" spans="1:20" x14ac:dyDescent="0.3">
      <c r="A110" s="7">
        <v>43616</v>
      </c>
      <c r="B110" s="1" t="s">
        <v>4</v>
      </c>
      <c r="C110" s="56" t="str">
        <f>'[12]Daily Roster'!$C110</f>
        <v>Rodney</v>
      </c>
      <c r="D110" s="56" t="str">
        <f>'[12]Daily Roster'!$D110</f>
        <v>Nha</v>
      </c>
      <c r="E110" s="56">
        <f>'[12]Daily Roster'!$E110</f>
        <v>0</v>
      </c>
      <c r="F110" s="56" t="str">
        <f>'[12]Daily Roster'!$F110</f>
        <v>Adil</v>
      </c>
      <c r="G110" s="56" t="str">
        <f>'[12]Daily Roster'!$G110</f>
        <v>Taylor</v>
      </c>
      <c r="H110" s="56" t="str">
        <f>'[12]Daily Roster'!$H110</f>
        <v>qq</v>
      </c>
      <c r="I110" s="56" t="str">
        <f>'[12]Daily Roster'!$I110</f>
        <v>Idile</v>
      </c>
      <c r="J110" s="56">
        <f>'[12]Daily Roster'!$J110</f>
        <v>0</v>
      </c>
      <c r="K110" s="56" t="str">
        <f>'[12]Daily Roster'!$K110</f>
        <v>M.Hanna</v>
      </c>
      <c r="L110" s="56" t="str">
        <f>'[12]Daily Roster'!$L110</f>
        <v>Sophia</v>
      </c>
      <c r="M110" s="56" t="str">
        <f>'[12]Daily Roster'!$M110</f>
        <v>Amelia</v>
      </c>
      <c r="N110" s="56">
        <f>'[12]Daily Roster'!$N110</f>
        <v>0</v>
      </c>
      <c r="O110" s="56">
        <f>'[12]Daily Roster'!$O110</f>
        <v>0</v>
      </c>
      <c r="P110" s="56">
        <f>'[12]Daily Roster'!$P110</f>
        <v>0</v>
      </c>
      <c r="Q110" s="56">
        <f>'[12]Daily Roster'!$Q110</f>
        <v>0</v>
      </c>
      <c r="R110" s="56">
        <f>'[12]Daily Roster'!$R110</f>
        <v>0</v>
      </c>
      <c r="S110" s="56">
        <f>'[12]Daily Roster'!$S110</f>
        <v>0</v>
      </c>
      <c r="T110" s="56">
        <f>'[12]Daily Roster'!$T110</f>
        <v>0</v>
      </c>
    </row>
    <row r="111" spans="1:20" x14ac:dyDescent="0.3">
      <c r="A111" s="7">
        <v>43619</v>
      </c>
      <c r="B111" s="1" t="s">
        <v>5</v>
      </c>
      <c r="C111" s="56" t="str">
        <f>'[12]Daily Roster'!$C111</f>
        <v>Rodney</v>
      </c>
      <c r="D111" s="56" t="str">
        <f>'[12]Daily Roster'!$D111</f>
        <v>Nha</v>
      </c>
      <c r="E111" s="56">
        <f>'[12]Daily Roster'!$E111</f>
        <v>0</v>
      </c>
      <c r="F111" s="56" t="str">
        <f>'[12]Daily Roster'!$F111</f>
        <v>Adil</v>
      </c>
      <c r="G111" s="56" t="str">
        <f>'[12]Daily Roster'!$G111</f>
        <v>Taylor</v>
      </c>
      <c r="H111" s="56" t="str">
        <f>'[12]Daily Roster'!$H111</f>
        <v>qq</v>
      </c>
      <c r="I111" s="56" t="str">
        <f>'[12]Daily Roster'!$I111</f>
        <v>Idile</v>
      </c>
      <c r="J111" s="56">
        <f>'[12]Daily Roster'!$J111</f>
        <v>0</v>
      </c>
      <c r="K111" s="56" t="str">
        <f>'[12]Daily Roster'!$K111</f>
        <v>Maia</v>
      </c>
      <c r="L111" s="56" t="str">
        <f>'[12]Daily Roster'!$L111</f>
        <v>Sophia</v>
      </c>
      <c r="M111" s="56" t="str">
        <f>'[12]Daily Roster'!$M111</f>
        <v>Amelia</v>
      </c>
      <c r="N111" s="56">
        <f>'[12]Daily Roster'!$N111</f>
        <v>0</v>
      </c>
      <c r="O111" s="56">
        <f>'[12]Daily Roster'!$O111</f>
        <v>0</v>
      </c>
      <c r="P111" s="56">
        <f>'[12]Daily Roster'!$P111</f>
        <v>0</v>
      </c>
      <c r="Q111" s="56">
        <f>'[12]Daily Roster'!$Q111</f>
        <v>0</v>
      </c>
      <c r="R111" s="56">
        <f>'[12]Daily Roster'!$R111</f>
        <v>0</v>
      </c>
      <c r="S111" s="56">
        <f>'[12]Daily Roster'!$S111</f>
        <v>0</v>
      </c>
      <c r="T111" s="56">
        <f>'[12]Daily Roster'!$T111</f>
        <v>0</v>
      </c>
    </row>
    <row r="112" spans="1:20" x14ac:dyDescent="0.3">
      <c r="A112" s="7">
        <v>43620</v>
      </c>
      <c r="B112" s="1" t="s">
        <v>1</v>
      </c>
      <c r="C112" s="56" t="str">
        <f>'[12]Daily Roster'!$C112</f>
        <v>Rodney</v>
      </c>
      <c r="D112" s="56" t="str">
        <f>'[12]Daily Roster'!$D112</f>
        <v>Nha</v>
      </c>
      <c r="E112" s="56">
        <f>'[12]Daily Roster'!$E112</f>
        <v>0</v>
      </c>
      <c r="F112" s="56" t="str">
        <f>'[12]Daily Roster'!$F112</f>
        <v>Adil</v>
      </c>
      <c r="G112" s="56" t="str">
        <f>'[12]Daily Roster'!$G112</f>
        <v>Taylor</v>
      </c>
      <c r="H112" s="56" t="str">
        <f>'[12]Daily Roster'!$H112</f>
        <v>qq</v>
      </c>
      <c r="I112" s="56" t="str">
        <f>'[12]Daily Roster'!$I112</f>
        <v>Idile</v>
      </c>
      <c r="J112" s="56">
        <f>'[12]Daily Roster'!$J112</f>
        <v>0</v>
      </c>
      <c r="K112" s="56" t="str">
        <f>'[12]Daily Roster'!$K112</f>
        <v>Maia</v>
      </c>
      <c r="L112" s="56" t="str">
        <f>'[12]Daily Roster'!$L112</f>
        <v>Sophia</v>
      </c>
      <c r="M112" s="56" t="str">
        <f>'[12]Daily Roster'!$M112</f>
        <v>Amelia</v>
      </c>
      <c r="N112" s="56">
        <f>'[12]Daily Roster'!$N112</f>
        <v>0</v>
      </c>
      <c r="O112" s="56">
        <f>'[12]Daily Roster'!$O112</f>
        <v>0</v>
      </c>
      <c r="P112" s="56">
        <f>'[12]Daily Roster'!$P112</f>
        <v>0</v>
      </c>
      <c r="Q112" s="56">
        <f>'[12]Daily Roster'!$Q112</f>
        <v>0</v>
      </c>
      <c r="R112" s="56">
        <f>'[12]Daily Roster'!$R112</f>
        <v>0</v>
      </c>
      <c r="S112" s="56">
        <f>'[12]Daily Roster'!$S112</f>
        <v>0</v>
      </c>
      <c r="T112" s="56">
        <f>'[12]Daily Roster'!$T112</f>
        <v>0</v>
      </c>
    </row>
    <row r="113" spans="1:20" x14ac:dyDescent="0.3">
      <c r="A113" s="7">
        <v>43621</v>
      </c>
      <c r="B113" s="1" t="s">
        <v>2</v>
      </c>
      <c r="C113" s="56" t="str">
        <f>'[12]Daily Roster'!$C113</f>
        <v>Rodney</v>
      </c>
      <c r="D113" s="56" t="str">
        <f>'[12]Daily Roster'!$D113</f>
        <v>Nha</v>
      </c>
      <c r="E113" s="56">
        <f>'[12]Daily Roster'!$E113</f>
        <v>0</v>
      </c>
      <c r="F113" s="56" t="str">
        <f>'[12]Daily Roster'!$F113</f>
        <v>Adil</v>
      </c>
      <c r="G113" s="56" t="str">
        <f>'[12]Daily Roster'!$G113</f>
        <v>Taylor</v>
      </c>
      <c r="H113" s="56" t="str">
        <f>'[12]Daily Roster'!$H113</f>
        <v>Domenica</v>
      </c>
      <c r="I113" s="56" t="str">
        <f>'[12]Daily Roster'!$I113</f>
        <v>Idile</v>
      </c>
      <c r="J113" s="56">
        <f>'[12]Daily Roster'!$J113</f>
        <v>0</v>
      </c>
      <c r="K113" s="56" t="str">
        <f>'[12]Daily Roster'!$K113</f>
        <v>M.Hanna</v>
      </c>
      <c r="L113" s="56" t="str">
        <f>'[12]Daily Roster'!$L113</f>
        <v>Sophia</v>
      </c>
      <c r="M113" s="56" t="str">
        <f>'[12]Daily Roster'!$M113</f>
        <v>Amelia</v>
      </c>
      <c r="N113" s="56">
        <f>'[12]Daily Roster'!$N113</f>
        <v>0</v>
      </c>
      <c r="O113" s="56">
        <f>'[12]Daily Roster'!$O113</f>
        <v>0</v>
      </c>
      <c r="P113" s="56">
        <f>'[12]Daily Roster'!$P113</f>
        <v>0</v>
      </c>
      <c r="Q113" s="56">
        <f>'[12]Daily Roster'!$Q113</f>
        <v>0</v>
      </c>
      <c r="R113" s="56">
        <f>'[12]Daily Roster'!$R113</f>
        <v>0</v>
      </c>
      <c r="S113" s="56">
        <f>'[12]Daily Roster'!$S113</f>
        <v>0</v>
      </c>
      <c r="T113" s="56">
        <f>'[12]Daily Roster'!$T113</f>
        <v>0</v>
      </c>
    </row>
    <row r="114" spans="1:20" x14ac:dyDescent="0.3">
      <c r="A114" s="7">
        <v>43622</v>
      </c>
      <c r="B114" s="1" t="s">
        <v>3</v>
      </c>
      <c r="C114" s="56" t="str">
        <f>'[12]Daily Roster'!$C114</f>
        <v>Rodney</v>
      </c>
      <c r="D114" s="56" t="str">
        <f>'[12]Daily Roster'!$D114</f>
        <v>Nha</v>
      </c>
      <c r="E114" s="56">
        <f>'[12]Daily Roster'!$E114</f>
        <v>0</v>
      </c>
      <c r="F114" s="56" t="str">
        <f>'[12]Daily Roster'!$F114</f>
        <v>Adil</v>
      </c>
      <c r="G114" s="56" t="str">
        <f>'[12]Daily Roster'!$G114</f>
        <v>Taylor</v>
      </c>
      <c r="H114" s="56" t="str">
        <f>'[12]Daily Roster'!$H114</f>
        <v>Domenica</v>
      </c>
      <c r="I114" s="56" t="str">
        <f>'[12]Daily Roster'!$I114</f>
        <v>Idile</v>
      </c>
      <c r="J114" s="56">
        <f>'[12]Daily Roster'!$J114</f>
        <v>0</v>
      </c>
      <c r="K114" s="56" t="str">
        <f>'[12]Daily Roster'!$K114</f>
        <v>Maia</v>
      </c>
      <c r="L114" s="56" t="str">
        <f>'[12]Daily Roster'!$L114</f>
        <v>Sophia</v>
      </c>
      <c r="M114" s="56" t="str">
        <f>'[12]Daily Roster'!$M114</f>
        <v>Amelia</v>
      </c>
      <c r="N114" s="56">
        <f>'[12]Daily Roster'!$N114</f>
        <v>0</v>
      </c>
      <c r="O114" s="56">
        <f>'[12]Daily Roster'!$O114</f>
        <v>0</v>
      </c>
      <c r="P114" s="56">
        <f>'[12]Daily Roster'!$P114</f>
        <v>0</v>
      </c>
      <c r="Q114" s="56">
        <f>'[12]Daily Roster'!$Q114</f>
        <v>0</v>
      </c>
      <c r="R114" s="56">
        <f>'[12]Daily Roster'!$R114</f>
        <v>0</v>
      </c>
      <c r="S114" s="56">
        <f>'[12]Daily Roster'!$S114</f>
        <v>0</v>
      </c>
      <c r="T114" s="56">
        <f>'[12]Daily Roster'!$T114</f>
        <v>0</v>
      </c>
    </row>
    <row r="115" spans="1:20" x14ac:dyDescent="0.3">
      <c r="A115" s="7">
        <v>43623</v>
      </c>
      <c r="B115" s="1" t="s">
        <v>4</v>
      </c>
      <c r="C115" s="56" t="str">
        <f>'[12]Daily Roster'!$C115</f>
        <v>Rodney</v>
      </c>
      <c r="D115" s="56" t="str">
        <f>'[12]Daily Roster'!$D115</f>
        <v>Nha</v>
      </c>
      <c r="E115" s="56">
        <f>'[12]Daily Roster'!$E115</f>
        <v>0</v>
      </c>
      <c r="F115" s="56" t="str">
        <f>'[12]Daily Roster'!$F115</f>
        <v>Adil</v>
      </c>
      <c r="G115" s="56" t="str">
        <f>'[12]Daily Roster'!$G115</f>
        <v>Taylor</v>
      </c>
      <c r="H115" s="56" t="str">
        <f>'[12]Daily Roster'!$H115</f>
        <v>qq</v>
      </c>
      <c r="I115" s="56" t="str">
        <f>'[12]Daily Roster'!$I115</f>
        <v>Idile</v>
      </c>
      <c r="J115" s="56">
        <f>'[12]Daily Roster'!$J115</f>
        <v>0</v>
      </c>
      <c r="K115" s="56" t="str">
        <f>'[12]Daily Roster'!$K115</f>
        <v>M.Hanna</v>
      </c>
      <c r="L115" s="56" t="str">
        <f>'[12]Daily Roster'!$L115</f>
        <v>Sophia</v>
      </c>
      <c r="M115" s="56" t="str">
        <f>'[12]Daily Roster'!$M115</f>
        <v>Amelia</v>
      </c>
      <c r="N115" s="56">
        <f>'[12]Daily Roster'!$N115</f>
        <v>0</v>
      </c>
      <c r="O115" s="56">
        <f>'[12]Daily Roster'!$O115</f>
        <v>0</v>
      </c>
      <c r="P115" s="56">
        <f>'[12]Daily Roster'!$P115</f>
        <v>0</v>
      </c>
      <c r="Q115" s="56">
        <f>'[12]Daily Roster'!$Q115</f>
        <v>0</v>
      </c>
      <c r="R115" s="56">
        <f>'[12]Daily Roster'!$R115</f>
        <v>0</v>
      </c>
      <c r="S115" s="56">
        <f>'[12]Daily Roster'!$S115</f>
        <v>0</v>
      </c>
      <c r="T115" s="56">
        <f>'[12]Daily Roster'!$T115</f>
        <v>0</v>
      </c>
    </row>
    <row r="116" spans="1:20" x14ac:dyDescent="0.3">
      <c r="A116" s="7">
        <v>43626</v>
      </c>
      <c r="B116" s="1" t="s">
        <v>5</v>
      </c>
      <c r="C116" s="56" t="str">
        <f>'[12]Daily Roster'!$C116</f>
        <v>Rodney</v>
      </c>
      <c r="D116" s="56" t="str">
        <f>'[12]Daily Roster'!$D116</f>
        <v>Edward</v>
      </c>
      <c r="E116" s="56">
        <f>'[12]Daily Roster'!$E116</f>
        <v>0</v>
      </c>
      <c r="F116" s="56" t="str">
        <f>'[12]Daily Roster'!$F116</f>
        <v>Adil</v>
      </c>
      <c r="G116" s="56" t="str">
        <f>'[12]Daily Roster'!$G116</f>
        <v>Taylor</v>
      </c>
      <c r="H116" s="56" t="str">
        <f>'[12]Daily Roster'!$H116</f>
        <v>qq</v>
      </c>
      <c r="I116" s="56" t="str">
        <f>'[12]Daily Roster'!$I116</f>
        <v>Roshny</v>
      </c>
      <c r="J116" s="56">
        <f>'[12]Daily Roster'!$J116</f>
        <v>0</v>
      </c>
      <c r="K116" s="56" t="str">
        <f>'[12]Daily Roster'!$K116</f>
        <v>Maia</v>
      </c>
      <c r="L116" s="56" t="str">
        <f>'[12]Daily Roster'!$L116</f>
        <v>Sophia</v>
      </c>
      <c r="M116" s="56" t="str">
        <f>'[12]Daily Roster'!$M116</f>
        <v>Amelia</v>
      </c>
      <c r="N116" s="56">
        <f>'[12]Daily Roster'!$N116</f>
        <v>0</v>
      </c>
      <c r="O116" s="56">
        <f>'[12]Daily Roster'!$O116</f>
        <v>0</v>
      </c>
      <c r="P116" s="56">
        <f>'[12]Daily Roster'!$P116</f>
        <v>0</v>
      </c>
      <c r="Q116" s="56">
        <f>'[12]Daily Roster'!$Q116</f>
        <v>0</v>
      </c>
      <c r="R116" s="56">
        <f>'[12]Daily Roster'!$R116</f>
        <v>0</v>
      </c>
      <c r="S116" s="56">
        <f>'[12]Daily Roster'!$S116</f>
        <v>0</v>
      </c>
      <c r="T116" s="56">
        <f>'[12]Daily Roster'!$T116</f>
        <v>0</v>
      </c>
    </row>
    <row r="117" spans="1:20" x14ac:dyDescent="0.3">
      <c r="A117" s="7">
        <v>43627</v>
      </c>
      <c r="B117" s="1" t="s">
        <v>1</v>
      </c>
      <c r="C117" s="56" t="str">
        <f>'[12]Daily Roster'!$C117</f>
        <v>Rodney</v>
      </c>
      <c r="D117" s="56" t="str">
        <f>'[12]Daily Roster'!$D117</f>
        <v>Edward</v>
      </c>
      <c r="E117" s="56">
        <f>'[12]Daily Roster'!$E117</f>
        <v>0</v>
      </c>
      <c r="F117" s="56" t="str">
        <f>'[12]Daily Roster'!$F117</f>
        <v>Adil</v>
      </c>
      <c r="G117" s="56" t="str">
        <f>'[12]Daily Roster'!$G117</f>
        <v>Taylor</v>
      </c>
      <c r="H117" s="56" t="str">
        <f>'[12]Daily Roster'!$H117</f>
        <v>qq</v>
      </c>
      <c r="I117" s="56" t="str">
        <f>'[12]Daily Roster'!$I117</f>
        <v>Roshny</v>
      </c>
      <c r="J117" s="56">
        <f>'[12]Daily Roster'!$J117</f>
        <v>0</v>
      </c>
      <c r="K117" s="56" t="str">
        <f>'[12]Daily Roster'!$K117</f>
        <v>Maia</v>
      </c>
      <c r="L117" s="56" t="str">
        <f>'[12]Daily Roster'!$L117</f>
        <v>Sophia</v>
      </c>
      <c r="M117" s="56" t="str">
        <f>'[12]Daily Roster'!$M117</f>
        <v>Amelia</v>
      </c>
      <c r="N117" s="56">
        <f>'[12]Daily Roster'!$N117</f>
        <v>0</v>
      </c>
      <c r="O117" s="56">
        <f>'[12]Daily Roster'!$O117</f>
        <v>0</v>
      </c>
      <c r="P117" s="56">
        <f>'[12]Daily Roster'!$P117</f>
        <v>0</v>
      </c>
      <c r="Q117" s="56">
        <f>'[12]Daily Roster'!$Q117</f>
        <v>0</v>
      </c>
      <c r="R117" s="56">
        <f>'[12]Daily Roster'!$R117</f>
        <v>0</v>
      </c>
      <c r="S117" s="56">
        <f>'[12]Daily Roster'!$S117</f>
        <v>0</v>
      </c>
      <c r="T117" s="56">
        <f>'[12]Daily Roster'!$T117</f>
        <v>0</v>
      </c>
    </row>
    <row r="118" spans="1:20" x14ac:dyDescent="0.3">
      <c r="A118" s="7">
        <v>43628</v>
      </c>
      <c r="B118" s="1" t="s">
        <v>2</v>
      </c>
      <c r="C118" s="56" t="str">
        <f>'[12]Daily Roster'!$C118</f>
        <v>Rodney</v>
      </c>
      <c r="D118" s="56" t="str">
        <f>'[12]Daily Roster'!$D118</f>
        <v>Edward</v>
      </c>
      <c r="E118" s="56">
        <f>'[12]Daily Roster'!$E118</f>
        <v>0</v>
      </c>
      <c r="F118" s="56" t="str">
        <f>'[12]Daily Roster'!$F118</f>
        <v>Adil</v>
      </c>
      <c r="G118" s="56" t="str">
        <f>'[12]Daily Roster'!$G118</f>
        <v>Kelly</v>
      </c>
      <c r="H118" s="56" t="str">
        <f>'[12]Daily Roster'!$H118</f>
        <v>Domenica</v>
      </c>
      <c r="I118" s="56" t="str">
        <f>'[12]Daily Roster'!$I118</f>
        <v>Roshny</v>
      </c>
      <c r="J118" s="56">
        <f>'[12]Daily Roster'!$J118</f>
        <v>0</v>
      </c>
      <c r="K118" s="56" t="str">
        <f>'[12]Daily Roster'!$K118</f>
        <v>M.Hanna</v>
      </c>
      <c r="L118" s="56" t="str">
        <f>'[12]Daily Roster'!$L118</f>
        <v>Sophia</v>
      </c>
      <c r="M118" s="56" t="str">
        <f>'[12]Daily Roster'!$M118</f>
        <v>Amelia</v>
      </c>
      <c r="N118" s="56">
        <f>'[12]Daily Roster'!$N118</f>
        <v>0</v>
      </c>
      <c r="O118" s="56">
        <f>'[12]Daily Roster'!$O118</f>
        <v>0</v>
      </c>
      <c r="P118" s="56">
        <f>'[12]Daily Roster'!$P118</f>
        <v>0</v>
      </c>
      <c r="Q118" s="56">
        <f>'[12]Daily Roster'!$Q118</f>
        <v>0</v>
      </c>
      <c r="R118" s="56">
        <f>'[12]Daily Roster'!$R118</f>
        <v>0</v>
      </c>
      <c r="S118" s="56">
        <f>'[12]Daily Roster'!$S118</f>
        <v>0</v>
      </c>
      <c r="T118" s="56">
        <f>'[12]Daily Roster'!$T118</f>
        <v>0</v>
      </c>
    </row>
    <row r="119" spans="1:20" x14ac:dyDescent="0.3">
      <c r="A119" s="7">
        <v>43629</v>
      </c>
      <c r="B119" s="1" t="s">
        <v>3</v>
      </c>
      <c r="C119" s="56" t="str">
        <f>'[12]Daily Roster'!$C119</f>
        <v>Rodney</v>
      </c>
      <c r="D119" s="56" t="str">
        <f>'[12]Daily Roster'!$D119</f>
        <v>Edward</v>
      </c>
      <c r="E119" s="56">
        <f>'[12]Daily Roster'!$E119</f>
        <v>0</v>
      </c>
      <c r="F119" s="56" t="str">
        <f>'[12]Daily Roster'!$F119</f>
        <v>Adil</v>
      </c>
      <c r="G119" s="56" t="str">
        <f>'[12]Daily Roster'!$G119</f>
        <v>Taylor</v>
      </c>
      <c r="H119" s="56" t="str">
        <f>'[12]Daily Roster'!$H119</f>
        <v>Domenica</v>
      </c>
      <c r="I119" s="56" t="str">
        <f>'[12]Daily Roster'!$I119</f>
        <v>Roshny</v>
      </c>
      <c r="J119" s="56">
        <f>'[12]Daily Roster'!$J119</f>
        <v>0</v>
      </c>
      <c r="K119" s="56" t="str">
        <f>'[12]Daily Roster'!$K119</f>
        <v>Maia</v>
      </c>
      <c r="L119" s="56" t="str">
        <f>'[12]Daily Roster'!$L119</f>
        <v>Aseel</v>
      </c>
      <c r="M119" s="56" t="str">
        <f>'[12]Daily Roster'!$M119</f>
        <v>Amelia</v>
      </c>
      <c r="N119" s="56">
        <f>'[12]Daily Roster'!$N119</f>
        <v>0</v>
      </c>
      <c r="O119" s="56">
        <f>'[12]Daily Roster'!$O119</f>
        <v>0</v>
      </c>
      <c r="P119" s="56">
        <f>'[12]Daily Roster'!$P119</f>
        <v>0</v>
      </c>
      <c r="Q119" s="56">
        <f>'[12]Daily Roster'!$Q119</f>
        <v>0</v>
      </c>
      <c r="R119" s="56">
        <f>'[12]Daily Roster'!$R119</f>
        <v>0</v>
      </c>
      <c r="S119" s="56">
        <f>'[12]Daily Roster'!$S119</f>
        <v>0</v>
      </c>
      <c r="T119" s="56">
        <f>'[12]Daily Roster'!$T119</f>
        <v>0</v>
      </c>
    </row>
    <row r="120" spans="1:20" x14ac:dyDescent="0.3">
      <c r="A120" s="7">
        <v>43630</v>
      </c>
      <c r="B120" s="1" t="s">
        <v>4</v>
      </c>
      <c r="C120" s="56" t="str">
        <f>'[12]Daily Roster'!$C120</f>
        <v>Rodney</v>
      </c>
      <c r="D120" s="56" t="str">
        <f>'[12]Daily Roster'!$D120</f>
        <v>Edward</v>
      </c>
      <c r="E120" s="56">
        <f>'[12]Daily Roster'!$E120</f>
        <v>0</v>
      </c>
      <c r="F120" s="56" t="str">
        <f>'[12]Daily Roster'!$F120</f>
        <v>Adil</v>
      </c>
      <c r="G120" s="56" t="str">
        <f>'[12]Daily Roster'!$G120</f>
        <v>Taylor</v>
      </c>
      <c r="H120" s="56" t="str">
        <f>'[12]Daily Roster'!$H120</f>
        <v>qq</v>
      </c>
      <c r="I120" s="56" t="str">
        <f>'[12]Daily Roster'!$I120</f>
        <v>Roshny</v>
      </c>
      <c r="J120" s="56">
        <f>'[12]Daily Roster'!$J120</f>
        <v>0</v>
      </c>
      <c r="K120" s="56" t="str">
        <f>'[12]Daily Roster'!$K120</f>
        <v>M.Hanna</v>
      </c>
      <c r="L120" s="56" t="str">
        <f>'[12]Daily Roster'!$L120</f>
        <v>Sophia</v>
      </c>
      <c r="M120" s="56" t="str">
        <f>'[12]Daily Roster'!$M120</f>
        <v>Amelia</v>
      </c>
      <c r="N120" s="56">
        <f>'[12]Daily Roster'!$N120</f>
        <v>0</v>
      </c>
      <c r="O120" s="56">
        <f>'[12]Daily Roster'!$O120</f>
        <v>0</v>
      </c>
      <c r="P120" s="56">
        <f>'[12]Daily Roster'!$P120</f>
        <v>0</v>
      </c>
      <c r="Q120" s="56">
        <f>'[12]Daily Roster'!$Q120</f>
        <v>0</v>
      </c>
      <c r="R120" s="56">
        <f>'[12]Daily Roster'!$R120</f>
        <v>0</v>
      </c>
      <c r="S120" s="56">
        <f>'[12]Daily Roster'!$S120</f>
        <v>0</v>
      </c>
      <c r="T120" s="56">
        <f>'[12]Daily Roster'!$T120</f>
        <v>0</v>
      </c>
    </row>
    <row r="121" spans="1:20" x14ac:dyDescent="0.3">
      <c r="A121" s="7">
        <v>43633</v>
      </c>
      <c r="B121" s="1" t="s">
        <v>5</v>
      </c>
      <c r="C121" s="56" t="str">
        <f>'[12]Daily Roster'!$C121</f>
        <v>Rodney</v>
      </c>
      <c r="D121" s="56" t="str">
        <f>'[12]Daily Roster'!$D121</f>
        <v>Edward</v>
      </c>
      <c r="E121" s="56">
        <f>'[12]Daily Roster'!$E121</f>
        <v>0</v>
      </c>
      <c r="F121" s="56" t="str">
        <f>'[12]Daily Roster'!$F121</f>
        <v>Adil</v>
      </c>
      <c r="G121" s="56" t="str">
        <f>'[12]Daily Roster'!$G121</f>
        <v>Taylor</v>
      </c>
      <c r="H121" s="56" t="str">
        <f>'[12]Daily Roster'!$H121</f>
        <v>qq</v>
      </c>
      <c r="I121" s="56" t="str">
        <f>'[12]Daily Roster'!$I121</f>
        <v>Roshny</v>
      </c>
      <c r="J121" s="56">
        <f>'[12]Daily Roster'!$J121</f>
        <v>0</v>
      </c>
      <c r="K121" s="56" t="str">
        <f>'[12]Daily Roster'!$K121</f>
        <v>Maia</v>
      </c>
      <c r="L121" s="56" t="str">
        <f>'[12]Daily Roster'!$L121</f>
        <v>Sophia</v>
      </c>
      <c r="M121" s="56" t="str">
        <f>'[12]Daily Roster'!$M121</f>
        <v>Amelia</v>
      </c>
      <c r="N121" s="56">
        <f>'[12]Daily Roster'!$N121</f>
        <v>0</v>
      </c>
      <c r="O121" s="56">
        <f>'[12]Daily Roster'!$O121</f>
        <v>0</v>
      </c>
      <c r="P121" s="56">
        <f>'[12]Daily Roster'!$P121</f>
        <v>0</v>
      </c>
      <c r="Q121" s="56">
        <f>'[12]Daily Roster'!$Q121</f>
        <v>0</v>
      </c>
      <c r="R121" s="56">
        <f>'[12]Daily Roster'!$R121</f>
        <v>0</v>
      </c>
      <c r="S121" s="56">
        <f>'[12]Daily Roster'!$S121</f>
        <v>0</v>
      </c>
      <c r="T121" s="56">
        <f>'[12]Daily Roster'!$T121</f>
        <v>0</v>
      </c>
    </row>
    <row r="122" spans="1:20" x14ac:dyDescent="0.3">
      <c r="A122" s="7">
        <v>43634</v>
      </c>
      <c r="B122" s="1" t="s">
        <v>1</v>
      </c>
      <c r="C122" s="56" t="str">
        <f>'[12]Daily Roster'!$C122</f>
        <v>Rodney</v>
      </c>
      <c r="D122" s="56" t="str">
        <f>'[12]Daily Roster'!$D122</f>
        <v>Edward</v>
      </c>
      <c r="E122" s="56">
        <f>'[12]Daily Roster'!$E122</f>
        <v>0</v>
      </c>
      <c r="F122" s="56" t="str">
        <f>'[12]Daily Roster'!$F122</f>
        <v>Adil</v>
      </c>
      <c r="G122" s="56" t="str">
        <f>'[12]Daily Roster'!$G122</f>
        <v>Taylor</v>
      </c>
      <c r="H122" s="56" t="str">
        <f>'[12]Daily Roster'!$H122</f>
        <v>qq</v>
      </c>
      <c r="I122" s="56" t="str">
        <f>'[12]Daily Roster'!$I122</f>
        <v>Roshny</v>
      </c>
      <c r="J122" s="56">
        <f>'[12]Daily Roster'!$J122</f>
        <v>0</v>
      </c>
      <c r="K122" s="56" t="str">
        <f>'[12]Daily Roster'!$K122</f>
        <v>Maia</v>
      </c>
      <c r="L122" s="56" t="str">
        <f>'[12]Daily Roster'!$L122</f>
        <v>Sophia</v>
      </c>
      <c r="M122" s="56" t="str">
        <f>'[12]Daily Roster'!$M122</f>
        <v>V.Mai</v>
      </c>
      <c r="N122" s="56">
        <f>'[12]Daily Roster'!$N122</f>
        <v>0</v>
      </c>
      <c r="O122" s="56">
        <f>'[12]Daily Roster'!$O122</f>
        <v>0</v>
      </c>
      <c r="P122" s="56">
        <f>'[12]Daily Roster'!$P122</f>
        <v>0</v>
      </c>
      <c r="Q122" s="56">
        <f>'[12]Daily Roster'!$Q122</f>
        <v>0</v>
      </c>
      <c r="R122" s="56">
        <f>'[12]Daily Roster'!$R122</f>
        <v>0</v>
      </c>
      <c r="S122" s="56">
        <f>'[12]Daily Roster'!$S122</f>
        <v>0</v>
      </c>
      <c r="T122" s="56">
        <f>'[12]Daily Roster'!$T122</f>
        <v>0</v>
      </c>
    </row>
    <row r="123" spans="1:20" x14ac:dyDescent="0.3">
      <c r="A123" s="7">
        <v>43635</v>
      </c>
      <c r="B123" s="1" t="s">
        <v>2</v>
      </c>
      <c r="C123" s="56" t="str">
        <f>'[12]Daily Roster'!$C123</f>
        <v>Rodney</v>
      </c>
      <c r="D123" s="56" t="str">
        <f>'[12]Daily Roster'!$D123</f>
        <v>Edward</v>
      </c>
      <c r="E123" s="56">
        <f>'[12]Daily Roster'!$E123</f>
        <v>0</v>
      </c>
      <c r="F123" s="56" t="str">
        <f>'[12]Daily Roster'!$F123</f>
        <v>Adil</v>
      </c>
      <c r="G123" s="56" t="str">
        <f>'[12]Daily Roster'!$G123</f>
        <v>Taylor</v>
      </c>
      <c r="H123" s="56" t="str">
        <f>'[12]Daily Roster'!$H123</f>
        <v>Domenica</v>
      </c>
      <c r="I123" s="56" t="str">
        <f>'[12]Daily Roster'!$I123</f>
        <v>Roshny</v>
      </c>
      <c r="J123" s="56">
        <f>'[12]Daily Roster'!$J123</f>
        <v>0</v>
      </c>
      <c r="K123" s="56" t="str">
        <f>'[12]Daily Roster'!$K123</f>
        <v>M.Hanna</v>
      </c>
      <c r="L123" s="56" t="str">
        <f>'[12]Daily Roster'!$L123</f>
        <v>Sophia</v>
      </c>
      <c r="M123" s="56" t="str">
        <f>'[12]Daily Roster'!$M123</f>
        <v>Amelia</v>
      </c>
      <c r="N123" s="56">
        <f>'[12]Daily Roster'!$N123</f>
        <v>0</v>
      </c>
      <c r="O123" s="56">
        <f>'[12]Daily Roster'!$O123</f>
        <v>0</v>
      </c>
      <c r="P123" s="56">
        <f>'[12]Daily Roster'!$P123</f>
        <v>0</v>
      </c>
      <c r="Q123" s="56">
        <f>'[12]Daily Roster'!$Q123</f>
        <v>0</v>
      </c>
      <c r="R123" s="56">
        <f>'[12]Daily Roster'!$R123</f>
        <v>0</v>
      </c>
      <c r="S123" s="56">
        <f>'[12]Daily Roster'!$S123</f>
        <v>0</v>
      </c>
      <c r="T123" s="56">
        <f>'[12]Daily Roster'!$T123</f>
        <v>0</v>
      </c>
    </row>
    <row r="124" spans="1:20" x14ac:dyDescent="0.3">
      <c r="A124" s="7">
        <v>43636</v>
      </c>
      <c r="B124" s="1" t="s">
        <v>3</v>
      </c>
      <c r="C124" s="56" t="str">
        <f>'[12]Daily Roster'!$C124</f>
        <v>Rodney</v>
      </c>
      <c r="D124" s="56" t="str">
        <f>'[12]Daily Roster'!$D124</f>
        <v>Edward</v>
      </c>
      <c r="E124" s="56">
        <f>'[12]Daily Roster'!$E124</f>
        <v>0</v>
      </c>
      <c r="F124" s="56" t="str">
        <f>'[12]Daily Roster'!$F124</f>
        <v>Adil</v>
      </c>
      <c r="G124" s="56" t="str">
        <f>'[12]Daily Roster'!$G124</f>
        <v>Taylor</v>
      </c>
      <c r="H124" s="56" t="str">
        <f>'[12]Daily Roster'!$H124</f>
        <v>Domenica</v>
      </c>
      <c r="I124" s="56" t="str">
        <f>'[12]Daily Roster'!$I124</f>
        <v>Roshny</v>
      </c>
      <c r="J124" s="56">
        <f>'[12]Daily Roster'!$J124</f>
        <v>0</v>
      </c>
      <c r="K124" s="56" t="str">
        <f>'[12]Daily Roster'!$K124</f>
        <v>Maia</v>
      </c>
      <c r="L124" s="56" t="str">
        <f>'[12]Daily Roster'!$L124</f>
        <v>Sophia</v>
      </c>
      <c r="M124" s="56" t="str">
        <f>'[12]Daily Roster'!$M124</f>
        <v>Amelia</v>
      </c>
      <c r="N124" s="56">
        <f>'[12]Daily Roster'!$N124</f>
        <v>0</v>
      </c>
      <c r="O124" s="56">
        <f>'[12]Daily Roster'!$O124</f>
        <v>0</v>
      </c>
      <c r="P124" s="56">
        <f>'[12]Daily Roster'!$P124</f>
        <v>0</v>
      </c>
      <c r="Q124" s="56">
        <f>'[12]Daily Roster'!$Q124</f>
        <v>0</v>
      </c>
      <c r="R124" s="56">
        <f>'[12]Daily Roster'!$R124</f>
        <v>0</v>
      </c>
      <c r="S124" s="56">
        <f>'[12]Daily Roster'!$S124</f>
        <v>0</v>
      </c>
      <c r="T124" s="56">
        <f>'[12]Daily Roster'!$T124</f>
        <v>0</v>
      </c>
    </row>
    <row r="125" spans="1:20" x14ac:dyDescent="0.3">
      <c r="A125" s="7">
        <v>43637</v>
      </c>
      <c r="B125" s="1" t="s">
        <v>4</v>
      </c>
      <c r="C125" s="56" t="str">
        <f>'[12]Daily Roster'!$C125</f>
        <v>Rodney</v>
      </c>
      <c r="D125" s="56" t="str">
        <f>'[12]Daily Roster'!$D125</f>
        <v>Edward</v>
      </c>
      <c r="E125" s="56">
        <f>'[12]Daily Roster'!$E125</f>
        <v>0</v>
      </c>
      <c r="F125" s="56" t="str">
        <f>'[12]Daily Roster'!$F125</f>
        <v>Adil</v>
      </c>
      <c r="G125" s="56" t="str">
        <f>'[12]Daily Roster'!$G125</f>
        <v>Taylor</v>
      </c>
      <c r="H125" s="56" t="str">
        <f>'[12]Daily Roster'!$H125</f>
        <v>qq</v>
      </c>
      <c r="I125" s="56" t="str">
        <f>'[12]Daily Roster'!$I125</f>
        <v>Roshny</v>
      </c>
      <c r="J125" s="56">
        <f>'[12]Daily Roster'!$J125</f>
        <v>0</v>
      </c>
      <c r="K125" s="56" t="str">
        <f>'[12]Daily Roster'!$K125</f>
        <v>M.Hanna</v>
      </c>
      <c r="L125" s="56" t="str">
        <f>'[12]Daily Roster'!$L125</f>
        <v>Sophia</v>
      </c>
      <c r="M125" s="56" t="str">
        <f>'[12]Daily Roster'!$M125</f>
        <v>Amelia</v>
      </c>
      <c r="N125" s="56">
        <f>'[12]Daily Roster'!$N125</f>
        <v>0</v>
      </c>
      <c r="O125" s="56">
        <f>'[12]Daily Roster'!$O125</f>
        <v>0</v>
      </c>
      <c r="P125" s="56">
        <f>'[12]Daily Roster'!$P125</f>
        <v>0</v>
      </c>
      <c r="Q125" s="56">
        <f>'[12]Daily Roster'!$Q125</f>
        <v>0</v>
      </c>
      <c r="R125" s="56">
        <f>'[12]Daily Roster'!$R125</f>
        <v>0</v>
      </c>
      <c r="S125" s="56">
        <f>'[12]Daily Roster'!$S125</f>
        <v>0</v>
      </c>
      <c r="T125" s="56">
        <f>'[12]Daily Roster'!$T125</f>
        <v>0</v>
      </c>
    </row>
    <row r="126" spans="1:20" x14ac:dyDescent="0.3">
      <c r="A126" s="7">
        <v>43640</v>
      </c>
      <c r="B126" s="1" t="s">
        <v>5</v>
      </c>
      <c r="C126" s="56" t="str">
        <f>'[12]Daily Roster'!$C126</f>
        <v>Rodney</v>
      </c>
      <c r="D126" s="56">
        <f>'[12]Daily Roster'!$D126</f>
        <v>0</v>
      </c>
      <c r="E126" s="56">
        <f>'[12]Daily Roster'!$E126</f>
        <v>0</v>
      </c>
      <c r="F126" s="56" t="str">
        <f>'[12]Daily Roster'!$F126</f>
        <v>Adil</v>
      </c>
      <c r="G126" s="56" t="str">
        <f>'[12]Daily Roster'!$G126</f>
        <v>Taylor</v>
      </c>
      <c r="H126" s="56" t="str">
        <f>'[12]Daily Roster'!$H126</f>
        <v>qq</v>
      </c>
      <c r="I126" s="56">
        <f>'[12]Daily Roster'!$I126</f>
        <v>0</v>
      </c>
      <c r="J126" s="56">
        <f>'[12]Daily Roster'!$J126</f>
        <v>0</v>
      </c>
      <c r="K126" s="56" t="str">
        <f>'[12]Daily Roster'!$K126</f>
        <v>Maia</v>
      </c>
      <c r="L126" s="56" t="str">
        <f>'[12]Daily Roster'!$L126</f>
        <v>Sophia</v>
      </c>
      <c r="M126" s="56" t="str">
        <f>'[12]Daily Roster'!$M126</f>
        <v>Amelia</v>
      </c>
      <c r="N126" s="56">
        <f>'[12]Daily Roster'!$N126</f>
        <v>0</v>
      </c>
      <c r="O126" s="56">
        <f>'[12]Daily Roster'!$O126</f>
        <v>0</v>
      </c>
      <c r="P126" s="56">
        <f>'[12]Daily Roster'!$P126</f>
        <v>0</v>
      </c>
      <c r="Q126" s="56">
        <f>'[12]Daily Roster'!$Q126</f>
        <v>0</v>
      </c>
      <c r="R126" s="56">
        <f>'[12]Daily Roster'!$R126</f>
        <v>0</v>
      </c>
      <c r="S126" s="56">
        <f>'[12]Daily Roster'!$S126</f>
        <v>0</v>
      </c>
      <c r="T126" s="56">
        <f>'[12]Daily Roster'!$T126</f>
        <v>0</v>
      </c>
    </row>
    <row r="127" spans="1:20" x14ac:dyDescent="0.3">
      <c r="A127" s="7">
        <v>43641</v>
      </c>
      <c r="B127" s="1" t="s">
        <v>1</v>
      </c>
      <c r="C127" s="56" t="str">
        <f>'[12]Daily Roster'!$C127</f>
        <v>Rodney</v>
      </c>
      <c r="D127" s="56">
        <f>'[12]Daily Roster'!$D127</f>
        <v>0</v>
      </c>
      <c r="E127" s="56">
        <f>'[12]Daily Roster'!$E127</f>
        <v>0</v>
      </c>
      <c r="F127" s="56" t="str">
        <f>'[12]Daily Roster'!$F127</f>
        <v>Adil</v>
      </c>
      <c r="G127" s="56" t="str">
        <f>'[12]Daily Roster'!$G127</f>
        <v>Taylor</v>
      </c>
      <c r="H127" s="56" t="str">
        <f>'[12]Daily Roster'!$H127</f>
        <v>qq</v>
      </c>
      <c r="I127" s="56">
        <f>'[12]Daily Roster'!$I127</f>
        <v>0</v>
      </c>
      <c r="J127" s="56">
        <f>'[12]Daily Roster'!$J127</f>
        <v>0</v>
      </c>
      <c r="K127" s="56" t="str">
        <f>'[12]Daily Roster'!$K127</f>
        <v>Maia</v>
      </c>
      <c r="L127" s="56" t="str">
        <f>'[12]Daily Roster'!$L127</f>
        <v>Sophia</v>
      </c>
      <c r="M127" s="56" t="str">
        <f>'[12]Daily Roster'!$M127</f>
        <v>Amelia</v>
      </c>
      <c r="N127" s="56">
        <f>'[12]Daily Roster'!$N127</f>
        <v>0</v>
      </c>
      <c r="O127" s="56">
        <f>'[12]Daily Roster'!$O127</f>
        <v>0</v>
      </c>
      <c r="P127" s="56">
        <f>'[12]Daily Roster'!$P127</f>
        <v>0</v>
      </c>
      <c r="Q127" s="56">
        <f>'[12]Daily Roster'!$Q127</f>
        <v>0</v>
      </c>
      <c r="R127" s="56">
        <f>'[12]Daily Roster'!$R127</f>
        <v>0</v>
      </c>
      <c r="S127" s="56">
        <f>'[12]Daily Roster'!$S127</f>
        <v>0</v>
      </c>
      <c r="T127" s="56">
        <f>'[12]Daily Roster'!$T127</f>
        <v>0</v>
      </c>
    </row>
    <row r="128" spans="1:20" x14ac:dyDescent="0.3">
      <c r="A128" s="7">
        <v>43642</v>
      </c>
      <c r="B128" s="1" t="s">
        <v>2</v>
      </c>
      <c r="C128" s="56" t="str">
        <f>'[12]Daily Roster'!$C128</f>
        <v>Rodney</v>
      </c>
      <c r="D128" s="56">
        <f>'[12]Daily Roster'!$D128</f>
        <v>0</v>
      </c>
      <c r="E128" s="56">
        <f>'[12]Daily Roster'!$E128</f>
        <v>0</v>
      </c>
      <c r="F128" s="56" t="str">
        <f>'[12]Daily Roster'!$F128</f>
        <v>Adil</v>
      </c>
      <c r="G128" s="56" t="str">
        <f>'[12]Daily Roster'!$G128</f>
        <v>Taylor</v>
      </c>
      <c r="H128" s="56" t="str">
        <f>'[12]Daily Roster'!$H128</f>
        <v>Domenica</v>
      </c>
      <c r="I128" s="56">
        <f>'[12]Daily Roster'!$I128</f>
        <v>0</v>
      </c>
      <c r="J128" s="56">
        <f>'[12]Daily Roster'!$J128</f>
        <v>0</v>
      </c>
      <c r="K128" s="56" t="str">
        <f>'[12]Daily Roster'!$K128</f>
        <v>M.Hanna</v>
      </c>
      <c r="L128" s="56" t="str">
        <f>'[12]Daily Roster'!$L128</f>
        <v>Sophia</v>
      </c>
      <c r="M128" s="56" t="str">
        <f>'[12]Daily Roster'!$M128</f>
        <v>Amelia</v>
      </c>
      <c r="N128" s="56">
        <f>'[12]Daily Roster'!$N128</f>
        <v>0</v>
      </c>
      <c r="O128" s="56">
        <f>'[12]Daily Roster'!$O128</f>
        <v>0</v>
      </c>
      <c r="P128" s="56">
        <f>'[12]Daily Roster'!$P128</f>
        <v>0</v>
      </c>
      <c r="Q128" s="56">
        <f>'[12]Daily Roster'!$Q128</f>
        <v>0</v>
      </c>
      <c r="R128" s="56">
        <f>'[12]Daily Roster'!$R128</f>
        <v>0</v>
      </c>
      <c r="S128" s="56">
        <f>'[12]Daily Roster'!$S128</f>
        <v>0</v>
      </c>
      <c r="T128" s="56">
        <f>'[12]Daily Roster'!$T128</f>
        <v>0</v>
      </c>
    </row>
    <row r="129" spans="1:20" x14ac:dyDescent="0.3">
      <c r="A129" s="7">
        <v>43643</v>
      </c>
      <c r="B129" s="1" t="s">
        <v>3</v>
      </c>
      <c r="C129" s="56" t="str">
        <f>'[12]Daily Roster'!$C129</f>
        <v>Rodney</v>
      </c>
      <c r="D129" s="56">
        <f>'[12]Daily Roster'!$D129</f>
        <v>0</v>
      </c>
      <c r="E129" s="56">
        <f>'[12]Daily Roster'!$E129</f>
        <v>0</v>
      </c>
      <c r="F129" s="56" t="str">
        <f>'[12]Daily Roster'!$F129</f>
        <v>Adil</v>
      </c>
      <c r="G129" s="56" t="str">
        <f>'[12]Daily Roster'!$G129</f>
        <v>Taylor</v>
      </c>
      <c r="H129" s="56" t="str">
        <f>'[12]Daily Roster'!$H129</f>
        <v>Domenica</v>
      </c>
      <c r="I129" s="56">
        <f>'[12]Daily Roster'!$I129</f>
        <v>0</v>
      </c>
      <c r="J129" s="56">
        <f>'[12]Daily Roster'!$J129</f>
        <v>0</v>
      </c>
      <c r="K129" s="56" t="str">
        <f>'[12]Daily Roster'!$K129</f>
        <v>Maia</v>
      </c>
      <c r="L129" s="56" t="str">
        <f>'[12]Daily Roster'!$L129</f>
        <v>Sophia</v>
      </c>
      <c r="M129" s="56" t="str">
        <f>'[12]Daily Roster'!$M129</f>
        <v>Amelia</v>
      </c>
      <c r="N129" s="56">
        <f>'[12]Daily Roster'!$N129</f>
        <v>0</v>
      </c>
      <c r="O129" s="56">
        <f>'[12]Daily Roster'!$O129</f>
        <v>0</v>
      </c>
      <c r="P129" s="56">
        <f>'[12]Daily Roster'!$P129</f>
        <v>0</v>
      </c>
      <c r="Q129" s="56">
        <f>'[12]Daily Roster'!$Q129</f>
        <v>0</v>
      </c>
      <c r="R129" s="56">
        <f>'[12]Daily Roster'!$R129</f>
        <v>0</v>
      </c>
      <c r="S129" s="56">
        <f>'[12]Daily Roster'!$S129</f>
        <v>0</v>
      </c>
      <c r="T129" s="56">
        <f>'[12]Daily Roster'!$T129</f>
        <v>0</v>
      </c>
    </row>
    <row r="130" spans="1:20" x14ac:dyDescent="0.3">
      <c r="A130" s="7">
        <v>43644</v>
      </c>
      <c r="B130" s="1" t="s">
        <v>4</v>
      </c>
      <c r="C130" s="56" t="str">
        <f>'[12]Daily Roster'!$C130</f>
        <v>Rodney</v>
      </c>
      <c r="D130" s="56">
        <f>'[12]Daily Roster'!$D130</f>
        <v>0</v>
      </c>
      <c r="E130" s="56">
        <f>'[12]Daily Roster'!$E130</f>
        <v>0</v>
      </c>
      <c r="F130" s="56" t="str">
        <f>'[12]Daily Roster'!$F130</f>
        <v>Adil</v>
      </c>
      <c r="G130" s="56" t="str">
        <f>'[12]Daily Roster'!$G130</f>
        <v>Taylor</v>
      </c>
      <c r="H130" s="56" t="str">
        <f>'[12]Daily Roster'!$H130</f>
        <v>qq</v>
      </c>
      <c r="I130" s="56">
        <f>'[12]Daily Roster'!$I130</f>
        <v>0</v>
      </c>
      <c r="J130" s="56">
        <f>'[12]Daily Roster'!$J130</f>
        <v>0</v>
      </c>
      <c r="K130" s="56" t="str">
        <f>'[12]Daily Roster'!$K130</f>
        <v>M.Hanna</v>
      </c>
      <c r="L130" s="56" t="str">
        <f>'[12]Daily Roster'!$L130</f>
        <v>Sophia</v>
      </c>
      <c r="M130" s="56" t="str">
        <f>'[12]Daily Roster'!$M130</f>
        <v>Amelia</v>
      </c>
      <c r="N130" s="56">
        <f>'[12]Daily Roster'!$N130</f>
        <v>0</v>
      </c>
      <c r="O130" s="56">
        <f>'[12]Daily Roster'!$O130</f>
        <v>0</v>
      </c>
      <c r="P130" s="56">
        <f>'[12]Daily Roster'!$P130</f>
        <v>0</v>
      </c>
      <c r="Q130" s="56">
        <f>'[12]Daily Roster'!$Q130</f>
        <v>0</v>
      </c>
      <c r="R130" s="56">
        <f>'[12]Daily Roster'!$R130</f>
        <v>0</v>
      </c>
      <c r="S130" s="56">
        <f>'[12]Daily Roster'!$S130</f>
        <v>0</v>
      </c>
      <c r="T130" s="56">
        <f>'[12]Daily Roster'!$T130</f>
        <v>0</v>
      </c>
    </row>
    <row r="131" spans="1:20" x14ac:dyDescent="0.3">
      <c r="A131" s="7">
        <v>43647</v>
      </c>
      <c r="B131" s="1" t="s">
        <v>5</v>
      </c>
      <c r="C131" s="56">
        <f>'[12]Daily Roster'!$C131</f>
        <v>0</v>
      </c>
      <c r="D131" s="56">
        <f>'[12]Daily Roster'!$D131</f>
        <v>0</v>
      </c>
      <c r="E131" s="56">
        <f>'[12]Daily Roster'!$E131</f>
        <v>0</v>
      </c>
      <c r="F131" s="56">
        <f>'[12]Daily Roster'!$F131</f>
        <v>0</v>
      </c>
      <c r="G131" s="56">
        <f>'[12]Daily Roster'!$G131</f>
        <v>0</v>
      </c>
      <c r="H131" s="56">
        <f>'[12]Daily Roster'!$H131</f>
        <v>0</v>
      </c>
      <c r="I131" s="56">
        <f>'[12]Daily Roster'!$I131</f>
        <v>0</v>
      </c>
      <c r="J131" s="56">
        <f>'[12]Daily Roster'!$J131</f>
        <v>0</v>
      </c>
      <c r="K131" s="56">
        <f>'[12]Daily Roster'!$K131</f>
        <v>0</v>
      </c>
      <c r="L131" s="56">
        <f>'[12]Daily Roster'!$L131</f>
        <v>0</v>
      </c>
      <c r="M131" s="56">
        <f>'[12]Daily Roster'!$M131</f>
        <v>0</v>
      </c>
      <c r="N131" s="56">
        <f>'[12]Daily Roster'!$N131</f>
        <v>0</v>
      </c>
      <c r="O131" s="56">
        <f>'[12]Daily Roster'!$O131</f>
        <v>0</v>
      </c>
      <c r="P131" s="56">
        <f>'[12]Daily Roster'!$P131</f>
        <v>0</v>
      </c>
      <c r="Q131" s="56">
        <f>'[12]Daily Roster'!$Q131</f>
        <v>0</v>
      </c>
      <c r="R131" s="56">
        <f>'[12]Daily Roster'!$R131</f>
        <v>0</v>
      </c>
      <c r="S131" s="56">
        <f>'[12]Daily Roster'!$S131</f>
        <v>0</v>
      </c>
      <c r="T131" s="56">
        <f>'[12]Daily Roster'!$T131</f>
        <v>0</v>
      </c>
    </row>
    <row r="132" spans="1:20" x14ac:dyDescent="0.3">
      <c r="A132" s="7">
        <v>43648</v>
      </c>
      <c r="B132" s="1" t="s">
        <v>1</v>
      </c>
      <c r="C132" s="56">
        <f>'[12]Daily Roster'!$C132</f>
        <v>0</v>
      </c>
      <c r="D132" s="56">
        <f>'[12]Daily Roster'!$D132</f>
        <v>0</v>
      </c>
      <c r="E132" s="56">
        <f>'[12]Daily Roster'!$E132</f>
        <v>0</v>
      </c>
      <c r="F132" s="56">
        <f>'[12]Daily Roster'!$F132</f>
        <v>0</v>
      </c>
      <c r="G132" s="56">
        <f>'[12]Daily Roster'!$G132</f>
        <v>0</v>
      </c>
      <c r="H132" s="56">
        <f>'[12]Daily Roster'!$H132</f>
        <v>0</v>
      </c>
      <c r="I132" s="56">
        <f>'[12]Daily Roster'!$I132</f>
        <v>0</v>
      </c>
      <c r="J132" s="56">
        <f>'[12]Daily Roster'!$J132</f>
        <v>0</v>
      </c>
      <c r="K132" s="56">
        <f>'[12]Daily Roster'!$K132</f>
        <v>0</v>
      </c>
      <c r="L132" s="56">
        <f>'[12]Daily Roster'!$L132</f>
        <v>0</v>
      </c>
      <c r="M132" s="56">
        <f>'[12]Daily Roster'!$M132</f>
        <v>0</v>
      </c>
      <c r="N132" s="56">
        <f>'[12]Daily Roster'!$N132</f>
        <v>0</v>
      </c>
      <c r="O132" s="56">
        <f>'[12]Daily Roster'!$O132</f>
        <v>0</v>
      </c>
      <c r="P132" s="56">
        <f>'[12]Daily Roster'!$P132</f>
        <v>0</v>
      </c>
      <c r="Q132" s="56">
        <f>'[12]Daily Roster'!$Q132</f>
        <v>0</v>
      </c>
      <c r="R132" s="56">
        <f>'[12]Daily Roster'!$R132</f>
        <v>0</v>
      </c>
      <c r="S132" s="56">
        <f>'[12]Daily Roster'!$S132</f>
        <v>0</v>
      </c>
      <c r="T132" s="56">
        <f>'[12]Daily Roster'!$T132</f>
        <v>0</v>
      </c>
    </row>
    <row r="133" spans="1:20" x14ac:dyDescent="0.3">
      <c r="A133" s="7">
        <v>43649</v>
      </c>
      <c r="B133" s="1" t="s">
        <v>2</v>
      </c>
      <c r="C133" s="56">
        <f>'[12]Daily Roster'!$C133</f>
        <v>0</v>
      </c>
      <c r="D133" s="56">
        <f>'[12]Daily Roster'!$D133</f>
        <v>0</v>
      </c>
      <c r="E133" s="56">
        <f>'[12]Daily Roster'!$E133</f>
        <v>0</v>
      </c>
      <c r="F133" s="56">
        <f>'[12]Daily Roster'!$F133</f>
        <v>0</v>
      </c>
      <c r="G133" s="56">
        <f>'[12]Daily Roster'!$G133</f>
        <v>0</v>
      </c>
      <c r="H133" s="56">
        <f>'[12]Daily Roster'!$H133</f>
        <v>0</v>
      </c>
      <c r="I133" s="56">
        <f>'[12]Daily Roster'!$I133</f>
        <v>0</v>
      </c>
      <c r="J133" s="56">
        <f>'[12]Daily Roster'!$J133</f>
        <v>0</v>
      </c>
      <c r="K133" s="56">
        <f>'[12]Daily Roster'!$K133</f>
        <v>0</v>
      </c>
      <c r="L133" s="56">
        <f>'[12]Daily Roster'!$L133</f>
        <v>0</v>
      </c>
      <c r="M133" s="56">
        <f>'[12]Daily Roster'!$M133</f>
        <v>0</v>
      </c>
      <c r="N133" s="56">
        <f>'[12]Daily Roster'!$N133</f>
        <v>0</v>
      </c>
      <c r="O133" s="56">
        <f>'[12]Daily Roster'!$O133</f>
        <v>0</v>
      </c>
      <c r="P133" s="56">
        <f>'[12]Daily Roster'!$P133</f>
        <v>0</v>
      </c>
      <c r="Q133" s="56">
        <f>'[12]Daily Roster'!$Q133</f>
        <v>0</v>
      </c>
      <c r="R133" s="56">
        <f>'[12]Daily Roster'!$R133</f>
        <v>0</v>
      </c>
      <c r="S133" s="56">
        <f>'[12]Daily Roster'!$S133</f>
        <v>0</v>
      </c>
      <c r="T133" s="56">
        <f>'[12]Daily Roster'!$T133</f>
        <v>0</v>
      </c>
    </row>
    <row r="134" spans="1:20" x14ac:dyDescent="0.3">
      <c r="A134" s="7">
        <v>43650</v>
      </c>
      <c r="B134" s="1" t="s">
        <v>3</v>
      </c>
      <c r="C134" s="56">
        <f>'[12]Daily Roster'!$C134</f>
        <v>0</v>
      </c>
      <c r="D134" s="56">
        <f>'[12]Daily Roster'!$D134</f>
        <v>0</v>
      </c>
      <c r="E134" s="56">
        <f>'[12]Daily Roster'!$E134</f>
        <v>0</v>
      </c>
      <c r="F134" s="56">
        <f>'[12]Daily Roster'!$F134</f>
        <v>0</v>
      </c>
      <c r="G134" s="56">
        <f>'[12]Daily Roster'!$G134</f>
        <v>0</v>
      </c>
      <c r="H134" s="56">
        <f>'[12]Daily Roster'!$H134</f>
        <v>0</v>
      </c>
      <c r="I134" s="56">
        <f>'[12]Daily Roster'!$I134</f>
        <v>0</v>
      </c>
      <c r="J134" s="56">
        <f>'[12]Daily Roster'!$J134</f>
        <v>0</v>
      </c>
      <c r="K134" s="56">
        <f>'[12]Daily Roster'!$K134</f>
        <v>0</v>
      </c>
      <c r="L134" s="56">
        <f>'[12]Daily Roster'!$L134</f>
        <v>0</v>
      </c>
      <c r="M134" s="56">
        <f>'[12]Daily Roster'!$M134</f>
        <v>0</v>
      </c>
      <c r="N134" s="56">
        <f>'[12]Daily Roster'!$N134</f>
        <v>0</v>
      </c>
      <c r="O134" s="56">
        <f>'[12]Daily Roster'!$O134</f>
        <v>0</v>
      </c>
      <c r="P134" s="56">
        <f>'[12]Daily Roster'!$P134</f>
        <v>0</v>
      </c>
      <c r="Q134" s="56">
        <f>'[12]Daily Roster'!$Q134</f>
        <v>0</v>
      </c>
      <c r="R134" s="56">
        <f>'[12]Daily Roster'!$R134</f>
        <v>0</v>
      </c>
      <c r="S134" s="56">
        <f>'[12]Daily Roster'!$S134</f>
        <v>0</v>
      </c>
      <c r="T134" s="56">
        <f>'[12]Daily Roster'!$T134</f>
        <v>0</v>
      </c>
    </row>
    <row r="135" spans="1:20" x14ac:dyDescent="0.3">
      <c r="A135" s="7">
        <v>43651</v>
      </c>
      <c r="B135" s="1" t="s">
        <v>4</v>
      </c>
      <c r="C135" s="56">
        <f>'[12]Daily Roster'!$C135</f>
        <v>0</v>
      </c>
      <c r="D135" s="56">
        <f>'[12]Daily Roster'!$D135</f>
        <v>0</v>
      </c>
      <c r="E135" s="56">
        <f>'[12]Daily Roster'!$E135</f>
        <v>0</v>
      </c>
      <c r="F135" s="56">
        <f>'[12]Daily Roster'!$F135</f>
        <v>0</v>
      </c>
      <c r="G135" s="56">
        <f>'[12]Daily Roster'!$G135</f>
        <v>0</v>
      </c>
      <c r="H135" s="56">
        <f>'[12]Daily Roster'!$H135</f>
        <v>0</v>
      </c>
      <c r="I135" s="56">
        <f>'[12]Daily Roster'!$I135</f>
        <v>0</v>
      </c>
      <c r="J135" s="56">
        <f>'[12]Daily Roster'!$J135</f>
        <v>0</v>
      </c>
      <c r="K135" s="56">
        <f>'[12]Daily Roster'!$K135</f>
        <v>0</v>
      </c>
      <c r="L135" s="56">
        <f>'[12]Daily Roster'!$L135</f>
        <v>0</v>
      </c>
      <c r="M135" s="56">
        <f>'[12]Daily Roster'!$M135</f>
        <v>0</v>
      </c>
      <c r="N135" s="56">
        <f>'[12]Daily Roster'!$N135</f>
        <v>0</v>
      </c>
      <c r="O135" s="56">
        <f>'[12]Daily Roster'!$O135</f>
        <v>0</v>
      </c>
      <c r="P135" s="56">
        <f>'[12]Daily Roster'!$P135</f>
        <v>0</v>
      </c>
      <c r="Q135" s="56">
        <f>'[12]Daily Roster'!$Q135</f>
        <v>0</v>
      </c>
      <c r="R135" s="56">
        <f>'[12]Daily Roster'!$R135</f>
        <v>0</v>
      </c>
      <c r="S135" s="56">
        <f>'[12]Daily Roster'!$S135</f>
        <v>0</v>
      </c>
      <c r="T135" s="56">
        <f>'[12]Daily Roster'!$T135</f>
        <v>0</v>
      </c>
    </row>
    <row r="136" spans="1:20" x14ac:dyDescent="0.3">
      <c r="A136" s="7">
        <v>43654</v>
      </c>
      <c r="B136" s="1" t="s">
        <v>5</v>
      </c>
      <c r="C136" s="56">
        <f>'[12]Daily Roster'!$C136</f>
        <v>0</v>
      </c>
      <c r="D136" s="56">
        <f>'[12]Daily Roster'!$D136</f>
        <v>0</v>
      </c>
      <c r="E136" s="56">
        <f>'[12]Daily Roster'!$E136</f>
        <v>0</v>
      </c>
      <c r="F136" s="56">
        <f>'[12]Daily Roster'!$F136</f>
        <v>0</v>
      </c>
      <c r="G136" s="56">
        <f>'[12]Daily Roster'!$G136</f>
        <v>0</v>
      </c>
      <c r="H136" s="56">
        <f>'[12]Daily Roster'!$H136</f>
        <v>0</v>
      </c>
      <c r="I136" s="56">
        <f>'[12]Daily Roster'!$I136</f>
        <v>0</v>
      </c>
      <c r="J136" s="56">
        <f>'[12]Daily Roster'!$J136</f>
        <v>0</v>
      </c>
      <c r="K136" s="56">
        <f>'[12]Daily Roster'!$K136</f>
        <v>0</v>
      </c>
      <c r="L136" s="56">
        <f>'[12]Daily Roster'!$L136</f>
        <v>0</v>
      </c>
      <c r="M136" s="56">
        <f>'[12]Daily Roster'!$M136</f>
        <v>0</v>
      </c>
      <c r="N136" s="56">
        <f>'[12]Daily Roster'!$N136</f>
        <v>0</v>
      </c>
      <c r="O136" s="56">
        <f>'[12]Daily Roster'!$O136</f>
        <v>0</v>
      </c>
      <c r="P136" s="56">
        <f>'[12]Daily Roster'!$P136</f>
        <v>0</v>
      </c>
      <c r="Q136" s="56">
        <f>'[12]Daily Roster'!$Q136</f>
        <v>0</v>
      </c>
      <c r="R136" s="56">
        <f>'[12]Daily Roster'!$R136</f>
        <v>0</v>
      </c>
      <c r="S136" s="56">
        <f>'[12]Daily Roster'!$S136</f>
        <v>0</v>
      </c>
      <c r="T136" s="56">
        <f>'[12]Daily Roster'!$T136</f>
        <v>0</v>
      </c>
    </row>
    <row r="137" spans="1:20" x14ac:dyDescent="0.3">
      <c r="A137" s="7">
        <v>43655</v>
      </c>
      <c r="B137" s="1" t="s">
        <v>1</v>
      </c>
      <c r="C137" s="56">
        <f>'[12]Daily Roster'!$C137</f>
        <v>0</v>
      </c>
      <c r="D137" s="56">
        <f>'[12]Daily Roster'!$D137</f>
        <v>0</v>
      </c>
      <c r="E137" s="56">
        <f>'[12]Daily Roster'!$E137</f>
        <v>0</v>
      </c>
      <c r="F137" s="56">
        <f>'[12]Daily Roster'!$F137</f>
        <v>0</v>
      </c>
      <c r="G137" s="56">
        <f>'[12]Daily Roster'!$G137</f>
        <v>0</v>
      </c>
      <c r="H137" s="56">
        <f>'[12]Daily Roster'!$H137</f>
        <v>0</v>
      </c>
      <c r="I137" s="56">
        <f>'[12]Daily Roster'!$I137</f>
        <v>0</v>
      </c>
      <c r="J137" s="56">
        <f>'[12]Daily Roster'!$J137</f>
        <v>0</v>
      </c>
      <c r="K137" s="56">
        <f>'[12]Daily Roster'!$K137</f>
        <v>0</v>
      </c>
      <c r="L137" s="56">
        <f>'[12]Daily Roster'!$L137</f>
        <v>0</v>
      </c>
      <c r="M137" s="56">
        <f>'[12]Daily Roster'!$M137</f>
        <v>0</v>
      </c>
      <c r="N137" s="56">
        <f>'[12]Daily Roster'!$N137</f>
        <v>0</v>
      </c>
      <c r="O137" s="56">
        <f>'[12]Daily Roster'!$O137</f>
        <v>0</v>
      </c>
      <c r="P137" s="56">
        <f>'[12]Daily Roster'!$P137</f>
        <v>0</v>
      </c>
      <c r="Q137" s="56">
        <f>'[12]Daily Roster'!$Q137</f>
        <v>0</v>
      </c>
      <c r="R137" s="56">
        <f>'[12]Daily Roster'!$R137</f>
        <v>0</v>
      </c>
      <c r="S137" s="56">
        <f>'[12]Daily Roster'!$S137</f>
        <v>0</v>
      </c>
      <c r="T137" s="56">
        <f>'[12]Daily Roster'!$T137</f>
        <v>0</v>
      </c>
    </row>
    <row r="138" spans="1:20" x14ac:dyDescent="0.3">
      <c r="A138" s="7">
        <v>43656</v>
      </c>
      <c r="B138" s="1" t="s">
        <v>2</v>
      </c>
      <c r="C138" s="56">
        <f>'[12]Daily Roster'!$C138</f>
        <v>0</v>
      </c>
      <c r="D138" s="56">
        <f>'[12]Daily Roster'!$D138</f>
        <v>0</v>
      </c>
      <c r="E138" s="56">
        <f>'[12]Daily Roster'!$E138</f>
        <v>0</v>
      </c>
      <c r="F138" s="56">
        <f>'[12]Daily Roster'!$F138</f>
        <v>0</v>
      </c>
      <c r="G138" s="56">
        <f>'[12]Daily Roster'!$G138</f>
        <v>0</v>
      </c>
      <c r="H138" s="56">
        <f>'[12]Daily Roster'!$H138</f>
        <v>0</v>
      </c>
      <c r="I138" s="56">
        <f>'[12]Daily Roster'!$I138</f>
        <v>0</v>
      </c>
      <c r="J138" s="56">
        <f>'[12]Daily Roster'!$J138</f>
        <v>0</v>
      </c>
      <c r="K138" s="56">
        <f>'[12]Daily Roster'!$K138</f>
        <v>0</v>
      </c>
      <c r="L138" s="56">
        <f>'[12]Daily Roster'!$L138</f>
        <v>0</v>
      </c>
      <c r="M138" s="56">
        <f>'[12]Daily Roster'!$M138</f>
        <v>0</v>
      </c>
      <c r="N138" s="56">
        <f>'[12]Daily Roster'!$N138</f>
        <v>0</v>
      </c>
      <c r="O138" s="56">
        <f>'[12]Daily Roster'!$O138</f>
        <v>0</v>
      </c>
      <c r="P138" s="56">
        <f>'[12]Daily Roster'!$P138</f>
        <v>0</v>
      </c>
      <c r="Q138" s="56">
        <f>'[12]Daily Roster'!$Q138</f>
        <v>0</v>
      </c>
      <c r="R138" s="56">
        <f>'[12]Daily Roster'!$R138</f>
        <v>0</v>
      </c>
      <c r="S138" s="56">
        <f>'[12]Daily Roster'!$S138</f>
        <v>0</v>
      </c>
      <c r="T138" s="56">
        <f>'[12]Daily Roster'!$T138</f>
        <v>0</v>
      </c>
    </row>
    <row r="139" spans="1:20" x14ac:dyDescent="0.3">
      <c r="A139" s="7">
        <v>43657</v>
      </c>
      <c r="B139" s="1" t="s">
        <v>3</v>
      </c>
      <c r="C139" s="56">
        <f>'[12]Daily Roster'!$C139</f>
        <v>0</v>
      </c>
      <c r="D139" s="56">
        <f>'[12]Daily Roster'!$D139</f>
        <v>0</v>
      </c>
      <c r="E139" s="56">
        <f>'[12]Daily Roster'!$E139</f>
        <v>0</v>
      </c>
      <c r="F139" s="56">
        <f>'[12]Daily Roster'!$F139</f>
        <v>0</v>
      </c>
      <c r="G139" s="56">
        <f>'[12]Daily Roster'!$G139</f>
        <v>0</v>
      </c>
      <c r="H139" s="56">
        <f>'[12]Daily Roster'!$H139</f>
        <v>0</v>
      </c>
      <c r="I139" s="56">
        <f>'[12]Daily Roster'!$I139</f>
        <v>0</v>
      </c>
      <c r="J139" s="56">
        <f>'[12]Daily Roster'!$J139</f>
        <v>0</v>
      </c>
      <c r="K139" s="56">
        <f>'[12]Daily Roster'!$K139</f>
        <v>0</v>
      </c>
      <c r="L139" s="56">
        <f>'[12]Daily Roster'!$L139</f>
        <v>0</v>
      </c>
      <c r="M139" s="56">
        <f>'[12]Daily Roster'!$M139</f>
        <v>0</v>
      </c>
      <c r="N139" s="56">
        <f>'[12]Daily Roster'!$N139</f>
        <v>0</v>
      </c>
      <c r="O139" s="56">
        <f>'[12]Daily Roster'!$O139</f>
        <v>0</v>
      </c>
      <c r="P139" s="56">
        <f>'[12]Daily Roster'!$P139</f>
        <v>0</v>
      </c>
      <c r="Q139" s="56">
        <f>'[12]Daily Roster'!$Q139</f>
        <v>0</v>
      </c>
      <c r="R139" s="56">
        <f>'[12]Daily Roster'!$R139</f>
        <v>0</v>
      </c>
      <c r="S139" s="56">
        <f>'[12]Daily Roster'!$S139</f>
        <v>0</v>
      </c>
      <c r="T139" s="56">
        <f>'[12]Daily Roster'!$T139</f>
        <v>0</v>
      </c>
    </row>
    <row r="140" spans="1:20" x14ac:dyDescent="0.3">
      <c r="A140" s="7">
        <v>43658</v>
      </c>
      <c r="B140" s="1" t="s">
        <v>4</v>
      </c>
      <c r="C140" s="56">
        <f>'[12]Daily Roster'!$C140</f>
        <v>0</v>
      </c>
      <c r="D140" s="56">
        <f>'[12]Daily Roster'!$D140</f>
        <v>0</v>
      </c>
      <c r="E140" s="56">
        <f>'[12]Daily Roster'!$E140</f>
        <v>0</v>
      </c>
      <c r="F140" s="56">
        <f>'[12]Daily Roster'!$F140</f>
        <v>0</v>
      </c>
      <c r="G140" s="56">
        <f>'[12]Daily Roster'!$G140</f>
        <v>0</v>
      </c>
      <c r="H140" s="56">
        <f>'[12]Daily Roster'!$H140</f>
        <v>0</v>
      </c>
      <c r="I140" s="56">
        <f>'[12]Daily Roster'!$I140</f>
        <v>0</v>
      </c>
      <c r="J140" s="56">
        <f>'[12]Daily Roster'!$J140</f>
        <v>0</v>
      </c>
      <c r="K140" s="56">
        <f>'[12]Daily Roster'!$K140</f>
        <v>0</v>
      </c>
      <c r="L140" s="56">
        <f>'[12]Daily Roster'!$L140</f>
        <v>0</v>
      </c>
      <c r="M140" s="56">
        <f>'[12]Daily Roster'!$M140</f>
        <v>0</v>
      </c>
      <c r="N140" s="56">
        <f>'[12]Daily Roster'!$N140</f>
        <v>0</v>
      </c>
      <c r="O140" s="56">
        <f>'[12]Daily Roster'!$O140</f>
        <v>0</v>
      </c>
      <c r="P140" s="56">
        <f>'[12]Daily Roster'!$P140</f>
        <v>0</v>
      </c>
      <c r="Q140" s="56">
        <f>'[12]Daily Roster'!$Q140</f>
        <v>0</v>
      </c>
      <c r="R140" s="56">
        <f>'[12]Daily Roster'!$R140</f>
        <v>0</v>
      </c>
      <c r="S140" s="56">
        <f>'[12]Daily Roster'!$S140</f>
        <v>0</v>
      </c>
      <c r="T140" s="56">
        <f>'[12]Daily Roster'!$T140</f>
        <v>0</v>
      </c>
    </row>
    <row r="141" spans="1:20" x14ac:dyDescent="0.3">
      <c r="A141" s="7">
        <v>43661</v>
      </c>
      <c r="B141" s="1" t="s">
        <v>5</v>
      </c>
      <c r="C141" s="56">
        <f>'[12]Daily Roster'!$C141</f>
        <v>0</v>
      </c>
      <c r="D141" s="56">
        <f>'[12]Daily Roster'!$D141</f>
        <v>0</v>
      </c>
      <c r="E141" s="56">
        <f>'[12]Daily Roster'!$E141</f>
        <v>0</v>
      </c>
      <c r="F141" s="56">
        <f>'[12]Daily Roster'!$F141</f>
        <v>0</v>
      </c>
      <c r="G141" s="56">
        <f>'[12]Daily Roster'!$G141</f>
        <v>0</v>
      </c>
      <c r="H141" s="56">
        <f>'[12]Daily Roster'!$H141</f>
        <v>0</v>
      </c>
      <c r="I141" s="56">
        <f>'[12]Daily Roster'!$I141</f>
        <v>0</v>
      </c>
      <c r="J141" s="56">
        <f>'[12]Daily Roster'!$J141</f>
        <v>0</v>
      </c>
      <c r="K141" s="56">
        <f>'[12]Daily Roster'!$K141</f>
        <v>0</v>
      </c>
      <c r="L141" s="56">
        <f>'[12]Daily Roster'!$L141</f>
        <v>0</v>
      </c>
      <c r="M141" s="56">
        <f>'[12]Daily Roster'!$M141</f>
        <v>0</v>
      </c>
      <c r="N141" s="56">
        <f>'[12]Daily Roster'!$N141</f>
        <v>0</v>
      </c>
      <c r="O141" s="56">
        <f>'[12]Daily Roster'!$O141</f>
        <v>0</v>
      </c>
      <c r="P141" s="56">
        <f>'[12]Daily Roster'!$P141</f>
        <v>0</v>
      </c>
      <c r="Q141" s="56">
        <f>'[12]Daily Roster'!$Q141</f>
        <v>0</v>
      </c>
      <c r="R141" s="56">
        <f>'[12]Daily Roster'!$R141</f>
        <v>0</v>
      </c>
      <c r="S141" s="56">
        <f>'[12]Daily Roster'!$S141</f>
        <v>0</v>
      </c>
      <c r="T141" s="56">
        <f>'[12]Daily Roster'!$T141</f>
        <v>0</v>
      </c>
    </row>
    <row r="142" spans="1:20" x14ac:dyDescent="0.3">
      <c r="A142" s="7">
        <v>43662</v>
      </c>
      <c r="B142" s="1" t="s">
        <v>1</v>
      </c>
      <c r="C142" s="56">
        <f>'[12]Daily Roster'!$C142</f>
        <v>0</v>
      </c>
      <c r="D142" s="56">
        <f>'[12]Daily Roster'!$D142</f>
        <v>0</v>
      </c>
      <c r="E142" s="56">
        <f>'[12]Daily Roster'!$E142</f>
        <v>0</v>
      </c>
      <c r="F142" s="56">
        <f>'[12]Daily Roster'!$F142</f>
        <v>0</v>
      </c>
      <c r="G142" s="56">
        <f>'[12]Daily Roster'!$G142</f>
        <v>0</v>
      </c>
      <c r="H142" s="56">
        <f>'[12]Daily Roster'!$H142</f>
        <v>0</v>
      </c>
      <c r="I142" s="56">
        <f>'[12]Daily Roster'!$I142</f>
        <v>0</v>
      </c>
      <c r="J142" s="56">
        <f>'[12]Daily Roster'!$J142</f>
        <v>0</v>
      </c>
      <c r="K142" s="56">
        <f>'[12]Daily Roster'!$K142</f>
        <v>0</v>
      </c>
      <c r="L142" s="56">
        <f>'[12]Daily Roster'!$L142</f>
        <v>0</v>
      </c>
      <c r="M142" s="56">
        <f>'[12]Daily Roster'!$M142</f>
        <v>0</v>
      </c>
      <c r="N142" s="56">
        <f>'[12]Daily Roster'!$N142</f>
        <v>0</v>
      </c>
      <c r="O142" s="56">
        <f>'[12]Daily Roster'!$O142</f>
        <v>0</v>
      </c>
      <c r="P142" s="56">
        <f>'[12]Daily Roster'!$P142</f>
        <v>0</v>
      </c>
      <c r="Q142" s="56">
        <f>'[12]Daily Roster'!$Q142</f>
        <v>0</v>
      </c>
      <c r="R142" s="56">
        <f>'[12]Daily Roster'!$R142</f>
        <v>0</v>
      </c>
      <c r="S142" s="56">
        <f>'[12]Daily Roster'!$S142</f>
        <v>0</v>
      </c>
      <c r="T142" s="56">
        <f>'[12]Daily Roster'!$T142</f>
        <v>0</v>
      </c>
    </row>
    <row r="143" spans="1:20" x14ac:dyDescent="0.3">
      <c r="A143" s="7">
        <v>43663</v>
      </c>
      <c r="B143" s="1" t="s">
        <v>2</v>
      </c>
      <c r="C143" s="56">
        <f>'[12]Daily Roster'!$C143</f>
        <v>0</v>
      </c>
      <c r="D143" s="56">
        <f>'[12]Daily Roster'!$D143</f>
        <v>0</v>
      </c>
      <c r="E143" s="56">
        <f>'[12]Daily Roster'!$E143</f>
        <v>0</v>
      </c>
      <c r="F143" s="56">
        <f>'[12]Daily Roster'!$F143</f>
        <v>0</v>
      </c>
      <c r="G143" s="56">
        <f>'[12]Daily Roster'!$G143</f>
        <v>0</v>
      </c>
      <c r="H143" s="56">
        <f>'[12]Daily Roster'!$H143</f>
        <v>0</v>
      </c>
      <c r="I143" s="56">
        <f>'[12]Daily Roster'!$I143</f>
        <v>0</v>
      </c>
      <c r="J143" s="56">
        <f>'[12]Daily Roster'!$J143</f>
        <v>0</v>
      </c>
      <c r="K143" s="56">
        <f>'[12]Daily Roster'!$K143</f>
        <v>0</v>
      </c>
      <c r="L143" s="56">
        <f>'[12]Daily Roster'!$L143</f>
        <v>0</v>
      </c>
      <c r="M143" s="56">
        <f>'[12]Daily Roster'!$M143</f>
        <v>0</v>
      </c>
      <c r="N143" s="56">
        <f>'[12]Daily Roster'!$N143</f>
        <v>0</v>
      </c>
      <c r="O143" s="56">
        <f>'[12]Daily Roster'!$O143</f>
        <v>0</v>
      </c>
      <c r="P143" s="56">
        <f>'[12]Daily Roster'!$P143</f>
        <v>0</v>
      </c>
      <c r="Q143" s="56">
        <f>'[12]Daily Roster'!$Q143</f>
        <v>0</v>
      </c>
      <c r="R143" s="56">
        <f>'[12]Daily Roster'!$R143</f>
        <v>0</v>
      </c>
      <c r="S143" s="56">
        <f>'[12]Daily Roster'!$S143</f>
        <v>0</v>
      </c>
      <c r="T143" s="56">
        <f>'[12]Daily Roster'!$T143</f>
        <v>0</v>
      </c>
    </row>
    <row r="144" spans="1:20" x14ac:dyDescent="0.3">
      <c r="A144" s="7">
        <v>43664</v>
      </c>
      <c r="B144" s="1" t="s">
        <v>3</v>
      </c>
      <c r="C144" s="56">
        <f>'[12]Daily Roster'!$C144</f>
        <v>0</v>
      </c>
      <c r="D144" s="56">
        <f>'[12]Daily Roster'!$D144</f>
        <v>0</v>
      </c>
      <c r="E144" s="56">
        <f>'[12]Daily Roster'!$E144</f>
        <v>0</v>
      </c>
      <c r="F144" s="56">
        <f>'[12]Daily Roster'!$F144</f>
        <v>0</v>
      </c>
      <c r="G144" s="56">
        <f>'[12]Daily Roster'!$G144</f>
        <v>0</v>
      </c>
      <c r="H144" s="56">
        <f>'[12]Daily Roster'!$H144</f>
        <v>0</v>
      </c>
      <c r="I144" s="56">
        <f>'[12]Daily Roster'!$I144</f>
        <v>0</v>
      </c>
      <c r="J144" s="56">
        <f>'[12]Daily Roster'!$J144</f>
        <v>0</v>
      </c>
      <c r="K144" s="56">
        <f>'[12]Daily Roster'!$K144</f>
        <v>0</v>
      </c>
      <c r="L144" s="56">
        <f>'[12]Daily Roster'!$L144</f>
        <v>0</v>
      </c>
      <c r="M144" s="56">
        <f>'[12]Daily Roster'!$M144</f>
        <v>0</v>
      </c>
      <c r="N144" s="56">
        <f>'[12]Daily Roster'!$N144</f>
        <v>0</v>
      </c>
      <c r="O144" s="56">
        <f>'[12]Daily Roster'!$O144</f>
        <v>0</v>
      </c>
      <c r="P144" s="56">
        <f>'[12]Daily Roster'!$P144</f>
        <v>0</v>
      </c>
      <c r="Q144" s="56">
        <f>'[12]Daily Roster'!$Q144</f>
        <v>0</v>
      </c>
      <c r="R144" s="56">
        <f>'[12]Daily Roster'!$R144</f>
        <v>0</v>
      </c>
      <c r="S144" s="56">
        <f>'[12]Daily Roster'!$S144</f>
        <v>0</v>
      </c>
      <c r="T144" s="56">
        <f>'[12]Daily Roster'!$T144</f>
        <v>0</v>
      </c>
    </row>
    <row r="145" spans="1:20" x14ac:dyDescent="0.3">
      <c r="A145" s="7">
        <v>43665</v>
      </c>
      <c r="B145" s="1" t="s">
        <v>4</v>
      </c>
      <c r="C145" s="56">
        <f>'[12]Daily Roster'!$C145</f>
        <v>0</v>
      </c>
      <c r="D145" s="56">
        <f>'[12]Daily Roster'!$D145</f>
        <v>0</v>
      </c>
      <c r="E145" s="56">
        <f>'[12]Daily Roster'!$E145</f>
        <v>0</v>
      </c>
      <c r="F145" s="56">
        <f>'[12]Daily Roster'!$F145</f>
        <v>0</v>
      </c>
      <c r="G145" s="56">
        <f>'[12]Daily Roster'!$G145</f>
        <v>0</v>
      </c>
      <c r="H145" s="56">
        <f>'[12]Daily Roster'!$H145</f>
        <v>0</v>
      </c>
      <c r="I145" s="56">
        <f>'[12]Daily Roster'!$I145</f>
        <v>0</v>
      </c>
      <c r="J145" s="56">
        <f>'[12]Daily Roster'!$J145</f>
        <v>0</v>
      </c>
      <c r="K145" s="56">
        <f>'[12]Daily Roster'!$K145</f>
        <v>0</v>
      </c>
      <c r="L145" s="56">
        <f>'[12]Daily Roster'!$L145</f>
        <v>0</v>
      </c>
      <c r="M145" s="56">
        <f>'[12]Daily Roster'!$M145</f>
        <v>0</v>
      </c>
      <c r="N145" s="56">
        <f>'[12]Daily Roster'!$N145</f>
        <v>0</v>
      </c>
      <c r="O145" s="56">
        <f>'[12]Daily Roster'!$O145</f>
        <v>0</v>
      </c>
      <c r="P145" s="56">
        <f>'[12]Daily Roster'!$P145</f>
        <v>0</v>
      </c>
      <c r="Q145" s="56">
        <f>'[12]Daily Roster'!$Q145</f>
        <v>0</v>
      </c>
      <c r="R145" s="56">
        <f>'[12]Daily Roster'!$R145</f>
        <v>0</v>
      </c>
      <c r="S145" s="56">
        <f>'[12]Daily Roster'!$S145</f>
        <v>0</v>
      </c>
      <c r="T145" s="56">
        <f>'[12]Daily Roster'!$T145</f>
        <v>0</v>
      </c>
    </row>
    <row r="146" spans="1:20" x14ac:dyDescent="0.3">
      <c r="A146" s="7">
        <v>43668</v>
      </c>
      <c r="B146" s="1" t="s">
        <v>5</v>
      </c>
      <c r="C146" s="56">
        <f>'[12]Daily Roster'!$C146</f>
        <v>0</v>
      </c>
      <c r="D146" s="56">
        <f>'[12]Daily Roster'!$D146</f>
        <v>0</v>
      </c>
      <c r="E146" s="56">
        <f>'[12]Daily Roster'!$E146</f>
        <v>0</v>
      </c>
      <c r="F146" s="56">
        <f>'[12]Daily Roster'!$F146</f>
        <v>0</v>
      </c>
      <c r="G146" s="56">
        <f>'[12]Daily Roster'!$G146</f>
        <v>0</v>
      </c>
      <c r="H146" s="56">
        <f>'[12]Daily Roster'!$H146</f>
        <v>0</v>
      </c>
      <c r="I146" s="56">
        <f>'[12]Daily Roster'!$I146</f>
        <v>0</v>
      </c>
      <c r="J146" s="56">
        <f>'[12]Daily Roster'!$J146</f>
        <v>0</v>
      </c>
      <c r="K146" s="56">
        <f>'[12]Daily Roster'!$K146</f>
        <v>0</v>
      </c>
      <c r="L146" s="56">
        <f>'[12]Daily Roster'!$L146</f>
        <v>0</v>
      </c>
      <c r="M146" s="56">
        <f>'[12]Daily Roster'!$M146</f>
        <v>0</v>
      </c>
      <c r="N146" s="56">
        <f>'[12]Daily Roster'!$N146</f>
        <v>0</v>
      </c>
      <c r="O146" s="56">
        <f>'[12]Daily Roster'!$O146</f>
        <v>0</v>
      </c>
      <c r="P146" s="56">
        <f>'[12]Daily Roster'!$P146</f>
        <v>0</v>
      </c>
      <c r="Q146" s="56">
        <f>'[12]Daily Roster'!$Q146</f>
        <v>0</v>
      </c>
      <c r="R146" s="56">
        <f>'[12]Daily Roster'!$R146</f>
        <v>0</v>
      </c>
      <c r="S146" s="56">
        <f>'[12]Daily Roster'!$S146</f>
        <v>0</v>
      </c>
      <c r="T146" s="56">
        <f>'[12]Daily Roster'!$T146</f>
        <v>0</v>
      </c>
    </row>
    <row r="147" spans="1:20" x14ac:dyDescent="0.3">
      <c r="A147" s="7">
        <v>43669</v>
      </c>
      <c r="B147" s="1" t="s">
        <v>1</v>
      </c>
      <c r="C147" s="56">
        <f>'[12]Daily Roster'!$C147</f>
        <v>0</v>
      </c>
      <c r="D147" s="56">
        <f>'[12]Daily Roster'!$D147</f>
        <v>0</v>
      </c>
      <c r="E147" s="56">
        <f>'[12]Daily Roster'!$E147</f>
        <v>0</v>
      </c>
      <c r="F147" s="56">
        <f>'[12]Daily Roster'!$F147</f>
        <v>0</v>
      </c>
      <c r="G147" s="56">
        <f>'[12]Daily Roster'!$G147</f>
        <v>0</v>
      </c>
      <c r="H147" s="56">
        <f>'[12]Daily Roster'!$H147</f>
        <v>0</v>
      </c>
      <c r="I147" s="56">
        <f>'[12]Daily Roster'!$I147</f>
        <v>0</v>
      </c>
      <c r="J147" s="56">
        <f>'[12]Daily Roster'!$J147</f>
        <v>0</v>
      </c>
      <c r="K147" s="56">
        <f>'[12]Daily Roster'!$K147</f>
        <v>0</v>
      </c>
      <c r="L147" s="56">
        <f>'[12]Daily Roster'!$L147</f>
        <v>0</v>
      </c>
      <c r="M147" s="56">
        <f>'[12]Daily Roster'!$M147</f>
        <v>0</v>
      </c>
      <c r="N147" s="56">
        <f>'[12]Daily Roster'!$N147</f>
        <v>0</v>
      </c>
      <c r="O147" s="56">
        <f>'[12]Daily Roster'!$O147</f>
        <v>0</v>
      </c>
      <c r="P147" s="56">
        <f>'[12]Daily Roster'!$P147</f>
        <v>0</v>
      </c>
      <c r="Q147" s="56">
        <f>'[12]Daily Roster'!$Q147</f>
        <v>0</v>
      </c>
      <c r="R147" s="56">
        <f>'[12]Daily Roster'!$R147</f>
        <v>0</v>
      </c>
      <c r="S147" s="56">
        <f>'[12]Daily Roster'!$S147</f>
        <v>0</v>
      </c>
      <c r="T147" s="56">
        <f>'[12]Daily Roster'!$T147</f>
        <v>0</v>
      </c>
    </row>
    <row r="148" spans="1:20" x14ac:dyDescent="0.3">
      <c r="A148" s="7">
        <v>43670</v>
      </c>
      <c r="B148" s="1" t="s">
        <v>2</v>
      </c>
      <c r="C148" s="56">
        <f>'[12]Daily Roster'!$C148</f>
        <v>0</v>
      </c>
      <c r="D148" s="56">
        <f>'[12]Daily Roster'!$D148</f>
        <v>0</v>
      </c>
      <c r="E148" s="56">
        <f>'[12]Daily Roster'!$E148</f>
        <v>0</v>
      </c>
      <c r="F148" s="56">
        <f>'[12]Daily Roster'!$F148</f>
        <v>0</v>
      </c>
      <c r="G148" s="56">
        <f>'[12]Daily Roster'!$G148</f>
        <v>0</v>
      </c>
      <c r="H148" s="56">
        <f>'[12]Daily Roster'!$H148</f>
        <v>0</v>
      </c>
      <c r="I148" s="56">
        <f>'[12]Daily Roster'!$I148</f>
        <v>0</v>
      </c>
      <c r="J148" s="56">
        <f>'[12]Daily Roster'!$J148</f>
        <v>0</v>
      </c>
      <c r="K148" s="56">
        <f>'[12]Daily Roster'!$K148</f>
        <v>0</v>
      </c>
      <c r="L148" s="56">
        <f>'[12]Daily Roster'!$L148</f>
        <v>0</v>
      </c>
      <c r="M148" s="56">
        <f>'[12]Daily Roster'!$M148</f>
        <v>0</v>
      </c>
      <c r="N148" s="56">
        <f>'[12]Daily Roster'!$N148</f>
        <v>0</v>
      </c>
      <c r="O148" s="56">
        <f>'[12]Daily Roster'!$O148</f>
        <v>0</v>
      </c>
      <c r="P148" s="56">
        <f>'[12]Daily Roster'!$P148</f>
        <v>0</v>
      </c>
      <c r="Q148" s="56">
        <f>'[12]Daily Roster'!$Q148</f>
        <v>0</v>
      </c>
      <c r="R148" s="56">
        <f>'[12]Daily Roster'!$R148</f>
        <v>0</v>
      </c>
      <c r="S148" s="56">
        <f>'[12]Daily Roster'!$S148</f>
        <v>0</v>
      </c>
      <c r="T148" s="56">
        <f>'[12]Daily Roster'!$T148</f>
        <v>0</v>
      </c>
    </row>
    <row r="149" spans="1:20" x14ac:dyDescent="0.3">
      <c r="A149" s="7">
        <v>43671</v>
      </c>
      <c r="B149" s="1" t="s">
        <v>3</v>
      </c>
      <c r="C149" s="56">
        <f>'[12]Daily Roster'!$C149</f>
        <v>0</v>
      </c>
      <c r="D149" s="56">
        <f>'[12]Daily Roster'!$D149</f>
        <v>0</v>
      </c>
      <c r="E149" s="56">
        <f>'[12]Daily Roster'!$E149</f>
        <v>0</v>
      </c>
      <c r="F149" s="56">
        <f>'[12]Daily Roster'!$F149</f>
        <v>0</v>
      </c>
      <c r="G149" s="56">
        <f>'[12]Daily Roster'!$G149</f>
        <v>0</v>
      </c>
      <c r="H149" s="56">
        <f>'[12]Daily Roster'!$H149</f>
        <v>0</v>
      </c>
      <c r="I149" s="56">
        <f>'[12]Daily Roster'!$I149</f>
        <v>0</v>
      </c>
      <c r="J149" s="56">
        <f>'[12]Daily Roster'!$J149</f>
        <v>0</v>
      </c>
      <c r="K149" s="56">
        <f>'[12]Daily Roster'!$K149</f>
        <v>0</v>
      </c>
      <c r="L149" s="56">
        <f>'[12]Daily Roster'!$L149</f>
        <v>0</v>
      </c>
      <c r="M149" s="56">
        <f>'[12]Daily Roster'!$M149</f>
        <v>0</v>
      </c>
      <c r="N149" s="56">
        <f>'[12]Daily Roster'!$N149</f>
        <v>0</v>
      </c>
      <c r="O149" s="56">
        <f>'[12]Daily Roster'!$O149</f>
        <v>0</v>
      </c>
      <c r="P149" s="56">
        <f>'[12]Daily Roster'!$P149</f>
        <v>0</v>
      </c>
      <c r="Q149" s="56">
        <f>'[12]Daily Roster'!$Q149</f>
        <v>0</v>
      </c>
      <c r="R149" s="56">
        <f>'[12]Daily Roster'!$R149</f>
        <v>0</v>
      </c>
      <c r="S149" s="56">
        <f>'[12]Daily Roster'!$S149</f>
        <v>0</v>
      </c>
      <c r="T149" s="56">
        <f>'[12]Daily Roster'!$T149</f>
        <v>0</v>
      </c>
    </row>
    <row r="150" spans="1:20" x14ac:dyDescent="0.3">
      <c r="A150" s="7">
        <v>43672</v>
      </c>
      <c r="B150" s="1" t="s">
        <v>4</v>
      </c>
      <c r="C150" s="56">
        <f>'[12]Daily Roster'!$C150</f>
        <v>0</v>
      </c>
      <c r="D150" s="56">
        <f>'[12]Daily Roster'!$D150</f>
        <v>0</v>
      </c>
      <c r="E150" s="56">
        <f>'[12]Daily Roster'!$E150</f>
        <v>0</v>
      </c>
      <c r="F150" s="56">
        <f>'[12]Daily Roster'!$F150</f>
        <v>0</v>
      </c>
      <c r="G150" s="56">
        <f>'[12]Daily Roster'!$G150</f>
        <v>0</v>
      </c>
      <c r="H150" s="56">
        <f>'[12]Daily Roster'!$H150</f>
        <v>0</v>
      </c>
      <c r="I150" s="56">
        <f>'[12]Daily Roster'!$I150</f>
        <v>0</v>
      </c>
      <c r="J150" s="56">
        <f>'[12]Daily Roster'!$J150</f>
        <v>0</v>
      </c>
      <c r="K150" s="56">
        <f>'[12]Daily Roster'!$K150</f>
        <v>0</v>
      </c>
      <c r="L150" s="56">
        <f>'[12]Daily Roster'!$L150</f>
        <v>0</v>
      </c>
      <c r="M150" s="56">
        <f>'[12]Daily Roster'!$M150</f>
        <v>0</v>
      </c>
      <c r="N150" s="56">
        <f>'[12]Daily Roster'!$N150</f>
        <v>0</v>
      </c>
      <c r="O150" s="56">
        <f>'[12]Daily Roster'!$O150</f>
        <v>0</v>
      </c>
      <c r="P150" s="56">
        <f>'[12]Daily Roster'!$P150</f>
        <v>0</v>
      </c>
      <c r="Q150" s="56">
        <f>'[12]Daily Roster'!$Q150</f>
        <v>0</v>
      </c>
      <c r="R150" s="56">
        <f>'[12]Daily Roster'!$R150</f>
        <v>0</v>
      </c>
      <c r="S150" s="56">
        <f>'[12]Daily Roster'!$S150</f>
        <v>0</v>
      </c>
      <c r="T150" s="56">
        <f>'[12]Daily Roster'!$T150</f>
        <v>0</v>
      </c>
    </row>
    <row r="151" spans="1:20" x14ac:dyDescent="0.3">
      <c r="A151" s="7">
        <v>43675</v>
      </c>
      <c r="B151" s="1" t="s">
        <v>5</v>
      </c>
      <c r="C151" s="56">
        <f>'[12]Daily Roster'!$C151</f>
        <v>0</v>
      </c>
      <c r="D151" s="56">
        <f>'[12]Daily Roster'!$D151</f>
        <v>0</v>
      </c>
      <c r="E151" s="56">
        <f>'[12]Daily Roster'!$E151</f>
        <v>0</v>
      </c>
      <c r="F151" s="56">
        <f>'[12]Daily Roster'!$F151</f>
        <v>0</v>
      </c>
      <c r="G151" s="56">
        <f>'[12]Daily Roster'!$G151</f>
        <v>0</v>
      </c>
      <c r="H151" s="56">
        <f>'[12]Daily Roster'!$H151</f>
        <v>0</v>
      </c>
      <c r="I151" s="56">
        <f>'[12]Daily Roster'!$I151</f>
        <v>0</v>
      </c>
      <c r="J151" s="56">
        <f>'[12]Daily Roster'!$J151</f>
        <v>0</v>
      </c>
      <c r="K151" s="56">
        <f>'[12]Daily Roster'!$K151</f>
        <v>0</v>
      </c>
      <c r="L151" s="56">
        <f>'[12]Daily Roster'!$L151</f>
        <v>0</v>
      </c>
      <c r="M151" s="56">
        <f>'[12]Daily Roster'!$M151</f>
        <v>0</v>
      </c>
      <c r="N151" s="56">
        <f>'[12]Daily Roster'!$N151</f>
        <v>0</v>
      </c>
      <c r="O151" s="56">
        <f>'[12]Daily Roster'!$O151</f>
        <v>0</v>
      </c>
      <c r="P151" s="56">
        <f>'[12]Daily Roster'!$P151</f>
        <v>0</v>
      </c>
      <c r="Q151" s="56">
        <f>'[12]Daily Roster'!$Q151</f>
        <v>0</v>
      </c>
      <c r="R151" s="56">
        <f>'[12]Daily Roster'!$R151</f>
        <v>0</v>
      </c>
      <c r="S151" s="56">
        <f>'[12]Daily Roster'!$S151</f>
        <v>0</v>
      </c>
      <c r="T151" s="56">
        <f>'[12]Daily Roster'!$T151</f>
        <v>0</v>
      </c>
    </row>
    <row r="152" spans="1:20" x14ac:dyDescent="0.3">
      <c r="A152" s="7">
        <v>43676</v>
      </c>
      <c r="B152" s="1" t="s">
        <v>1</v>
      </c>
      <c r="C152" s="56">
        <f>'[12]Daily Roster'!$C152</f>
        <v>0</v>
      </c>
      <c r="D152" s="56">
        <f>'[12]Daily Roster'!$D152</f>
        <v>0</v>
      </c>
      <c r="E152" s="56">
        <f>'[12]Daily Roster'!$E152</f>
        <v>0</v>
      </c>
      <c r="F152" s="56">
        <f>'[12]Daily Roster'!$F152</f>
        <v>0</v>
      </c>
      <c r="G152" s="56">
        <f>'[12]Daily Roster'!$G152</f>
        <v>0</v>
      </c>
      <c r="H152" s="56">
        <f>'[12]Daily Roster'!$H152</f>
        <v>0</v>
      </c>
      <c r="I152" s="56">
        <f>'[12]Daily Roster'!$I152</f>
        <v>0</v>
      </c>
      <c r="J152" s="56">
        <f>'[12]Daily Roster'!$J152</f>
        <v>0</v>
      </c>
      <c r="K152" s="56">
        <f>'[12]Daily Roster'!$K152</f>
        <v>0</v>
      </c>
      <c r="L152" s="56">
        <f>'[12]Daily Roster'!$L152</f>
        <v>0</v>
      </c>
      <c r="M152" s="56">
        <f>'[12]Daily Roster'!$M152</f>
        <v>0</v>
      </c>
      <c r="N152" s="56">
        <f>'[12]Daily Roster'!$N152</f>
        <v>0</v>
      </c>
      <c r="O152" s="56">
        <f>'[12]Daily Roster'!$O152</f>
        <v>0</v>
      </c>
      <c r="P152" s="56">
        <f>'[12]Daily Roster'!$P152</f>
        <v>0</v>
      </c>
      <c r="Q152" s="56">
        <f>'[12]Daily Roster'!$Q152</f>
        <v>0</v>
      </c>
      <c r="R152" s="56">
        <f>'[12]Daily Roster'!$R152</f>
        <v>0</v>
      </c>
      <c r="S152" s="56">
        <f>'[12]Daily Roster'!$S152</f>
        <v>0</v>
      </c>
      <c r="T152" s="56">
        <f>'[12]Daily Roster'!$T152</f>
        <v>0</v>
      </c>
    </row>
    <row r="153" spans="1:20" x14ac:dyDescent="0.3">
      <c r="A153" s="7">
        <v>43677</v>
      </c>
      <c r="B153" s="1" t="s">
        <v>2</v>
      </c>
      <c r="C153" s="56">
        <f>'[12]Daily Roster'!$C153</f>
        <v>0</v>
      </c>
      <c r="D153" s="56">
        <f>'[12]Daily Roster'!$D153</f>
        <v>0</v>
      </c>
      <c r="E153" s="56">
        <f>'[12]Daily Roster'!$E153</f>
        <v>0</v>
      </c>
      <c r="F153" s="56">
        <f>'[12]Daily Roster'!$F153</f>
        <v>0</v>
      </c>
      <c r="G153" s="56">
        <f>'[12]Daily Roster'!$G153</f>
        <v>0</v>
      </c>
      <c r="H153" s="56">
        <f>'[12]Daily Roster'!$H153</f>
        <v>0</v>
      </c>
      <c r="I153" s="56">
        <f>'[12]Daily Roster'!$I153</f>
        <v>0</v>
      </c>
      <c r="J153" s="56">
        <f>'[12]Daily Roster'!$J153</f>
        <v>0</v>
      </c>
      <c r="K153" s="56">
        <f>'[12]Daily Roster'!$K153</f>
        <v>0</v>
      </c>
      <c r="L153" s="56">
        <f>'[12]Daily Roster'!$L153</f>
        <v>0</v>
      </c>
      <c r="M153" s="56">
        <f>'[12]Daily Roster'!$M153</f>
        <v>0</v>
      </c>
      <c r="N153" s="56">
        <f>'[12]Daily Roster'!$N153</f>
        <v>0</v>
      </c>
      <c r="O153" s="56">
        <f>'[12]Daily Roster'!$O153</f>
        <v>0</v>
      </c>
      <c r="P153" s="56">
        <f>'[12]Daily Roster'!$P153</f>
        <v>0</v>
      </c>
      <c r="Q153" s="56">
        <f>'[12]Daily Roster'!$Q153</f>
        <v>0</v>
      </c>
      <c r="R153" s="56">
        <f>'[12]Daily Roster'!$R153</f>
        <v>0</v>
      </c>
      <c r="S153" s="56">
        <f>'[12]Daily Roster'!$S153</f>
        <v>0</v>
      </c>
      <c r="T153" s="56">
        <f>'[12]Daily Roster'!$T153</f>
        <v>0</v>
      </c>
    </row>
    <row r="154" spans="1:20" x14ac:dyDescent="0.3">
      <c r="A154" s="7">
        <v>43678</v>
      </c>
      <c r="B154" s="1" t="s">
        <v>3</v>
      </c>
      <c r="C154" s="56">
        <f>'[12]Daily Roster'!$C154</f>
        <v>0</v>
      </c>
      <c r="D154" s="56">
        <f>'[12]Daily Roster'!$D154</f>
        <v>0</v>
      </c>
      <c r="E154" s="56">
        <f>'[12]Daily Roster'!$E154</f>
        <v>0</v>
      </c>
      <c r="F154" s="56">
        <f>'[12]Daily Roster'!$F154</f>
        <v>0</v>
      </c>
      <c r="G154" s="56">
        <f>'[12]Daily Roster'!$G154</f>
        <v>0</v>
      </c>
      <c r="H154" s="56">
        <f>'[12]Daily Roster'!$H154</f>
        <v>0</v>
      </c>
      <c r="I154" s="56">
        <f>'[12]Daily Roster'!$I154</f>
        <v>0</v>
      </c>
      <c r="J154" s="56">
        <f>'[12]Daily Roster'!$J154</f>
        <v>0</v>
      </c>
      <c r="K154" s="56">
        <f>'[12]Daily Roster'!$K154</f>
        <v>0</v>
      </c>
      <c r="L154" s="56">
        <f>'[12]Daily Roster'!$L154</f>
        <v>0</v>
      </c>
      <c r="M154" s="56">
        <f>'[12]Daily Roster'!$M154</f>
        <v>0</v>
      </c>
      <c r="N154" s="56">
        <f>'[12]Daily Roster'!$N154</f>
        <v>0</v>
      </c>
      <c r="O154" s="56">
        <f>'[12]Daily Roster'!$O154</f>
        <v>0</v>
      </c>
      <c r="P154" s="56">
        <f>'[12]Daily Roster'!$P154</f>
        <v>0</v>
      </c>
      <c r="Q154" s="56">
        <f>'[12]Daily Roster'!$Q154</f>
        <v>0</v>
      </c>
      <c r="R154" s="56">
        <f>'[12]Daily Roster'!$R154</f>
        <v>0</v>
      </c>
      <c r="S154" s="56">
        <f>'[12]Daily Roster'!$S154</f>
        <v>0</v>
      </c>
      <c r="T154" s="56">
        <f>'[12]Daily Roster'!$T154</f>
        <v>0</v>
      </c>
    </row>
    <row r="155" spans="1:20" x14ac:dyDescent="0.3">
      <c r="A155" s="7">
        <v>43679</v>
      </c>
      <c r="B155" s="1" t="s">
        <v>4</v>
      </c>
      <c r="C155" s="56">
        <f>'[12]Daily Roster'!$C155</f>
        <v>0</v>
      </c>
      <c r="D155" s="56">
        <f>'[12]Daily Roster'!$D155</f>
        <v>0</v>
      </c>
      <c r="E155" s="56">
        <f>'[12]Daily Roster'!$E155</f>
        <v>0</v>
      </c>
      <c r="F155" s="56">
        <f>'[12]Daily Roster'!$F155</f>
        <v>0</v>
      </c>
      <c r="G155" s="56">
        <f>'[12]Daily Roster'!$G155</f>
        <v>0</v>
      </c>
      <c r="H155" s="56">
        <f>'[12]Daily Roster'!$H155</f>
        <v>0</v>
      </c>
      <c r="I155" s="56">
        <f>'[12]Daily Roster'!$I155</f>
        <v>0</v>
      </c>
      <c r="J155" s="56">
        <f>'[12]Daily Roster'!$J155</f>
        <v>0</v>
      </c>
      <c r="K155" s="56">
        <f>'[12]Daily Roster'!$K155</f>
        <v>0</v>
      </c>
      <c r="L155" s="56">
        <f>'[12]Daily Roster'!$L155</f>
        <v>0</v>
      </c>
      <c r="M155" s="56">
        <f>'[12]Daily Roster'!$M155</f>
        <v>0</v>
      </c>
      <c r="N155" s="56">
        <f>'[12]Daily Roster'!$N155</f>
        <v>0</v>
      </c>
      <c r="O155" s="56">
        <f>'[12]Daily Roster'!$O155</f>
        <v>0</v>
      </c>
      <c r="P155" s="56">
        <f>'[12]Daily Roster'!$P155</f>
        <v>0</v>
      </c>
      <c r="Q155" s="56">
        <f>'[12]Daily Roster'!$Q155</f>
        <v>0</v>
      </c>
      <c r="R155" s="56">
        <f>'[12]Daily Roster'!$R155</f>
        <v>0</v>
      </c>
      <c r="S155" s="56">
        <f>'[12]Daily Roster'!$S155</f>
        <v>0</v>
      </c>
      <c r="T155" s="56">
        <f>'[12]Daily Roster'!$T155</f>
        <v>0</v>
      </c>
    </row>
    <row r="156" spans="1:20" x14ac:dyDescent="0.3">
      <c r="A156" s="7">
        <v>43682</v>
      </c>
      <c r="B156" s="1" t="s">
        <v>5</v>
      </c>
      <c r="C156" s="56">
        <f>'[12]Daily Roster'!$C156</f>
        <v>0</v>
      </c>
      <c r="D156" s="56">
        <f>'[12]Daily Roster'!$D156</f>
        <v>0</v>
      </c>
      <c r="E156" s="56">
        <f>'[12]Daily Roster'!$E156</f>
        <v>0</v>
      </c>
      <c r="F156" s="56">
        <f>'[12]Daily Roster'!$F156</f>
        <v>0</v>
      </c>
      <c r="G156" s="56">
        <f>'[12]Daily Roster'!$G156</f>
        <v>0</v>
      </c>
      <c r="H156" s="56">
        <f>'[12]Daily Roster'!$H156</f>
        <v>0</v>
      </c>
      <c r="I156" s="56">
        <f>'[12]Daily Roster'!$I156</f>
        <v>0</v>
      </c>
      <c r="J156" s="56">
        <f>'[12]Daily Roster'!$J156</f>
        <v>0</v>
      </c>
      <c r="K156" s="56">
        <f>'[12]Daily Roster'!$K156</f>
        <v>0</v>
      </c>
      <c r="L156" s="56">
        <f>'[12]Daily Roster'!$L156</f>
        <v>0</v>
      </c>
      <c r="M156" s="56">
        <f>'[12]Daily Roster'!$M156</f>
        <v>0</v>
      </c>
      <c r="N156" s="56">
        <f>'[12]Daily Roster'!$N156</f>
        <v>0</v>
      </c>
      <c r="O156" s="56">
        <f>'[12]Daily Roster'!$O156</f>
        <v>0</v>
      </c>
      <c r="P156" s="56">
        <f>'[12]Daily Roster'!$P156</f>
        <v>0</v>
      </c>
      <c r="Q156" s="56">
        <f>'[12]Daily Roster'!$Q156</f>
        <v>0</v>
      </c>
      <c r="R156" s="56">
        <f>'[12]Daily Roster'!$R156</f>
        <v>0</v>
      </c>
      <c r="S156" s="56">
        <f>'[12]Daily Roster'!$S156</f>
        <v>0</v>
      </c>
      <c r="T156" s="56">
        <f>'[12]Daily Roster'!$T156</f>
        <v>0</v>
      </c>
    </row>
    <row r="157" spans="1:20" x14ac:dyDescent="0.3">
      <c r="A157" s="7">
        <v>43683</v>
      </c>
      <c r="B157" s="1" t="s">
        <v>1</v>
      </c>
      <c r="C157" s="56">
        <f>'[12]Daily Roster'!$C157</f>
        <v>0</v>
      </c>
      <c r="D157" s="56">
        <f>'[12]Daily Roster'!$D157</f>
        <v>0</v>
      </c>
      <c r="E157" s="56">
        <f>'[12]Daily Roster'!$E157</f>
        <v>0</v>
      </c>
      <c r="F157" s="56">
        <f>'[12]Daily Roster'!$F157</f>
        <v>0</v>
      </c>
      <c r="G157" s="56">
        <f>'[12]Daily Roster'!$G157</f>
        <v>0</v>
      </c>
      <c r="H157" s="56">
        <f>'[12]Daily Roster'!$H157</f>
        <v>0</v>
      </c>
      <c r="I157" s="56">
        <f>'[12]Daily Roster'!$I157</f>
        <v>0</v>
      </c>
      <c r="J157" s="56">
        <f>'[12]Daily Roster'!$J157</f>
        <v>0</v>
      </c>
      <c r="K157" s="56">
        <f>'[12]Daily Roster'!$K157</f>
        <v>0</v>
      </c>
      <c r="L157" s="56">
        <f>'[12]Daily Roster'!$L157</f>
        <v>0</v>
      </c>
      <c r="M157" s="56">
        <f>'[12]Daily Roster'!$M157</f>
        <v>0</v>
      </c>
      <c r="N157" s="56">
        <f>'[12]Daily Roster'!$N157</f>
        <v>0</v>
      </c>
      <c r="O157" s="56">
        <f>'[12]Daily Roster'!$O157</f>
        <v>0</v>
      </c>
      <c r="P157" s="56">
        <f>'[12]Daily Roster'!$P157</f>
        <v>0</v>
      </c>
      <c r="Q157" s="56">
        <f>'[12]Daily Roster'!$Q157</f>
        <v>0</v>
      </c>
      <c r="R157" s="56">
        <f>'[12]Daily Roster'!$R157</f>
        <v>0</v>
      </c>
      <c r="S157" s="56">
        <f>'[12]Daily Roster'!$S157</f>
        <v>0</v>
      </c>
      <c r="T157" s="56">
        <f>'[12]Daily Roster'!$T157</f>
        <v>0</v>
      </c>
    </row>
    <row r="158" spans="1:20" x14ac:dyDescent="0.3">
      <c r="A158" s="7">
        <v>43684</v>
      </c>
      <c r="B158" s="1" t="s">
        <v>2</v>
      </c>
      <c r="C158" s="56">
        <f>'[12]Daily Roster'!$C158</f>
        <v>0</v>
      </c>
      <c r="D158" s="56">
        <f>'[12]Daily Roster'!$D158</f>
        <v>0</v>
      </c>
      <c r="E158" s="56">
        <f>'[12]Daily Roster'!$E158</f>
        <v>0</v>
      </c>
      <c r="F158" s="56">
        <f>'[12]Daily Roster'!$F158</f>
        <v>0</v>
      </c>
      <c r="G158" s="56">
        <f>'[12]Daily Roster'!$G158</f>
        <v>0</v>
      </c>
      <c r="H158" s="56">
        <f>'[12]Daily Roster'!$H158</f>
        <v>0</v>
      </c>
      <c r="I158" s="56">
        <f>'[12]Daily Roster'!$I158</f>
        <v>0</v>
      </c>
      <c r="J158" s="56">
        <f>'[12]Daily Roster'!$J158</f>
        <v>0</v>
      </c>
      <c r="K158" s="56">
        <f>'[12]Daily Roster'!$K158</f>
        <v>0</v>
      </c>
      <c r="L158" s="56">
        <f>'[12]Daily Roster'!$L158</f>
        <v>0</v>
      </c>
      <c r="M158" s="56">
        <f>'[12]Daily Roster'!$M158</f>
        <v>0</v>
      </c>
      <c r="N158" s="56">
        <f>'[12]Daily Roster'!$N158</f>
        <v>0</v>
      </c>
      <c r="O158" s="56">
        <f>'[12]Daily Roster'!$O158</f>
        <v>0</v>
      </c>
      <c r="P158" s="56">
        <f>'[12]Daily Roster'!$P158</f>
        <v>0</v>
      </c>
      <c r="Q158" s="56">
        <f>'[12]Daily Roster'!$Q158</f>
        <v>0</v>
      </c>
      <c r="R158" s="56">
        <f>'[12]Daily Roster'!$R158</f>
        <v>0</v>
      </c>
      <c r="S158" s="56">
        <f>'[12]Daily Roster'!$S158</f>
        <v>0</v>
      </c>
      <c r="T158" s="56">
        <f>'[12]Daily Roster'!$T158</f>
        <v>0</v>
      </c>
    </row>
    <row r="159" spans="1:20" x14ac:dyDescent="0.3">
      <c r="A159" s="7">
        <v>43685</v>
      </c>
      <c r="B159" s="1" t="s">
        <v>3</v>
      </c>
      <c r="C159" s="56">
        <f>'[12]Daily Roster'!$C159</f>
        <v>0</v>
      </c>
      <c r="D159" s="56">
        <f>'[12]Daily Roster'!$D159</f>
        <v>0</v>
      </c>
      <c r="E159" s="56">
        <f>'[12]Daily Roster'!$E159</f>
        <v>0</v>
      </c>
      <c r="F159" s="56">
        <f>'[12]Daily Roster'!$F159</f>
        <v>0</v>
      </c>
      <c r="G159" s="56">
        <f>'[12]Daily Roster'!$G159</f>
        <v>0</v>
      </c>
      <c r="H159" s="56">
        <f>'[12]Daily Roster'!$H159</f>
        <v>0</v>
      </c>
      <c r="I159" s="56">
        <f>'[12]Daily Roster'!$I159</f>
        <v>0</v>
      </c>
      <c r="J159" s="56">
        <f>'[12]Daily Roster'!$J159</f>
        <v>0</v>
      </c>
      <c r="K159" s="56">
        <f>'[12]Daily Roster'!$K159</f>
        <v>0</v>
      </c>
      <c r="L159" s="56">
        <f>'[12]Daily Roster'!$L159</f>
        <v>0</v>
      </c>
      <c r="M159" s="56">
        <f>'[12]Daily Roster'!$M159</f>
        <v>0</v>
      </c>
      <c r="N159" s="56">
        <f>'[12]Daily Roster'!$N159</f>
        <v>0</v>
      </c>
      <c r="O159" s="56">
        <f>'[12]Daily Roster'!$O159</f>
        <v>0</v>
      </c>
      <c r="P159" s="56">
        <f>'[12]Daily Roster'!$P159</f>
        <v>0</v>
      </c>
      <c r="Q159" s="56">
        <f>'[12]Daily Roster'!$Q159</f>
        <v>0</v>
      </c>
      <c r="R159" s="56">
        <f>'[12]Daily Roster'!$R159</f>
        <v>0</v>
      </c>
      <c r="S159" s="56">
        <f>'[12]Daily Roster'!$S159</f>
        <v>0</v>
      </c>
      <c r="T159" s="56">
        <f>'[12]Daily Roster'!$T159</f>
        <v>0</v>
      </c>
    </row>
    <row r="160" spans="1:20" x14ac:dyDescent="0.3">
      <c r="A160" s="7">
        <v>43686</v>
      </c>
      <c r="B160" s="1" t="s">
        <v>4</v>
      </c>
      <c r="C160" s="56">
        <f>'[12]Daily Roster'!$C160</f>
        <v>0</v>
      </c>
      <c r="D160" s="56">
        <f>'[12]Daily Roster'!$D160</f>
        <v>0</v>
      </c>
      <c r="E160" s="56">
        <f>'[12]Daily Roster'!$E160</f>
        <v>0</v>
      </c>
      <c r="F160" s="56">
        <f>'[12]Daily Roster'!$F160</f>
        <v>0</v>
      </c>
      <c r="G160" s="56">
        <f>'[12]Daily Roster'!$G160</f>
        <v>0</v>
      </c>
      <c r="H160" s="56">
        <f>'[12]Daily Roster'!$H160</f>
        <v>0</v>
      </c>
      <c r="I160" s="56">
        <f>'[12]Daily Roster'!$I160</f>
        <v>0</v>
      </c>
      <c r="J160" s="56">
        <f>'[12]Daily Roster'!$J160</f>
        <v>0</v>
      </c>
      <c r="K160" s="56">
        <f>'[12]Daily Roster'!$K160</f>
        <v>0</v>
      </c>
      <c r="L160" s="56">
        <f>'[12]Daily Roster'!$L160</f>
        <v>0</v>
      </c>
      <c r="M160" s="56">
        <f>'[12]Daily Roster'!$M160</f>
        <v>0</v>
      </c>
      <c r="N160" s="56">
        <f>'[12]Daily Roster'!$N160</f>
        <v>0</v>
      </c>
      <c r="O160" s="56">
        <f>'[12]Daily Roster'!$O160</f>
        <v>0</v>
      </c>
      <c r="P160" s="56">
        <f>'[12]Daily Roster'!$P160</f>
        <v>0</v>
      </c>
      <c r="Q160" s="56">
        <f>'[12]Daily Roster'!$Q160</f>
        <v>0</v>
      </c>
      <c r="R160" s="56">
        <f>'[12]Daily Roster'!$R160</f>
        <v>0</v>
      </c>
      <c r="S160" s="56">
        <f>'[12]Daily Roster'!$S160</f>
        <v>0</v>
      </c>
      <c r="T160" s="56">
        <f>'[12]Daily Roster'!$T160</f>
        <v>0</v>
      </c>
    </row>
    <row r="161" spans="1:20" x14ac:dyDescent="0.3">
      <c r="A161" s="7">
        <v>43689</v>
      </c>
      <c r="B161" s="1" t="s">
        <v>5</v>
      </c>
      <c r="C161" s="56">
        <f>'[12]Daily Roster'!$C161</f>
        <v>0</v>
      </c>
      <c r="D161" s="56">
        <f>'[12]Daily Roster'!$D161</f>
        <v>0</v>
      </c>
      <c r="E161" s="56">
        <f>'[12]Daily Roster'!$E161</f>
        <v>0</v>
      </c>
      <c r="F161" s="56">
        <f>'[12]Daily Roster'!$F161</f>
        <v>0</v>
      </c>
      <c r="G161" s="56">
        <f>'[12]Daily Roster'!$G161</f>
        <v>0</v>
      </c>
      <c r="H161" s="56">
        <f>'[12]Daily Roster'!$H161</f>
        <v>0</v>
      </c>
      <c r="I161" s="56">
        <f>'[12]Daily Roster'!$I161</f>
        <v>0</v>
      </c>
      <c r="J161" s="56">
        <f>'[12]Daily Roster'!$J161</f>
        <v>0</v>
      </c>
      <c r="K161" s="56">
        <f>'[12]Daily Roster'!$K161</f>
        <v>0</v>
      </c>
      <c r="L161" s="56">
        <f>'[12]Daily Roster'!$L161</f>
        <v>0</v>
      </c>
      <c r="M161" s="56">
        <f>'[12]Daily Roster'!$M161</f>
        <v>0</v>
      </c>
      <c r="N161" s="56">
        <f>'[12]Daily Roster'!$N161</f>
        <v>0</v>
      </c>
      <c r="O161" s="56">
        <f>'[12]Daily Roster'!$O161</f>
        <v>0</v>
      </c>
      <c r="P161" s="56">
        <f>'[12]Daily Roster'!$P161</f>
        <v>0</v>
      </c>
      <c r="Q161" s="56">
        <f>'[12]Daily Roster'!$Q161</f>
        <v>0</v>
      </c>
      <c r="R161" s="56">
        <f>'[12]Daily Roster'!$R161</f>
        <v>0</v>
      </c>
      <c r="S161" s="56">
        <f>'[12]Daily Roster'!$S161</f>
        <v>0</v>
      </c>
      <c r="T161" s="56">
        <f>'[12]Daily Roster'!$T161</f>
        <v>0</v>
      </c>
    </row>
    <row r="162" spans="1:20" x14ac:dyDescent="0.3">
      <c r="A162" s="7">
        <v>43690</v>
      </c>
      <c r="B162" s="1" t="s">
        <v>1</v>
      </c>
      <c r="C162" s="56">
        <f>'[12]Daily Roster'!$C162</f>
        <v>0</v>
      </c>
      <c r="D162" s="56">
        <f>'[12]Daily Roster'!$D162</f>
        <v>0</v>
      </c>
      <c r="E162" s="56">
        <f>'[12]Daily Roster'!$E162</f>
        <v>0</v>
      </c>
      <c r="F162" s="56">
        <f>'[12]Daily Roster'!$F162</f>
        <v>0</v>
      </c>
      <c r="G162" s="56">
        <f>'[12]Daily Roster'!$G162</f>
        <v>0</v>
      </c>
      <c r="H162" s="56">
        <f>'[12]Daily Roster'!$H162</f>
        <v>0</v>
      </c>
      <c r="I162" s="56">
        <f>'[12]Daily Roster'!$I162</f>
        <v>0</v>
      </c>
      <c r="J162" s="56">
        <f>'[12]Daily Roster'!$J162</f>
        <v>0</v>
      </c>
      <c r="K162" s="56">
        <f>'[12]Daily Roster'!$K162</f>
        <v>0</v>
      </c>
      <c r="L162" s="56">
        <f>'[12]Daily Roster'!$L162</f>
        <v>0</v>
      </c>
      <c r="M162" s="56">
        <f>'[12]Daily Roster'!$M162</f>
        <v>0</v>
      </c>
      <c r="N162" s="56">
        <f>'[12]Daily Roster'!$N162</f>
        <v>0</v>
      </c>
      <c r="O162" s="56">
        <f>'[12]Daily Roster'!$O162</f>
        <v>0</v>
      </c>
      <c r="P162" s="56">
        <f>'[12]Daily Roster'!$P162</f>
        <v>0</v>
      </c>
      <c r="Q162" s="56">
        <f>'[12]Daily Roster'!$Q162</f>
        <v>0</v>
      </c>
      <c r="R162" s="56">
        <f>'[12]Daily Roster'!$R162</f>
        <v>0</v>
      </c>
      <c r="S162" s="56">
        <f>'[12]Daily Roster'!$S162</f>
        <v>0</v>
      </c>
      <c r="T162" s="56">
        <f>'[12]Daily Roster'!$T162</f>
        <v>0</v>
      </c>
    </row>
    <row r="163" spans="1:20" x14ac:dyDescent="0.3">
      <c r="A163" s="7">
        <v>43691</v>
      </c>
      <c r="B163" s="1" t="s">
        <v>2</v>
      </c>
      <c r="C163" s="56">
        <f>'[12]Daily Roster'!$C163</f>
        <v>0</v>
      </c>
      <c r="D163" s="56">
        <f>'[12]Daily Roster'!$D163</f>
        <v>0</v>
      </c>
      <c r="E163" s="56">
        <f>'[12]Daily Roster'!$E163</f>
        <v>0</v>
      </c>
      <c r="F163" s="56">
        <f>'[12]Daily Roster'!$F163</f>
        <v>0</v>
      </c>
      <c r="G163" s="56">
        <f>'[12]Daily Roster'!$G163</f>
        <v>0</v>
      </c>
      <c r="H163" s="56">
        <f>'[12]Daily Roster'!$H163</f>
        <v>0</v>
      </c>
      <c r="I163" s="56">
        <f>'[12]Daily Roster'!$I163</f>
        <v>0</v>
      </c>
      <c r="J163" s="56">
        <f>'[12]Daily Roster'!$J163</f>
        <v>0</v>
      </c>
      <c r="K163" s="56">
        <f>'[12]Daily Roster'!$K163</f>
        <v>0</v>
      </c>
      <c r="L163" s="56">
        <f>'[12]Daily Roster'!$L163</f>
        <v>0</v>
      </c>
      <c r="M163" s="56">
        <f>'[12]Daily Roster'!$M163</f>
        <v>0</v>
      </c>
      <c r="N163" s="56">
        <f>'[12]Daily Roster'!$N163</f>
        <v>0</v>
      </c>
      <c r="O163" s="56">
        <f>'[12]Daily Roster'!$O163</f>
        <v>0</v>
      </c>
      <c r="P163" s="56">
        <f>'[12]Daily Roster'!$P163</f>
        <v>0</v>
      </c>
      <c r="Q163" s="56">
        <f>'[12]Daily Roster'!$Q163</f>
        <v>0</v>
      </c>
      <c r="R163" s="56">
        <f>'[12]Daily Roster'!$R163</f>
        <v>0</v>
      </c>
      <c r="S163" s="56">
        <f>'[12]Daily Roster'!$S163</f>
        <v>0</v>
      </c>
      <c r="T163" s="56">
        <f>'[12]Daily Roster'!$T163</f>
        <v>0</v>
      </c>
    </row>
    <row r="164" spans="1:20" x14ac:dyDescent="0.3">
      <c r="A164" s="7">
        <v>43692</v>
      </c>
      <c r="B164" s="1" t="s">
        <v>3</v>
      </c>
      <c r="C164" s="56">
        <f>'[12]Daily Roster'!$C164</f>
        <v>0</v>
      </c>
      <c r="D164" s="56">
        <f>'[12]Daily Roster'!$D164</f>
        <v>0</v>
      </c>
      <c r="E164" s="56">
        <f>'[12]Daily Roster'!$E164</f>
        <v>0</v>
      </c>
      <c r="F164" s="56">
        <f>'[12]Daily Roster'!$F164</f>
        <v>0</v>
      </c>
      <c r="G164" s="56">
        <f>'[12]Daily Roster'!$G164</f>
        <v>0</v>
      </c>
      <c r="H164" s="56">
        <f>'[12]Daily Roster'!$H164</f>
        <v>0</v>
      </c>
      <c r="I164" s="56">
        <f>'[12]Daily Roster'!$I164</f>
        <v>0</v>
      </c>
      <c r="J164" s="56">
        <f>'[12]Daily Roster'!$J164</f>
        <v>0</v>
      </c>
      <c r="K164" s="56">
        <f>'[12]Daily Roster'!$K164</f>
        <v>0</v>
      </c>
      <c r="L164" s="56">
        <f>'[12]Daily Roster'!$L164</f>
        <v>0</v>
      </c>
      <c r="M164" s="56">
        <f>'[12]Daily Roster'!$M164</f>
        <v>0</v>
      </c>
      <c r="N164" s="56">
        <f>'[12]Daily Roster'!$N164</f>
        <v>0</v>
      </c>
      <c r="O164" s="56">
        <f>'[12]Daily Roster'!$O164</f>
        <v>0</v>
      </c>
      <c r="P164" s="56">
        <f>'[12]Daily Roster'!$P164</f>
        <v>0</v>
      </c>
      <c r="Q164" s="56">
        <f>'[12]Daily Roster'!$Q164</f>
        <v>0</v>
      </c>
      <c r="R164" s="56">
        <f>'[12]Daily Roster'!$R164</f>
        <v>0</v>
      </c>
      <c r="S164" s="56">
        <f>'[12]Daily Roster'!$S164</f>
        <v>0</v>
      </c>
      <c r="T164" s="56">
        <f>'[12]Daily Roster'!$T164</f>
        <v>0</v>
      </c>
    </row>
    <row r="165" spans="1:20" x14ac:dyDescent="0.3">
      <c r="A165" s="7">
        <v>43693</v>
      </c>
      <c r="B165" s="1" t="s">
        <v>4</v>
      </c>
      <c r="C165" s="56">
        <f>'[12]Daily Roster'!$C165</f>
        <v>0</v>
      </c>
      <c r="D165" s="56">
        <f>'[12]Daily Roster'!$D165</f>
        <v>0</v>
      </c>
      <c r="E165" s="56">
        <f>'[12]Daily Roster'!$E165</f>
        <v>0</v>
      </c>
      <c r="F165" s="56">
        <f>'[12]Daily Roster'!$F165</f>
        <v>0</v>
      </c>
      <c r="G165" s="56">
        <f>'[12]Daily Roster'!$G165</f>
        <v>0</v>
      </c>
      <c r="H165" s="56">
        <f>'[12]Daily Roster'!$H165</f>
        <v>0</v>
      </c>
      <c r="I165" s="56">
        <f>'[12]Daily Roster'!$I165</f>
        <v>0</v>
      </c>
      <c r="J165" s="56">
        <f>'[12]Daily Roster'!$J165</f>
        <v>0</v>
      </c>
      <c r="K165" s="56">
        <f>'[12]Daily Roster'!$K165</f>
        <v>0</v>
      </c>
      <c r="L165" s="56">
        <f>'[12]Daily Roster'!$L165</f>
        <v>0</v>
      </c>
      <c r="M165" s="56">
        <f>'[12]Daily Roster'!$M165</f>
        <v>0</v>
      </c>
      <c r="N165" s="56">
        <f>'[12]Daily Roster'!$N165</f>
        <v>0</v>
      </c>
      <c r="O165" s="56">
        <f>'[12]Daily Roster'!$O165</f>
        <v>0</v>
      </c>
      <c r="P165" s="56">
        <f>'[12]Daily Roster'!$P165</f>
        <v>0</v>
      </c>
      <c r="Q165" s="56">
        <f>'[12]Daily Roster'!$Q165</f>
        <v>0</v>
      </c>
      <c r="R165" s="56">
        <f>'[12]Daily Roster'!$R165</f>
        <v>0</v>
      </c>
      <c r="S165" s="56">
        <f>'[12]Daily Roster'!$S165</f>
        <v>0</v>
      </c>
      <c r="T165" s="56">
        <f>'[12]Daily Roster'!$T165</f>
        <v>0</v>
      </c>
    </row>
    <row r="166" spans="1:20" x14ac:dyDescent="0.3">
      <c r="A166" s="7">
        <v>43696</v>
      </c>
      <c r="B166" s="1" t="s">
        <v>5</v>
      </c>
      <c r="C166" s="56">
        <f>'[12]Daily Roster'!$C166</f>
        <v>0</v>
      </c>
      <c r="D166" s="56">
        <f>'[12]Daily Roster'!$D166</f>
        <v>0</v>
      </c>
      <c r="E166" s="56">
        <f>'[12]Daily Roster'!$E166</f>
        <v>0</v>
      </c>
      <c r="F166" s="56">
        <f>'[12]Daily Roster'!$F166</f>
        <v>0</v>
      </c>
      <c r="G166" s="56">
        <f>'[12]Daily Roster'!$G166</f>
        <v>0</v>
      </c>
      <c r="H166" s="56">
        <f>'[12]Daily Roster'!$H166</f>
        <v>0</v>
      </c>
      <c r="I166" s="56">
        <f>'[12]Daily Roster'!$I166</f>
        <v>0</v>
      </c>
      <c r="J166" s="56">
        <f>'[12]Daily Roster'!$J166</f>
        <v>0</v>
      </c>
      <c r="K166" s="56">
        <f>'[12]Daily Roster'!$K166</f>
        <v>0</v>
      </c>
      <c r="L166" s="56">
        <f>'[12]Daily Roster'!$L166</f>
        <v>0</v>
      </c>
      <c r="M166" s="56">
        <f>'[12]Daily Roster'!$M166</f>
        <v>0</v>
      </c>
      <c r="N166" s="56">
        <f>'[12]Daily Roster'!$N166</f>
        <v>0</v>
      </c>
      <c r="O166" s="56">
        <f>'[12]Daily Roster'!$O166</f>
        <v>0</v>
      </c>
      <c r="P166" s="56">
        <f>'[12]Daily Roster'!$P166</f>
        <v>0</v>
      </c>
      <c r="Q166" s="56">
        <f>'[12]Daily Roster'!$Q166</f>
        <v>0</v>
      </c>
      <c r="R166" s="56">
        <f>'[12]Daily Roster'!$R166</f>
        <v>0</v>
      </c>
      <c r="S166" s="56">
        <f>'[12]Daily Roster'!$S166</f>
        <v>0</v>
      </c>
      <c r="T166" s="56">
        <f>'[12]Daily Roster'!$T166</f>
        <v>0</v>
      </c>
    </row>
    <row r="167" spans="1:20" x14ac:dyDescent="0.3">
      <c r="A167" s="7">
        <v>43697</v>
      </c>
      <c r="B167" s="1" t="s">
        <v>1</v>
      </c>
      <c r="C167" s="56">
        <f>'[12]Daily Roster'!$C167</f>
        <v>0</v>
      </c>
      <c r="D167" s="56">
        <f>'[12]Daily Roster'!$D167</f>
        <v>0</v>
      </c>
      <c r="E167" s="56">
        <f>'[12]Daily Roster'!$E167</f>
        <v>0</v>
      </c>
      <c r="F167" s="56">
        <f>'[12]Daily Roster'!$F167</f>
        <v>0</v>
      </c>
      <c r="G167" s="56">
        <f>'[12]Daily Roster'!$G167</f>
        <v>0</v>
      </c>
      <c r="H167" s="56">
        <f>'[12]Daily Roster'!$H167</f>
        <v>0</v>
      </c>
      <c r="I167" s="56">
        <f>'[12]Daily Roster'!$I167</f>
        <v>0</v>
      </c>
      <c r="J167" s="56">
        <f>'[12]Daily Roster'!$J167</f>
        <v>0</v>
      </c>
      <c r="K167" s="56">
        <f>'[12]Daily Roster'!$K167</f>
        <v>0</v>
      </c>
      <c r="L167" s="56">
        <f>'[12]Daily Roster'!$L167</f>
        <v>0</v>
      </c>
      <c r="M167" s="56">
        <f>'[12]Daily Roster'!$M167</f>
        <v>0</v>
      </c>
      <c r="N167" s="56">
        <f>'[12]Daily Roster'!$N167</f>
        <v>0</v>
      </c>
      <c r="O167" s="56">
        <f>'[12]Daily Roster'!$O167</f>
        <v>0</v>
      </c>
      <c r="P167" s="56">
        <f>'[12]Daily Roster'!$P167</f>
        <v>0</v>
      </c>
      <c r="Q167" s="56">
        <f>'[12]Daily Roster'!$Q167</f>
        <v>0</v>
      </c>
      <c r="R167" s="56">
        <f>'[12]Daily Roster'!$R167</f>
        <v>0</v>
      </c>
      <c r="S167" s="56">
        <f>'[12]Daily Roster'!$S167</f>
        <v>0</v>
      </c>
      <c r="T167" s="56">
        <f>'[12]Daily Roster'!$T167</f>
        <v>0</v>
      </c>
    </row>
    <row r="168" spans="1:20" x14ac:dyDescent="0.3">
      <c r="A168" s="7">
        <v>43698</v>
      </c>
      <c r="B168" s="1" t="s">
        <v>2</v>
      </c>
      <c r="C168" s="56">
        <f>'[12]Daily Roster'!$C168</f>
        <v>0</v>
      </c>
      <c r="D168" s="56">
        <f>'[12]Daily Roster'!$D168</f>
        <v>0</v>
      </c>
      <c r="E168" s="56">
        <f>'[12]Daily Roster'!$E168</f>
        <v>0</v>
      </c>
      <c r="F168" s="56">
        <f>'[12]Daily Roster'!$F168</f>
        <v>0</v>
      </c>
      <c r="G168" s="56">
        <f>'[12]Daily Roster'!$G168</f>
        <v>0</v>
      </c>
      <c r="H168" s="56">
        <f>'[12]Daily Roster'!$H168</f>
        <v>0</v>
      </c>
      <c r="I168" s="56">
        <f>'[12]Daily Roster'!$I168</f>
        <v>0</v>
      </c>
      <c r="J168" s="56">
        <f>'[12]Daily Roster'!$J168</f>
        <v>0</v>
      </c>
      <c r="K168" s="56">
        <f>'[12]Daily Roster'!$K168</f>
        <v>0</v>
      </c>
      <c r="L168" s="56">
        <f>'[12]Daily Roster'!$L168</f>
        <v>0</v>
      </c>
      <c r="M168" s="56">
        <f>'[12]Daily Roster'!$M168</f>
        <v>0</v>
      </c>
      <c r="N168" s="56">
        <f>'[12]Daily Roster'!$N168</f>
        <v>0</v>
      </c>
      <c r="O168" s="56">
        <f>'[12]Daily Roster'!$O168</f>
        <v>0</v>
      </c>
      <c r="P168" s="56">
        <f>'[12]Daily Roster'!$P168</f>
        <v>0</v>
      </c>
      <c r="Q168" s="56">
        <f>'[12]Daily Roster'!$Q168</f>
        <v>0</v>
      </c>
      <c r="R168" s="56">
        <f>'[12]Daily Roster'!$R168</f>
        <v>0</v>
      </c>
      <c r="S168" s="56">
        <f>'[12]Daily Roster'!$S168</f>
        <v>0</v>
      </c>
      <c r="T168" s="56">
        <f>'[12]Daily Roster'!$T168</f>
        <v>0</v>
      </c>
    </row>
    <row r="169" spans="1:20" x14ac:dyDescent="0.3">
      <c r="A169" s="7">
        <v>43699</v>
      </c>
      <c r="B169" s="1" t="s">
        <v>3</v>
      </c>
      <c r="C169" s="56">
        <f>'[12]Daily Roster'!$C169</f>
        <v>0</v>
      </c>
      <c r="D169" s="56">
        <f>'[12]Daily Roster'!$D169</f>
        <v>0</v>
      </c>
      <c r="E169" s="56">
        <f>'[12]Daily Roster'!$E169</f>
        <v>0</v>
      </c>
      <c r="F169" s="56">
        <f>'[12]Daily Roster'!$F169</f>
        <v>0</v>
      </c>
      <c r="G169" s="56">
        <f>'[12]Daily Roster'!$G169</f>
        <v>0</v>
      </c>
      <c r="H169" s="56">
        <f>'[12]Daily Roster'!$H169</f>
        <v>0</v>
      </c>
      <c r="I169" s="56">
        <f>'[12]Daily Roster'!$I169</f>
        <v>0</v>
      </c>
      <c r="J169" s="56">
        <f>'[12]Daily Roster'!$J169</f>
        <v>0</v>
      </c>
      <c r="K169" s="56">
        <f>'[12]Daily Roster'!$K169</f>
        <v>0</v>
      </c>
      <c r="L169" s="56">
        <f>'[12]Daily Roster'!$L169</f>
        <v>0</v>
      </c>
      <c r="M169" s="56">
        <f>'[12]Daily Roster'!$M169</f>
        <v>0</v>
      </c>
      <c r="N169" s="56">
        <f>'[12]Daily Roster'!$N169</f>
        <v>0</v>
      </c>
      <c r="O169" s="56">
        <f>'[12]Daily Roster'!$O169</f>
        <v>0</v>
      </c>
      <c r="P169" s="56">
        <f>'[12]Daily Roster'!$P169</f>
        <v>0</v>
      </c>
      <c r="Q169" s="56">
        <f>'[12]Daily Roster'!$Q169</f>
        <v>0</v>
      </c>
      <c r="R169" s="56">
        <f>'[12]Daily Roster'!$R169</f>
        <v>0</v>
      </c>
      <c r="S169" s="56">
        <f>'[12]Daily Roster'!$S169</f>
        <v>0</v>
      </c>
      <c r="T169" s="56">
        <f>'[12]Daily Roster'!$T169</f>
        <v>0</v>
      </c>
    </row>
    <row r="170" spans="1:20" x14ac:dyDescent="0.3">
      <c r="A170" s="7">
        <v>43700</v>
      </c>
      <c r="B170" s="1" t="s">
        <v>4</v>
      </c>
      <c r="C170" s="56">
        <f>'[12]Daily Roster'!$C170</f>
        <v>0</v>
      </c>
      <c r="D170" s="56">
        <f>'[12]Daily Roster'!$D170</f>
        <v>0</v>
      </c>
      <c r="E170" s="56">
        <f>'[12]Daily Roster'!$E170</f>
        <v>0</v>
      </c>
      <c r="F170" s="56">
        <f>'[12]Daily Roster'!$F170</f>
        <v>0</v>
      </c>
      <c r="G170" s="56">
        <f>'[12]Daily Roster'!$G170</f>
        <v>0</v>
      </c>
      <c r="H170" s="56">
        <f>'[12]Daily Roster'!$H170</f>
        <v>0</v>
      </c>
      <c r="I170" s="56">
        <f>'[12]Daily Roster'!$I170</f>
        <v>0</v>
      </c>
      <c r="J170" s="56">
        <f>'[12]Daily Roster'!$J170</f>
        <v>0</v>
      </c>
      <c r="K170" s="56">
        <f>'[12]Daily Roster'!$K170</f>
        <v>0</v>
      </c>
      <c r="L170" s="56">
        <f>'[12]Daily Roster'!$L170</f>
        <v>0</v>
      </c>
      <c r="M170" s="56">
        <f>'[12]Daily Roster'!$M170</f>
        <v>0</v>
      </c>
      <c r="N170" s="56">
        <f>'[12]Daily Roster'!$N170</f>
        <v>0</v>
      </c>
      <c r="O170" s="56">
        <f>'[12]Daily Roster'!$O170</f>
        <v>0</v>
      </c>
      <c r="P170" s="56">
        <f>'[12]Daily Roster'!$P170</f>
        <v>0</v>
      </c>
      <c r="Q170" s="56">
        <f>'[12]Daily Roster'!$Q170</f>
        <v>0</v>
      </c>
      <c r="R170" s="56">
        <f>'[12]Daily Roster'!$R170</f>
        <v>0</v>
      </c>
      <c r="S170" s="56">
        <f>'[12]Daily Roster'!$S170</f>
        <v>0</v>
      </c>
      <c r="T170" s="56">
        <f>'[12]Daily Roster'!$T170</f>
        <v>0</v>
      </c>
    </row>
    <row r="171" spans="1:20" x14ac:dyDescent="0.3">
      <c r="A171" s="7">
        <v>43703</v>
      </c>
      <c r="B171" s="1" t="s">
        <v>5</v>
      </c>
      <c r="C171" s="56">
        <f>'[12]Daily Roster'!$C171</f>
        <v>0</v>
      </c>
      <c r="D171" s="56">
        <f>'[12]Daily Roster'!$D171</f>
        <v>0</v>
      </c>
      <c r="E171" s="56">
        <f>'[12]Daily Roster'!$E171</f>
        <v>0</v>
      </c>
      <c r="F171" s="56">
        <f>'[12]Daily Roster'!$F171</f>
        <v>0</v>
      </c>
      <c r="G171" s="56">
        <f>'[12]Daily Roster'!$G171</f>
        <v>0</v>
      </c>
      <c r="H171" s="56">
        <f>'[12]Daily Roster'!$H171</f>
        <v>0</v>
      </c>
      <c r="I171" s="56">
        <f>'[12]Daily Roster'!$I171</f>
        <v>0</v>
      </c>
      <c r="J171" s="56">
        <f>'[12]Daily Roster'!$J171</f>
        <v>0</v>
      </c>
      <c r="K171" s="56">
        <f>'[12]Daily Roster'!$K171</f>
        <v>0</v>
      </c>
      <c r="L171" s="56">
        <f>'[12]Daily Roster'!$L171</f>
        <v>0</v>
      </c>
      <c r="M171" s="56">
        <f>'[12]Daily Roster'!$M171</f>
        <v>0</v>
      </c>
      <c r="N171" s="56">
        <f>'[12]Daily Roster'!$N171</f>
        <v>0</v>
      </c>
      <c r="O171" s="56">
        <f>'[12]Daily Roster'!$O171</f>
        <v>0</v>
      </c>
      <c r="P171" s="56">
        <f>'[12]Daily Roster'!$P171</f>
        <v>0</v>
      </c>
      <c r="Q171" s="56">
        <f>'[12]Daily Roster'!$Q171</f>
        <v>0</v>
      </c>
      <c r="R171" s="56">
        <f>'[12]Daily Roster'!$R171</f>
        <v>0</v>
      </c>
      <c r="S171" s="56">
        <f>'[12]Daily Roster'!$S171</f>
        <v>0</v>
      </c>
      <c r="T171" s="56">
        <f>'[12]Daily Roster'!$T171</f>
        <v>0</v>
      </c>
    </row>
    <row r="172" spans="1:20" x14ac:dyDescent="0.3">
      <c r="A172" s="7">
        <v>43704</v>
      </c>
      <c r="B172" s="1" t="s">
        <v>1</v>
      </c>
      <c r="C172" s="56">
        <f>'[12]Daily Roster'!$C172</f>
        <v>0</v>
      </c>
      <c r="D172" s="56">
        <f>'[12]Daily Roster'!$D172</f>
        <v>0</v>
      </c>
      <c r="E172" s="56">
        <f>'[12]Daily Roster'!$E172</f>
        <v>0</v>
      </c>
      <c r="F172" s="56">
        <f>'[12]Daily Roster'!$F172</f>
        <v>0</v>
      </c>
      <c r="G172" s="56">
        <f>'[12]Daily Roster'!$G172</f>
        <v>0</v>
      </c>
      <c r="H172" s="56">
        <f>'[12]Daily Roster'!$H172</f>
        <v>0</v>
      </c>
      <c r="I172" s="56">
        <f>'[12]Daily Roster'!$I172</f>
        <v>0</v>
      </c>
      <c r="J172" s="56">
        <f>'[12]Daily Roster'!$J172</f>
        <v>0</v>
      </c>
      <c r="K172" s="56">
        <f>'[12]Daily Roster'!$K172</f>
        <v>0</v>
      </c>
      <c r="L172" s="56">
        <f>'[12]Daily Roster'!$L172</f>
        <v>0</v>
      </c>
      <c r="M172" s="56">
        <f>'[12]Daily Roster'!$M172</f>
        <v>0</v>
      </c>
      <c r="N172" s="56">
        <f>'[12]Daily Roster'!$N172</f>
        <v>0</v>
      </c>
      <c r="O172" s="56">
        <f>'[12]Daily Roster'!$O172</f>
        <v>0</v>
      </c>
      <c r="P172" s="56">
        <f>'[12]Daily Roster'!$P172</f>
        <v>0</v>
      </c>
      <c r="Q172" s="56">
        <f>'[12]Daily Roster'!$Q172</f>
        <v>0</v>
      </c>
      <c r="R172" s="56">
        <f>'[12]Daily Roster'!$R172</f>
        <v>0</v>
      </c>
      <c r="S172" s="56">
        <f>'[12]Daily Roster'!$S172</f>
        <v>0</v>
      </c>
      <c r="T172" s="56">
        <f>'[12]Daily Roster'!$T172</f>
        <v>0</v>
      </c>
    </row>
    <row r="173" spans="1:20" x14ac:dyDescent="0.3">
      <c r="A173" s="7">
        <v>43705</v>
      </c>
      <c r="B173" s="1" t="s">
        <v>2</v>
      </c>
      <c r="C173" s="56">
        <f>'[12]Daily Roster'!$C173</f>
        <v>0</v>
      </c>
      <c r="D173" s="56">
        <f>'[12]Daily Roster'!$D173</f>
        <v>0</v>
      </c>
      <c r="E173" s="56">
        <f>'[12]Daily Roster'!$E173</f>
        <v>0</v>
      </c>
      <c r="F173" s="56">
        <f>'[12]Daily Roster'!$F173</f>
        <v>0</v>
      </c>
      <c r="G173" s="56">
        <f>'[12]Daily Roster'!$G173</f>
        <v>0</v>
      </c>
      <c r="H173" s="56">
        <f>'[12]Daily Roster'!$H173</f>
        <v>0</v>
      </c>
      <c r="I173" s="56">
        <f>'[12]Daily Roster'!$I173</f>
        <v>0</v>
      </c>
      <c r="J173" s="56">
        <f>'[12]Daily Roster'!$J173</f>
        <v>0</v>
      </c>
      <c r="K173" s="56">
        <f>'[12]Daily Roster'!$K173</f>
        <v>0</v>
      </c>
      <c r="L173" s="56">
        <f>'[12]Daily Roster'!$L173</f>
        <v>0</v>
      </c>
      <c r="M173" s="56">
        <f>'[12]Daily Roster'!$M173</f>
        <v>0</v>
      </c>
      <c r="N173" s="56">
        <f>'[12]Daily Roster'!$N173</f>
        <v>0</v>
      </c>
      <c r="O173" s="56">
        <f>'[12]Daily Roster'!$O173</f>
        <v>0</v>
      </c>
      <c r="P173" s="56">
        <f>'[12]Daily Roster'!$P173</f>
        <v>0</v>
      </c>
      <c r="Q173" s="56">
        <f>'[12]Daily Roster'!$Q173</f>
        <v>0</v>
      </c>
      <c r="R173" s="56">
        <f>'[12]Daily Roster'!$R173</f>
        <v>0</v>
      </c>
      <c r="S173" s="56">
        <f>'[12]Daily Roster'!$S173</f>
        <v>0</v>
      </c>
      <c r="T173" s="56">
        <f>'[12]Daily Roster'!$T173</f>
        <v>0</v>
      </c>
    </row>
    <row r="174" spans="1:20" x14ac:dyDescent="0.3">
      <c r="A174" s="7">
        <v>43706</v>
      </c>
      <c r="B174" s="1" t="s">
        <v>3</v>
      </c>
      <c r="C174" s="56">
        <f>'[12]Daily Roster'!$C174</f>
        <v>0</v>
      </c>
      <c r="D174" s="56">
        <f>'[12]Daily Roster'!$D174</f>
        <v>0</v>
      </c>
      <c r="E174" s="56">
        <f>'[12]Daily Roster'!$E174</f>
        <v>0</v>
      </c>
      <c r="F174" s="56">
        <f>'[12]Daily Roster'!$F174</f>
        <v>0</v>
      </c>
      <c r="G174" s="56">
        <f>'[12]Daily Roster'!$G174</f>
        <v>0</v>
      </c>
      <c r="H174" s="56">
        <f>'[12]Daily Roster'!$H174</f>
        <v>0</v>
      </c>
      <c r="I174" s="56">
        <f>'[12]Daily Roster'!$I174</f>
        <v>0</v>
      </c>
      <c r="J174" s="56">
        <f>'[12]Daily Roster'!$J174</f>
        <v>0</v>
      </c>
      <c r="K174" s="56">
        <f>'[12]Daily Roster'!$K174</f>
        <v>0</v>
      </c>
      <c r="L174" s="56">
        <f>'[12]Daily Roster'!$L174</f>
        <v>0</v>
      </c>
      <c r="M174" s="56">
        <f>'[12]Daily Roster'!$M174</f>
        <v>0</v>
      </c>
      <c r="N174" s="56">
        <f>'[12]Daily Roster'!$N174</f>
        <v>0</v>
      </c>
      <c r="O174" s="56">
        <f>'[12]Daily Roster'!$O174</f>
        <v>0</v>
      </c>
      <c r="P174" s="56">
        <f>'[12]Daily Roster'!$P174</f>
        <v>0</v>
      </c>
      <c r="Q174" s="56">
        <f>'[12]Daily Roster'!$Q174</f>
        <v>0</v>
      </c>
      <c r="R174" s="56">
        <f>'[12]Daily Roster'!$R174</f>
        <v>0</v>
      </c>
      <c r="S174" s="56">
        <f>'[12]Daily Roster'!$S174</f>
        <v>0</v>
      </c>
      <c r="T174" s="56">
        <f>'[12]Daily Roster'!$T174</f>
        <v>0</v>
      </c>
    </row>
    <row r="175" spans="1:20" x14ac:dyDescent="0.3">
      <c r="A175" s="7">
        <v>43707</v>
      </c>
      <c r="B175" s="1" t="s">
        <v>4</v>
      </c>
      <c r="C175" s="56">
        <f>'[12]Daily Roster'!$C175</f>
        <v>0</v>
      </c>
      <c r="D175" s="56">
        <f>'[12]Daily Roster'!$D175</f>
        <v>0</v>
      </c>
      <c r="E175" s="56">
        <f>'[12]Daily Roster'!$E175</f>
        <v>0</v>
      </c>
      <c r="F175" s="56">
        <f>'[12]Daily Roster'!$F175</f>
        <v>0</v>
      </c>
      <c r="G175" s="56">
        <f>'[12]Daily Roster'!$G175</f>
        <v>0</v>
      </c>
      <c r="H175" s="56">
        <f>'[12]Daily Roster'!$H175</f>
        <v>0</v>
      </c>
      <c r="I175" s="56">
        <f>'[12]Daily Roster'!$I175</f>
        <v>0</v>
      </c>
      <c r="J175" s="56">
        <f>'[12]Daily Roster'!$J175</f>
        <v>0</v>
      </c>
      <c r="K175" s="56">
        <f>'[12]Daily Roster'!$K175</f>
        <v>0</v>
      </c>
      <c r="L175" s="56">
        <f>'[12]Daily Roster'!$L175</f>
        <v>0</v>
      </c>
      <c r="M175" s="56">
        <f>'[12]Daily Roster'!$M175</f>
        <v>0</v>
      </c>
      <c r="N175" s="56">
        <f>'[12]Daily Roster'!$N175</f>
        <v>0</v>
      </c>
      <c r="O175" s="56">
        <f>'[12]Daily Roster'!$O175</f>
        <v>0</v>
      </c>
      <c r="P175" s="56">
        <f>'[12]Daily Roster'!$P175</f>
        <v>0</v>
      </c>
      <c r="Q175" s="56">
        <f>'[12]Daily Roster'!$Q175</f>
        <v>0</v>
      </c>
      <c r="R175" s="56">
        <f>'[12]Daily Roster'!$R175</f>
        <v>0</v>
      </c>
      <c r="S175" s="56">
        <f>'[12]Daily Roster'!$S175</f>
        <v>0</v>
      </c>
      <c r="T175" s="56">
        <f>'[12]Daily Roster'!$T175</f>
        <v>0</v>
      </c>
    </row>
    <row r="176" spans="1:20" x14ac:dyDescent="0.3">
      <c r="A176" s="7">
        <v>43710</v>
      </c>
      <c r="B176" s="1" t="s">
        <v>5</v>
      </c>
      <c r="C176" s="56">
        <f>'[12]Daily Roster'!$C176</f>
        <v>0</v>
      </c>
      <c r="D176" s="56">
        <f>'[12]Daily Roster'!$D176</f>
        <v>0</v>
      </c>
      <c r="E176" s="56">
        <f>'[12]Daily Roster'!$E176</f>
        <v>0</v>
      </c>
      <c r="F176" s="56">
        <f>'[12]Daily Roster'!$F176</f>
        <v>0</v>
      </c>
      <c r="G176" s="56">
        <f>'[12]Daily Roster'!$G176</f>
        <v>0</v>
      </c>
      <c r="H176" s="56">
        <f>'[12]Daily Roster'!$H176</f>
        <v>0</v>
      </c>
      <c r="I176" s="56">
        <f>'[12]Daily Roster'!$I176</f>
        <v>0</v>
      </c>
      <c r="J176" s="56">
        <f>'[12]Daily Roster'!$J176</f>
        <v>0</v>
      </c>
      <c r="K176" s="56">
        <f>'[12]Daily Roster'!$K176</f>
        <v>0</v>
      </c>
      <c r="L176" s="56">
        <f>'[12]Daily Roster'!$L176</f>
        <v>0</v>
      </c>
      <c r="M176" s="56">
        <f>'[12]Daily Roster'!$M176</f>
        <v>0</v>
      </c>
      <c r="N176" s="56">
        <f>'[12]Daily Roster'!$N176</f>
        <v>0</v>
      </c>
      <c r="O176" s="56">
        <f>'[12]Daily Roster'!$O176</f>
        <v>0</v>
      </c>
      <c r="P176" s="56">
        <f>'[12]Daily Roster'!$P176</f>
        <v>0</v>
      </c>
      <c r="Q176" s="56">
        <f>'[12]Daily Roster'!$Q176</f>
        <v>0</v>
      </c>
      <c r="R176" s="56">
        <f>'[12]Daily Roster'!$R176</f>
        <v>0</v>
      </c>
      <c r="S176" s="56">
        <f>'[12]Daily Roster'!$S176</f>
        <v>0</v>
      </c>
      <c r="T176" s="56">
        <f>'[12]Daily Roster'!$T176</f>
        <v>0</v>
      </c>
    </row>
    <row r="177" spans="1:20" x14ac:dyDescent="0.3">
      <c r="A177" s="7">
        <v>43711</v>
      </c>
      <c r="B177" s="1" t="s">
        <v>1</v>
      </c>
      <c r="C177" s="56">
        <f>'[12]Daily Roster'!$C177</f>
        <v>0</v>
      </c>
      <c r="D177" s="56">
        <f>'[12]Daily Roster'!$D177</f>
        <v>0</v>
      </c>
      <c r="E177" s="56">
        <f>'[12]Daily Roster'!$E177</f>
        <v>0</v>
      </c>
      <c r="F177" s="56">
        <f>'[12]Daily Roster'!$F177</f>
        <v>0</v>
      </c>
      <c r="G177" s="56">
        <f>'[12]Daily Roster'!$G177</f>
        <v>0</v>
      </c>
      <c r="H177" s="56">
        <f>'[12]Daily Roster'!$H177</f>
        <v>0</v>
      </c>
      <c r="I177" s="56">
        <f>'[12]Daily Roster'!$I177</f>
        <v>0</v>
      </c>
      <c r="J177" s="56">
        <f>'[12]Daily Roster'!$J177</f>
        <v>0</v>
      </c>
      <c r="K177" s="56">
        <f>'[12]Daily Roster'!$K177</f>
        <v>0</v>
      </c>
      <c r="L177" s="56">
        <f>'[12]Daily Roster'!$L177</f>
        <v>0</v>
      </c>
      <c r="M177" s="56">
        <f>'[12]Daily Roster'!$M177</f>
        <v>0</v>
      </c>
      <c r="N177" s="56">
        <f>'[12]Daily Roster'!$N177</f>
        <v>0</v>
      </c>
      <c r="O177" s="56">
        <f>'[12]Daily Roster'!$O177</f>
        <v>0</v>
      </c>
      <c r="P177" s="56">
        <f>'[12]Daily Roster'!$P177</f>
        <v>0</v>
      </c>
      <c r="Q177" s="56">
        <f>'[12]Daily Roster'!$Q177</f>
        <v>0</v>
      </c>
      <c r="R177" s="56">
        <f>'[12]Daily Roster'!$R177</f>
        <v>0</v>
      </c>
      <c r="S177" s="56">
        <f>'[12]Daily Roster'!$S177</f>
        <v>0</v>
      </c>
      <c r="T177" s="56">
        <f>'[12]Daily Roster'!$T177</f>
        <v>0</v>
      </c>
    </row>
    <row r="178" spans="1:20" x14ac:dyDescent="0.3">
      <c r="A178" s="7">
        <v>43712</v>
      </c>
      <c r="B178" s="1" t="s">
        <v>2</v>
      </c>
      <c r="C178" s="56">
        <f>'[12]Daily Roster'!$C178</f>
        <v>0</v>
      </c>
      <c r="D178" s="56">
        <f>'[12]Daily Roster'!$D178</f>
        <v>0</v>
      </c>
      <c r="E178" s="56">
        <f>'[12]Daily Roster'!$E178</f>
        <v>0</v>
      </c>
      <c r="F178" s="56">
        <f>'[12]Daily Roster'!$F178</f>
        <v>0</v>
      </c>
      <c r="G178" s="56">
        <f>'[12]Daily Roster'!$G178</f>
        <v>0</v>
      </c>
      <c r="H178" s="56">
        <f>'[12]Daily Roster'!$H178</f>
        <v>0</v>
      </c>
      <c r="I178" s="56">
        <f>'[12]Daily Roster'!$I178</f>
        <v>0</v>
      </c>
      <c r="J178" s="56">
        <f>'[12]Daily Roster'!$J178</f>
        <v>0</v>
      </c>
      <c r="K178" s="56">
        <f>'[12]Daily Roster'!$K178</f>
        <v>0</v>
      </c>
      <c r="L178" s="56">
        <f>'[12]Daily Roster'!$L178</f>
        <v>0</v>
      </c>
      <c r="M178" s="56">
        <f>'[12]Daily Roster'!$M178</f>
        <v>0</v>
      </c>
      <c r="N178" s="56">
        <f>'[12]Daily Roster'!$N178</f>
        <v>0</v>
      </c>
      <c r="O178" s="56">
        <f>'[12]Daily Roster'!$O178</f>
        <v>0</v>
      </c>
      <c r="P178" s="56">
        <f>'[12]Daily Roster'!$P178</f>
        <v>0</v>
      </c>
      <c r="Q178" s="56">
        <f>'[12]Daily Roster'!$Q178</f>
        <v>0</v>
      </c>
      <c r="R178" s="56">
        <f>'[12]Daily Roster'!$R178</f>
        <v>0</v>
      </c>
      <c r="S178" s="56">
        <f>'[12]Daily Roster'!$S178</f>
        <v>0</v>
      </c>
      <c r="T178" s="56">
        <f>'[12]Daily Roster'!$T178</f>
        <v>0</v>
      </c>
    </row>
    <row r="179" spans="1:20" x14ac:dyDescent="0.3">
      <c r="A179" s="7">
        <v>43713</v>
      </c>
      <c r="B179" s="1" t="s">
        <v>3</v>
      </c>
      <c r="C179" s="56">
        <f>'[12]Daily Roster'!$C179</f>
        <v>0</v>
      </c>
      <c r="D179" s="56">
        <f>'[12]Daily Roster'!$D179</f>
        <v>0</v>
      </c>
      <c r="E179" s="56">
        <f>'[12]Daily Roster'!$E179</f>
        <v>0</v>
      </c>
      <c r="F179" s="56">
        <f>'[12]Daily Roster'!$F179</f>
        <v>0</v>
      </c>
      <c r="G179" s="56">
        <f>'[12]Daily Roster'!$G179</f>
        <v>0</v>
      </c>
      <c r="H179" s="56">
        <f>'[12]Daily Roster'!$H179</f>
        <v>0</v>
      </c>
      <c r="I179" s="56">
        <f>'[12]Daily Roster'!$I179</f>
        <v>0</v>
      </c>
      <c r="J179" s="56">
        <f>'[12]Daily Roster'!$J179</f>
        <v>0</v>
      </c>
      <c r="K179" s="56">
        <f>'[12]Daily Roster'!$K179</f>
        <v>0</v>
      </c>
      <c r="L179" s="56">
        <f>'[12]Daily Roster'!$L179</f>
        <v>0</v>
      </c>
      <c r="M179" s="56">
        <f>'[12]Daily Roster'!$M179</f>
        <v>0</v>
      </c>
      <c r="N179" s="56">
        <f>'[12]Daily Roster'!$N179</f>
        <v>0</v>
      </c>
      <c r="O179" s="56">
        <f>'[12]Daily Roster'!$O179</f>
        <v>0</v>
      </c>
      <c r="P179" s="56">
        <f>'[12]Daily Roster'!$P179</f>
        <v>0</v>
      </c>
      <c r="Q179" s="56">
        <f>'[12]Daily Roster'!$Q179</f>
        <v>0</v>
      </c>
      <c r="R179" s="56">
        <f>'[12]Daily Roster'!$R179</f>
        <v>0</v>
      </c>
      <c r="S179" s="56">
        <f>'[12]Daily Roster'!$S179</f>
        <v>0</v>
      </c>
      <c r="T179" s="56">
        <f>'[12]Daily Roster'!$T179</f>
        <v>0</v>
      </c>
    </row>
    <row r="180" spans="1:20" x14ac:dyDescent="0.3">
      <c r="A180" s="7">
        <v>43714</v>
      </c>
      <c r="B180" s="1" t="s">
        <v>4</v>
      </c>
      <c r="C180" s="56">
        <f>'[12]Daily Roster'!$C180</f>
        <v>0</v>
      </c>
      <c r="D180" s="56">
        <f>'[12]Daily Roster'!$D180</f>
        <v>0</v>
      </c>
      <c r="E180" s="56">
        <f>'[12]Daily Roster'!$E180</f>
        <v>0</v>
      </c>
      <c r="F180" s="56">
        <f>'[12]Daily Roster'!$F180</f>
        <v>0</v>
      </c>
      <c r="G180" s="56">
        <f>'[12]Daily Roster'!$G180</f>
        <v>0</v>
      </c>
      <c r="H180" s="56">
        <f>'[12]Daily Roster'!$H180</f>
        <v>0</v>
      </c>
      <c r="I180" s="56">
        <f>'[12]Daily Roster'!$I180</f>
        <v>0</v>
      </c>
      <c r="J180" s="56">
        <f>'[12]Daily Roster'!$J180</f>
        <v>0</v>
      </c>
      <c r="K180" s="56">
        <f>'[12]Daily Roster'!$K180</f>
        <v>0</v>
      </c>
      <c r="L180" s="56">
        <f>'[12]Daily Roster'!$L180</f>
        <v>0</v>
      </c>
      <c r="M180" s="56">
        <f>'[12]Daily Roster'!$M180</f>
        <v>0</v>
      </c>
      <c r="N180" s="56">
        <f>'[12]Daily Roster'!$N180</f>
        <v>0</v>
      </c>
      <c r="O180" s="56">
        <f>'[12]Daily Roster'!$O180</f>
        <v>0</v>
      </c>
      <c r="P180" s="56">
        <f>'[12]Daily Roster'!$P180</f>
        <v>0</v>
      </c>
      <c r="Q180" s="56">
        <f>'[12]Daily Roster'!$Q180</f>
        <v>0</v>
      </c>
      <c r="R180" s="56">
        <f>'[12]Daily Roster'!$R180</f>
        <v>0</v>
      </c>
      <c r="S180" s="56">
        <f>'[12]Daily Roster'!$S180</f>
        <v>0</v>
      </c>
      <c r="T180" s="56">
        <f>'[12]Daily Roster'!$T180</f>
        <v>0</v>
      </c>
    </row>
    <row r="181" spans="1:20" x14ac:dyDescent="0.3">
      <c r="A181" s="7">
        <v>43717</v>
      </c>
      <c r="B181" s="1" t="s">
        <v>5</v>
      </c>
      <c r="C181" s="56">
        <f>'[12]Daily Roster'!$C181</f>
        <v>0</v>
      </c>
      <c r="D181" s="56">
        <f>'[12]Daily Roster'!$D181</f>
        <v>0</v>
      </c>
      <c r="E181" s="56">
        <f>'[12]Daily Roster'!$E181</f>
        <v>0</v>
      </c>
      <c r="F181" s="56">
        <f>'[12]Daily Roster'!$F181</f>
        <v>0</v>
      </c>
      <c r="G181" s="56">
        <f>'[12]Daily Roster'!$G181</f>
        <v>0</v>
      </c>
      <c r="H181" s="56">
        <f>'[12]Daily Roster'!$H181</f>
        <v>0</v>
      </c>
      <c r="I181" s="56">
        <f>'[12]Daily Roster'!$I181</f>
        <v>0</v>
      </c>
      <c r="J181" s="56">
        <f>'[12]Daily Roster'!$J181</f>
        <v>0</v>
      </c>
      <c r="K181" s="56">
        <f>'[12]Daily Roster'!$K181</f>
        <v>0</v>
      </c>
      <c r="L181" s="56">
        <f>'[12]Daily Roster'!$L181</f>
        <v>0</v>
      </c>
      <c r="M181" s="56">
        <f>'[12]Daily Roster'!$M181</f>
        <v>0</v>
      </c>
      <c r="N181" s="56">
        <f>'[12]Daily Roster'!$N181</f>
        <v>0</v>
      </c>
      <c r="O181" s="56">
        <f>'[12]Daily Roster'!$O181</f>
        <v>0</v>
      </c>
      <c r="P181" s="56">
        <f>'[12]Daily Roster'!$P181</f>
        <v>0</v>
      </c>
      <c r="Q181" s="56">
        <f>'[12]Daily Roster'!$Q181</f>
        <v>0</v>
      </c>
      <c r="R181" s="56">
        <f>'[12]Daily Roster'!$R181</f>
        <v>0</v>
      </c>
      <c r="S181" s="56">
        <f>'[12]Daily Roster'!$S181</f>
        <v>0</v>
      </c>
      <c r="T181" s="56">
        <f>'[12]Daily Roster'!$T181</f>
        <v>0</v>
      </c>
    </row>
    <row r="182" spans="1:20" x14ac:dyDescent="0.3">
      <c r="A182" s="7">
        <v>43718</v>
      </c>
      <c r="B182" s="1" t="s">
        <v>1</v>
      </c>
      <c r="C182" s="56">
        <f>'[12]Daily Roster'!$C182</f>
        <v>0</v>
      </c>
      <c r="D182" s="56">
        <f>'[12]Daily Roster'!$D182</f>
        <v>0</v>
      </c>
      <c r="E182" s="56">
        <f>'[12]Daily Roster'!$E182</f>
        <v>0</v>
      </c>
      <c r="F182" s="56">
        <f>'[12]Daily Roster'!$F182</f>
        <v>0</v>
      </c>
      <c r="G182" s="56">
        <f>'[12]Daily Roster'!$G182</f>
        <v>0</v>
      </c>
      <c r="H182" s="56">
        <f>'[12]Daily Roster'!$H182</f>
        <v>0</v>
      </c>
      <c r="I182" s="56">
        <f>'[12]Daily Roster'!$I182</f>
        <v>0</v>
      </c>
      <c r="J182" s="56">
        <f>'[12]Daily Roster'!$J182</f>
        <v>0</v>
      </c>
      <c r="K182" s="56">
        <f>'[12]Daily Roster'!$K182</f>
        <v>0</v>
      </c>
      <c r="L182" s="56">
        <f>'[12]Daily Roster'!$L182</f>
        <v>0</v>
      </c>
      <c r="M182" s="56">
        <f>'[12]Daily Roster'!$M182</f>
        <v>0</v>
      </c>
      <c r="N182" s="56">
        <f>'[12]Daily Roster'!$N182</f>
        <v>0</v>
      </c>
      <c r="O182" s="56">
        <f>'[12]Daily Roster'!$O182</f>
        <v>0</v>
      </c>
      <c r="P182" s="56">
        <f>'[12]Daily Roster'!$P182</f>
        <v>0</v>
      </c>
      <c r="Q182" s="56">
        <f>'[12]Daily Roster'!$Q182</f>
        <v>0</v>
      </c>
      <c r="R182" s="56">
        <f>'[12]Daily Roster'!$R182</f>
        <v>0</v>
      </c>
      <c r="S182" s="56">
        <f>'[12]Daily Roster'!$S182</f>
        <v>0</v>
      </c>
      <c r="T182" s="56">
        <f>'[12]Daily Roster'!$T182</f>
        <v>0</v>
      </c>
    </row>
    <row r="183" spans="1:20" x14ac:dyDescent="0.3">
      <c r="A183" s="7">
        <v>43719</v>
      </c>
      <c r="B183" s="1" t="s">
        <v>2</v>
      </c>
      <c r="C183" s="56">
        <f>'[12]Daily Roster'!$C183</f>
        <v>0</v>
      </c>
      <c r="D183" s="56">
        <f>'[12]Daily Roster'!$D183</f>
        <v>0</v>
      </c>
      <c r="E183" s="56">
        <f>'[12]Daily Roster'!$E183</f>
        <v>0</v>
      </c>
      <c r="F183" s="56">
        <f>'[12]Daily Roster'!$F183</f>
        <v>0</v>
      </c>
      <c r="G183" s="56">
        <f>'[12]Daily Roster'!$G183</f>
        <v>0</v>
      </c>
      <c r="H183" s="56">
        <f>'[12]Daily Roster'!$H183</f>
        <v>0</v>
      </c>
      <c r="I183" s="56">
        <f>'[12]Daily Roster'!$I183</f>
        <v>0</v>
      </c>
      <c r="J183" s="56">
        <f>'[12]Daily Roster'!$J183</f>
        <v>0</v>
      </c>
      <c r="K183" s="56">
        <f>'[12]Daily Roster'!$K183</f>
        <v>0</v>
      </c>
      <c r="L183" s="56">
        <f>'[12]Daily Roster'!$L183</f>
        <v>0</v>
      </c>
      <c r="M183" s="56">
        <f>'[12]Daily Roster'!$M183</f>
        <v>0</v>
      </c>
      <c r="N183" s="56">
        <f>'[12]Daily Roster'!$N183</f>
        <v>0</v>
      </c>
      <c r="O183" s="56">
        <f>'[12]Daily Roster'!$O183</f>
        <v>0</v>
      </c>
      <c r="P183" s="56">
        <f>'[12]Daily Roster'!$P183</f>
        <v>0</v>
      </c>
      <c r="Q183" s="56">
        <f>'[12]Daily Roster'!$Q183</f>
        <v>0</v>
      </c>
      <c r="R183" s="56">
        <f>'[12]Daily Roster'!$R183</f>
        <v>0</v>
      </c>
      <c r="S183" s="56">
        <f>'[12]Daily Roster'!$S183</f>
        <v>0</v>
      </c>
      <c r="T183" s="56">
        <f>'[12]Daily Roster'!$T183</f>
        <v>0</v>
      </c>
    </row>
    <row r="184" spans="1:20" x14ac:dyDescent="0.3">
      <c r="A184" s="7">
        <v>43720</v>
      </c>
      <c r="B184" s="1" t="s">
        <v>3</v>
      </c>
      <c r="C184" s="56">
        <f>'[12]Daily Roster'!$C184</f>
        <v>0</v>
      </c>
      <c r="D184" s="56">
        <f>'[12]Daily Roster'!$D184</f>
        <v>0</v>
      </c>
      <c r="E184" s="56">
        <f>'[12]Daily Roster'!$E184</f>
        <v>0</v>
      </c>
      <c r="F184" s="56">
        <f>'[12]Daily Roster'!$F184</f>
        <v>0</v>
      </c>
      <c r="G184" s="56">
        <f>'[12]Daily Roster'!$G184</f>
        <v>0</v>
      </c>
      <c r="H184" s="56">
        <f>'[12]Daily Roster'!$H184</f>
        <v>0</v>
      </c>
      <c r="I184" s="56">
        <f>'[12]Daily Roster'!$I184</f>
        <v>0</v>
      </c>
      <c r="J184" s="56">
        <f>'[12]Daily Roster'!$J184</f>
        <v>0</v>
      </c>
      <c r="K184" s="56">
        <f>'[12]Daily Roster'!$K184</f>
        <v>0</v>
      </c>
      <c r="L184" s="56">
        <f>'[12]Daily Roster'!$L184</f>
        <v>0</v>
      </c>
      <c r="M184" s="56">
        <f>'[12]Daily Roster'!$M184</f>
        <v>0</v>
      </c>
      <c r="N184" s="56">
        <f>'[12]Daily Roster'!$N184</f>
        <v>0</v>
      </c>
      <c r="O184" s="56">
        <f>'[12]Daily Roster'!$O184</f>
        <v>0</v>
      </c>
      <c r="P184" s="56">
        <f>'[12]Daily Roster'!$P184</f>
        <v>0</v>
      </c>
      <c r="Q184" s="56">
        <f>'[12]Daily Roster'!$Q184</f>
        <v>0</v>
      </c>
      <c r="R184" s="56">
        <f>'[12]Daily Roster'!$R184</f>
        <v>0</v>
      </c>
      <c r="S184" s="56">
        <f>'[12]Daily Roster'!$S184</f>
        <v>0</v>
      </c>
      <c r="T184" s="56">
        <f>'[12]Daily Roster'!$T184</f>
        <v>0</v>
      </c>
    </row>
    <row r="185" spans="1:20" x14ac:dyDescent="0.3">
      <c r="A185" s="7">
        <v>43721</v>
      </c>
      <c r="B185" s="1" t="s">
        <v>4</v>
      </c>
      <c r="C185" s="56">
        <f>'[12]Daily Roster'!$C185</f>
        <v>0</v>
      </c>
      <c r="D185" s="56">
        <f>'[12]Daily Roster'!$D185</f>
        <v>0</v>
      </c>
      <c r="E185" s="56">
        <f>'[12]Daily Roster'!$E185</f>
        <v>0</v>
      </c>
      <c r="F185" s="56">
        <f>'[12]Daily Roster'!$F185</f>
        <v>0</v>
      </c>
      <c r="G185" s="56">
        <f>'[12]Daily Roster'!$G185</f>
        <v>0</v>
      </c>
      <c r="H185" s="56">
        <f>'[12]Daily Roster'!$H185</f>
        <v>0</v>
      </c>
      <c r="I185" s="56">
        <f>'[12]Daily Roster'!$I185</f>
        <v>0</v>
      </c>
      <c r="J185" s="56">
        <f>'[12]Daily Roster'!$J185</f>
        <v>0</v>
      </c>
      <c r="K185" s="56">
        <f>'[12]Daily Roster'!$K185</f>
        <v>0</v>
      </c>
      <c r="L185" s="56">
        <f>'[12]Daily Roster'!$L185</f>
        <v>0</v>
      </c>
      <c r="M185" s="56">
        <f>'[12]Daily Roster'!$M185</f>
        <v>0</v>
      </c>
      <c r="N185" s="56">
        <f>'[12]Daily Roster'!$N185</f>
        <v>0</v>
      </c>
      <c r="O185" s="56">
        <f>'[12]Daily Roster'!$O185</f>
        <v>0</v>
      </c>
      <c r="P185" s="56">
        <f>'[12]Daily Roster'!$P185</f>
        <v>0</v>
      </c>
      <c r="Q185" s="56">
        <f>'[12]Daily Roster'!$Q185</f>
        <v>0</v>
      </c>
      <c r="R185" s="56">
        <f>'[12]Daily Roster'!$R185</f>
        <v>0</v>
      </c>
      <c r="S185" s="56">
        <f>'[12]Daily Roster'!$S185</f>
        <v>0</v>
      </c>
      <c r="T185" s="56">
        <f>'[12]Daily Roster'!$T185</f>
        <v>0</v>
      </c>
    </row>
    <row r="186" spans="1:20" x14ac:dyDescent="0.3">
      <c r="A186" s="7">
        <v>43724</v>
      </c>
      <c r="B186" s="1" t="s">
        <v>5</v>
      </c>
      <c r="C186" s="56">
        <f>'[12]Daily Roster'!$C186</f>
        <v>0</v>
      </c>
      <c r="D186" s="56">
        <f>'[12]Daily Roster'!$D186</f>
        <v>0</v>
      </c>
      <c r="E186" s="56">
        <f>'[12]Daily Roster'!$E186</f>
        <v>0</v>
      </c>
      <c r="F186" s="56">
        <f>'[12]Daily Roster'!$F186</f>
        <v>0</v>
      </c>
      <c r="G186" s="56">
        <f>'[12]Daily Roster'!$G186</f>
        <v>0</v>
      </c>
      <c r="H186" s="56">
        <f>'[12]Daily Roster'!$H186</f>
        <v>0</v>
      </c>
      <c r="I186" s="56">
        <f>'[12]Daily Roster'!$I186</f>
        <v>0</v>
      </c>
      <c r="J186" s="56">
        <f>'[12]Daily Roster'!$J186</f>
        <v>0</v>
      </c>
      <c r="K186" s="56">
        <f>'[12]Daily Roster'!$K186</f>
        <v>0</v>
      </c>
      <c r="L186" s="56">
        <f>'[12]Daily Roster'!$L186</f>
        <v>0</v>
      </c>
      <c r="M186" s="56">
        <f>'[12]Daily Roster'!$M186</f>
        <v>0</v>
      </c>
      <c r="N186" s="56">
        <f>'[12]Daily Roster'!$N186</f>
        <v>0</v>
      </c>
      <c r="O186" s="56">
        <f>'[12]Daily Roster'!$O186</f>
        <v>0</v>
      </c>
      <c r="P186" s="56">
        <f>'[12]Daily Roster'!$P186</f>
        <v>0</v>
      </c>
      <c r="Q186" s="56">
        <f>'[12]Daily Roster'!$Q186</f>
        <v>0</v>
      </c>
      <c r="R186" s="56">
        <f>'[12]Daily Roster'!$R186</f>
        <v>0</v>
      </c>
      <c r="S186" s="56">
        <f>'[12]Daily Roster'!$S186</f>
        <v>0</v>
      </c>
      <c r="T186" s="56">
        <f>'[12]Daily Roster'!$T186</f>
        <v>0</v>
      </c>
    </row>
    <row r="187" spans="1:20" x14ac:dyDescent="0.3">
      <c r="A187" s="7">
        <v>43725</v>
      </c>
      <c r="B187" s="1" t="s">
        <v>1</v>
      </c>
      <c r="C187" s="56">
        <f>'[12]Daily Roster'!$C187</f>
        <v>0</v>
      </c>
      <c r="D187" s="56">
        <f>'[12]Daily Roster'!$D187</f>
        <v>0</v>
      </c>
      <c r="E187" s="56">
        <f>'[12]Daily Roster'!$E187</f>
        <v>0</v>
      </c>
      <c r="F187" s="56">
        <f>'[12]Daily Roster'!$F187</f>
        <v>0</v>
      </c>
      <c r="G187" s="56">
        <f>'[12]Daily Roster'!$G187</f>
        <v>0</v>
      </c>
      <c r="H187" s="56">
        <f>'[12]Daily Roster'!$H187</f>
        <v>0</v>
      </c>
      <c r="I187" s="56">
        <f>'[12]Daily Roster'!$I187</f>
        <v>0</v>
      </c>
      <c r="J187" s="56">
        <f>'[12]Daily Roster'!$J187</f>
        <v>0</v>
      </c>
      <c r="K187" s="56">
        <f>'[12]Daily Roster'!$K187</f>
        <v>0</v>
      </c>
      <c r="L187" s="56">
        <f>'[12]Daily Roster'!$L187</f>
        <v>0</v>
      </c>
      <c r="M187" s="56">
        <f>'[12]Daily Roster'!$M187</f>
        <v>0</v>
      </c>
      <c r="N187" s="56">
        <f>'[12]Daily Roster'!$N187</f>
        <v>0</v>
      </c>
      <c r="O187" s="56">
        <f>'[12]Daily Roster'!$O187</f>
        <v>0</v>
      </c>
      <c r="P187" s="56">
        <f>'[12]Daily Roster'!$P187</f>
        <v>0</v>
      </c>
      <c r="Q187" s="56">
        <f>'[12]Daily Roster'!$Q187</f>
        <v>0</v>
      </c>
      <c r="R187" s="56">
        <f>'[12]Daily Roster'!$R187</f>
        <v>0</v>
      </c>
      <c r="S187" s="56">
        <f>'[12]Daily Roster'!$S187</f>
        <v>0</v>
      </c>
      <c r="T187" s="56">
        <f>'[12]Daily Roster'!$T187</f>
        <v>0</v>
      </c>
    </row>
    <row r="188" spans="1:20" x14ac:dyDescent="0.3">
      <c r="A188" s="7">
        <v>43726</v>
      </c>
      <c r="B188" s="1" t="s">
        <v>2</v>
      </c>
      <c r="C188" s="56">
        <f>'[12]Daily Roster'!$C188</f>
        <v>0</v>
      </c>
      <c r="D188" s="56">
        <f>'[12]Daily Roster'!$D188</f>
        <v>0</v>
      </c>
      <c r="E188" s="56">
        <f>'[12]Daily Roster'!$E188</f>
        <v>0</v>
      </c>
      <c r="F188" s="56">
        <f>'[12]Daily Roster'!$F188</f>
        <v>0</v>
      </c>
      <c r="G188" s="56">
        <f>'[12]Daily Roster'!$G188</f>
        <v>0</v>
      </c>
      <c r="H188" s="56">
        <f>'[12]Daily Roster'!$H188</f>
        <v>0</v>
      </c>
      <c r="I188" s="56">
        <f>'[12]Daily Roster'!$I188</f>
        <v>0</v>
      </c>
      <c r="J188" s="56">
        <f>'[12]Daily Roster'!$J188</f>
        <v>0</v>
      </c>
      <c r="K188" s="56">
        <f>'[12]Daily Roster'!$K188</f>
        <v>0</v>
      </c>
      <c r="L188" s="56">
        <f>'[12]Daily Roster'!$L188</f>
        <v>0</v>
      </c>
      <c r="M188" s="56">
        <f>'[12]Daily Roster'!$M188</f>
        <v>0</v>
      </c>
      <c r="N188" s="56">
        <f>'[12]Daily Roster'!$N188</f>
        <v>0</v>
      </c>
      <c r="O188" s="56">
        <f>'[12]Daily Roster'!$O188</f>
        <v>0</v>
      </c>
      <c r="P188" s="56">
        <f>'[12]Daily Roster'!$P188</f>
        <v>0</v>
      </c>
      <c r="Q188" s="56">
        <f>'[12]Daily Roster'!$Q188</f>
        <v>0</v>
      </c>
      <c r="R188" s="56">
        <f>'[12]Daily Roster'!$R188</f>
        <v>0</v>
      </c>
      <c r="S188" s="56">
        <f>'[12]Daily Roster'!$S188</f>
        <v>0</v>
      </c>
      <c r="T188" s="56">
        <f>'[12]Daily Roster'!$T188</f>
        <v>0</v>
      </c>
    </row>
    <row r="189" spans="1:20" x14ac:dyDescent="0.3">
      <c r="A189" s="7">
        <v>43727</v>
      </c>
      <c r="B189" s="1" t="s">
        <v>3</v>
      </c>
      <c r="C189" s="56">
        <f>'[12]Daily Roster'!$C189</f>
        <v>0</v>
      </c>
      <c r="D189" s="56">
        <f>'[12]Daily Roster'!$D189</f>
        <v>0</v>
      </c>
      <c r="E189" s="56">
        <f>'[12]Daily Roster'!$E189</f>
        <v>0</v>
      </c>
      <c r="F189" s="56">
        <f>'[12]Daily Roster'!$F189</f>
        <v>0</v>
      </c>
      <c r="G189" s="56">
        <f>'[12]Daily Roster'!$G189</f>
        <v>0</v>
      </c>
      <c r="H189" s="56">
        <f>'[12]Daily Roster'!$H189</f>
        <v>0</v>
      </c>
      <c r="I189" s="56">
        <f>'[12]Daily Roster'!$I189</f>
        <v>0</v>
      </c>
      <c r="J189" s="56">
        <f>'[12]Daily Roster'!$J189</f>
        <v>0</v>
      </c>
      <c r="K189" s="56">
        <f>'[12]Daily Roster'!$K189</f>
        <v>0</v>
      </c>
      <c r="L189" s="56">
        <f>'[12]Daily Roster'!$L189</f>
        <v>0</v>
      </c>
      <c r="M189" s="56">
        <f>'[12]Daily Roster'!$M189</f>
        <v>0</v>
      </c>
      <c r="N189" s="56">
        <f>'[12]Daily Roster'!$N189</f>
        <v>0</v>
      </c>
      <c r="O189" s="56">
        <f>'[12]Daily Roster'!$O189</f>
        <v>0</v>
      </c>
      <c r="P189" s="56">
        <f>'[12]Daily Roster'!$P189</f>
        <v>0</v>
      </c>
      <c r="Q189" s="56">
        <f>'[12]Daily Roster'!$Q189</f>
        <v>0</v>
      </c>
      <c r="R189" s="56">
        <f>'[12]Daily Roster'!$R189</f>
        <v>0</v>
      </c>
      <c r="S189" s="56">
        <f>'[12]Daily Roster'!$S189</f>
        <v>0</v>
      </c>
      <c r="T189" s="56">
        <f>'[12]Daily Roster'!$T189</f>
        <v>0</v>
      </c>
    </row>
    <row r="190" spans="1:20" x14ac:dyDescent="0.3">
      <c r="A190" s="7">
        <v>43728</v>
      </c>
      <c r="B190" s="1" t="s">
        <v>4</v>
      </c>
      <c r="C190" s="56">
        <f>'[12]Daily Roster'!$C190</f>
        <v>0</v>
      </c>
      <c r="D190" s="56">
        <f>'[12]Daily Roster'!$D190</f>
        <v>0</v>
      </c>
      <c r="E190" s="56">
        <f>'[12]Daily Roster'!$E190</f>
        <v>0</v>
      </c>
      <c r="F190" s="56">
        <f>'[12]Daily Roster'!$F190</f>
        <v>0</v>
      </c>
      <c r="G190" s="56">
        <f>'[12]Daily Roster'!$G190</f>
        <v>0</v>
      </c>
      <c r="H190" s="56">
        <f>'[12]Daily Roster'!$H190</f>
        <v>0</v>
      </c>
      <c r="I190" s="56">
        <f>'[12]Daily Roster'!$I190</f>
        <v>0</v>
      </c>
      <c r="J190" s="56">
        <f>'[12]Daily Roster'!$J190</f>
        <v>0</v>
      </c>
      <c r="K190" s="56">
        <f>'[12]Daily Roster'!$K190</f>
        <v>0</v>
      </c>
      <c r="L190" s="56">
        <f>'[12]Daily Roster'!$L190</f>
        <v>0</v>
      </c>
      <c r="M190" s="56">
        <f>'[12]Daily Roster'!$M190</f>
        <v>0</v>
      </c>
      <c r="N190" s="56">
        <f>'[12]Daily Roster'!$N190</f>
        <v>0</v>
      </c>
      <c r="O190" s="56">
        <f>'[12]Daily Roster'!$O190</f>
        <v>0</v>
      </c>
      <c r="P190" s="56">
        <f>'[12]Daily Roster'!$P190</f>
        <v>0</v>
      </c>
      <c r="Q190" s="56">
        <f>'[12]Daily Roster'!$Q190</f>
        <v>0</v>
      </c>
      <c r="R190" s="56">
        <f>'[12]Daily Roster'!$R190</f>
        <v>0</v>
      </c>
      <c r="S190" s="56">
        <f>'[12]Daily Roster'!$S190</f>
        <v>0</v>
      </c>
      <c r="T190" s="56">
        <f>'[12]Daily Roster'!$T190</f>
        <v>0</v>
      </c>
    </row>
    <row r="191" spans="1:20" x14ac:dyDescent="0.3">
      <c r="A191" s="7">
        <v>43731</v>
      </c>
      <c r="B191" s="1" t="s">
        <v>5</v>
      </c>
      <c r="C191" s="56">
        <f>'[12]Daily Roster'!$C191</f>
        <v>0</v>
      </c>
      <c r="D191" s="56">
        <f>'[12]Daily Roster'!$D191</f>
        <v>0</v>
      </c>
      <c r="E191" s="56">
        <f>'[12]Daily Roster'!$E191</f>
        <v>0</v>
      </c>
      <c r="F191" s="56">
        <f>'[12]Daily Roster'!$F191</f>
        <v>0</v>
      </c>
      <c r="G191" s="56">
        <f>'[12]Daily Roster'!$G191</f>
        <v>0</v>
      </c>
      <c r="H191" s="56">
        <f>'[12]Daily Roster'!$H191</f>
        <v>0</v>
      </c>
      <c r="I191" s="56">
        <f>'[12]Daily Roster'!$I191</f>
        <v>0</v>
      </c>
      <c r="J191" s="56">
        <f>'[12]Daily Roster'!$J191</f>
        <v>0</v>
      </c>
      <c r="K191" s="56">
        <f>'[12]Daily Roster'!$K191</f>
        <v>0</v>
      </c>
      <c r="L191" s="56">
        <f>'[12]Daily Roster'!$L191</f>
        <v>0</v>
      </c>
      <c r="M191" s="56">
        <f>'[12]Daily Roster'!$M191</f>
        <v>0</v>
      </c>
      <c r="N191" s="56">
        <f>'[12]Daily Roster'!$N191</f>
        <v>0</v>
      </c>
      <c r="O191" s="56">
        <f>'[12]Daily Roster'!$O191</f>
        <v>0</v>
      </c>
      <c r="P191" s="56">
        <f>'[12]Daily Roster'!$P191</f>
        <v>0</v>
      </c>
      <c r="Q191" s="56">
        <f>'[12]Daily Roster'!$Q191</f>
        <v>0</v>
      </c>
      <c r="R191" s="56">
        <f>'[12]Daily Roster'!$R191</f>
        <v>0</v>
      </c>
      <c r="S191" s="56">
        <f>'[12]Daily Roster'!$S191</f>
        <v>0</v>
      </c>
      <c r="T191" s="56">
        <f>'[12]Daily Roster'!$T191</f>
        <v>0</v>
      </c>
    </row>
    <row r="192" spans="1:20" x14ac:dyDescent="0.3">
      <c r="A192" s="7">
        <v>43732</v>
      </c>
      <c r="B192" s="1" t="s">
        <v>1</v>
      </c>
      <c r="C192" s="56">
        <f>'[12]Daily Roster'!$C192</f>
        <v>0</v>
      </c>
      <c r="D192" s="56">
        <f>'[12]Daily Roster'!$D192</f>
        <v>0</v>
      </c>
      <c r="E192" s="56">
        <f>'[12]Daily Roster'!$E192</f>
        <v>0</v>
      </c>
      <c r="F192" s="56">
        <f>'[12]Daily Roster'!$F192</f>
        <v>0</v>
      </c>
      <c r="G192" s="56">
        <f>'[12]Daily Roster'!$G192</f>
        <v>0</v>
      </c>
      <c r="H192" s="56">
        <f>'[12]Daily Roster'!$H192</f>
        <v>0</v>
      </c>
      <c r="I192" s="56">
        <f>'[12]Daily Roster'!$I192</f>
        <v>0</v>
      </c>
      <c r="J192" s="56">
        <f>'[12]Daily Roster'!$J192</f>
        <v>0</v>
      </c>
      <c r="K192" s="56">
        <f>'[12]Daily Roster'!$K192</f>
        <v>0</v>
      </c>
      <c r="L192" s="56">
        <f>'[12]Daily Roster'!$L192</f>
        <v>0</v>
      </c>
      <c r="M192" s="56">
        <f>'[12]Daily Roster'!$M192</f>
        <v>0</v>
      </c>
      <c r="N192" s="56">
        <f>'[12]Daily Roster'!$N192</f>
        <v>0</v>
      </c>
      <c r="O192" s="56">
        <f>'[12]Daily Roster'!$O192</f>
        <v>0</v>
      </c>
      <c r="P192" s="56">
        <f>'[12]Daily Roster'!$P192</f>
        <v>0</v>
      </c>
      <c r="Q192" s="56">
        <f>'[12]Daily Roster'!$Q192</f>
        <v>0</v>
      </c>
      <c r="R192" s="56">
        <f>'[12]Daily Roster'!$R192</f>
        <v>0</v>
      </c>
      <c r="S192" s="56">
        <f>'[12]Daily Roster'!$S192</f>
        <v>0</v>
      </c>
      <c r="T192" s="56">
        <f>'[12]Daily Roster'!$T192</f>
        <v>0</v>
      </c>
    </row>
    <row r="193" spans="1:20" x14ac:dyDescent="0.3">
      <c r="A193" s="7">
        <v>43733</v>
      </c>
      <c r="B193" s="1" t="s">
        <v>2</v>
      </c>
      <c r="C193" s="56">
        <f>'[12]Daily Roster'!$C193</f>
        <v>0</v>
      </c>
      <c r="D193" s="56">
        <f>'[12]Daily Roster'!$D193</f>
        <v>0</v>
      </c>
      <c r="E193" s="56">
        <f>'[12]Daily Roster'!$E193</f>
        <v>0</v>
      </c>
      <c r="F193" s="56">
        <f>'[12]Daily Roster'!$F193</f>
        <v>0</v>
      </c>
      <c r="G193" s="56">
        <f>'[12]Daily Roster'!$G193</f>
        <v>0</v>
      </c>
      <c r="H193" s="56">
        <f>'[12]Daily Roster'!$H193</f>
        <v>0</v>
      </c>
      <c r="I193" s="56">
        <f>'[12]Daily Roster'!$I193</f>
        <v>0</v>
      </c>
      <c r="J193" s="56">
        <f>'[12]Daily Roster'!$J193</f>
        <v>0</v>
      </c>
      <c r="K193" s="56">
        <f>'[12]Daily Roster'!$K193</f>
        <v>0</v>
      </c>
      <c r="L193" s="56">
        <f>'[12]Daily Roster'!$L193</f>
        <v>0</v>
      </c>
      <c r="M193" s="56">
        <f>'[12]Daily Roster'!$M193</f>
        <v>0</v>
      </c>
      <c r="N193" s="56">
        <f>'[12]Daily Roster'!$N193</f>
        <v>0</v>
      </c>
      <c r="O193" s="56">
        <f>'[12]Daily Roster'!$O193</f>
        <v>0</v>
      </c>
      <c r="P193" s="56">
        <f>'[12]Daily Roster'!$P193</f>
        <v>0</v>
      </c>
      <c r="Q193" s="56">
        <f>'[12]Daily Roster'!$Q193</f>
        <v>0</v>
      </c>
      <c r="R193" s="56">
        <f>'[12]Daily Roster'!$R193</f>
        <v>0</v>
      </c>
      <c r="S193" s="56">
        <f>'[12]Daily Roster'!$S193</f>
        <v>0</v>
      </c>
      <c r="T193" s="56">
        <f>'[12]Daily Roster'!$T193</f>
        <v>0</v>
      </c>
    </row>
    <row r="194" spans="1:20" x14ac:dyDescent="0.3">
      <c r="A194" s="7">
        <v>43734</v>
      </c>
      <c r="B194" s="1" t="s">
        <v>3</v>
      </c>
      <c r="C194" s="56">
        <f>'[12]Daily Roster'!$C194</f>
        <v>0</v>
      </c>
      <c r="D194" s="56">
        <f>'[12]Daily Roster'!$D194</f>
        <v>0</v>
      </c>
      <c r="E194" s="56">
        <f>'[12]Daily Roster'!$E194</f>
        <v>0</v>
      </c>
      <c r="F194" s="56">
        <f>'[12]Daily Roster'!$F194</f>
        <v>0</v>
      </c>
      <c r="G194" s="56">
        <f>'[12]Daily Roster'!$G194</f>
        <v>0</v>
      </c>
      <c r="H194" s="56">
        <f>'[12]Daily Roster'!$H194</f>
        <v>0</v>
      </c>
      <c r="I194" s="56">
        <f>'[12]Daily Roster'!$I194</f>
        <v>0</v>
      </c>
      <c r="J194" s="56">
        <f>'[12]Daily Roster'!$J194</f>
        <v>0</v>
      </c>
      <c r="K194" s="56">
        <f>'[12]Daily Roster'!$K194</f>
        <v>0</v>
      </c>
      <c r="L194" s="56">
        <f>'[12]Daily Roster'!$L194</f>
        <v>0</v>
      </c>
      <c r="M194" s="56">
        <f>'[12]Daily Roster'!$M194</f>
        <v>0</v>
      </c>
      <c r="N194" s="56">
        <f>'[12]Daily Roster'!$N194</f>
        <v>0</v>
      </c>
      <c r="O194" s="56">
        <f>'[12]Daily Roster'!$O194</f>
        <v>0</v>
      </c>
      <c r="P194" s="56">
        <f>'[12]Daily Roster'!$P194</f>
        <v>0</v>
      </c>
      <c r="Q194" s="56">
        <f>'[12]Daily Roster'!$Q194</f>
        <v>0</v>
      </c>
      <c r="R194" s="56">
        <f>'[12]Daily Roster'!$R194</f>
        <v>0</v>
      </c>
      <c r="S194" s="56">
        <f>'[12]Daily Roster'!$S194</f>
        <v>0</v>
      </c>
      <c r="T194" s="56">
        <f>'[12]Daily Roster'!$T194</f>
        <v>0</v>
      </c>
    </row>
    <row r="195" spans="1:20" x14ac:dyDescent="0.3">
      <c r="A195" s="7">
        <v>43735</v>
      </c>
      <c r="B195" s="1" t="s">
        <v>4</v>
      </c>
      <c r="C195" s="56">
        <f>'[12]Daily Roster'!$C195</f>
        <v>0</v>
      </c>
      <c r="D195" s="56">
        <f>'[12]Daily Roster'!$D195</f>
        <v>0</v>
      </c>
      <c r="E195" s="56">
        <f>'[12]Daily Roster'!$E195</f>
        <v>0</v>
      </c>
      <c r="F195" s="56">
        <f>'[12]Daily Roster'!$F195</f>
        <v>0</v>
      </c>
      <c r="G195" s="56">
        <f>'[12]Daily Roster'!$G195</f>
        <v>0</v>
      </c>
      <c r="H195" s="56">
        <f>'[12]Daily Roster'!$H195</f>
        <v>0</v>
      </c>
      <c r="I195" s="56">
        <f>'[12]Daily Roster'!$I195</f>
        <v>0</v>
      </c>
      <c r="J195" s="56">
        <f>'[12]Daily Roster'!$J195</f>
        <v>0</v>
      </c>
      <c r="K195" s="56">
        <f>'[12]Daily Roster'!$K195</f>
        <v>0</v>
      </c>
      <c r="L195" s="56">
        <f>'[12]Daily Roster'!$L195</f>
        <v>0</v>
      </c>
      <c r="M195" s="56">
        <f>'[12]Daily Roster'!$M195</f>
        <v>0</v>
      </c>
      <c r="N195" s="56">
        <f>'[12]Daily Roster'!$N195</f>
        <v>0</v>
      </c>
      <c r="O195" s="56">
        <f>'[12]Daily Roster'!$O195</f>
        <v>0</v>
      </c>
      <c r="P195" s="56">
        <f>'[12]Daily Roster'!$P195</f>
        <v>0</v>
      </c>
      <c r="Q195" s="56">
        <f>'[12]Daily Roster'!$Q195</f>
        <v>0</v>
      </c>
      <c r="R195" s="56">
        <f>'[12]Daily Roster'!$R195</f>
        <v>0</v>
      </c>
      <c r="S195" s="56">
        <f>'[12]Daily Roster'!$S195</f>
        <v>0</v>
      </c>
      <c r="T195" s="56">
        <f>'[12]Daily Roster'!$T195</f>
        <v>0</v>
      </c>
    </row>
    <row r="196" spans="1:20" x14ac:dyDescent="0.3">
      <c r="A196" s="7">
        <v>43738</v>
      </c>
      <c r="B196" s="1" t="s">
        <v>5</v>
      </c>
      <c r="C196" s="56">
        <f>'[12]Daily Roster'!$C196</f>
        <v>0</v>
      </c>
      <c r="D196" s="56">
        <f>'[12]Daily Roster'!$D196</f>
        <v>0</v>
      </c>
      <c r="E196" s="56">
        <f>'[12]Daily Roster'!$E196</f>
        <v>0</v>
      </c>
      <c r="F196" s="56">
        <f>'[12]Daily Roster'!$F196</f>
        <v>0</v>
      </c>
      <c r="G196" s="56">
        <f>'[12]Daily Roster'!$G196</f>
        <v>0</v>
      </c>
      <c r="H196" s="56">
        <f>'[12]Daily Roster'!$H196</f>
        <v>0</v>
      </c>
      <c r="I196" s="56">
        <f>'[12]Daily Roster'!$I196</f>
        <v>0</v>
      </c>
      <c r="J196" s="56">
        <f>'[12]Daily Roster'!$J196</f>
        <v>0</v>
      </c>
      <c r="K196" s="56">
        <f>'[12]Daily Roster'!$K196</f>
        <v>0</v>
      </c>
      <c r="L196" s="56">
        <f>'[12]Daily Roster'!$L196</f>
        <v>0</v>
      </c>
      <c r="M196" s="56">
        <f>'[12]Daily Roster'!$M196</f>
        <v>0</v>
      </c>
      <c r="N196" s="56">
        <f>'[12]Daily Roster'!$N196</f>
        <v>0</v>
      </c>
      <c r="O196" s="56">
        <f>'[12]Daily Roster'!$O196</f>
        <v>0</v>
      </c>
      <c r="P196" s="56">
        <f>'[12]Daily Roster'!$P196</f>
        <v>0</v>
      </c>
      <c r="Q196" s="56">
        <f>'[12]Daily Roster'!$Q196</f>
        <v>0</v>
      </c>
      <c r="R196" s="56">
        <f>'[12]Daily Roster'!$R196</f>
        <v>0</v>
      </c>
      <c r="S196" s="56">
        <f>'[12]Daily Roster'!$S196</f>
        <v>0</v>
      </c>
      <c r="T196" s="56">
        <f>'[12]Daily Roster'!$T196</f>
        <v>0</v>
      </c>
    </row>
    <row r="197" spans="1:20" x14ac:dyDescent="0.3">
      <c r="A197" s="7">
        <v>43739</v>
      </c>
      <c r="B197" s="1" t="s">
        <v>1</v>
      </c>
      <c r="C197" s="56">
        <f>'[12]Daily Roster'!$C197</f>
        <v>0</v>
      </c>
      <c r="D197" s="56">
        <f>'[12]Daily Roster'!$D197</f>
        <v>0</v>
      </c>
      <c r="E197" s="56">
        <f>'[12]Daily Roster'!$E197</f>
        <v>0</v>
      </c>
      <c r="F197" s="56">
        <f>'[12]Daily Roster'!$F197</f>
        <v>0</v>
      </c>
      <c r="G197" s="56">
        <f>'[12]Daily Roster'!$G197</f>
        <v>0</v>
      </c>
      <c r="H197" s="56">
        <f>'[12]Daily Roster'!$H197</f>
        <v>0</v>
      </c>
      <c r="I197" s="56">
        <f>'[12]Daily Roster'!$I197</f>
        <v>0</v>
      </c>
      <c r="J197" s="56">
        <f>'[12]Daily Roster'!$J197</f>
        <v>0</v>
      </c>
      <c r="K197" s="56">
        <f>'[12]Daily Roster'!$K197</f>
        <v>0</v>
      </c>
      <c r="L197" s="56">
        <f>'[12]Daily Roster'!$L197</f>
        <v>0</v>
      </c>
      <c r="M197" s="56">
        <f>'[12]Daily Roster'!$M197</f>
        <v>0</v>
      </c>
      <c r="N197" s="56">
        <f>'[12]Daily Roster'!$N197</f>
        <v>0</v>
      </c>
      <c r="O197" s="56">
        <f>'[12]Daily Roster'!$O197</f>
        <v>0</v>
      </c>
      <c r="P197" s="56">
        <f>'[12]Daily Roster'!$P197</f>
        <v>0</v>
      </c>
      <c r="Q197" s="56">
        <f>'[12]Daily Roster'!$Q197</f>
        <v>0</v>
      </c>
      <c r="R197" s="56">
        <f>'[12]Daily Roster'!$R197</f>
        <v>0</v>
      </c>
      <c r="S197" s="56">
        <f>'[12]Daily Roster'!$S197</f>
        <v>0</v>
      </c>
      <c r="T197" s="56">
        <f>'[12]Daily Roster'!$T197</f>
        <v>0</v>
      </c>
    </row>
    <row r="198" spans="1:20" x14ac:dyDescent="0.3">
      <c r="A198" s="7">
        <v>43740</v>
      </c>
      <c r="B198" s="1" t="s">
        <v>2</v>
      </c>
      <c r="C198" s="56">
        <f>'[12]Daily Roster'!$C198</f>
        <v>0</v>
      </c>
      <c r="D198" s="56">
        <f>'[12]Daily Roster'!$D198</f>
        <v>0</v>
      </c>
      <c r="E198" s="56">
        <f>'[12]Daily Roster'!$E198</f>
        <v>0</v>
      </c>
      <c r="F198" s="56">
        <f>'[12]Daily Roster'!$F198</f>
        <v>0</v>
      </c>
      <c r="G198" s="56">
        <f>'[12]Daily Roster'!$G198</f>
        <v>0</v>
      </c>
      <c r="H198" s="56">
        <f>'[12]Daily Roster'!$H198</f>
        <v>0</v>
      </c>
      <c r="I198" s="56">
        <f>'[12]Daily Roster'!$I198</f>
        <v>0</v>
      </c>
      <c r="J198" s="56">
        <f>'[12]Daily Roster'!$J198</f>
        <v>0</v>
      </c>
      <c r="K198" s="56">
        <f>'[12]Daily Roster'!$K198</f>
        <v>0</v>
      </c>
      <c r="L198" s="56">
        <f>'[12]Daily Roster'!$L198</f>
        <v>0</v>
      </c>
      <c r="M198" s="56">
        <f>'[12]Daily Roster'!$M198</f>
        <v>0</v>
      </c>
      <c r="N198" s="56">
        <f>'[12]Daily Roster'!$N198</f>
        <v>0</v>
      </c>
      <c r="O198" s="56">
        <f>'[12]Daily Roster'!$O198</f>
        <v>0</v>
      </c>
      <c r="P198" s="56">
        <f>'[12]Daily Roster'!$P198</f>
        <v>0</v>
      </c>
      <c r="Q198" s="56">
        <f>'[12]Daily Roster'!$Q198</f>
        <v>0</v>
      </c>
      <c r="R198" s="56">
        <f>'[12]Daily Roster'!$R198</f>
        <v>0</v>
      </c>
      <c r="S198" s="56">
        <f>'[12]Daily Roster'!$S198</f>
        <v>0</v>
      </c>
      <c r="T198" s="56">
        <f>'[12]Daily Roster'!$T198</f>
        <v>0</v>
      </c>
    </row>
    <row r="199" spans="1:20" x14ac:dyDescent="0.3">
      <c r="A199" s="7">
        <v>43741</v>
      </c>
      <c r="B199" s="1" t="s">
        <v>3</v>
      </c>
      <c r="C199" s="56">
        <f>'[12]Daily Roster'!$C199</f>
        <v>0</v>
      </c>
      <c r="D199" s="56">
        <f>'[12]Daily Roster'!$D199</f>
        <v>0</v>
      </c>
      <c r="E199" s="56">
        <f>'[12]Daily Roster'!$E199</f>
        <v>0</v>
      </c>
      <c r="F199" s="56">
        <f>'[12]Daily Roster'!$F199</f>
        <v>0</v>
      </c>
      <c r="G199" s="56">
        <f>'[12]Daily Roster'!$G199</f>
        <v>0</v>
      </c>
      <c r="H199" s="56">
        <f>'[12]Daily Roster'!$H199</f>
        <v>0</v>
      </c>
      <c r="I199" s="56">
        <f>'[12]Daily Roster'!$I199</f>
        <v>0</v>
      </c>
      <c r="J199" s="56">
        <f>'[12]Daily Roster'!$J199</f>
        <v>0</v>
      </c>
      <c r="K199" s="56">
        <f>'[12]Daily Roster'!$K199</f>
        <v>0</v>
      </c>
      <c r="L199" s="56">
        <f>'[12]Daily Roster'!$L199</f>
        <v>0</v>
      </c>
      <c r="M199" s="56">
        <f>'[12]Daily Roster'!$M199</f>
        <v>0</v>
      </c>
      <c r="N199" s="56">
        <f>'[12]Daily Roster'!$N199</f>
        <v>0</v>
      </c>
      <c r="O199" s="56">
        <f>'[12]Daily Roster'!$O199</f>
        <v>0</v>
      </c>
      <c r="P199" s="56">
        <f>'[12]Daily Roster'!$P199</f>
        <v>0</v>
      </c>
      <c r="Q199" s="56">
        <f>'[12]Daily Roster'!$Q199</f>
        <v>0</v>
      </c>
      <c r="R199" s="56">
        <f>'[12]Daily Roster'!$R199</f>
        <v>0</v>
      </c>
      <c r="S199" s="56">
        <f>'[12]Daily Roster'!$S199</f>
        <v>0</v>
      </c>
      <c r="T199" s="56">
        <f>'[12]Daily Roster'!$T199</f>
        <v>0</v>
      </c>
    </row>
    <row r="200" spans="1:20" x14ac:dyDescent="0.3">
      <c r="A200" s="7">
        <v>43742</v>
      </c>
      <c r="B200" s="1" t="s">
        <v>4</v>
      </c>
      <c r="C200" s="56">
        <f>'[12]Daily Roster'!$C200</f>
        <v>0</v>
      </c>
      <c r="D200" s="56">
        <f>'[12]Daily Roster'!$D200</f>
        <v>0</v>
      </c>
      <c r="E200" s="56">
        <f>'[12]Daily Roster'!$E200</f>
        <v>0</v>
      </c>
      <c r="F200" s="56">
        <f>'[12]Daily Roster'!$F200</f>
        <v>0</v>
      </c>
      <c r="G200" s="56">
        <f>'[12]Daily Roster'!$G200</f>
        <v>0</v>
      </c>
      <c r="H200" s="56">
        <f>'[12]Daily Roster'!$H200</f>
        <v>0</v>
      </c>
      <c r="I200" s="56">
        <f>'[12]Daily Roster'!$I200</f>
        <v>0</v>
      </c>
      <c r="J200" s="56">
        <f>'[12]Daily Roster'!$J200</f>
        <v>0</v>
      </c>
      <c r="K200" s="56">
        <f>'[12]Daily Roster'!$K200</f>
        <v>0</v>
      </c>
      <c r="L200" s="56">
        <f>'[12]Daily Roster'!$L200</f>
        <v>0</v>
      </c>
      <c r="M200" s="56">
        <f>'[12]Daily Roster'!$M200</f>
        <v>0</v>
      </c>
      <c r="N200" s="56">
        <f>'[12]Daily Roster'!$N200</f>
        <v>0</v>
      </c>
      <c r="O200" s="56">
        <f>'[12]Daily Roster'!$O200</f>
        <v>0</v>
      </c>
      <c r="P200" s="56">
        <f>'[12]Daily Roster'!$P200</f>
        <v>0</v>
      </c>
      <c r="Q200" s="56">
        <f>'[12]Daily Roster'!$Q200</f>
        <v>0</v>
      </c>
      <c r="R200" s="56">
        <f>'[12]Daily Roster'!$R200</f>
        <v>0</v>
      </c>
      <c r="S200" s="56">
        <f>'[12]Daily Roster'!$S200</f>
        <v>0</v>
      </c>
      <c r="T200" s="56">
        <f>'[12]Daily Roster'!$T200</f>
        <v>0</v>
      </c>
    </row>
    <row r="201" spans="1:20" x14ac:dyDescent="0.3">
      <c r="A201" s="7">
        <v>43745</v>
      </c>
      <c r="B201" s="1" t="s">
        <v>5</v>
      </c>
      <c r="C201" s="56">
        <f>'[12]Daily Roster'!$C201</f>
        <v>0</v>
      </c>
      <c r="D201" s="56">
        <f>'[12]Daily Roster'!$D201</f>
        <v>0</v>
      </c>
      <c r="E201" s="56">
        <f>'[12]Daily Roster'!$E201</f>
        <v>0</v>
      </c>
      <c r="F201" s="56">
        <f>'[12]Daily Roster'!$F201</f>
        <v>0</v>
      </c>
      <c r="G201" s="56">
        <f>'[12]Daily Roster'!$G201</f>
        <v>0</v>
      </c>
      <c r="H201" s="56">
        <f>'[12]Daily Roster'!$H201</f>
        <v>0</v>
      </c>
      <c r="I201" s="56">
        <f>'[12]Daily Roster'!$I201</f>
        <v>0</v>
      </c>
      <c r="J201" s="56">
        <f>'[12]Daily Roster'!$J201</f>
        <v>0</v>
      </c>
      <c r="K201" s="56">
        <f>'[12]Daily Roster'!$K201</f>
        <v>0</v>
      </c>
      <c r="L201" s="56">
        <f>'[12]Daily Roster'!$L201</f>
        <v>0</v>
      </c>
      <c r="M201" s="56">
        <f>'[12]Daily Roster'!$M201</f>
        <v>0</v>
      </c>
      <c r="N201" s="56">
        <f>'[12]Daily Roster'!$N201</f>
        <v>0</v>
      </c>
      <c r="O201" s="56">
        <f>'[12]Daily Roster'!$O201</f>
        <v>0</v>
      </c>
      <c r="P201" s="56">
        <f>'[12]Daily Roster'!$P201</f>
        <v>0</v>
      </c>
      <c r="Q201" s="56">
        <f>'[12]Daily Roster'!$Q201</f>
        <v>0</v>
      </c>
      <c r="R201" s="56">
        <f>'[12]Daily Roster'!$R201</f>
        <v>0</v>
      </c>
      <c r="S201" s="56">
        <f>'[12]Daily Roster'!$S201</f>
        <v>0</v>
      </c>
      <c r="T201" s="56">
        <f>'[12]Daily Roster'!$T201</f>
        <v>0</v>
      </c>
    </row>
    <row r="202" spans="1:20" x14ac:dyDescent="0.3">
      <c r="A202" s="7">
        <v>43746</v>
      </c>
      <c r="B202" s="1" t="s">
        <v>1</v>
      </c>
      <c r="C202" s="56">
        <f>'[12]Daily Roster'!$C202</f>
        <v>0</v>
      </c>
      <c r="D202" s="56">
        <f>'[12]Daily Roster'!$D202</f>
        <v>0</v>
      </c>
      <c r="E202" s="56">
        <f>'[12]Daily Roster'!$E202</f>
        <v>0</v>
      </c>
      <c r="F202" s="56">
        <f>'[12]Daily Roster'!$F202</f>
        <v>0</v>
      </c>
      <c r="G202" s="56">
        <f>'[12]Daily Roster'!$G202</f>
        <v>0</v>
      </c>
      <c r="H202" s="56">
        <f>'[12]Daily Roster'!$H202</f>
        <v>0</v>
      </c>
      <c r="I202" s="56">
        <f>'[12]Daily Roster'!$I202</f>
        <v>0</v>
      </c>
      <c r="J202" s="56">
        <f>'[12]Daily Roster'!$J202</f>
        <v>0</v>
      </c>
      <c r="K202" s="56">
        <f>'[12]Daily Roster'!$K202</f>
        <v>0</v>
      </c>
      <c r="L202" s="56">
        <f>'[12]Daily Roster'!$L202</f>
        <v>0</v>
      </c>
      <c r="M202" s="56">
        <f>'[12]Daily Roster'!$M202</f>
        <v>0</v>
      </c>
      <c r="N202" s="56">
        <f>'[12]Daily Roster'!$N202</f>
        <v>0</v>
      </c>
      <c r="O202" s="56">
        <f>'[12]Daily Roster'!$O202</f>
        <v>0</v>
      </c>
      <c r="P202" s="56">
        <f>'[12]Daily Roster'!$P202</f>
        <v>0</v>
      </c>
      <c r="Q202" s="56">
        <f>'[12]Daily Roster'!$Q202</f>
        <v>0</v>
      </c>
      <c r="R202" s="56">
        <f>'[12]Daily Roster'!$R202</f>
        <v>0</v>
      </c>
      <c r="S202" s="56">
        <f>'[12]Daily Roster'!$S202</f>
        <v>0</v>
      </c>
      <c r="T202" s="56">
        <f>'[12]Daily Roster'!$T202</f>
        <v>0</v>
      </c>
    </row>
    <row r="203" spans="1:20" x14ac:dyDescent="0.3">
      <c r="A203" s="7">
        <v>43747</v>
      </c>
      <c r="B203" s="1" t="s">
        <v>2</v>
      </c>
      <c r="C203" s="56">
        <f>'[12]Daily Roster'!$C203</f>
        <v>0</v>
      </c>
      <c r="D203" s="56">
        <f>'[12]Daily Roster'!$D203</f>
        <v>0</v>
      </c>
      <c r="E203" s="56">
        <f>'[12]Daily Roster'!$E203</f>
        <v>0</v>
      </c>
      <c r="F203" s="56">
        <f>'[12]Daily Roster'!$F203</f>
        <v>0</v>
      </c>
      <c r="G203" s="56">
        <f>'[12]Daily Roster'!$G203</f>
        <v>0</v>
      </c>
      <c r="H203" s="56">
        <f>'[12]Daily Roster'!$H203</f>
        <v>0</v>
      </c>
      <c r="I203" s="56">
        <f>'[12]Daily Roster'!$I203</f>
        <v>0</v>
      </c>
      <c r="J203" s="56">
        <f>'[12]Daily Roster'!$J203</f>
        <v>0</v>
      </c>
      <c r="K203" s="56">
        <f>'[12]Daily Roster'!$K203</f>
        <v>0</v>
      </c>
      <c r="L203" s="56">
        <f>'[12]Daily Roster'!$L203</f>
        <v>0</v>
      </c>
      <c r="M203" s="56">
        <f>'[12]Daily Roster'!$M203</f>
        <v>0</v>
      </c>
      <c r="N203" s="56">
        <f>'[12]Daily Roster'!$N203</f>
        <v>0</v>
      </c>
      <c r="O203" s="56">
        <f>'[12]Daily Roster'!$O203</f>
        <v>0</v>
      </c>
      <c r="P203" s="56">
        <f>'[12]Daily Roster'!$P203</f>
        <v>0</v>
      </c>
      <c r="Q203" s="56">
        <f>'[12]Daily Roster'!$Q203</f>
        <v>0</v>
      </c>
      <c r="R203" s="56">
        <f>'[12]Daily Roster'!$R203</f>
        <v>0</v>
      </c>
      <c r="S203" s="56">
        <f>'[12]Daily Roster'!$S203</f>
        <v>0</v>
      </c>
      <c r="T203" s="56">
        <f>'[12]Daily Roster'!$T203</f>
        <v>0</v>
      </c>
    </row>
    <row r="204" spans="1:20" x14ac:dyDescent="0.3">
      <c r="A204" s="7">
        <v>43748</v>
      </c>
      <c r="B204" s="1" t="s">
        <v>3</v>
      </c>
      <c r="C204" s="56">
        <f>'[12]Daily Roster'!$C204</f>
        <v>0</v>
      </c>
      <c r="D204" s="56">
        <f>'[12]Daily Roster'!$D204</f>
        <v>0</v>
      </c>
      <c r="E204" s="56">
        <f>'[12]Daily Roster'!$E204</f>
        <v>0</v>
      </c>
      <c r="F204" s="56">
        <f>'[12]Daily Roster'!$F204</f>
        <v>0</v>
      </c>
      <c r="G204" s="56">
        <f>'[12]Daily Roster'!$G204</f>
        <v>0</v>
      </c>
      <c r="H204" s="56">
        <f>'[12]Daily Roster'!$H204</f>
        <v>0</v>
      </c>
      <c r="I204" s="56">
        <f>'[12]Daily Roster'!$I204</f>
        <v>0</v>
      </c>
      <c r="J204" s="56">
        <f>'[12]Daily Roster'!$J204</f>
        <v>0</v>
      </c>
      <c r="K204" s="56">
        <f>'[12]Daily Roster'!$K204</f>
        <v>0</v>
      </c>
      <c r="L204" s="56">
        <f>'[12]Daily Roster'!$L204</f>
        <v>0</v>
      </c>
      <c r="M204" s="56">
        <f>'[12]Daily Roster'!$M204</f>
        <v>0</v>
      </c>
      <c r="N204" s="56">
        <f>'[12]Daily Roster'!$N204</f>
        <v>0</v>
      </c>
      <c r="O204" s="56">
        <f>'[12]Daily Roster'!$O204</f>
        <v>0</v>
      </c>
      <c r="P204" s="56">
        <f>'[12]Daily Roster'!$P204</f>
        <v>0</v>
      </c>
      <c r="Q204" s="56">
        <f>'[12]Daily Roster'!$Q204</f>
        <v>0</v>
      </c>
      <c r="R204" s="56">
        <f>'[12]Daily Roster'!$R204</f>
        <v>0</v>
      </c>
      <c r="S204" s="56">
        <f>'[12]Daily Roster'!$S204</f>
        <v>0</v>
      </c>
      <c r="T204" s="56">
        <f>'[12]Daily Roster'!$T204</f>
        <v>0</v>
      </c>
    </row>
    <row r="205" spans="1:20" x14ac:dyDescent="0.3">
      <c r="A205" s="7">
        <v>43749</v>
      </c>
      <c r="B205" s="1" t="s">
        <v>4</v>
      </c>
      <c r="C205" s="56">
        <f>'[12]Daily Roster'!$C205</f>
        <v>0</v>
      </c>
      <c r="D205" s="56">
        <f>'[12]Daily Roster'!$D205</f>
        <v>0</v>
      </c>
      <c r="E205" s="56">
        <f>'[12]Daily Roster'!$E205</f>
        <v>0</v>
      </c>
      <c r="F205" s="56">
        <f>'[12]Daily Roster'!$F205</f>
        <v>0</v>
      </c>
      <c r="G205" s="56">
        <f>'[12]Daily Roster'!$G205</f>
        <v>0</v>
      </c>
      <c r="H205" s="56">
        <f>'[12]Daily Roster'!$H205</f>
        <v>0</v>
      </c>
      <c r="I205" s="56">
        <f>'[12]Daily Roster'!$I205</f>
        <v>0</v>
      </c>
      <c r="J205" s="56">
        <f>'[12]Daily Roster'!$J205</f>
        <v>0</v>
      </c>
      <c r="K205" s="56">
        <f>'[12]Daily Roster'!$K205</f>
        <v>0</v>
      </c>
      <c r="L205" s="56">
        <f>'[12]Daily Roster'!$L205</f>
        <v>0</v>
      </c>
      <c r="M205" s="56">
        <f>'[12]Daily Roster'!$M205</f>
        <v>0</v>
      </c>
      <c r="N205" s="56">
        <f>'[12]Daily Roster'!$N205</f>
        <v>0</v>
      </c>
      <c r="O205" s="56">
        <f>'[12]Daily Roster'!$O205</f>
        <v>0</v>
      </c>
      <c r="P205" s="56">
        <f>'[12]Daily Roster'!$P205</f>
        <v>0</v>
      </c>
      <c r="Q205" s="56">
        <f>'[12]Daily Roster'!$Q205</f>
        <v>0</v>
      </c>
      <c r="R205" s="56">
        <f>'[12]Daily Roster'!$R205</f>
        <v>0</v>
      </c>
      <c r="S205" s="56">
        <f>'[12]Daily Roster'!$S205</f>
        <v>0</v>
      </c>
      <c r="T205" s="56">
        <f>'[12]Daily Roster'!$T205</f>
        <v>0</v>
      </c>
    </row>
    <row r="206" spans="1:20" x14ac:dyDescent="0.3">
      <c r="A206" s="7">
        <v>43752</v>
      </c>
      <c r="B206" s="1" t="s">
        <v>5</v>
      </c>
      <c r="C206" s="56">
        <f>'[12]Daily Roster'!$C206</f>
        <v>0</v>
      </c>
      <c r="D206" s="56">
        <f>'[12]Daily Roster'!$D206</f>
        <v>0</v>
      </c>
      <c r="E206" s="56">
        <f>'[12]Daily Roster'!$E206</f>
        <v>0</v>
      </c>
      <c r="F206" s="56">
        <f>'[12]Daily Roster'!$F206</f>
        <v>0</v>
      </c>
      <c r="G206" s="56">
        <f>'[12]Daily Roster'!$G206</f>
        <v>0</v>
      </c>
      <c r="H206" s="56">
        <f>'[12]Daily Roster'!$H206</f>
        <v>0</v>
      </c>
      <c r="I206" s="56">
        <f>'[12]Daily Roster'!$I206</f>
        <v>0</v>
      </c>
      <c r="J206" s="56">
        <f>'[12]Daily Roster'!$J206</f>
        <v>0</v>
      </c>
      <c r="K206" s="56">
        <f>'[12]Daily Roster'!$K206</f>
        <v>0</v>
      </c>
      <c r="L206" s="56">
        <f>'[12]Daily Roster'!$L206</f>
        <v>0</v>
      </c>
      <c r="M206" s="56">
        <f>'[12]Daily Roster'!$M206</f>
        <v>0</v>
      </c>
      <c r="N206" s="56">
        <f>'[12]Daily Roster'!$N206</f>
        <v>0</v>
      </c>
      <c r="O206" s="56">
        <f>'[12]Daily Roster'!$O206</f>
        <v>0</v>
      </c>
      <c r="P206" s="56">
        <f>'[12]Daily Roster'!$P206</f>
        <v>0</v>
      </c>
      <c r="Q206" s="56">
        <f>'[12]Daily Roster'!$Q206</f>
        <v>0</v>
      </c>
      <c r="R206" s="56">
        <f>'[12]Daily Roster'!$R206</f>
        <v>0</v>
      </c>
      <c r="S206" s="56">
        <f>'[12]Daily Roster'!$S206</f>
        <v>0</v>
      </c>
      <c r="T206" s="56">
        <f>'[12]Daily Roster'!$T206</f>
        <v>0</v>
      </c>
    </row>
    <row r="207" spans="1:20" x14ac:dyDescent="0.3">
      <c r="A207" s="7">
        <v>43753</v>
      </c>
      <c r="B207" s="1" t="s">
        <v>1</v>
      </c>
      <c r="C207" s="56">
        <f>'[12]Daily Roster'!$C207</f>
        <v>0</v>
      </c>
      <c r="D207" s="56">
        <f>'[12]Daily Roster'!$D207</f>
        <v>0</v>
      </c>
      <c r="E207" s="56">
        <f>'[12]Daily Roster'!$E207</f>
        <v>0</v>
      </c>
      <c r="F207" s="56">
        <f>'[12]Daily Roster'!$F207</f>
        <v>0</v>
      </c>
      <c r="G207" s="56">
        <f>'[12]Daily Roster'!$G207</f>
        <v>0</v>
      </c>
      <c r="H207" s="56">
        <f>'[12]Daily Roster'!$H207</f>
        <v>0</v>
      </c>
      <c r="I207" s="56">
        <f>'[12]Daily Roster'!$I207</f>
        <v>0</v>
      </c>
      <c r="J207" s="56">
        <f>'[12]Daily Roster'!$J207</f>
        <v>0</v>
      </c>
      <c r="K207" s="56">
        <f>'[12]Daily Roster'!$K207</f>
        <v>0</v>
      </c>
      <c r="L207" s="56">
        <f>'[12]Daily Roster'!$L207</f>
        <v>0</v>
      </c>
      <c r="M207" s="56">
        <f>'[12]Daily Roster'!$M207</f>
        <v>0</v>
      </c>
      <c r="N207" s="56">
        <f>'[12]Daily Roster'!$N207</f>
        <v>0</v>
      </c>
      <c r="O207" s="56">
        <f>'[12]Daily Roster'!$O207</f>
        <v>0</v>
      </c>
      <c r="P207" s="56">
        <f>'[12]Daily Roster'!$P207</f>
        <v>0</v>
      </c>
      <c r="Q207" s="56">
        <f>'[12]Daily Roster'!$Q207</f>
        <v>0</v>
      </c>
      <c r="R207" s="56">
        <f>'[12]Daily Roster'!$R207</f>
        <v>0</v>
      </c>
      <c r="S207" s="56">
        <f>'[12]Daily Roster'!$S207</f>
        <v>0</v>
      </c>
      <c r="T207" s="56">
        <f>'[12]Daily Roster'!$T207</f>
        <v>0</v>
      </c>
    </row>
    <row r="208" spans="1:20" x14ac:dyDescent="0.3">
      <c r="A208" s="7">
        <v>43754</v>
      </c>
      <c r="B208" s="1" t="s">
        <v>2</v>
      </c>
      <c r="C208" s="56">
        <f>'[12]Daily Roster'!$C208</f>
        <v>0</v>
      </c>
      <c r="D208" s="56">
        <f>'[12]Daily Roster'!$D208</f>
        <v>0</v>
      </c>
      <c r="E208" s="56">
        <f>'[12]Daily Roster'!$E208</f>
        <v>0</v>
      </c>
      <c r="F208" s="56">
        <f>'[12]Daily Roster'!$F208</f>
        <v>0</v>
      </c>
      <c r="G208" s="56">
        <f>'[12]Daily Roster'!$G208</f>
        <v>0</v>
      </c>
      <c r="H208" s="56">
        <f>'[12]Daily Roster'!$H208</f>
        <v>0</v>
      </c>
      <c r="I208" s="56">
        <f>'[12]Daily Roster'!$I208</f>
        <v>0</v>
      </c>
      <c r="J208" s="56">
        <f>'[12]Daily Roster'!$J208</f>
        <v>0</v>
      </c>
      <c r="K208" s="56">
        <f>'[12]Daily Roster'!$K208</f>
        <v>0</v>
      </c>
      <c r="L208" s="56">
        <f>'[12]Daily Roster'!$L208</f>
        <v>0</v>
      </c>
      <c r="M208" s="56">
        <f>'[12]Daily Roster'!$M208</f>
        <v>0</v>
      </c>
      <c r="N208" s="56">
        <f>'[12]Daily Roster'!$N208</f>
        <v>0</v>
      </c>
      <c r="O208" s="56">
        <f>'[12]Daily Roster'!$O208</f>
        <v>0</v>
      </c>
      <c r="P208" s="56">
        <f>'[12]Daily Roster'!$P208</f>
        <v>0</v>
      </c>
      <c r="Q208" s="56">
        <f>'[12]Daily Roster'!$Q208</f>
        <v>0</v>
      </c>
      <c r="R208" s="56">
        <f>'[12]Daily Roster'!$R208</f>
        <v>0</v>
      </c>
      <c r="S208" s="56">
        <f>'[12]Daily Roster'!$S208</f>
        <v>0</v>
      </c>
      <c r="T208" s="56">
        <f>'[12]Daily Roster'!$T208</f>
        <v>0</v>
      </c>
    </row>
    <row r="209" spans="1:20" x14ac:dyDescent="0.3">
      <c r="A209" s="7">
        <v>43755</v>
      </c>
      <c r="B209" s="1" t="s">
        <v>3</v>
      </c>
      <c r="C209" s="56">
        <f>'[12]Daily Roster'!$C209</f>
        <v>0</v>
      </c>
      <c r="D209" s="56">
        <f>'[12]Daily Roster'!$D209</f>
        <v>0</v>
      </c>
      <c r="E209" s="56">
        <f>'[12]Daily Roster'!$E209</f>
        <v>0</v>
      </c>
      <c r="F209" s="56">
        <f>'[12]Daily Roster'!$F209</f>
        <v>0</v>
      </c>
      <c r="G209" s="56">
        <f>'[12]Daily Roster'!$G209</f>
        <v>0</v>
      </c>
      <c r="H209" s="56">
        <f>'[12]Daily Roster'!$H209</f>
        <v>0</v>
      </c>
      <c r="I209" s="56">
        <f>'[12]Daily Roster'!$I209</f>
        <v>0</v>
      </c>
      <c r="J209" s="56">
        <f>'[12]Daily Roster'!$J209</f>
        <v>0</v>
      </c>
      <c r="K209" s="56">
        <f>'[12]Daily Roster'!$K209</f>
        <v>0</v>
      </c>
      <c r="L209" s="56">
        <f>'[12]Daily Roster'!$L209</f>
        <v>0</v>
      </c>
      <c r="M209" s="56">
        <f>'[12]Daily Roster'!$M209</f>
        <v>0</v>
      </c>
      <c r="N209" s="56">
        <f>'[12]Daily Roster'!$N209</f>
        <v>0</v>
      </c>
      <c r="O209" s="56">
        <f>'[12]Daily Roster'!$O209</f>
        <v>0</v>
      </c>
      <c r="P209" s="56">
        <f>'[12]Daily Roster'!$P209</f>
        <v>0</v>
      </c>
      <c r="Q209" s="56">
        <f>'[12]Daily Roster'!$Q209</f>
        <v>0</v>
      </c>
      <c r="R209" s="56">
        <f>'[12]Daily Roster'!$R209</f>
        <v>0</v>
      </c>
      <c r="S209" s="56">
        <f>'[12]Daily Roster'!$S209</f>
        <v>0</v>
      </c>
      <c r="T209" s="56">
        <f>'[12]Daily Roster'!$T209</f>
        <v>0</v>
      </c>
    </row>
    <row r="210" spans="1:20" x14ac:dyDescent="0.3">
      <c r="A210" s="7">
        <v>43756</v>
      </c>
      <c r="B210" s="1" t="s">
        <v>4</v>
      </c>
      <c r="C210" s="56">
        <f>'[12]Daily Roster'!$C210</f>
        <v>0</v>
      </c>
      <c r="D210" s="56">
        <f>'[12]Daily Roster'!$D210</f>
        <v>0</v>
      </c>
      <c r="E210" s="56">
        <f>'[12]Daily Roster'!$E210</f>
        <v>0</v>
      </c>
      <c r="F210" s="56">
        <f>'[12]Daily Roster'!$F210</f>
        <v>0</v>
      </c>
      <c r="G210" s="56">
        <f>'[12]Daily Roster'!$G210</f>
        <v>0</v>
      </c>
      <c r="H210" s="56">
        <f>'[12]Daily Roster'!$H210</f>
        <v>0</v>
      </c>
      <c r="I210" s="56">
        <f>'[12]Daily Roster'!$I210</f>
        <v>0</v>
      </c>
      <c r="J210" s="56">
        <f>'[12]Daily Roster'!$J210</f>
        <v>0</v>
      </c>
      <c r="K210" s="56">
        <f>'[12]Daily Roster'!$K210</f>
        <v>0</v>
      </c>
      <c r="L210" s="56">
        <f>'[12]Daily Roster'!$L210</f>
        <v>0</v>
      </c>
      <c r="M210" s="56">
        <f>'[12]Daily Roster'!$M210</f>
        <v>0</v>
      </c>
      <c r="N210" s="56">
        <f>'[12]Daily Roster'!$N210</f>
        <v>0</v>
      </c>
      <c r="O210" s="56">
        <f>'[12]Daily Roster'!$O210</f>
        <v>0</v>
      </c>
      <c r="P210" s="56">
        <f>'[12]Daily Roster'!$P210</f>
        <v>0</v>
      </c>
      <c r="Q210" s="56">
        <f>'[12]Daily Roster'!$Q210</f>
        <v>0</v>
      </c>
      <c r="R210" s="56">
        <f>'[12]Daily Roster'!$R210</f>
        <v>0</v>
      </c>
      <c r="S210" s="56">
        <f>'[12]Daily Roster'!$S210</f>
        <v>0</v>
      </c>
      <c r="T210" s="56">
        <f>'[12]Daily Roster'!$T210</f>
        <v>0</v>
      </c>
    </row>
    <row r="211" spans="1:20" x14ac:dyDescent="0.3">
      <c r="A211" s="7">
        <v>43759</v>
      </c>
      <c r="B211" s="1" t="s">
        <v>5</v>
      </c>
      <c r="C211" s="56">
        <f>'[12]Daily Roster'!$C211</f>
        <v>0</v>
      </c>
      <c r="D211" s="56">
        <f>'[12]Daily Roster'!$D211</f>
        <v>0</v>
      </c>
      <c r="E211" s="56">
        <f>'[12]Daily Roster'!$E211</f>
        <v>0</v>
      </c>
      <c r="F211" s="56">
        <f>'[12]Daily Roster'!$F211</f>
        <v>0</v>
      </c>
      <c r="G211" s="56">
        <f>'[12]Daily Roster'!$G211</f>
        <v>0</v>
      </c>
      <c r="H211" s="56">
        <f>'[12]Daily Roster'!$H211</f>
        <v>0</v>
      </c>
      <c r="I211" s="56">
        <f>'[12]Daily Roster'!$I211</f>
        <v>0</v>
      </c>
      <c r="J211" s="56">
        <f>'[12]Daily Roster'!$J211</f>
        <v>0</v>
      </c>
      <c r="K211" s="56">
        <f>'[12]Daily Roster'!$K211</f>
        <v>0</v>
      </c>
      <c r="L211" s="56">
        <f>'[12]Daily Roster'!$L211</f>
        <v>0</v>
      </c>
      <c r="M211" s="56">
        <f>'[12]Daily Roster'!$M211</f>
        <v>0</v>
      </c>
      <c r="N211" s="56">
        <f>'[12]Daily Roster'!$N211</f>
        <v>0</v>
      </c>
      <c r="O211" s="56">
        <f>'[12]Daily Roster'!$O211</f>
        <v>0</v>
      </c>
      <c r="P211" s="56">
        <f>'[12]Daily Roster'!$P211</f>
        <v>0</v>
      </c>
      <c r="Q211" s="56">
        <f>'[12]Daily Roster'!$Q211</f>
        <v>0</v>
      </c>
      <c r="R211" s="56">
        <f>'[12]Daily Roster'!$R211</f>
        <v>0</v>
      </c>
      <c r="S211" s="56">
        <f>'[12]Daily Roster'!$S211</f>
        <v>0</v>
      </c>
      <c r="T211" s="56">
        <f>'[12]Daily Roster'!$T211</f>
        <v>0</v>
      </c>
    </row>
    <row r="212" spans="1:20" x14ac:dyDescent="0.3">
      <c r="A212" s="7">
        <v>43760</v>
      </c>
      <c r="B212" s="1" t="s">
        <v>1</v>
      </c>
      <c r="C212" s="56">
        <f>'[12]Daily Roster'!$C212</f>
        <v>0</v>
      </c>
      <c r="D212" s="56">
        <f>'[12]Daily Roster'!$D212</f>
        <v>0</v>
      </c>
      <c r="E212" s="56">
        <f>'[12]Daily Roster'!$E212</f>
        <v>0</v>
      </c>
      <c r="F212" s="56">
        <f>'[12]Daily Roster'!$F212</f>
        <v>0</v>
      </c>
      <c r="G212" s="56">
        <f>'[12]Daily Roster'!$G212</f>
        <v>0</v>
      </c>
      <c r="H212" s="56">
        <f>'[12]Daily Roster'!$H212</f>
        <v>0</v>
      </c>
      <c r="I212" s="56">
        <f>'[12]Daily Roster'!$I212</f>
        <v>0</v>
      </c>
      <c r="J212" s="56">
        <f>'[12]Daily Roster'!$J212</f>
        <v>0</v>
      </c>
      <c r="K212" s="56">
        <f>'[12]Daily Roster'!$K212</f>
        <v>0</v>
      </c>
      <c r="L212" s="56">
        <f>'[12]Daily Roster'!$L212</f>
        <v>0</v>
      </c>
      <c r="M212" s="56">
        <f>'[12]Daily Roster'!$M212</f>
        <v>0</v>
      </c>
      <c r="N212" s="56">
        <f>'[12]Daily Roster'!$N212</f>
        <v>0</v>
      </c>
      <c r="O212" s="56">
        <f>'[12]Daily Roster'!$O212</f>
        <v>0</v>
      </c>
      <c r="P212" s="56">
        <f>'[12]Daily Roster'!$P212</f>
        <v>0</v>
      </c>
      <c r="Q212" s="56">
        <f>'[12]Daily Roster'!$Q212</f>
        <v>0</v>
      </c>
      <c r="R212" s="56">
        <f>'[12]Daily Roster'!$R212</f>
        <v>0</v>
      </c>
      <c r="S212" s="56">
        <f>'[12]Daily Roster'!$S212</f>
        <v>0</v>
      </c>
      <c r="T212" s="56">
        <f>'[12]Daily Roster'!$T212</f>
        <v>0</v>
      </c>
    </row>
    <row r="213" spans="1:20" x14ac:dyDescent="0.3">
      <c r="A213" s="7">
        <v>43761</v>
      </c>
      <c r="B213" s="1" t="s">
        <v>2</v>
      </c>
      <c r="C213" s="56">
        <f>'[12]Daily Roster'!$C213</f>
        <v>0</v>
      </c>
      <c r="D213" s="56">
        <f>'[12]Daily Roster'!$D213</f>
        <v>0</v>
      </c>
      <c r="E213" s="56">
        <f>'[12]Daily Roster'!$E213</f>
        <v>0</v>
      </c>
      <c r="F213" s="56">
        <f>'[12]Daily Roster'!$F213</f>
        <v>0</v>
      </c>
      <c r="G213" s="56">
        <f>'[12]Daily Roster'!$G213</f>
        <v>0</v>
      </c>
      <c r="H213" s="56">
        <f>'[12]Daily Roster'!$H213</f>
        <v>0</v>
      </c>
      <c r="I213" s="56">
        <f>'[12]Daily Roster'!$I213</f>
        <v>0</v>
      </c>
      <c r="J213" s="56">
        <f>'[12]Daily Roster'!$J213</f>
        <v>0</v>
      </c>
      <c r="K213" s="56">
        <f>'[12]Daily Roster'!$K213</f>
        <v>0</v>
      </c>
      <c r="L213" s="56">
        <f>'[12]Daily Roster'!$L213</f>
        <v>0</v>
      </c>
      <c r="M213" s="56">
        <f>'[12]Daily Roster'!$M213</f>
        <v>0</v>
      </c>
      <c r="N213" s="56">
        <f>'[12]Daily Roster'!$N213</f>
        <v>0</v>
      </c>
      <c r="O213" s="56">
        <f>'[12]Daily Roster'!$O213</f>
        <v>0</v>
      </c>
      <c r="P213" s="56">
        <f>'[12]Daily Roster'!$P213</f>
        <v>0</v>
      </c>
      <c r="Q213" s="56">
        <f>'[12]Daily Roster'!$Q213</f>
        <v>0</v>
      </c>
      <c r="R213" s="56">
        <f>'[12]Daily Roster'!$R213</f>
        <v>0</v>
      </c>
      <c r="S213" s="56">
        <f>'[12]Daily Roster'!$S213</f>
        <v>0</v>
      </c>
      <c r="T213" s="56">
        <f>'[12]Daily Roster'!$T213</f>
        <v>0</v>
      </c>
    </row>
    <row r="214" spans="1:20" x14ac:dyDescent="0.3">
      <c r="A214" s="7">
        <v>43762</v>
      </c>
      <c r="B214" s="1" t="s">
        <v>3</v>
      </c>
      <c r="C214" s="56">
        <f>'[12]Daily Roster'!$C214</f>
        <v>0</v>
      </c>
      <c r="D214" s="56">
        <f>'[12]Daily Roster'!$D214</f>
        <v>0</v>
      </c>
      <c r="E214" s="56">
        <f>'[12]Daily Roster'!$E214</f>
        <v>0</v>
      </c>
      <c r="F214" s="56">
        <f>'[12]Daily Roster'!$F214</f>
        <v>0</v>
      </c>
      <c r="G214" s="56">
        <f>'[12]Daily Roster'!$G214</f>
        <v>0</v>
      </c>
      <c r="H214" s="56">
        <f>'[12]Daily Roster'!$H214</f>
        <v>0</v>
      </c>
      <c r="I214" s="56">
        <f>'[12]Daily Roster'!$I214</f>
        <v>0</v>
      </c>
      <c r="J214" s="56">
        <f>'[12]Daily Roster'!$J214</f>
        <v>0</v>
      </c>
      <c r="K214" s="56">
        <f>'[12]Daily Roster'!$K214</f>
        <v>0</v>
      </c>
      <c r="L214" s="56">
        <f>'[12]Daily Roster'!$L214</f>
        <v>0</v>
      </c>
      <c r="M214" s="56">
        <f>'[12]Daily Roster'!$M214</f>
        <v>0</v>
      </c>
      <c r="N214" s="56">
        <f>'[12]Daily Roster'!$N214</f>
        <v>0</v>
      </c>
      <c r="O214" s="56">
        <f>'[12]Daily Roster'!$O214</f>
        <v>0</v>
      </c>
      <c r="P214" s="56">
        <f>'[12]Daily Roster'!$P214</f>
        <v>0</v>
      </c>
      <c r="Q214" s="56">
        <f>'[12]Daily Roster'!$Q214</f>
        <v>0</v>
      </c>
      <c r="R214" s="56">
        <f>'[12]Daily Roster'!$R214</f>
        <v>0</v>
      </c>
      <c r="S214" s="56">
        <f>'[12]Daily Roster'!$S214</f>
        <v>0</v>
      </c>
      <c r="T214" s="56">
        <f>'[12]Daily Roster'!$T214</f>
        <v>0</v>
      </c>
    </row>
    <row r="215" spans="1:20" x14ac:dyDescent="0.3">
      <c r="A215" s="7">
        <v>43763</v>
      </c>
      <c r="B215" s="1" t="s">
        <v>4</v>
      </c>
      <c r="C215" s="56">
        <f>'[12]Daily Roster'!$C215</f>
        <v>0</v>
      </c>
      <c r="D215" s="56">
        <f>'[12]Daily Roster'!$D215</f>
        <v>0</v>
      </c>
      <c r="E215" s="56">
        <f>'[12]Daily Roster'!$E215</f>
        <v>0</v>
      </c>
      <c r="F215" s="56">
        <f>'[12]Daily Roster'!$F215</f>
        <v>0</v>
      </c>
      <c r="G215" s="56">
        <f>'[12]Daily Roster'!$G215</f>
        <v>0</v>
      </c>
      <c r="H215" s="56">
        <f>'[12]Daily Roster'!$H215</f>
        <v>0</v>
      </c>
      <c r="I215" s="56">
        <f>'[12]Daily Roster'!$I215</f>
        <v>0</v>
      </c>
      <c r="J215" s="56">
        <f>'[12]Daily Roster'!$J215</f>
        <v>0</v>
      </c>
      <c r="K215" s="56">
        <f>'[12]Daily Roster'!$K215</f>
        <v>0</v>
      </c>
      <c r="L215" s="56">
        <f>'[12]Daily Roster'!$L215</f>
        <v>0</v>
      </c>
      <c r="M215" s="56">
        <f>'[12]Daily Roster'!$M215</f>
        <v>0</v>
      </c>
      <c r="N215" s="56">
        <f>'[12]Daily Roster'!$N215</f>
        <v>0</v>
      </c>
      <c r="O215" s="56">
        <f>'[12]Daily Roster'!$O215</f>
        <v>0</v>
      </c>
      <c r="P215" s="56">
        <f>'[12]Daily Roster'!$P215</f>
        <v>0</v>
      </c>
      <c r="Q215" s="56">
        <f>'[12]Daily Roster'!$Q215</f>
        <v>0</v>
      </c>
      <c r="R215" s="56">
        <f>'[12]Daily Roster'!$R215</f>
        <v>0</v>
      </c>
      <c r="S215" s="56">
        <f>'[12]Daily Roster'!$S215</f>
        <v>0</v>
      </c>
      <c r="T215" s="56">
        <f>'[12]Daily Roster'!$T215</f>
        <v>0</v>
      </c>
    </row>
    <row r="216" spans="1:20" x14ac:dyDescent="0.3">
      <c r="A216" s="7">
        <v>43766</v>
      </c>
      <c r="B216" s="1" t="s">
        <v>5</v>
      </c>
      <c r="C216" s="56">
        <f>'[12]Daily Roster'!$C216</f>
        <v>0</v>
      </c>
      <c r="D216" s="56">
        <f>'[12]Daily Roster'!$D216</f>
        <v>0</v>
      </c>
      <c r="E216" s="56">
        <f>'[12]Daily Roster'!$E216</f>
        <v>0</v>
      </c>
      <c r="F216" s="56">
        <f>'[12]Daily Roster'!$F216</f>
        <v>0</v>
      </c>
      <c r="G216" s="56">
        <f>'[12]Daily Roster'!$G216</f>
        <v>0</v>
      </c>
      <c r="H216" s="56">
        <f>'[12]Daily Roster'!$H216</f>
        <v>0</v>
      </c>
      <c r="I216" s="56">
        <f>'[12]Daily Roster'!$I216</f>
        <v>0</v>
      </c>
      <c r="J216" s="56">
        <f>'[12]Daily Roster'!$J216</f>
        <v>0</v>
      </c>
      <c r="K216" s="56">
        <f>'[12]Daily Roster'!$K216</f>
        <v>0</v>
      </c>
      <c r="L216" s="56">
        <f>'[12]Daily Roster'!$L216</f>
        <v>0</v>
      </c>
      <c r="M216" s="56">
        <f>'[12]Daily Roster'!$M216</f>
        <v>0</v>
      </c>
      <c r="N216" s="56">
        <f>'[12]Daily Roster'!$N216</f>
        <v>0</v>
      </c>
      <c r="O216" s="56">
        <f>'[12]Daily Roster'!$O216</f>
        <v>0</v>
      </c>
      <c r="P216" s="56">
        <f>'[12]Daily Roster'!$P216</f>
        <v>0</v>
      </c>
      <c r="Q216" s="56">
        <f>'[12]Daily Roster'!$Q216</f>
        <v>0</v>
      </c>
      <c r="R216" s="56">
        <f>'[12]Daily Roster'!$R216</f>
        <v>0</v>
      </c>
      <c r="S216" s="56">
        <f>'[12]Daily Roster'!$S216</f>
        <v>0</v>
      </c>
      <c r="T216" s="56">
        <f>'[12]Daily Roster'!$T216</f>
        <v>0</v>
      </c>
    </row>
    <row r="217" spans="1:20" x14ac:dyDescent="0.3">
      <c r="A217" s="7">
        <v>43767</v>
      </c>
      <c r="B217" s="1" t="s">
        <v>1</v>
      </c>
      <c r="C217" s="56">
        <f>'[12]Daily Roster'!$C217</f>
        <v>0</v>
      </c>
      <c r="D217" s="56">
        <f>'[12]Daily Roster'!$D217</f>
        <v>0</v>
      </c>
      <c r="E217" s="56">
        <f>'[12]Daily Roster'!$E217</f>
        <v>0</v>
      </c>
      <c r="F217" s="56">
        <f>'[12]Daily Roster'!$F217</f>
        <v>0</v>
      </c>
      <c r="G217" s="56">
        <f>'[12]Daily Roster'!$G217</f>
        <v>0</v>
      </c>
      <c r="H217" s="56">
        <f>'[12]Daily Roster'!$H217</f>
        <v>0</v>
      </c>
      <c r="I217" s="56">
        <f>'[12]Daily Roster'!$I217</f>
        <v>0</v>
      </c>
      <c r="J217" s="56">
        <f>'[12]Daily Roster'!$J217</f>
        <v>0</v>
      </c>
      <c r="K217" s="56">
        <f>'[12]Daily Roster'!$K217</f>
        <v>0</v>
      </c>
      <c r="L217" s="56">
        <f>'[12]Daily Roster'!$L217</f>
        <v>0</v>
      </c>
      <c r="M217" s="56">
        <f>'[12]Daily Roster'!$M217</f>
        <v>0</v>
      </c>
      <c r="N217" s="56">
        <f>'[12]Daily Roster'!$N217</f>
        <v>0</v>
      </c>
      <c r="O217" s="56">
        <f>'[12]Daily Roster'!$O217</f>
        <v>0</v>
      </c>
      <c r="P217" s="56">
        <f>'[12]Daily Roster'!$P217</f>
        <v>0</v>
      </c>
      <c r="Q217" s="56">
        <f>'[12]Daily Roster'!$Q217</f>
        <v>0</v>
      </c>
      <c r="R217" s="56">
        <f>'[12]Daily Roster'!$R217</f>
        <v>0</v>
      </c>
      <c r="S217" s="56">
        <f>'[12]Daily Roster'!$S217</f>
        <v>0</v>
      </c>
      <c r="T217" s="56">
        <f>'[12]Daily Roster'!$T217</f>
        <v>0</v>
      </c>
    </row>
    <row r="218" spans="1:20" x14ac:dyDescent="0.3">
      <c r="A218" s="7">
        <v>43768</v>
      </c>
      <c r="B218" s="1" t="s">
        <v>2</v>
      </c>
      <c r="C218" s="56">
        <f>'[12]Daily Roster'!$C218</f>
        <v>0</v>
      </c>
      <c r="D218" s="56">
        <f>'[12]Daily Roster'!$D218</f>
        <v>0</v>
      </c>
      <c r="E218" s="56">
        <f>'[12]Daily Roster'!$E218</f>
        <v>0</v>
      </c>
      <c r="F218" s="56">
        <f>'[12]Daily Roster'!$F218</f>
        <v>0</v>
      </c>
      <c r="G218" s="56">
        <f>'[12]Daily Roster'!$G218</f>
        <v>0</v>
      </c>
      <c r="H218" s="56">
        <f>'[12]Daily Roster'!$H218</f>
        <v>0</v>
      </c>
      <c r="I218" s="56">
        <f>'[12]Daily Roster'!$I218</f>
        <v>0</v>
      </c>
      <c r="J218" s="56">
        <f>'[12]Daily Roster'!$J218</f>
        <v>0</v>
      </c>
      <c r="K218" s="56">
        <f>'[12]Daily Roster'!$K218</f>
        <v>0</v>
      </c>
      <c r="L218" s="56">
        <f>'[12]Daily Roster'!$L218</f>
        <v>0</v>
      </c>
      <c r="M218" s="56">
        <f>'[12]Daily Roster'!$M218</f>
        <v>0</v>
      </c>
      <c r="N218" s="56">
        <f>'[12]Daily Roster'!$N218</f>
        <v>0</v>
      </c>
      <c r="O218" s="56">
        <f>'[12]Daily Roster'!$O218</f>
        <v>0</v>
      </c>
      <c r="P218" s="56">
        <f>'[12]Daily Roster'!$P218</f>
        <v>0</v>
      </c>
      <c r="Q218" s="56">
        <f>'[12]Daily Roster'!$Q218</f>
        <v>0</v>
      </c>
      <c r="R218" s="56">
        <f>'[12]Daily Roster'!$R218</f>
        <v>0</v>
      </c>
      <c r="S218" s="56">
        <f>'[12]Daily Roster'!$S218</f>
        <v>0</v>
      </c>
      <c r="T218" s="56">
        <f>'[12]Daily Roster'!$T218</f>
        <v>0</v>
      </c>
    </row>
    <row r="219" spans="1:20" x14ac:dyDescent="0.3">
      <c r="A219" s="7">
        <v>43769</v>
      </c>
      <c r="B219" s="1" t="s">
        <v>3</v>
      </c>
      <c r="C219" s="56">
        <f>'[12]Daily Roster'!$C219</f>
        <v>0</v>
      </c>
      <c r="D219" s="56">
        <f>'[12]Daily Roster'!$D219</f>
        <v>0</v>
      </c>
      <c r="E219" s="56">
        <f>'[12]Daily Roster'!$E219</f>
        <v>0</v>
      </c>
      <c r="F219" s="56">
        <f>'[12]Daily Roster'!$F219</f>
        <v>0</v>
      </c>
      <c r="G219" s="56">
        <f>'[12]Daily Roster'!$G219</f>
        <v>0</v>
      </c>
      <c r="H219" s="56">
        <f>'[12]Daily Roster'!$H219</f>
        <v>0</v>
      </c>
      <c r="I219" s="56">
        <f>'[12]Daily Roster'!$I219</f>
        <v>0</v>
      </c>
      <c r="J219" s="56">
        <f>'[12]Daily Roster'!$J219</f>
        <v>0</v>
      </c>
      <c r="K219" s="56">
        <f>'[12]Daily Roster'!$K219</f>
        <v>0</v>
      </c>
      <c r="L219" s="56">
        <f>'[12]Daily Roster'!$L219</f>
        <v>0</v>
      </c>
      <c r="M219" s="56">
        <f>'[12]Daily Roster'!$M219</f>
        <v>0</v>
      </c>
      <c r="N219" s="56">
        <f>'[12]Daily Roster'!$N219</f>
        <v>0</v>
      </c>
      <c r="O219" s="56">
        <f>'[12]Daily Roster'!$O219</f>
        <v>0</v>
      </c>
      <c r="P219" s="56">
        <f>'[12]Daily Roster'!$P219</f>
        <v>0</v>
      </c>
      <c r="Q219" s="56">
        <f>'[12]Daily Roster'!$Q219</f>
        <v>0</v>
      </c>
      <c r="R219" s="56">
        <f>'[12]Daily Roster'!$R219</f>
        <v>0</v>
      </c>
      <c r="S219" s="56">
        <f>'[12]Daily Roster'!$S219</f>
        <v>0</v>
      </c>
      <c r="T219" s="56">
        <f>'[12]Daily Roster'!$T219</f>
        <v>0</v>
      </c>
    </row>
    <row r="220" spans="1:20" x14ac:dyDescent="0.3">
      <c r="A220" s="7">
        <v>43770</v>
      </c>
      <c r="B220" s="1" t="s">
        <v>4</v>
      </c>
      <c r="C220" s="56">
        <f>'[12]Daily Roster'!$C220</f>
        <v>0</v>
      </c>
      <c r="D220" s="56">
        <f>'[12]Daily Roster'!$D220</f>
        <v>0</v>
      </c>
      <c r="E220" s="56">
        <f>'[12]Daily Roster'!$E220</f>
        <v>0</v>
      </c>
      <c r="F220" s="56">
        <f>'[12]Daily Roster'!$F220</f>
        <v>0</v>
      </c>
      <c r="G220" s="56">
        <f>'[12]Daily Roster'!$G220</f>
        <v>0</v>
      </c>
      <c r="H220" s="56">
        <f>'[12]Daily Roster'!$H220</f>
        <v>0</v>
      </c>
      <c r="I220" s="56">
        <f>'[12]Daily Roster'!$I220</f>
        <v>0</v>
      </c>
      <c r="J220" s="56">
        <f>'[12]Daily Roster'!$J220</f>
        <v>0</v>
      </c>
      <c r="K220" s="56">
        <f>'[12]Daily Roster'!$K220</f>
        <v>0</v>
      </c>
      <c r="L220" s="56">
        <f>'[12]Daily Roster'!$L220</f>
        <v>0</v>
      </c>
      <c r="M220" s="56">
        <f>'[12]Daily Roster'!$M220</f>
        <v>0</v>
      </c>
      <c r="N220" s="56">
        <f>'[12]Daily Roster'!$N220</f>
        <v>0</v>
      </c>
      <c r="O220" s="56">
        <f>'[12]Daily Roster'!$O220</f>
        <v>0</v>
      </c>
      <c r="P220" s="56">
        <f>'[12]Daily Roster'!$P220</f>
        <v>0</v>
      </c>
      <c r="Q220" s="56">
        <f>'[12]Daily Roster'!$Q220</f>
        <v>0</v>
      </c>
      <c r="R220" s="56">
        <f>'[12]Daily Roster'!$R220</f>
        <v>0</v>
      </c>
      <c r="S220" s="56">
        <f>'[12]Daily Roster'!$S220</f>
        <v>0</v>
      </c>
      <c r="T220" s="56">
        <f>'[12]Daily Roster'!$T220</f>
        <v>0</v>
      </c>
    </row>
    <row r="221" spans="1:20" x14ac:dyDescent="0.3">
      <c r="A221" s="7">
        <v>43773</v>
      </c>
      <c r="B221" s="1" t="s">
        <v>5</v>
      </c>
      <c r="C221" s="56">
        <f>'[12]Daily Roster'!$C221</f>
        <v>0</v>
      </c>
      <c r="D221" s="56">
        <f>'[12]Daily Roster'!$D221</f>
        <v>0</v>
      </c>
      <c r="E221" s="56">
        <f>'[12]Daily Roster'!$E221</f>
        <v>0</v>
      </c>
      <c r="F221" s="56">
        <f>'[12]Daily Roster'!$F221</f>
        <v>0</v>
      </c>
      <c r="G221" s="56">
        <f>'[12]Daily Roster'!$G221</f>
        <v>0</v>
      </c>
      <c r="H221" s="56">
        <f>'[12]Daily Roster'!$H221</f>
        <v>0</v>
      </c>
      <c r="I221" s="56">
        <f>'[12]Daily Roster'!$I221</f>
        <v>0</v>
      </c>
      <c r="J221" s="56">
        <f>'[12]Daily Roster'!$J221</f>
        <v>0</v>
      </c>
      <c r="K221" s="56">
        <f>'[12]Daily Roster'!$K221</f>
        <v>0</v>
      </c>
      <c r="L221" s="56">
        <f>'[12]Daily Roster'!$L221</f>
        <v>0</v>
      </c>
      <c r="M221" s="56">
        <f>'[12]Daily Roster'!$M221</f>
        <v>0</v>
      </c>
      <c r="N221" s="56">
        <f>'[12]Daily Roster'!$N221</f>
        <v>0</v>
      </c>
      <c r="O221" s="56">
        <f>'[12]Daily Roster'!$O221</f>
        <v>0</v>
      </c>
      <c r="P221" s="56">
        <f>'[12]Daily Roster'!$P221</f>
        <v>0</v>
      </c>
      <c r="Q221" s="56">
        <f>'[12]Daily Roster'!$Q221</f>
        <v>0</v>
      </c>
      <c r="R221" s="56">
        <f>'[12]Daily Roster'!$R221</f>
        <v>0</v>
      </c>
      <c r="S221" s="56">
        <f>'[12]Daily Roster'!$S221</f>
        <v>0</v>
      </c>
      <c r="T221" s="56">
        <f>'[12]Daily Roster'!$T221</f>
        <v>0</v>
      </c>
    </row>
    <row r="222" spans="1:20" x14ac:dyDescent="0.3">
      <c r="A222" s="7">
        <v>43774</v>
      </c>
      <c r="B222" s="1" t="s">
        <v>1</v>
      </c>
      <c r="C222" s="56">
        <f>'[12]Daily Roster'!$C222</f>
        <v>0</v>
      </c>
      <c r="D222" s="56">
        <f>'[12]Daily Roster'!$D222</f>
        <v>0</v>
      </c>
      <c r="E222" s="56">
        <f>'[12]Daily Roster'!$E222</f>
        <v>0</v>
      </c>
      <c r="F222" s="56">
        <f>'[12]Daily Roster'!$F222</f>
        <v>0</v>
      </c>
      <c r="G222" s="56">
        <f>'[12]Daily Roster'!$G222</f>
        <v>0</v>
      </c>
      <c r="H222" s="56">
        <f>'[12]Daily Roster'!$H222</f>
        <v>0</v>
      </c>
      <c r="I222" s="56">
        <f>'[12]Daily Roster'!$I222</f>
        <v>0</v>
      </c>
      <c r="J222" s="56">
        <f>'[12]Daily Roster'!$J222</f>
        <v>0</v>
      </c>
      <c r="K222" s="56">
        <f>'[12]Daily Roster'!$K222</f>
        <v>0</v>
      </c>
      <c r="L222" s="56">
        <f>'[12]Daily Roster'!$L222</f>
        <v>0</v>
      </c>
      <c r="M222" s="56">
        <f>'[12]Daily Roster'!$M222</f>
        <v>0</v>
      </c>
      <c r="N222" s="56">
        <f>'[12]Daily Roster'!$N222</f>
        <v>0</v>
      </c>
      <c r="O222" s="56">
        <f>'[12]Daily Roster'!$O222</f>
        <v>0</v>
      </c>
      <c r="P222" s="56">
        <f>'[12]Daily Roster'!$P222</f>
        <v>0</v>
      </c>
      <c r="Q222" s="56">
        <f>'[12]Daily Roster'!$Q222</f>
        <v>0</v>
      </c>
      <c r="R222" s="56">
        <f>'[12]Daily Roster'!$R222</f>
        <v>0</v>
      </c>
      <c r="S222" s="56">
        <f>'[12]Daily Roster'!$S222</f>
        <v>0</v>
      </c>
      <c r="T222" s="56">
        <f>'[12]Daily Roster'!$T222</f>
        <v>0</v>
      </c>
    </row>
    <row r="223" spans="1:20" x14ac:dyDescent="0.3">
      <c r="A223" s="7">
        <v>43775</v>
      </c>
      <c r="B223" s="1" t="s">
        <v>2</v>
      </c>
      <c r="C223" s="56">
        <f>'[12]Daily Roster'!$C223</f>
        <v>0</v>
      </c>
      <c r="D223" s="56">
        <f>'[12]Daily Roster'!$D223</f>
        <v>0</v>
      </c>
      <c r="E223" s="56">
        <f>'[12]Daily Roster'!$E223</f>
        <v>0</v>
      </c>
      <c r="F223" s="56">
        <f>'[12]Daily Roster'!$F223</f>
        <v>0</v>
      </c>
      <c r="G223" s="56">
        <f>'[12]Daily Roster'!$G223</f>
        <v>0</v>
      </c>
      <c r="H223" s="56">
        <f>'[12]Daily Roster'!$H223</f>
        <v>0</v>
      </c>
      <c r="I223" s="56">
        <f>'[12]Daily Roster'!$I223</f>
        <v>0</v>
      </c>
      <c r="J223" s="56">
        <f>'[12]Daily Roster'!$J223</f>
        <v>0</v>
      </c>
      <c r="K223" s="56">
        <f>'[12]Daily Roster'!$K223</f>
        <v>0</v>
      </c>
      <c r="L223" s="56">
        <f>'[12]Daily Roster'!$L223</f>
        <v>0</v>
      </c>
      <c r="M223" s="56">
        <f>'[12]Daily Roster'!$M223</f>
        <v>0</v>
      </c>
      <c r="N223" s="56">
        <f>'[12]Daily Roster'!$N223</f>
        <v>0</v>
      </c>
      <c r="O223" s="56">
        <f>'[12]Daily Roster'!$O223</f>
        <v>0</v>
      </c>
      <c r="P223" s="56">
        <f>'[12]Daily Roster'!$P223</f>
        <v>0</v>
      </c>
      <c r="Q223" s="56">
        <f>'[12]Daily Roster'!$Q223</f>
        <v>0</v>
      </c>
      <c r="R223" s="56">
        <f>'[12]Daily Roster'!$R223</f>
        <v>0</v>
      </c>
      <c r="S223" s="56">
        <f>'[12]Daily Roster'!$S223</f>
        <v>0</v>
      </c>
      <c r="T223" s="56">
        <f>'[12]Daily Roster'!$T223</f>
        <v>0</v>
      </c>
    </row>
    <row r="224" spans="1:20" x14ac:dyDescent="0.3">
      <c r="A224" s="7">
        <v>43776</v>
      </c>
      <c r="B224" s="1" t="s">
        <v>3</v>
      </c>
      <c r="C224" s="56">
        <f>'[12]Daily Roster'!$C224</f>
        <v>0</v>
      </c>
      <c r="D224" s="56">
        <f>'[12]Daily Roster'!$D224</f>
        <v>0</v>
      </c>
      <c r="E224" s="56">
        <f>'[12]Daily Roster'!$E224</f>
        <v>0</v>
      </c>
      <c r="F224" s="56">
        <f>'[12]Daily Roster'!$F224</f>
        <v>0</v>
      </c>
      <c r="G224" s="56">
        <f>'[12]Daily Roster'!$G224</f>
        <v>0</v>
      </c>
      <c r="H224" s="56">
        <f>'[12]Daily Roster'!$H224</f>
        <v>0</v>
      </c>
      <c r="I224" s="56">
        <f>'[12]Daily Roster'!$I224</f>
        <v>0</v>
      </c>
      <c r="J224" s="56">
        <f>'[12]Daily Roster'!$J224</f>
        <v>0</v>
      </c>
      <c r="K224" s="56">
        <f>'[12]Daily Roster'!$K224</f>
        <v>0</v>
      </c>
      <c r="L224" s="56">
        <f>'[12]Daily Roster'!$L224</f>
        <v>0</v>
      </c>
      <c r="M224" s="56">
        <f>'[12]Daily Roster'!$M224</f>
        <v>0</v>
      </c>
      <c r="N224" s="56">
        <f>'[12]Daily Roster'!$N224</f>
        <v>0</v>
      </c>
      <c r="O224" s="56">
        <f>'[12]Daily Roster'!$O224</f>
        <v>0</v>
      </c>
      <c r="P224" s="56">
        <f>'[12]Daily Roster'!$P224</f>
        <v>0</v>
      </c>
      <c r="Q224" s="56">
        <f>'[12]Daily Roster'!$Q224</f>
        <v>0</v>
      </c>
      <c r="R224" s="56">
        <f>'[12]Daily Roster'!$R224</f>
        <v>0</v>
      </c>
      <c r="S224" s="56">
        <f>'[12]Daily Roster'!$S224</f>
        <v>0</v>
      </c>
      <c r="T224" s="56">
        <f>'[12]Daily Roster'!$T224</f>
        <v>0</v>
      </c>
    </row>
    <row r="225" spans="1:20" x14ac:dyDescent="0.3">
      <c r="A225" s="7">
        <v>43777</v>
      </c>
      <c r="B225" s="1" t="s">
        <v>4</v>
      </c>
      <c r="C225" s="56">
        <f>'[12]Daily Roster'!$C225</f>
        <v>0</v>
      </c>
      <c r="D225" s="56">
        <f>'[12]Daily Roster'!$D225</f>
        <v>0</v>
      </c>
      <c r="E225" s="56">
        <f>'[12]Daily Roster'!$E225</f>
        <v>0</v>
      </c>
      <c r="F225" s="56">
        <f>'[12]Daily Roster'!$F225</f>
        <v>0</v>
      </c>
      <c r="G225" s="56">
        <f>'[12]Daily Roster'!$G225</f>
        <v>0</v>
      </c>
      <c r="H225" s="56">
        <f>'[12]Daily Roster'!$H225</f>
        <v>0</v>
      </c>
      <c r="I225" s="56">
        <f>'[12]Daily Roster'!$I225</f>
        <v>0</v>
      </c>
      <c r="J225" s="56">
        <f>'[12]Daily Roster'!$J225</f>
        <v>0</v>
      </c>
      <c r="K225" s="56">
        <f>'[12]Daily Roster'!$K225</f>
        <v>0</v>
      </c>
      <c r="L225" s="56">
        <f>'[12]Daily Roster'!$L225</f>
        <v>0</v>
      </c>
      <c r="M225" s="56">
        <f>'[12]Daily Roster'!$M225</f>
        <v>0</v>
      </c>
      <c r="N225" s="56">
        <f>'[12]Daily Roster'!$N225</f>
        <v>0</v>
      </c>
      <c r="O225" s="56">
        <f>'[12]Daily Roster'!$O225</f>
        <v>0</v>
      </c>
      <c r="P225" s="56">
        <f>'[12]Daily Roster'!$P225</f>
        <v>0</v>
      </c>
      <c r="Q225" s="56">
        <f>'[12]Daily Roster'!$Q225</f>
        <v>0</v>
      </c>
      <c r="R225" s="56">
        <f>'[12]Daily Roster'!$R225</f>
        <v>0</v>
      </c>
      <c r="S225" s="56">
        <f>'[12]Daily Roster'!$S225</f>
        <v>0</v>
      </c>
      <c r="T225" s="56">
        <f>'[12]Daily Roster'!$T225</f>
        <v>0</v>
      </c>
    </row>
    <row r="226" spans="1:20" x14ac:dyDescent="0.3">
      <c r="A226" s="7">
        <v>43780</v>
      </c>
      <c r="B226" s="1" t="s">
        <v>5</v>
      </c>
      <c r="C226" s="56">
        <f>'[12]Daily Roster'!$C226</f>
        <v>0</v>
      </c>
      <c r="D226" s="56">
        <f>'[12]Daily Roster'!$D226</f>
        <v>0</v>
      </c>
      <c r="E226" s="56">
        <f>'[12]Daily Roster'!$E226</f>
        <v>0</v>
      </c>
      <c r="F226" s="56">
        <f>'[12]Daily Roster'!$F226</f>
        <v>0</v>
      </c>
      <c r="G226" s="56">
        <f>'[12]Daily Roster'!$G226</f>
        <v>0</v>
      </c>
      <c r="H226" s="56">
        <f>'[12]Daily Roster'!$H226</f>
        <v>0</v>
      </c>
      <c r="I226" s="56">
        <f>'[12]Daily Roster'!$I226</f>
        <v>0</v>
      </c>
      <c r="J226" s="56">
        <f>'[12]Daily Roster'!$J226</f>
        <v>0</v>
      </c>
      <c r="K226" s="56">
        <f>'[12]Daily Roster'!$K226</f>
        <v>0</v>
      </c>
      <c r="L226" s="56">
        <f>'[12]Daily Roster'!$L226</f>
        <v>0</v>
      </c>
      <c r="M226" s="56">
        <f>'[12]Daily Roster'!$M226</f>
        <v>0</v>
      </c>
      <c r="N226" s="56">
        <f>'[12]Daily Roster'!$N226</f>
        <v>0</v>
      </c>
      <c r="O226" s="56">
        <f>'[12]Daily Roster'!$O226</f>
        <v>0</v>
      </c>
      <c r="P226" s="56">
        <f>'[12]Daily Roster'!$P226</f>
        <v>0</v>
      </c>
      <c r="Q226" s="56">
        <f>'[12]Daily Roster'!$Q226</f>
        <v>0</v>
      </c>
      <c r="R226" s="56">
        <f>'[12]Daily Roster'!$R226</f>
        <v>0</v>
      </c>
      <c r="S226" s="56">
        <f>'[12]Daily Roster'!$S226</f>
        <v>0</v>
      </c>
      <c r="T226" s="56">
        <f>'[12]Daily Roster'!$T226</f>
        <v>0</v>
      </c>
    </row>
    <row r="227" spans="1:20" x14ac:dyDescent="0.3">
      <c r="A227" s="7">
        <v>43781</v>
      </c>
      <c r="B227" s="1" t="s">
        <v>1</v>
      </c>
      <c r="C227" s="56">
        <f>'[12]Daily Roster'!$C227</f>
        <v>0</v>
      </c>
      <c r="D227" s="56">
        <f>'[12]Daily Roster'!$D227</f>
        <v>0</v>
      </c>
      <c r="E227" s="56">
        <f>'[12]Daily Roster'!$E227</f>
        <v>0</v>
      </c>
      <c r="F227" s="56">
        <f>'[12]Daily Roster'!$F227</f>
        <v>0</v>
      </c>
      <c r="G227" s="56">
        <f>'[12]Daily Roster'!$G227</f>
        <v>0</v>
      </c>
      <c r="H227" s="56">
        <f>'[12]Daily Roster'!$H227</f>
        <v>0</v>
      </c>
      <c r="I227" s="56">
        <f>'[12]Daily Roster'!$I227</f>
        <v>0</v>
      </c>
      <c r="J227" s="56">
        <f>'[12]Daily Roster'!$J227</f>
        <v>0</v>
      </c>
      <c r="K227" s="56">
        <f>'[12]Daily Roster'!$K227</f>
        <v>0</v>
      </c>
      <c r="L227" s="56">
        <f>'[12]Daily Roster'!$L227</f>
        <v>0</v>
      </c>
      <c r="M227" s="56">
        <f>'[12]Daily Roster'!$M227</f>
        <v>0</v>
      </c>
      <c r="N227" s="56">
        <f>'[12]Daily Roster'!$N227</f>
        <v>0</v>
      </c>
      <c r="O227" s="56">
        <f>'[12]Daily Roster'!$O227</f>
        <v>0</v>
      </c>
      <c r="P227" s="56">
        <f>'[12]Daily Roster'!$P227</f>
        <v>0</v>
      </c>
      <c r="Q227" s="56">
        <f>'[12]Daily Roster'!$Q227</f>
        <v>0</v>
      </c>
      <c r="R227" s="56">
        <f>'[12]Daily Roster'!$R227</f>
        <v>0</v>
      </c>
      <c r="S227" s="56">
        <f>'[12]Daily Roster'!$S227</f>
        <v>0</v>
      </c>
      <c r="T227" s="56">
        <f>'[12]Daily Roster'!$T227</f>
        <v>0</v>
      </c>
    </row>
    <row r="228" spans="1:20" x14ac:dyDescent="0.3">
      <c r="A228" s="7">
        <v>43782</v>
      </c>
      <c r="B228" s="1" t="s">
        <v>2</v>
      </c>
      <c r="C228" s="56">
        <f>'[12]Daily Roster'!$C228</f>
        <v>0</v>
      </c>
      <c r="D228" s="56">
        <f>'[12]Daily Roster'!$D228</f>
        <v>0</v>
      </c>
      <c r="E228" s="56">
        <f>'[12]Daily Roster'!$E228</f>
        <v>0</v>
      </c>
      <c r="F228" s="56">
        <f>'[12]Daily Roster'!$F228</f>
        <v>0</v>
      </c>
      <c r="G228" s="56">
        <f>'[12]Daily Roster'!$G228</f>
        <v>0</v>
      </c>
      <c r="H228" s="56">
        <f>'[12]Daily Roster'!$H228</f>
        <v>0</v>
      </c>
      <c r="I228" s="56">
        <f>'[12]Daily Roster'!$I228</f>
        <v>0</v>
      </c>
      <c r="J228" s="56">
        <f>'[12]Daily Roster'!$J228</f>
        <v>0</v>
      </c>
      <c r="K228" s="56">
        <f>'[12]Daily Roster'!$K228</f>
        <v>0</v>
      </c>
      <c r="L228" s="56">
        <f>'[12]Daily Roster'!$L228</f>
        <v>0</v>
      </c>
      <c r="M228" s="56">
        <f>'[12]Daily Roster'!$M228</f>
        <v>0</v>
      </c>
      <c r="N228" s="56">
        <f>'[12]Daily Roster'!$N228</f>
        <v>0</v>
      </c>
      <c r="O228" s="56">
        <f>'[12]Daily Roster'!$O228</f>
        <v>0</v>
      </c>
      <c r="P228" s="56">
        <f>'[12]Daily Roster'!$P228</f>
        <v>0</v>
      </c>
      <c r="Q228" s="56">
        <f>'[12]Daily Roster'!$Q228</f>
        <v>0</v>
      </c>
      <c r="R228" s="56">
        <f>'[12]Daily Roster'!$R228</f>
        <v>0</v>
      </c>
      <c r="S228" s="56">
        <f>'[12]Daily Roster'!$S228</f>
        <v>0</v>
      </c>
      <c r="T228" s="56">
        <f>'[12]Daily Roster'!$T228</f>
        <v>0</v>
      </c>
    </row>
    <row r="229" spans="1:20" x14ac:dyDescent="0.3">
      <c r="A229" s="7">
        <v>43783</v>
      </c>
      <c r="B229" s="1" t="s">
        <v>3</v>
      </c>
      <c r="C229" s="56">
        <f>'[12]Daily Roster'!$C229</f>
        <v>0</v>
      </c>
      <c r="D229" s="56">
        <f>'[12]Daily Roster'!$D229</f>
        <v>0</v>
      </c>
      <c r="E229" s="56">
        <f>'[12]Daily Roster'!$E229</f>
        <v>0</v>
      </c>
      <c r="F229" s="56">
        <f>'[12]Daily Roster'!$F229</f>
        <v>0</v>
      </c>
      <c r="G229" s="56">
        <f>'[12]Daily Roster'!$G229</f>
        <v>0</v>
      </c>
      <c r="H229" s="56">
        <f>'[12]Daily Roster'!$H229</f>
        <v>0</v>
      </c>
      <c r="I229" s="56">
        <f>'[12]Daily Roster'!$I229</f>
        <v>0</v>
      </c>
      <c r="J229" s="56">
        <f>'[12]Daily Roster'!$J229</f>
        <v>0</v>
      </c>
      <c r="K229" s="56">
        <f>'[12]Daily Roster'!$K229</f>
        <v>0</v>
      </c>
      <c r="L229" s="56">
        <f>'[12]Daily Roster'!$L229</f>
        <v>0</v>
      </c>
      <c r="M229" s="56">
        <f>'[12]Daily Roster'!$M229</f>
        <v>0</v>
      </c>
      <c r="N229" s="56">
        <f>'[12]Daily Roster'!$N229</f>
        <v>0</v>
      </c>
      <c r="O229" s="56">
        <f>'[12]Daily Roster'!$O229</f>
        <v>0</v>
      </c>
      <c r="P229" s="56">
        <f>'[12]Daily Roster'!$P229</f>
        <v>0</v>
      </c>
      <c r="Q229" s="56">
        <f>'[12]Daily Roster'!$Q229</f>
        <v>0</v>
      </c>
      <c r="R229" s="56">
        <f>'[12]Daily Roster'!$R229</f>
        <v>0</v>
      </c>
      <c r="S229" s="56">
        <f>'[12]Daily Roster'!$S229</f>
        <v>0</v>
      </c>
      <c r="T229" s="56">
        <f>'[12]Daily Roster'!$T229</f>
        <v>0</v>
      </c>
    </row>
    <row r="230" spans="1:20" x14ac:dyDescent="0.3">
      <c r="A230" s="7">
        <v>43784</v>
      </c>
      <c r="B230" s="1" t="s">
        <v>4</v>
      </c>
      <c r="C230" s="56">
        <f>'[12]Daily Roster'!$C230</f>
        <v>0</v>
      </c>
      <c r="D230" s="56">
        <f>'[12]Daily Roster'!$D230</f>
        <v>0</v>
      </c>
      <c r="E230" s="56">
        <f>'[12]Daily Roster'!$E230</f>
        <v>0</v>
      </c>
      <c r="F230" s="56">
        <f>'[12]Daily Roster'!$F230</f>
        <v>0</v>
      </c>
      <c r="G230" s="56">
        <f>'[12]Daily Roster'!$G230</f>
        <v>0</v>
      </c>
      <c r="H230" s="56">
        <f>'[12]Daily Roster'!$H230</f>
        <v>0</v>
      </c>
      <c r="I230" s="56">
        <f>'[12]Daily Roster'!$I230</f>
        <v>0</v>
      </c>
      <c r="J230" s="56">
        <f>'[12]Daily Roster'!$J230</f>
        <v>0</v>
      </c>
      <c r="K230" s="56">
        <f>'[12]Daily Roster'!$K230</f>
        <v>0</v>
      </c>
      <c r="L230" s="56">
        <f>'[12]Daily Roster'!$L230</f>
        <v>0</v>
      </c>
      <c r="M230" s="56">
        <f>'[12]Daily Roster'!$M230</f>
        <v>0</v>
      </c>
      <c r="N230" s="56">
        <f>'[12]Daily Roster'!$N230</f>
        <v>0</v>
      </c>
      <c r="O230" s="56">
        <f>'[12]Daily Roster'!$O230</f>
        <v>0</v>
      </c>
      <c r="P230" s="56">
        <f>'[12]Daily Roster'!$P230</f>
        <v>0</v>
      </c>
      <c r="Q230" s="56">
        <f>'[12]Daily Roster'!$Q230</f>
        <v>0</v>
      </c>
      <c r="R230" s="56">
        <f>'[12]Daily Roster'!$R230</f>
        <v>0</v>
      </c>
      <c r="S230" s="56">
        <f>'[12]Daily Roster'!$S230</f>
        <v>0</v>
      </c>
      <c r="T230" s="56">
        <f>'[12]Daily Roster'!$T230</f>
        <v>0</v>
      </c>
    </row>
    <row r="231" spans="1:20" x14ac:dyDescent="0.3">
      <c r="A231" s="7">
        <v>43787</v>
      </c>
      <c r="B231" s="1" t="s">
        <v>5</v>
      </c>
      <c r="C231" s="56">
        <f>'[12]Daily Roster'!$C231</f>
        <v>0</v>
      </c>
      <c r="D231" s="56">
        <f>'[12]Daily Roster'!$D231</f>
        <v>0</v>
      </c>
      <c r="E231" s="56">
        <f>'[12]Daily Roster'!$E231</f>
        <v>0</v>
      </c>
      <c r="F231" s="56">
        <f>'[12]Daily Roster'!$F231</f>
        <v>0</v>
      </c>
      <c r="G231" s="56">
        <f>'[12]Daily Roster'!$G231</f>
        <v>0</v>
      </c>
      <c r="H231" s="56">
        <f>'[12]Daily Roster'!$H231</f>
        <v>0</v>
      </c>
      <c r="I231" s="56">
        <f>'[12]Daily Roster'!$I231</f>
        <v>0</v>
      </c>
      <c r="J231" s="56">
        <f>'[12]Daily Roster'!$J231</f>
        <v>0</v>
      </c>
      <c r="K231" s="56">
        <f>'[12]Daily Roster'!$K231</f>
        <v>0</v>
      </c>
      <c r="L231" s="56">
        <f>'[12]Daily Roster'!$L231</f>
        <v>0</v>
      </c>
      <c r="M231" s="56">
        <f>'[12]Daily Roster'!$M231</f>
        <v>0</v>
      </c>
      <c r="N231" s="56">
        <f>'[12]Daily Roster'!$N231</f>
        <v>0</v>
      </c>
      <c r="O231" s="56">
        <f>'[12]Daily Roster'!$O231</f>
        <v>0</v>
      </c>
      <c r="P231" s="56">
        <f>'[12]Daily Roster'!$P231</f>
        <v>0</v>
      </c>
      <c r="Q231" s="56">
        <f>'[12]Daily Roster'!$Q231</f>
        <v>0</v>
      </c>
      <c r="R231" s="56">
        <f>'[12]Daily Roster'!$R231</f>
        <v>0</v>
      </c>
      <c r="S231" s="56">
        <f>'[12]Daily Roster'!$S231</f>
        <v>0</v>
      </c>
      <c r="T231" s="56">
        <f>'[12]Daily Roster'!$T231</f>
        <v>0</v>
      </c>
    </row>
    <row r="232" spans="1:20" x14ac:dyDescent="0.3">
      <c r="A232" s="7">
        <v>43788</v>
      </c>
      <c r="B232" s="1" t="s">
        <v>1</v>
      </c>
      <c r="C232" s="56">
        <f>'[12]Daily Roster'!$C232</f>
        <v>0</v>
      </c>
      <c r="D232" s="56">
        <f>'[12]Daily Roster'!$D232</f>
        <v>0</v>
      </c>
      <c r="E232" s="56">
        <f>'[12]Daily Roster'!$E232</f>
        <v>0</v>
      </c>
      <c r="F232" s="56">
        <f>'[12]Daily Roster'!$F232</f>
        <v>0</v>
      </c>
      <c r="G232" s="56">
        <f>'[12]Daily Roster'!$G232</f>
        <v>0</v>
      </c>
      <c r="H232" s="56">
        <f>'[12]Daily Roster'!$H232</f>
        <v>0</v>
      </c>
      <c r="I232" s="56">
        <f>'[12]Daily Roster'!$I232</f>
        <v>0</v>
      </c>
      <c r="J232" s="56">
        <f>'[12]Daily Roster'!$J232</f>
        <v>0</v>
      </c>
      <c r="K232" s="56">
        <f>'[12]Daily Roster'!$K232</f>
        <v>0</v>
      </c>
      <c r="L232" s="56">
        <f>'[12]Daily Roster'!$L232</f>
        <v>0</v>
      </c>
      <c r="M232" s="56">
        <f>'[12]Daily Roster'!$M232</f>
        <v>0</v>
      </c>
      <c r="N232" s="56">
        <f>'[12]Daily Roster'!$N232</f>
        <v>0</v>
      </c>
      <c r="O232" s="56">
        <f>'[12]Daily Roster'!$O232</f>
        <v>0</v>
      </c>
      <c r="P232" s="56">
        <f>'[12]Daily Roster'!$P232</f>
        <v>0</v>
      </c>
      <c r="Q232" s="56">
        <f>'[12]Daily Roster'!$Q232</f>
        <v>0</v>
      </c>
      <c r="R232" s="56">
        <f>'[12]Daily Roster'!$R232</f>
        <v>0</v>
      </c>
      <c r="S232" s="56">
        <f>'[12]Daily Roster'!$S232</f>
        <v>0</v>
      </c>
      <c r="T232" s="56">
        <f>'[12]Daily Roster'!$T232</f>
        <v>0</v>
      </c>
    </row>
    <row r="233" spans="1:20" x14ac:dyDescent="0.3">
      <c r="A233" s="7">
        <v>43789</v>
      </c>
      <c r="B233" s="1" t="s">
        <v>2</v>
      </c>
      <c r="C233" s="56">
        <f>'[12]Daily Roster'!$C233</f>
        <v>0</v>
      </c>
      <c r="D233" s="56">
        <f>'[12]Daily Roster'!$D233</f>
        <v>0</v>
      </c>
      <c r="E233" s="56">
        <f>'[12]Daily Roster'!$E233</f>
        <v>0</v>
      </c>
      <c r="F233" s="56">
        <f>'[12]Daily Roster'!$F233</f>
        <v>0</v>
      </c>
      <c r="G233" s="56">
        <f>'[12]Daily Roster'!$G233</f>
        <v>0</v>
      </c>
      <c r="H233" s="56">
        <f>'[12]Daily Roster'!$H233</f>
        <v>0</v>
      </c>
      <c r="I233" s="56">
        <f>'[12]Daily Roster'!$I233</f>
        <v>0</v>
      </c>
      <c r="J233" s="56">
        <f>'[12]Daily Roster'!$J233</f>
        <v>0</v>
      </c>
      <c r="K233" s="56">
        <f>'[12]Daily Roster'!$K233</f>
        <v>0</v>
      </c>
      <c r="L233" s="56">
        <f>'[12]Daily Roster'!$L233</f>
        <v>0</v>
      </c>
      <c r="M233" s="56">
        <f>'[12]Daily Roster'!$M233</f>
        <v>0</v>
      </c>
      <c r="N233" s="56">
        <f>'[12]Daily Roster'!$N233</f>
        <v>0</v>
      </c>
      <c r="O233" s="56">
        <f>'[12]Daily Roster'!$O233</f>
        <v>0</v>
      </c>
      <c r="P233" s="56">
        <f>'[12]Daily Roster'!$P233</f>
        <v>0</v>
      </c>
      <c r="Q233" s="56">
        <f>'[12]Daily Roster'!$Q233</f>
        <v>0</v>
      </c>
      <c r="R233" s="56">
        <f>'[12]Daily Roster'!$R233</f>
        <v>0</v>
      </c>
      <c r="S233" s="56">
        <f>'[12]Daily Roster'!$S233</f>
        <v>0</v>
      </c>
      <c r="T233" s="56">
        <f>'[12]Daily Roster'!$T233</f>
        <v>0</v>
      </c>
    </row>
    <row r="234" spans="1:20" x14ac:dyDescent="0.3">
      <c r="A234" s="7">
        <v>43790</v>
      </c>
      <c r="B234" s="1" t="s">
        <v>3</v>
      </c>
      <c r="C234" s="56">
        <f>'[12]Daily Roster'!$C234</f>
        <v>0</v>
      </c>
      <c r="D234" s="56">
        <f>'[12]Daily Roster'!$D234</f>
        <v>0</v>
      </c>
      <c r="E234" s="56">
        <f>'[12]Daily Roster'!$E234</f>
        <v>0</v>
      </c>
      <c r="F234" s="56">
        <f>'[12]Daily Roster'!$F234</f>
        <v>0</v>
      </c>
      <c r="G234" s="56">
        <f>'[12]Daily Roster'!$G234</f>
        <v>0</v>
      </c>
      <c r="H234" s="56">
        <f>'[12]Daily Roster'!$H234</f>
        <v>0</v>
      </c>
      <c r="I234" s="56">
        <f>'[12]Daily Roster'!$I234</f>
        <v>0</v>
      </c>
      <c r="J234" s="56">
        <f>'[12]Daily Roster'!$J234</f>
        <v>0</v>
      </c>
      <c r="K234" s="56">
        <f>'[12]Daily Roster'!$K234</f>
        <v>0</v>
      </c>
      <c r="L234" s="56">
        <f>'[12]Daily Roster'!$L234</f>
        <v>0</v>
      </c>
      <c r="M234" s="56">
        <f>'[12]Daily Roster'!$M234</f>
        <v>0</v>
      </c>
      <c r="N234" s="56">
        <f>'[12]Daily Roster'!$N234</f>
        <v>0</v>
      </c>
      <c r="O234" s="56">
        <f>'[12]Daily Roster'!$O234</f>
        <v>0</v>
      </c>
      <c r="P234" s="56">
        <f>'[12]Daily Roster'!$P234</f>
        <v>0</v>
      </c>
      <c r="Q234" s="56">
        <f>'[12]Daily Roster'!$Q234</f>
        <v>0</v>
      </c>
      <c r="R234" s="56">
        <f>'[12]Daily Roster'!$R234</f>
        <v>0</v>
      </c>
      <c r="S234" s="56">
        <f>'[12]Daily Roster'!$S234</f>
        <v>0</v>
      </c>
      <c r="T234" s="56">
        <f>'[12]Daily Roster'!$T234</f>
        <v>0</v>
      </c>
    </row>
    <row r="235" spans="1:20" x14ac:dyDescent="0.3">
      <c r="A235" s="7">
        <v>43791</v>
      </c>
      <c r="B235" s="1" t="s">
        <v>4</v>
      </c>
      <c r="C235" s="56">
        <f>'[12]Daily Roster'!$C235</f>
        <v>0</v>
      </c>
      <c r="D235" s="56">
        <f>'[12]Daily Roster'!$D235</f>
        <v>0</v>
      </c>
      <c r="E235" s="56">
        <f>'[12]Daily Roster'!$E235</f>
        <v>0</v>
      </c>
      <c r="F235" s="56">
        <f>'[12]Daily Roster'!$F235</f>
        <v>0</v>
      </c>
      <c r="G235" s="56">
        <f>'[12]Daily Roster'!$G235</f>
        <v>0</v>
      </c>
      <c r="H235" s="56">
        <f>'[12]Daily Roster'!$H235</f>
        <v>0</v>
      </c>
      <c r="I235" s="56">
        <f>'[12]Daily Roster'!$I235</f>
        <v>0</v>
      </c>
      <c r="J235" s="56">
        <f>'[12]Daily Roster'!$J235</f>
        <v>0</v>
      </c>
      <c r="K235" s="56">
        <f>'[12]Daily Roster'!$K235</f>
        <v>0</v>
      </c>
      <c r="L235" s="56">
        <f>'[12]Daily Roster'!$L235</f>
        <v>0</v>
      </c>
      <c r="M235" s="56">
        <f>'[12]Daily Roster'!$M235</f>
        <v>0</v>
      </c>
      <c r="N235" s="56">
        <f>'[12]Daily Roster'!$N235</f>
        <v>0</v>
      </c>
      <c r="O235" s="56">
        <f>'[12]Daily Roster'!$O235</f>
        <v>0</v>
      </c>
      <c r="P235" s="56">
        <f>'[12]Daily Roster'!$P235</f>
        <v>0</v>
      </c>
      <c r="Q235" s="56">
        <f>'[12]Daily Roster'!$Q235</f>
        <v>0</v>
      </c>
      <c r="R235" s="56">
        <f>'[12]Daily Roster'!$R235</f>
        <v>0</v>
      </c>
      <c r="S235" s="56">
        <f>'[12]Daily Roster'!$S235</f>
        <v>0</v>
      </c>
      <c r="T235" s="56">
        <f>'[12]Daily Roster'!$T235</f>
        <v>0</v>
      </c>
    </row>
    <row r="236" spans="1:20" x14ac:dyDescent="0.3">
      <c r="A236" s="7">
        <v>43794</v>
      </c>
      <c r="B236" s="1" t="s">
        <v>5</v>
      </c>
      <c r="C236" s="56">
        <f>'[12]Daily Roster'!$C236</f>
        <v>0</v>
      </c>
      <c r="D236" s="56">
        <f>'[12]Daily Roster'!$D236</f>
        <v>0</v>
      </c>
      <c r="E236" s="56">
        <f>'[12]Daily Roster'!$E236</f>
        <v>0</v>
      </c>
      <c r="F236" s="56">
        <f>'[12]Daily Roster'!$F236</f>
        <v>0</v>
      </c>
      <c r="G236" s="56">
        <f>'[12]Daily Roster'!$G236</f>
        <v>0</v>
      </c>
      <c r="H236" s="56">
        <f>'[12]Daily Roster'!$H236</f>
        <v>0</v>
      </c>
      <c r="I236" s="56">
        <f>'[12]Daily Roster'!$I236</f>
        <v>0</v>
      </c>
      <c r="J236" s="56">
        <f>'[12]Daily Roster'!$J236</f>
        <v>0</v>
      </c>
      <c r="K236" s="56">
        <f>'[12]Daily Roster'!$K236</f>
        <v>0</v>
      </c>
      <c r="L236" s="56">
        <f>'[12]Daily Roster'!$L236</f>
        <v>0</v>
      </c>
      <c r="M236" s="56">
        <f>'[12]Daily Roster'!$M236</f>
        <v>0</v>
      </c>
      <c r="N236" s="56">
        <f>'[12]Daily Roster'!$N236</f>
        <v>0</v>
      </c>
      <c r="O236" s="56">
        <f>'[12]Daily Roster'!$O236</f>
        <v>0</v>
      </c>
      <c r="P236" s="56">
        <f>'[12]Daily Roster'!$P236</f>
        <v>0</v>
      </c>
      <c r="Q236" s="56">
        <f>'[12]Daily Roster'!$Q236</f>
        <v>0</v>
      </c>
      <c r="R236" s="56">
        <f>'[12]Daily Roster'!$R236</f>
        <v>0</v>
      </c>
      <c r="S236" s="56">
        <f>'[12]Daily Roster'!$S236</f>
        <v>0</v>
      </c>
      <c r="T236" s="56">
        <f>'[12]Daily Roster'!$T236</f>
        <v>0</v>
      </c>
    </row>
    <row r="237" spans="1:20" x14ac:dyDescent="0.3">
      <c r="A237" s="7">
        <v>43795</v>
      </c>
      <c r="B237" s="1" t="s">
        <v>1</v>
      </c>
      <c r="C237" s="56">
        <f>'[12]Daily Roster'!$C237</f>
        <v>0</v>
      </c>
      <c r="D237" s="56">
        <f>'[12]Daily Roster'!$D237</f>
        <v>0</v>
      </c>
      <c r="E237" s="56">
        <f>'[12]Daily Roster'!$E237</f>
        <v>0</v>
      </c>
      <c r="F237" s="56">
        <f>'[12]Daily Roster'!$F237</f>
        <v>0</v>
      </c>
      <c r="G237" s="56">
        <f>'[12]Daily Roster'!$G237</f>
        <v>0</v>
      </c>
      <c r="H237" s="56">
        <f>'[12]Daily Roster'!$H237</f>
        <v>0</v>
      </c>
      <c r="I237" s="56">
        <f>'[12]Daily Roster'!$I237</f>
        <v>0</v>
      </c>
      <c r="J237" s="56">
        <f>'[12]Daily Roster'!$J237</f>
        <v>0</v>
      </c>
      <c r="K237" s="56">
        <f>'[12]Daily Roster'!$K237</f>
        <v>0</v>
      </c>
      <c r="L237" s="56">
        <f>'[12]Daily Roster'!$L237</f>
        <v>0</v>
      </c>
      <c r="M237" s="56">
        <f>'[12]Daily Roster'!$M237</f>
        <v>0</v>
      </c>
      <c r="N237" s="56">
        <f>'[12]Daily Roster'!$N237</f>
        <v>0</v>
      </c>
      <c r="O237" s="56">
        <f>'[12]Daily Roster'!$O237</f>
        <v>0</v>
      </c>
      <c r="P237" s="56">
        <f>'[12]Daily Roster'!$P237</f>
        <v>0</v>
      </c>
      <c r="Q237" s="56">
        <f>'[12]Daily Roster'!$Q237</f>
        <v>0</v>
      </c>
      <c r="R237" s="56">
        <f>'[12]Daily Roster'!$R237</f>
        <v>0</v>
      </c>
      <c r="S237" s="56">
        <f>'[12]Daily Roster'!$S237</f>
        <v>0</v>
      </c>
      <c r="T237" s="56">
        <f>'[12]Daily Roster'!$T237</f>
        <v>0</v>
      </c>
    </row>
    <row r="238" spans="1:20" x14ac:dyDescent="0.3">
      <c r="A238" s="7">
        <v>43796</v>
      </c>
      <c r="B238" s="1" t="s">
        <v>2</v>
      </c>
      <c r="C238" s="56">
        <f>'[12]Daily Roster'!$C238</f>
        <v>0</v>
      </c>
      <c r="D238" s="56">
        <f>'[12]Daily Roster'!$D238</f>
        <v>0</v>
      </c>
      <c r="E238" s="56">
        <f>'[12]Daily Roster'!$E238</f>
        <v>0</v>
      </c>
      <c r="F238" s="56">
        <f>'[12]Daily Roster'!$F238</f>
        <v>0</v>
      </c>
      <c r="G238" s="56">
        <f>'[12]Daily Roster'!$G238</f>
        <v>0</v>
      </c>
      <c r="H238" s="56">
        <f>'[12]Daily Roster'!$H238</f>
        <v>0</v>
      </c>
      <c r="I238" s="56">
        <f>'[12]Daily Roster'!$I238</f>
        <v>0</v>
      </c>
      <c r="J238" s="56">
        <f>'[12]Daily Roster'!$J238</f>
        <v>0</v>
      </c>
      <c r="K238" s="56">
        <f>'[12]Daily Roster'!$K238</f>
        <v>0</v>
      </c>
      <c r="L238" s="56">
        <f>'[12]Daily Roster'!$L238</f>
        <v>0</v>
      </c>
      <c r="M238" s="56">
        <f>'[12]Daily Roster'!$M238</f>
        <v>0</v>
      </c>
      <c r="N238" s="56">
        <f>'[12]Daily Roster'!$N238</f>
        <v>0</v>
      </c>
      <c r="O238" s="56">
        <f>'[12]Daily Roster'!$O238</f>
        <v>0</v>
      </c>
      <c r="P238" s="56">
        <f>'[12]Daily Roster'!$P238</f>
        <v>0</v>
      </c>
      <c r="Q238" s="56">
        <f>'[12]Daily Roster'!$Q238</f>
        <v>0</v>
      </c>
      <c r="R238" s="56">
        <f>'[12]Daily Roster'!$R238</f>
        <v>0</v>
      </c>
      <c r="S238" s="56">
        <f>'[12]Daily Roster'!$S238</f>
        <v>0</v>
      </c>
      <c r="T238" s="56">
        <f>'[12]Daily Roster'!$T238</f>
        <v>0</v>
      </c>
    </row>
    <row r="239" spans="1:20" x14ac:dyDescent="0.3">
      <c r="A239" s="7">
        <v>43797</v>
      </c>
      <c r="B239" s="1" t="s">
        <v>3</v>
      </c>
      <c r="C239" s="56">
        <f>'[12]Daily Roster'!$C239</f>
        <v>0</v>
      </c>
      <c r="D239" s="56">
        <f>'[12]Daily Roster'!$D239</f>
        <v>0</v>
      </c>
      <c r="E239" s="56">
        <f>'[12]Daily Roster'!$E239</f>
        <v>0</v>
      </c>
      <c r="F239" s="56">
        <f>'[12]Daily Roster'!$F239</f>
        <v>0</v>
      </c>
      <c r="G239" s="56">
        <f>'[12]Daily Roster'!$G239</f>
        <v>0</v>
      </c>
      <c r="H239" s="56">
        <f>'[12]Daily Roster'!$H239</f>
        <v>0</v>
      </c>
      <c r="I239" s="56">
        <f>'[12]Daily Roster'!$I239</f>
        <v>0</v>
      </c>
      <c r="J239" s="56">
        <f>'[12]Daily Roster'!$J239</f>
        <v>0</v>
      </c>
      <c r="K239" s="56">
        <f>'[12]Daily Roster'!$K239</f>
        <v>0</v>
      </c>
      <c r="L239" s="56">
        <f>'[12]Daily Roster'!$L239</f>
        <v>0</v>
      </c>
      <c r="M239" s="56">
        <f>'[12]Daily Roster'!$M239</f>
        <v>0</v>
      </c>
      <c r="N239" s="56">
        <f>'[12]Daily Roster'!$N239</f>
        <v>0</v>
      </c>
      <c r="O239" s="56">
        <f>'[12]Daily Roster'!$O239</f>
        <v>0</v>
      </c>
      <c r="P239" s="56">
        <f>'[12]Daily Roster'!$P239</f>
        <v>0</v>
      </c>
      <c r="Q239" s="56">
        <f>'[12]Daily Roster'!$Q239</f>
        <v>0</v>
      </c>
      <c r="R239" s="56">
        <f>'[12]Daily Roster'!$R239</f>
        <v>0</v>
      </c>
      <c r="S239" s="56">
        <f>'[12]Daily Roster'!$S239</f>
        <v>0</v>
      </c>
      <c r="T239" s="56">
        <f>'[12]Daily Roster'!$T239</f>
        <v>0</v>
      </c>
    </row>
    <row r="240" spans="1:20" x14ac:dyDescent="0.3">
      <c r="A240" s="7">
        <v>43798</v>
      </c>
      <c r="B240" s="1" t="s">
        <v>4</v>
      </c>
      <c r="C240" s="56">
        <f>'[12]Daily Roster'!$C240</f>
        <v>0</v>
      </c>
      <c r="D240" s="56">
        <f>'[12]Daily Roster'!$D240</f>
        <v>0</v>
      </c>
      <c r="E240" s="56">
        <f>'[12]Daily Roster'!$E240</f>
        <v>0</v>
      </c>
      <c r="F240" s="56">
        <f>'[12]Daily Roster'!$F240</f>
        <v>0</v>
      </c>
      <c r="G240" s="56">
        <f>'[12]Daily Roster'!$G240</f>
        <v>0</v>
      </c>
      <c r="H240" s="56">
        <f>'[12]Daily Roster'!$H240</f>
        <v>0</v>
      </c>
      <c r="I240" s="56">
        <f>'[12]Daily Roster'!$I240</f>
        <v>0</v>
      </c>
      <c r="J240" s="56">
        <f>'[12]Daily Roster'!$J240</f>
        <v>0</v>
      </c>
      <c r="K240" s="56">
        <f>'[12]Daily Roster'!$K240</f>
        <v>0</v>
      </c>
      <c r="L240" s="56">
        <f>'[12]Daily Roster'!$L240</f>
        <v>0</v>
      </c>
      <c r="M240" s="56">
        <f>'[12]Daily Roster'!$M240</f>
        <v>0</v>
      </c>
      <c r="N240" s="56">
        <f>'[12]Daily Roster'!$N240</f>
        <v>0</v>
      </c>
      <c r="O240" s="56">
        <f>'[12]Daily Roster'!$O240</f>
        <v>0</v>
      </c>
      <c r="P240" s="56">
        <f>'[12]Daily Roster'!$P240</f>
        <v>0</v>
      </c>
      <c r="Q240" s="56">
        <f>'[12]Daily Roster'!$Q240</f>
        <v>0</v>
      </c>
      <c r="R240" s="56">
        <f>'[12]Daily Roster'!$R240</f>
        <v>0</v>
      </c>
      <c r="S240" s="56">
        <f>'[12]Daily Roster'!$S240</f>
        <v>0</v>
      </c>
      <c r="T240" s="56">
        <f>'[12]Daily Roster'!$T240</f>
        <v>0</v>
      </c>
    </row>
    <row r="241" spans="1:20" x14ac:dyDescent="0.3">
      <c r="A241" s="7">
        <v>43801</v>
      </c>
      <c r="B241" s="1" t="s">
        <v>5</v>
      </c>
      <c r="C241" s="56">
        <f>'[12]Daily Roster'!$C241</f>
        <v>0</v>
      </c>
      <c r="D241" s="56">
        <f>'[12]Daily Roster'!$D241</f>
        <v>0</v>
      </c>
      <c r="E241" s="56">
        <f>'[12]Daily Roster'!$E241</f>
        <v>0</v>
      </c>
      <c r="F241" s="56">
        <f>'[12]Daily Roster'!$F241</f>
        <v>0</v>
      </c>
      <c r="G241" s="56">
        <f>'[12]Daily Roster'!$G241</f>
        <v>0</v>
      </c>
      <c r="H241" s="56">
        <f>'[12]Daily Roster'!$H241</f>
        <v>0</v>
      </c>
      <c r="I241" s="56">
        <f>'[12]Daily Roster'!$I241</f>
        <v>0</v>
      </c>
      <c r="J241" s="56">
        <f>'[12]Daily Roster'!$J241</f>
        <v>0</v>
      </c>
      <c r="K241" s="56">
        <f>'[12]Daily Roster'!$K241</f>
        <v>0</v>
      </c>
      <c r="L241" s="56">
        <f>'[12]Daily Roster'!$L241</f>
        <v>0</v>
      </c>
      <c r="M241" s="56">
        <f>'[12]Daily Roster'!$M241</f>
        <v>0</v>
      </c>
      <c r="N241" s="56">
        <f>'[12]Daily Roster'!$N241</f>
        <v>0</v>
      </c>
      <c r="O241" s="56">
        <f>'[12]Daily Roster'!$O241</f>
        <v>0</v>
      </c>
      <c r="P241" s="56">
        <f>'[12]Daily Roster'!$P241</f>
        <v>0</v>
      </c>
      <c r="Q241" s="56">
        <f>'[12]Daily Roster'!$Q241</f>
        <v>0</v>
      </c>
      <c r="R241" s="56">
        <f>'[12]Daily Roster'!$R241</f>
        <v>0</v>
      </c>
      <c r="S241" s="56">
        <f>'[12]Daily Roster'!$S241</f>
        <v>0</v>
      </c>
      <c r="T241" s="56">
        <f>'[12]Daily Roster'!$T241</f>
        <v>0</v>
      </c>
    </row>
    <row r="242" spans="1:20" x14ac:dyDescent="0.3">
      <c r="A242" s="7">
        <v>43437</v>
      </c>
      <c r="B242" s="1" t="s">
        <v>1</v>
      </c>
      <c r="C242" s="56">
        <f>'[12]Daily Roster'!$C242</f>
        <v>0</v>
      </c>
      <c r="D242" s="56">
        <f>'[12]Daily Roster'!$D242</f>
        <v>0</v>
      </c>
      <c r="E242" s="56">
        <f>'[12]Daily Roster'!$E242</f>
        <v>0</v>
      </c>
      <c r="F242" s="56">
        <f>'[12]Daily Roster'!$F242</f>
        <v>0</v>
      </c>
      <c r="G242" s="56">
        <f>'[12]Daily Roster'!$G242</f>
        <v>0</v>
      </c>
      <c r="H242" s="56">
        <f>'[12]Daily Roster'!$H242</f>
        <v>0</v>
      </c>
      <c r="I242" s="56">
        <f>'[12]Daily Roster'!$I242</f>
        <v>0</v>
      </c>
      <c r="J242" s="56">
        <f>'[12]Daily Roster'!$J242</f>
        <v>0</v>
      </c>
      <c r="K242" s="56">
        <f>'[12]Daily Roster'!$K242</f>
        <v>0</v>
      </c>
      <c r="L242" s="56">
        <f>'[12]Daily Roster'!$L242</f>
        <v>0</v>
      </c>
      <c r="M242" s="56">
        <f>'[12]Daily Roster'!$M242</f>
        <v>0</v>
      </c>
      <c r="N242" s="56">
        <f>'[12]Daily Roster'!$N242</f>
        <v>0</v>
      </c>
      <c r="O242" s="56">
        <f>'[12]Daily Roster'!$O242</f>
        <v>0</v>
      </c>
      <c r="P242" s="56">
        <f>'[12]Daily Roster'!$P242</f>
        <v>0</v>
      </c>
      <c r="Q242" s="56">
        <f>'[12]Daily Roster'!$Q242</f>
        <v>0</v>
      </c>
      <c r="R242" s="56">
        <f>'[12]Daily Roster'!$R242</f>
        <v>0</v>
      </c>
      <c r="S242" s="56">
        <f>'[12]Daily Roster'!$S242</f>
        <v>0</v>
      </c>
      <c r="T242" s="56">
        <f>'[12]Daily Roster'!$T242</f>
        <v>0</v>
      </c>
    </row>
    <row r="243" spans="1:20" x14ac:dyDescent="0.3">
      <c r="A243" s="7">
        <v>43438</v>
      </c>
      <c r="B243" s="1" t="s">
        <v>2</v>
      </c>
      <c r="C243" s="56">
        <f>'[12]Daily Roster'!$C243</f>
        <v>0</v>
      </c>
      <c r="D243" s="56">
        <f>'[12]Daily Roster'!$D243</f>
        <v>0</v>
      </c>
      <c r="E243" s="56">
        <f>'[12]Daily Roster'!$E243</f>
        <v>0</v>
      </c>
      <c r="F243" s="56">
        <f>'[12]Daily Roster'!$F243</f>
        <v>0</v>
      </c>
      <c r="G243" s="56">
        <f>'[12]Daily Roster'!$G243</f>
        <v>0</v>
      </c>
      <c r="H243" s="56">
        <f>'[12]Daily Roster'!$H243</f>
        <v>0</v>
      </c>
      <c r="I243" s="56">
        <f>'[12]Daily Roster'!$I243</f>
        <v>0</v>
      </c>
      <c r="J243" s="56">
        <f>'[12]Daily Roster'!$J243</f>
        <v>0</v>
      </c>
      <c r="K243" s="56">
        <f>'[12]Daily Roster'!$K243</f>
        <v>0</v>
      </c>
      <c r="L243" s="56">
        <f>'[12]Daily Roster'!$L243</f>
        <v>0</v>
      </c>
      <c r="M243" s="56">
        <f>'[12]Daily Roster'!$M243</f>
        <v>0</v>
      </c>
      <c r="N243" s="56">
        <f>'[12]Daily Roster'!$N243</f>
        <v>0</v>
      </c>
      <c r="O243" s="56">
        <f>'[12]Daily Roster'!$O243</f>
        <v>0</v>
      </c>
      <c r="P243" s="56">
        <f>'[12]Daily Roster'!$P243</f>
        <v>0</v>
      </c>
      <c r="Q243" s="56">
        <f>'[12]Daily Roster'!$Q243</f>
        <v>0</v>
      </c>
      <c r="R243" s="56">
        <f>'[12]Daily Roster'!$R243</f>
        <v>0</v>
      </c>
      <c r="S243" s="56">
        <f>'[12]Daily Roster'!$S243</f>
        <v>0</v>
      </c>
      <c r="T243" s="56">
        <f>'[12]Daily Roster'!$T243</f>
        <v>0</v>
      </c>
    </row>
    <row r="244" spans="1:20" x14ac:dyDescent="0.3">
      <c r="A244" s="7">
        <v>43439</v>
      </c>
      <c r="B244" s="1" t="s">
        <v>3</v>
      </c>
      <c r="C244" s="56">
        <f>'[12]Daily Roster'!$C244</f>
        <v>0</v>
      </c>
      <c r="D244" s="56">
        <f>'[12]Daily Roster'!$D244</f>
        <v>0</v>
      </c>
      <c r="E244" s="56">
        <f>'[12]Daily Roster'!$E244</f>
        <v>0</v>
      </c>
      <c r="F244" s="56">
        <f>'[12]Daily Roster'!$F244</f>
        <v>0</v>
      </c>
      <c r="G244" s="56">
        <f>'[12]Daily Roster'!$G244</f>
        <v>0</v>
      </c>
      <c r="H244" s="56">
        <f>'[12]Daily Roster'!$H244</f>
        <v>0</v>
      </c>
      <c r="I244" s="56">
        <f>'[12]Daily Roster'!$I244</f>
        <v>0</v>
      </c>
      <c r="J244" s="56">
        <f>'[12]Daily Roster'!$J244</f>
        <v>0</v>
      </c>
      <c r="K244" s="56">
        <f>'[12]Daily Roster'!$K244</f>
        <v>0</v>
      </c>
      <c r="L244" s="56">
        <f>'[12]Daily Roster'!$L244</f>
        <v>0</v>
      </c>
      <c r="M244" s="56">
        <f>'[12]Daily Roster'!$M244</f>
        <v>0</v>
      </c>
      <c r="N244" s="56">
        <f>'[12]Daily Roster'!$N244</f>
        <v>0</v>
      </c>
      <c r="O244" s="56">
        <f>'[12]Daily Roster'!$O244</f>
        <v>0</v>
      </c>
      <c r="P244" s="56">
        <f>'[12]Daily Roster'!$P244</f>
        <v>0</v>
      </c>
      <c r="Q244" s="56">
        <f>'[12]Daily Roster'!$Q244</f>
        <v>0</v>
      </c>
      <c r="R244" s="56">
        <f>'[12]Daily Roster'!$R244</f>
        <v>0</v>
      </c>
      <c r="S244" s="56">
        <f>'[12]Daily Roster'!$S244</f>
        <v>0</v>
      </c>
      <c r="T244" s="56">
        <f>'[12]Daily Roster'!$T244</f>
        <v>0</v>
      </c>
    </row>
    <row r="245" spans="1:20" x14ac:dyDescent="0.3">
      <c r="A245" s="7">
        <v>43440</v>
      </c>
      <c r="B245" s="1" t="s">
        <v>4</v>
      </c>
      <c r="C245" s="56">
        <f>'[12]Daily Roster'!$C245</f>
        <v>0</v>
      </c>
      <c r="D245" s="56">
        <f>'[12]Daily Roster'!$D245</f>
        <v>0</v>
      </c>
      <c r="E245" s="56">
        <f>'[12]Daily Roster'!$E245</f>
        <v>0</v>
      </c>
      <c r="F245" s="56">
        <f>'[12]Daily Roster'!$F245</f>
        <v>0</v>
      </c>
      <c r="G245" s="56">
        <f>'[12]Daily Roster'!$G245</f>
        <v>0</v>
      </c>
      <c r="H245" s="56">
        <f>'[12]Daily Roster'!$H245</f>
        <v>0</v>
      </c>
      <c r="I245" s="56">
        <f>'[12]Daily Roster'!$I245</f>
        <v>0</v>
      </c>
      <c r="J245" s="56">
        <f>'[12]Daily Roster'!$J245</f>
        <v>0</v>
      </c>
      <c r="K245" s="56">
        <f>'[12]Daily Roster'!$K245</f>
        <v>0</v>
      </c>
      <c r="L245" s="56">
        <f>'[12]Daily Roster'!$L245</f>
        <v>0</v>
      </c>
      <c r="M245" s="56">
        <f>'[12]Daily Roster'!$M245</f>
        <v>0</v>
      </c>
      <c r="N245" s="56">
        <f>'[12]Daily Roster'!$N245</f>
        <v>0</v>
      </c>
      <c r="O245" s="56">
        <f>'[12]Daily Roster'!$O245</f>
        <v>0</v>
      </c>
      <c r="P245" s="56">
        <f>'[12]Daily Roster'!$P245</f>
        <v>0</v>
      </c>
      <c r="Q245" s="56">
        <f>'[12]Daily Roster'!$Q245</f>
        <v>0</v>
      </c>
      <c r="R245" s="56">
        <f>'[12]Daily Roster'!$R245</f>
        <v>0</v>
      </c>
      <c r="S245" s="56">
        <f>'[12]Daily Roster'!$S245</f>
        <v>0</v>
      </c>
      <c r="T245" s="56">
        <f>'[12]Daily Roster'!$T245</f>
        <v>0</v>
      </c>
    </row>
    <row r="246" spans="1:20" x14ac:dyDescent="0.3">
      <c r="A246" s="7">
        <v>43441</v>
      </c>
      <c r="B246" s="1" t="s">
        <v>5</v>
      </c>
      <c r="C246" s="56">
        <f>'[12]Daily Roster'!$C246</f>
        <v>0</v>
      </c>
      <c r="D246" s="56">
        <f>'[12]Daily Roster'!$D246</f>
        <v>0</v>
      </c>
      <c r="E246" s="56">
        <f>'[12]Daily Roster'!$E246</f>
        <v>0</v>
      </c>
      <c r="F246" s="56">
        <f>'[12]Daily Roster'!$F246</f>
        <v>0</v>
      </c>
      <c r="G246" s="56">
        <f>'[12]Daily Roster'!$G246</f>
        <v>0</v>
      </c>
      <c r="H246" s="56">
        <f>'[12]Daily Roster'!$H246</f>
        <v>0</v>
      </c>
      <c r="I246" s="56">
        <f>'[12]Daily Roster'!$I246</f>
        <v>0</v>
      </c>
      <c r="J246" s="56">
        <f>'[12]Daily Roster'!$J246</f>
        <v>0</v>
      </c>
      <c r="K246" s="56">
        <f>'[12]Daily Roster'!$K246</f>
        <v>0</v>
      </c>
      <c r="L246" s="56">
        <f>'[12]Daily Roster'!$L246</f>
        <v>0</v>
      </c>
      <c r="M246" s="56">
        <f>'[12]Daily Roster'!$M246</f>
        <v>0</v>
      </c>
      <c r="N246" s="56">
        <f>'[12]Daily Roster'!$N246</f>
        <v>0</v>
      </c>
      <c r="O246" s="56">
        <f>'[12]Daily Roster'!$O246</f>
        <v>0</v>
      </c>
      <c r="P246" s="56">
        <f>'[12]Daily Roster'!$P246</f>
        <v>0</v>
      </c>
      <c r="Q246" s="56">
        <f>'[12]Daily Roster'!$Q246</f>
        <v>0</v>
      </c>
      <c r="R246" s="56">
        <f>'[12]Daily Roster'!$R246</f>
        <v>0</v>
      </c>
      <c r="S246" s="56">
        <f>'[12]Daily Roster'!$S246</f>
        <v>0</v>
      </c>
      <c r="T246" s="56">
        <f>'[12]Daily Roster'!$T246</f>
        <v>0</v>
      </c>
    </row>
    <row r="247" spans="1:20" x14ac:dyDescent="0.3">
      <c r="A247" s="7">
        <v>43444</v>
      </c>
      <c r="B247" s="1" t="s">
        <v>1</v>
      </c>
      <c r="C247" s="56">
        <f>'[12]Daily Roster'!$C247</f>
        <v>0</v>
      </c>
      <c r="D247" s="56">
        <f>'[12]Daily Roster'!$D247</f>
        <v>0</v>
      </c>
      <c r="E247" s="56">
        <f>'[12]Daily Roster'!$E247</f>
        <v>0</v>
      </c>
      <c r="F247" s="56">
        <f>'[12]Daily Roster'!$F247</f>
        <v>0</v>
      </c>
      <c r="G247" s="56">
        <f>'[12]Daily Roster'!$G247</f>
        <v>0</v>
      </c>
      <c r="H247" s="56">
        <f>'[12]Daily Roster'!$H247</f>
        <v>0</v>
      </c>
      <c r="I247" s="56">
        <f>'[12]Daily Roster'!$I247</f>
        <v>0</v>
      </c>
      <c r="J247" s="56">
        <f>'[12]Daily Roster'!$J247</f>
        <v>0</v>
      </c>
      <c r="K247" s="56">
        <f>'[12]Daily Roster'!$K247</f>
        <v>0</v>
      </c>
      <c r="L247" s="56">
        <f>'[12]Daily Roster'!$L247</f>
        <v>0</v>
      </c>
      <c r="M247" s="56">
        <f>'[12]Daily Roster'!$M247</f>
        <v>0</v>
      </c>
      <c r="N247" s="56">
        <f>'[12]Daily Roster'!$N247</f>
        <v>0</v>
      </c>
      <c r="O247" s="56">
        <f>'[12]Daily Roster'!$O247</f>
        <v>0</v>
      </c>
      <c r="P247" s="56">
        <f>'[12]Daily Roster'!$P247</f>
        <v>0</v>
      </c>
      <c r="Q247" s="56">
        <f>'[12]Daily Roster'!$Q247</f>
        <v>0</v>
      </c>
      <c r="R247" s="56">
        <f>'[12]Daily Roster'!$R247</f>
        <v>0</v>
      </c>
      <c r="S247" s="56">
        <f>'[12]Daily Roster'!$S247</f>
        <v>0</v>
      </c>
      <c r="T247" s="56">
        <f>'[12]Daily Roster'!$T247</f>
        <v>0</v>
      </c>
    </row>
    <row r="248" spans="1:20" x14ac:dyDescent="0.3">
      <c r="A248" s="7">
        <v>43445</v>
      </c>
      <c r="B248" s="1" t="s">
        <v>2</v>
      </c>
      <c r="C248" s="56">
        <f>'[12]Daily Roster'!$C248</f>
        <v>0</v>
      </c>
      <c r="D248" s="56">
        <f>'[12]Daily Roster'!$D248</f>
        <v>0</v>
      </c>
      <c r="E248" s="56">
        <f>'[12]Daily Roster'!$E248</f>
        <v>0</v>
      </c>
      <c r="F248" s="56">
        <f>'[12]Daily Roster'!$F248</f>
        <v>0</v>
      </c>
      <c r="G248" s="56">
        <f>'[12]Daily Roster'!$G248</f>
        <v>0</v>
      </c>
      <c r="H248" s="56">
        <f>'[12]Daily Roster'!$H248</f>
        <v>0</v>
      </c>
      <c r="I248" s="56">
        <f>'[12]Daily Roster'!$I248</f>
        <v>0</v>
      </c>
      <c r="J248" s="56">
        <f>'[12]Daily Roster'!$J248</f>
        <v>0</v>
      </c>
      <c r="K248" s="56">
        <f>'[12]Daily Roster'!$K248</f>
        <v>0</v>
      </c>
      <c r="L248" s="56">
        <f>'[12]Daily Roster'!$L248</f>
        <v>0</v>
      </c>
      <c r="M248" s="56">
        <f>'[12]Daily Roster'!$M248</f>
        <v>0</v>
      </c>
      <c r="N248" s="56">
        <f>'[12]Daily Roster'!$N248</f>
        <v>0</v>
      </c>
      <c r="O248" s="56">
        <f>'[12]Daily Roster'!$O248</f>
        <v>0</v>
      </c>
      <c r="P248" s="56">
        <f>'[12]Daily Roster'!$P248</f>
        <v>0</v>
      </c>
      <c r="Q248" s="56">
        <f>'[12]Daily Roster'!$Q248</f>
        <v>0</v>
      </c>
      <c r="R248" s="56">
        <f>'[12]Daily Roster'!$R248</f>
        <v>0</v>
      </c>
      <c r="S248" s="56">
        <f>'[12]Daily Roster'!$S248</f>
        <v>0</v>
      </c>
      <c r="T248" s="56">
        <f>'[12]Daily Roster'!$T248</f>
        <v>0</v>
      </c>
    </row>
    <row r="249" spans="1:20" x14ac:dyDescent="0.3">
      <c r="A249" s="7">
        <v>43446</v>
      </c>
      <c r="B249" s="1" t="s">
        <v>3</v>
      </c>
      <c r="C249" s="56">
        <f>'[12]Daily Roster'!$C249</f>
        <v>0</v>
      </c>
      <c r="D249" s="56">
        <f>'[12]Daily Roster'!$D249</f>
        <v>0</v>
      </c>
      <c r="E249" s="56">
        <f>'[12]Daily Roster'!$E249</f>
        <v>0</v>
      </c>
      <c r="F249" s="56">
        <f>'[12]Daily Roster'!$F249</f>
        <v>0</v>
      </c>
      <c r="G249" s="56">
        <f>'[12]Daily Roster'!$G249</f>
        <v>0</v>
      </c>
      <c r="H249" s="56">
        <f>'[12]Daily Roster'!$H249</f>
        <v>0</v>
      </c>
      <c r="I249" s="56">
        <f>'[12]Daily Roster'!$I249</f>
        <v>0</v>
      </c>
      <c r="J249" s="56">
        <f>'[12]Daily Roster'!$J249</f>
        <v>0</v>
      </c>
      <c r="K249" s="56">
        <f>'[12]Daily Roster'!$K249</f>
        <v>0</v>
      </c>
      <c r="L249" s="56">
        <f>'[12]Daily Roster'!$L249</f>
        <v>0</v>
      </c>
      <c r="M249" s="56">
        <f>'[12]Daily Roster'!$M249</f>
        <v>0</v>
      </c>
      <c r="N249" s="56">
        <f>'[12]Daily Roster'!$N249</f>
        <v>0</v>
      </c>
      <c r="O249" s="56">
        <f>'[12]Daily Roster'!$O249</f>
        <v>0</v>
      </c>
      <c r="P249" s="56">
        <f>'[12]Daily Roster'!$P249</f>
        <v>0</v>
      </c>
      <c r="Q249" s="56">
        <f>'[12]Daily Roster'!$Q249</f>
        <v>0</v>
      </c>
      <c r="R249" s="56">
        <f>'[12]Daily Roster'!$R249</f>
        <v>0</v>
      </c>
      <c r="S249" s="56">
        <f>'[12]Daily Roster'!$S249</f>
        <v>0</v>
      </c>
      <c r="T249" s="56">
        <f>'[12]Daily Roster'!$T249</f>
        <v>0</v>
      </c>
    </row>
    <row r="250" spans="1:20" x14ac:dyDescent="0.3">
      <c r="A250" s="7">
        <v>43447</v>
      </c>
      <c r="B250" s="1" t="s">
        <v>4</v>
      </c>
      <c r="C250" s="56">
        <f>'[12]Daily Roster'!$C250</f>
        <v>0</v>
      </c>
      <c r="D250" s="56">
        <f>'[12]Daily Roster'!$D250</f>
        <v>0</v>
      </c>
      <c r="E250" s="56">
        <f>'[12]Daily Roster'!$E250</f>
        <v>0</v>
      </c>
      <c r="F250" s="56">
        <f>'[12]Daily Roster'!$F250</f>
        <v>0</v>
      </c>
      <c r="G250" s="56">
        <f>'[12]Daily Roster'!$G250</f>
        <v>0</v>
      </c>
      <c r="H250" s="56">
        <f>'[12]Daily Roster'!$H250</f>
        <v>0</v>
      </c>
      <c r="I250" s="56">
        <f>'[12]Daily Roster'!$I250</f>
        <v>0</v>
      </c>
      <c r="J250" s="56">
        <f>'[12]Daily Roster'!$J250</f>
        <v>0</v>
      </c>
      <c r="K250" s="56">
        <f>'[12]Daily Roster'!$K250</f>
        <v>0</v>
      </c>
      <c r="L250" s="56">
        <f>'[12]Daily Roster'!$L250</f>
        <v>0</v>
      </c>
      <c r="M250" s="56">
        <f>'[12]Daily Roster'!$M250</f>
        <v>0</v>
      </c>
      <c r="N250" s="56">
        <f>'[12]Daily Roster'!$N250</f>
        <v>0</v>
      </c>
      <c r="O250" s="56">
        <f>'[12]Daily Roster'!$O250</f>
        <v>0</v>
      </c>
      <c r="P250" s="56">
        <f>'[12]Daily Roster'!$P250</f>
        <v>0</v>
      </c>
      <c r="Q250" s="56">
        <f>'[12]Daily Roster'!$Q250</f>
        <v>0</v>
      </c>
      <c r="R250" s="56">
        <f>'[12]Daily Roster'!$R250</f>
        <v>0</v>
      </c>
      <c r="S250" s="56">
        <f>'[12]Daily Roster'!$S250</f>
        <v>0</v>
      </c>
      <c r="T250" s="56">
        <f>'[12]Daily Roster'!$T250</f>
        <v>0</v>
      </c>
    </row>
    <row r="251" spans="1:20" x14ac:dyDescent="0.3">
      <c r="A251" s="7">
        <v>43448</v>
      </c>
      <c r="B251" s="1" t="s">
        <v>5</v>
      </c>
      <c r="C251" s="56">
        <f>'[12]Daily Roster'!$C251</f>
        <v>0</v>
      </c>
      <c r="D251" s="56">
        <f>'[12]Daily Roster'!$D251</f>
        <v>0</v>
      </c>
      <c r="E251" s="56">
        <f>'[12]Daily Roster'!$E251</f>
        <v>0</v>
      </c>
      <c r="F251" s="56">
        <f>'[12]Daily Roster'!$F251</f>
        <v>0</v>
      </c>
      <c r="G251" s="56">
        <f>'[12]Daily Roster'!$G251</f>
        <v>0</v>
      </c>
      <c r="H251" s="56">
        <f>'[12]Daily Roster'!$H251</f>
        <v>0</v>
      </c>
      <c r="I251" s="56">
        <f>'[12]Daily Roster'!$I251</f>
        <v>0</v>
      </c>
      <c r="J251" s="56">
        <f>'[12]Daily Roster'!$J251</f>
        <v>0</v>
      </c>
      <c r="K251" s="56">
        <f>'[12]Daily Roster'!$K251</f>
        <v>0</v>
      </c>
      <c r="L251" s="56">
        <f>'[12]Daily Roster'!$L251</f>
        <v>0</v>
      </c>
      <c r="M251" s="56">
        <f>'[12]Daily Roster'!$M251</f>
        <v>0</v>
      </c>
      <c r="N251" s="56">
        <f>'[12]Daily Roster'!$N251</f>
        <v>0</v>
      </c>
      <c r="O251" s="56">
        <f>'[12]Daily Roster'!$O251</f>
        <v>0</v>
      </c>
      <c r="P251" s="56">
        <f>'[12]Daily Roster'!$P251</f>
        <v>0</v>
      </c>
      <c r="Q251" s="56">
        <f>'[12]Daily Roster'!$Q251</f>
        <v>0</v>
      </c>
      <c r="R251" s="56">
        <f>'[12]Daily Roster'!$R251</f>
        <v>0</v>
      </c>
      <c r="S251" s="56">
        <f>'[12]Daily Roster'!$S251</f>
        <v>0</v>
      </c>
      <c r="T251" s="56">
        <f>'[12]Daily Roster'!$T251</f>
        <v>0</v>
      </c>
    </row>
    <row r="252" spans="1:20" x14ac:dyDescent="0.3">
      <c r="A252" s="7">
        <v>43451</v>
      </c>
      <c r="B252" s="1" t="s">
        <v>1</v>
      </c>
      <c r="C252" s="56" t="str">
        <f>'[12]Daily Roster'!$C252</f>
        <v>Rodney</v>
      </c>
      <c r="D252" s="56" t="str">
        <f>'[12]Daily Roster'!$D252</f>
        <v>Meghana</v>
      </c>
      <c r="E252" s="56" t="str">
        <f>'[12]Daily Roster'!$E252</f>
        <v>qq</v>
      </c>
      <c r="F252" s="56" t="str">
        <f>'[12]Daily Roster'!$F252</f>
        <v>Bernadette</v>
      </c>
      <c r="G252" s="56" t="str">
        <f>'[12]Daily Roster'!$G252</f>
        <v>Taylor</v>
      </c>
      <c r="H252" s="56" t="str">
        <f>'[12]Daily Roster'!$H252</f>
        <v>Sneha&lt;12</v>
      </c>
      <c r="I252" s="56" t="str">
        <f>'[12]Daily Roster'!$I252</f>
        <v>Khoa/Eric</v>
      </c>
      <c r="J252" s="56" t="str">
        <f>'[12]Daily Roster'!$J252</f>
        <v>Edward</v>
      </c>
      <c r="K252" s="56" t="str">
        <f>'[12]Daily Roster'!$K252</f>
        <v>Maia</v>
      </c>
      <c r="L252" s="56" t="str">
        <f>'[12]Daily Roster'!$L252</f>
        <v>Sophia</v>
      </c>
      <c r="M252" s="56" t="str">
        <f>'[12]Daily Roster'!$M252</f>
        <v>blank</v>
      </c>
      <c r="N252" s="56" t="str">
        <f>'[12]Daily Roster'!$N252</f>
        <v>qq</v>
      </c>
      <c r="O252" s="56" t="str">
        <f>'[12]Daily Roster'!$O252</f>
        <v>qq</v>
      </c>
      <c r="P252" s="56">
        <f>'[12]Daily Roster'!$P252</f>
        <v>0</v>
      </c>
      <c r="Q252" s="56">
        <f>'[12]Daily Roster'!$Q252</f>
        <v>0</v>
      </c>
      <c r="R252" s="56">
        <f>'[12]Daily Roster'!$R252</f>
        <v>0</v>
      </c>
      <c r="S252" s="56">
        <f>'[12]Daily Roster'!$S252</f>
        <v>0</v>
      </c>
      <c r="T252" s="56">
        <f>'[12]Daily Roster'!$T252</f>
        <v>0</v>
      </c>
    </row>
    <row r="253" spans="1:20" x14ac:dyDescent="0.3">
      <c r="A253" s="7">
        <v>43452</v>
      </c>
      <c r="B253" s="1" t="s">
        <v>2</v>
      </c>
      <c r="C253" s="56" t="str">
        <f>'[12]Daily Roster'!$C253</f>
        <v>Rodney</v>
      </c>
      <c r="D253" s="56" t="str">
        <f>'[12]Daily Roster'!$D253</f>
        <v>qq</v>
      </c>
      <c r="E253" s="56" t="str">
        <f>'[12]Daily Roster'!$E253</f>
        <v>qq</v>
      </c>
      <c r="F253" s="56" t="str">
        <f>'[12]Daily Roster'!$F253</f>
        <v>Mohammed</v>
      </c>
      <c r="G253" s="56" t="str">
        <f>'[12]Daily Roster'!$G253</f>
        <v>Taylor</v>
      </c>
      <c r="H253" s="56" t="str">
        <f>'[12]Daily Roster'!$H253</f>
        <v>qq</v>
      </c>
      <c r="I253" s="56" t="str">
        <f>'[12]Daily Roster'!$I253</f>
        <v>Khoa/Eric</v>
      </c>
      <c r="J253" s="56" t="str">
        <f>'[12]Daily Roster'!$J253</f>
        <v>Edward</v>
      </c>
      <c r="K253" s="56" t="str">
        <f>'[12]Daily Roster'!$K253</f>
        <v>Maia</v>
      </c>
      <c r="L253" s="56" t="str">
        <f>'[12]Daily Roster'!$L253</f>
        <v>Sophia</v>
      </c>
      <c r="M253" s="56" t="str">
        <f>'[12]Daily Roster'!$M253</f>
        <v>blank</v>
      </c>
      <c r="N253" s="56" t="str">
        <f>'[12]Daily Roster'!$N253</f>
        <v>qq</v>
      </c>
      <c r="O253" s="56" t="str">
        <f>'[12]Daily Roster'!$O253</f>
        <v>qq</v>
      </c>
      <c r="P253" s="56">
        <f>'[12]Daily Roster'!$P253</f>
        <v>0</v>
      </c>
      <c r="Q253" s="56">
        <f>'[12]Daily Roster'!$Q253</f>
        <v>0</v>
      </c>
      <c r="R253" s="56">
        <f>'[12]Daily Roster'!$R253</f>
        <v>0</v>
      </c>
      <c r="S253" s="56">
        <f>'[12]Daily Roster'!$S253</f>
        <v>0</v>
      </c>
      <c r="T253" s="56">
        <f>'[12]Daily Roster'!$T253</f>
        <v>0</v>
      </c>
    </row>
    <row r="254" spans="1:20" x14ac:dyDescent="0.3">
      <c r="A254" s="7">
        <v>43453</v>
      </c>
      <c r="B254" s="1" t="s">
        <v>3</v>
      </c>
      <c r="C254" s="56" t="str">
        <f>'[12]Daily Roster'!$C254</f>
        <v>Rodney</v>
      </c>
      <c r="D254" s="56" t="str">
        <f>'[12]Daily Roster'!$D254</f>
        <v>Meghana</v>
      </c>
      <c r="E254" s="56" t="str">
        <f>'[12]Daily Roster'!$E254</f>
        <v>Nelson</v>
      </c>
      <c r="F254" s="56" t="str">
        <f>'[12]Daily Roster'!$F254</f>
        <v>Mohammed</v>
      </c>
      <c r="G254" s="56" t="str">
        <f>'[12]Daily Roster'!$G254</f>
        <v>Taylor</v>
      </c>
      <c r="H254" s="56" t="str">
        <f>'[12]Daily Roster'!$H254</f>
        <v>Domenica</v>
      </c>
      <c r="I254" s="56" t="str">
        <f>'[12]Daily Roster'!$I254</f>
        <v>Khoa/Eric</v>
      </c>
      <c r="J254" s="56" t="str">
        <f>'[12]Daily Roster'!$J254</f>
        <v>Edward</v>
      </c>
      <c r="K254" s="56" t="str">
        <f>'[12]Daily Roster'!$K254</f>
        <v>M.Hanna</v>
      </c>
      <c r="L254" s="56" t="str">
        <f>'[12]Daily Roster'!$L254</f>
        <v>Sophia</v>
      </c>
      <c r="M254" s="56" t="str">
        <f>'[12]Daily Roster'!$M254</f>
        <v>blank</v>
      </c>
      <c r="N254" s="56" t="str">
        <f>'[12]Daily Roster'!$N254</f>
        <v>qq</v>
      </c>
      <c r="O254" s="56" t="str">
        <f>'[12]Daily Roster'!$O254</f>
        <v>qq</v>
      </c>
      <c r="P254" s="56">
        <f>'[12]Daily Roster'!$P254</f>
        <v>0</v>
      </c>
      <c r="Q254" s="56">
        <f>'[12]Daily Roster'!$Q254</f>
        <v>0</v>
      </c>
      <c r="R254" s="56">
        <f>'[12]Daily Roster'!$R254</f>
        <v>0</v>
      </c>
      <c r="S254" s="56">
        <f>'[12]Daily Roster'!$S254</f>
        <v>0</v>
      </c>
      <c r="T254" s="56">
        <f>'[12]Daily Roster'!$T254</f>
        <v>0</v>
      </c>
    </row>
    <row r="255" spans="1:20" x14ac:dyDescent="0.3">
      <c r="A255" s="7">
        <v>43454</v>
      </c>
      <c r="B255" s="1" t="s">
        <v>4</v>
      </c>
      <c r="C255" s="56" t="str">
        <f>'[12]Daily Roster'!$C255</f>
        <v>Rodney</v>
      </c>
      <c r="D255" s="56" t="str">
        <f>'[12]Daily Roster'!$D255</f>
        <v>Meghana</v>
      </c>
      <c r="E255" s="56" t="str">
        <f>'[12]Daily Roster'!$E255</f>
        <v>qq</v>
      </c>
      <c r="F255" s="56" t="str">
        <f>'[12]Daily Roster'!$F255</f>
        <v>Bernadette</v>
      </c>
      <c r="G255" s="56" t="str">
        <f>'[12]Daily Roster'!$G255</f>
        <v>Taylor</v>
      </c>
      <c r="H255" s="56" t="str">
        <f>'[12]Daily Roster'!$H255</f>
        <v>Domenica</v>
      </c>
      <c r="I255" s="56" t="str">
        <f>'[12]Daily Roster'!$I255</f>
        <v>Khoa / Nadi</v>
      </c>
      <c r="J255" s="56" t="str">
        <f>'[12]Daily Roster'!$J255</f>
        <v>Edward</v>
      </c>
      <c r="K255" s="56" t="str">
        <f>'[12]Daily Roster'!$K255</f>
        <v>Maia</v>
      </c>
      <c r="L255" s="56" t="str">
        <f>'[12]Daily Roster'!$L255</f>
        <v>Sophia</v>
      </c>
      <c r="M255" s="56" t="str">
        <f>'[12]Daily Roster'!$M255</f>
        <v>Kelly</v>
      </c>
      <c r="N255" s="56" t="str">
        <f>'[12]Daily Roster'!$N255</f>
        <v>A.Tran</v>
      </c>
      <c r="O255" s="56" t="str">
        <f>'[12]Daily Roster'!$O255</f>
        <v>qq</v>
      </c>
      <c r="P255" s="56">
        <f>'[12]Daily Roster'!$P255</f>
        <v>0</v>
      </c>
      <c r="Q255" s="56">
        <f>'[12]Daily Roster'!$Q255</f>
        <v>0</v>
      </c>
      <c r="R255" s="56">
        <f>'[12]Daily Roster'!$R255</f>
        <v>0</v>
      </c>
      <c r="S255" s="56">
        <f>'[12]Daily Roster'!$S255</f>
        <v>0</v>
      </c>
      <c r="T255" s="56">
        <f>'[12]Daily Roster'!$T255</f>
        <v>0</v>
      </c>
    </row>
    <row r="256" spans="1:20" x14ac:dyDescent="0.3">
      <c r="A256" s="7">
        <v>43455</v>
      </c>
      <c r="B256" s="1" t="s">
        <v>5</v>
      </c>
      <c r="C256" s="56" t="str">
        <f>'[12]Daily Roster'!$C256</f>
        <v>Meghana</v>
      </c>
      <c r="D256" s="56" t="str">
        <f>'[12]Daily Roster'!$D256</f>
        <v>qq</v>
      </c>
      <c r="E256" s="56" t="str">
        <f>'[12]Daily Roster'!$E256</f>
        <v>qq</v>
      </c>
      <c r="F256" s="56" t="str">
        <f>'[12]Daily Roster'!$F256</f>
        <v>Mohammed</v>
      </c>
      <c r="G256" s="56" t="str">
        <f>'[12]Daily Roster'!$G256</f>
        <v>Taylor</v>
      </c>
      <c r="H256" s="56" t="str">
        <f>'[12]Daily Roster'!$H256</f>
        <v>Nelson</v>
      </c>
      <c r="I256" s="56" t="str">
        <f>'[12]Daily Roster'!$I256</f>
        <v>Khoa / Nadi</v>
      </c>
      <c r="J256" s="56" t="str">
        <f>'[12]Daily Roster'!$J256</f>
        <v>Edward</v>
      </c>
      <c r="K256" s="56" t="str">
        <f>'[12]Daily Roster'!$K256</f>
        <v>M.Hanna</v>
      </c>
      <c r="L256" s="56" t="str">
        <f>'[12]Daily Roster'!$L256</f>
        <v>Sophia</v>
      </c>
      <c r="M256" s="56" t="str">
        <f>'[12]Daily Roster'!$M256</f>
        <v>blank</v>
      </c>
      <c r="N256" s="56" t="str">
        <f>'[12]Daily Roster'!$N256</f>
        <v>qq</v>
      </c>
      <c r="O256" s="56" t="str">
        <f>'[12]Daily Roster'!$O256</f>
        <v>qq</v>
      </c>
      <c r="P256" s="56">
        <f>'[12]Daily Roster'!$P256</f>
        <v>0</v>
      </c>
      <c r="Q256" s="56">
        <f>'[12]Daily Roster'!$Q256</f>
        <v>0</v>
      </c>
      <c r="R256" s="56">
        <f>'[12]Daily Roster'!$R256</f>
        <v>0</v>
      </c>
      <c r="S256" s="56">
        <f>'[12]Daily Roster'!$S256</f>
        <v>0</v>
      </c>
      <c r="T256" s="56">
        <f>'[12]Daily Roster'!$T256</f>
        <v>0</v>
      </c>
    </row>
    <row r="257" spans="1:20" x14ac:dyDescent="0.3">
      <c r="A257" s="7">
        <v>43458</v>
      </c>
      <c r="B257" s="1" t="s">
        <v>1</v>
      </c>
      <c r="C257" s="56" t="str">
        <f>'[12]Daily Roster'!$C257</f>
        <v>Rodney</v>
      </c>
      <c r="D257" s="56">
        <f>'[12]Daily Roster'!$D257</f>
        <v>0</v>
      </c>
      <c r="E257" s="56">
        <f>'[12]Daily Roster'!$E257</f>
        <v>0</v>
      </c>
      <c r="F257" s="56" t="str">
        <f>'[12]Daily Roster'!$F257</f>
        <v>Adil</v>
      </c>
      <c r="G257" s="56" t="str">
        <f>'[12]Daily Roster'!$G257</f>
        <v>Bernadette</v>
      </c>
      <c r="H257" s="56" t="str">
        <f>'[12]Daily Roster'!$H257</f>
        <v>qq</v>
      </c>
      <c r="I257" s="56" t="str">
        <f>'[12]Daily Roster'!$I257</f>
        <v>V.Le</v>
      </c>
      <c r="J257" s="56" t="str">
        <f>'[12]Daily Roster'!$J257</f>
        <v>Jonathan (LS)</v>
      </c>
      <c r="K257" s="56" t="str">
        <f>'[12]Daily Roster'!$K257</f>
        <v>Maia</v>
      </c>
      <c r="L257" s="56" t="str">
        <f>'[12]Daily Roster'!$L257</f>
        <v>Sophia</v>
      </c>
      <c r="M257" s="56" t="str">
        <f>'[12]Daily Roster'!$M257</f>
        <v>blank</v>
      </c>
      <c r="N257" s="56">
        <f>'[12]Daily Roster'!$N257</f>
        <v>0</v>
      </c>
      <c r="O257" s="56">
        <f>'[12]Daily Roster'!$O257</f>
        <v>0</v>
      </c>
      <c r="P257" s="56">
        <f>'[12]Daily Roster'!$P257</f>
        <v>0</v>
      </c>
      <c r="Q257" s="56">
        <f>'[12]Daily Roster'!$Q257</f>
        <v>0</v>
      </c>
      <c r="R257" s="56">
        <f>'[12]Daily Roster'!$R257</f>
        <v>0</v>
      </c>
      <c r="S257" s="56">
        <f>'[12]Daily Roster'!$S257</f>
        <v>0</v>
      </c>
      <c r="T257" s="56">
        <f>'[12]Daily Roster'!$T257</f>
        <v>0</v>
      </c>
    </row>
    <row r="258" spans="1:20" x14ac:dyDescent="0.3">
      <c r="A258" s="7">
        <v>43459</v>
      </c>
      <c r="B258" s="1" t="s">
        <v>2</v>
      </c>
      <c r="C258" s="56" t="str">
        <f>'[12]Daily Roster'!$C258</f>
        <v>public holiday</v>
      </c>
      <c r="D258" s="56" t="str">
        <f>'[12]Daily Roster'!$D258</f>
        <v>public holiday</v>
      </c>
      <c r="E258" s="56" t="str">
        <f>'[12]Daily Roster'!$E258</f>
        <v>public holiday</v>
      </c>
      <c r="F258" s="56" t="str">
        <f>'[12]Daily Roster'!$F258</f>
        <v>public holiday</v>
      </c>
      <c r="G258" s="56" t="str">
        <f>'[12]Daily Roster'!$G258</f>
        <v>public holiday</v>
      </c>
      <c r="H258" s="56" t="str">
        <f>'[12]Daily Roster'!$H258</f>
        <v>public holiday</v>
      </c>
      <c r="I258" s="56" t="str">
        <f>'[12]Daily Roster'!$I258</f>
        <v>public holiday</v>
      </c>
      <c r="J258" s="56" t="str">
        <f>'[12]Daily Roster'!$J258</f>
        <v>public holiday</v>
      </c>
      <c r="K258" s="56" t="str">
        <f>'[12]Daily Roster'!$K258</f>
        <v>public holiday</v>
      </c>
      <c r="L258" s="56" t="str">
        <f>'[12]Daily Roster'!$L258</f>
        <v>public holiday</v>
      </c>
      <c r="M258" s="56" t="str">
        <f>'[12]Daily Roster'!$M258</f>
        <v>public holiday</v>
      </c>
      <c r="N258" s="56" t="str">
        <f>'[12]Daily Roster'!$N258</f>
        <v>public holiday</v>
      </c>
      <c r="O258" s="56" t="str">
        <f>'[12]Daily Roster'!$O258</f>
        <v>public holiday</v>
      </c>
      <c r="P258" s="56" t="str">
        <f>'[12]Daily Roster'!$P258</f>
        <v>public holiday</v>
      </c>
      <c r="Q258" s="56" t="str">
        <f>'[12]Daily Roster'!$Q258</f>
        <v>public holiday</v>
      </c>
      <c r="R258" s="56" t="str">
        <f>'[12]Daily Roster'!$R258</f>
        <v>public holiday</v>
      </c>
      <c r="S258" s="56" t="str">
        <f>'[12]Daily Roster'!$S258</f>
        <v>public holiday</v>
      </c>
      <c r="T258" s="56" t="str">
        <f>'[12]Daily Roster'!$T258</f>
        <v>public holiday</v>
      </c>
    </row>
    <row r="259" spans="1:20" x14ac:dyDescent="0.3">
      <c r="A259" s="7">
        <v>43460</v>
      </c>
      <c r="B259" s="1" t="s">
        <v>3</v>
      </c>
      <c r="C259" s="56" t="str">
        <f>'[12]Daily Roster'!$C259</f>
        <v>public holiday</v>
      </c>
      <c r="D259" s="56" t="str">
        <f>'[12]Daily Roster'!$D259</f>
        <v>public holiday</v>
      </c>
      <c r="E259" s="56" t="str">
        <f>'[12]Daily Roster'!$E259</f>
        <v>public holiday</v>
      </c>
      <c r="F259" s="56" t="str">
        <f>'[12]Daily Roster'!$F259</f>
        <v>public holiday</v>
      </c>
      <c r="G259" s="56" t="str">
        <f>'[12]Daily Roster'!$G259</f>
        <v>public holiday</v>
      </c>
      <c r="H259" s="56" t="str">
        <f>'[12]Daily Roster'!$H259</f>
        <v>public holiday</v>
      </c>
      <c r="I259" s="56" t="str">
        <f>'[12]Daily Roster'!$I259</f>
        <v>public holiday</v>
      </c>
      <c r="J259" s="56" t="str">
        <f>'[12]Daily Roster'!$J259</f>
        <v>public holiday</v>
      </c>
      <c r="K259" s="56" t="str">
        <f>'[12]Daily Roster'!$K259</f>
        <v>public holiday</v>
      </c>
      <c r="L259" s="56" t="str">
        <f>'[12]Daily Roster'!$L259</f>
        <v>public holiday</v>
      </c>
      <c r="M259" s="56" t="str">
        <f>'[12]Daily Roster'!$M259</f>
        <v>public holiday</v>
      </c>
      <c r="N259" s="56" t="str">
        <f>'[12]Daily Roster'!$N259</f>
        <v>public holiday</v>
      </c>
      <c r="O259" s="56" t="str">
        <f>'[12]Daily Roster'!$O259</f>
        <v>public holiday</v>
      </c>
      <c r="P259" s="56" t="str">
        <f>'[12]Daily Roster'!$P259</f>
        <v>public holiday</v>
      </c>
      <c r="Q259" s="56" t="str">
        <f>'[12]Daily Roster'!$Q259</f>
        <v>public holiday</v>
      </c>
      <c r="R259" s="56" t="str">
        <f>'[12]Daily Roster'!$R259</f>
        <v>public holiday</v>
      </c>
      <c r="S259" s="56" t="str">
        <f>'[12]Daily Roster'!$S259</f>
        <v>public holiday</v>
      </c>
      <c r="T259" s="56" t="str">
        <f>'[12]Daily Roster'!$T259</f>
        <v>public holiday</v>
      </c>
    </row>
    <row r="260" spans="1:20" x14ac:dyDescent="0.3">
      <c r="A260" s="7">
        <v>43461</v>
      </c>
      <c r="B260" s="1" t="s">
        <v>4</v>
      </c>
      <c r="C260" s="56" t="str">
        <f>'[12]Daily Roster'!$C260</f>
        <v>Rodney</v>
      </c>
      <c r="D260" s="56">
        <f>'[12]Daily Roster'!$D260</f>
        <v>0</v>
      </c>
      <c r="E260" s="56">
        <f>'[12]Daily Roster'!$E260</f>
        <v>0</v>
      </c>
      <c r="F260" s="56" t="str">
        <f>'[12]Daily Roster'!$F260</f>
        <v>Adil</v>
      </c>
      <c r="G260" s="56" t="str">
        <f>'[12]Daily Roster'!$G260</f>
        <v>Taylor</v>
      </c>
      <c r="H260" s="56" t="str">
        <f>'[12]Daily Roster'!$H260</f>
        <v>Domenica</v>
      </c>
      <c r="I260" s="56" t="str">
        <f>'[12]Daily Roster'!$I260</f>
        <v>V.Le</v>
      </c>
      <c r="J260" s="56" t="str">
        <f>'[12]Daily Roster'!$J260</f>
        <v>Jonathan (LS)</v>
      </c>
      <c r="K260" s="56" t="str">
        <f>'[12]Daily Roster'!$K260</f>
        <v>Maia</v>
      </c>
      <c r="L260" s="56" t="str">
        <f>'[12]Daily Roster'!$L260</f>
        <v>Sophia</v>
      </c>
      <c r="M260" s="56" t="str">
        <f>'[12]Daily Roster'!$M260</f>
        <v>Kelly</v>
      </c>
      <c r="N260" s="56">
        <f>'[12]Daily Roster'!$N260</f>
        <v>0</v>
      </c>
      <c r="O260" s="56">
        <f>'[12]Daily Roster'!$O260</f>
        <v>0</v>
      </c>
      <c r="P260" s="56">
        <f>'[12]Daily Roster'!$P260</f>
        <v>0</v>
      </c>
      <c r="Q260" s="56">
        <f>'[12]Daily Roster'!$Q260</f>
        <v>0</v>
      </c>
      <c r="R260" s="56">
        <f>'[12]Daily Roster'!$R260</f>
        <v>0</v>
      </c>
      <c r="S260" s="56">
        <f>'[12]Daily Roster'!$S260</f>
        <v>0</v>
      </c>
      <c r="T260" s="56">
        <f>'[12]Daily Roster'!$T260</f>
        <v>0</v>
      </c>
    </row>
    <row r="261" spans="1:20" x14ac:dyDescent="0.3">
      <c r="A261" s="7">
        <v>43462</v>
      </c>
      <c r="B261" s="1" t="s">
        <v>5</v>
      </c>
      <c r="C261" s="56" t="str">
        <f>'[12]Daily Roster'!$C261</f>
        <v>Rodney</v>
      </c>
      <c r="D261" s="56">
        <f>'[12]Daily Roster'!$D261</f>
        <v>0</v>
      </c>
      <c r="E261" s="56">
        <f>'[12]Daily Roster'!$E261</f>
        <v>0</v>
      </c>
      <c r="F261" s="56" t="str">
        <f>'[12]Daily Roster'!$F261</f>
        <v>Adil</v>
      </c>
      <c r="G261" s="56" t="str">
        <f>'[12]Daily Roster'!$G261</f>
        <v>Taylor</v>
      </c>
      <c r="H261" s="56" t="str">
        <f>'[12]Daily Roster'!$H261</f>
        <v>qq</v>
      </c>
      <c r="I261" s="56" t="str">
        <f>'[12]Daily Roster'!$I261</f>
        <v>V.Le</v>
      </c>
      <c r="J261" s="56" t="str">
        <f>'[12]Daily Roster'!$J261</f>
        <v>Jonathan (LS)</v>
      </c>
      <c r="K261" s="56" t="str">
        <f>'[12]Daily Roster'!$K261</f>
        <v>M.Hanna</v>
      </c>
      <c r="L261" s="56" t="str">
        <f>'[12]Daily Roster'!$L261</f>
        <v>Sophia</v>
      </c>
      <c r="M261" s="56" t="str">
        <f>'[12]Daily Roster'!$M261</f>
        <v>A.Tran</v>
      </c>
      <c r="N261" s="56">
        <f>'[12]Daily Roster'!$N261</f>
        <v>0</v>
      </c>
      <c r="O261" s="56">
        <f>'[12]Daily Roster'!$O261</f>
        <v>0</v>
      </c>
      <c r="P261" s="56">
        <f>'[12]Daily Roster'!$P261</f>
        <v>0</v>
      </c>
      <c r="Q261" s="56">
        <f>'[12]Daily Roster'!$Q261</f>
        <v>0</v>
      </c>
      <c r="R261" s="56">
        <f>'[12]Daily Roster'!$R261</f>
        <v>0</v>
      </c>
      <c r="S261" s="56">
        <f>'[12]Daily Roster'!$S261</f>
        <v>0</v>
      </c>
      <c r="T261" s="56">
        <f>'[12]Daily Roster'!$T261</f>
        <v>0</v>
      </c>
    </row>
    <row r="262" spans="1:20" x14ac:dyDescent="0.3">
      <c r="A262" s="7">
        <v>43465</v>
      </c>
      <c r="B262" s="1" t="s">
        <v>1</v>
      </c>
      <c r="C262" s="56" t="str">
        <f>'[12]Daily Roster'!$C262</f>
        <v>Rodney</v>
      </c>
      <c r="D262" s="56" t="str">
        <f>'[12]Daily Roster'!$D262</f>
        <v>qq</v>
      </c>
      <c r="E262" s="56" t="str">
        <f>'[12]Daily Roster'!$E262</f>
        <v>qq</v>
      </c>
      <c r="F262" s="56" t="str">
        <f>'[12]Daily Roster'!$F262</f>
        <v>Adil</v>
      </c>
      <c r="G262" s="56" t="str">
        <f>'[12]Daily Roster'!$G262</f>
        <v>Taylor</v>
      </c>
      <c r="H262" s="56" t="str">
        <f>'[12]Daily Roster'!$H262</f>
        <v>Mohammed</v>
      </c>
      <c r="I262" s="56" t="str">
        <f>'[12]Daily Roster'!$I262</f>
        <v>Ana</v>
      </c>
      <c r="J262" s="56" t="str">
        <f>'[12]Daily Roster'!$J262</f>
        <v>Tinh</v>
      </c>
      <c r="K262" s="56" t="str">
        <f>'[12]Daily Roster'!$K262</f>
        <v>Maia</v>
      </c>
      <c r="L262" s="56" t="str">
        <f>'[12]Daily Roster'!$L262</f>
        <v>Sophia</v>
      </c>
      <c r="M262" s="56" t="str">
        <f>'[12]Daily Roster'!$M262</f>
        <v>blank</v>
      </c>
      <c r="N262" s="56">
        <f>'[12]Daily Roster'!$N262</f>
        <v>0</v>
      </c>
      <c r="O262" s="56">
        <f>'[12]Daily Roster'!$O262</f>
        <v>0</v>
      </c>
      <c r="P262" s="56">
        <f>'[12]Daily Roster'!$P262</f>
        <v>0</v>
      </c>
      <c r="Q262" s="56">
        <f>'[12]Daily Roster'!$Q262</f>
        <v>0</v>
      </c>
      <c r="R262" s="56">
        <f>'[12]Daily Roster'!$R262</f>
        <v>0</v>
      </c>
      <c r="S262" s="56">
        <f>'[12]Daily Roster'!$S262</f>
        <v>0</v>
      </c>
      <c r="T262" s="56">
        <f>'[12]Daily Roster'!$T262</f>
        <v>0</v>
      </c>
    </row>
    <row r="263" spans="1:20" x14ac:dyDescent="0.3">
      <c r="A263" s="7"/>
      <c r="B263" s="222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</row>
    <row r="264" spans="1:20" x14ac:dyDescent="0.3">
      <c r="A264" s="7"/>
      <c r="B264" s="222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</row>
    <row r="265" spans="1:20" x14ac:dyDescent="0.3">
      <c r="A265" s="7"/>
      <c r="B265" s="222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</row>
    <row r="266" spans="1:20" x14ac:dyDescent="0.3">
      <c r="A266" s="7"/>
      <c r="B266" s="222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</row>
    <row r="267" spans="1:20" x14ac:dyDescent="0.3">
      <c r="A267" s="227"/>
    </row>
    <row r="268" spans="1:20" x14ac:dyDescent="0.3">
      <c r="A268" s="227"/>
      <c r="B268" s="62" t="s">
        <v>75</v>
      </c>
    </row>
    <row r="269" spans="1:20" x14ac:dyDescent="0.3">
      <c r="A269" s="227"/>
      <c r="B269" s="62" t="s">
        <v>76</v>
      </c>
    </row>
    <row r="270" spans="1:20" x14ac:dyDescent="0.3">
      <c r="A270" s="228"/>
      <c r="B270" s="62" t="s">
        <v>77</v>
      </c>
    </row>
    <row r="271" spans="1:20" x14ac:dyDescent="0.3">
      <c r="B271" s="62" t="s">
        <v>78</v>
      </c>
    </row>
    <row r="272" spans="1:20" x14ac:dyDescent="0.3">
      <c r="B272" s="62" t="s">
        <v>79</v>
      </c>
    </row>
    <row r="273" spans="2:2" x14ac:dyDescent="0.3">
      <c r="B273" s="62" t="s">
        <v>80</v>
      </c>
    </row>
    <row r="274" spans="2:2" x14ac:dyDescent="0.3">
      <c r="B274" s="62" t="s">
        <v>81</v>
      </c>
    </row>
    <row r="275" spans="2:2" x14ac:dyDescent="0.3">
      <c r="B275" s="62" t="s">
        <v>82</v>
      </c>
    </row>
    <row r="276" spans="2:2" x14ac:dyDescent="0.3">
      <c r="B276" s="62" t="s">
        <v>83</v>
      </c>
    </row>
    <row r="277" spans="2:2" x14ac:dyDescent="0.3">
      <c r="B277" s="62" t="s">
        <v>84</v>
      </c>
    </row>
    <row r="278" spans="2:2" x14ac:dyDescent="0.3">
      <c r="B278" s="62" t="s">
        <v>85</v>
      </c>
    </row>
  </sheetData>
  <conditionalFormatting sqref="C267:P1048576 R267:XFD1048576 U1:XFD266">
    <cfRule type="containsText" dxfId="23" priority="58" operator="containsText" text="blank">
      <formula>NOT(ISERROR(SEARCH("blank",C1)))</formula>
    </cfRule>
  </conditionalFormatting>
  <conditionalFormatting sqref="Q267:Q1048576">
    <cfRule type="containsText" dxfId="22" priority="57" operator="containsText" text="blank">
      <formula>NOT(ISERROR(SEARCH("blank",Q267)))</formula>
    </cfRule>
  </conditionalFormatting>
  <conditionalFormatting sqref="C1:T266">
    <cfRule type="containsText" dxfId="21" priority="46" operator="containsText" text="blank">
      <formula>NOT(ISERROR(SEARCH("blank",C1)))</formula>
    </cfRule>
  </conditionalFormatting>
  <conditionalFormatting sqref="A1:B2 B3:B266 A3:A269">
    <cfRule type="containsText" dxfId="20" priority="1" operator="containsText" text="qq">
      <formula>NOT(ISERROR(SEARCH("qq",A1)))</formula>
    </cfRule>
    <cfRule type="containsText" dxfId="19" priority="2" operator="containsText" text="Public Holiday">
      <formula>NOT(ISERROR(SEARCH("Public Holiday",A1)))</formula>
    </cfRule>
    <cfRule type="containsText" dxfId="18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71"/>
  <sheetViews>
    <sheetView zoomScale="82" zoomScaleNormal="82" workbookViewId="0">
      <pane xSplit="1" topLeftCell="W1" activePane="topRight" state="frozen"/>
      <selection pane="topRight" activeCell="AB13" sqref="AB13"/>
    </sheetView>
  </sheetViews>
  <sheetFormatPr defaultColWidth="9" defaultRowHeight="16.5" x14ac:dyDescent="0.3"/>
  <cols>
    <col min="1" max="1" width="9.875" style="131" customWidth="1"/>
    <col min="2" max="2" width="16.375" style="62" customWidth="1"/>
    <col min="3" max="3" width="24" style="62" bestFit="1" customWidth="1"/>
    <col min="4" max="6" width="13.125" style="62" bestFit="1" customWidth="1"/>
    <col min="7" max="7" width="13.25" style="62" bestFit="1" customWidth="1"/>
    <col min="8" max="8" width="13.125" style="121" bestFit="1" customWidth="1"/>
    <col min="9" max="9" width="12.125" style="121" bestFit="1" customWidth="1"/>
    <col min="10" max="10" width="13.125" style="121" bestFit="1" customWidth="1"/>
    <col min="11" max="11" width="11.25" style="121" bestFit="1" customWidth="1"/>
    <col min="12" max="12" width="32.25" style="121" bestFit="1" customWidth="1"/>
    <col min="13" max="13" width="18.125" style="121" bestFit="1" customWidth="1"/>
    <col min="14" max="14" width="18.125" style="62" bestFit="1" customWidth="1"/>
    <col min="15" max="15" width="19.5" style="121" bestFit="1" customWidth="1"/>
    <col min="16" max="17" width="21" style="62" bestFit="1" customWidth="1"/>
    <col min="18" max="18" width="15.125" style="121" bestFit="1" customWidth="1"/>
    <col min="19" max="20" width="15.125" style="62" bestFit="1" customWidth="1"/>
    <col min="21" max="21" width="13.125" style="62" bestFit="1" customWidth="1"/>
    <col min="22" max="22" width="35.125" style="62" bestFit="1" customWidth="1"/>
    <col min="23" max="23" width="16.125" style="121" bestFit="1" customWidth="1"/>
    <col min="24" max="24" width="13.125" style="121" bestFit="1" customWidth="1"/>
    <col min="25" max="25" width="15.125" style="121" bestFit="1" customWidth="1"/>
    <col min="26" max="26" width="4.5" style="62" bestFit="1" customWidth="1"/>
    <col min="27" max="27" width="10.75" style="62" bestFit="1" customWidth="1"/>
    <col min="28" max="28" width="13.25" style="62" bestFit="1" customWidth="1"/>
    <col min="29" max="29" width="29.125" style="62" bestFit="1" customWidth="1"/>
    <col min="30" max="30" width="29.875" style="62" bestFit="1" customWidth="1"/>
    <col min="31" max="31" width="22.875" style="62" bestFit="1" customWidth="1"/>
    <col min="32" max="32" width="17.375" style="62" bestFit="1" customWidth="1"/>
    <col min="33" max="33" width="27.625" style="62" bestFit="1" customWidth="1"/>
    <col min="34" max="34" width="24" style="62" bestFit="1" customWidth="1"/>
    <col min="35" max="35" width="7.625" style="62" bestFit="1" customWidth="1"/>
    <col min="36" max="36" width="2" style="62" bestFit="1" customWidth="1"/>
    <col min="37" max="16384" width="9" style="62"/>
  </cols>
  <sheetData>
    <row r="1" spans="1:36" s="132" customFormat="1" x14ac:dyDescent="0.3">
      <c r="A1" s="6"/>
      <c r="B1" s="2"/>
      <c r="C1" s="51" t="str">
        <f>'[3]Daily Roster'!C$1</f>
        <v>DEPUTY DIRECTOR - QUALITY</v>
      </c>
      <c r="D1" s="51" t="str">
        <f>'[3]Daily Roster'!D$1</f>
        <v>QUM</v>
      </c>
      <c r="E1" s="51" t="str">
        <f>'[3]Daily Roster'!$E1</f>
        <v>ADR / QUM</v>
      </c>
      <c r="F1" s="51" t="str">
        <f>'[3]Daily Roster'!$F1</f>
        <v>QUM</v>
      </c>
      <c r="G1" s="51" t="str">
        <f>'[3]Daily Roster'!$G1</f>
        <v>QUM</v>
      </c>
      <c r="H1" s="51" t="str">
        <f>'[3]Daily Roster'!$H1</f>
        <v>QUM PROJECT</v>
      </c>
      <c r="I1" s="51" t="str">
        <f>'[3]Daily Roster'!$I1</f>
        <v>QUM PROJECT</v>
      </c>
      <c r="J1" s="51" t="str">
        <f>'[3]Daily Roster'!$J1</f>
        <v>QUM PROJECT</v>
      </c>
      <c r="K1" s="51" t="str">
        <f>'[3]Daily Roster'!$K1</f>
        <v>QUM INTERN</v>
      </c>
      <c r="L1" s="51" t="str">
        <f>'[3]Daily Roster'!$L1</f>
        <v>(8.45am-4.35pm) EDUCATION SERVICES</v>
      </c>
      <c r="M1" s="51" t="str">
        <f>'[3]Daily Roster'!$M1</f>
        <v>EDUCATION PHARMACIST</v>
      </c>
      <c r="N1" s="51" t="str">
        <f>'[3]Daily Roster'!$N1</f>
        <v>EDUCATION PHARMACIST</v>
      </c>
      <c r="O1" s="51" t="str">
        <f>'[3]Daily Roster'!$O1</f>
        <v>STUDENT SUPERVISION</v>
      </c>
      <c r="P1" s="51" t="str">
        <f>'[3]Daily Roster'!$P1</f>
        <v>FORMULARY &amp; BUSINESS (FB)</v>
      </c>
      <c r="Q1" s="51" t="str">
        <f>'[3]Daily Roster'!$Q1</f>
        <v>FORMULARY &amp; BUSINESS (FB)</v>
      </c>
      <c r="R1" s="51" t="str">
        <f>'[3]Daily Roster'!$R1</f>
        <v>OPERATING SUITE</v>
      </c>
      <c r="S1" s="51" t="str">
        <f>'[3]Daily Roster'!$S1</f>
        <v>OPERATING SUITE</v>
      </c>
      <c r="T1" s="51" t="str">
        <f>'[3]Daily Roster'!$T1</f>
        <v>OPERATING SUITE</v>
      </c>
      <c r="U1" s="51" t="str">
        <f>'[3]Daily Roster'!$U1</f>
        <v>TC SUPPORT</v>
      </c>
      <c r="V1" s="51" t="str">
        <f>'[3]Daily Roster'!$V1</f>
        <v>FB - SAS / COMPASSIONATE / MED SHORTAGES</v>
      </c>
      <c r="W1" s="51" t="str">
        <f>'[3]Daily Roster'!$W1</f>
        <v>(8am-2.30pm) AMS</v>
      </c>
      <c r="X1" s="51" t="str">
        <f>'[3]Daily Roster'!$X1</f>
        <v>AMS ADULT</v>
      </c>
      <c r="Y1" s="51" t="str">
        <f>'[3]Daily Roster'!$Y1</f>
        <v>AMS PAEDIATRICS</v>
      </c>
      <c r="Z1" s="51" t="str">
        <f>'[3]Daily Roster'!$Z1</f>
        <v>AMS</v>
      </c>
      <c r="AA1" s="51" t="str">
        <f>'[3]Daily Roster'!$AA1</f>
        <v>AMS INTERN</v>
      </c>
      <c r="AB1" s="51" t="str">
        <f>'[3]Daily Roster'!$AB1</f>
        <v>HEP C SERVICES</v>
      </c>
      <c r="AC1" s="51" t="str">
        <f>'[3]Daily Roster'!$AC1</f>
        <v>CLIN SERV MGR / HR / CLIN ORIENT</v>
      </c>
      <c r="AD1" s="51" t="str">
        <f>'[3]Daily Roster'!$AD1</f>
        <v>PBS / FINANCE SUPPORT / JESSIE Mc</v>
      </c>
      <c r="AE1" s="51" t="str">
        <f>'[3]Daily Roster'!$AE1</f>
        <v>TECHNICIAN DEVELOPMENT</v>
      </c>
      <c r="AF1" s="51" t="str">
        <f>'[3]Daily Roster'!$AF1</f>
        <v>Director of Pharmacy</v>
      </c>
      <c r="AG1" s="51" t="str">
        <f>'[3]Daily Roster'!$AG1</f>
        <v>DEPUTY DIRECTOR - OPERATIONS</v>
      </c>
      <c r="AH1" s="51" t="str">
        <f>'[3]Daily Roster'!$AH1</f>
        <v>DEPUTY DIRECTOR - CLINICAL</v>
      </c>
      <c r="AI1" s="51" t="str">
        <f>'[3]Daily Roster'!$AI1</f>
        <v>[OTHER]</v>
      </c>
      <c r="AJ1" s="51">
        <f>'[3]Daily Roster'!$AJ1</f>
        <v>0</v>
      </c>
    </row>
    <row r="2" spans="1:36" x14ac:dyDescent="0.3">
      <c r="A2" s="7">
        <v>43466</v>
      </c>
      <c r="B2" s="1" t="s">
        <v>1</v>
      </c>
      <c r="C2" s="56" t="str">
        <f>'[3]Daily Roster'!$C2</f>
        <v>Public Holiday</v>
      </c>
      <c r="D2" s="56" t="str">
        <f>'[3]Daily Roster'!$D2</f>
        <v>Public Holiday</v>
      </c>
      <c r="E2" s="51" t="str">
        <f>'[3]Daily Roster'!$E2</f>
        <v>Public Holiday</v>
      </c>
      <c r="F2" s="51" t="str">
        <f>'[3]Daily Roster'!$F2</f>
        <v>Public Holiday</v>
      </c>
      <c r="G2" s="51">
        <f>'[3]Daily Roster'!$G2</f>
        <v>0</v>
      </c>
      <c r="H2" s="51" t="str">
        <f>'[3]Daily Roster'!$H2</f>
        <v>Public Holiday</v>
      </c>
      <c r="I2" s="51" t="str">
        <f>'[3]Daily Roster'!$I2</f>
        <v>Public Holiday</v>
      </c>
      <c r="J2" s="51" t="str">
        <f>'[3]Daily Roster'!$J2</f>
        <v>qq</v>
      </c>
      <c r="K2" s="51" t="str">
        <f>'[3]Daily Roster'!$K2</f>
        <v>qq</v>
      </c>
      <c r="L2" s="51" t="str">
        <f>'[3]Daily Roster'!$L2</f>
        <v>Public Holiday</v>
      </c>
      <c r="M2" s="51">
        <f>'[3]Daily Roster'!$M2</f>
        <v>0</v>
      </c>
      <c r="N2" s="51">
        <f>'[3]Daily Roster'!$N2</f>
        <v>0</v>
      </c>
      <c r="O2" s="51" t="str">
        <f>'[3]Daily Roster'!$O2</f>
        <v>Public Holiday</v>
      </c>
      <c r="P2" s="51" t="str">
        <f>'[3]Daily Roster'!$P2</f>
        <v>Public Holiday</v>
      </c>
      <c r="Q2" s="51" t="str">
        <f>'[3]Daily Roster'!$Q2</f>
        <v>QQ</v>
      </c>
      <c r="R2" s="51" t="str">
        <f>'[3]Daily Roster'!$R2</f>
        <v>Public Holiday</v>
      </c>
      <c r="S2" s="51">
        <f>'[3]Daily Roster'!$S2</f>
        <v>0</v>
      </c>
      <c r="T2" s="51">
        <f>'[3]Daily Roster'!$T2</f>
        <v>0</v>
      </c>
      <c r="U2" s="51" t="str">
        <f>'[3]Daily Roster'!$U2</f>
        <v>Public Holiday</v>
      </c>
      <c r="V2" s="51" t="str">
        <f>'[3]Daily Roster'!$V2</f>
        <v>Public Holiday</v>
      </c>
      <c r="W2" s="51" t="str">
        <f>'[3]Daily Roster'!$W2</f>
        <v>Public Holiday</v>
      </c>
      <c r="X2" s="51" t="str">
        <f>'[3]Daily Roster'!$X2</f>
        <v>Public Holiday</v>
      </c>
      <c r="Y2" s="51" t="str">
        <f>'[3]Daily Roster'!$Y2</f>
        <v>Public Holiday</v>
      </c>
      <c r="Z2" s="51" t="str">
        <f>'[3]Daily Roster'!$Z2</f>
        <v>Public Holiday</v>
      </c>
      <c r="AA2" s="51" t="str">
        <f>'[3]Daily Roster'!$AA2</f>
        <v>Public Holiday</v>
      </c>
      <c r="AB2" s="51" t="str">
        <f>'[3]Daily Roster'!$AB2</f>
        <v>Public Holiday</v>
      </c>
      <c r="AC2" s="51" t="str">
        <f>'[3]Daily Roster'!$AC2</f>
        <v>Public Holiday</v>
      </c>
      <c r="AD2" s="51" t="str">
        <f>'[3]Daily Roster'!$AD2</f>
        <v>Public Holiday</v>
      </c>
      <c r="AE2" s="51" t="str">
        <f>'[3]Daily Roster'!$AE2</f>
        <v>Public Holiday</v>
      </c>
      <c r="AF2" s="51" t="str">
        <f>'[3]Daily Roster'!$AF2</f>
        <v>Public Holiday</v>
      </c>
      <c r="AG2" s="51" t="str">
        <f>'[3]Daily Roster'!$AG2</f>
        <v>Public Holiday</v>
      </c>
      <c r="AH2" s="51">
        <f>'[3]Daily Roster'!$AH2</f>
        <v>0</v>
      </c>
      <c r="AI2" s="51">
        <f>'[3]Daily Roster'!$AI2</f>
        <v>0</v>
      </c>
      <c r="AJ2" s="51">
        <f>'[3]Daily Roster'!$AJ2</f>
        <v>0</v>
      </c>
    </row>
    <row r="3" spans="1:36" x14ac:dyDescent="0.3">
      <c r="A3" s="7">
        <v>43467</v>
      </c>
      <c r="B3" s="1" t="s">
        <v>2</v>
      </c>
      <c r="C3" s="56" t="str">
        <f>'[3]Daily Roster'!$C3</f>
        <v>Tom</v>
      </c>
      <c r="D3" s="56" t="str">
        <f>'[3]Daily Roster'!$D3</f>
        <v>Hayley</v>
      </c>
      <c r="E3" s="51" t="str">
        <f>'[3]Daily Roster'!$E3</f>
        <v>qq</v>
      </c>
      <c r="F3" s="51" t="str">
        <f>'[3]Daily Roster'!$F3</f>
        <v>V.Hill</v>
      </c>
      <c r="G3" s="51">
        <f>'[3]Daily Roster'!$G3</f>
        <v>0</v>
      </c>
      <c r="H3" s="51" t="str">
        <f>'[3]Daily Roster'!$H3</f>
        <v>Madonna</v>
      </c>
      <c r="I3" s="51" t="str">
        <f>'[3]Daily Roster'!$I3</f>
        <v>Emma/ Connie</v>
      </c>
      <c r="J3" s="51" t="str">
        <f>'[3]Daily Roster'!$J3</f>
        <v>qq</v>
      </c>
      <c r="K3" s="51" t="str">
        <f>'[3]Daily Roster'!$K3</f>
        <v>qq</v>
      </c>
      <c r="L3" s="51" t="str">
        <f>'[3]Daily Roster'!$L3</f>
        <v>qq</v>
      </c>
      <c r="M3" s="51">
        <f>'[3]Daily Roster'!$M3</f>
        <v>0</v>
      </c>
      <c r="N3" s="51">
        <f>'[3]Daily Roster'!$N3</f>
        <v>0</v>
      </c>
      <c r="O3" s="51" t="str">
        <f>'[3]Daily Roster'!$O3</f>
        <v>qq</v>
      </c>
      <c r="P3" s="51" t="str">
        <f>'[3]Daily Roster'!$P3</f>
        <v>Jane</v>
      </c>
      <c r="Q3" s="51" t="str">
        <f>'[3]Daily Roster'!$Q3</f>
        <v>QQ</v>
      </c>
      <c r="R3" s="51" t="str">
        <f>'[3]Daily Roster'!$R3</f>
        <v>Lynette</v>
      </c>
      <c r="S3" s="51">
        <f>'[3]Daily Roster'!$S3</f>
        <v>0</v>
      </c>
      <c r="T3" s="51">
        <f>'[3]Daily Roster'!$T3</f>
        <v>0</v>
      </c>
      <c r="U3" s="51" t="str">
        <f>'[3]Daily Roster'!$U3</f>
        <v>qq</v>
      </c>
      <c r="V3" s="51" t="str">
        <f>'[3]Daily Roster'!$V3</f>
        <v>C.McAvaney</v>
      </c>
      <c r="W3" s="51" t="str">
        <f>'[3]Daily Roster'!$W3</f>
        <v>Erika</v>
      </c>
      <c r="X3" s="51" t="str">
        <f>'[3]Daily Roster'!$X3</f>
        <v>qq</v>
      </c>
      <c r="Y3" s="51" t="str">
        <f>'[3]Daily Roster'!$Y3</f>
        <v>Kaman</v>
      </c>
      <c r="Z3" s="51" t="str">
        <f>'[3]Daily Roster'!$Z3</f>
        <v>Amelia</v>
      </c>
      <c r="AA3" s="51" t="str">
        <f>'[3]Daily Roster'!$AA3</f>
        <v>QQ</v>
      </c>
      <c r="AB3" s="51" t="str">
        <f>'[3]Daily Roster'!$AB3</f>
        <v>Shirley</v>
      </c>
      <c r="AC3" s="51" t="str">
        <f>'[3]Daily Roster'!$AC3</f>
        <v>qq</v>
      </c>
      <c r="AD3" s="51" t="str">
        <f>'[3]Daily Roster'!$AD3</f>
        <v>qq</v>
      </c>
      <c r="AE3" s="51" t="str">
        <f>'[3]Daily Roster'!$AE3</f>
        <v>Tess</v>
      </c>
      <c r="AF3" s="51" t="str">
        <f>'[3]Daily Roster'!$AF3</f>
        <v>qq</v>
      </c>
      <c r="AG3" s="51" t="str">
        <f>'[3]Daily Roster'!$AG3</f>
        <v>N.Dirnbauer</v>
      </c>
      <c r="AH3" s="51">
        <f>'[3]Daily Roster'!$AH3</f>
        <v>0</v>
      </c>
      <c r="AI3" s="51">
        <f>'[3]Daily Roster'!$AI3</f>
        <v>0</v>
      </c>
      <c r="AJ3" s="51">
        <f>'[3]Daily Roster'!$AJ3</f>
        <v>0</v>
      </c>
    </row>
    <row r="4" spans="1:36" x14ac:dyDescent="0.3">
      <c r="A4" s="7">
        <v>43468</v>
      </c>
      <c r="B4" s="1" t="s">
        <v>3</v>
      </c>
      <c r="C4" s="56" t="str">
        <f>'[3]Daily Roster'!$C4</f>
        <v>Wendy</v>
      </c>
      <c r="D4" s="56" t="str">
        <f>'[3]Daily Roster'!$D4</f>
        <v>Hayley</v>
      </c>
      <c r="E4" s="51" t="str">
        <f>'[3]Daily Roster'!$E4</f>
        <v>qq</v>
      </c>
      <c r="F4" s="51" t="str">
        <f>'[3]Daily Roster'!$F4</f>
        <v>V.Hill</v>
      </c>
      <c r="G4" s="51">
        <f>'[3]Daily Roster'!$G4</f>
        <v>0</v>
      </c>
      <c r="H4" s="51" t="str">
        <f>'[3]Daily Roster'!$H4</f>
        <v>Madonna</v>
      </c>
      <c r="I4" s="51" t="str">
        <f>'[3]Daily Roster'!$I4</f>
        <v>Emma/ Connie</v>
      </c>
      <c r="J4" s="51" t="str">
        <f>'[3]Daily Roster'!$J4</f>
        <v>qq</v>
      </c>
      <c r="K4" s="51" t="str">
        <f>'[3]Daily Roster'!$K4</f>
        <v>qq</v>
      </c>
      <c r="L4" s="51" t="str">
        <f>'[3]Daily Roster'!$L4</f>
        <v>qq</v>
      </c>
      <c r="M4" s="51">
        <f>'[3]Daily Roster'!$M4</f>
        <v>0</v>
      </c>
      <c r="N4" s="51">
        <f>'[3]Daily Roster'!$N4</f>
        <v>0</v>
      </c>
      <c r="O4" s="51" t="str">
        <f>'[3]Daily Roster'!$O4</f>
        <v>qq</v>
      </c>
      <c r="P4" s="51" t="str">
        <f>'[3]Daily Roster'!$P4</f>
        <v>Jane</v>
      </c>
      <c r="Q4" s="51" t="str">
        <f>'[3]Daily Roster'!$Q4</f>
        <v>qq</v>
      </c>
      <c r="R4" s="51" t="str">
        <f>'[3]Daily Roster'!$R4</f>
        <v>Lynette</v>
      </c>
      <c r="S4" s="51">
        <f>'[3]Daily Roster'!$S4</f>
        <v>0</v>
      </c>
      <c r="T4" s="51">
        <f>'[3]Daily Roster'!$T4</f>
        <v>0</v>
      </c>
      <c r="U4" s="51" t="str">
        <f>'[3]Daily Roster'!$U4</f>
        <v>qq</v>
      </c>
      <c r="V4" s="51" t="str">
        <f>'[3]Daily Roster'!$V4</f>
        <v>QQ</v>
      </c>
      <c r="W4" s="51" t="str">
        <f>'[3]Daily Roster'!$W4</f>
        <v>qq</v>
      </c>
      <c r="X4" s="51" t="str">
        <f>'[3]Daily Roster'!$X4</f>
        <v>qq</v>
      </c>
      <c r="Y4" s="51" t="str">
        <f>'[3]Daily Roster'!$Y4</f>
        <v>Kaman</v>
      </c>
      <c r="Z4" s="51" t="str">
        <f>'[3]Daily Roster'!$Z4</f>
        <v>Amelia</v>
      </c>
      <c r="AA4" s="51" t="str">
        <f>'[3]Daily Roster'!$AA4</f>
        <v>QQ</v>
      </c>
      <c r="AB4" s="51" t="str">
        <f>'[3]Daily Roster'!$AB4</f>
        <v>Shirley</v>
      </c>
      <c r="AC4" s="51" t="str">
        <f>'[3]Daily Roster'!$AC4</f>
        <v>S.Sturm</v>
      </c>
      <c r="AD4" s="51" t="str">
        <f>'[3]Daily Roster'!$AD4</f>
        <v>qq</v>
      </c>
      <c r="AE4" s="51" t="str">
        <f>'[3]Daily Roster'!$AE4</f>
        <v>Tess</v>
      </c>
      <c r="AF4" s="51" t="str">
        <f>'[3]Daily Roster'!$AF4</f>
        <v>qq</v>
      </c>
      <c r="AG4" s="51" t="str">
        <f>'[3]Daily Roster'!$AG4</f>
        <v>N.Dirnbauer</v>
      </c>
      <c r="AH4" s="51">
        <f>'[3]Daily Roster'!$AH4</f>
        <v>0</v>
      </c>
      <c r="AI4" s="51">
        <f>'[3]Daily Roster'!$AI4</f>
        <v>0</v>
      </c>
      <c r="AJ4" s="51">
        <f>'[3]Daily Roster'!$AJ4</f>
        <v>0</v>
      </c>
    </row>
    <row r="5" spans="1:36" x14ac:dyDescent="0.3">
      <c r="A5" s="7">
        <v>43469</v>
      </c>
      <c r="B5" s="1" t="s">
        <v>4</v>
      </c>
      <c r="C5" s="56" t="str">
        <f>'[3]Daily Roster'!$C5</f>
        <v>Tom</v>
      </c>
      <c r="D5" s="56" t="str">
        <f>'[3]Daily Roster'!$D5</f>
        <v>qq</v>
      </c>
      <c r="E5" s="51" t="str">
        <f>'[3]Daily Roster'!$E5</f>
        <v>qq</v>
      </c>
      <c r="F5" s="51" t="str">
        <f>'[3]Daily Roster'!$F5</f>
        <v>V.Hill</v>
      </c>
      <c r="G5" s="51">
        <f>'[3]Daily Roster'!$G5</f>
        <v>0</v>
      </c>
      <c r="H5" s="51" t="str">
        <f>'[3]Daily Roster'!$H5</f>
        <v>Madonna</v>
      </c>
      <c r="I5" s="51" t="str">
        <f>'[3]Daily Roster'!$I5</f>
        <v>Connie</v>
      </c>
      <c r="J5" s="51" t="str">
        <f>'[3]Daily Roster'!$J5</f>
        <v>qq</v>
      </c>
      <c r="K5" s="51" t="str">
        <f>'[3]Daily Roster'!$K5</f>
        <v>qq</v>
      </c>
      <c r="L5" s="51" t="str">
        <f>'[3]Daily Roster'!$L5</f>
        <v>qq</v>
      </c>
      <c r="M5" s="51">
        <f>'[3]Daily Roster'!$M5</f>
        <v>0</v>
      </c>
      <c r="N5" s="51">
        <f>'[3]Daily Roster'!$N5</f>
        <v>0</v>
      </c>
      <c r="O5" s="51" t="str">
        <f>'[3]Daily Roster'!$O5</f>
        <v>qq</v>
      </c>
      <c r="P5" s="51" t="str">
        <f>'[3]Daily Roster'!$P5</f>
        <v>Jane</v>
      </c>
      <c r="Q5" s="51" t="str">
        <f>'[3]Daily Roster'!$Q5</f>
        <v>qq</v>
      </c>
      <c r="R5" s="51" t="str">
        <f>'[3]Daily Roster'!$R5</f>
        <v>Lynette</v>
      </c>
      <c r="S5" s="51">
        <f>'[3]Daily Roster'!$S5</f>
        <v>0</v>
      </c>
      <c r="T5" s="51">
        <f>'[3]Daily Roster'!$T5</f>
        <v>0</v>
      </c>
      <c r="U5" s="51" t="str">
        <f>'[3]Daily Roster'!$U5</f>
        <v>qq</v>
      </c>
      <c r="V5" s="51" t="str">
        <f>'[3]Daily Roster'!$V5</f>
        <v>C.McAvaney</v>
      </c>
      <c r="W5" s="51" t="str">
        <f>'[3]Daily Roster'!$W5</f>
        <v>Erika</v>
      </c>
      <c r="X5" s="51" t="str">
        <f>'[3]Daily Roster'!$X5</f>
        <v>qq</v>
      </c>
      <c r="Y5" s="51" t="str">
        <f>'[3]Daily Roster'!$Y5</f>
        <v>Kaman</v>
      </c>
      <c r="Z5" s="51" t="str">
        <f>'[3]Daily Roster'!$Z5</f>
        <v>Amelia</v>
      </c>
      <c r="AA5" s="51" t="str">
        <f>'[3]Daily Roster'!$AA5</f>
        <v>QQ</v>
      </c>
      <c r="AB5" s="51" t="str">
        <f>'[3]Daily Roster'!$AB5</f>
        <v>Shirley</v>
      </c>
      <c r="AC5" s="51" t="str">
        <f>'[3]Daily Roster'!$AC5</f>
        <v>qq</v>
      </c>
      <c r="AD5" s="51" t="str">
        <f>'[3]Daily Roster'!$AD5</f>
        <v>qq</v>
      </c>
      <c r="AE5" s="51" t="str">
        <f>'[3]Daily Roster'!$AE5</f>
        <v>qq</v>
      </c>
      <c r="AF5" s="51" t="str">
        <f>'[3]Daily Roster'!$AF5</f>
        <v>qq</v>
      </c>
      <c r="AG5" s="51" t="str">
        <f>'[3]Daily Roster'!$AG5</f>
        <v>N.Dirnbauer</v>
      </c>
      <c r="AH5" s="51">
        <f>'[3]Daily Roster'!$AH5</f>
        <v>0</v>
      </c>
      <c r="AI5" s="51">
        <f>'[3]Daily Roster'!$AI5</f>
        <v>0</v>
      </c>
      <c r="AJ5" s="51">
        <f>'[3]Daily Roster'!$AJ5</f>
        <v>0</v>
      </c>
    </row>
    <row r="6" spans="1:36" x14ac:dyDescent="0.3">
      <c r="A6" s="7">
        <v>43472</v>
      </c>
      <c r="B6" s="1" t="s">
        <v>5</v>
      </c>
      <c r="C6" s="56" t="str">
        <f>'[3]Daily Roster'!$C6</f>
        <v>Wendy</v>
      </c>
      <c r="D6" s="56" t="str">
        <f>'[3]Daily Roster'!$D6</f>
        <v>qq</v>
      </c>
      <c r="E6" s="51" t="str">
        <f>'[3]Daily Roster'!$E6</f>
        <v>Stav</v>
      </c>
      <c r="F6" s="51" t="str">
        <f>'[3]Daily Roster'!$F6</f>
        <v>V.Hill</v>
      </c>
      <c r="G6" s="51">
        <f>'[3]Daily Roster'!$G6</f>
        <v>0</v>
      </c>
      <c r="H6" s="51" t="str">
        <f>'[3]Daily Roster'!$H6</f>
        <v>Madonna</v>
      </c>
      <c r="I6" s="51" t="str">
        <f>'[3]Daily Roster'!$I6</f>
        <v>Connie</v>
      </c>
      <c r="J6" s="51" t="str">
        <f>'[3]Daily Roster'!$J6</f>
        <v>qq</v>
      </c>
      <c r="K6" s="51" t="str">
        <f>'[3]Daily Roster'!$K6</f>
        <v>qq</v>
      </c>
      <c r="L6" s="51" t="str">
        <f>'[3]Daily Roster'!$L6</f>
        <v>qq</v>
      </c>
      <c r="M6" s="51">
        <f>'[3]Daily Roster'!$M6</f>
        <v>0</v>
      </c>
      <c r="N6" s="51">
        <f>'[3]Daily Roster'!$N6</f>
        <v>0</v>
      </c>
      <c r="O6" s="51" t="str">
        <f>'[3]Daily Roster'!$O6</f>
        <v>Eugene</v>
      </c>
      <c r="P6" s="51" t="str">
        <f>'[3]Daily Roster'!$P6</f>
        <v>Jane</v>
      </c>
      <c r="Q6" s="51" t="str">
        <f>'[3]Daily Roster'!$Q6</f>
        <v>Winnie</v>
      </c>
      <c r="R6" s="51" t="str">
        <f>'[3]Daily Roster'!$R6</f>
        <v>Lynette</v>
      </c>
      <c r="S6" s="51">
        <f>'[3]Daily Roster'!$S6</f>
        <v>0</v>
      </c>
      <c r="T6" s="51">
        <f>'[3]Daily Roster'!$T6</f>
        <v>0</v>
      </c>
      <c r="U6" s="51" t="str">
        <f>'[3]Daily Roster'!$U6</f>
        <v>R.Batagol</v>
      </c>
      <c r="V6" s="51" t="str">
        <f>'[3]Daily Roster'!$V6</f>
        <v>C.McAvaney</v>
      </c>
      <c r="W6" s="51" t="str">
        <f>'[3]Daily Roster'!$W6</f>
        <v>Erika</v>
      </c>
      <c r="X6" s="51" t="str">
        <f>'[3]Daily Roster'!$X6</f>
        <v>Huda</v>
      </c>
      <c r="Y6" s="51" t="str">
        <f>'[3]Daily Roster'!$Y6</f>
        <v>qq</v>
      </c>
      <c r="Z6" s="51" t="str">
        <f>'[3]Daily Roster'!$Z6</f>
        <v>V.Koo</v>
      </c>
      <c r="AA6" s="51">
        <f>'[3]Daily Roster'!$AA6</f>
        <v>0</v>
      </c>
      <c r="AB6" s="51" t="str">
        <f>'[3]Daily Roster'!$AB6</f>
        <v>qq</v>
      </c>
      <c r="AC6" s="51" t="str">
        <f>'[3]Daily Roster'!$AC6</f>
        <v>S.Sturm</v>
      </c>
      <c r="AD6" s="51" t="str">
        <f>'[3]Daily Roster'!$AD6</f>
        <v>qq</v>
      </c>
      <c r="AE6" s="51" t="str">
        <f>'[3]Daily Roster'!$AE6</f>
        <v>Tess</v>
      </c>
      <c r="AF6" s="51" t="str">
        <f>'[3]Daily Roster'!$AF6</f>
        <v>qq</v>
      </c>
      <c r="AG6" s="51" t="str">
        <f>'[3]Daily Roster'!$AG6</f>
        <v>qq</v>
      </c>
      <c r="AH6" s="51">
        <f>'[3]Daily Roster'!$AH6</f>
        <v>0</v>
      </c>
      <c r="AI6" s="51">
        <f>'[3]Daily Roster'!$AI6</f>
        <v>0</v>
      </c>
      <c r="AJ6" s="51">
        <f>'[3]Daily Roster'!$AJ6</f>
        <v>0</v>
      </c>
    </row>
    <row r="7" spans="1:36" x14ac:dyDescent="0.3">
      <c r="A7" s="7">
        <v>43473</v>
      </c>
      <c r="B7" s="1" t="s">
        <v>1</v>
      </c>
      <c r="C7" s="56" t="str">
        <f>'[3]Daily Roster'!$C7</f>
        <v>Wendy</v>
      </c>
      <c r="D7" s="56" t="str">
        <f>'[3]Daily Roster'!$D7</f>
        <v>qq</v>
      </c>
      <c r="E7" s="51" t="str">
        <f>'[3]Daily Roster'!$E7</f>
        <v>qq</v>
      </c>
      <c r="F7" s="51" t="str">
        <f>'[3]Daily Roster'!$F7</f>
        <v>V.Hill</v>
      </c>
      <c r="G7" s="51">
        <f>'[3]Daily Roster'!$G7</f>
        <v>0</v>
      </c>
      <c r="H7" s="51" t="str">
        <f>'[3]Daily Roster'!$H7</f>
        <v>Madonna</v>
      </c>
      <c r="I7" s="51" t="str">
        <f>'[3]Daily Roster'!$I7</f>
        <v>Emma/ Connie</v>
      </c>
      <c r="J7" s="51" t="str">
        <f>'[3]Daily Roster'!$J7</f>
        <v>qq</v>
      </c>
      <c r="K7" s="51" t="str">
        <f>'[3]Daily Roster'!$K7</f>
        <v>qq</v>
      </c>
      <c r="L7" s="51" t="str">
        <f>'[3]Daily Roster'!$L7</f>
        <v>Marisa</v>
      </c>
      <c r="M7" s="51">
        <f>'[3]Daily Roster'!$M7</f>
        <v>0</v>
      </c>
      <c r="N7" s="51">
        <f>'[3]Daily Roster'!$N7</f>
        <v>0</v>
      </c>
      <c r="O7" s="51" t="str">
        <f>'[3]Daily Roster'!$O7</f>
        <v>QQ</v>
      </c>
      <c r="P7" s="51" t="str">
        <f>'[3]Daily Roster'!$P7</f>
        <v>Jane</v>
      </c>
      <c r="Q7" s="51" t="str">
        <f>'[3]Daily Roster'!$Q7</f>
        <v>QQ</v>
      </c>
      <c r="R7" s="51" t="str">
        <f>'[3]Daily Roster'!$R7</f>
        <v>Lynette</v>
      </c>
      <c r="S7" s="51">
        <f>'[3]Daily Roster'!$S7</f>
        <v>0</v>
      </c>
      <c r="T7" s="51">
        <f>'[3]Daily Roster'!$T7</f>
        <v>0</v>
      </c>
      <c r="U7" s="51" t="str">
        <f>'[3]Daily Roster'!$U7</f>
        <v>R.Batagol</v>
      </c>
      <c r="V7" s="51" t="str">
        <f>'[3]Daily Roster'!$V7</f>
        <v>C.McAvaney</v>
      </c>
      <c r="W7" s="51" t="str">
        <f>'[3]Daily Roster'!$W7</f>
        <v>Erika</v>
      </c>
      <c r="X7" s="51" t="str">
        <f>'[3]Daily Roster'!$X7</f>
        <v>qq</v>
      </c>
      <c r="Y7" s="51" t="str">
        <f>'[3]Daily Roster'!$Y7</f>
        <v>qq</v>
      </c>
      <c r="Z7" s="51" t="str">
        <f>'[3]Daily Roster'!$Z7</f>
        <v>V.Koo/Amelia</v>
      </c>
      <c r="AA7" s="51">
        <f>'[3]Daily Roster'!$AA7</f>
        <v>0</v>
      </c>
      <c r="AB7" s="51" t="str">
        <f>'[3]Daily Roster'!$AB7</f>
        <v>Shirley</v>
      </c>
      <c r="AC7" s="51" t="str">
        <f>'[3]Daily Roster'!$AC7</f>
        <v>S.Sturm</v>
      </c>
      <c r="AD7" s="51" t="str">
        <f>'[3]Daily Roster'!$AD7</f>
        <v>qq</v>
      </c>
      <c r="AE7" s="51" t="str">
        <f>'[3]Daily Roster'!$AE7</f>
        <v>Tess</v>
      </c>
      <c r="AF7" s="51" t="str">
        <f>'[3]Daily Roster'!$AF7</f>
        <v>qq</v>
      </c>
      <c r="AG7" s="51" t="str">
        <f>'[3]Daily Roster'!$AG7</f>
        <v>qq</v>
      </c>
      <c r="AH7" s="51">
        <f>'[3]Daily Roster'!$AH7</f>
        <v>0</v>
      </c>
      <c r="AI7" s="51">
        <f>'[3]Daily Roster'!$AI7</f>
        <v>0</v>
      </c>
      <c r="AJ7" s="51">
        <f>'[3]Daily Roster'!$AJ7</f>
        <v>0</v>
      </c>
    </row>
    <row r="8" spans="1:36" x14ac:dyDescent="0.3">
      <c r="A8" s="7">
        <v>43474</v>
      </c>
      <c r="B8" s="1" t="s">
        <v>2</v>
      </c>
      <c r="C8" s="56" t="str">
        <f>'[3]Daily Roster'!$C8</f>
        <v>Tom</v>
      </c>
      <c r="D8" s="56" t="str">
        <f>'[3]Daily Roster'!$D8</f>
        <v>Hayley</v>
      </c>
      <c r="E8" s="51" t="str">
        <f>'[3]Daily Roster'!$E8</f>
        <v>qq</v>
      </c>
      <c r="F8" s="51" t="str">
        <f>'[3]Daily Roster'!$F8</f>
        <v>V.Hill</v>
      </c>
      <c r="G8" s="51">
        <f>'[3]Daily Roster'!$G8</f>
        <v>0</v>
      </c>
      <c r="H8" s="51" t="str">
        <f>'[3]Daily Roster'!$H8</f>
        <v>Madonna</v>
      </c>
      <c r="I8" s="51" t="str">
        <f>'[3]Daily Roster'!$I8</f>
        <v>Connie</v>
      </c>
      <c r="J8" s="51" t="str">
        <f>'[3]Daily Roster'!$J8</f>
        <v>qq</v>
      </c>
      <c r="K8" s="51" t="str">
        <f>'[3]Daily Roster'!$K8</f>
        <v>qq</v>
      </c>
      <c r="L8" s="51" t="str">
        <f>'[3]Daily Roster'!$L8</f>
        <v>Marisa</v>
      </c>
      <c r="M8" s="51">
        <f>'[3]Daily Roster'!$M8</f>
        <v>0</v>
      </c>
      <c r="N8" s="51">
        <f>'[3]Daily Roster'!$N8</f>
        <v>0</v>
      </c>
      <c r="O8" s="51" t="str">
        <f>'[3]Daily Roster'!$O8</f>
        <v>qq</v>
      </c>
      <c r="P8" s="51" t="str">
        <f>'[3]Daily Roster'!$P8</f>
        <v>Jane</v>
      </c>
      <c r="Q8" s="51" t="str">
        <f>'[3]Daily Roster'!$Q8</f>
        <v>QQ</v>
      </c>
      <c r="R8" s="51" t="str">
        <f>'[3]Daily Roster'!$R8</f>
        <v>Lynette</v>
      </c>
      <c r="S8" s="51">
        <f>'[3]Daily Roster'!$S8</f>
        <v>0</v>
      </c>
      <c r="T8" s="51">
        <f>'[3]Daily Roster'!$T8</f>
        <v>0</v>
      </c>
      <c r="U8" s="51" t="str">
        <f>'[3]Daily Roster'!$U8</f>
        <v>qq</v>
      </c>
      <c r="V8" s="51" t="str">
        <f>'[3]Daily Roster'!$V8</f>
        <v>C.McAvaney</v>
      </c>
      <c r="W8" s="51" t="str">
        <f>'[3]Daily Roster'!$W8</f>
        <v>Erika</v>
      </c>
      <c r="X8" s="51" t="str">
        <f>'[3]Daily Roster'!$X8</f>
        <v>Huda</v>
      </c>
      <c r="Y8" s="51" t="str">
        <f>'[3]Daily Roster'!$Y8</f>
        <v>Kaman</v>
      </c>
      <c r="Z8" s="51" t="str">
        <f>'[3]Daily Roster'!$Z8</f>
        <v>V.Koo</v>
      </c>
      <c r="AA8" s="51">
        <f>'[3]Daily Roster'!$AA8</f>
        <v>0</v>
      </c>
      <c r="AB8" s="51" t="str">
        <f>'[3]Daily Roster'!$AB8</f>
        <v>Shirley</v>
      </c>
      <c r="AC8" s="51" t="str">
        <f>'[3]Daily Roster'!$AC8</f>
        <v>S.Sturm</v>
      </c>
      <c r="AD8" s="51" t="str">
        <f>'[3]Daily Roster'!$AD8</f>
        <v>qq</v>
      </c>
      <c r="AE8" s="51" t="str">
        <f>'[3]Daily Roster'!$AE8</f>
        <v>Tess</v>
      </c>
      <c r="AF8" s="51" t="str">
        <f>'[3]Daily Roster'!$AF8</f>
        <v>qq</v>
      </c>
      <c r="AG8" s="51" t="str">
        <f>'[3]Daily Roster'!$AG8</f>
        <v>qq</v>
      </c>
      <c r="AH8" s="51">
        <f>'[3]Daily Roster'!$AH8</f>
        <v>0</v>
      </c>
      <c r="AI8" s="51">
        <f>'[3]Daily Roster'!$AI8</f>
        <v>0</v>
      </c>
      <c r="AJ8" s="51">
        <f>'[3]Daily Roster'!$AJ8</f>
        <v>0</v>
      </c>
    </row>
    <row r="9" spans="1:36" x14ac:dyDescent="0.3">
      <c r="A9" s="7">
        <v>43475</v>
      </c>
      <c r="B9" s="1" t="s">
        <v>3</v>
      </c>
      <c r="C9" s="56" t="str">
        <f>'[3]Daily Roster'!$C9</f>
        <v>Wendy</v>
      </c>
      <c r="D9" s="56" t="str">
        <f>'[3]Daily Roster'!$D9</f>
        <v>Hayley</v>
      </c>
      <c r="E9" s="51" t="str">
        <f>'[3]Daily Roster'!$E9</f>
        <v>qq</v>
      </c>
      <c r="F9" s="51" t="str">
        <f>'[3]Daily Roster'!$F9</f>
        <v>V.Hill</v>
      </c>
      <c r="G9" s="51">
        <f>'[3]Daily Roster'!$G9</f>
        <v>0</v>
      </c>
      <c r="H9" s="51" t="str">
        <f>'[3]Daily Roster'!$H9</f>
        <v>Madonna</v>
      </c>
      <c r="I9" s="51" t="str">
        <f>'[3]Daily Roster'!$I9</f>
        <v>Lisa/ Connie</v>
      </c>
      <c r="J9" s="51" t="str">
        <f>'[3]Daily Roster'!$J9</f>
        <v>qq</v>
      </c>
      <c r="K9" s="51" t="str">
        <f>'[3]Daily Roster'!$K9</f>
        <v>qq</v>
      </c>
      <c r="L9" s="51" t="str">
        <f>'[3]Daily Roster'!$L9</f>
        <v>Marisa</v>
      </c>
      <c r="M9" s="51">
        <f>'[3]Daily Roster'!$M9</f>
        <v>0</v>
      </c>
      <c r="N9" s="51">
        <f>'[3]Daily Roster'!$N9</f>
        <v>0</v>
      </c>
      <c r="O9" s="51" t="str">
        <f>'[3]Daily Roster'!$O9</f>
        <v>qq</v>
      </c>
      <c r="P9" s="51" t="str">
        <f>'[3]Daily Roster'!$P9</f>
        <v>Jane</v>
      </c>
      <c r="Q9" s="51" t="str">
        <f>'[3]Daily Roster'!$Q9</f>
        <v>qq</v>
      </c>
      <c r="R9" s="51" t="str">
        <f>'[3]Daily Roster'!$R9</f>
        <v>Lynette</v>
      </c>
      <c r="S9" s="51">
        <f>'[3]Daily Roster'!$S9</f>
        <v>0</v>
      </c>
      <c r="T9" s="51">
        <f>'[3]Daily Roster'!$T9</f>
        <v>0</v>
      </c>
      <c r="U9" s="51" t="str">
        <f>'[3]Daily Roster'!$U9</f>
        <v>qq</v>
      </c>
      <c r="V9" s="51" t="str">
        <f>'[3]Daily Roster'!$V9</f>
        <v>QQ</v>
      </c>
      <c r="W9" s="51" t="str">
        <f>'[3]Daily Roster'!$W9</f>
        <v>qq</v>
      </c>
      <c r="X9" s="51" t="str">
        <f>'[3]Daily Roster'!$X9</f>
        <v>qq</v>
      </c>
      <c r="Y9" s="51" t="str">
        <f>'[3]Daily Roster'!$Y9</f>
        <v>Kaman</v>
      </c>
      <c r="Z9" s="51" t="str">
        <f>'[3]Daily Roster'!$Z9</f>
        <v>V.Koo/Amelia</v>
      </c>
      <c r="AA9" s="51">
        <f>'[3]Daily Roster'!$AA9</f>
        <v>0</v>
      </c>
      <c r="AB9" s="51" t="str">
        <f>'[3]Daily Roster'!$AB9</f>
        <v>Shirley</v>
      </c>
      <c r="AC9" s="51" t="str">
        <f>'[3]Daily Roster'!$AC9</f>
        <v>S.Sturm</v>
      </c>
      <c r="AD9" s="51" t="str">
        <f>'[3]Daily Roster'!$AD9</f>
        <v>qq</v>
      </c>
      <c r="AE9" s="51" t="str">
        <f>'[3]Daily Roster'!$AE9</f>
        <v>Tess</v>
      </c>
      <c r="AF9" s="51" t="str">
        <f>'[3]Daily Roster'!$AF9</f>
        <v>qq</v>
      </c>
      <c r="AG9" s="51" t="str">
        <f>'[3]Daily Roster'!$AG9</f>
        <v>qq</v>
      </c>
      <c r="AH9" s="51">
        <f>'[3]Daily Roster'!$AH9</f>
        <v>0</v>
      </c>
      <c r="AI9" s="51">
        <f>'[3]Daily Roster'!$AI9</f>
        <v>0</v>
      </c>
      <c r="AJ9" s="51">
        <f>'[3]Daily Roster'!$AJ9</f>
        <v>0</v>
      </c>
    </row>
    <row r="10" spans="1:36" x14ac:dyDescent="0.3">
      <c r="A10" s="7">
        <v>43476</v>
      </c>
      <c r="B10" s="1" t="s">
        <v>4</v>
      </c>
      <c r="C10" s="56" t="str">
        <f>'[3]Daily Roster'!$C10</f>
        <v>Tom</v>
      </c>
      <c r="D10" s="56" t="str">
        <f>'[3]Daily Roster'!$D10</f>
        <v>qq</v>
      </c>
      <c r="E10" s="51" t="str">
        <f>'[3]Daily Roster'!$E10</f>
        <v>qq</v>
      </c>
      <c r="F10" s="51" t="str">
        <f>'[3]Daily Roster'!$F10</f>
        <v>V.Hill</v>
      </c>
      <c r="G10" s="51">
        <f>'[3]Daily Roster'!$G10</f>
        <v>0</v>
      </c>
      <c r="H10" s="51" t="str">
        <f>'[3]Daily Roster'!$H10</f>
        <v>Madonna</v>
      </c>
      <c r="I10" s="51" t="str">
        <f>'[3]Daily Roster'!$I10</f>
        <v>Emma/ Connie</v>
      </c>
      <c r="J10" s="51" t="str">
        <f>'[3]Daily Roster'!$J10</f>
        <v>qq</v>
      </c>
      <c r="K10" s="51" t="str">
        <f>'[3]Daily Roster'!$K10</f>
        <v>qq</v>
      </c>
      <c r="L10" s="51" t="str">
        <f>'[3]Daily Roster'!$L10</f>
        <v>qq</v>
      </c>
      <c r="M10" s="51">
        <f>'[3]Daily Roster'!$M10</f>
        <v>0</v>
      </c>
      <c r="N10" s="51">
        <f>'[3]Daily Roster'!$N10</f>
        <v>0</v>
      </c>
      <c r="O10" s="51" t="str">
        <f>'[3]Daily Roster'!$O10</f>
        <v>Eugene</v>
      </c>
      <c r="P10" s="51" t="str">
        <f>'[3]Daily Roster'!$P10</f>
        <v>Jane</v>
      </c>
      <c r="Q10" s="51" t="str">
        <f>'[3]Daily Roster'!$Q10</f>
        <v>qq</v>
      </c>
      <c r="R10" s="51" t="str">
        <f>'[3]Daily Roster'!$R10</f>
        <v>Lynette</v>
      </c>
      <c r="S10" s="51">
        <f>'[3]Daily Roster'!$S10</f>
        <v>0</v>
      </c>
      <c r="T10" s="51">
        <f>'[3]Daily Roster'!$T10</f>
        <v>0</v>
      </c>
      <c r="U10" s="51" t="str">
        <f>'[3]Daily Roster'!$U10</f>
        <v>qq</v>
      </c>
      <c r="V10" s="51" t="str">
        <f>'[3]Daily Roster'!$V10</f>
        <v>C.McAvaney</v>
      </c>
      <c r="W10" s="51" t="str">
        <f>'[3]Daily Roster'!$W10</f>
        <v>Erika</v>
      </c>
      <c r="X10" s="51" t="str">
        <f>'[3]Daily Roster'!$X10</f>
        <v>qq</v>
      </c>
      <c r="Y10" s="51" t="str">
        <f>'[3]Daily Roster'!$Y10</f>
        <v>qq</v>
      </c>
      <c r="Z10" s="51" t="str">
        <f>'[3]Daily Roster'!$Z10</f>
        <v>V.Koo</v>
      </c>
      <c r="AA10" s="51">
        <f>'[3]Daily Roster'!$AA10</f>
        <v>0</v>
      </c>
      <c r="AB10" s="51" t="str">
        <f>'[3]Daily Roster'!$AB10</f>
        <v>Shirley</v>
      </c>
      <c r="AC10" s="51" t="str">
        <f>'[3]Daily Roster'!$AC10</f>
        <v>S.Sturm</v>
      </c>
      <c r="AD10" s="51" t="str">
        <f>'[3]Daily Roster'!$AD10</f>
        <v>qq</v>
      </c>
      <c r="AE10" s="51" t="str">
        <f>'[3]Daily Roster'!$AE10</f>
        <v>qq</v>
      </c>
      <c r="AF10" s="51" t="str">
        <f>'[3]Daily Roster'!$AF10</f>
        <v>qq</v>
      </c>
      <c r="AG10" s="51" t="str">
        <f>'[3]Daily Roster'!$AG10</f>
        <v>qq</v>
      </c>
      <c r="AH10" s="51">
        <f>'[3]Daily Roster'!$AH10</f>
        <v>0</v>
      </c>
      <c r="AI10" s="51">
        <f>'[3]Daily Roster'!$AI10</f>
        <v>0</v>
      </c>
      <c r="AJ10" s="51">
        <f>'[3]Daily Roster'!$AJ10</f>
        <v>0</v>
      </c>
    </row>
    <row r="11" spans="1:36" x14ac:dyDescent="0.3">
      <c r="A11" s="7">
        <v>43479</v>
      </c>
      <c r="B11" s="1" t="s">
        <v>5</v>
      </c>
      <c r="C11" s="56" t="str">
        <f>'[3]Daily Roster'!$C11</f>
        <v>Wendy</v>
      </c>
      <c r="D11" s="56" t="str">
        <f>'[3]Daily Roster'!$D11</f>
        <v>qq</v>
      </c>
      <c r="E11" s="51" t="str">
        <f>'[3]Daily Roster'!$E11</f>
        <v>qq</v>
      </c>
      <c r="F11" s="51" t="str">
        <f>'[3]Daily Roster'!$F11</f>
        <v>V.Hill</v>
      </c>
      <c r="G11" s="51">
        <f>'[3]Daily Roster'!$G11</f>
        <v>0</v>
      </c>
      <c r="H11" s="51" t="str">
        <f>'[3]Daily Roster'!$H11</f>
        <v>Madonna</v>
      </c>
      <c r="I11" s="51" t="str">
        <f>'[3]Daily Roster'!$I11</f>
        <v>Connie</v>
      </c>
      <c r="J11" s="51" t="str">
        <f>'[3]Daily Roster'!$J11</f>
        <v>qq</v>
      </c>
      <c r="K11" s="51" t="str">
        <f>'[3]Daily Roster'!$K11</f>
        <v>qq</v>
      </c>
      <c r="L11" s="51" t="str">
        <f>'[3]Daily Roster'!$L11</f>
        <v>qq</v>
      </c>
      <c r="M11" s="51">
        <f>'[3]Daily Roster'!$M11</f>
        <v>0</v>
      </c>
      <c r="N11" s="51">
        <f>'[3]Daily Roster'!$N11</f>
        <v>0</v>
      </c>
      <c r="O11" s="51">
        <f>'[3]Daily Roster'!$O11</f>
        <v>0</v>
      </c>
      <c r="P11" s="51" t="str">
        <f>'[3]Daily Roster'!$P11</f>
        <v>Jane</v>
      </c>
      <c r="Q11" s="51" t="str">
        <f>'[3]Daily Roster'!$Q11</f>
        <v>Winnie</v>
      </c>
      <c r="R11" s="51" t="str">
        <f>'[3]Daily Roster'!$R11</f>
        <v>Lynette</v>
      </c>
      <c r="S11" s="51">
        <f>'[3]Daily Roster'!$S11</f>
        <v>0</v>
      </c>
      <c r="T11" s="51">
        <f>'[3]Daily Roster'!$T11</f>
        <v>0</v>
      </c>
      <c r="U11" s="51" t="str">
        <f>'[3]Daily Roster'!$U11</f>
        <v>R.Batagol</v>
      </c>
      <c r="V11" s="51" t="str">
        <f>'[3]Daily Roster'!$V11</f>
        <v>qq</v>
      </c>
      <c r="W11" s="51" t="str">
        <f>'[3]Daily Roster'!$W11</f>
        <v>Erika</v>
      </c>
      <c r="X11" s="51" t="str">
        <f>'[3]Daily Roster'!$X11</f>
        <v>qq</v>
      </c>
      <c r="Y11" s="51" t="str">
        <f>'[3]Daily Roster'!$Y11</f>
        <v>qq</v>
      </c>
      <c r="Z11" s="51" t="str">
        <f>'[3]Daily Roster'!$Z11</f>
        <v>V.Koo</v>
      </c>
      <c r="AA11" s="51">
        <f>'[3]Daily Roster'!$AA11</f>
        <v>0</v>
      </c>
      <c r="AB11" s="51" t="str">
        <f>'[3]Daily Roster'!$AB11</f>
        <v>qq</v>
      </c>
      <c r="AC11" s="51" t="str">
        <f>'[3]Daily Roster'!$AC11</f>
        <v>S.Sturm</v>
      </c>
      <c r="AD11" s="51" t="str">
        <f>'[3]Daily Roster'!$AD11</f>
        <v>qq</v>
      </c>
      <c r="AE11" s="51" t="str">
        <f>'[3]Daily Roster'!$AE11</f>
        <v>Tess</v>
      </c>
      <c r="AF11" s="51" t="str">
        <f>'[3]Daily Roster'!$AF11</f>
        <v>S.Kirsa</v>
      </c>
      <c r="AG11" s="51" t="str">
        <f>'[3]Daily Roster'!$AG11</f>
        <v>qq</v>
      </c>
      <c r="AH11" s="51">
        <f>'[3]Daily Roster'!$AH11</f>
        <v>0</v>
      </c>
      <c r="AI11" s="51">
        <f>'[3]Daily Roster'!$AI11</f>
        <v>0</v>
      </c>
      <c r="AJ11" s="51">
        <f>'[3]Daily Roster'!$AJ11</f>
        <v>0</v>
      </c>
    </row>
    <row r="12" spans="1:36" x14ac:dyDescent="0.3">
      <c r="A12" s="7">
        <v>43480</v>
      </c>
      <c r="B12" s="1" t="s">
        <v>1</v>
      </c>
      <c r="C12" s="56" t="str">
        <f>'[3]Daily Roster'!$C12</f>
        <v>Wendy</v>
      </c>
      <c r="D12" s="56" t="str">
        <f>'[3]Daily Roster'!$D12</f>
        <v>qq</v>
      </c>
      <c r="E12" s="51" t="str">
        <f>'[3]Daily Roster'!$E12</f>
        <v>qq</v>
      </c>
      <c r="F12" s="51" t="str">
        <f>'[3]Daily Roster'!$F12</f>
        <v>V.Hill</v>
      </c>
      <c r="G12" s="51">
        <f>'[3]Daily Roster'!$G12</f>
        <v>0</v>
      </c>
      <c r="H12" s="51" t="str">
        <f>'[3]Daily Roster'!$H12</f>
        <v>Madonna</v>
      </c>
      <c r="I12" s="51" t="str">
        <f>'[3]Daily Roster'!$I12</f>
        <v>Connie</v>
      </c>
      <c r="J12" s="51" t="str">
        <f>'[3]Daily Roster'!$J12</f>
        <v>qq</v>
      </c>
      <c r="K12" s="51" t="str">
        <f>'[3]Daily Roster'!$K12</f>
        <v>qq</v>
      </c>
      <c r="L12" s="51" t="str">
        <f>'[3]Daily Roster'!$L12</f>
        <v>Marisa</v>
      </c>
      <c r="M12" s="51">
        <f>'[3]Daily Roster'!$M12</f>
        <v>0</v>
      </c>
      <c r="N12" s="51">
        <f>'[3]Daily Roster'!$N12</f>
        <v>0</v>
      </c>
      <c r="O12" s="51">
        <f>'[3]Daily Roster'!$O12</f>
        <v>0</v>
      </c>
      <c r="P12" s="51" t="str">
        <f>'[3]Daily Roster'!$P12</f>
        <v>Jane</v>
      </c>
      <c r="Q12" s="51" t="str">
        <f>'[3]Daily Roster'!$Q12</f>
        <v>QQ</v>
      </c>
      <c r="R12" s="51" t="str">
        <f>'[3]Daily Roster'!$R12</f>
        <v>Lynette</v>
      </c>
      <c r="S12" s="51">
        <f>'[3]Daily Roster'!$S12</f>
        <v>0</v>
      </c>
      <c r="T12" s="51">
        <f>'[3]Daily Roster'!$T12</f>
        <v>0</v>
      </c>
      <c r="U12" s="51" t="str">
        <f>'[3]Daily Roster'!$U12</f>
        <v>R.Batagol</v>
      </c>
      <c r="V12" s="51" t="str">
        <f>'[3]Daily Roster'!$V12</f>
        <v>qq</v>
      </c>
      <c r="W12" s="51" t="str">
        <f>'[3]Daily Roster'!$W12</f>
        <v>Erika</v>
      </c>
      <c r="X12" s="51" t="str">
        <f>'[3]Daily Roster'!$X12</f>
        <v>Huda</v>
      </c>
      <c r="Y12" s="51" t="str">
        <f>'[3]Daily Roster'!$Y12</f>
        <v>qq</v>
      </c>
      <c r="Z12" s="51" t="str">
        <f>'[3]Daily Roster'!$Z12</f>
        <v>V.Koo</v>
      </c>
      <c r="AA12" s="51">
        <f>'[3]Daily Roster'!$AA12</f>
        <v>0</v>
      </c>
      <c r="AB12" s="51" t="str">
        <f>'[3]Daily Roster'!$AB12</f>
        <v>Shirley</v>
      </c>
      <c r="AC12" s="51" t="str">
        <f>'[3]Daily Roster'!$AC12</f>
        <v>S.Sturm</v>
      </c>
      <c r="AD12" s="51" t="str">
        <f>'[3]Daily Roster'!$AD12</f>
        <v>A.Chong</v>
      </c>
      <c r="AE12" s="51" t="str">
        <f>'[3]Daily Roster'!$AE12</f>
        <v>Tess</v>
      </c>
      <c r="AF12" s="51" t="str">
        <f>'[3]Daily Roster'!$AF12</f>
        <v>S.Kirsa</v>
      </c>
      <c r="AG12" s="51" t="str">
        <f>'[3]Daily Roster'!$AG12</f>
        <v>A.Chong</v>
      </c>
      <c r="AH12" s="51">
        <f>'[3]Daily Roster'!$AH12</f>
        <v>0</v>
      </c>
      <c r="AI12" s="51">
        <f>'[3]Daily Roster'!$AI12</f>
        <v>0</v>
      </c>
      <c r="AJ12" s="51">
        <f>'[3]Daily Roster'!$AJ12</f>
        <v>0</v>
      </c>
    </row>
    <row r="13" spans="1:36" x14ac:dyDescent="0.3">
      <c r="A13" s="7">
        <v>43481</v>
      </c>
      <c r="B13" s="1" t="s">
        <v>2</v>
      </c>
      <c r="C13" s="56" t="str">
        <f>'[3]Daily Roster'!$C13</f>
        <v>Tom</v>
      </c>
      <c r="D13" s="56" t="str">
        <f>'[3]Daily Roster'!$D13</f>
        <v>Hayley</v>
      </c>
      <c r="E13" s="51" t="str">
        <f>'[3]Daily Roster'!$E13</f>
        <v>qq</v>
      </c>
      <c r="F13" s="51" t="str">
        <f>'[3]Daily Roster'!$F13</f>
        <v>V.Hill</v>
      </c>
      <c r="G13" s="51">
        <f>'[3]Daily Roster'!$G13</f>
        <v>0</v>
      </c>
      <c r="H13" s="51" t="str">
        <f>'[3]Daily Roster'!$H13</f>
        <v>Madonna</v>
      </c>
      <c r="I13" s="51" t="str">
        <f>'[3]Daily Roster'!$I13</f>
        <v>Emma/ Connie</v>
      </c>
      <c r="J13" s="51" t="str">
        <f>'[3]Daily Roster'!$J13</f>
        <v>qq</v>
      </c>
      <c r="K13" s="51" t="str">
        <f>'[3]Daily Roster'!$K13</f>
        <v>qq</v>
      </c>
      <c r="L13" s="51" t="str">
        <f>'[3]Daily Roster'!$L13</f>
        <v>Marisa</v>
      </c>
      <c r="M13" s="51">
        <f>'[3]Daily Roster'!$M13</f>
        <v>0</v>
      </c>
      <c r="N13" s="51">
        <f>'[3]Daily Roster'!$N13</f>
        <v>0</v>
      </c>
      <c r="O13" s="51">
        <f>'[3]Daily Roster'!$O13</f>
        <v>0</v>
      </c>
      <c r="P13" s="51" t="str">
        <f>'[3]Daily Roster'!$P13</f>
        <v>Jane</v>
      </c>
      <c r="Q13" s="51" t="str">
        <f>'[3]Daily Roster'!$Q13</f>
        <v>QQ</v>
      </c>
      <c r="R13" s="51" t="str">
        <f>'[3]Daily Roster'!$R13</f>
        <v>Lynette</v>
      </c>
      <c r="S13" s="51">
        <f>'[3]Daily Roster'!$S13</f>
        <v>0</v>
      </c>
      <c r="T13" s="51">
        <f>'[3]Daily Roster'!$T13</f>
        <v>0</v>
      </c>
      <c r="U13" s="51" t="str">
        <f>'[3]Daily Roster'!$U13</f>
        <v>qq</v>
      </c>
      <c r="V13" s="51" t="str">
        <f>'[3]Daily Roster'!$V13</f>
        <v>QQ</v>
      </c>
      <c r="W13" s="51" t="str">
        <f>'[3]Daily Roster'!$W13</f>
        <v>Erika</v>
      </c>
      <c r="X13" s="51" t="str">
        <f>'[3]Daily Roster'!$X13</f>
        <v>Huda</v>
      </c>
      <c r="Y13" s="51" t="str">
        <f>'[3]Daily Roster'!$Y13</f>
        <v>Kaman</v>
      </c>
      <c r="Z13" s="51" t="str">
        <f>'[3]Daily Roster'!$Z13</f>
        <v>Paree</v>
      </c>
      <c r="AA13" s="51">
        <f>'[3]Daily Roster'!$AA13</f>
        <v>0</v>
      </c>
      <c r="AB13" s="51" t="str">
        <f>'[3]Daily Roster'!$AB13</f>
        <v>Shirley</v>
      </c>
      <c r="AC13" s="51" t="str">
        <f>'[3]Daily Roster'!$AC13</f>
        <v>S.Sturm/Silvana</v>
      </c>
      <c r="AD13" s="51" t="str">
        <f>'[3]Daily Roster'!$AD13</f>
        <v>A.Chong</v>
      </c>
      <c r="AE13" s="51" t="str">
        <f>'[3]Daily Roster'!$AE13</f>
        <v>Tess</v>
      </c>
      <c r="AF13" s="51" t="str">
        <f>'[3]Daily Roster'!$AF13</f>
        <v>S.Kirsa</v>
      </c>
      <c r="AG13" s="51" t="str">
        <f>'[3]Daily Roster'!$AG13</f>
        <v>A.Chong</v>
      </c>
      <c r="AH13" s="51">
        <f>'[3]Daily Roster'!$AH13</f>
        <v>0</v>
      </c>
      <c r="AI13" s="51">
        <f>'[3]Daily Roster'!$AI13</f>
        <v>0</v>
      </c>
      <c r="AJ13" s="51">
        <f>'[3]Daily Roster'!$AJ13</f>
        <v>0</v>
      </c>
    </row>
    <row r="14" spans="1:36" x14ac:dyDescent="0.3">
      <c r="A14" s="7">
        <v>43482</v>
      </c>
      <c r="B14" s="1" t="s">
        <v>3</v>
      </c>
      <c r="C14" s="56" t="str">
        <f>'[3]Daily Roster'!$C14</f>
        <v>Wendy</v>
      </c>
      <c r="D14" s="56" t="str">
        <f>'[3]Daily Roster'!$D14</f>
        <v>Hayley</v>
      </c>
      <c r="E14" s="51" t="str">
        <f>'[3]Daily Roster'!$E14</f>
        <v>qq</v>
      </c>
      <c r="F14" s="51" t="str">
        <f>'[3]Daily Roster'!$F14</f>
        <v>V.Hill</v>
      </c>
      <c r="G14" s="51">
        <f>'[3]Daily Roster'!$G14</f>
        <v>0</v>
      </c>
      <c r="H14" s="51" t="str">
        <f>'[3]Daily Roster'!$H14</f>
        <v>Madonna</v>
      </c>
      <c r="I14" s="51" t="str">
        <f>'[3]Daily Roster'!$I14</f>
        <v>Emma/ Connie</v>
      </c>
      <c r="J14" s="51" t="str">
        <f>'[3]Daily Roster'!$J14</f>
        <v>qq</v>
      </c>
      <c r="K14" s="51" t="str">
        <f>'[3]Daily Roster'!$K14</f>
        <v>qq</v>
      </c>
      <c r="L14" s="51" t="str">
        <f>'[3]Daily Roster'!$L14</f>
        <v>Marisa</v>
      </c>
      <c r="M14" s="51">
        <f>'[3]Daily Roster'!$M14</f>
        <v>0</v>
      </c>
      <c r="N14" s="51">
        <f>'[3]Daily Roster'!$N14</f>
        <v>0</v>
      </c>
      <c r="O14" s="51">
        <f>'[3]Daily Roster'!$O14</f>
        <v>0</v>
      </c>
      <c r="P14" s="51" t="str">
        <f>'[3]Daily Roster'!$P14</f>
        <v>Jane</v>
      </c>
      <c r="Q14" s="51" t="str">
        <f>'[3]Daily Roster'!$Q14</f>
        <v>qq</v>
      </c>
      <c r="R14" s="51" t="str">
        <f>'[3]Daily Roster'!$R14</f>
        <v>Lynette</v>
      </c>
      <c r="S14" s="51">
        <f>'[3]Daily Roster'!$S14</f>
        <v>0</v>
      </c>
      <c r="T14" s="51">
        <f>'[3]Daily Roster'!$T14</f>
        <v>0</v>
      </c>
      <c r="U14" s="51" t="str">
        <f>'[3]Daily Roster'!$U14</f>
        <v>qq</v>
      </c>
      <c r="V14" s="51" t="str">
        <f>'[3]Daily Roster'!$V14</f>
        <v>QQ</v>
      </c>
      <c r="W14" s="51" t="str">
        <f>'[3]Daily Roster'!$W14</f>
        <v>qq</v>
      </c>
      <c r="X14" s="51" t="str">
        <f>'[3]Daily Roster'!$X14</f>
        <v>qq</v>
      </c>
      <c r="Y14" s="51" t="str">
        <f>'[3]Daily Roster'!$Y14</f>
        <v>Kaman</v>
      </c>
      <c r="Z14" s="51" t="str">
        <f>'[3]Daily Roster'!$Z14</f>
        <v>V.Koo</v>
      </c>
      <c r="AA14" s="51">
        <f>'[3]Daily Roster'!$AA14</f>
        <v>0</v>
      </c>
      <c r="AB14" s="51" t="str">
        <f>'[3]Daily Roster'!$AB14</f>
        <v>Shirley</v>
      </c>
      <c r="AC14" s="51" t="str">
        <f>'[3]Daily Roster'!$AC14</f>
        <v>S.Sturm</v>
      </c>
      <c r="AD14" s="51" t="str">
        <f>'[3]Daily Roster'!$AD14</f>
        <v>A.Chong</v>
      </c>
      <c r="AE14" s="51" t="str">
        <f>'[3]Daily Roster'!$AE14</f>
        <v>Tess</v>
      </c>
      <c r="AF14" s="51" t="str">
        <f>'[3]Daily Roster'!$AF14</f>
        <v>S.Kirsa</v>
      </c>
      <c r="AG14" s="51" t="str">
        <f>'[3]Daily Roster'!$AG14</f>
        <v>A.Chong</v>
      </c>
      <c r="AH14" s="51">
        <f>'[3]Daily Roster'!$AH14</f>
        <v>0</v>
      </c>
      <c r="AI14" s="51">
        <f>'[3]Daily Roster'!$AI14</f>
        <v>0</v>
      </c>
      <c r="AJ14" s="51">
        <f>'[3]Daily Roster'!$AJ14</f>
        <v>0</v>
      </c>
    </row>
    <row r="15" spans="1:36" x14ac:dyDescent="0.3">
      <c r="A15" s="7">
        <v>43483</v>
      </c>
      <c r="B15" s="1" t="s">
        <v>4</v>
      </c>
      <c r="C15" s="56" t="str">
        <f>'[3]Daily Roster'!$C15</f>
        <v>Tom</v>
      </c>
      <c r="D15" s="56" t="str">
        <f>'[3]Daily Roster'!$D15</f>
        <v>qq</v>
      </c>
      <c r="E15" s="51" t="str">
        <f>'[3]Daily Roster'!$E15</f>
        <v>qq</v>
      </c>
      <c r="F15" s="51" t="str">
        <f>'[3]Daily Roster'!$F15</f>
        <v>V.Hill</v>
      </c>
      <c r="G15" s="51">
        <f>'[3]Daily Roster'!$G15</f>
        <v>0</v>
      </c>
      <c r="H15" s="51" t="str">
        <f>'[3]Daily Roster'!$H15</f>
        <v>Madonna</v>
      </c>
      <c r="I15" s="51" t="str">
        <f>'[3]Daily Roster'!$I15</f>
        <v>Emma/ Connie</v>
      </c>
      <c r="J15" s="51" t="str">
        <f>'[3]Daily Roster'!$J15</f>
        <v>qq</v>
      </c>
      <c r="K15" s="51" t="str">
        <f>'[3]Daily Roster'!$K15</f>
        <v>qq</v>
      </c>
      <c r="L15" s="51" t="str">
        <f>'[3]Daily Roster'!$L15</f>
        <v>qq</v>
      </c>
      <c r="M15" s="51">
        <f>'[3]Daily Roster'!$M15</f>
        <v>0</v>
      </c>
      <c r="N15" s="51">
        <f>'[3]Daily Roster'!$N15</f>
        <v>0</v>
      </c>
      <c r="O15" s="51">
        <f>'[3]Daily Roster'!$O15</f>
        <v>0</v>
      </c>
      <c r="P15" s="51" t="str">
        <f>'[3]Daily Roster'!$P15</f>
        <v>Jane</v>
      </c>
      <c r="Q15" s="51" t="str">
        <f>'[3]Daily Roster'!$Q15</f>
        <v>qq</v>
      </c>
      <c r="R15" s="51" t="str">
        <f>'[3]Daily Roster'!$R15</f>
        <v>Lynette</v>
      </c>
      <c r="S15" s="51">
        <f>'[3]Daily Roster'!$S15</f>
        <v>0</v>
      </c>
      <c r="T15" s="51">
        <f>'[3]Daily Roster'!$T15</f>
        <v>0</v>
      </c>
      <c r="U15" s="51" t="str">
        <f>'[3]Daily Roster'!$U15</f>
        <v>qq</v>
      </c>
      <c r="V15" s="51" t="str">
        <f>'[3]Daily Roster'!$V15</f>
        <v>QQ</v>
      </c>
      <c r="W15" s="51" t="str">
        <f>'[3]Daily Roster'!$W15</f>
        <v>Erika</v>
      </c>
      <c r="X15" s="51" t="str">
        <f>'[3]Daily Roster'!$X15</f>
        <v>qq</v>
      </c>
      <c r="Y15" s="51" t="str">
        <f>'[3]Daily Roster'!$Y15</f>
        <v>Kaman</v>
      </c>
      <c r="Z15" s="51" t="str">
        <f>'[3]Daily Roster'!$Z15</f>
        <v>V.Koo</v>
      </c>
      <c r="AA15" s="51">
        <f>'[3]Daily Roster'!$AA15</f>
        <v>0</v>
      </c>
      <c r="AB15" s="51" t="str">
        <f>'[3]Daily Roster'!$AB15</f>
        <v>Shirley</v>
      </c>
      <c r="AC15" s="51" t="str">
        <f>'[3]Daily Roster'!$AC15</f>
        <v>S.Sturm/Silvana</v>
      </c>
      <c r="AD15" s="51" t="str">
        <f>'[3]Daily Roster'!$AD15</f>
        <v>A.Chong</v>
      </c>
      <c r="AE15" s="51" t="str">
        <f>'[3]Daily Roster'!$AE15</f>
        <v>qq</v>
      </c>
      <c r="AF15" s="51" t="str">
        <f>'[3]Daily Roster'!$AF15</f>
        <v>S.Kirsa</v>
      </c>
      <c r="AG15" s="51" t="str">
        <f>'[3]Daily Roster'!$AG15</f>
        <v>A.Chong</v>
      </c>
      <c r="AH15" s="51">
        <f>'[3]Daily Roster'!$AH15</f>
        <v>0</v>
      </c>
      <c r="AI15" s="51">
        <f>'[3]Daily Roster'!$AI15</f>
        <v>0</v>
      </c>
      <c r="AJ15" s="51">
        <f>'[3]Daily Roster'!$AJ15</f>
        <v>0</v>
      </c>
    </row>
    <row r="16" spans="1:36" x14ac:dyDescent="0.3">
      <c r="A16" s="7">
        <v>43486</v>
      </c>
      <c r="B16" s="1" t="s">
        <v>5</v>
      </c>
      <c r="C16" s="56" t="str">
        <f>'[3]Daily Roster'!$C16</f>
        <v>Wendy</v>
      </c>
      <c r="D16" s="56" t="str">
        <f>'[3]Daily Roster'!$D16</f>
        <v>qq</v>
      </c>
      <c r="E16" s="51" t="str">
        <f>'[3]Daily Roster'!$E16</f>
        <v>Stav</v>
      </c>
      <c r="F16" s="51" t="str">
        <f>'[3]Daily Roster'!$F16</f>
        <v>V.Hill</v>
      </c>
      <c r="G16" s="51">
        <f>'[3]Daily Roster'!$G16</f>
        <v>0</v>
      </c>
      <c r="H16" s="51" t="str">
        <f>'[3]Daily Roster'!$H16</f>
        <v>Madonna</v>
      </c>
      <c r="I16" s="51" t="str">
        <f>'[3]Daily Roster'!$I16</f>
        <v>Emma</v>
      </c>
      <c r="J16" s="51" t="str">
        <f>'[3]Daily Roster'!$J16</f>
        <v>Connie</v>
      </c>
      <c r="K16" s="51">
        <f>'[3]Daily Roster'!$K16</f>
        <v>0</v>
      </c>
      <c r="L16" s="51" t="str">
        <f>'[3]Daily Roster'!$L16</f>
        <v>qq</v>
      </c>
      <c r="M16" s="51">
        <f>'[3]Daily Roster'!$M16</f>
        <v>0</v>
      </c>
      <c r="N16" s="51">
        <f>'[3]Daily Roster'!$N16</f>
        <v>0</v>
      </c>
      <c r="O16" s="51" t="str">
        <f>'[3]Daily Roster'!$O16</f>
        <v>qq</v>
      </c>
      <c r="P16" s="51" t="str">
        <f>'[3]Daily Roster'!$P16</f>
        <v>Jane</v>
      </c>
      <c r="Q16" s="51" t="str">
        <f>'[3]Daily Roster'!$Q16</f>
        <v>Winnie</v>
      </c>
      <c r="R16" s="51" t="str">
        <f>'[3]Daily Roster'!$R16</f>
        <v>Lynette</v>
      </c>
      <c r="S16" s="51">
        <f>'[3]Daily Roster'!$S16</f>
        <v>0</v>
      </c>
      <c r="T16" s="51">
        <f>'[3]Daily Roster'!$T16</f>
        <v>0</v>
      </c>
      <c r="U16" s="51" t="str">
        <f>'[3]Daily Roster'!$U16</f>
        <v>R.Batagol</v>
      </c>
      <c r="V16" s="51" t="str">
        <f>'[3]Daily Roster'!$V16</f>
        <v>BLANK</v>
      </c>
      <c r="W16" s="51" t="str">
        <f>'[3]Daily Roster'!$W16</f>
        <v>Erika</v>
      </c>
      <c r="X16" s="51" t="str">
        <f>'[3]Daily Roster'!$X16</f>
        <v>Huda</v>
      </c>
      <c r="Y16" s="51" t="str">
        <f>'[3]Daily Roster'!$Y16</f>
        <v>qq</v>
      </c>
      <c r="Z16" s="51" t="str">
        <f>'[3]Daily Roster'!$Z16</f>
        <v>V.Koo</v>
      </c>
      <c r="AA16" s="51">
        <f>'[3]Daily Roster'!$AA16</f>
        <v>0</v>
      </c>
      <c r="AB16" s="51" t="str">
        <f>'[3]Daily Roster'!$AB16</f>
        <v>qq</v>
      </c>
      <c r="AC16" s="51" t="str">
        <f>'[3]Daily Roster'!$AC16</f>
        <v>Silvana/Nelson</v>
      </c>
      <c r="AD16" s="51" t="str">
        <f>'[3]Daily Roster'!$AD16</f>
        <v>A.Chong</v>
      </c>
      <c r="AE16" s="51" t="str">
        <f>'[3]Daily Roster'!$AE16</f>
        <v>blank</v>
      </c>
      <c r="AF16" s="51" t="str">
        <f>'[3]Daily Roster'!$AF16</f>
        <v>S.Kirsa</v>
      </c>
      <c r="AG16" s="51" t="str">
        <f>'[3]Daily Roster'!$AG16</f>
        <v>qq</v>
      </c>
      <c r="AH16" s="51" t="str">
        <f>'[3]Daily Roster'!$AH16</f>
        <v>Graham</v>
      </c>
      <c r="AI16" s="51">
        <f>'[3]Daily Roster'!$AI16</f>
        <v>0</v>
      </c>
      <c r="AJ16" s="51">
        <f>'[3]Daily Roster'!$AJ16</f>
        <v>0</v>
      </c>
    </row>
    <row r="17" spans="1:36" x14ac:dyDescent="0.3">
      <c r="A17" s="7">
        <v>43487</v>
      </c>
      <c r="B17" s="1" t="s">
        <v>1</v>
      </c>
      <c r="C17" s="56" t="str">
        <f>'[3]Daily Roster'!$C17</f>
        <v>Wendy</v>
      </c>
      <c r="D17" s="56" t="str">
        <f>'[3]Daily Roster'!$D17</f>
        <v>qq</v>
      </c>
      <c r="E17" s="51" t="str">
        <f>'[3]Daily Roster'!$E17</f>
        <v>qq</v>
      </c>
      <c r="F17" s="51" t="str">
        <f>'[3]Daily Roster'!$F17</f>
        <v>V.Hill</v>
      </c>
      <c r="G17" s="51">
        <f>'[3]Daily Roster'!$G17</f>
        <v>0</v>
      </c>
      <c r="H17" s="51" t="str">
        <f>'[3]Daily Roster'!$H17</f>
        <v>Madonna</v>
      </c>
      <c r="I17" s="51" t="str">
        <f>'[3]Daily Roster'!$I17</f>
        <v>Emma</v>
      </c>
      <c r="J17" s="51" t="str">
        <f>'[3]Daily Roster'!$J17</f>
        <v>Connie</v>
      </c>
      <c r="K17" s="51">
        <f>'[3]Daily Roster'!$K17</f>
        <v>0</v>
      </c>
      <c r="L17" s="51" t="str">
        <f>'[3]Daily Roster'!$L17</f>
        <v>Marisa</v>
      </c>
      <c r="M17" s="51">
        <f>'[3]Daily Roster'!$M17</f>
        <v>0</v>
      </c>
      <c r="N17" s="51">
        <f>'[3]Daily Roster'!$N17</f>
        <v>0</v>
      </c>
      <c r="O17" s="51" t="str">
        <f>'[3]Daily Roster'!$O17</f>
        <v>qq</v>
      </c>
      <c r="P17" s="51" t="str">
        <f>'[3]Daily Roster'!$P17</f>
        <v>Jane</v>
      </c>
      <c r="Q17" s="51" t="str">
        <f>'[3]Daily Roster'!$Q17</f>
        <v>QQ</v>
      </c>
      <c r="R17" s="51" t="str">
        <f>'[3]Daily Roster'!$R17</f>
        <v>Lynette</v>
      </c>
      <c r="S17" s="51">
        <f>'[3]Daily Roster'!$S17</f>
        <v>0</v>
      </c>
      <c r="T17" s="51">
        <f>'[3]Daily Roster'!$T17</f>
        <v>0</v>
      </c>
      <c r="U17" s="51" t="str">
        <f>'[3]Daily Roster'!$U17</f>
        <v>R.Batagol</v>
      </c>
      <c r="V17" s="51" t="str">
        <f>'[3]Daily Roster'!$V17</f>
        <v>blank</v>
      </c>
      <c r="W17" s="51" t="str">
        <f>'[3]Daily Roster'!$W17</f>
        <v>Erika</v>
      </c>
      <c r="X17" s="51" t="str">
        <f>'[3]Daily Roster'!$X17</f>
        <v>Huda</v>
      </c>
      <c r="Y17" s="51" t="str">
        <f>'[3]Daily Roster'!$Y17</f>
        <v>qq</v>
      </c>
      <c r="Z17" s="51" t="str">
        <f>'[3]Daily Roster'!$Z17</f>
        <v>V.Koo</v>
      </c>
      <c r="AA17" s="51">
        <f>'[3]Daily Roster'!$AA17</f>
        <v>0</v>
      </c>
      <c r="AB17" s="51" t="str">
        <f>'[3]Daily Roster'!$AB17</f>
        <v>Shirley</v>
      </c>
      <c r="AC17" s="51" t="str">
        <f>'[3]Daily Roster'!$AC17</f>
        <v>Silvana</v>
      </c>
      <c r="AD17" s="51" t="str">
        <f>'[3]Daily Roster'!$AD17</f>
        <v>A.Chong</v>
      </c>
      <c r="AE17" s="51" t="str">
        <f>'[3]Daily Roster'!$AE17</f>
        <v>blank</v>
      </c>
      <c r="AF17" s="51" t="str">
        <f>'[3]Daily Roster'!$AF17</f>
        <v>S.Kirsa</v>
      </c>
      <c r="AG17" s="51" t="str">
        <f>'[3]Daily Roster'!$AG17</f>
        <v>qq</v>
      </c>
      <c r="AH17" s="51" t="str">
        <f>'[3]Daily Roster'!$AH17</f>
        <v>Graham</v>
      </c>
      <c r="AI17" s="51">
        <f>'[3]Daily Roster'!$AI17</f>
        <v>0</v>
      </c>
      <c r="AJ17" s="51">
        <f>'[3]Daily Roster'!$AJ17</f>
        <v>0</v>
      </c>
    </row>
    <row r="18" spans="1:36" x14ac:dyDescent="0.3">
      <c r="A18" s="7">
        <v>43488</v>
      </c>
      <c r="B18" s="1" t="s">
        <v>2</v>
      </c>
      <c r="C18" s="56" t="str">
        <f>'[3]Daily Roster'!$C18</f>
        <v>Tom</v>
      </c>
      <c r="D18" s="56" t="str">
        <f>'[3]Daily Roster'!$D18</f>
        <v>Hayley</v>
      </c>
      <c r="E18" s="51" t="str">
        <f>'[3]Daily Roster'!$E18</f>
        <v>qq</v>
      </c>
      <c r="F18" s="51" t="str">
        <f>'[3]Daily Roster'!$F18</f>
        <v>V.Hill</v>
      </c>
      <c r="G18" s="51">
        <f>'[3]Daily Roster'!$G18</f>
        <v>0</v>
      </c>
      <c r="H18" s="51" t="str">
        <f>'[3]Daily Roster'!$H18</f>
        <v>Madonna</v>
      </c>
      <c r="I18" s="51" t="str">
        <f>'[3]Daily Roster'!$I18</f>
        <v>Emma</v>
      </c>
      <c r="J18" s="51" t="str">
        <f>'[3]Daily Roster'!$J18</f>
        <v>Connie</v>
      </c>
      <c r="K18" s="51">
        <f>'[3]Daily Roster'!$K18</f>
        <v>0</v>
      </c>
      <c r="L18" s="51" t="str">
        <f>'[3]Daily Roster'!$L18</f>
        <v>Marisa</v>
      </c>
      <c r="M18" s="51">
        <f>'[3]Daily Roster'!$M18</f>
        <v>0</v>
      </c>
      <c r="N18" s="51">
        <f>'[3]Daily Roster'!$N18</f>
        <v>0</v>
      </c>
      <c r="O18" s="51" t="str">
        <f>'[3]Daily Roster'!$O18</f>
        <v>qq</v>
      </c>
      <c r="P18" s="51" t="str">
        <f>'[3]Daily Roster'!$P18</f>
        <v>Jane</v>
      </c>
      <c r="Q18" s="51" t="str">
        <f>'[3]Daily Roster'!$Q18</f>
        <v>QQ</v>
      </c>
      <c r="R18" s="51" t="str">
        <f>'[3]Daily Roster'!$R18</f>
        <v>Lynette</v>
      </c>
      <c r="S18" s="51">
        <f>'[3]Daily Roster'!$S18</f>
        <v>0</v>
      </c>
      <c r="T18" s="51">
        <f>'[3]Daily Roster'!$T18</f>
        <v>0</v>
      </c>
      <c r="U18" s="51" t="str">
        <f>'[3]Daily Roster'!$U18</f>
        <v>qq</v>
      </c>
      <c r="V18" s="51" t="str">
        <f>'[3]Daily Roster'!$V18</f>
        <v>blank</v>
      </c>
      <c r="W18" s="51" t="str">
        <f>'[3]Daily Roster'!$W18</f>
        <v>Erika</v>
      </c>
      <c r="X18" s="51" t="str">
        <f>'[3]Daily Roster'!$X18</f>
        <v>qq</v>
      </c>
      <c r="Y18" s="51" t="str">
        <f>'[3]Daily Roster'!$Y18</f>
        <v>Kaman</v>
      </c>
      <c r="Z18" s="51" t="str">
        <f>'[3]Daily Roster'!$Z18</f>
        <v>Paree</v>
      </c>
      <c r="AA18" s="51">
        <f>'[3]Daily Roster'!$AA18</f>
        <v>0</v>
      </c>
      <c r="AB18" s="51" t="str">
        <f>'[3]Daily Roster'!$AB18</f>
        <v>Shirley</v>
      </c>
      <c r="AC18" s="51" t="str">
        <f>'[3]Daily Roster'!$AC18</f>
        <v>qq</v>
      </c>
      <c r="AD18" s="51" t="str">
        <f>'[3]Daily Roster'!$AD18</f>
        <v>A.Chong</v>
      </c>
      <c r="AE18" s="51" t="str">
        <f>'[3]Daily Roster'!$AE18</f>
        <v>blank</v>
      </c>
      <c r="AF18" s="51" t="str">
        <f>'[3]Daily Roster'!$AF18</f>
        <v>S.Kirsa</v>
      </c>
      <c r="AG18" s="51" t="str">
        <f>'[3]Daily Roster'!$AG18</f>
        <v>qq</v>
      </c>
      <c r="AH18" s="51" t="str">
        <f>'[3]Daily Roster'!$AH18</f>
        <v>Graham</v>
      </c>
      <c r="AI18" s="51">
        <f>'[3]Daily Roster'!$AI18</f>
        <v>0</v>
      </c>
      <c r="AJ18" s="51">
        <f>'[3]Daily Roster'!$AJ18</f>
        <v>0</v>
      </c>
    </row>
    <row r="19" spans="1:36" x14ac:dyDescent="0.3">
      <c r="A19" s="7">
        <v>43489</v>
      </c>
      <c r="B19" s="1" t="s">
        <v>3</v>
      </c>
      <c r="C19" s="56" t="str">
        <f>'[3]Daily Roster'!$C19</f>
        <v>Wendy</v>
      </c>
      <c r="D19" s="56" t="str">
        <f>'[3]Daily Roster'!$D19</f>
        <v>Hayley</v>
      </c>
      <c r="E19" s="51" t="str">
        <f>'[3]Daily Roster'!$E19</f>
        <v>qq</v>
      </c>
      <c r="F19" s="51" t="str">
        <f>'[3]Daily Roster'!$F19</f>
        <v>V.Hill</v>
      </c>
      <c r="G19" s="51">
        <f>'[3]Daily Roster'!$G19</f>
        <v>0</v>
      </c>
      <c r="H19" s="51" t="str">
        <f>'[3]Daily Roster'!$H19</f>
        <v>Madonna</v>
      </c>
      <c r="I19" s="51" t="str">
        <f>'[3]Daily Roster'!$I19</f>
        <v>Emma</v>
      </c>
      <c r="J19" s="51" t="str">
        <f>'[3]Daily Roster'!$J19</f>
        <v>Connie</v>
      </c>
      <c r="K19" s="51">
        <f>'[3]Daily Roster'!$K19</f>
        <v>0</v>
      </c>
      <c r="L19" s="51" t="str">
        <f>'[3]Daily Roster'!$L19</f>
        <v>Marisa</v>
      </c>
      <c r="M19" s="51">
        <f>'[3]Daily Roster'!$M19</f>
        <v>0</v>
      </c>
      <c r="N19" s="51">
        <f>'[3]Daily Roster'!$N19</f>
        <v>0</v>
      </c>
      <c r="O19" s="51" t="str">
        <f>'[3]Daily Roster'!$O19</f>
        <v>qq</v>
      </c>
      <c r="P19" s="51" t="str">
        <f>'[3]Daily Roster'!$P19</f>
        <v>Jane</v>
      </c>
      <c r="Q19" s="51" t="str">
        <f>'[3]Daily Roster'!$Q19</f>
        <v>qq</v>
      </c>
      <c r="R19" s="51" t="str">
        <f>'[3]Daily Roster'!$R19</f>
        <v>Lynette</v>
      </c>
      <c r="S19" s="51">
        <f>'[3]Daily Roster'!$S19</f>
        <v>0</v>
      </c>
      <c r="T19" s="51">
        <f>'[3]Daily Roster'!$T19</f>
        <v>0</v>
      </c>
      <c r="U19" s="51" t="str">
        <f>'[3]Daily Roster'!$U19</f>
        <v>qq</v>
      </c>
      <c r="V19" s="51" t="str">
        <f>'[3]Daily Roster'!$V19</f>
        <v>QQ</v>
      </c>
      <c r="W19" s="51" t="str">
        <f>'[3]Daily Roster'!$W19</f>
        <v>qq</v>
      </c>
      <c r="X19" s="51" t="str">
        <f>'[3]Daily Roster'!$X19</f>
        <v>qq</v>
      </c>
      <c r="Y19" s="51" t="str">
        <f>'[3]Daily Roster'!$Y19</f>
        <v>Kaman</v>
      </c>
      <c r="Z19" s="51" t="str">
        <f>'[3]Daily Roster'!$Z19</f>
        <v>V.Koo</v>
      </c>
      <c r="AA19" s="51">
        <f>'[3]Daily Roster'!$AA19</f>
        <v>0</v>
      </c>
      <c r="AB19" s="51" t="str">
        <f>'[3]Daily Roster'!$AB19</f>
        <v>Shirley</v>
      </c>
      <c r="AC19" s="51" t="str">
        <f>'[3]Daily Roster'!$AC19</f>
        <v>qq</v>
      </c>
      <c r="AD19" s="51" t="str">
        <f>'[3]Daily Roster'!$AD19</f>
        <v>A.Chong</v>
      </c>
      <c r="AE19" s="51" t="str">
        <f>'[3]Daily Roster'!$AE19</f>
        <v>blank</v>
      </c>
      <c r="AF19" s="51" t="str">
        <f>'[3]Daily Roster'!$AF19</f>
        <v>S.Kirsa</v>
      </c>
      <c r="AG19" s="51" t="str">
        <f>'[3]Daily Roster'!$AG19</f>
        <v>qq</v>
      </c>
      <c r="AH19" s="51" t="str">
        <f>'[3]Daily Roster'!$AH19</f>
        <v>Graham</v>
      </c>
      <c r="AI19" s="51">
        <f>'[3]Daily Roster'!$AI19</f>
        <v>0</v>
      </c>
      <c r="AJ19" s="51">
        <f>'[3]Daily Roster'!$AJ19</f>
        <v>0</v>
      </c>
    </row>
    <row r="20" spans="1:36" x14ac:dyDescent="0.3">
      <c r="A20" s="7">
        <v>43490</v>
      </c>
      <c r="B20" s="1" t="s">
        <v>4</v>
      </c>
      <c r="C20" s="56" t="str">
        <f>'[3]Daily Roster'!$C20</f>
        <v>Tom</v>
      </c>
      <c r="D20" s="56" t="str">
        <f>'[3]Daily Roster'!$D20</f>
        <v>qq</v>
      </c>
      <c r="E20" s="51" t="str">
        <f>'[3]Daily Roster'!$E20</f>
        <v>qq</v>
      </c>
      <c r="F20" s="51" t="str">
        <f>'[3]Daily Roster'!$F20</f>
        <v>V.Hill</v>
      </c>
      <c r="G20" s="51">
        <f>'[3]Daily Roster'!$G20</f>
        <v>0</v>
      </c>
      <c r="H20" s="51" t="str">
        <f>'[3]Daily Roster'!$H20</f>
        <v>Madonna</v>
      </c>
      <c r="I20" s="51" t="str">
        <f>'[3]Daily Roster'!$I20</f>
        <v>Emma</v>
      </c>
      <c r="J20" s="51" t="str">
        <f>'[3]Daily Roster'!$J20</f>
        <v>Connie</v>
      </c>
      <c r="K20" s="51">
        <f>'[3]Daily Roster'!$K20</f>
        <v>0</v>
      </c>
      <c r="L20" s="51" t="str">
        <f>'[3]Daily Roster'!$L20</f>
        <v>qq</v>
      </c>
      <c r="M20" s="51">
        <f>'[3]Daily Roster'!$M20</f>
        <v>0</v>
      </c>
      <c r="N20" s="51">
        <f>'[3]Daily Roster'!$N20</f>
        <v>0</v>
      </c>
      <c r="O20" s="51" t="str">
        <f>'[3]Daily Roster'!$O20</f>
        <v>Eugene</v>
      </c>
      <c r="P20" s="51" t="str">
        <f>'[3]Daily Roster'!$P20</f>
        <v>Jane</v>
      </c>
      <c r="Q20" s="51" t="str">
        <f>'[3]Daily Roster'!$Q20</f>
        <v>qq</v>
      </c>
      <c r="R20" s="51" t="str">
        <f>'[3]Daily Roster'!$R20</f>
        <v>Lynette</v>
      </c>
      <c r="S20" s="51">
        <f>'[3]Daily Roster'!$S20</f>
        <v>0</v>
      </c>
      <c r="T20" s="51">
        <f>'[3]Daily Roster'!$T20</f>
        <v>0</v>
      </c>
      <c r="U20" s="51" t="str">
        <f>'[3]Daily Roster'!$U20</f>
        <v>qq</v>
      </c>
      <c r="V20" s="51" t="str">
        <f>'[3]Daily Roster'!$V20</f>
        <v>blank</v>
      </c>
      <c r="W20" s="51" t="str">
        <f>'[3]Daily Roster'!$W20</f>
        <v>Erika</v>
      </c>
      <c r="X20" s="51" t="str">
        <f>'[3]Daily Roster'!$X20</f>
        <v>qq</v>
      </c>
      <c r="Y20" s="51" t="str">
        <f>'[3]Daily Roster'!$Y20</f>
        <v>qq</v>
      </c>
      <c r="Z20" s="51" t="str">
        <f>'[3]Daily Roster'!$Z20</f>
        <v>V.Koo</v>
      </c>
      <c r="AA20" s="51">
        <f>'[3]Daily Roster'!$AA20</f>
        <v>0</v>
      </c>
      <c r="AB20" s="51" t="str">
        <f>'[3]Daily Roster'!$AB20</f>
        <v>Shirley</v>
      </c>
      <c r="AC20" s="51" t="str">
        <f>'[3]Daily Roster'!$AC20</f>
        <v>qq</v>
      </c>
      <c r="AD20" s="51" t="str">
        <f>'[3]Daily Roster'!$AD20</f>
        <v>A.Chong</v>
      </c>
      <c r="AE20" s="51" t="str">
        <f>'[3]Daily Roster'!$AE20</f>
        <v>blank</v>
      </c>
      <c r="AF20" s="51" t="str">
        <f>'[3]Daily Roster'!$AF20</f>
        <v>S.Kirsa</v>
      </c>
      <c r="AG20" s="51" t="str">
        <f>'[3]Daily Roster'!$AG20</f>
        <v>qq</v>
      </c>
      <c r="AH20" s="51" t="str">
        <f>'[3]Daily Roster'!$AH20</f>
        <v>Graham</v>
      </c>
      <c r="AI20" s="51">
        <f>'[3]Daily Roster'!$AI20</f>
        <v>0</v>
      </c>
      <c r="AJ20" s="51">
        <f>'[3]Daily Roster'!$AJ20</f>
        <v>0</v>
      </c>
    </row>
    <row r="21" spans="1:36" x14ac:dyDescent="0.3">
      <c r="A21" s="7">
        <v>43493</v>
      </c>
      <c r="B21" s="1" t="s">
        <v>5</v>
      </c>
      <c r="C21" s="56" t="str">
        <f>'[3]Daily Roster'!$C21</f>
        <v>Public Holiday</v>
      </c>
      <c r="D21" s="56" t="str">
        <f>'[3]Daily Roster'!$D21</f>
        <v>Public Holiday</v>
      </c>
      <c r="E21" s="51" t="str">
        <f>'[3]Daily Roster'!$E21</f>
        <v>Public Holiday</v>
      </c>
      <c r="F21" s="51" t="str">
        <f>'[3]Daily Roster'!$F21</f>
        <v>Public Holiday</v>
      </c>
      <c r="G21" s="51" t="str">
        <f>'[3]Daily Roster'!$G21</f>
        <v>Public Holiday</v>
      </c>
      <c r="H21" s="51" t="str">
        <f>'[3]Daily Roster'!$H21</f>
        <v>Public Holiday</v>
      </c>
      <c r="I21" s="51" t="str">
        <f>'[3]Daily Roster'!$I21</f>
        <v>Public Holiday</v>
      </c>
      <c r="J21" s="51" t="str">
        <f>'[3]Daily Roster'!$J21</f>
        <v>Public Holiday</v>
      </c>
      <c r="K21" s="51" t="str">
        <f>'[3]Daily Roster'!$K21</f>
        <v>Public Holiday</v>
      </c>
      <c r="L21" s="51" t="str">
        <f>'[3]Daily Roster'!$L21</f>
        <v>Public Holiday</v>
      </c>
      <c r="M21" s="51" t="str">
        <f>'[3]Daily Roster'!$M21</f>
        <v>Public Holiday</v>
      </c>
      <c r="N21" s="51" t="str">
        <f>'[3]Daily Roster'!$N21</f>
        <v>Public Holiday</v>
      </c>
      <c r="O21" s="51" t="str">
        <f>'[3]Daily Roster'!$O21</f>
        <v>Public Holiday</v>
      </c>
      <c r="P21" s="51" t="str">
        <f>'[3]Daily Roster'!$P21</f>
        <v>Public Holiday</v>
      </c>
      <c r="Q21" s="51" t="str">
        <f>'[3]Daily Roster'!$Q21</f>
        <v>Public Holiday</v>
      </c>
      <c r="R21" s="51" t="str">
        <f>'[3]Daily Roster'!$R21</f>
        <v>Public Holiday</v>
      </c>
      <c r="S21" s="51" t="str">
        <f>'[3]Daily Roster'!$S21</f>
        <v>Public Holiday</v>
      </c>
      <c r="T21" s="51" t="str">
        <f>'[3]Daily Roster'!$T21</f>
        <v>Public Holiday</v>
      </c>
      <c r="U21" s="51" t="str">
        <f>'[3]Daily Roster'!$U21</f>
        <v>Public Holiday</v>
      </c>
      <c r="V21" s="51" t="str">
        <f>'[3]Daily Roster'!$V21</f>
        <v>Public Holiday</v>
      </c>
      <c r="W21" s="51" t="str">
        <f>'[3]Daily Roster'!$W21</f>
        <v>Public Holiday</v>
      </c>
      <c r="X21" s="51" t="str">
        <f>'[3]Daily Roster'!$X21</f>
        <v>Public Holiday</v>
      </c>
      <c r="Y21" s="51" t="str">
        <f>'[3]Daily Roster'!$Y21</f>
        <v>Public Holiday</v>
      </c>
      <c r="Z21" s="51" t="str">
        <f>'[3]Daily Roster'!$Z21</f>
        <v>Public Holiday</v>
      </c>
      <c r="AA21" s="51" t="str">
        <f>'[3]Daily Roster'!$AA21</f>
        <v>Public Holiday</v>
      </c>
      <c r="AB21" s="51" t="str">
        <f>'[3]Daily Roster'!$AB21</f>
        <v>Public Holiday</v>
      </c>
      <c r="AC21" s="51" t="str">
        <f>'[3]Daily Roster'!$AC21</f>
        <v>Public Holiday</v>
      </c>
      <c r="AD21" s="51" t="str">
        <f>'[3]Daily Roster'!$AD21</f>
        <v>Public Holiday</v>
      </c>
      <c r="AE21" s="51" t="str">
        <f>'[3]Daily Roster'!$AE21</f>
        <v>Public Holiday</v>
      </c>
      <c r="AF21" s="51" t="str">
        <f>'[3]Daily Roster'!$AF21</f>
        <v>Public Holiday</v>
      </c>
      <c r="AG21" s="51" t="str">
        <f>'[3]Daily Roster'!$AG21</f>
        <v>Public Holiday</v>
      </c>
      <c r="AH21" s="51" t="str">
        <f>'[3]Daily Roster'!$AH21</f>
        <v>Public Holiday</v>
      </c>
      <c r="AI21" s="51" t="str">
        <f>'[3]Daily Roster'!$AI21</f>
        <v>Public Holiday</v>
      </c>
      <c r="AJ21" s="51">
        <f>'[3]Daily Roster'!$AJ21</f>
        <v>0</v>
      </c>
    </row>
    <row r="22" spans="1:36" x14ac:dyDescent="0.3">
      <c r="A22" s="7">
        <v>43494</v>
      </c>
      <c r="B22" s="1" t="s">
        <v>1</v>
      </c>
      <c r="C22" s="56" t="str">
        <f>'[3]Daily Roster'!$C22</f>
        <v>Tom</v>
      </c>
      <c r="D22" s="56" t="str">
        <f>'[3]Daily Roster'!$D22</f>
        <v>Bronwyn</v>
      </c>
      <c r="E22" s="51" t="str">
        <f>'[3]Daily Roster'!$E22</f>
        <v>qq</v>
      </c>
      <c r="F22" s="51" t="str">
        <f>'[3]Daily Roster'!$F22</f>
        <v>V.Hill</v>
      </c>
      <c r="G22" s="51" t="str">
        <f>'[3]Daily Roster'!$G22</f>
        <v>qq</v>
      </c>
      <c r="H22" s="51" t="str">
        <f>'[3]Daily Roster'!$H22</f>
        <v>Madonna</v>
      </c>
      <c r="I22" s="51" t="str">
        <f>'[3]Daily Roster'!$I22</f>
        <v>Emma</v>
      </c>
      <c r="J22" s="51" t="str">
        <f>'[3]Daily Roster'!$J22</f>
        <v>qq</v>
      </c>
      <c r="K22" s="51">
        <f>'[3]Daily Roster'!$K22</f>
        <v>0</v>
      </c>
      <c r="L22" s="51" t="str">
        <f>'[3]Daily Roster'!$L22</f>
        <v>Marisa</v>
      </c>
      <c r="M22" s="51">
        <f>'[3]Daily Roster'!$M22</f>
        <v>0</v>
      </c>
      <c r="N22" s="51">
        <f>'[3]Daily Roster'!$N22</f>
        <v>0</v>
      </c>
      <c r="O22" s="51">
        <f>'[3]Daily Roster'!$O22</f>
        <v>0</v>
      </c>
      <c r="P22" s="51" t="str">
        <f>'[3]Daily Roster'!$P22</f>
        <v>Jane</v>
      </c>
      <c r="Q22" s="51" t="str">
        <f>'[3]Daily Roster'!$Q22</f>
        <v>Rasangi</v>
      </c>
      <c r="R22" s="51" t="str">
        <f>'[3]Daily Roster'!$R22</f>
        <v>Lynette</v>
      </c>
      <c r="S22" s="51" t="str">
        <f>'[3]Daily Roster'!$S22</f>
        <v>qq</v>
      </c>
      <c r="T22" s="51" t="str">
        <f>'[3]Daily Roster'!$T22</f>
        <v>Bunmi</v>
      </c>
      <c r="U22" s="51" t="str">
        <f>'[3]Daily Roster'!$U22</f>
        <v>R.Batagol</v>
      </c>
      <c r="V22" s="51" t="str">
        <f>'[3]Daily Roster'!$V22</f>
        <v>C.McAvaney</v>
      </c>
      <c r="W22" s="51" t="str">
        <f>'[3]Daily Roster'!$W22</f>
        <v>Erika</v>
      </c>
      <c r="X22" s="51" t="str">
        <f>'[3]Daily Roster'!$X22</f>
        <v>qq</v>
      </c>
      <c r="Y22" s="51" t="str">
        <f>'[3]Daily Roster'!$Y22</f>
        <v>qq</v>
      </c>
      <c r="Z22" s="51" t="str">
        <f>'[3]Daily Roster'!$Z22</f>
        <v>V.Koo</v>
      </c>
      <c r="AA22" s="51">
        <f>'[3]Daily Roster'!$AA22</f>
        <v>0</v>
      </c>
      <c r="AB22" s="51" t="str">
        <f>'[3]Daily Roster'!$AB22</f>
        <v>Shirley</v>
      </c>
      <c r="AC22" s="51" t="str">
        <f>'[3]Daily Roster'!$AC22</f>
        <v>Silvana / Anna</v>
      </c>
      <c r="AD22" s="51" t="str">
        <f>'[3]Daily Roster'!$AD22</f>
        <v>A.Chong</v>
      </c>
      <c r="AE22" s="51" t="str">
        <f>'[3]Daily Roster'!$AE22</f>
        <v>blank</v>
      </c>
      <c r="AF22" s="51" t="str">
        <f>'[3]Daily Roster'!$AF22</f>
        <v>S.Kirsa</v>
      </c>
      <c r="AG22" s="51" t="str">
        <f>'[3]Daily Roster'!$AG22</f>
        <v>N.Dirnbauer</v>
      </c>
      <c r="AH22" s="51" t="str">
        <f>'[3]Daily Roster'!$AH22</f>
        <v>Graham</v>
      </c>
      <c r="AI22" s="51">
        <f>'[3]Daily Roster'!$AI22</f>
        <v>0</v>
      </c>
      <c r="AJ22" s="51">
        <f>'[3]Daily Roster'!$AJ22</f>
        <v>0</v>
      </c>
    </row>
    <row r="23" spans="1:36" x14ac:dyDescent="0.3">
      <c r="A23" s="7">
        <v>43495</v>
      </c>
      <c r="B23" s="1" t="s">
        <v>2</v>
      </c>
      <c r="C23" s="56" t="str">
        <f>'[3]Daily Roster'!$C23</f>
        <v>Wendy</v>
      </c>
      <c r="D23" s="56" t="str">
        <f>'[3]Daily Roster'!$D23</f>
        <v>Hayley</v>
      </c>
      <c r="E23" s="51" t="str">
        <f>'[3]Daily Roster'!$E23</f>
        <v>qq</v>
      </c>
      <c r="F23" s="51" t="str">
        <f>'[3]Daily Roster'!$F23</f>
        <v>V.Hill</v>
      </c>
      <c r="G23" s="51" t="str">
        <f>'[3]Daily Roster'!$G23</f>
        <v>qq</v>
      </c>
      <c r="H23" s="51" t="str">
        <f>'[3]Daily Roster'!$H23</f>
        <v>Madonna</v>
      </c>
      <c r="I23" s="51" t="str">
        <f>'[3]Daily Roster'!$I23</f>
        <v>qq</v>
      </c>
      <c r="J23" s="51" t="str">
        <f>'[3]Daily Roster'!$J23</f>
        <v>Connie</v>
      </c>
      <c r="K23" s="51">
        <f>'[3]Daily Roster'!$K23</f>
        <v>0</v>
      </c>
      <c r="L23" s="51" t="str">
        <f>'[3]Daily Roster'!$L23</f>
        <v>Marisa</v>
      </c>
      <c r="M23" s="51">
        <f>'[3]Daily Roster'!$M23</f>
        <v>0</v>
      </c>
      <c r="N23" s="51">
        <f>'[3]Daily Roster'!$N23</f>
        <v>0</v>
      </c>
      <c r="O23" s="51">
        <f>'[3]Daily Roster'!$O23</f>
        <v>0</v>
      </c>
      <c r="P23" s="51" t="str">
        <f>'[3]Daily Roster'!$P23</f>
        <v>Jane</v>
      </c>
      <c r="Q23" s="51" t="str">
        <f>'[3]Daily Roster'!$Q23</f>
        <v>Rasangi</v>
      </c>
      <c r="R23" s="51" t="str">
        <f>'[3]Daily Roster'!$R23</f>
        <v>Lynette</v>
      </c>
      <c r="S23" s="51" t="str">
        <f>'[3]Daily Roster'!$S23</f>
        <v>qq</v>
      </c>
      <c r="T23" s="51" t="str">
        <f>'[3]Daily Roster'!$T23</f>
        <v>Bunmi</v>
      </c>
      <c r="U23" s="51" t="str">
        <f>'[3]Daily Roster'!$U23</f>
        <v>qq</v>
      </c>
      <c r="V23" s="51" t="str">
        <f>'[3]Daily Roster'!$V23</f>
        <v>C.McAvaney</v>
      </c>
      <c r="W23" s="51" t="str">
        <f>'[3]Daily Roster'!$W23</f>
        <v>Erika</v>
      </c>
      <c r="X23" s="51" t="str">
        <f>'[3]Daily Roster'!$X23</f>
        <v>qq</v>
      </c>
      <c r="Y23" s="51" t="str">
        <f>'[3]Daily Roster'!$Y23</f>
        <v>Kaman</v>
      </c>
      <c r="Z23" s="51" t="str">
        <f>'[3]Daily Roster'!$Z23</f>
        <v>Paree</v>
      </c>
      <c r="AA23" s="51">
        <f>'[3]Daily Roster'!$AA23</f>
        <v>0</v>
      </c>
      <c r="AB23" s="51" t="str">
        <f>'[3]Daily Roster'!$AB23</f>
        <v>Shirley</v>
      </c>
      <c r="AC23" s="51" t="str">
        <f>'[3]Daily Roster'!$AC23</f>
        <v>qq</v>
      </c>
      <c r="AD23" s="51" t="str">
        <f>'[3]Daily Roster'!$AD23</f>
        <v>A.Chong</v>
      </c>
      <c r="AE23" s="51" t="str">
        <f>'[3]Daily Roster'!$AE23</f>
        <v>blank</v>
      </c>
      <c r="AF23" s="51" t="str">
        <f>'[3]Daily Roster'!$AF23</f>
        <v>S.Kirsa</v>
      </c>
      <c r="AG23" s="51" t="str">
        <f>'[3]Daily Roster'!$AG23</f>
        <v>N.Dirnbauer</v>
      </c>
      <c r="AH23" s="51" t="str">
        <f>'[3]Daily Roster'!$AH23</f>
        <v>Graham</v>
      </c>
      <c r="AI23" s="51">
        <f>'[3]Daily Roster'!$AI23</f>
        <v>0</v>
      </c>
      <c r="AJ23" s="51">
        <f>'[3]Daily Roster'!$AJ23</f>
        <v>0</v>
      </c>
    </row>
    <row r="24" spans="1:36" x14ac:dyDescent="0.3">
      <c r="A24" s="7">
        <v>43496</v>
      </c>
      <c r="B24" s="1" t="s">
        <v>3</v>
      </c>
      <c r="C24" s="56" t="str">
        <f>'[3]Daily Roster'!$C24</f>
        <v>Tom</v>
      </c>
      <c r="D24" s="56" t="str">
        <f>'[3]Daily Roster'!$D24</f>
        <v>Hayley</v>
      </c>
      <c r="E24" s="51" t="str">
        <f>'[3]Daily Roster'!$E24</f>
        <v>qq</v>
      </c>
      <c r="F24" s="51" t="str">
        <f>'[3]Daily Roster'!$F24</f>
        <v>V.Hill</v>
      </c>
      <c r="G24" s="51" t="str">
        <f>'[3]Daily Roster'!$G24</f>
        <v>qq</v>
      </c>
      <c r="H24" s="51" t="str">
        <f>'[3]Daily Roster'!$H24</f>
        <v>Madonna</v>
      </c>
      <c r="I24" s="51" t="str">
        <f>'[3]Daily Roster'!$I24</f>
        <v>Emma</v>
      </c>
      <c r="J24" s="51" t="str">
        <f>'[3]Daily Roster'!$J24</f>
        <v>qq</v>
      </c>
      <c r="K24" s="51">
        <f>'[3]Daily Roster'!$K24</f>
        <v>0</v>
      </c>
      <c r="L24" s="51" t="str">
        <f>'[3]Daily Roster'!$L24</f>
        <v>Marisa</v>
      </c>
      <c r="M24" s="51">
        <f>'[3]Daily Roster'!$M24</f>
        <v>0</v>
      </c>
      <c r="N24" s="51">
        <f>'[3]Daily Roster'!$N24</f>
        <v>0</v>
      </c>
      <c r="O24" s="51">
        <f>'[3]Daily Roster'!$O24</f>
        <v>0</v>
      </c>
      <c r="P24" s="51" t="str">
        <f>'[3]Daily Roster'!$P24</f>
        <v>Jane</v>
      </c>
      <c r="Q24" s="51" t="str">
        <f>'[3]Daily Roster'!$Q24</f>
        <v>Rasangi</v>
      </c>
      <c r="R24" s="51" t="str">
        <f>'[3]Daily Roster'!$R24</f>
        <v>Lynette</v>
      </c>
      <c r="S24" s="51" t="str">
        <f>'[3]Daily Roster'!$S24</f>
        <v>qq</v>
      </c>
      <c r="T24" s="51" t="str">
        <f>'[3]Daily Roster'!$T24</f>
        <v>Bunmi</v>
      </c>
      <c r="U24" s="51" t="str">
        <f>'[3]Daily Roster'!$U24</f>
        <v>qq</v>
      </c>
      <c r="V24" s="51" t="str">
        <f>'[3]Daily Roster'!$V24</f>
        <v>QQ</v>
      </c>
      <c r="W24" s="51" t="str">
        <f>'[3]Daily Roster'!$W24</f>
        <v>qq</v>
      </c>
      <c r="X24" s="51" t="str">
        <f>'[3]Daily Roster'!$X24</f>
        <v>qq</v>
      </c>
      <c r="Y24" s="51" t="str">
        <f>'[3]Daily Roster'!$Y24</f>
        <v>Kaman</v>
      </c>
      <c r="Z24" s="51" t="str">
        <f>'[3]Daily Roster'!$Z24</f>
        <v>V.Koo</v>
      </c>
      <c r="AA24" s="51">
        <f>'[3]Daily Roster'!$AA24</f>
        <v>0</v>
      </c>
      <c r="AB24" s="51" t="str">
        <f>'[3]Daily Roster'!$AB24</f>
        <v>Shirley</v>
      </c>
      <c r="AC24" s="51" t="str">
        <f>'[3]Daily Roster'!$AC24</f>
        <v>qq</v>
      </c>
      <c r="AD24" s="51" t="str">
        <f>'[3]Daily Roster'!$AD24</f>
        <v>A.Chong</v>
      </c>
      <c r="AE24" s="51" t="str">
        <f>'[3]Daily Roster'!$AE24</f>
        <v>blank</v>
      </c>
      <c r="AF24" s="51" t="str">
        <f>'[3]Daily Roster'!$AF24</f>
        <v>S.Kirsa</v>
      </c>
      <c r="AG24" s="51" t="str">
        <f>'[3]Daily Roster'!$AG24</f>
        <v>N.Dirnbauer</v>
      </c>
      <c r="AH24" s="51" t="str">
        <f>'[3]Daily Roster'!$AH24</f>
        <v>Graham</v>
      </c>
      <c r="AI24" s="51">
        <f>'[3]Daily Roster'!$AI24</f>
        <v>0</v>
      </c>
      <c r="AJ24" s="51">
        <f>'[3]Daily Roster'!$AJ24</f>
        <v>0</v>
      </c>
    </row>
    <row r="25" spans="1:36" x14ac:dyDescent="0.3">
      <c r="A25" s="7">
        <v>43497</v>
      </c>
      <c r="B25" s="1" t="s">
        <v>4</v>
      </c>
      <c r="C25" s="56" t="str">
        <f>'[3]Daily Roster'!$C25</f>
        <v>Wendy</v>
      </c>
      <c r="D25" s="56" t="str">
        <f>'[3]Daily Roster'!$D25</f>
        <v>Hayley</v>
      </c>
      <c r="E25" s="51" t="str">
        <f>'[3]Daily Roster'!$E25</f>
        <v>qq</v>
      </c>
      <c r="F25" s="51" t="str">
        <f>'[3]Daily Roster'!$F25</f>
        <v>V.Hill</v>
      </c>
      <c r="G25" s="51" t="str">
        <f>'[3]Daily Roster'!$G25</f>
        <v>qq</v>
      </c>
      <c r="H25" s="51" t="str">
        <f>'[3]Daily Roster'!$H25</f>
        <v>qq</v>
      </c>
      <c r="I25" s="51" t="str">
        <f>'[3]Daily Roster'!$I25</f>
        <v>qq</v>
      </c>
      <c r="J25" s="51" t="str">
        <f>'[3]Daily Roster'!$J25</f>
        <v>Connie</v>
      </c>
      <c r="K25" s="51">
        <f>'[3]Daily Roster'!$K25</f>
        <v>0</v>
      </c>
      <c r="L25" s="51" t="str">
        <f>'[3]Daily Roster'!$L25</f>
        <v>qq</v>
      </c>
      <c r="M25" s="51">
        <f>'[3]Daily Roster'!$M25</f>
        <v>0</v>
      </c>
      <c r="N25" s="51">
        <f>'[3]Daily Roster'!$N25</f>
        <v>0</v>
      </c>
      <c r="O25" s="51">
        <f>'[3]Daily Roster'!$O25</f>
        <v>0</v>
      </c>
      <c r="P25" s="51" t="str">
        <f>'[3]Daily Roster'!$P25</f>
        <v>Jane</v>
      </c>
      <c r="Q25" s="51" t="str">
        <f>'[3]Daily Roster'!$Q25</f>
        <v>Rasangi</v>
      </c>
      <c r="R25" s="51" t="str">
        <f>'[3]Daily Roster'!$R25</f>
        <v>Lynette</v>
      </c>
      <c r="S25" s="51" t="str">
        <f>'[3]Daily Roster'!$S25</f>
        <v>qq</v>
      </c>
      <c r="T25" s="51" t="str">
        <f>'[3]Daily Roster'!$T25</f>
        <v>Bunmi</v>
      </c>
      <c r="U25" s="51" t="str">
        <f>'[3]Daily Roster'!$U25</f>
        <v>qq</v>
      </c>
      <c r="V25" s="51" t="str">
        <f>'[3]Daily Roster'!$V25</f>
        <v>C.McAvaney</v>
      </c>
      <c r="W25" s="51" t="str">
        <f>'[3]Daily Roster'!$W25</f>
        <v>Erika</v>
      </c>
      <c r="X25" s="51" t="str">
        <f>'[3]Daily Roster'!$X25</f>
        <v>qq</v>
      </c>
      <c r="Y25" s="51" t="str">
        <f>'[3]Daily Roster'!$Y25</f>
        <v>Kaman</v>
      </c>
      <c r="Z25" s="51" t="str">
        <f>'[3]Daily Roster'!$Z25</f>
        <v>V.Koo</v>
      </c>
      <c r="AA25" s="51">
        <f>'[3]Daily Roster'!$AA25</f>
        <v>0</v>
      </c>
      <c r="AB25" s="51" t="str">
        <f>'[3]Daily Roster'!$AB25</f>
        <v>Shirley</v>
      </c>
      <c r="AC25" s="51" t="str">
        <f>'[3]Daily Roster'!$AC25</f>
        <v>qq</v>
      </c>
      <c r="AD25" s="51" t="str">
        <f>'[3]Daily Roster'!$AD25</f>
        <v>A.Chong</v>
      </c>
      <c r="AE25" s="51" t="str">
        <f>'[3]Daily Roster'!$AE25</f>
        <v>blank</v>
      </c>
      <c r="AF25" s="51" t="str">
        <f>'[3]Daily Roster'!$AF25</f>
        <v>S.Kirsa</v>
      </c>
      <c r="AG25" s="51" t="str">
        <f>'[3]Daily Roster'!$AG25</f>
        <v>N.Dirnbauer</v>
      </c>
      <c r="AH25" s="51" t="str">
        <f>'[3]Daily Roster'!$AH25</f>
        <v>Graham</v>
      </c>
      <c r="AI25" s="51">
        <f>'[3]Daily Roster'!$AI25</f>
        <v>0</v>
      </c>
      <c r="AJ25" s="51">
        <f>'[3]Daily Roster'!$AJ25</f>
        <v>0</v>
      </c>
    </row>
    <row r="26" spans="1:36" x14ac:dyDescent="0.3">
      <c r="A26" s="7">
        <v>43500</v>
      </c>
      <c r="B26" s="1" t="s">
        <v>5</v>
      </c>
      <c r="C26" s="56" t="str">
        <f>'[3]Daily Roster'!$C26</f>
        <v>Wendy</v>
      </c>
      <c r="D26" s="56" t="str">
        <f>'[3]Daily Roster'!$D26</f>
        <v>Bronwyn</v>
      </c>
      <c r="E26" s="51" t="str">
        <f>'[3]Daily Roster'!$E26</f>
        <v>Stav</v>
      </c>
      <c r="F26" s="51" t="str">
        <f>'[3]Daily Roster'!$F26</f>
        <v>V.Hill</v>
      </c>
      <c r="G26" s="51" t="str">
        <f>'[3]Daily Roster'!$G26</f>
        <v>qq</v>
      </c>
      <c r="H26" s="51" t="str">
        <f>'[3]Daily Roster'!$H26</f>
        <v>Madonna</v>
      </c>
      <c r="I26" s="51" t="str">
        <f>'[3]Daily Roster'!$I26</f>
        <v>Emma</v>
      </c>
      <c r="J26" s="51" t="str">
        <f>'[3]Daily Roster'!$J26</f>
        <v>qq</v>
      </c>
      <c r="K26" s="51">
        <f>'[3]Daily Roster'!$K26</f>
        <v>0</v>
      </c>
      <c r="L26" s="51" t="str">
        <f>'[3]Daily Roster'!$L26</f>
        <v>qq</v>
      </c>
      <c r="M26" s="51">
        <f>'[3]Daily Roster'!$M26</f>
        <v>0</v>
      </c>
      <c r="N26" s="51">
        <f>'[3]Daily Roster'!$N26</f>
        <v>0</v>
      </c>
      <c r="O26" s="51">
        <f>'[3]Daily Roster'!$O26</f>
        <v>0</v>
      </c>
      <c r="P26" s="51" t="str">
        <f>'[3]Daily Roster'!$P26</f>
        <v>Winnie</v>
      </c>
      <c r="Q26" s="51" t="str">
        <f>'[3]Daily Roster'!$Q26</f>
        <v>Rasangi</v>
      </c>
      <c r="R26" s="51" t="str">
        <f>'[3]Daily Roster'!$R26</f>
        <v>Lynette</v>
      </c>
      <c r="S26" s="51" t="str">
        <f>'[3]Daily Roster'!$S26</f>
        <v>Arthur</v>
      </c>
      <c r="T26" s="51" t="str">
        <f>'[3]Daily Roster'!$T26</f>
        <v>Bunmi</v>
      </c>
      <c r="U26" s="51" t="str">
        <f>'[3]Daily Roster'!$U26</f>
        <v>R.Batagol</v>
      </c>
      <c r="V26" s="51" t="str">
        <f>'[3]Daily Roster'!$V26</f>
        <v>C.McAvaney</v>
      </c>
      <c r="W26" s="51" t="str">
        <f>'[3]Daily Roster'!$W26</f>
        <v>Erika</v>
      </c>
      <c r="X26" s="51" t="str">
        <f>'[3]Daily Roster'!$X26</f>
        <v>qq</v>
      </c>
      <c r="Y26" s="51" t="str">
        <f>'[3]Daily Roster'!$Y26</f>
        <v>qq</v>
      </c>
      <c r="Z26" s="51" t="str">
        <f>'[3]Daily Roster'!$Z26</f>
        <v>V.Koo</v>
      </c>
      <c r="AA26" s="51">
        <f>'[3]Daily Roster'!$AA26</f>
        <v>0</v>
      </c>
      <c r="AB26" s="51" t="str">
        <f>'[3]Daily Roster'!$AB26</f>
        <v>qq</v>
      </c>
      <c r="AC26" s="51" t="str">
        <f>'[3]Daily Roster'!$AC26</f>
        <v>S.Sturm</v>
      </c>
      <c r="AD26" s="51" t="str">
        <f>'[3]Daily Roster'!$AD26</f>
        <v>A.Chong</v>
      </c>
      <c r="AE26" s="51" t="str">
        <f>'[3]Daily Roster'!$AE26</f>
        <v>blank</v>
      </c>
      <c r="AF26" s="51" t="str">
        <f>'[3]Daily Roster'!$AF26</f>
        <v>S.Kirsa</v>
      </c>
      <c r="AG26" s="51" t="str">
        <f>'[3]Daily Roster'!$AG26</f>
        <v>N.Dirnbauer</v>
      </c>
      <c r="AH26" s="51" t="str">
        <f>'[3]Daily Roster'!$AH26</f>
        <v>Graham</v>
      </c>
      <c r="AI26" s="51">
        <f>'[3]Daily Roster'!$AI26</f>
        <v>0</v>
      </c>
      <c r="AJ26" s="51">
        <f>'[3]Daily Roster'!$AJ26</f>
        <v>0</v>
      </c>
    </row>
    <row r="27" spans="1:36" x14ac:dyDescent="0.3">
      <c r="A27" s="7">
        <v>43501</v>
      </c>
      <c r="B27" s="1" t="s">
        <v>1</v>
      </c>
      <c r="C27" s="56" t="str">
        <f>'[3]Daily Roster'!$C27</f>
        <v>Tom</v>
      </c>
      <c r="D27" s="56" t="str">
        <f>'[3]Daily Roster'!$D27</f>
        <v>Bronwyn</v>
      </c>
      <c r="E27" s="51" t="str">
        <f>'[3]Daily Roster'!$E27</f>
        <v>qq</v>
      </c>
      <c r="F27" s="51" t="str">
        <f>'[3]Daily Roster'!$F27</f>
        <v>V.Hill</v>
      </c>
      <c r="G27" s="51" t="str">
        <f>'[3]Daily Roster'!$G27</f>
        <v>qq</v>
      </c>
      <c r="H27" s="51" t="str">
        <f>'[3]Daily Roster'!$H27</f>
        <v>Madonna</v>
      </c>
      <c r="I27" s="51" t="str">
        <f>'[3]Daily Roster'!$I27</f>
        <v>qq</v>
      </c>
      <c r="J27" s="51" t="str">
        <f>'[3]Daily Roster'!$J27</f>
        <v>qq</v>
      </c>
      <c r="K27" s="51">
        <f>'[3]Daily Roster'!$K27</f>
        <v>0</v>
      </c>
      <c r="L27" s="51" t="str">
        <f>'[3]Daily Roster'!$L27</f>
        <v>Marisa</v>
      </c>
      <c r="M27" s="51">
        <f>'[3]Daily Roster'!$M27</f>
        <v>0</v>
      </c>
      <c r="N27" s="51">
        <f>'[3]Daily Roster'!$N27</f>
        <v>0</v>
      </c>
      <c r="O27" s="51">
        <f>'[3]Daily Roster'!$O27</f>
        <v>0</v>
      </c>
      <c r="P27" s="51" t="str">
        <f>'[3]Daily Roster'!$P27</f>
        <v>Jane</v>
      </c>
      <c r="Q27" s="51" t="str">
        <f>'[3]Daily Roster'!$Q27</f>
        <v>Rasangi</v>
      </c>
      <c r="R27" s="51" t="str">
        <f>'[3]Daily Roster'!$R27</f>
        <v>Lynette</v>
      </c>
      <c r="S27" s="51" t="str">
        <f>'[3]Daily Roster'!$S27</f>
        <v>Arthur</v>
      </c>
      <c r="T27" s="51" t="str">
        <f>'[3]Daily Roster'!$T27</f>
        <v>Bunmi</v>
      </c>
      <c r="U27" s="51" t="str">
        <f>'[3]Daily Roster'!$U27</f>
        <v>R.Batagol</v>
      </c>
      <c r="V27" s="51" t="str">
        <f>'[3]Daily Roster'!$V27</f>
        <v>C.McAvaney</v>
      </c>
      <c r="W27" s="51" t="str">
        <f>'[3]Daily Roster'!$W27</f>
        <v>Erika</v>
      </c>
      <c r="X27" s="51" t="str">
        <f>'[3]Daily Roster'!$X27</f>
        <v>qq</v>
      </c>
      <c r="Y27" s="51" t="str">
        <f>'[3]Daily Roster'!$Y27</f>
        <v>qq</v>
      </c>
      <c r="Z27" s="51" t="str">
        <f>'[3]Daily Roster'!$Z27</f>
        <v>V.Koo</v>
      </c>
      <c r="AA27" s="51">
        <f>'[3]Daily Roster'!$AA27</f>
        <v>0</v>
      </c>
      <c r="AB27" s="51" t="str">
        <f>'[3]Daily Roster'!$AB27</f>
        <v>Shirley</v>
      </c>
      <c r="AC27" s="51" t="str">
        <f>'[3]Daily Roster'!$AC27</f>
        <v>S.Sturm</v>
      </c>
      <c r="AD27" s="51" t="str">
        <f>'[3]Daily Roster'!$AD27</f>
        <v>A.Chong</v>
      </c>
      <c r="AE27" s="51" t="str">
        <f>'[3]Daily Roster'!$AE27</f>
        <v>blank</v>
      </c>
      <c r="AF27" s="51" t="str">
        <f>'[3]Daily Roster'!$AF27</f>
        <v>S.Kirsa</v>
      </c>
      <c r="AG27" s="51" t="str">
        <f>'[3]Daily Roster'!$AG27</f>
        <v>N.Dirnbauer</v>
      </c>
      <c r="AH27" s="51" t="str">
        <f>'[3]Daily Roster'!$AH27</f>
        <v>Graham</v>
      </c>
      <c r="AI27" s="51">
        <f>'[3]Daily Roster'!$AI27</f>
        <v>0</v>
      </c>
      <c r="AJ27" s="51">
        <f>'[3]Daily Roster'!$AJ27</f>
        <v>0</v>
      </c>
    </row>
    <row r="28" spans="1:36" x14ac:dyDescent="0.3">
      <c r="A28" s="7">
        <v>43502</v>
      </c>
      <c r="B28" s="1" t="s">
        <v>2</v>
      </c>
      <c r="C28" s="56" t="str">
        <f>'[3]Daily Roster'!$C28</f>
        <v>Wendy</v>
      </c>
      <c r="D28" s="56" t="str">
        <f>'[3]Daily Roster'!$D28</f>
        <v>Bronwyn</v>
      </c>
      <c r="E28" s="51" t="str">
        <f>'[3]Daily Roster'!$E28</f>
        <v>Hayley</v>
      </c>
      <c r="F28" s="51" t="str">
        <f>'[3]Daily Roster'!$F28</f>
        <v>V.Hill</v>
      </c>
      <c r="G28" s="51" t="str">
        <f>'[3]Daily Roster'!$G28</f>
        <v>qq</v>
      </c>
      <c r="H28" s="51" t="str">
        <f>'[3]Daily Roster'!$H28</f>
        <v>Madonna</v>
      </c>
      <c r="I28" s="51" t="str">
        <f>'[3]Daily Roster'!$I28</f>
        <v>Megan</v>
      </c>
      <c r="J28" s="51" t="str">
        <f>'[3]Daily Roster'!$J28</f>
        <v>Connie</v>
      </c>
      <c r="K28" s="51">
        <f>'[3]Daily Roster'!$K28</f>
        <v>0</v>
      </c>
      <c r="L28" s="51" t="str">
        <f>'[3]Daily Roster'!$L28</f>
        <v>Marisa</v>
      </c>
      <c r="M28" s="51">
        <f>'[3]Daily Roster'!$M28</f>
        <v>0</v>
      </c>
      <c r="N28" s="51">
        <f>'[3]Daily Roster'!$N28</f>
        <v>0</v>
      </c>
      <c r="O28" s="51">
        <f>'[3]Daily Roster'!$O28</f>
        <v>0</v>
      </c>
      <c r="P28" s="51" t="str">
        <f>'[3]Daily Roster'!$P28</f>
        <v>Jane</v>
      </c>
      <c r="Q28" s="51" t="str">
        <f>'[3]Daily Roster'!$Q28</f>
        <v>Rasangi</v>
      </c>
      <c r="R28" s="51" t="str">
        <f>'[3]Daily Roster'!$R28</f>
        <v>Lynette</v>
      </c>
      <c r="S28" s="51" t="str">
        <f>'[3]Daily Roster'!$S28</f>
        <v>Arthur</v>
      </c>
      <c r="T28" s="51" t="str">
        <f>'[3]Daily Roster'!$T28</f>
        <v>Bunmi</v>
      </c>
      <c r="U28" s="51" t="str">
        <f>'[3]Daily Roster'!$U28</f>
        <v>qq</v>
      </c>
      <c r="V28" s="51" t="str">
        <f>'[3]Daily Roster'!$V28</f>
        <v>C.McAvaney</v>
      </c>
      <c r="W28" s="51" t="str">
        <f>'[3]Daily Roster'!$W28</f>
        <v>Erika</v>
      </c>
      <c r="X28" s="51" t="str">
        <f>'[3]Daily Roster'!$X28</f>
        <v>qq</v>
      </c>
      <c r="Y28" s="51" t="str">
        <f>'[3]Daily Roster'!$Y28</f>
        <v>Kaman</v>
      </c>
      <c r="Z28" s="51" t="str">
        <f>'[3]Daily Roster'!$Z28</f>
        <v>Paree</v>
      </c>
      <c r="AA28" s="51">
        <f>'[3]Daily Roster'!$AA28</f>
        <v>0</v>
      </c>
      <c r="AB28" s="51" t="str">
        <f>'[3]Daily Roster'!$AB28</f>
        <v>Shirley</v>
      </c>
      <c r="AC28" s="51" t="str">
        <f>'[3]Daily Roster'!$AC28</f>
        <v>S.Sturm</v>
      </c>
      <c r="AD28" s="51" t="str">
        <f>'[3]Daily Roster'!$AD28</f>
        <v>A.Chong</v>
      </c>
      <c r="AE28" s="51" t="str">
        <f>'[3]Daily Roster'!$AE28</f>
        <v>blank</v>
      </c>
      <c r="AF28" s="51" t="str">
        <f>'[3]Daily Roster'!$AF28</f>
        <v>S.Kirsa</v>
      </c>
      <c r="AG28" s="51" t="str">
        <f>'[3]Daily Roster'!$AG28</f>
        <v>N.Dirnbauer</v>
      </c>
      <c r="AH28" s="51" t="str">
        <f>'[3]Daily Roster'!$AH28</f>
        <v>Graham</v>
      </c>
      <c r="AI28" s="51">
        <f>'[3]Daily Roster'!$AI28</f>
        <v>0</v>
      </c>
      <c r="AJ28" s="51">
        <f>'[3]Daily Roster'!$AJ28</f>
        <v>0</v>
      </c>
    </row>
    <row r="29" spans="1:36" x14ac:dyDescent="0.3">
      <c r="A29" s="7">
        <v>43503</v>
      </c>
      <c r="B29" s="1" t="s">
        <v>3</v>
      </c>
      <c r="C29" s="56" t="str">
        <f>'[3]Daily Roster'!$C29</f>
        <v>Tom</v>
      </c>
      <c r="D29" s="56" t="str">
        <f>'[3]Daily Roster'!$D29</f>
        <v>Hayley</v>
      </c>
      <c r="E29" s="51" t="str">
        <f>'[3]Daily Roster'!$E29</f>
        <v>qq</v>
      </c>
      <c r="F29" s="51" t="str">
        <f>'[3]Daily Roster'!$F29</f>
        <v>V.Hill</v>
      </c>
      <c r="G29" s="51" t="str">
        <f>'[3]Daily Roster'!$G29</f>
        <v>qq</v>
      </c>
      <c r="H29" s="51" t="str">
        <f>'[3]Daily Roster'!$H29</f>
        <v>Madonna</v>
      </c>
      <c r="I29" s="51" t="str">
        <f>'[3]Daily Roster'!$I29</f>
        <v>Emma</v>
      </c>
      <c r="J29" s="51" t="str">
        <f>'[3]Daily Roster'!$J29</f>
        <v>Connie</v>
      </c>
      <c r="K29" s="51">
        <f>'[3]Daily Roster'!$K29</f>
        <v>0</v>
      </c>
      <c r="L29" s="51" t="str">
        <f>'[3]Daily Roster'!$L29</f>
        <v>Marisa</v>
      </c>
      <c r="M29" s="51">
        <f>'[3]Daily Roster'!$M29</f>
        <v>0</v>
      </c>
      <c r="N29" s="51">
        <f>'[3]Daily Roster'!$N29</f>
        <v>0</v>
      </c>
      <c r="O29" s="51">
        <f>'[3]Daily Roster'!$O29</f>
        <v>0</v>
      </c>
      <c r="P29" s="51" t="str">
        <f>'[3]Daily Roster'!$P29</f>
        <v>Jane</v>
      </c>
      <c r="Q29" s="51" t="str">
        <f>'[3]Daily Roster'!$Q29</f>
        <v>Rasangi</v>
      </c>
      <c r="R29" s="51" t="str">
        <f>'[3]Daily Roster'!$R29</f>
        <v>Lynette</v>
      </c>
      <c r="S29" s="51" t="str">
        <f>'[3]Daily Roster'!$S29</f>
        <v>Arthur</v>
      </c>
      <c r="T29" s="51" t="str">
        <f>'[3]Daily Roster'!$T29</f>
        <v>Bunmi</v>
      </c>
      <c r="U29" s="51" t="str">
        <f>'[3]Daily Roster'!$U29</f>
        <v>qq</v>
      </c>
      <c r="V29" s="51" t="str">
        <f>'[3]Daily Roster'!$V29</f>
        <v>QQ</v>
      </c>
      <c r="W29" s="51" t="str">
        <f>'[3]Daily Roster'!$W29</f>
        <v>qq</v>
      </c>
      <c r="X29" s="51" t="str">
        <f>'[3]Daily Roster'!$X29</f>
        <v>qq</v>
      </c>
      <c r="Y29" s="51" t="str">
        <f>'[3]Daily Roster'!$Y29</f>
        <v>Kaman</v>
      </c>
      <c r="Z29" s="51" t="str">
        <f>'[3]Daily Roster'!$Z29</f>
        <v>V.Koo</v>
      </c>
      <c r="AA29" s="51">
        <f>'[3]Daily Roster'!$AA29</f>
        <v>0</v>
      </c>
      <c r="AB29" s="51" t="str">
        <f>'[3]Daily Roster'!$AB29</f>
        <v>Shirley</v>
      </c>
      <c r="AC29" s="51" t="str">
        <f>'[3]Daily Roster'!$AC29</f>
        <v>S.Sturm</v>
      </c>
      <c r="AD29" s="51" t="str">
        <f>'[3]Daily Roster'!$AD29</f>
        <v>A.Chong</v>
      </c>
      <c r="AE29" s="51" t="str">
        <f>'[3]Daily Roster'!$AE29</f>
        <v>blank</v>
      </c>
      <c r="AF29" s="51" t="str">
        <f>'[3]Daily Roster'!$AF29</f>
        <v>S.Kirsa</v>
      </c>
      <c r="AG29" s="51" t="str">
        <f>'[3]Daily Roster'!$AG29</f>
        <v>N.Dirnbauer</v>
      </c>
      <c r="AH29" s="51" t="str">
        <f>'[3]Daily Roster'!$AH29</f>
        <v>Graham</v>
      </c>
      <c r="AI29" s="51">
        <f>'[3]Daily Roster'!$AI29</f>
        <v>0</v>
      </c>
      <c r="AJ29" s="51">
        <f>'[3]Daily Roster'!$AJ29</f>
        <v>0</v>
      </c>
    </row>
    <row r="30" spans="1:36" x14ac:dyDescent="0.3">
      <c r="A30" s="7">
        <v>43504</v>
      </c>
      <c r="B30" s="1" t="s">
        <v>4</v>
      </c>
      <c r="C30" s="56" t="str">
        <f>'[3]Daily Roster'!$C30</f>
        <v>Wendy</v>
      </c>
      <c r="D30" s="56" t="str">
        <f>'[3]Daily Roster'!$D30</f>
        <v>qq</v>
      </c>
      <c r="E30" s="51" t="str">
        <f>'[3]Daily Roster'!$E30</f>
        <v>qq</v>
      </c>
      <c r="F30" s="51" t="str">
        <f>'[3]Daily Roster'!$F30</f>
        <v>V.Hill</v>
      </c>
      <c r="G30" s="51" t="str">
        <f>'[3]Daily Roster'!$G30</f>
        <v>qq</v>
      </c>
      <c r="H30" s="51" t="str">
        <f>'[3]Daily Roster'!$H30</f>
        <v>Madonna</v>
      </c>
      <c r="I30" s="51" t="str">
        <f>'[3]Daily Roster'!$I30</f>
        <v>qq</v>
      </c>
      <c r="J30" s="51" t="str">
        <f>'[3]Daily Roster'!$J30</f>
        <v>Connie</v>
      </c>
      <c r="K30" s="51">
        <f>'[3]Daily Roster'!$K30</f>
        <v>0</v>
      </c>
      <c r="L30" s="51" t="str">
        <f>'[3]Daily Roster'!$L30</f>
        <v>qq</v>
      </c>
      <c r="M30" s="51">
        <f>'[3]Daily Roster'!$M30</f>
        <v>0</v>
      </c>
      <c r="N30" s="51">
        <f>'[3]Daily Roster'!$N30</f>
        <v>0</v>
      </c>
      <c r="O30" s="51">
        <f>'[3]Daily Roster'!$O30</f>
        <v>0</v>
      </c>
      <c r="P30" s="51" t="str">
        <f>'[3]Daily Roster'!$P30</f>
        <v>Jane</v>
      </c>
      <c r="Q30" s="51" t="str">
        <f>'[3]Daily Roster'!$Q30</f>
        <v>Rasangi</v>
      </c>
      <c r="R30" s="51" t="str">
        <f>'[3]Daily Roster'!$R30</f>
        <v>Lynette</v>
      </c>
      <c r="S30" s="51" t="str">
        <f>'[3]Daily Roster'!$S30</f>
        <v>Arthur</v>
      </c>
      <c r="T30" s="51" t="str">
        <f>'[3]Daily Roster'!$T30</f>
        <v>Bunmi</v>
      </c>
      <c r="U30" s="51" t="str">
        <f>'[3]Daily Roster'!$U30</f>
        <v>qq</v>
      </c>
      <c r="V30" s="51" t="str">
        <f>'[3]Daily Roster'!$V30</f>
        <v>C.McAvaney</v>
      </c>
      <c r="W30" s="51" t="str">
        <f>'[3]Daily Roster'!$W30</f>
        <v>Erika</v>
      </c>
      <c r="X30" s="51" t="str">
        <f>'[3]Daily Roster'!$X30</f>
        <v>qq</v>
      </c>
      <c r="Y30" s="51" t="str">
        <f>'[3]Daily Roster'!$Y30</f>
        <v>qq</v>
      </c>
      <c r="Z30" s="51" t="str">
        <f>'[3]Daily Roster'!$Z30</f>
        <v>V.Koo</v>
      </c>
      <c r="AA30" s="51">
        <f>'[3]Daily Roster'!$AA30</f>
        <v>0</v>
      </c>
      <c r="AB30" s="51" t="str">
        <f>'[3]Daily Roster'!$AB30</f>
        <v>Shirley</v>
      </c>
      <c r="AC30" s="51" t="str">
        <f>'[3]Daily Roster'!$AC30</f>
        <v>S.Sturm</v>
      </c>
      <c r="AD30" s="51" t="str">
        <f>'[3]Daily Roster'!$AD30</f>
        <v>A.Chong</v>
      </c>
      <c r="AE30" s="51" t="str">
        <f>'[3]Daily Roster'!$AE30</f>
        <v>blank</v>
      </c>
      <c r="AF30" s="51" t="str">
        <f>'[3]Daily Roster'!$AF30</f>
        <v>S.Kirsa</v>
      </c>
      <c r="AG30" s="51" t="str">
        <f>'[3]Daily Roster'!$AG30</f>
        <v>N.Dirnbauer</v>
      </c>
      <c r="AH30" s="51" t="str">
        <f>'[3]Daily Roster'!$AH30</f>
        <v>Graham</v>
      </c>
      <c r="AI30" s="51">
        <f>'[3]Daily Roster'!$AI30</f>
        <v>0</v>
      </c>
      <c r="AJ30" s="51">
        <f>'[3]Daily Roster'!$AJ30</f>
        <v>0</v>
      </c>
    </row>
    <row r="31" spans="1:36" x14ac:dyDescent="0.3">
      <c r="A31" s="7">
        <v>43507</v>
      </c>
      <c r="B31" s="1" t="s">
        <v>5</v>
      </c>
      <c r="C31" s="56" t="str">
        <f>'[3]Daily Roster'!$C31</f>
        <v>Wendy</v>
      </c>
      <c r="D31" s="56" t="str">
        <f>'[3]Daily Roster'!$D31</f>
        <v>Bronwyn</v>
      </c>
      <c r="E31" s="51" t="str">
        <f>'[3]Daily Roster'!$E31</f>
        <v>Stav</v>
      </c>
      <c r="F31" s="51" t="str">
        <f>'[3]Daily Roster'!$F31</f>
        <v>V.Hill</v>
      </c>
      <c r="G31" s="51" t="str">
        <f>'[3]Daily Roster'!$G31</f>
        <v>qq</v>
      </c>
      <c r="H31" s="51" t="str">
        <f>'[3]Daily Roster'!$H31</f>
        <v>Madonna</v>
      </c>
      <c r="I31" s="51" t="str">
        <f>'[3]Daily Roster'!$I31</f>
        <v>Emma</v>
      </c>
      <c r="J31" s="51" t="str">
        <f>'[3]Daily Roster'!$J31</f>
        <v>qq</v>
      </c>
      <c r="K31" s="51">
        <f>'[3]Daily Roster'!$K31</f>
        <v>0</v>
      </c>
      <c r="L31" s="51" t="str">
        <f>'[3]Daily Roster'!$L31</f>
        <v>qq</v>
      </c>
      <c r="M31" s="51">
        <f>'[3]Daily Roster'!$M31</f>
        <v>0</v>
      </c>
      <c r="N31" s="51">
        <f>'[3]Daily Roster'!$N31</f>
        <v>0</v>
      </c>
      <c r="O31" s="51" t="str">
        <f>'[3]Daily Roster'!$O31</f>
        <v>Eugene</v>
      </c>
      <c r="P31" s="51" t="str">
        <f>'[3]Daily Roster'!$P31</f>
        <v>Winnie</v>
      </c>
      <c r="Q31" s="51" t="str">
        <f>'[3]Daily Roster'!$Q31</f>
        <v>Rasangi</v>
      </c>
      <c r="R31" s="51" t="str">
        <f>'[3]Daily Roster'!$R31</f>
        <v>Lynette</v>
      </c>
      <c r="S31" s="51" t="str">
        <f>'[3]Daily Roster'!$S31</f>
        <v>Arthur</v>
      </c>
      <c r="T31" s="51" t="str">
        <f>'[3]Daily Roster'!$T31</f>
        <v>Bunmi</v>
      </c>
      <c r="U31" s="51" t="str">
        <f>'[3]Daily Roster'!$U31</f>
        <v>R.Batagol</v>
      </c>
      <c r="V31" s="51" t="str">
        <f>'[3]Daily Roster'!$V31</f>
        <v>C.McAvaney</v>
      </c>
      <c r="W31" s="51" t="str">
        <f>'[3]Daily Roster'!$W31</f>
        <v>Erika</v>
      </c>
      <c r="X31" s="51" t="str">
        <f>'[3]Daily Roster'!$X31</f>
        <v>qq</v>
      </c>
      <c r="Y31" s="51" t="str">
        <f>'[3]Daily Roster'!$Y31</f>
        <v>qq</v>
      </c>
      <c r="Z31" s="51" t="str">
        <f>'[3]Daily Roster'!$Z31</f>
        <v>V.Koo</v>
      </c>
      <c r="AA31" s="51">
        <f>'[3]Daily Roster'!$AA31</f>
        <v>0</v>
      </c>
      <c r="AB31" s="51" t="str">
        <f>'[3]Daily Roster'!$AB31</f>
        <v>qq</v>
      </c>
      <c r="AC31" s="51" t="str">
        <f>'[3]Daily Roster'!$AC31</f>
        <v>S.Sturm</v>
      </c>
      <c r="AD31" s="51" t="str">
        <f>'[3]Daily Roster'!$AD31</f>
        <v>A.Chong</v>
      </c>
      <c r="AE31" s="51" t="str">
        <f>'[3]Daily Roster'!$AE31</f>
        <v>blank</v>
      </c>
      <c r="AF31" s="51" t="str">
        <f>'[3]Daily Roster'!$AF31</f>
        <v>S.Kirsa</v>
      </c>
      <c r="AG31" s="51" t="str">
        <f>'[3]Daily Roster'!$AG31</f>
        <v>N.Dirnbauer</v>
      </c>
      <c r="AH31" s="51" t="str">
        <f>'[3]Daily Roster'!$AH31</f>
        <v>Graham</v>
      </c>
      <c r="AI31" s="51">
        <f>'[3]Daily Roster'!$AI31</f>
        <v>0</v>
      </c>
      <c r="AJ31" s="51">
        <f>'[3]Daily Roster'!$AJ31</f>
        <v>0</v>
      </c>
    </row>
    <row r="32" spans="1:36" x14ac:dyDescent="0.3">
      <c r="A32" s="7">
        <v>43508</v>
      </c>
      <c r="B32" s="1" t="s">
        <v>1</v>
      </c>
      <c r="C32" s="56" t="str">
        <f>'[3]Daily Roster'!$C32</f>
        <v>Tom</v>
      </c>
      <c r="D32" s="56" t="str">
        <f>'[3]Daily Roster'!$D32</f>
        <v>Bronwyn</v>
      </c>
      <c r="E32" s="51" t="str">
        <f>'[3]Daily Roster'!$E32</f>
        <v>qq</v>
      </c>
      <c r="F32" s="51" t="str">
        <f>'[3]Daily Roster'!$F32</f>
        <v>V.Hill</v>
      </c>
      <c r="G32" s="51" t="str">
        <f>'[3]Daily Roster'!$G32</f>
        <v>qq</v>
      </c>
      <c r="H32" s="51" t="str">
        <f>'[3]Daily Roster'!$H32</f>
        <v>Madonna</v>
      </c>
      <c r="I32" s="51" t="str">
        <f>'[3]Daily Roster'!$I32</f>
        <v>Emma</v>
      </c>
      <c r="J32" s="51" t="str">
        <f>'[3]Daily Roster'!$J32</f>
        <v>qq</v>
      </c>
      <c r="K32" s="51">
        <f>'[3]Daily Roster'!$K32</f>
        <v>0</v>
      </c>
      <c r="L32" s="51" t="str">
        <f>'[3]Daily Roster'!$L32</f>
        <v>Marisa</v>
      </c>
      <c r="M32" s="51">
        <f>'[3]Daily Roster'!$M32</f>
        <v>0</v>
      </c>
      <c r="N32" s="51">
        <f>'[3]Daily Roster'!$N32</f>
        <v>0</v>
      </c>
      <c r="O32" s="51">
        <f>'[3]Daily Roster'!$O32</f>
        <v>0</v>
      </c>
      <c r="P32" s="51" t="str">
        <f>'[3]Daily Roster'!$P32</f>
        <v>Jane</v>
      </c>
      <c r="Q32" s="51" t="str">
        <f>'[3]Daily Roster'!$Q32</f>
        <v>Rasangi</v>
      </c>
      <c r="R32" s="51" t="str">
        <f>'[3]Daily Roster'!$R32</f>
        <v>Lynette</v>
      </c>
      <c r="S32" s="51" t="str">
        <f>'[3]Daily Roster'!$S32</f>
        <v>Arthur</v>
      </c>
      <c r="T32" s="51" t="str">
        <f>'[3]Daily Roster'!$T32</f>
        <v>Bunmi</v>
      </c>
      <c r="U32" s="51" t="str">
        <f>'[3]Daily Roster'!$U32</f>
        <v>R.Batagol</v>
      </c>
      <c r="V32" s="51" t="str">
        <f>'[3]Daily Roster'!$V32</f>
        <v>C.McAvaney</v>
      </c>
      <c r="W32" s="51" t="str">
        <f>'[3]Daily Roster'!$W32</f>
        <v>Erika</v>
      </c>
      <c r="X32" s="51" t="str">
        <f>'[3]Daily Roster'!$X32</f>
        <v>qq</v>
      </c>
      <c r="Y32" s="51" t="str">
        <f>'[3]Daily Roster'!$Y32</f>
        <v>qq</v>
      </c>
      <c r="Z32" s="51" t="str">
        <f>'[3]Daily Roster'!$Z32</f>
        <v>V.Koo</v>
      </c>
      <c r="AA32" s="51">
        <f>'[3]Daily Roster'!$AA32</f>
        <v>0</v>
      </c>
      <c r="AB32" s="51" t="str">
        <f>'[3]Daily Roster'!$AB32</f>
        <v>Shirley</v>
      </c>
      <c r="AC32" s="51" t="str">
        <f>'[3]Daily Roster'!$AC32</f>
        <v>S.Sturm</v>
      </c>
      <c r="AD32" s="51" t="str">
        <f>'[3]Daily Roster'!$AD32</f>
        <v>A.Chong</v>
      </c>
      <c r="AE32" s="51" t="str">
        <f>'[3]Daily Roster'!$AE32</f>
        <v>blank</v>
      </c>
      <c r="AF32" s="51" t="str">
        <f>'[3]Daily Roster'!$AF32</f>
        <v>S.Kirsa</v>
      </c>
      <c r="AG32" s="51" t="str">
        <f>'[3]Daily Roster'!$AG32</f>
        <v>N.Dirnbauer</v>
      </c>
      <c r="AH32" s="51" t="str">
        <f>'[3]Daily Roster'!$AH32</f>
        <v>Graham</v>
      </c>
      <c r="AI32" s="51">
        <f>'[3]Daily Roster'!$AI32</f>
        <v>0</v>
      </c>
      <c r="AJ32" s="51">
        <f>'[3]Daily Roster'!$AJ32</f>
        <v>0</v>
      </c>
    </row>
    <row r="33" spans="1:36" x14ac:dyDescent="0.3">
      <c r="A33" s="7">
        <v>43509</v>
      </c>
      <c r="B33" s="1" t="s">
        <v>2</v>
      </c>
      <c r="C33" s="56" t="str">
        <f>'[3]Daily Roster'!$C33</f>
        <v>Wendy</v>
      </c>
      <c r="D33" s="56" t="str">
        <f>'[3]Daily Roster'!$D33</f>
        <v>Hayley</v>
      </c>
      <c r="E33" s="51" t="str">
        <f>'[3]Daily Roster'!$E33</f>
        <v>qq</v>
      </c>
      <c r="F33" s="51" t="str">
        <f>'[3]Daily Roster'!$F33</f>
        <v>V.Hill</v>
      </c>
      <c r="G33" s="51" t="str">
        <f>'[3]Daily Roster'!$G33</f>
        <v>qq</v>
      </c>
      <c r="H33" s="51" t="str">
        <f>'[3]Daily Roster'!$H33</f>
        <v>Madonna</v>
      </c>
      <c r="I33" s="51" t="str">
        <f>'[3]Daily Roster'!$I33</f>
        <v>Emma</v>
      </c>
      <c r="J33" s="51" t="str">
        <f>'[3]Daily Roster'!$J33</f>
        <v>Connie</v>
      </c>
      <c r="K33" s="51">
        <f>'[3]Daily Roster'!$K33</f>
        <v>0</v>
      </c>
      <c r="L33" s="51" t="str">
        <f>'[3]Daily Roster'!$L33</f>
        <v>Marisa</v>
      </c>
      <c r="M33" s="51">
        <f>'[3]Daily Roster'!$M33</f>
        <v>0</v>
      </c>
      <c r="N33" s="51">
        <f>'[3]Daily Roster'!$N33</f>
        <v>0</v>
      </c>
      <c r="O33" s="51">
        <f>'[3]Daily Roster'!$O33</f>
        <v>0</v>
      </c>
      <c r="P33" s="51" t="str">
        <f>'[3]Daily Roster'!$P33</f>
        <v>Jane</v>
      </c>
      <c r="Q33" s="51" t="str">
        <f>'[3]Daily Roster'!$Q33</f>
        <v>Rasangi</v>
      </c>
      <c r="R33" s="51" t="str">
        <f>'[3]Daily Roster'!$R33</f>
        <v>Lynette</v>
      </c>
      <c r="S33" s="51" t="str">
        <f>'[3]Daily Roster'!$S33</f>
        <v>Arthur</v>
      </c>
      <c r="T33" s="51" t="str">
        <f>'[3]Daily Roster'!$T33</f>
        <v>Bunmi</v>
      </c>
      <c r="U33" s="51" t="str">
        <f>'[3]Daily Roster'!$U33</f>
        <v>qq</v>
      </c>
      <c r="V33" s="51" t="str">
        <f>'[3]Daily Roster'!$V33</f>
        <v>C.McAvaney</v>
      </c>
      <c r="W33" s="51" t="str">
        <f>'[3]Daily Roster'!$W33</f>
        <v>Erika</v>
      </c>
      <c r="X33" s="51" t="str">
        <f>'[3]Daily Roster'!$X33</f>
        <v>qq</v>
      </c>
      <c r="Y33" s="51" t="str">
        <f>'[3]Daily Roster'!$Y33</f>
        <v>Kaman</v>
      </c>
      <c r="Z33" s="51" t="str">
        <f>'[3]Daily Roster'!$Z33</f>
        <v>Paree</v>
      </c>
      <c r="AA33" s="51">
        <f>'[3]Daily Roster'!$AA33</f>
        <v>0</v>
      </c>
      <c r="AB33" s="51" t="str">
        <f>'[3]Daily Roster'!$AB33</f>
        <v>Shirley</v>
      </c>
      <c r="AC33" s="51" t="str">
        <f>'[3]Daily Roster'!$AC33</f>
        <v>S.Sturm</v>
      </c>
      <c r="AD33" s="51" t="str">
        <f>'[3]Daily Roster'!$AD33</f>
        <v>A.Chong</v>
      </c>
      <c r="AE33" s="51" t="str">
        <f>'[3]Daily Roster'!$AE33</f>
        <v>blank</v>
      </c>
      <c r="AF33" s="51" t="str">
        <f>'[3]Daily Roster'!$AF33</f>
        <v>S.Kirsa</v>
      </c>
      <c r="AG33" s="51" t="str">
        <f>'[3]Daily Roster'!$AG33</f>
        <v>N.Dirnbauer</v>
      </c>
      <c r="AH33" s="51" t="str">
        <f>'[3]Daily Roster'!$AH33</f>
        <v>Graham</v>
      </c>
      <c r="AI33" s="51">
        <f>'[3]Daily Roster'!$AI33</f>
        <v>0</v>
      </c>
      <c r="AJ33" s="51">
        <f>'[3]Daily Roster'!$AJ33</f>
        <v>0</v>
      </c>
    </row>
    <row r="34" spans="1:36" x14ac:dyDescent="0.3">
      <c r="A34" s="7">
        <v>43510</v>
      </c>
      <c r="B34" s="1" t="s">
        <v>3</v>
      </c>
      <c r="C34" s="56" t="str">
        <f>'[3]Daily Roster'!$C34</f>
        <v>Tom</v>
      </c>
      <c r="D34" s="56" t="str">
        <f>'[3]Daily Roster'!$D34</f>
        <v>Hayley</v>
      </c>
      <c r="E34" s="51" t="str">
        <f>'[3]Daily Roster'!$E34</f>
        <v>qq</v>
      </c>
      <c r="F34" s="51" t="str">
        <f>'[3]Daily Roster'!$F34</f>
        <v>V.Hill</v>
      </c>
      <c r="G34" s="51" t="str">
        <f>'[3]Daily Roster'!$G34</f>
        <v>qq</v>
      </c>
      <c r="H34" s="51" t="str">
        <f>'[3]Daily Roster'!$H34</f>
        <v>Madonna</v>
      </c>
      <c r="I34" s="51" t="str">
        <f>'[3]Daily Roster'!$I34</f>
        <v>Emma</v>
      </c>
      <c r="J34" s="51" t="str">
        <f>'[3]Daily Roster'!$J34</f>
        <v>Connie</v>
      </c>
      <c r="K34" s="51">
        <f>'[3]Daily Roster'!$K34</f>
        <v>0</v>
      </c>
      <c r="L34" s="51" t="str">
        <f>'[3]Daily Roster'!$L34</f>
        <v>Marisa</v>
      </c>
      <c r="M34" s="51">
        <f>'[3]Daily Roster'!$M34</f>
        <v>0</v>
      </c>
      <c r="N34" s="51">
        <f>'[3]Daily Roster'!$N34</f>
        <v>0</v>
      </c>
      <c r="O34" s="51">
        <f>'[3]Daily Roster'!$O34</f>
        <v>0</v>
      </c>
      <c r="P34" s="51" t="str">
        <f>'[3]Daily Roster'!$P34</f>
        <v>Jane</v>
      </c>
      <c r="Q34" s="51" t="str">
        <f>'[3]Daily Roster'!$Q34</f>
        <v>Rasangi</v>
      </c>
      <c r="R34" s="51" t="str">
        <f>'[3]Daily Roster'!$R34</f>
        <v>Lynette</v>
      </c>
      <c r="S34" s="51" t="str">
        <f>'[3]Daily Roster'!$S34</f>
        <v>Arthur</v>
      </c>
      <c r="T34" s="51" t="str">
        <f>'[3]Daily Roster'!$T34</f>
        <v>Bunmi</v>
      </c>
      <c r="U34" s="51" t="str">
        <f>'[3]Daily Roster'!$U34</f>
        <v>qq</v>
      </c>
      <c r="V34" s="51" t="str">
        <f>'[3]Daily Roster'!$V34</f>
        <v>QQ</v>
      </c>
      <c r="W34" s="51" t="str">
        <f>'[3]Daily Roster'!$W34</f>
        <v>qq</v>
      </c>
      <c r="X34" s="51" t="str">
        <f>'[3]Daily Roster'!$X34</f>
        <v>qq</v>
      </c>
      <c r="Y34" s="51" t="str">
        <f>'[3]Daily Roster'!$Y34</f>
        <v>Kaman</v>
      </c>
      <c r="Z34" s="51" t="str">
        <f>'[3]Daily Roster'!$Z34</f>
        <v>V.Koo</v>
      </c>
      <c r="AA34" s="51" t="str">
        <f>'[3]Daily Roster'!$AA34</f>
        <v>`</v>
      </c>
      <c r="AB34" s="51" t="str">
        <f>'[3]Daily Roster'!$AB34</f>
        <v>Shirley</v>
      </c>
      <c r="AC34" s="51" t="str">
        <f>'[3]Daily Roster'!$AC34</f>
        <v>S.Sturm</v>
      </c>
      <c r="AD34" s="51" t="str">
        <f>'[3]Daily Roster'!$AD34</f>
        <v>A.Chong</v>
      </c>
      <c r="AE34" s="51" t="str">
        <f>'[3]Daily Roster'!$AE34</f>
        <v>blank</v>
      </c>
      <c r="AF34" s="51" t="str">
        <f>'[3]Daily Roster'!$AF34</f>
        <v>S.Kirsa</v>
      </c>
      <c r="AG34" s="51" t="str">
        <f>'[3]Daily Roster'!$AG34</f>
        <v>N.Dirnbauer</v>
      </c>
      <c r="AH34" s="51" t="str">
        <f>'[3]Daily Roster'!$AH34</f>
        <v>Graham</v>
      </c>
      <c r="AI34" s="51">
        <f>'[3]Daily Roster'!$AI34</f>
        <v>0</v>
      </c>
      <c r="AJ34" s="51">
        <f>'[3]Daily Roster'!$AJ34</f>
        <v>0</v>
      </c>
    </row>
    <row r="35" spans="1:36" x14ac:dyDescent="0.3">
      <c r="A35" s="7">
        <v>43511</v>
      </c>
      <c r="B35" s="1" t="s">
        <v>4</v>
      </c>
      <c r="C35" s="56" t="str">
        <f>'[3]Daily Roster'!$C35</f>
        <v>Wendy</v>
      </c>
      <c r="D35" s="56" t="str">
        <f>'[3]Daily Roster'!$D35</f>
        <v>Hayley</v>
      </c>
      <c r="E35" s="51" t="str">
        <f>'[3]Daily Roster'!$E35</f>
        <v>qq</v>
      </c>
      <c r="F35" s="51" t="str">
        <f>'[3]Daily Roster'!$F35</f>
        <v>V.Hill</v>
      </c>
      <c r="G35" s="51" t="str">
        <f>'[3]Daily Roster'!$G35</f>
        <v>qq</v>
      </c>
      <c r="H35" s="51" t="str">
        <f>'[3]Daily Roster'!$H35</f>
        <v>Madonna</v>
      </c>
      <c r="I35" s="51" t="str">
        <f>'[3]Daily Roster'!$I35</f>
        <v>Emma</v>
      </c>
      <c r="J35" s="51" t="str">
        <f>'[3]Daily Roster'!$J35</f>
        <v>Connie</v>
      </c>
      <c r="K35" s="51">
        <f>'[3]Daily Roster'!$K35</f>
        <v>0</v>
      </c>
      <c r="L35" s="51" t="str">
        <f>'[3]Daily Roster'!$L35</f>
        <v>qq</v>
      </c>
      <c r="M35" s="51">
        <f>'[3]Daily Roster'!$M35</f>
        <v>0</v>
      </c>
      <c r="N35" s="51">
        <f>'[3]Daily Roster'!$N35</f>
        <v>0</v>
      </c>
      <c r="O35" s="51" t="str">
        <f>'[3]Daily Roster'!$O35</f>
        <v>Eugene</v>
      </c>
      <c r="P35" s="51" t="str">
        <f>'[3]Daily Roster'!$P35</f>
        <v>Jane</v>
      </c>
      <c r="Q35" s="51" t="str">
        <f>'[3]Daily Roster'!$Q35</f>
        <v>Rasangi</v>
      </c>
      <c r="R35" s="51" t="str">
        <f>'[3]Daily Roster'!$R35</f>
        <v>Lynette</v>
      </c>
      <c r="S35" s="51" t="str">
        <f>'[3]Daily Roster'!$S35</f>
        <v>Arthur</v>
      </c>
      <c r="T35" s="51" t="str">
        <f>'[3]Daily Roster'!$T35</f>
        <v>Bunmi</v>
      </c>
      <c r="U35" s="51" t="str">
        <f>'[3]Daily Roster'!$U35</f>
        <v>qq</v>
      </c>
      <c r="V35" s="51" t="str">
        <f>'[3]Daily Roster'!$V35</f>
        <v>C.McAvaney</v>
      </c>
      <c r="W35" s="51" t="str">
        <f>'[3]Daily Roster'!$W35</f>
        <v>Erika</v>
      </c>
      <c r="X35" s="51" t="str">
        <f>'[3]Daily Roster'!$X35</f>
        <v>qq</v>
      </c>
      <c r="Y35" s="51" t="str">
        <f>'[3]Daily Roster'!$Y35</f>
        <v>Kaman</v>
      </c>
      <c r="Z35" s="51" t="str">
        <f>'[3]Daily Roster'!$Z35</f>
        <v>V.Koo</v>
      </c>
      <c r="AA35" s="51">
        <f>'[3]Daily Roster'!$AA35</f>
        <v>0</v>
      </c>
      <c r="AB35" s="51" t="str">
        <f>'[3]Daily Roster'!$AB35</f>
        <v>Shirley</v>
      </c>
      <c r="AC35" s="51" t="str">
        <f>'[3]Daily Roster'!$AC35</f>
        <v>S.Sturm</v>
      </c>
      <c r="AD35" s="51" t="str">
        <f>'[3]Daily Roster'!$AD35</f>
        <v>A.Chong</v>
      </c>
      <c r="AE35" s="51" t="str">
        <f>'[3]Daily Roster'!$AE35</f>
        <v>blank</v>
      </c>
      <c r="AF35" s="51" t="str">
        <f>'[3]Daily Roster'!$AF35</f>
        <v>S.Kirsa</v>
      </c>
      <c r="AG35" s="51" t="str">
        <f>'[3]Daily Roster'!$AG35</f>
        <v>N.Dirnbauer</v>
      </c>
      <c r="AH35" s="51" t="str">
        <f>'[3]Daily Roster'!$AH35</f>
        <v>Graham</v>
      </c>
      <c r="AI35" s="51">
        <f>'[3]Daily Roster'!$AI35</f>
        <v>0</v>
      </c>
      <c r="AJ35" s="51">
        <f>'[3]Daily Roster'!$AJ35</f>
        <v>0</v>
      </c>
    </row>
    <row r="36" spans="1:36" x14ac:dyDescent="0.3">
      <c r="A36" s="7">
        <v>43514</v>
      </c>
      <c r="B36" s="1" t="s">
        <v>5</v>
      </c>
      <c r="C36" s="56" t="str">
        <f>'[3]Daily Roster'!$C36</f>
        <v>Wendy</v>
      </c>
      <c r="D36" s="56" t="str">
        <f>'[3]Daily Roster'!$D36</f>
        <v>Bronwyn</v>
      </c>
      <c r="E36" s="51" t="str">
        <f>'[3]Daily Roster'!$E36</f>
        <v>Stav</v>
      </c>
      <c r="F36" s="51" t="str">
        <f>'[3]Daily Roster'!$F36</f>
        <v>blank</v>
      </c>
      <c r="G36" s="51" t="str">
        <f>'[3]Daily Roster'!$G36</f>
        <v>qq</v>
      </c>
      <c r="H36" s="51" t="str">
        <f>'[3]Daily Roster'!$H36</f>
        <v>Madonna</v>
      </c>
      <c r="I36" s="51" t="str">
        <f>'[3]Daily Roster'!$I36</f>
        <v>qq</v>
      </c>
      <c r="J36" s="51" t="str">
        <f>'[3]Daily Roster'!$J36</f>
        <v>qq</v>
      </c>
      <c r="K36" s="51">
        <f>'[3]Daily Roster'!$K36</f>
        <v>0</v>
      </c>
      <c r="L36" s="51" t="str">
        <f>'[3]Daily Roster'!$L36</f>
        <v>Marisa</v>
      </c>
      <c r="M36" s="51" t="str">
        <f>'[3]Daily Roster'!$M36</f>
        <v>Louise</v>
      </c>
      <c r="N36" s="51" t="str">
        <f>'[3]Daily Roster'!$N36</f>
        <v>Brindha</v>
      </c>
      <c r="O36" s="51">
        <f>'[3]Daily Roster'!$O36</f>
        <v>0</v>
      </c>
      <c r="P36" s="51" t="str">
        <f>'[3]Daily Roster'!$P36</f>
        <v>Jane</v>
      </c>
      <c r="Q36" s="51" t="str">
        <f>'[3]Daily Roster'!$Q36</f>
        <v>qq</v>
      </c>
      <c r="R36" s="51" t="str">
        <f>'[3]Daily Roster'!$R36</f>
        <v>Lynette</v>
      </c>
      <c r="S36" s="51" t="str">
        <f>'[3]Daily Roster'!$S36</f>
        <v>qq</v>
      </c>
      <c r="T36" s="51" t="str">
        <f>'[3]Daily Roster'!$T36</f>
        <v>Bunmi</v>
      </c>
      <c r="U36" s="51" t="str">
        <f>'[3]Daily Roster'!$U36</f>
        <v>R.Batagol</v>
      </c>
      <c r="V36" s="51" t="str">
        <f>'[3]Daily Roster'!$V36</f>
        <v>C.McAvaney</v>
      </c>
      <c r="W36" s="51" t="str">
        <f>'[3]Daily Roster'!$W36</f>
        <v>Erika</v>
      </c>
      <c r="X36" s="51" t="str">
        <f>'[3]Daily Roster'!$X36</f>
        <v>qq</v>
      </c>
      <c r="Y36" s="51" t="str">
        <f>'[3]Daily Roster'!$Y36</f>
        <v>qq</v>
      </c>
      <c r="Z36" s="51" t="str">
        <f>'[3]Daily Roster'!$Z36</f>
        <v>V.Koo</v>
      </c>
      <c r="AA36" s="51">
        <f>'[3]Daily Roster'!$AA36</f>
        <v>0</v>
      </c>
      <c r="AB36" s="51" t="str">
        <f>'[3]Daily Roster'!$AB36</f>
        <v>qq</v>
      </c>
      <c r="AC36" s="51" t="str">
        <f>'[3]Daily Roster'!$AC36</f>
        <v>S.Sturm</v>
      </c>
      <c r="AD36" s="51" t="str">
        <f>'[3]Daily Roster'!$AD36</f>
        <v>A.Chong</v>
      </c>
      <c r="AE36" s="51">
        <f>'[3]Daily Roster'!$AE36</f>
        <v>0</v>
      </c>
      <c r="AF36" s="51" t="str">
        <f>'[3]Daily Roster'!$AF36</f>
        <v>S.Kirsa</v>
      </c>
      <c r="AG36" s="51" t="str">
        <f>'[3]Daily Roster'!$AG36</f>
        <v>N.Dirnbauer</v>
      </c>
      <c r="AH36" s="51" t="str">
        <f>'[3]Daily Roster'!$AH36</f>
        <v>Graham</v>
      </c>
      <c r="AI36" s="51">
        <f>'[3]Daily Roster'!$AI36</f>
        <v>0</v>
      </c>
      <c r="AJ36" s="51">
        <f>'[3]Daily Roster'!$AJ36</f>
        <v>0</v>
      </c>
    </row>
    <row r="37" spans="1:36" x14ac:dyDescent="0.3">
      <c r="A37" s="7">
        <v>43515</v>
      </c>
      <c r="B37" s="1" t="s">
        <v>1</v>
      </c>
      <c r="C37" s="56" t="str">
        <f>'[3]Daily Roster'!$C37</f>
        <v>Tom</v>
      </c>
      <c r="D37" s="56" t="str">
        <f>'[3]Daily Roster'!$D37</f>
        <v>Bronwyn</v>
      </c>
      <c r="E37" s="51" t="str">
        <f>'[3]Daily Roster'!$E37</f>
        <v>qq</v>
      </c>
      <c r="F37" s="51" t="str">
        <f>'[3]Daily Roster'!$F37</f>
        <v>blank</v>
      </c>
      <c r="G37" s="51" t="str">
        <f>'[3]Daily Roster'!$G37</f>
        <v>qq</v>
      </c>
      <c r="H37" s="51" t="str">
        <f>'[3]Daily Roster'!$H37</f>
        <v>Madonna</v>
      </c>
      <c r="I37" s="51" t="str">
        <f>'[3]Daily Roster'!$I37</f>
        <v>qq</v>
      </c>
      <c r="J37" s="51" t="str">
        <f>'[3]Daily Roster'!$J37</f>
        <v>qq</v>
      </c>
      <c r="K37" s="51">
        <f>'[3]Daily Roster'!$K37</f>
        <v>0</v>
      </c>
      <c r="L37" s="51" t="str">
        <f>'[3]Daily Roster'!$L37</f>
        <v>Marisa</v>
      </c>
      <c r="M37" s="51" t="str">
        <f>'[3]Daily Roster'!$M37</f>
        <v>Louise</v>
      </c>
      <c r="N37" s="51" t="str">
        <f>'[3]Daily Roster'!$N37</f>
        <v>Brindha</v>
      </c>
      <c r="O37" s="51">
        <f>'[3]Daily Roster'!$O37</f>
        <v>0</v>
      </c>
      <c r="P37" s="51" t="str">
        <f>'[3]Daily Roster'!$P37</f>
        <v>Jane (HPV)</v>
      </c>
      <c r="Q37" s="51" t="str">
        <f>'[3]Daily Roster'!$Q37</f>
        <v>QQ</v>
      </c>
      <c r="R37" s="51" t="str">
        <f>'[3]Daily Roster'!$R37</f>
        <v>Lynette</v>
      </c>
      <c r="S37" s="51" t="str">
        <f>'[3]Daily Roster'!$S37</f>
        <v>Arthur</v>
      </c>
      <c r="T37" s="51" t="str">
        <f>'[3]Daily Roster'!$T37</f>
        <v>Bunmi</v>
      </c>
      <c r="U37" s="51" t="str">
        <f>'[3]Daily Roster'!$U37</f>
        <v>R.Batagol</v>
      </c>
      <c r="V37" s="51" t="str">
        <f>'[3]Daily Roster'!$V37</f>
        <v>C.McAvaney</v>
      </c>
      <c r="W37" s="51" t="str">
        <f>'[3]Daily Roster'!$W37</f>
        <v>Erika</v>
      </c>
      <c r="X37" s="51" t="str">
        <f>'[3]Daily Roster'!$X37</f>
        <v>qq</v>
      </c>
      <c r="Y37" s="51" t="str">
        <f>'[3]Daily Roster'!$Y37</f>
        <v>qq</v>
      </c>
      <c r="Z37" s="51" t="str">
        <f>'[3]Daily Roster'!$Z37</f>
        <v>V.Koo</v>
      </c>
      <c r="AA37" s="51">
        <f>'[3]Daily Roster'!$AA37</f>
        <v>0</v>
      </c>
      <c r="AB37" s="51" t="str">
        <f>'[3]Daily Roster'!$AB37</f>
        <v>Shirley</v>
      </c>
      <c r="AC37" s="51" t="str">
        <f>'[3]Daily Roster'!$AC37</f>
        <v>S.Sturm</v>
      </c>
      <c r="AD37" s="51" t="str">
        <f>'[3]Daily Roster'!$AD37</f>
        <v>A.Chong</v>
      </c>
      <c r="AE37" s="51">
        <f>'[3]Daily Roster'!$AE37</f>
        <v>0</v>
      </c>
      <c r="AF37" s="51" t="str">
        <f>'[3]Daily Roster'!$AF37</f>
        <v>S.Kirsa</v>
      </c>
      <c r="AG37" s="51" t="str">
        <f>'[3]Daily Roster'!$AG37</f>
        <v>N.Dirnbauer</v>
      </c>
      <c r="AH37" s="51" t="str">
        <f>'[3]Daily Roster'!$AH37</f>
        <v>Graham</v>
      </c>
      <c r="AI37" s="51">
        <f>'[3]Daily Roster'!$AI37</f>
        <v>0</v>
      </c>
      <c r="AJ37" s="51">
        <f>'[3]Daily Roster'!$AJ37</f>
        <v>0</v>
      </c>
    </row>
    <row r="38" spans="1:36" x14ac:dyDescent="0.3">
      <c r="A38" s="7">
        <v>43516</v>
      </c>
      <c r="B38" s="1" t="s">
        <v>2</v>
      </c>
      <c r="C38" s="56" t="str">
        <f>'[3]Daily Roster'!$C38</f>
        <v>Wendy</v>
      </c>
      <c r="D38" s="56" t="str">
        <f>'[3]Daily Roster'!$D38</f>
        <v>Bronwyn</v>
      </c>
      <c r="E38" s="51" t="str">
        <f>'[3]Daily Roster'!$E38</f>
        <v>Hayley</v>
      </c>
      <c r="F38" s="51" t="str">
        <f>'[3]Daily Roster'!$F38</f>
        <v>blank</v>
      </c>
      <c r="G38" s="51" t="str">
        <f>'[3]Daily Roster'!$G38</f>
        <v>qq</v>
      </c>
      <c r="H38" s="51" t="str">
        <f>'[3]Daily Roster'!$H38</f>
        <v>Madonna</v>
      </c>
      <c r="I38" s="51" t="str">
        <f>'[3]Daily Roster'!$I38</f>
        <v>qq</v>
      </c>
      <c r="J38" s="51" t="str">
        <f>'[3]Daily Roster'!$J38</f>
        <v>Connie</v>
      </c>
      <c r="K38" s="51">
        <f>'[3]Daily Roster'!$K38</f>
        <v>0</v>
      </c>
      <c r="L38" s="51" t="str">
        <f>'[3]Daily Roster'!$L38</f>
        <v>qq</v>
      </c>
      <c r="M38" s="51" t="str">
        <f>'[3]Daily Roster'!$M38</f>
        <v>qq</v>
      </c>
      <c r="N38" s="51" t="str">
        <f>'[3]Daily Roster'!$N38</f>
        <v>qq</v>
      </c>
      <c r="O38" s="51">
        <f>'[3]Daily Roster'!$O38</f>
        <v>0</v>
      </c>
      <c r="P38" s="51" t="str">
        <f>'[3]Daily Roster'!$P38</f>
        <v>Jane</v>
      </c>
      <c r="Q38" s="51" t="str">
        <f>'[3]Daily Roster'!$Q38</f>
        <v>QQ</v>
      </c>
      <c r="R38" s="51" t="str">
        <f>'[3]Daily Roster'!$R38</f>
        <v>Lynette</v>
      </c>
      <c r="S38" s="51" t="str">
        <f>'[3]Daily Roster'!$S38</f>
        <v>Arthur</v>
      </c>
      <c r="T38" s="51" t="str">
        <f>'[3]Daily Roster'!$T38</f>
        <v>Bunmi</v>
      </c>
      <c r="U38" s="51" t="str">
        <f>'[3]Daily Roster'!$U38</f>
        <v>qq</v>
      </c>
      <c r="V38" s="51" t="str">
        <f>'[3]Daily Roster'!$V38</f>
        <v>C.McAvaney</v>
      </c>
      <c r="W38" s="51" t="str">
        <f>'[3]Daily Roster'!$W38</f>
        <v>Erika</v>
      </c>
      <c r="X38" s="51" t="str">
        <f>'[3]Daily Roster'!$X38</f>
        <v>qq</v>
      </c>
      <c r="Y38" s="51" t="str">
        <f>'[3]Daily Roster'!$Y38</f>
        <v>Kaman</v>
      </c>
      <c r="Z38" s="51" t="str">
        <f>'[3]Daily Roster'!$Z38</f>
        <v>Paree</v>
      </c>
      <c r="AA38" s="51">
        <f>'[3]Daily Roster'!$AA38</f>
        <v>0</v>
      </c>
      <c r="AB38" s="51" t="str">
        <f>'[3]Daily Roster'!$AB38</f>
        <v>Shirley</v>
      </c>
      <c r="AC38" s="51" t="str">
        <f>'[3]Daily Roster'!$AC38</f>
        <v>S.Sturm</v>
      </c>
      <c r="AD38" s="51" t="str">
        <f>'[3]Daily Roster'!$AD38</f>
        <v>A.Chong</v>
      </c>
      <c r="AE38" s="51">
        <f>'[3]Daily Roster'!$AE38</f>
        <v>0</v>
      </c>
      <c r="AF38" s="51" t="str">
        <f>'[3]Daily Roster'!$AF38</f>
        <v>S.Kirsa</v>
      </c>
      <c r="AG38" s="51" t="str">
        <f>'[3]Daily Roster'!$AG38</f>
        <v>N.Dirnbauer</v>
      </c>
      <c r="AH38" s="51" t="str">
        <f>'[3]Daily Roster'!$AH38</f>
        <v>Graham</v>
      </c>
      <c r="AI38" s="51">
        <f>'[3]Daily Roster'!$AI38</f>
        <v>0</v>
      </c>
      <c r="AJ38" s="51">
        <f>'[3]Daily Roster'!$AJ38</f>
        <v>0</v>
      </c>
    </row>
    <row r="39" spans="1:36" x14ac:dyDescent="0.3">
      <c r="A39" s="7">
        <v>43517</v>
      </c>
      <c r="B39" s="1" t="s">
        <v>3</v>
      </c>
      <c r="C39" s="56" t="str">
        <f>'[3]Daily Roster'!$C39</f>
        <v>Tom</v>
      </c>
      <c r="D39" s="56" t="str">
        <f>'[3]Daily Roster'!$D39</f>
        <v>Hayley</v>
      </c>
      <c r="E39" s="51" t="str">
        <f>'[3]Daily Roster'!$E39</f>
        <v>qq</v>
      </c>
      <c r="F39" s="51" t="str">
        <f>'[3]Daily Roster'!$F39</f>
        <v>blank</v>
      </c>
      <c r="G39" s="51" t="str">
        <f>'[3]Daily Roster'!$G39</f>
        <v>qq</v>
      </c>
      <c r="H39" s="51" t="str">
        <f>'[3]Daily Roster'!$H39</f>
        <v>Madonna</v>
      </c>
      <c r="I39" s="51" t="str">
        <f>'[3]Daily Roster'!$I39</f>
        <v>qq</v>
      </c>
      <c r="J39" s="51" t="str">
        <f>'[3]Daily Roster'!$J39</f>
        <v>Connie</v>
      </c>
      <c r="K39" s="51">
        <f>'[3]Daily Roster'!$K39</f>
        <v>0</v>
      </c>
      <c r="L39" s="51" t="str">
        <f>'[3]Daily Roster'!$L39</f>
        <v>Marisa</v>
      </c>
      <c r="M39" s="51" t="str">
        <f>'[3]Daily Roster'!$M39</f>
        <v>Louise</v>
      </c>
      <c r="N39" s="51" t="str">
        <f>'[3]Daily Roster'!$N39</f>
        <v>Brindha</v>
      </c>
      <c r="O39" s="51" t="str">
        <f>'[3]Daily Roster'!$O39</f>
        <v>Eugene</v>
      </c>
      <c r="P39" s="51" t="str">
        <f>'[3]Daily Roster'!$P39</f>
        <v>Jane</v>
      </c>
      <c r="Q39" s="51" t="str">
        <f>'[3]Daily Roster'!$Q39</f>
        <v>qq</v>
      </c>
      <c r="R39" s="51" t="str">
        <f>'[3]Daily Roster'!$R39</f>
        <v>Lynette</v>
      </c>
      <c r="S39" s="51" t="str">
        <f>'[3]Daily Roster'!$S39</f>
        <v>Arthur</v>
      </c>
      <c r="T39" s="51" t="str">
        <f>'[3]Daily Roster'!$T39</f>
        <v>Bunmi</v>
      </c>
      <c r="U39" s="51" t="str">
        <f>'[3]Daily Roster'!$U39</f>
        <v>qq</v>
      </c>
      <c r="V39" s="51" t="str">
        <f>'[3]Daily Roster'!$V39</f>
        <v>QQ</v>
      </c>
      <c r="W39" s="51" t="str">
        <f>'[3]Daily Roster'!$W39</f>
        <v>qq</v>
      </c>
      <c r="X39" s="51" t="str">
        <f>'[3]Daily Roster'!$X39</f>
        <v>qq</v>
      </c>
      <c r="Y39" s="51" t="str">
        <f>'[3]Daily Roster'!$Y39</f>
        <v>Kaman</v>
      </c>
      <c r="Z39" s="51" t="str">
        <f>'[3]Daily Roster'!$Z39</f>
        <v>qq</v>
      </c>
      <c r="AA39" s="51">
        <f>'[3]Daily Roster'!$AA39</f>
        <v>0</v>
      </c>
      <c r="AB39" s="51" t="str">
        <f>'[3]Daily Roster'!$AB39</f>
        <v>Shirley</v>
      </c>
      <c r="AC39" s="51" t="str">
        <f>'[3]Daily Roster'!$AC39</f>
        <v>S.Sturm</v>
      </c>
      <c r="AD39" s="51" t="str">
        <f>'[3]Daily Roster'!$AD39</f>
        <v>A.Chong</v>
      </c>
      <c r="AE39" s="51">
        <f>'[3]Daily Roster'!$AE39</f>
        <v>0</v>
      </c>
      <c r="AF39" s="51" t="str">
        <f>'[3]Daily Roster'!$AF39</f>
        <v>S.Kirsa</v>
      </c>
      <c r="AG39" s="51" t="str">
        <f>'[3]Daily Roster'!$AG39</f>
        <v>N.Dirnbauer</v>
      </c>
      <c r="AH39" s="51" t="str">
        <f>'[3]Daily Roster'!$AH39</f>
        <v>Graham</v>
      </c>
      <c r="AI39" s="51">
        <f>'[3]Daily Roster'!$AI39</f>
        <v>0</v>
      </c>
      <c r="AJ39" s="51">
        <f>'[3]Daily Roster'!$AJ39</f>
        <v>0</v>
      </c>
    </row>
    <row r="40" spans="1:36" x14ac:dyDescent="0.3">
      <c r="A40" s="7">
        <v>43518</v>
      </c>
      <c r="B40" s="1" t="s">
        <v>4</v>
      </c>
      <c r="C40" s="56" t="str">
        <f>'[3]Daily Roster'!$C40</f>
        <v>Wendy</v>
      </c>
      <c r="D40" s="56" t="str">
        <f>'[3]Daily Roster'!$D40</f>
        <v>qq</v>
      </c>
      <c r="E40" s="51" t="str">
        <f>'[3]Daily Roster'!$E40</f>
        <v>qq</v>
      </c>
      <c r="F40" s="51" t="str">
        <f>'[3]Daily Roster'!$F40</f>
        <v>blank</v>
      </c>
      <c r="G40" s="51" t="str">
        <f>'[3]Daily Roster'!$G40</f>
        <v>qq</v>
      </c>
      <c r="H40" s="51" t="str">
        <f>'[3]Daily Roster'!$H40</f>
        <v>Madonna</v>
      </c>
      <c r="I40" s="51" t="str">
        <f>'[3]Daily Roster'!$I40</f>
        <v>qq</v>
      </c>
      <c r="J40" s="51" t="str">
        <f>'[3]Daily Roster'!$J40</f>
        <v>Connie</v>
      </c>
      <c r="K40" s="51">
        <f>'[3]Daily Roster'!$K40</f>
        <v>0</v>
      </c>
      <c r="L40" s="51" t="str">
        <f>'[3]Daily Roster'!$L40</f>
        <v>qq</v>
      </c>
      <c r="M40" s="51" t="str">
        <f>'[3]Daily Roster'!$M40</f>
        <v>qq</v>
      </c>
      <c r="N40" s="51" t="str">
        <f>'[3]Daily Roster'!$N40</f>
        <v>qq</v>
      </c>
      <c r="O40" s="51" t="str">
        <f>'[3]Daily Roster'!$O40</f>
        <v>Eugene</v>
      </c>
      <c r="P40" s="51" t="str">
        <f>'[3]Daily Roster'!$P40</f>
        <v>Jane</v>
      </c>
      <c r="Q40" s="51" t="str">
        <f>'[3]Daily Roster'!$Q40</f>
        <v>qq</v>
      </c>
      <c r="R40" s="51" t="str">
        <f>'[3]Daily Roster'!$R40</f>
        <v>Lynette</v>
      </c>
      <c r="S40" s="51" t="str">
        <f>'[3]Daily Roster'!$S40</f>
        <v>Arthur</v>
      </c>
      <c r="T40" s="51" t="str">
        <f>'[3]Daily Roster'!$T40</f>
        <v>Bunmi</v>
      </c>
      <c r="U40" s="51" t="str">
        <f>'[3]Daily Roster'!$U40</f>
        <v>qq</v>
      </c>
      <c r="V40" s="51" t="str">
        <f>'[3]Daily Roster'!$V40</f>
        <v>C.McAvaney</v>
      </c>
      <c r="W40" s="51" t="str">
        <f>'[3]Daily Roster'!$W40</f>
        <v>Erika</v>
      </c>
      <c r="X40" s="51" t="str">
        <f>'[3]Daily Roster'!$X40</f>
        <v>qq</v>
      </c>
      <c r="Y40" s="51" t="str">
        <f>'[3]Daily Roster'!$Y40</f>
        <v>qq</v>
      </c>
      <c r="Z40" s="51" t="str">
        <f>'[3]Daily Roster'!$Z40</f>
        <v>qq</v>
      </c>
      <c r="AA40" s="51">
        <f>'[3]Daily Roster'!$AA40</f>
        <v>0</v>
      </c>
      <c r="AB40" s="51" t="str">
        <f>'[3]Daily Roster'!$AB40</f>
        <v>Shirley</v>
      </c>
      <c r="AC40" s="51" t="str">
        <f>'[3]Daily Roster'!$AC40</f>
        <v>S.Sturm</v>
      </c>
      <c r="AD40" s="51" t="str">
        <f>'[3]Daily Roster'!$AD40</f>
        <v>A.Chong</v>
      </c>
      <c r="AE40" s="51">
        <f>'[3]Daily Roster'!$AE40</f>
        <v>0</v>
      </c>
      <c r="AF40" s="51" t="str">
        <f>'[3]Daily Roster'!$AF40</f>
        <v>S.Kirsa</v>
      </c>
      <c r="AG40" s="51" t="str">
        <f>'[3]Daily Roster'!$AG40</f>
        <v>N.Dirnbauer</v>
      </c>
      <c r="AH40" s="51" t="str">
        <f>'[3]Daily Roster'!$AH40</f>
        <v>Graham</v>
      </c>
      <c r="AI40" s="51">
        <f>'[3]Daily Roster'!$AI40</f>
        <v>0</v>
      </c>
      <c r="AJ40" s="51">
        <f>'[3]Daily Roster'!$AJ40</f>
        <v>0</v>
      </c>
    </row>
    <row r="41" spans="1:36" x14ac:dyDescent="0.3">
      <c r="A41" s="7">
        <v>43521</v>
      </c>
      <c r="B41" s="1" t="s">
        <v>5</v>
      </c>
      <c r="C41" s="56" t="str">
        <f>'[3]Daily Roster'!$C41</f>
        <v>Wendy</v>
      </c>
      <c r="D41" s="56" t="str">
        <f>'[3]Daily Roster'!$D41</f>
        <v>Bronwyn</v>
      </c>
      <c r="E41" s="51" t="str">
        <f>'[3]Daily Roster'!$E41</f>
        <v>Stav</v>
      </c>
      <c r="F41" s="51" t="str">
        <f>'[3]Daily Roster'!$F41</f>
        <v>qq</v>
      </c>
      <c r="G41" s="51" t="str">
        <f>'[3]Daily Roster'!$G41</f>
        <v>qq</v>
      </c>
      <c r="H41" s="51" t="str">
        <f>'[3]Daily Roster'!$H41</f>
        <v>Madonna</v>
      </c>
      <c r="I41" s="51">
        <f>'[3]Daily Roster'!$I41</f>
        <v>0</v>
      </c>
      <c r="J41" s="51" t="str">
        <f>'[3]Daily Roster'!$J41</f>
        <v>qq</v>
      </c>
      <c r="K41" s="51">
        <f>'[3]Daily Roster'!$K41</f>
        <v>0</v>
      </c>
      <c r="L41" s="51" t="str">
        <f>'[3]Daily Roster'!$L41</f>
        <v>qq</v>
      </c>
      <c r="M41" s="51" t="str">
        <f>'[3]Daily Roster'!$M41</f>
        <v>qq</v>
      </c>
      <c r="N41" s="51" t="str">
        <f>'[3]Daily Roster'!$N41</f>
        <v>qq</v>
      </c>
      <c r="O41" s="51" t="str">
        <f>'[3]Daily Roster'!$O41</f>
        <v>Eugene</v>
      </c>
      <c r="P41" s="51" t="str">
        <f>'[3]Daily Roster'!$P41</f>
        <v>Jane</v>
      </c>
      <c r="Q41" s="51" t="str">
        <f>'[3]Daily Roster'!$Q41</f>
        <v>qq</v>
      </c>
      <c r="R41" s="51" t="str">
        <f>'[3]Daily Roster'!$R41</f>
        <v>qq</v>
      </c>
      <c r="S41" s="51" t="str">
        <f>'[3]Daily Roster'!$S41</f>
        <v>Arthur</v>
      </c>
      <c r="T41" s="51" t="str">
        <f>'[3]Daily Roster'!$T41</f>
        <v>Bunmi</v>
      </c>
      <c r="U41" s="51" t="str">
        <f>'[3]Daily Roster'!$U41</f>
        <v>R.Batagol</v>
      </c>
      <c r="V41" s="51" t="str">
        <f>'[3]Daily Roster'!$V41</f>
        <v>C.McAvaney</v>
      </c>
      <c r="W41" s="51" t="str">
        <f>'[3]Daily Roster'!$W41</f>
        <v>Erika</v>
      </c>
      <c r="X41" s="51" t="str">
        <f>'[3]Daily Roster'!$X41</f>
        <v>qq</v>
      </c>
      <c r="Y41" s="51" t="str">
        <f>'[3]Daily Roster'!$Y41</f>
        <v>qq</v>
      </c>
      <c r="Z41" s="51" t="str">
        <f>'[3]Daily Roster'!$Z41</f>
        <v>V.Koo</v>
      </c>
      <c r="AA41" s="51">
        <f>'[3]Daily Roster'!$AA41</f>
        <v>0</v>
      </c>
      <c r="AB41" s="51" t="str">
        <f>'[3]Daily Roster'!$AB41</f>
        <v>qq</v>
      </c>
      <c r="AC41" s="51" t="str">
        <f>'[3]Daily Roster'!$AC41</f>
        <v>qq</v>
      </c>
      <c r="AD41" s="51" t="str">
        <f>'[3]Daily Roster'!$AD41</f>
        <v>A.Chong</v>
      </c>
      <c r="AE41" s="51" t="str">
        <f>'[3]Daily Roster'!$AE41</f>
        <v>qq</v>
      </c>
      <c r="AF41" s="51" t="str">
        <f>'[3]Daily Roster'!$AF41</f>
        <v>S.Kirsa</v>
      </c>
      <c r="AG41" s="51" t="str">
        <f>'[3]Daily Roster'!$AG41</f>
        <v>N.Dirnbauer</v>
      </c>
      <c r="AH41" s="51" t="str">
        <f>'[3]Daily Roster'!$AH41</f>
        <v>Graham</v>
      </c>
      <c r="AI41" s="51">
        <f>'[3]Daily Roster'!$AI41</f>
        <v>0</v>
      </c>
      <c r="AJ41" s="51">
        <f>'[3]Daily Roster'!$AJ41</f>
        <v>0</v>
      </c>
    </row>
    <row r="42" spans="1:36" x14ac:dyDescent="0.3">
      <c r="A42" s="7">
        <v>43522</v>
      </c>
      <c r="B42" s="1" t="s">
        <v>1</v>
      </c>
      <c r="C42" s="56" t="str">
        <f>'[3]Daily Roster'!$C42</f>
        <v>qq</v>
      </c>
      <c r="D42" s="56" t="str">
        <f>'[3]Daily Roster'!$D42</f>
        <v>Bronwyn</v>
      </c>
      <c r="E42" s="51" t="str">
        <f>'[3]Daily Roster'!$E42</f>
        <v>qq</v>
      </c>
      <c r="F42" s="51" t="str">
        <f>'[3]Daily Roster'!$F42</f>
        <v>qq</v>
      </c>
      <c r="G42" s="51" t="str">
        <f>'[3]Daily Roster'!$G42</f>
        <v>qq</v>
      </c>
      <c r="H42" s="51" t="str">
        <f>'[3]Daily Roster'!$H42</f>
        <v>Madonna</v>
      </c>
      <c r="I42" s="51">
        <f>'[3]Daily Roster'!$I42</f>
        <v>0</v>
      </c>
      <c r="J42" s="51" t="str">
        <f>'[3]Daily Roster'!$J42</f>
        <v>qq</v>
      </c>
      <c r="K42" s="51">
        <f>'[3]Daily Roster'!$K42</f>
        <v>0</v>
      </c>
      <c r="L42" s="51" t="str">
        <f>'[3]Daily Roster'!$L42</f>
        <v>Marisa</v>
      </c>
      <c r="M42" s="51" t="str">
        <f>'[3]Daily Roster'!$M42</f>
        <v>qq</v>
      </c>
      <c r="N42" s="51" t="str">
        <f>'[3]Daily Roster'!$N42</f>
        <v>qq</v>
      </c>
      <c r="O42" s="51" t="str">
        <f>'[3]Daily Roster'!$O42</f>
        <v>qq</v>
      </c>
      <c r="P42" s="51" t="str">
        <f>'[3]Daily Roster'!$P42</f>
        <v>Jane</v>
      </c>
      <c r="Q42" s="51" t="str">
        <f>'[3]Daily Roster'!$Q42</f>
        <v>Winnie</v>
      </c>
      <c r="R42" s="51" t="str">
        <f>'[3]Daily Roster'!$R42</f>
        <v>Lynette</v>
      </c>
      <c r="S42" s="51" t="str">
        <f>'[3]Daily Roster'!$S42</f>
        <v>Arthur</v>
      </c>
      <c r="T42" s="51" t="str">
        <f>'[3]Daily Roster'!$T42</f>
        <v>Bunmi</v>
      </c>
      <c r="U42" s="51" t="str">
        <f>'[3]Daily Roster'!$U42</f>
        <v>R.Batagol</v>
      </c>
      <c r="V42" s="51" t="str">
        <f>'[3]Daily Roster'!$V42</f>
        <v>C.McAvaney</v>
      </c>
      <c r="W42" s="51" t="str">
        <f>'[3]Daily Roster'!$W42</f>
        <v>Erika</v>
      </c>
      <c r="X42" s="51" t="str">
        <f>'[3]Daily Roster'!$X42</f>
        <v>Huda</v>
      </c>
      <c r="Y42" s="51" t="str">
        <f>'[3]Daily Roster'!$Y42</f>
        <v>qq</v>
      </c>
      <c r="Z42" s="51" t="str">
        <f>'[3]Daily Roster'!$Z42</f>
        <v>V.Koo</v>
      </c>
      <c r="AA42" s="51">
        <f>'[3]Daily Roster'!$AA42</f>
        <v>0</v>
      </c>
      <c r="AB42" s="51" t="str">
        <f>'[3]Daily Roster'!$AB42</f>
        <v>Shirley</v>
      </c>
      <c r="AC42" s="51" t="str">
        <f>'[3]Daily Roster'!$AC42</f>
        <v>qq</v>
      </c>
      <c r="AD42" s="51" t="str">
        <f>'[3]Daily Roster'!$AD42</f>
        <v>A.Chong</v>
      </c>
      <c r="AE42" s="51" t="str">
        <f>'[3]Daily Roster'!$AE42</f>
        <v>qq</v>
      </c>
      <c r="AF42" s="51" t="str">
        <f>'[3]Daily Roster'!$AF42</f>
        <v>S.Kirsa</v>
      </c>
      <c r="AG42" s="51" t="str">
        <f>'[3]Daily Roster'!$AG42</f>
        <v>N.Dirnbauer</v>
      </c>
      <c r="AH42" s="51" t="str">
        <f>'[3]Daily Roster'!$AH42</f>
        <v>Graham</v>
      </c>
      <c r="AI42" s="51">
        <f>'[3]Daily Roster'!$AI42</f>
        <v>0</v>
      </c>
      <c r="AJ42" s="51">
        <f>'[3]Daily Roster'!$AJ42</f>
        <v>0</v>
      </c>
    </row>
    <row r="43" spans="1:36" x14ac:dyDescent="0.3">
      <c r="A43" s="7">
        <v>43523</v>
      </c>
      <c r="B43" s="1" t="s">
        <v>2</v>
      </c>
      <c r="C43" s="56" t="str">
        <f>'[3]Daily Roster'!$C43</f>
        <v>Wendy</v>
      </c>
      <c r="D43" s="56" t="str">
        <f>'[3]Daily Roster'!$D43</f>
        <v>Hayley</v>
      </c>
      <c r="E43" s="51" t="str">
        <f>'[3]Daily Roster'!$E43</f>
        <v>qq</v>
      </c>
      <c r="F43" s="51" t="str">
        <f>'[3]Daily Roster'!$F43</f>
        <v>qq</v>
      </c>
      <c r="G43" s="51" t="str">
        <f>'[3]Daily Roster'!$G43</f>
        <v>qq</v>
      </c>
      <c r="H43" s="51" t="str">
        <f>'[3]Daily Roster'!$H43</f>
        <v>Madonna</v>
      </c>
      <c r="I43" s="51">
        <f>'[3]Daily Roster'!$I43</f>
        <v>0</v>
      </c>
      <c r="J43" s="51" t="str">
        <f>'[3]Daily Roster'!$J43</f>
        <v>Connie</v>
      </c>
      <c r="K43" s="51">
        <f>'[3]Daily Roster'!$K43</f>
        <v>0</v>
      </c>
      <c r="L43" s="51" t="str">
        <f>'[3]Daily Roster'!$L43</f>
        <v>Marisa</v>
      </c>
      <c r="M43" s="51" t="str">
        <f>'[3]Daily Roster'!$M43</f>
        <v>Brindha</v>
      </c>
      <c r="N43" s="51" t="str">
        <f>'[3]Daily Roster'!$N43</f>
        <v>Louise</v>
      </c>
      <c r="O43" s="51" t="str">
        <f>'[3]Daily Roster'!$O43</f>
        <v>qq</v>
      </c>
      <c r="P43" s="51" t="str">
        <f>'[3]Daily Roster'!$P43</f>
        <v>Jane</v>
      </c>
      <c r="Q43" s="51" t="str">
        <f>'[3]Daily Roster'!$Q43</f>
        <v>QQ</v>
      </c>
      <c r="R43" s="51" t="str">
        <f>'[3]Daily Roster'!$R43</f>
        <v>Lynette</v>
      </c>
      <c r="S43" s="51" t="str">
        <f>'[3]Daily Roster'!$S43</f>
        <v>Arthur</v>
      </c>
      <c r="T43" s="51" t="str">
        <f>'[3]Daily Roster'!$T43</f>
        <v>Bunmi</v>
      </c>
      <c r="U43" s="51" t="str">
        <f>'[3]Daily Roster'!$U43</f>
        <v>qq</v>
      </c>
      <c r="V43" s="51" t="str">
        <f>'[3]Daily Roster'!$V43</f>
        <v>C.McAvaney</v>
      </c>
      <c r="W43" s="51" t="str">
        <f>'[3]Daily Roster'!$W43</f>
        <v>Erika</v>
      </c>
      <c r="X43" s="51" t="str">
        <f>'[3]Daily Roster'!$X43</f>
        <v>qq</v>
      </c>
      <c r="Y43" s="51" t="str">
        <f>'[3]Daily Roster'!$Y43</f>
        <v>Kaman</v>
      </c>
      <c r="Z43" s="51" t="str">
        <f>'[3]Daily Roster'!$Z43</f>
        <v>Paree</v>
      </c>
      <c r="AA43" s="51">
        <f>'[3]Daily Roster'!$AA43</f>
        <v>0</v>
      </c>
      <c r="AB43" s="51" t="str">
        <f>'[3]Daily Roster'!$AB43</f>
        <v>Shirley</v>
      </c>
      <c r="AC43" s="51" t="str">
        <f>'[3]Daily Roster'!$AC43</f>
        <v>qq</v>
      </c>
      <c r="AD43" s="51" t="str">
        <f>'[3]Daily Roster'!$AD43</f>
        <v>A.Chong</v>
      </c>
      <c r="AE43" s="51" t="str">
        <f>'[3]Daily Roster'!$AE43</f>
        <v>qq</v>
      </c>
      <c r="AF43" s="51" t="str">
        <f>'[3]Daily Roster'!$AF43</f>
        <v>S.Kirsa</v>
      </c>
      <c r="AG43" s="51" t="str">
        <f>'[3]Daily Roster'!$AG43</f>
        <v>N.Dirnbauer</v>
      </c>
      <c r="AH43" s="51" t="str">
        <f>'[3]Daily Roster'!$AH43</f>
        <v>Graham</v>
      </c>
      <c r="AI43" s="51">
        <f>'[3]Daily Roster'!$AI43</f>
        <v>0</v>
      </c>
      <c r="AJ43" s="51">
        <f>'[3]Daily Roster'!$AJ43</f>
        <v>0</v>
      </c>
    </row>
    <row r="44" spans="1:36" x14ac:dyDescent="0.3">
      <c r="A44" s="7">
        <v>43524</v>
      </c>
      <c r="B44" s="1" t="s">
        <v>3</v>
      </c>
      <c r="C44" s="56" t="str">
        <f>'[3]Daily Roster'!$C44</f>
        <v>Tom</v>
      </c>
      <c r="D44" s="56" t="str">
        <f>'[3]Daily Roster'!$D44</f>
        <v>Hayley</v>
      </c>
      <c r="E44" s="51" t="str">
        <f>'[3]Daily Roster'!$E44</f>
        <v>qq</v>
      </c>
      <c r="F44" s="51" t="str">
        <f>'[3]Daily Roster'!$F44</f>
        <v>qq</v>
      </c>
      <c r="G44" s="51" t="str">
        <f>'[3]Daily Roster'!$G44</f>
        <v>qq</v>
      </c>
      <c r="H44" s="51" t="str">
        <f>'[3]Daily Roster'!$H44</f>
        <v>Madonna</v>
      </c>
      <c r="I44" s="51">
        <f>'[3]Daily Roster'!$I44</f>
        <v>0</v>
      </c>
      <c r="J44" s="51" t="str">
        <f>'[3]Daily Roster'!$J44</f>
        <v>Connie</v>
      </c>
      <c r="K44" s="51">
        <f>'[3]Daily Roster'!$K44</f>
        <v>0</v>
      </c>
      <c r="L44" s="51" t="str">
        <f>'[3]Daily Roster'!$L44</f>
        <v>Marisa</v>
      </c>
      <c r="M44" s="51" t="str">
        <f>'[3]Daily Roster'!$M44</f>
        <v>Brindha</v>
      </c>
      <c r="N44" s="51" t="str">
        <f>'[3]Daily Roster'!$N44</f>
        <v>Louise</v>
      </c>
      <c r="O44" s="51" t="str">
        <f>'[3]Daily Roster'!$O44</f>
        <v>qq</v>
      </c>
      <c r="P44" s="51" t="str">
        <f>'[3]Daily Roster'!$P44</f>
        <v>Jane</v>
      </c>
      <c r="Q44" s="51" t="str">
        <f>'[3]Daily Roster'!$Q44</f>
        <v>qq</v>
      </c>
      <c r="R44" s="51" t="str">
        <f>'[3]Daily Roster'!$R44</f>
        <v>Lynette</v>
      </c>
      <c r="S44" s="51" t="str">
        <f>'[3]Daily Roster'!$S44</f>
        <v>Arthur</v>
      </c>
      <c r="T44" s="51" t="str">
        <f>'[3]Daily Roster'!$T44</f>
        <v>Bunmi</v>
      </c>
      <c r="U44" s="51" t="str">
        <f>'[3]Daily Roster'!$U44</f>
        <v>qq</v>
      </c>
      <c r="V44" s="51" t="str">
        <f>'[3]Daily Roster'!$V44</f>
        <v>QQ</v>
      </c>
      <c r="W44" s="51" t="str">
        <f>'[3]Daily Roster'!$W44</f>
        <v>qq</v>
      </c>
      <c r="X44" s="51" t="str">
        <f>'[3]Daily Roster'!$X44</f>
        <v>qq</v>
      </c>
      <c r="Y44" s="51" t="str">
        <f>'[3]Daily Roster'!$Y44</f>
        <v>Kaman</v>
      </c>
      <c r="Z44" s="51" t="str">
        <f>'[3]Daily Roster'!$Z44</f>
        <v>V.Koo</v>
      </c>
      <c r="AA44" s="51">
        <f>'[3]Daily Roster'!$AA44</f>
        <v>0</v>
      </c>
      <c r="AB44" s="51" t="str">
        <f>'[3]Daily Roster'!$AB44</f>
        <v>Shirley</v>
      </c>
      <c r="AC44" s="51" t="str">
        <f>'[3]Daily Roster'!$AC44</f>
        <v>Silvana</v>
      </c>
      <c r="AD44" s="51" t="str">
        <f>'[3]Daily Roster'!$AD44</f>
        <v>A.Chong</v>
      </c>
      <c r="AE44" s="51" t="str">
        <f>'[3]Daily Roster'!$AE44</f>
        <v>qq</v>
      </c>
      <c r="AF44" s="51" t="str">
        <f>'[3]Daily Roster'!$AF44</f>
        <v>S.Kirsa</v>
      </c>
      <c r="AG44" s="51" t="str">
        <f>'[3]Daily Roster'!$AG44</f>
        <v>N.Dirnbauer</v>
      </c>
      <c r="AH44" s="51" t="str">
        <f>'[3]Daily Roster'!$AH44</f>
        <v>Graham</v>
      </c>
      <c r="AI44" s="51">
        <f>'[3]Daily Roster'!$AI44</f>
        <v>0</v>
      </c>
      <c r="AJ44" s="51">
        <f>'[3]Daily Roster'!$AJ44</f>
        <v>0</v>
      </c>
    </row>
    <row r="45" spans="1:36" x14ac:dyDescent="0.3">
      <c r="A45" s="7">
        <v>43525</v>
      </c>
      <c r="B45" s="1" t="s">
        <v>4</v>
      </c>
      <c r="C45" s="56" t="str">
        <f>'[3]Daily Roster'!$C45</f>
        <v>Wendy</v>
      </c>
      <c r="D45" s="56" t="str">
        <f>'[3]Daily Roster'!$D45</f>
        <v>Hayley</v>
      </c>
      <c r="E45" s="51" t="str">
        <f>'[3]Daily Roster'!$E45</f>
        <v>qq</v>
      </c>
      <c r="F45" s="51" t="str">
        <f>'[3]Daily Roster'!$F45</f>
        <v>qq</v>
      </c>
      <c r="G45" s="51" t="str">
        <f>'[3]Daily Roster'!$G45</f>
        <v>qq</v>
      </c>
      <c r="H45" s="51" t="str">
        <f>'[3]Daily Roster'!$H45</f>
        <v>Madonna</v>
      </c>
      <c r="I45" s="51">
        <f>'[3]Daily Roster'!$I45</f>
        <v>0</v>
      </c>
      <c r="J45" s="51" t="str">
        <f>'[3]Daily Roster'!$J45</f>
        <v>Connie</v>
      </c>
      <c r="K45" s="51">
        <f>'[3]Daily Roster'!$K45</f>
        <v>0</v>
      </c>
      <c r="L45" s="51" t="str">
        <f>'[3]Daily Roster'!$L45</f>
        <v>qq</v>
      </c>
      <c r="M45" s="51" t="str">
        <f>'[3]Daily Roster'!$M45</f>
        <v>qq</v>
      </c>
      <c r="N45" s="51" t="str">
        <f>'[3]Daily Roster'!$N45</f>
        <v>qq</v>
      </c>
      <c r="O45" s="51" t="str">
        <f>'[3]Daily Roster'!$O45</f>
        <v>Eugene</v>
      </c>
      <c r="P45" s="51" t="str">
        <f>'[3]Daily Roster'!$P45</f>
        <v>Jane</v>
      </c>
      <c r="Q45" s="51" t="str">
        <f>'[3]Daily Roster'!$Q45</f>
        <v>qq</v>
      </c>
      <c r="R45" s="51" t="str">
        <f>'[3]Daily Roster'!$R45</f>
        <v>Lynette</v>
      </c>
      <c r="S45" s="51" t="str">
        <f>'[3]Daily Roster'!$S45</f>
        <v>qq</v>
      </c>
      <c r="T45" s="51" t="str">
        <f>'[3]Daily Roster'!$T45</f>
        <v>Bunmi</v>
      </c>
      <c r="U45" s="51" t="str">
        <f>'[3]Daily Roster'!$U45</f>
        <v>qq</v>
      </c>
      <c r="V45" s="51" t="str">
        <f>'[3]Daily Roster'!$V45</f>
        <v>C.McAvaney</v>
      </c>
      <c r="W45" s="51" t="str">
        <f>'[3]Daily Roster'!$W45</f>
        <v>Erika</v>
      </c>
      <c r="X45" s="51" t="str">
        <f>'[3]Daily Roster'!$X45</f>
        <v>qq</v>
      </c>
      <c r="Y45" s="51" t="str">
        <f>'[3]Daily Roster'!$Y45</f>
        <v>Kaman</v>
      </c>
      <c r="Z45" s="51" t="str">
        <f>'[3]Daily Roster'!$Z45</f>
        <v>V.Koo</v>
      </c>
      <c r="AA45" s="51">
        <f>'[3]Daily Roster'!$AA45</f>
        <v>0</v>
      </c>
      <c r="AB45" s="51" t="str">
        <f>'[3]Daily Roster'!$AB45</f>
        <v>Shirley</v>
      </c>
      <c r="AC45" s="51" t="str">
        <f>'[3]Daily Roster'!$AC45</f>
        <v>qq</v>
      </c>
      <c r="AD45" s="51" t="str">
        <f>'[3]Daily Roster'!$AD45</f>
        <v>A.Chong</v>
      </c>
      <c r="AE45" s="51" t="str">
        <f>'[3]Daily Roster'!$AE45</f>
        <v>qq</v>
      </c>
      <c r="AF45" s="51" t="str">
        <f>'[3]Daily Roster'!$AF45</f>
        <v>S.Kirsa</v>
      </c>
      <c r="AG45" s="51" t="str">
        <f>'[3]Daily Roster'!$AG45</f>
        <v>N.Dirnbauer</v>
      </c>
      <c r="AH45" s="51" t="str">
        <f>'[3]Daily Roster'!$AH45</f>
        <v>Graham</v>
      </c>
      <c r="AI45" s="51">
        <f>'[3]Daily Roster'!$AI45</f>
        <v>0</v>
      </c>
      <c r="AJ45" s="51">
        <f>'[3]Daily Roster'!$AJ45</f>
        <v>0</v>
      </c>
    </row>
    <row r="46" spans="1:36" x14ac:dyDescent="0.3">
      <c r="A46" s="7">
        <v>43528</v>
      </c>
      <c r="B46" s="1" t="s">
        <v>5</v>
      </c>
      <c r="C46" s="56" t="str">
        <f>'[3]Daily Roster'!$C46</f>
        <v>Wendy</v>
      </c>
      <c r="D46" s="56" t="str">
        <f>'[3]Daily Roster'!$D46</f>
        <v>Bronwyn</v>
      </c>
      <c r="E46" s="51" t="str">
        <f>'[3]Daily Roster'!$E46</f>
        <v>Stav</v>
      </c>
      <c r="F46" s="51" t="str">
        <f>'[3]Daily Roster'!$F46</f>
        <v>qq</v>
      </c>
      <c r="G46" s="51" t="str">
        <f>'[3]Daily Roster'!$G46</f>
        <v>qq</v>
      </c>
      <c r="H46" s="51" t="str">
        <f>'[3]Daily Roster'!$H46</f>
        <v>Madonna</v>
      </c>
      <c r="I46" s="51">
        <f>'[3]Daily Roster'!$I46</f>
        <v>0</v>
      </c>
      <c r="J46" s="51" t="str">
        <f>'[3]Daily Roster'!$J46</f>
        <v>qq</v>
      </c>
      <c r="K46" s="51">
        <f>'[3]Daily Roster'!$K46</f>
        <v>0</v>
      </c>
      <c r="L46" s="51" t="str">
        <f>'[3]Daily Roster'!$L46</f>
        <v>qq</v>
      </c>
      <c r="M46" s="51" t="str">
        <f>'[3]Daily Roster'!$M46</f>
        <v>qq</v>
      </c>
      <c r="N46" s="51" t="str">
        <f>'[3]Daily Roster'!$N46</f>
        <v>qq</v>
      </c>
      <c r="O46" s="51" t="str">
        <f>'[3]Daily Roster'!$O46</f>
        <v>qq</v>
      </c>
      <c r="P46" s="51" t="str">
        <f>'[3]Daily Roster'!$P46</f>
        <v>Jane</v>
      </c>
      <c r="Q46" s="51" t="str">
        <f>'[3]Daily Roster'!$Q46</f>
        <v>Winnie (HPV)</v>
      </c>
      <c r="R46" s="51" t="str">
        <f>'[3]Daily Roster'!$R46</f>
        <v>Lynette</v>
      </c>
      <c r="S46" s="51" t="str">
        <f>'[3]Daily Roster'!$S46</f>
        <v>Arthur</v>
      </c>
      <c r="T46" s="51" t="str">
        <f>'[3]Daily Roster'!$T46</f>
        <v>Bunmi</v>
      </c>
      <c r="U46" s="51" t="str">
        <f>'[3]Daily Roster'!$U46</f>
        <v>R.Batagol</v>
      </c>
      <c r="V46" s="51" t="str">
        <f>'[3]Daily Roster'!$V46</f>
        <v>C.McAvaney</v>
      </c>
      <c r="W46" s="51" t="str">
        <f>'[3]Daily Roster'!$W46</f>
        <v>Erika</v>
      </c>
      <c r="X46" s="51" t="str">
        <f>'[3]Daily Roster'!$X46</f>
        <v>Huda</v>
      </c>
      <c r="Y46" s="51" t="str">
        <f>'[3]Daily Roster'!$Y46</f>
        <v>qq</v>
      </c>
      <c r="Z46" s="51" t="str">
        <f>'[3]Daily Roster'!$Z46</f>
        <v>qq</v>
      </c>
      <c r="AA46" s="51">
        <f>'[3]Daily Roster'!$AA46</f>
        <v>0</v>
      </c>
      <c r="AB46" s="51" t="str">
        <f>'[3]Daily Roster'!$AB46</f>
        <v>qq</v>
      </c>
      <c r="AC46" s="51" t="str">
        <f>'[3]Daily Roster'!$AC46</f>
        <v>S.Sturm/Brindha/Louise/A.Truong (pm)</v>
      </c>
      <c r="AD46" s="51" t="str">
        <f>'[3]Daily Roster'!$AD46</f>
        <v>A.Chong</v>
      </c>
      <c r="AE46" s="51" t="str">
        <f>'[3]Daily Roster'!$AE46</f>
        <v>qq</v>
      </c>
      <c r="AF46" s="51" t="str">
        <f>'[3]Daily Roster'!$AF46</f>
        <v>S.Kirsa</v>
      </c>
      <c r="AG46" s="51" t="str">
        <f>'[3]Daily Roster'!$AG46</f>
        <v>N.Dirnbauer</v>
      </c>
      <c r="AH46" s="51" t="str">
        <f>'[3]Daily Roster'!$AH46</f>
        <v>Graham</v>
      </c>
      <c r="AI46" s="51">
        <f>'[3]Daily Roster'!$AI46</f>
        <v>0</v>
      </c>
      <c r="AJ46" s="51">
        <f>'[3]Daily Roster'!$AJ46</f>
        <v>0</v>
      </c>
    </row>
    <row r="47" spans="1:36" x14ac:dyDescent="0.3">
      <c r="A47" s="7">
        <v>43529</v>
      </c>
      <c r="B47" s="1" t="s">
        <v>1</v>
      </c>
      <c r="C47" s="56" t="str">
        <f>'[3]Daily Roster'!$C47</f>
        <v>Tom</v>
      </c>
      <c r="D47" s="56" t="str">
        <f>'[3]Daily Roster'!$D47</f>
        <v>Bronwyn</v>
      </c>
      <c r="E47" s="51" t="str">
        <f>'[3]Daily Roster'!$E47</f>
        <v>qq</v>
      </c>
      <c r="F47" s="51" t="str">
        <f>'[3]Daily Roster'!$F47</f>
        <v>qq</v>
      </c>
      <c r="G47" s="51" t="str">
        <f>'[3]Daily Roster'!$G47</f>
        <v>qq</v>
      </c>
      <c r="H47" s="51" t="str">
        <f>'[3]Daily Roster'!$H47</f>
        <v>Madonna</v>
      </c>
      <c r="I47" s="51">
        <f>'[3]Daily Roster'!$I47</f>
        <v>0</v>
      </c>
      <c r="J47" s="51" t="str">
        <f>'[3]Daily Roster'!$J47</f>
        <v>qq</v>
      </c>
      <c r="K47" s="51">
        <f>'[3]Daily Roster'!$K47</f>
        <v>0</v>
      </c>
      <c r="L47" s="51" t="str">
        <f>'[3]Daily Roster'!$L47</f>
        <v>Marisa</v>
      </c>
      <c r="M47" s="51" t="str">
        <f>'[3]Daily Roster'!$M47</f>
        <v>qq</v>
      </c>
      <c r="N47" s="51" t="str">
        <f>'[3]Daily Roster'!$N47</f>
        <v>qq</v>
      </c>
      <c r="O47" s="51" t="str">
        <f>'[3]Daily Roster'!$O47</f>
        <v>Eugene</v>
      </c>
      <c r="P47" s="51" t="str">
        <f>'[3]Daily Roster'!$P47</f>
        <v>Jane</v>
      </c>
      <c r="Q47" s="51" t="str">
        <f>'[3]Daily Roster'!$Q47</f>
        <v>QQ</v>
      </c>
      <c r="R47" s="51" t="str">
        <f>'[3]Daily Roster'!$R47</f>
        <v>Lynette</v>
      </c>
      <c r="S47" s="51" t="str">
        <f>'[3]Daily Roster'!$S47</f>
        <v>Arthur</v>
      </c>
      <c r="T47" s="51" t="str">
        <f>'[3]Daily Roster'!$T47</f>
        <v>Bunmi</v>
      </c>
      <c r="U47" s="51" t="str">
        <f>'[3]Daily Roster'!$U47</f>
        <v>R.Batagol</v>
      </c>
      <c r="V47" s="51" t="str">
        <f>'[3]Daily Roster'!$V47</f>
        <v>C.McAvaney</v>
      </c>
      <c r="W47" s="51" t="str">
        <f>'[3]Daily Roster'!$W47</f>
        <v>Erika</v>
      </c>
      <c r="X47" s="51" t="str">
        <f>'[3]Daily Roster'!$X47</f>
        <v>Huda</v>
      </c>
      <c r="Y47" s="51" t="str">
        <f>'[3]Daily Roster'!$Y47</f>
        <v>qq</v>
      </c>
      <c r="Z47" s="51" t="str">
        <f>'[3]Daily Roster'!$Z47</f>
        <v>qq</v>
      </c>
      <c r="AA47" s="51">
        <f>'[3]Daily Roster'!$AA47</f>
        <v>0</v>
      </c>
      <c r="AB47" s="51" t="str">
        <f>'[3]Daily Roster'!$AB47</f>
        <v>Shirley</v>
      </c>
      <c r="AC47" s="51" t="str">
        <f>'[3]Daily Roster'!$AC47</f>
        <v>S.Sturm/Brindha/Louise/A.Truong</v>
      </c>
      <c r="AD47" s="51" t="str">
        <f>'[3]Daily Roster'!$AD47</f>
        <v>A.Chong</v>
      </c>
      <c r="AE47" s="51" t="str">
        <f>'[3]Daily Roster'!$AE47</f>
        <v>qq</v>
      </c>
      <c r="AF47" s="51" t="str">
        <f>'[3]Daily Roster'!$AF47</f>
        <v>S.Kirsa</v>
      </c>
      <c r="AG47" s="51" t="str">
        <f>'[3]Daily Roster'!$AG47</f>
        <v>N.Dirnbauer</v>
      </c>
      <c r="AH47" s="51" t="str">
        <f>'[3]Daily Roster'!$AH47</f>
        <v>Graham</v>
      </c>
      <c r="AI47" s="51">
        <f>'[3]Daily Roster'!$AI47</f>
        <v>0</v>
      </c>
      <c r="AJ47" s="51">
        <f>'[3]Daily Roster'!$AJ47</f>
        <v>0</v>
      </c>
    </row>
    <row r="48" spans="1:36" x14ac:dyDescent="0.3">
      <c r="A48" s="7">
        <v>43530</v>
      </c>
      <c r="B48" s="1" t="s">
        <v>2</v>
      </c>
      <c r="C48" s="56" t="str">
        <f>'[3]Daily Roster'!$C48</f>
        <v>Wendy</v>
      </c>
      <c r="D48" s="56" t="str">
        <f>'[3]Daily Roster'!$D48</f>
        <v>Bronwyn</v>
      </c>
      <c r="E48" s="51" t="str">
        <f>'[3]Daily Roster'!$E48</f>
        <v>Hayley</v>
      </c>
      <c r="F48" s="51" t="str">
        <f>'[3]Daily Roster'!$F48</f>
        <v>qq</v>
      </c>
      <c r="G48" s="51" t="str">
        <f>'[3]Daily Roster'!$G48</f>
        <v>qq</v>
      </c>
      <c r="H48" s="51" t="str">
        <f>'[3]Daily Roster'!$H48</f>
        <v>Madonna</v>
      </c>
      <c r="I48" s="51">
        <f>'[3]Daily Roster'!$I48</f>
        <v>0</v>
      </c>
      <c r="J48" s="51" t="str">
        <f>'[3]Daily Roster'!$J48</f>
        <v>Connie</v>
      </c>
      <c r="K48" s="51">
        <f>'[3]Daily Roster'!$K48</f>
        <v>0</v>
      </c>
      <c r="L48" s="51" t="str">
        <f>'[3]Daily Roster'!$L48</f>
        <v>Marisa</v>
      </c>
      <c r="M48" s="51" t="str">
        <f>'[3]Daily Roster'!$M48</f>
        <v>Brindha</v>
      </c>
      <c r="N48" s="51" t="str">
        <f>'[3]Daily Roster'!$N48</f>
        <v>Louise</v>
      </c>
      <c r="O48" s="51" t="str">
        <f>'[3]Daily Roster'!$O48</f>
        <v>qq</v>
      </c>
      <c r="P48" s="51" t="str">
        <f>'[3]Daily Roster'!$P48</f>
        <v>Jane</v>
      </c>
      <c r="Q48" s="51" t="str">
        <f>'[3]Daily Roster'!$Q48</f>
        <v>Rasangi</v>
      </c>
      <c r="R48" s="51" t="str">
        <f>'[3]Daily Roster'!$R48</f>
        <v>Lynette</v>
      </c>
      <c r="S48" s="51" t="str">
        <f>'[3]Daily Roster'!$S48</f>
        <v>Arthur</v>
      </c>
      <c r="T48" s="51" t="str">
        <f>'[3]Daily Roster'!$T48</f>
        <v>Bunmi</v>
      </c>
      <c r="U48" s="51" t="str">
        <f>'[3]Daily Roster'!$U48</f>
        <v>qq</v>
      </c>
      <c r="V48" s="51" t="str">
        <f>'[3]Daily Roster'!$V48</f>
        <v>C.McAvaney</v>
      </c>
      <c r="W48" s="51" t="str">
        <f>'[3]Daily Roster'!$W48</f>
        <v>Erika</v>
      </c>
      <c r="X48" s="51" t="str">
        <f>'[3]Daily Roster'!$X48</f>
        <v>qq</v>
      </c>
      <c r="Y48" s="51" t="str">
        <f>'[3]Daily Roster'!$Y48</f>
        <v>Kaman</v>
      </c>
      <c r="Z48" s="51" t="str">
        <f>'[3]Daily Roster'!$Z48</f>
        <v>qq</v>
      </c>
      <c r="AA48" s="51">
        <f>'[3]Daily Roster'!$AA48</f>
        <v>0</v>
      </c>
      <c r="AB48" s="51" t="str">
        <f>'[3]Daily Roster'!$AB48</f>
        <v>Shirley</v>
      </c>
      <c r="AC48" s="51" t="str">
        <f>'[3]Daily Roster'!$AC48</f>
        <v>S.Sturm</v>
      </c>
      <c r="AD48" s="51" t="str">
        <f>'[3]Daily Roster'!$AD48</f>
        <v>A.Chong</v>
      </c>
      <c r="AE48" s="51" t="str">
        <f>'[3]Daily Roster'!$AE48</f>
        <v>qq</v>
      </c>
      <c r="AF48" s="51" t="str">
        <f>'[3]Daily Roster'!$AF48</f>
        <v>S.Kirsa</v>
      </c>
      <c r="AG48" s="51" t="str">
        <f>'[3]Daily Roster'!$AG48</f>
        <v>N.Dirnbauer</v>
      </c>
      <c r="AH48" s="51" t="str">
        <f>'[3]Daily Roster'!$AH48</f>
        <v>Graham</v>
      </c>
      <c r="AI48" s="51">
        <f>'[3]Daily Roster'!$AI48</f>
        <v>0</v>
      </c>
      <c r="AJ48" s="51">
        <f>'[3]Daily Roster'!$AJ48</f>
        <v>0</v>
      </c>
    </row>
    <row r="49" spans="1:36" x14ac:dyDescent="0.3">
      <c r="A49" s="7">
        <v>43531</v>
      </c>
      <c r="B49" s="1" t="s">
        <v>3</v>
      </c>
      <c r="C49" s="56" t="str">
        <f>'[3]Daily Roster'!$C49</f>
        <v>Tom</v>
      </c>
      <c r="D49" s="56" t="str">
        <f>'[3]Daily Roster'!$D49</f>
        <v>Hayley</v>
      </c>
      <c r="E49" s="51" t="str">
        <f>'[3]Daily Roster'!$E49</f>
        <v>qq</v>
      </c>
      <c r="F49" s="51" t="str">
        <f>'[3]Daily Roster'!$F49</f>
        <v>qq</v>
      </c>
      <c r="G49" s="51" t="str">
        <f>'[3]Daily Roster'!$G49</f>
        <v>qq</v>
      </c>
      <c r="H49" s="51" t="str">
        <f>'[3]Daily Roster'!$H49</f>
        <v>Madonna</v>
      </c>
      <c r="I49" s="51">
        <f>'[3]Daily Roster'!$I49</f>
        <v>0</v>
      </c>
      <c r="J49" s="51" t="str">
        <f>'[3]Daily Roster'!$J49</f>
        <v>Connie</v>
      </c>
      <c r="K49" s="51">
        <f>'[3]Daily Roster'!$K49</f>
        <v>0</v>
      </c>
      <c r="L49" s="51" t="str">
        <f>'[3]Daily Roster'!$L49</f>
        <v>Marisa</v>
      </c>
      <c r="M49" s="51" t="str">
        <f>'[3]Daily Roster'!$M49</f>
        <v>Brindha</v>
      </c>
      <c r="N49" s="51" t="str">
        <f>'[3]Daily Roster'!$N49</f>
        <v>Louise</v>
      </c>
      <c r="O49" s="51" t="str">
        <f>'[3]Daily Roster'!$O49</f>
        <v>qq</v>
      </c>
      <c r="P49" s="51" t="str">
        <f>'[3]Daily Roster'!$P49</f>
        <v>Jane</v>
      </c>
      <c r="Q49" s="51" t="str">
        <f>'[3]Daily Roster'!$Q49</f>
        <v>Rasangi</v>
      </c>
      <c r="R49" s="51" t="str">
        <f>'[3]Daily Roster'!$R49</f>
        <v>Lynette</v>
      </c>
      <c r="S49" s="51" t="str">
        <f>'[3]Daily Roster'!$S49</f>
        <v>Arthur</v>
      </c>
      <c r="T49" s="51" t="str">
        <f>'[3]Daily Roster'!$T49</f>
        <v>Bunmi</v>
      </c>
      <c r="U49" s="51" t="str">
        <f>'[3]Daily Roster'!$U49</f>
        <v>qq</v>
      </c>
      <c r="V49" s="51" t="str">
        <f>'[3]Daily Roster'!$V49</f>
        <v>QQ</v>
      </c>
      <c r="W49" s="51" t="str">
        <f>'[3]Daily Roster'!$W49</f>
        <v>qq</v>
      </c>
      <c r="X49" s="51" t="str">
        <f>'[3]Daily Roster'!$X49</f>
        <v>qq</v>
      </c>
      <c r="Y49" s="51" t="str">
        <f>'[3]Daily Roster'!$Y49</f>
        <v>Kaman</v>
      </c>
      <c r="Z49" s="51" t="str">
        <f>'[3]Daily Roster'!$Z49</f>
        <v>qq</v>
      </c>
      <c r="AA49" s="51">
        <f>'[3]Daily Roster'!$AA49</f>
        <v>0</v>
      </c>
      <c r="AB49" s="51" t="str">
        <f>'[3]Daily Roster'!$AB49</f>
        <v>Shirley</v>
      </c>
      <c r="AC49" s="51" t="str">
        <f>'[3]Daily Roster'!$AC49</f>
        <v>S.Sturm</v>
      </c>
      <c r="AD49" s="51" t="str">
        <f>'[3]Daily Roster'!$AD49</f>
        <v>qq</v>
      </c>
      <c r="AE49" s="51" t="str">
        <f>'[3]Daily Roster'!$AE49</f>
        <v>qq</v>
      </c>
      <c r="AF49" s="51" t="str">
        <f>'[3]Daily Roster'!$AF49</f>
        <v>S.Kirsa</v>
      </c>
      <c r="AG49" s="51" t="str">
        <f>'[3]Daily Roster'!$AG49</f>
        <v>N.Dirnbauer</v>
      </c>
      <c r="AH49" s="51" t="str">
        <f>'[3]Daily Roster'!$AH49</f>
        <v>Graham</v>
      </c>
      <c r="AI49" s="51">
        <f>'[3]Daily Roster'!$AI49</f>
        <v>0</v>
      </c>
      <c r="AJ49" s="51">
        <f>'[3]Daily Roster'!$AJ49</f>
        <v>0</v>
      </c>
    </row>
    <row r="50" spans="1:36" x14ac:dyDescent="0.3">
      <c r="A50" s="7">
        <v>43532</v>
      </c>
      <c r="B50" s="1" t="s">
        <v>4</v>
      </c>
      <c r="C50" s="56" t="str">
        <f>'[3]Daily Roster'!$C50</f>
        <v>Wendy</v>
      </c>
      <c r="D50" s="56" t="str">
        <f>'[3]Daily Roster'!$D50</f>
        <v>qq</v>
      </c>
      <c r="E50" s="51" t="str">
        <f>'[3]Daily Roster'!$E50</f>
        <v>qq</v>
      </c>
      <c r="F50" s="51" t="str">
        <f>'[3]Daily Roster'!$F50</f>
        <v>qq</v>
      </c>
      <c r="G50" s="51" t="str">
        <f>'[3]Daily Roster'!$G50</f>
        <v>qq</v>
      </c>
      <c r="H50" s="51" t="str">
        <f>'[3]Daily Roster'!$H50</f>
        <v>Madonna</v>
      </c>
      <c r="I50" s="51">
        <f>'[3]Daily Roster'!$I50</f>
        <v>0</v>
      </c>
      <c r="J50" s="51" t="str">
        <f>'[3]Daily Roster'!$J50</f>
        <v>Connie</v>
      </c>
      <c r="K50" s="51">
        <f>'[3]Daily Roster'!$K50</f>
        <v>0</v>
      </c>
      <c r="L50" s="51" t="str">
        <f>'[3]Daily Roster'!$L50</f>
        <v>qq</v>
      </c>
      <c r="M50" s="51" t="str">
        <f>'[3]Daily Roster'!$M50</f>
        <v>qq</v>
      </c>
      <c r="N50" s="51" t="str">
        <f>'[3]Daily Roster'!$N50</f>
        <v>qq</v>
      </c>
      <c r="O50" s="51" t="str">
        <f>'[3]Daily Roster'!$O50</f>
        <v>Eugene</v>
      </c>
      <c r="P50" s="51" t="str">
        <f>'[3]Daily Roster'!$P50</f>
        <v>Jane</v>
      </c>
      <c r="Q50" s="51" t="str">
        <f>'[3]Daily Roster'!$Q50</f>
        <v>Rasangi</v>
      </c>
      <c r="R50" s="51" t="str">
        <f>'[3]Daily Roster'!$R50</f>
        <v>Lynette</v>
      </c>
      <c r="S50" s="51" t="str">
        <f>'[3]Daily Roster'!$S50</f>
        <v>Arthur</v>
      </c>
      <c r="T50" s="51" t="str">
        <f>'[3]Daily Roster'!$T50</f>
        <v>Bunmi</v>
      </c>
      <c r="U50" s="51" t="str">
        <f>'[3]Daily Roster'!$U50</f>
        <v>qq</v>
      </c>
      <c r="V50" s="51" t="str">
        <f>'[3]Daily Roster'!$V50</f>
        <v>C.McAvaney</v>
      </c>
      <c r="W50" s="51" t="str">
        <f>'[3]Daily Roster'!$W50</f>
        <v>Erika</v>
      </c>
      <c r="X50" s="51" t="str">
        <f>'[3]Daily Roster'!$X50</f>
        <v>qq</v>
      </c>
      <c r="Y50" s="51" t="str">
        <f>'[3]Daily Roster'!$Y50</f>
        <v>qq</v>
      </c>
      <c r="Z50" s="51" t="str">
        <f>'[3]Daily Roster'!$Z50</f>
        <v>qq</v>
      </c>
      <c r="AA50" s="51">
        <f>'[3]Daily Roster'!$AA50</f>
        <v>0</v>
      </c>
      <c r="AB50" s="51" t="str">
        <f>'[3]Daily Roster'!$AB50</f>
        <v>Shirley</v>
      </c>
      <c r="AC50" s="51" t="str">
        <f>'[3]Daily Roster'!$AC50</f>
        <v>S.Sturm/ Brindha/Louise/A.Truong</v>
      </c>
      <c r="AD50" s="51" t="str">
        <f>'[3]Daily Roster'!$AD50</f>
        <v>qq</v>
      </c>
      <c r="AE50" s="51" t="str">
        <f>'[3]Daily Roster'!$AE50</f>
        <v>qq</v>
      </c>
      <c r="AF50" s="51" t="str">
        <f>'[3]Daily Roster'!$AF50</f>
        <v>S.Kirsa</v>
      </c>
      <c r="AG50" s="51" t="str">
        <f>'[3]Daily Roster'!$AG50</f>
        <v>N.Dirnbauer</v>
      </c>
      <c r="AH50" s="51" t="str">
        <f>'[3]Daily Roster'!$AH50</f>
        <v>Graham</v>
      </c>
      <c r="AI50" s="51">
        <f>'[3]Daily Roster'!$AI50</f>
        <v>0</v>
      </c>
      <c r="AJ50" s="51">
        <f>'[3]Daily Roster'!$AJ50</f>
        <v>0</v>
      </c>
    </row>
    <row r="51" spans="1:36" x14ac:dyDescent="0.3">
      <c r="A51" s="7">
        <v>43535</v>
      </c>
      <c r="B51" s="1" t="s">
        <v>5</v>
      </c>
      <c r="C51" s="56" t="str">
        <f>'[3]Daily Roster'!$C51</f>
        <v>Public Holiday</v>
      </c>
      <c r="D51" s="56" t="str">
        <f>'[3]Daily Roster'!$D51</f>
        <v>Public Holiday</v>
      </c>
      <c r="E51" s="51" t="str">
        <f>'[3]Daily Roster'!$E51</f>
        <v>Public Holiday</v>
      </c>
      <c r="F51" s="51" t="str">
        <f>'[3]Daily Roster'!$F51</f>
        <v>Public Holiday</v>
      </c>
      <c r="G51" s="51" t="str">
        <f>'[3]Daily Roster'!$G51</f>
        <v>Public Holiday</v>
      </c>
      <c r="H51" s="51" t="str">
        <f>'[3]Daily Roster'!$H51</f>
        <v>Public Holiday</v>
      </c>
      <c r="I51" s="51" t="str">
        <f>'[3]Daily Roster'!$I51</f>
        <v>Public Holiday</v>
      </c>
      <c r="J51" s="51" t="str">
        <f>'[3]Daily Roster'!$J51</f>
        <v>Public Holiday</v>
      </c>
      <c r="K51" s="51" t="str">
        <f>'[3]Daily Roster'!$K51</f>
        <v>Public Holiday</v>
      </c>
      <c r="L51" s="51" t="str">
        <f>'[3]Daily Roster'!$L51</f>
        <v>Public Holiday</v>
      </c>
      <c r="M51" s="51" t="str">
        <f>'[3]Daily Roster'!$M51</f>
        <v>Public Holiday</v>
      </c>
      <c r="N51" s="51" t="str">
        <f>'[3]Daily Roster'!$N51</f>
        <v>Public Holiday</v>
      </c>
      <c r="O51" s="51" t="str">
        <f>'[3]Daily Roster'!$O51</f>
        <v>Public Holiday</v>
      </c>
      <c r="P51" s="51" t="str">
        <f>'[3]Daily Roster'!$P51</f>
        <v>Public Holiday</v>
      </c>
      <c r="Q51" s="51" t="str">
        <f>'[3]Daily Roster'!$Q51</f>
        <v>Public Holiday</v>
      </c>
      <c r="R51" s="51" t="str">
        <f>'[3]Daily Roster'!$R51</f>
        <v>Public Holiday</v>
      </c>
      <c r="S51" s="51" t="str">
        <f>'[3]Daily Roster'!$S51</f>
        <v>Public Holiday</v>
      </c>
      <c r="T51" s="51" t="str">
        <f>'[3]Daily Roster'!$T51</f>
        <v>Public Holiday</v>
      </c>
      <c r="U51" s="51" t="str">
        <f>'[3]Daily Roster'!$U51</f>
        <v>Public Holiday</v>
      </c>
      <c r="V51" s="51" t="str">
        <f>'[3]Daily Roster'!$V51</f>
        <v>Public Holiday</v>
      </c>
      <c r="W51" s="51" t="str">
        <f>'[3]Daily Roster'!$W51</f>
        <v>Public Holiday</v>
      </c>
      <c r="X51" s="51" t="str">
        <f>'[3]Daily Roster'!$X51</f>
        <v>Public Holiday</v>
      </c>
      <c r="Y51" s="51" t="str">
        <f>'[3]Daily Roster'!$Y51</f>
        <v>Public Holiday</v>
      </c>
      <c r="Z51" s="51" t="str">
        <f>'[3]Daily Roster'!$Z51</f>
        <v>Public Holiday</v>
      </c>
      <c r="AA51" s="51" t="str">
        <f>'[3]Daily Roster'!$AA51</f>
        <v>Public Holiday</v>
      </c>
      <c r="AB51" s="51" t="str">
        <f>'[3]Daily Roster'!$AB51</f>
        <v>Public Holiday</v>
      </c>
      <c r="AC51" s="51" t="str">
        <f>'[3]Daily Roster'!$AC51</f>
        <v>Public Holiday</v>
      </c>
      <c r="AD51" s="51" t="str">
        <f>'[3]Daily Roster'!$AD51</f>
        <v>Public Holiday</v>
      </c>
      <c r="AE51" s="51" t="str">
        <f>'[3]Daily Roster'!$AE51</f>
        <v>Public Holiday</v>
      </c>
      <c r="AF51" s="51" t="str">
        <f>'[3]Daily Roster'!$AF51</f>
        <v>Public Holiday</v>
      </c>
      <c r="AG51" s="51" t="str">
        <f>'[3]Daily Roster'!$AG51</f>
        <v>Public Holiday</v>
      </c>
      <c r="AH51" s="51" t="str">
        <f>'[3]Daily Roster'!$AH51</f>
        <v>Public Holiday</v>
      </c>
      <c r="AI51" s="51" t="str">
        <f>'[3]Daily Roster'!$AI51</f>
        <v>Public Holiday</v>
      </c>
      <c r="AJ51" s="51">
        <f>'[3]Daily Roster'!$AJ51</f>
        <v>0</v>
      </c>
    </row>
    <row r="52" spans="1:36" x14ac:dyDescent="0.3">
      <c r="A52" s="7">
        <v>43536</v>
      </c>
      <c r="B52" s="1" t="s">
        <v>1</v>
      </c>
      <c r="C52" s="56" t="str">
        <f>'[3]Daily Roster'!$C52</f>
        <v>Tom</v>
      </c>
      <c r="D52" s="56" t="str">
        <f>'[3]Daily Roster'!$D52</f>
        <v>Bronwyn</v>
      </c>
      <c r="E52" s="51" t="str">
        <f>'[3]Daily Roster'!$E52</f>
        <v>qq</v>
      </c>
      <c r="F52" s="51" t="str">
        <f>'[3]Daily Roster'!$F52</f>
        <v>V.Hill</v>
      </c>
      <c r="G52" s="51" t="str">
        <f>'[3]Daily Roster'!$G52</f>
        <v>qq</v>
      </c>
      <c r="H52" s="51" t="str">
        <f>'[3]Daily Roster'!$H52</f>
        <v>Madonna</v>
      </c>
      <c r="I52" s="51">
        <f>'[3]Daily Roster'!$I52</f>
        <v>0</v>
      </c>
      <c r="J52" s="51" t="str">
        <f>'[3]Daily Roster'!$J52</f>
        <v>qq</v>
      </c>
      <c r="K52" s="51">
        <f>'[3]Daily Roster'!$K52</f>
        <v>0</v>
      </c>
      <c r="L52" s="51" t="str">
        <f>'[3]Daily Roster'!$L52</f>
        <v>Marisa</v>
      </c>
      <c r="M52" s="51" t="str">
        <f>'[3]Daily Roster'!$M52</f>
        <v>Brindha</v>
      </c>
      <c r="N52" s="51">
        <f>'[3]Daily Roster'!$N52</f>
        <v>0</v>
      </c>
      <c r="O52" s="51">
        <f>'[3]Daily Roster'!$O52</f>
        <v>0</v>
      </c>
      <c r="P52" s="51" t="str">
        <f>'[3]Daily Roster'!$P52</f>
        <v>Jane</v>
      </c>
      <c r="Q52" s="51" t="str">
        <f>'[3]Daily Roster'!$Q52</f>
        <v>QQ</v>
      </c>
      <c r="R52" s="51" t="str">
        <f>'[3]Daily Roster'!$R52</f>
        <v>Lynette</v>
      </c>
      <c r="S52" s="51" t="str">
        <f>'[3]Daily Roster'!$S52</f>
        <v>Arthur</v>
      </c>
      <c r="T52" s="51" t="str">
        <f>'[3]Daily Roster'!$T52</f>
        <v>Bunmi</v>
      </c>
      <c r="U52" s="51" t="str">
        <f>'[3]Daily Roster'!$U52</f>
        <v>R.Batagol</v>
      </c>
      <c r="V52" s="51" t="str">
        <f>'[3]Daily Roster'!$V52</f>
        <v>C.McAvaney</v>
      </c>
      <c r="W52" s="51" t="str">
        <f>'[3]Daily Roster'!$W52</f>
        <v>Erika</v>
      </c>
      <c r="X52" s="51" t="str">
        <f>'[3]Daily Roster'!$X52</f>
        <v>Huda</v>
      </c>
      <c r="Y52" s="51" t="str">
        <f>'[3]Daily Roster'!$Y52</f>
        <v>qq</v>
      </c>
      <c r="Z52" s="51" t="str">
        <f>'[3]Daily Roster'!$Z52</f>
        <v>V.Koo</v>
      </c>
      <c r="AA52" s="51">
        <f>'[3]Daily Roster'!$AA52</f>
        <v>0</v>
      </c>
      <c r="AB52" s="51" t="str">
        <f>'[3]Daily Roster'!$AB52</f>
        <v>qq</v>
      </c>
      <c r="AC52" s="51" t="str">
        <f>'[3]Daily Roster'!$AC52</f>
        <v>S.Sturm</v>
      </c>
      <c r="AD52" s="51" t="str">
        <f>'[3]Daily Roster'!$AD52</f>
        <v>qq</v>
      </c>
      <c r="AE52" s="51" t="str">
        <f>'[3]Daily Roster'!$AE52</f>
        <v>qq</v>
      </c>
      <c r="AF52" s="51" t="str">
        <f>'[3]Daily Roster'!$AF52</f>
        <v>S.Kirsa</v>
      </c>
      <c r="AG52" s="51" t="str">
        <f>'[3]Daily Roster'!$AG52</f>
        <v>N.Dirnbauer</v>
      </c>
      <c r="AH52" s="51" t="str">
        <f>'[3]Daily Roster'!$AH52</f>
        <v>Graham</v>
      </c>
      <c r="AI52" s="51">
        <f>'[3]Daily Roster'!$AI52</f>
        <v>0</v>
      </c>
      <c r="AJ52" s="51">
        <f>'[3]Daily Roster'!$AJ52</f>
        <v>0</v>
      </c>
    </row>
    <row r="53" spans="1:36" x14ac:dyDescent="0.3">
      <c r="A53" s="7">
        <v>43537</v>
      </c>
      <c r="B53" s="1" t="s">
        <v>2</v>
      </c>
      <c r="C53" s="56" t="str">
        <f>'[3]Daily Roster'!$C53</f>
        <v>Wendy</v>
      </c>
      <c r="D53" s="56" t="str">
        <f>'[3]Daily Roster'!$D53</f>
        <v>Hayley</v>
      </c>
      <c r="E53" s="51" t="str">
        <f>'[3]Daily Roster'!$E53</f>
        <v>qq</v>
      </c>
      <c r="F53" s="51" t="str">
        <f>'[3]Daily Roster'!$F53</f>
        <v>V.Hill</v>
      </c>
      <c r="G53" s="51" t="str">
        <f>'[3]Daily Roster'!$G53</f>
        <v>qq</v>
      </c>
      <c r="H53" s="51" t="str">
        <f>'[3]Daily Roster'!$H53</f>
        <v>Madonna</v>
      </c>
      <c r="I53" s="51">
        <f>'[3]Daily Roster'!$I53</f>
        <v>0</v>
      </c>
      <c r="J53" s="51" t="str">
        <f>'[3]Daily Roster'!$J53</f>
        <v>Connie</v>
      </c>
      <c r="K53" s="51">
        <f>'[3]Daily Roster'!$K53</f>
        <v>0</v>
      </c>
      <c r="L53" s="51" t="str">
        <f>'[3]Daily Roster'!$L53</f>
        <v>Marisa</v>
      </c>
      <c r="M53" s="51" t="str">
        <f>'[3]Daily Roster'!$M53</f>
        <v>Brindha</v>
      </c>
      <c r="N53" s="51">
        <f>'[3]Daily Roster'!$N53</f>
        <v>0</v>
      </c>
      <c r="O53" s="51">
        <f>'[3]Daily Roster'!$O53</f>
        <v>0</v>
      </c>
      <c r="P53" s="51" t="str">
        <f>'[3]Daily Roster'!$P53</f>
        <v>Jane</v>
      </c>
      <c r="Q53" s="51" t="str">
        <f>'[3]Daily Roster'!$Q53</f>
        <v>Rasangi</v>
      </c>
      <c r="R53" s="51" t="str">
        <f>'[3]Daily Roster'!$R53</f>
        <v>Lynette</v>
      </c>
      <c r="S53" s="51" t="str">
        <f>'[3]Daily Roster'!$S53</f>
        <v>Arthur</v>
      </c>
      <c r="T53" s="51" t="str">
        <f>'[3]Daily Roster'!$T53</f>
        <v>Bunmi</v>
      </c>
      <c r="U53" s="51" t="str">
        <f>'[3]Daily Roster'!$U53</f>
        <v>qq</v>
      </c>
      <c r="V53" s="51" t="str">
        <f>'[3]Daily Roster'!$V53</f>
        <v>C.McAvaney</v>
      </c>
      <c r="W53" s="51" t="str">
        <f>'[3]Daily Roster'!$W53</f>
        <v>Erika</v>
      </c>
      <c r="X53" s="51" t="str">
        <f>'[3]Daily Roster'!$X53</f>
        <v>qq</v>
      </c>
      <c r="Y53" s="51" t="str">
        <f>'[3]Daily Roster'!$Y53</f>
        <v>Kaman</v>
      </c>
      <c r="Z53" s="51" t="str">
        <f>'[3]Daily Roster'!$Z53</f>
        <v>Paree</v>
      </c>
      <c r="AA53" s="51">
        <f>'[3]Daily Roster'!$AA53</f>
        <v>0</v>
      </c>
      <c r="AB53" s="51" t="str">
        <f>'[3]Daily Roster'!$AB53</f>
        <v>Shirley</v>
      </c>
      <c r="AC53" s="51" t="str">
        <f>'[3]Daily Roster'!$AC53</f>
        <v>S.Sturm</v>
      </c>
      <c r="AD53" s="51" t="str">
        <f>'[3]Daily Roster'!$AD53</f>
        <v>qq</v>
      </c>
      <c r="AE53" s="51" t="str">
        <f>'[3]Daily Roster'!$AE53</f>
        <v>qq</v>
      </c>
      <c r="AF53" s="51" t="str">
        <f>'[3]Daily Roster'!$AF53</f>
        <v>S.Kirsa</v>
      </c>
      <c r="AG53" s="51" t="str">
        <f>'[3]Daily Roster'!$AG53</f>
        <v>N.Dirnbauer</v>
      </c>
      <c r="AH53" s="51" t="str">
        <f>'[3]Daily Roster'!$AH53</f>
        <v>Graham</v>
      </c>
      <c r="AI53" s="51">
        <f>'[3]Daily Roster'!$AI53</f>
        <v>0</v>
      </c>
      <c r="AJ53" s="51">
        <f>'[3]Daily Roster'!$AJ53</f>
        <v>0</v>
      </c>
    </row>
    <row r="54" spans="1:36" x14ac:dyDescent="0.3">
      <c r="A54" s="7">
        <v>43538</v>
      </c>
      <c r="B54" s="1" t="s">
        <v>3</v>
      </c>
      <c r="C54" s="56" t="str">
        <f>'[3]Daily Roster'!$C54</f>
        <v>Tom</v>
      </c>
      <c r="D54" s="56" t="str">
        <f>'[3]Daily Roster'!$D54</f>
        <v>Hayley</v>
      </c>
      <c r="E54" s="51" t="str">
        <f>'[3]Daily Roster'!$E54</f>
        <v>qq</v>
      </c>
      <c r="F54" s="51" t="str">
        <f>'[3]Daily Roster'!$F54</f>
        <v>V.Hill</v>
      </c>
      <c r="G54" s="51" t="str">
        <f>'[3]Daily Roster'!$G54</f>
        <v>qq</v>
      </c>
      <c r="H54" s="51" t="str">
        <f>'[3]Daily Roster'!$H54</f>
        <v>Madonna</v>
      </c>
      <c r="I54" s="51">
        <f>'[3]Daily Roster'!$I54</f>
        <v>0</v>
      </c>
      <c r="J54" s="51" t="str">
        <f>'[3]Daily Roster'!$J54</f>
        <v>Connie</v>
      </c>
      <c r="K54" s="51">
        <f>'[3]Daily Roster'!$K54</f>
        <v>0</v>
      </c>
      <c r="L54" s="51" t="str">
        <f>'[3]Daily Roster'!$L54</f>
        <v>Marisa</v>
      </c>
      <c r="M54" s="51" t="str">
        <f>'[3]Daily Roster'!$M54</f>
        <v>Louise</v>
      </c>
      <c r="N54" s="51">
        <f>'[3]Daily Roster'!$N54</f>
        <v>0</v>
      </c>
      <c r="O54" s="51">
        <f>'[3]Daily Roster'!$O54</f>
        <v>0</v>
      </c>
      <c r="P54" s="51" t="str">
        <f>'[3]Daily Roster'!$P54</f>
        <v>Jane</v>
      </c>
      <c r="Q54" s="51" t="str">
        <f>'[3]Daily Roster'!$Q54</f>
        <v>Rasangi</v>
      </c>
      <c r="R54" s="51" t="str">
        <f>'[3]Daily Roster'!$R54</f>
        <v>Lynette</v>
      </c>
      <c r="S54" s="51" t="str">
        <f>'[3]Daily Roster'!$S54</f>
        <v>Arthur</v>
      </c>
      <c r="T54" s="51" t="str">
        <f>'[3]Daily Roster'!$T54</f>
        <v>Bunmi</v>
      </c>
      <c r="U54" s="51" t="str">
        <f>'[3]Daily Roster'!$U54</f>
        <v>qq</v>
      </c>
      <c r="V54" s="51" t="str">
        <f>'[3]Daily Roster'!$V54</f>
        <v>QQ</v>
      </c>
      <c r="W54" s="51" t="str">
        <f>'[3]Daily Roster'!$W54</f>
        <v>qq</v>
      </c>
      <c r="X54" s="51" t="str">
        <f>'[3]Daily Roster'!$X54</f>
        <v>qq</v>
      </c>
      <c r="Y54" s="51" t="str">
        <f>'[3]Daily Roster'!$Y54</f>
        <v>Kaman</v>
      </c>
      <c r="Z54" s="51" t="str">
        <f>'[3]Daily Roster'!$Z54</f>
        <v>V.Koo</v>
      </c>
      <c r="AA54" s="51">
        <f>'[3]Daily Roster'!$AA54</f>
        <v>0</v>
      </c>
      <c r="AB54" s="51" t="str">
        <f>'[3]Daily Roster'!$AB54</f>
        <v>qq</v>
      </c>
      <c r="AC54" s="51" t="str">
        <f>'[3]Daily Roster'!$AC54</f>
        <v>S.Sturm</v>
      </c>
      <c r="AD54" s="51" t="str">
        <f>'[3]Daily Roster'!$AD54</f>
        <v>qq</v>
      </c>
      <c r="AE54" s="51" t="str">
        <f>'[3]Daily Roster'!$AE54</f>
        <v>qq</v>
      </c>
      <c r="AF54" s="51" t="str">
        <f>'[3]Daily Roster'!$AF54</f>
        <v>S.Kirsa</v>
      </c>
      <c r="AG54" s="51" t="str">
        <f>'[3]Daily Roster'!$AG54</f>
        <v>N.Dirnbauer</v>
      </c>
      <c r="AH54" s="51" t="str">
        <f>'[3]Daily Roster'!$AH54</f>
        <v>Graham</v>
      </c>
      <c r="AI54" s="51">
        <f>'[3]Daily Roster'!$AI54</f>
        <v>0</v>
      </c>
      <c r="AJ54" s="51">
        <f>'[3]Daily Roster'!$AJ54</f>
        <v>0</v>
      </c>
    </row>
    <row r="55" spans="1:36" x14ac:dyDescent="0.3">
      <c r="A55" s="7">
        <v>43539</v>
      </c>
      <c r="B55" s="1" t="s">
        <v>4</v>
      </c>
      <c r="C55" s="56" t="str">
        <f>'[3]Daily Roster'!$C55</f>
        <v>Wendy</v>
      </c>
      <c r="D55" s="56" t="str">
        <f>'[3]Daily Roster'!$D55</f>
        <v>Hayley</v>
      </c>
      <c r="E55" s="51" t="str">
        <f>'[3]Daily Roster'!$E55</f>
        <v>qq</v>
      </c>
      <c r="F55" s="51" t="str">
        <f>'[3]Daily Roster'!$F55</f>
        <v>V.Hill</v>
      </c>
      <c r="G55" s="51" t="str">
        <f>'[3]Daily Roster'!$G55</f>
        <v>qq</v>
      </c>
      <c r="H55" s="51" t="str">
        <f>'[3]Daily Roster'!$H55</f>
        <v>Madonna</v>
      </c>
      <c r="I55" s="51">
        <f>'[3]Daily Roster'!$I55</f>
        <v>0</v>
      </c>
      <c r="J55" s="51" t="str">
        <f>'[3]Daily Roster'!$J55</f>
        <v>Connie</v>
      </c>
      <c r="K55" s="51">
        <f>'[3]Daily Roster'!$K55</f>
        <v>0</v>
      </c>
      <c r="L55" s="51" t="str">
        <f>'[3]Daily Roster'!$L55</f>
        <v>qq</v>
      </c>
      <c r="M55" s="51" t="str">
        <f>'[3]Daily Roster'!$M55</f>
        <v>Louise</v>
      </c>
      <c r="N55" s="51">
        <f>'[3]Daily Roster'!$N55</f>
        <v>0</v>
      </c>
      <c r="O55" s="51">
        <f>'[3]Daily Roster'!$O55</f>
        <v>0</v>
      </c>
      <c r="P55" s="51" t="str">
        <f>'[3]Daily Roster'!$P55</f>
        <v>Jane</v>
      </c>
      <c r="Q55" s="51" t="str">
        <f>'[3]Daily Roster'!$Q55</f>
        <v>qq</v>
      </c>
      <c r="R55" s="51" t="str">
        <f>'[3]Daily Roster'!$R55</f>
        <v>Lynette</v>
      </c>
      <c r="S55" s="51" t="str">
        <f>'[3]Daily Roster'!$S55</f>
        <v>Arthur</v>
      </c>
      <c r="T55" s="51" t="str">
        <f>'[3]Daily Roster'!$T55</f>
        <v>Bunmi</v>
      </c>
      <c r="U55" s="51" t="str">
        <f>'[3]Daily Roster'!$U55</f>
        <v>qq</v>
      </c>
      <c r="V55" s="51" t="str">
        <f>'[3]Daily Roster'!$V55</f>
        <v>C.McAvaney</v>
      </c>
      <c r="W55" s="51" t="str">
        <f>'[3]Daily Roster'!$W55</f>
        <v>Erika</v>
      </c>
      <c r="X55" s="51" t="str">
        <f>'[3]Daily Roster'!$X55</f>
        <v>qq</v>
      </c>
      <c r="Y55" s="51" t="str">
        <f>'[3]Daily Roster'!$Y55</f>
        <v>Kaman</v>
      </c>
      <c r="Z55" s="51" t="str">
        <f>'[3]Daily Roster'!$Z55</f>
        <v>V.Koo</v>
      </c>
      <c r="AA55" s="51">
        <f>'[3]Daily Roster'!$AA55</f>
        <v>0</v>
      </c>
      <c r="AB55" s="51" t="str">
        <f>'[3]Daily Roster'!$AB55</f>
        <v>qq</v>
      </c>
      <c r="AC55" s="51" t="str">
        <f>'[3]Daily Roster'!$AC55</f>
        <v>S.Sturm</v>
      </c>
      <c r="AD55" s="51" t="str">
        <f>'[3]Daily Roster'!$AD55</f>
        <v>qq</v>
      </c>
      <c r="AE55" s="51" t="str">
        <f>'[3]Daily Roster'!$AE55</f>
        <v>qq</v>
      </c>
      <c r="AF55" s="51" t="str">
        <f>'[3]Daily Roster'!$AF55</f>
        <v>S.Kirsa</v>
      </c>
      <c r="AG55" s="51" t="str">
        <f>'[3]Daily Roster'!$AG55</f>
        <v>N.Dirnbauer</v>
      </c>
      <c r="AH55" s="51" t="str">
        <f>'[3]Daily Roster'!$AH55</f>
        <v>Graham</v>
      </c>
      <c r="AI55" s="51">
        <f>'[3]Daily Roster'!$AI55</f>
        <v>0</v>
      </c>
      <c r="AJ55" s="51">
        <f>'[3]Daily Roster'!$AJ55</f>
        <v>0</v>
      </c>
    </row>
    <row r="56" spans="1:36" x14ac:dyDescent="0.3">
      <c r="A56" s="7">
        <v>43542</v>
      </c>
      <c r="B56" s="1" t="s">
        <v>5</v>
      </c>
      <c r="C56" s="56" t="str">
        <f>'[3]Daily Roster'!$C56</f>
        <v>Wendy</v>
      </c>
      <c r="D56" s="56" t="str">
        <f>'[3]Daily Roster'!$D56</f>
        <v>Bronwyn</v>
      </c>
      <c r="E56" s="51" t="str">
        <f>'[3]Daily Roster'!$E56</f>
        <v>Stav</v>
      </c>
      <c r="F56" s="51" t="str">
        <f>'[3]Daily Roster'!$F56</f>
        <v>V.Hill</v>
      </c>
      <c r="G56" s="51" t="str">
        <f>'[3]Daily Roster'!$G56</f>
        <v>qq</v>
      </c>
      <c r="H56" s="51" t="str">
        <f>'[3]Daily Roster'!$H56</f>
        <v>Madonna</v>
      </c>
      <c r="I56" s="51">
        <f>'[3]Daily Roster'!$I56</f>
        <v>0</v>
      </c>
      <c r="J56" s="51" t="str">
        <f>'[3]Daily Roster'!$J56</f>
        <v>qq</v>
      </c>
      <c r="K56" s="51">
        <f>'[3]Daily Roster'!$K56</f>
        <v>0</v>
      </c>
      <c r="L56" s="51" t="str">
        <f>'[3]Daily Roster'!$L56</f>
        <v>qq</v>
      </c>
      <c r="M56" s="51" t="str">
        <f>'[3]Daily Roster'!$M56</f>
        <v>Brindha</v>
      </c>
      <c r="N56" s="51">
        <f>'[3]Daily Roster'!$N56</f>
        <v>0</v>
      </c>
      <c r="O56" s="51">
        <f>'[3]Daily Roster'!$O56</f>
        <v>0</v>
      </c>
      <c r="P56" s="51" t="str">
        <f>'[3]Daily Roster'!$P56</f>
        <v>qq</v>
      </c>
      <c r="Q56" s="51" t="str">
        <f>'[3]Daily Roster'!$Q56</f>
        <v>Rasangi</v>
      </c>
      <c r="R56" s="51" t="str">
        <f>'[3]Daily Roster'!$R56</f>
        <v>Lynette</v>
      </c>
      <c r="S56" s="51" t="str">
        <f>'[3]Daily Roster'!$S56</f>
        <v>Arthur</v>
      </c>
      <c r="T56" s="51" t="str">
        <f>'[3]Daily Roster'!$T56</f>
        <v>Bunmi</v>
      </c>
      <c r="U56" s="51" t="str">
        <f>'[3]Daily Roster'!$U56</f>
        <v>R.Batagol</v>
      </c>
      <c r="V56" s="51" t="str">
        <f>'[3]Daily Roster'!$V56</f>
        <v>C.McAvaney</v>
      </c>
      <c r="W56" s="51" t="str">
        <f>'[3]Daily Roster'!$W56</f>
        <v>Erika</v>
      </c>
      <c r="X56" s="51" t="str">
        <f>'[3]Daily Roster'!$X56</f>
        <v>Huda</v>
      </c>
      <c r="Y56" s="51" t="str">
        <f>'[3]Daily Roster'!$Y56</f>
        <v>qq</v>
      </c>
      <c r="Z56" s="51" t="str">
        <f>'[3]Daily Roster'!$Z56</f>
        <v>V.Koo</v>
      </c>
      <c r="AA56" s="51">
        <f>'[3]Daily Roster'!$AA56</f>
        <v>0</v>
      </c>
      <c r="AB56" s="51" t="str">
        <f>'[3]Daily Roster'!$AB56</f>
        <v>qq</v>
      </c>
      <c r="AC56" s="51" t="str">
        <f>'[3]Daily Roster'!$AC56</f>
        <v>S.Sturm</v>
      </c>
      <c r="AD56" s="51" t="str">
        <f>'[3]Daily Roster'!$AD56</f>
        <v>qq</v>
      </c>
      <c r="AE56" s="51" t="str">
        <f>'[3]Daily Roster'!$AE56</f>
        <v>qq</v>
      </c>
      <c r="AF56" s="51" t="str">
        <f>'[3]Daily Roster'!$AF56</f>
        <v>S.Kirsa</v>
      </c>
      <c r="AG56" s="51" t="str">
        <f>'[3]Daily Roster'!$AG56</f>
        <v>N.Dirnbauer</v>
      </c>
      <c r="AH56" s="51" t="str">
        <f>'[3]Daily Roster'!$AH56</f>
        <v>Graham</v>
      </c>
      <c r="AI56" s="51">
        <f>'[3]Daily Roster'!$AI56</f>
        <v>0</v>
      </c>
      <c r="AJ56" s="51">
        <f>'[3]Daily Roster'!$AJ56</f>
        <v>0</v>
      </c>
    </row>
    <row r="57" spans="1:36" x14ac:dyDescent="0.3">
      <c r="A57" s="7">
        <v>43543</v>
      </c>
      <c r="B57" s="1" t="s">
        <v>1</v>
      </c>
      <c r="C57" s="56" t="str">
        <f>'[3]Daily Roster'!$C57</f>
        <v>Tom</v>
      </c>
      <c r="D57" s="56" t="str">
        <f>'[3]Daily Roster'!$D57</f>
        <v>Bronwyn</v>
      </c>
      <c r="E57" s="51" t="str">
        <f>'[3]Daily Roster'!$E57</f>
        <v>qq</v>
      </c>
      <c r="F57" s="51" t="str">
        <f>'[3]Daily Roster'!$F57</f>
        <v>V.Hill</v>
      </c>
      <c r="G57" s="51" t="str">
        <f>'[3]Daily Roster'!$G57</f>
        <v>qq</v>
      </c>
      <c r="H57" s="51" t="str">
        <f>'[3]Daily Roster'!$H57</f>
        <v>Madonna</v>
      </c>
      <c r="I57" s="51">
        <f>'[3]Daily Roster'!$I57</f>
        <v>0</v>
      </c>
      <c r="J57" s="51" t="str">
        <f>'[3]Daily Roster'!$J57</f>
        <v>qq</v>
      </c>
      <c r="K57" s="51">
        <f>'[3]Daily Roster'!$K57</f>
        <v>0</v>
      </c>
      <c r="L57" s="51" t="str">
        <f>'[3]Daily Roster'!$L57</f>
        <v>Marisa</v>
      </c>
      <c r="M57" s="51" t="str">
        <f>'[3]Daily Roster'!$M57</f>
        <v>Brindha</v>
      </c>
      <c r="N57" s="51">
        <f>'[3]Daily Roster'!$N57</f>
        <v>0</v>
      </c>
      <c r="O57" s="51">
        <f>'[3]Daily Roster'!$O57</f>
        <v>0</v>
      </c>
      <c r="P57" s="51" t="str">
        <f>'[3]Daily Roster'!$P57</f>
        <v>qq</v>
      </c>
      <c r="Q57" s="51" t="str">
        <f>'[3]Daily Roster'!$Q57</f>
        <v>QQ</v>
      </c>
      <c r="R57" s="51" t="str">
        <f>'[3]Daily Roster'!$R57</f>
        <v>Lynette</v>
      </c>
      <c r="S57" s="51" t="str">
        <f>'[3]Daily Roster'!$S57</f>
        <v>Arthur</v>
      </c>
      <c r="T57" s="51" t="str">
        <f>'[3]Daily Roster'!$T57</f>
        <v>Bunmi</v>
      </c>
      <c r="U57" s="51" t="str">
        <f>'[3]Daily Roster'!$U57</f>
        <v>R.Batagol</v>
      </c>
      <c r="V57" s="51" t="str">
        <f>'[3]Daily Roster'!$V57</f>
        <v>C.McAvaney</v>
      </c>
      <c r="W57" s="51" t="str">
        <f>'[3]Daily Roster'!$W57</f>
        <v>Erika</v>
      </c>
      <c r="X57" s="51" t="str">
        <f>'[3]Daily Roster'!$X57</f>
        <v>Huda</v>
      </c>
      <c r="Y57" s="51" t="str">
        <f>'[3]Daily Roster'!$Y57</f>
        <v>qq</v>
      </c>
      <c r="Z57" s="51" t="str">
        <f>'[3]Daily Roster'!$Z57</f>
        <v>V.Koo</v>
      </c>
      <c r="AA57" s="51">
        <f>'[3]Daily Roster'!$AA57</f>
        <v>0</v>
      </c>
      <c r="AB57" s="51" t="str">
        <f>'[3]Daily Roster'!$AB57</f>
        <v>Shirley</v>
      </c>
      <c r="AC57" s="51" t="str">
        <f>'[3]Daily Roster'!$AC57</f>
        <v>S.Sturm</v>
      </c>
      <c r="AD57" s="51" t="str">
        <f>'[3]Daily Roster'!$AD57</f>
        <v>qq</v>
      </c>
      <c r="AE57" s="51" t="str">
        <f>'[3]Daily Roster'!$AE57</f>
        <v>qq</v>
      </c>
      <c r="AF57" s="51" t="str">
        <f>'[3]Daily Roster'!$AF57</f>
        <v>S.Kirsa</v>
      </c>
      <c r="AG57" s="51" t="str">
        <f>'[3]Daily Roster'!$AG57</f>
        <v>N.Dirnbauer</v>
      </c>
      <c r="AH57" s="51" t="str">
        <f>'[3]Daily Roster'!$AH57</f>
        <v>Graham</v>
      </c>
      <c r="AI57" s="51">
        <f>'[3]Daily Roster'!$AI57</f>
        <v>0</v>
      </c>
      <c r="AJ57" s="51">
        <f>'[3]Daily Roster'!$AJ57</f>
        <v>0</v>
      </c>
    </row>
    <row r="58" spans="1:36" x14ac:dyDescent="0.3">
      <c r="A58" s="7">
        <v>43544</v>
      </c>
      <c r="B58" s="1" t="s">
        <v>2</v>
      </c>
      <c r="C58" s="56" t="str">
        <f>'[3]Daily Roster'!$C58</f>
        <v>Wendy</v>
      </c>
      <c r="D58" s="56" t="str">
        <f>'[3]Daily Roster'!$D58</f>
        <v>Bronwyn</v>
      </c>
      <c r="E58" s="51" t="str">
        <f>'[3]Daily Roster'!$E58</f>
        <v>Hayley</v>
      </c>
      <c r="F58" s="51" t="str">
        <f>'[3]Daily Roster'!$F58</f>
        <v>V.Hill</v>
      </c>
      <c r="G58" s="51" t="str">
        <f>'[3]Daily Roster'!$G58</f>
        <v>qq</v>
      </c>
      <c r="H58" s="51" t="str">
        <f>'[3]Daily Roster'!$H58</f>
        <v>Madonna</v>
      </c>
      <c r="I58" s="51">
        <f>'[3]Daily Roster'!$I58</f>
        <v>0</v>
      </c>
      <c r="J58" s="51" t="str">
        <f>'[3]Daily Roster'!$J58</f>
        <v>Connie</v>
      </c>
      <c r="K58" s="51">
        <f>'[3]Daily Roster'!$K58</f>
        <v>0</v>
      </c>
      <c r="L58" s="51" t="str">
        <f>'[3]Daily Roster'!$L58</f>
        <v>Marisa</v>
      </c>
      <c r="M58" s="51" t="str">
        <f>'[3]Daily Roster'!$M58</f>
        <v>Louise</v>
      </c>
      <c r="N58" s="51">
        <f>'[3]Daily Roster'!$N58</f>
        <v>0</v>
      </c>
      <c r="O58" s="51">
        <f>'[3]Daily Roster'!$O58</f>
        <v>0</v>
      </c>
      <c r="P58" s="51" t="str">
        <f>'[3]Daily Roster'!$P58</f>
        <v>qq</v>
      </c>
      <c r="Q58" s="51" t="str">
        <f>'[3]Daily Roster'!$Q58</f>
        <v>Rasangi</v>
      </c>
      <c r="R58" s="51" t="str">
        <f>'[3]Daily Roster'!$R58</f>
        <v>Lynette</v>
      </c>
      <c r="S58" s="51" t="str">
        <f>'[3]Daily Roster'!$S58</f>
        <v>Arthur</v>
      </c>
      <c r="T58" s="51" t="str">
        <f>'[3]Daily Roster'!$T58</f>
        <v>Bunmi</v>
      </c>
      <c r="U58" s="51" t="str">
        <f>'[3]Daily Roster'!$U58</f>
        <v>qq</v>
      </c>
      <c r="V58" s="51" t="str">
        <f>'[3]Daily Roster'!$V58</f>
        <v>C.McAvaney</v>
      </c>
      <c r="W58" s="51" t="str">
        <f>'[3]Daily Roster'!$W58</f>
        <v>Erika</v>
      </c>
      <c r="X58" s="51" t="str">
        <f>'[3]Daily Roster'!$X58</f>
        <v>qq</v>
      </c>
      <c r="Y58" s="51" t="str">
        <f>'[3]Daily Roster'!$Y58</f>
        <v>Kaman</v>
      </c>
      <c r="Z58" s="51" t="str">
        <f>'[3]Daily Roster'!$Z58</f>
        <v>V.Koo</v>
      </c>
      <c r="AA58" s="51">
        <f>'[3]Daily Roster'!$AA58</f>
        <v>0</v>
      </c>
      <c r="AB58" s="51" t="str">
        <f>'[3]Daily Roster'!$AB58</f>
        <v>Shirley</v>
      </c>
      <c r="AC58" s="51" t="str">
        <f>'[3]Daily Roster'!$AC58</f>
        <v>S.Sturm</v>
      </c>
      <c r="AD58" s="51" t="str">
        <f>'[3]Daily Roster'!$AD58</f>
        <v>qq</v>
      </c>
      <c r="AE58" s="51" t="str">
        <f>'[3]Daily Roster'!$AE58</f>
        <v>qq</v>
      </c>
      <c r="AF58" s="51" t="str">
        <f>'[3]Daily Roster'!$AF58</f>
        <v>S.Kirsa</v>
      </c>
      <c r="AG58" s="51" t="str">
        <f>'[3]Daily Roster'!$AG58</f>
        <v>N.Dirnbauer</v>
      </c>
      <c r="AH58" s="51" t="str">
        <f>'[3]Daily Roster'!$AH58</f>
        <v>Graham</v>
      </c>
      <c r="AI58" s="51">
        <f>'[3]Daily Roster'!$AI58</f>
        <v>0</v>
      </c>
      <c r="AJ58" s="51">
        <f>'[3]Daily Roster'!$AJ58</f>
        <v>0</v>
      </c>
    </row>
    <row r="59" spans="1:36" x14ac:dyDescent="0.3">
      <c r="A59" s="7">
        <v>43545</v>
      </c>
      <c r="B59" s="1" t="s">
        <v>3</v>
      </c>
      <c r="C59" s="56" t="str">
        <f>'[3]Daily Roster'!$C59</f>
        <v>Tom</v>
      </c>
      <c r="D59" s="56" t="str">
        <f>'[3]Daily Roster'!$D59</f>
        <v>Hayley</v>
      </c>
      <c r="E59" s="51" t="str">
        <f>'[3]Daily Roster'!$E59</f>
        <v>qq</v>
      </c>
      <c r="F59" s="51" t="str">
        <f>'[3]Daily Roster'!$F59</f>
        <v>V.Hill</v>
      </c>
      <c r="G59" s="51" t="str">
        <f>'[3]Daily Roster'!$G59</f>
        <v>qq</v>
      </c>
      <c r="H59" s="51" t="str">
        <f>'[3]Daily Roster'!$H59</f>
        <v>Madonna</v>
      </c>
      <c r="I59" s="51">
        <f>'[3]Daily Roster'!$I59</f>
        <v>0</v>
      </c>
      <c r="J59" s="51" t="str">
        <f>'[3]Daily Roster'!$J59</f>
        <v>Connie</v>
      </c>
      <c r="K59" s="51">
        <f>'[3]Daily Roster'!$K59</f>
        <v>0</v>
      </c>
      <c r="L59" s="51" t="str">
        <f>'[3]Daily Roster'!$L59</f>
        <v>Marisa</v>
      </c>
      <c r="M59" s="51" t="str">
        <f>'[3]Daily Roster'!$M59</f>
        <v>Louise</v>
      </c>
      <c r="N59" s="51">
        <f>'[3]Daily Roster'!$N59</f>
        <v>0</v>
      </c>
      <c r="O59" s="51">
        <f>'[3]Daily Roster'!$O59</f>
        <v>0</v>
      </c>
      <c r="P59" s="51" t="str">
        <f>'[3]Daily Roster'!$P59</f>
        <v>qq</v>
      </c>
      <c r="Q59" s="51" t="str">
        <f>'[3]Daily Roster'!$Q59</f>
        <v>Rasangi</v>
      </c>
      <c r="R59" s="51" t="str">
        <f>'[3]Daily Roster'!$R59</f>
        <v>Lynette</v>
      </c>
      <c r="S59" s="51" t="str">
        <f>'[3]Daily Roster'!$S59</f>
        <v>Arthur</v>
      </c>
      <c r="T59" s="51" t="str">
        <f>'[3]Daily Roster'!$T59</f>
        <v>Bunmi</v>
      </c>
      <c r="U59" s="51" t="str">
        <f>'[3]Daily Roster'!$U59</f>
        <v>qq</v>
      </c>
      <c r="V59" s="51" t="str">
        <f>'[3]Daily Roster'!$V59</f>
        <v>QQ</v>
      </c>
      <c r="W59" s="51" t="str">
        <f>'[3]Daily Roster'!$W59</f>
        <v>qq</v>
      </c>
      <c r="X59" s="51" t="str">
        <f>'[3]Daily Roster'!$X59</f>
        <v>qq</v>
      </c>
      <c r="Y59" s="51" t="str">
        <f>'[3]Daily Roster'!$Y59</f>
        <v>Kaman</v>
      </c>
      <c r="Z59" s="51" t="str">
        <f>'[3]Daily Roster'!$Z59</f>
        <v>V.Koo</v>
      </c>
      <c r="AA59" s="51">
        <f>'[3]Daily Roster'!$AA59</f>
        <v>0</v>
      </c>
      <c r="AB59" s="51" t="str">
        <f>'[3]Daily Roster'!$AB59</f>
        <v>Shirley</v>
      </c>
      <c r="AC59" s="51" t="str">
        <f>'[3]Daily Roster'!$AC59</f>
        <v>S.Sturm</v>
      </c>
      <c r="AD59" s="51" t="str">
        <f>'[3]Daily Roster'!$AD59</f>
        <v>qq</v>
      </c>
      <c r="AE59" s="51" t="str">
        <f>'[3]Daily Roster'!$AE59</f>
        <v>qq</v>
      </c>
      <c r="AF59" s="51" t="str">
        <f>'[3]Daily Roster'!$AF59</f>
        <v>S.Kirsa</v>
      </c>
      <c r="AG59" s="51" t="str">
        <f>'[3]Daily Roster'!$AG59</f>
        <v>N.Dirnbauer</v>
      </c>
      <c r="AH59" s="51" t="str">
        <f>'[3]Daily Roster'!$AH59</f>
        <v>Graham</v>
      </c>
      <c r="AI59" s="51">
        <f>'[3]Daily Roster'!$AI59</f>
        <v>0</v>
      </c>
      <c r="AJ59" s="51">
        <f>'[3]Daily Roster'!$AJ59</f>
        <v>0</v>
      </c>
    </row>
    <row r="60" spans="1:36" x14ac:dyDescent="0.3">
      <c r="A60" s="7">
        <v>43546</v>
      </c>
      <c r="B60" s="1" t="s">
        <v>4</v>
      </c>
      <c r="C60" s="56" t="str">
        <f>'[3]Daily Roster'!$C60</f>
        <v>Wendy</v>
      </c>
      <c r="D60" s="56" t="str">
        <f>'[3]Daily Roster'!$D60</f>
        <v>qq</v>
      </c>
      <c r="E60" s="51" t="str">
        <f>'[3]Daily Roster'!$E60</f>
        <v>qq</v>
      </c>
      <c r="F60" s="51" t="str">
        <f>'[3]Daily Roster'!$F60</f>
        <v>V.Hill</v>
      </c>
      <c r="G60" s="51" t="str">
        <f>'[3]Daily Roster'!$G60</f>
        <v>qq</v>
      </c>
      <c r="H60" s="51" t="str">
        <f>'[3]Daily Roster'!$H60</f>
        <v>Madonna</v>
      </c>
      <c r="I60" s="51">
        <f>'[3]Daily Roster'!$I60</f>
        <v>0</v>
      </c>
      <c r="J60" s="51" t="str">
        <f>'[3]Daily Roster'!$J60</f>
        <v>Connie</v>
      </c>
      <c r="K60" s="51">
        <f>'[3]Daily Roster'!$K60</f>
        <v>0</v>
      </c>
      <c r="L60" s="51" t="str">
        <f>'[3]Daily Roster'!$L60</f>
        <v>qq</v>
      </c>
      <c r="M60" s="51" t="str">
        <f>'[3]Daily Roster'!$M60</f>
        <v>Louise</v>
      </c>
      <c r="N60" s="51">
        <f>'[3]Daily Roster'!$N60</f>
        <v>0</v>
      </c>
      <c r="O60" s="51">
        <f>'[3]Daily Roster'!$O60</f>
        <v>0</v>
      </c>
      <c r="P60" s="51" t="str">
        <f>'[3]Daily Roster'!$P60</f>
        <v>qq</v>
      </c>
      <c r="Q60" s="51" t="str">
        <f>'[3]Daily Roster'!$Q60</f>
        <v>Rasangi</v>
      </c>
      <c r="R60" s="51" t="str">
        <f>'[3]Daily Roster'!$R60</f>
        <v>Lynette</v>
      </c>
      <c r="S60" s="51" t="str">
        <f>'[3]Daily Roster'!$S60</f>
        <v>Arthur</v>
      </c>
      <c r="T60" s="51" t="str">
        <f>'[3]Daily Roster'!$T60</f>
        <v>Bunmi</v>
      </c>
      <c r="U60" s="51" t="str">
        <f>'[3]Daily Roster'!$U60</f>
        <v>qq</v>
      </c>
      <c r="V60" s="51" t="str">
        <f>'[3]Daily Roster'!$V60</f>
        <v>C.McAvaney</v>
      </c>
      <c r="W60" s="51" t="str">
        <f>'[3]Daily Roster'!$W60</f>
        <v>Erika</v>
      </c>
      <c r="X60" s="51" t="str">
        <f>'[3]Daily Roster'!$X60</f>
        <v>qq</v>
      </c>
      <c r="Y60" s="51" t="str">
        <f>'[3]Daily Roster'!$Y60</f>
        <v>qq</v>
      </c>
      <c r="Z60" s="51" t="str">
        <f>'[3]Daily Roster'!$Z60</f>
        <v>V.Koo</v>
      </c>
      <c r="AA60" s="51">
        <f>'[3]Daily Roster'!$AA60</f>
        <v>0</v>
      </c>
      <c r="AB60" s="51" t="str">
        <f>'[3]Daily Roster'!$AB60</f>
        <v>Shirley</v>
      </c>
      <c r="AC60" s="51" t="str">
        <f>'[3]Daily Roster'!$AC60</f>
        <v>S.Sturm</v>
      </c>
      <c r="AD60" s="51" t="str">
        <f>'[3]Daily Roster'!$AD60</f>
        <v>qq</v>
      </c>
      <c r="AE60" s="51" t="str">
        <f>'[3]Daily Roster'!$AE60</f>
        <v>qq</v>
      </c>
      <c r="AF60" s="51" t="str">
        <f>'[3]Daily Roster'!$AF60</f>
        <v>S.Kirsa</v>
      </c>
      <c r="AG60" s="51" t="str">
        <f>'[3]Daily Roster'!$AG60</f>
        <v>N.Dirnbauer</v>
      </c>
      <c r="AH60" s="51" t="str">
        <f>'[3]Daily Roster'!$AH60</f>
        <v>Graham</v>
      </c>
      <c r="AI60" s="51">
        <f>'[3]Daily Roster'!$AI60</f>
        <v>0</v>
      </c>
      <c r="AJ60" s="51">
        <f>'[3]Daily Roster'!$AJ60</f>
        <v>0</v>
      </c>
    </row>
    <row r="61" spans="1:36" x14ac:dyDescent="0.3">
      <c r="A61" s="7">
        <v>43549</v>
      </c>
      <c r="B61" s="1" t="s">
        <v>5</v>
      </c>
      <c r="C61" s="56" t="str">
        <f>'[3]Daily Roster'!$C61</f>
        <v>Wendy</v>
      </c>
      <c r="D61" s="56" t="str">
        <f>'[3]Daily Roster'!$D61</f>
        <v>Bronwyn</v>
      </c>
      <c r="E61" s="51" t="str">
        <f>'[3]Daily Roster'!$E61</f>
        <v>Stav</v>
      </c>
      <c r="F61" s="51" t="str">
        <f>'[3]Daily Roster'!$F61</f>
        <v>V.Hill</v>
      </c>
      <c r="G61" s="51" t="str">
        <f>'[3]Daily Roster'!$G61</f>
        <v>qq</v>
      </c>
      <c r="H61" s="51" t="str">
        <f>'[3]Daily Roster'!$H61</f>
        <v>Madonna</v>
      </c>
      <c r="I61" s="51">
        <f>'[3]Daily Roster'!$I61</f>
        <v>0</v>
      </c>
      <c r="J61" s="51" t="str">
        <f>'[3]Daily Roster'!$J61</f>
        <v>qq</v>
      </c>
      <c r="K61" s="51" t="str">
        <f>'[3]Daily Roster'!$K61</f>
        <v>qq</v>
      </c>
      <c r="L61" s="51" t="str">
        <f>'[3]Daily Roster'!$L61</f>
        <v>qq</v>
      </c>
      <c r="M61" s="51" t="str">
        <f>'[3]Daily Roster'!$M61</f>
        <v>Brindha</v>
      </c>
      <c r="N61" s="51">
        <f>'[3]Daily Roster'!$N61</f>
        <v>0</v>
      </c>
      <c r="O61" s="51">
        <f>'[3]Daily Roster'!$O61</f>
        <v>0</v>
      </c>
      <c r="P61" s="51" t="str">
        <f>'[3]Daily Roster'!$P61</f>
        <v>Jane</v>
      </c>
      <c r="Q61" s="51" t="str">
        <f>'[3]Daily Roster'!$Q61</f>
        <v>Rasangi</v>
      </c>
      <c r="R61" s="51" t="str">
        <f>'[3]Daily Roster'!$R61</f>
        <v>Lynette</v>
      </c>
      <c r="S61" s="51" t="str">
        <f>'[3]Daily Roster'!$S61</f>
        <v>Arthur</v>
      </c>
      <c r="T61" s="51" t="str">
        <f>'[3]Daily Roster'!$T61</f>
        <v>Bunmi</v>
      </c>
      <c r="U61" s="51" t="str">
        <f>'[3]Daily Roster'!$U61</f>
        <v>R.Batagol</v>
      </c>
      <c r="V61" s="51" t="str">
        <f>'[3]Daily Roster'!$V61</f>
        <v>C.McAvaney</v>
      </c>
      <c r="W61" s="51" t="str">
        <f>'[3]Daily Roster'!$W61</f>
        <v>Erika</v>
      </c>
      <c r="X61" s="51" t="str">
        <f>'[3]Daily Roster'!$X61</f>
        <v>Huda</v>
      </c>
      <c r="Y61" s="51" t="str">
        <f>'[3]Daily Roster'!$Y61</f>
        <v>qq</v>
      </c>
      <c r="Z61" s="51" t="str">
        <f>'[3]Daily Roster'!$Z61</f>
        <v>V.Koo</v>
      </c>
      <c r="AA61" s="51">
        <f>'[3]Daily Roster'!$AA61</f>
        <v>0</v>
      </c>
      <c r="AB61" s="51" t="str">
        <f>'[3]Daily Roster'!$AB61</f>
        <v>qq</v>
      </c>
      <c r="AC61" s="51" t="str">
        <f>'[3]Daily Roster'!$AC61</f>
        <v>S.Sturm</v>
      </c>
      <c r="AD61" s="51" t="str">
        <f>'[3]Daily Roster'!$AD61</f>
        <v>qq</v>
      </c>
      <c r="AE61" s="51" t="str">
        <f>'[3]Daily Roster'!$AE61</f>
        <v>qq</v>
      </c>
      <c r="AF61" s="51" t="str">
        <f>'[3]Daily Roster'!$AF61</f>
        <v>S.Kirsa</v>
      </c>
      <c r="AG61" s="51" t="str">
        <f>'[3]Daily Roster'!$AG61</f>
        <v>N.Dirnbauer</v>
      </c>
      <c r="AH61" s="51" t="str">
        <f>'[3]Daily Roster'!$AH61</f>
        <v>Graham</v>
      </c>
      <c r="AI61" s="51">
        <f>'[3]Daily Roster'!$AI61</f>
        <v>0</v>
      </c>
      <c r="AJ61" s="51">
        <f>'[3]Daily Roster'!$AJ61</f>
        <v>0</v>
      </c>
    </row>
    <row r="62" spans="1:36" x14ac:dyDescent="0.3">
      <c r="A62" s="7">
        <v>43550</v>
      </c>
      <c r="B62" s="1" t="s">
        <v>1</v>
      </c>
      <c r="C62" s="56" t="str">
        <f>'[3]Daily Roster'!$C62</f>
        <v>Tom</v>
      </c>
      <c r="D62" s="56" t="str">
        <f>'[3]Daily Roster'!$D62</f>
        <v>Bronwyn</v>
      </c>
      <c r="E62" s="51" t="str">
        <f>'[3]Daily Roster'!$E62</f>
        <v>qq</v>
      </c>
      <c r="F62" s="51" t="str">
        <f>'[3]Daily Roster'!$F62</f>
        <v>V.Hill</v>
      </c>
      <c r="G62" s="51" t="str">
        <f>'[3]Daily Roster'!$G62</f>
        <v>qq</v>
      </c>
      <c r="H62" s="51" t="str">
        <f>'[3]Daily Roster'!$H62</f>
        <v>Madonna</v>
      </c>
      <c r="I62" s="51">
        <f>'[3]Daily Roster'!$I62</f>
        <v>0</v>
      </c>
      <c r="J62" s="51" t="str">
        <f>'[3]Daily Roster'!$J62</f>
        <v>qq</v>
      </c>
      <c r="K62" s="51" t="str">
        <f>'[3]Daily Roster'!$K62</f>
        <v>V.Le</v>
      </c>
      <c r="L62" s="51" t="str">
        <f>'[3]Daily Roster'!$L62</f>
        <v>Marisa</v>
      </c>
      <c r="M62" s="51" t="str">
        <f>'[3]Daily Roster'!$M62</f>
        <v>Brindha</v>
      </c>
      <c r="N62" s="51">
        <f>'[3]Daily Roster'!$N62</f>
        <v>0</v>
      </c>
      <c r="O62" s="51">
        <f>'[3]Daily Roster'!$O62</f>
        <v>0</v>
      </c>
      <c r="P62" s="51" t="str">
        <f>'[3]Daily Roster'!$P62</f>
        <v>Jane</v>
      </c>
      <c r="Q62" s="51" t="str">
        <f>'[3]Daily Roster'!$Q62</f>
        <v>qq</v>
      </c>
      <c r="R62" s="51" t="str">
        <f>'[3]Daily Roster'!$R62</f>
        <v>Lynette</v>
      </c>
      <c r="S62" s="51" t="str">
        <f>'[3]Daily Roster'!$S62</f>
        <v>Arthur</v>
      </c>
      <c r="T62" s="51" t="str">
        <f>'[3]Daily Roster'!$T62</f>
        <v>Bunmi</v>
      </c>
      <c r="U62" s="51" t="str">
        <f>'[3]Daily Roster'!$U62</f>
        <v>R.Batagol</v>
      </c>
      <c r="V62" s="51" t="str">
        <f>'[3]Daily Roster'!$V62</f>
        <v>C.McAvaney</v>
      </c>
      <c r="W62" s="51" t="str">
        <f>'[3]Daily Roster'!$W62</f>
        <v>Erika</v>
      </c>
      <c r="X62" s="51" t="str">
        <f>'[3]Daily Roster'!$X62</f>
        <v>Huda</v>
      </c>
      <c r="Y62" s="51" t="str">
        <f>'[3]Daily Roster'!$Y62</f>
        <v>qq</v>
      </c>
      <c r="Z62" s="51" t="str">
        <f>'[3]Daily Roster'!$Z62</f>
        <v>V.Koo</v>
      </c>
      <c r="AA62" s="51">
        <f>'[3]Daily Roster'!$AA62</f>
        <v>0</v>
      </c>
      <c r="AB62" s="51" t="str">
        <f>'[3]Daily Roster'!$AB62</f>
        <v>Shirley</v>
      </c>
      <c r="AC62" s="51" t="str">
        <f>'[3]Daily Roster'!$AC62</f>
        <v>S.Sturm</v>
      </c>
      <c r="AD62" s="51" t="str">
        <f>'[3]Daily Roster'!$AD62</f>
        <v>qq</v>
      </c>
      <c r="AE62" s="51">
        <f>'[3]Daily Roster'!$AE62</f>
        <v>0</v>
      </c>
      <c r="AF62" s="51" t="str">
        <f>'[3]Daily Roster'!$AF62</f>
        <v>S.Kirsa</v>
      </c>
      <c r="AG62" s="51" t="str">
        <f>'[3]Daily Roster'!$AG62</f>
        <v>N.Dirnbauer</v>
      </c>
      <c r="AH62" s="51" t="str">
        <f>'[3]Daily Roster'!$AH62</f>
        <v>Graham</v>
      </c>
      <c r="AI62" s="51">
        <f>'[3]Daily Roster'!$AI62</f>
        <v>0</v>
      </c>
      <c r="AJ62" s="51">
        <f>'[3]Daily Roster'!$AJ62</f>
        <v>0</v>
      </c>
    </row>
    <row r="63" spans="1:36" x14ac:dyDescent="0.3">
      <c r="A63" s="7">
        <v>43551</v>
      </c>
      <c r="B63" s="1" t="s">
        <v>2</v>
      </c>
      <c r="C63" s="56" t="str">
        <f>'[3]Daily Roster'!$C63</f>
        <v>Wendy</v>
      </c>
      <c r="D63" s="56" t="str">
        <f>'[3]Daily Roster'!$D63</f>
        <v>Hayley</v>
      </c>
      <c r="E63" s="51" t="str">
        <f>'[3]Daily Roster'!$E63</f>
        <v>qq</v>
      </c>
      <c r="F63" s="51" t="str">
        <f>'[3]Daily Roster'!$F63</f>
        <v>V.Hill</v>
      </c>
      <c r="G63" s="51" t="str">
        <f>'[3]Daily Roster'!$G63</f>
        <v>qq</v>
      </c>
      <c r="H63" s="51" t="str">
        <f>'[3]Daily Roster'!$H63</f>
        <v>Madonna</v>
      </c>
      <c r="I63" s="51">
        <f>'[3]Daily Roster'!$I63</f>
        <v>0</v>
      </c>
      <c r="J63" s="51" t="str">
        <f>'[3]Daily Roster'!$J63</f>
        <v>Connie</v>
      </c>
      <c r="K63" s="51" t="str">
        <f>'[3]Daily Roster'!$K63</f>
        <v>V.Le</v>
      </c>
      <c r="L63" s="51" t="str">
        <f>'[3]Daily Roster'!$L63</f>
        <v>Marisa</v>
      </c>
      <c r="M63" s="51" t="str">
        <f>'[3]Daily Roster'!$M63</f>
        <v>Brindha</v>
      </c>
      <c r="N63" s="51">
        <f>'[3]Daily Roster'!$N63</f>
        <v>0</v>
      </c>
      <c r="O63" s="51">
        <f>'[3]Daily Roster'!$O63</f>
        <v>0</v>
      </c>
      <c r="P63" s="51" t="str">
        <f>'[3]Daily Roster'!$P63</f>
        <v>Jane</v>
      </c>
      <c r="Q63" s="51" t="str">
        <f>'[3]Daily Roster'!$Q63</f>
        <v>Rasangi</v>
      </c>
      <c r="R63" s="51" t="str">
        <f>'[3]Daily Roster'!$R63</f>
        <v>Lynette</v>
      </c>
      <c r="S63" s="51" t="str">
        <f>'[3]Daily Roster'!$S63</f>
        <v>Arthur</v>
      </c>
      <c r="T63" s="51" t="str">
        <f>'[3]Daily Roster'!$T63</f>
        <v>Bunmi</v>
      </c>
      <c r="U63" s="51" t="str">
        <f>'[3]Daily Roster'!$U63</f>
        <v>qq</v>
      </c>
      <c r="V63" s="51" t="str">
        <f>'[3]Daily Roster'!$V63</f>
        <v>C.McAvaney</v>
      </c>
      <c r="W63" s="51" t="str">
        <f>'[3]Daily Roster'!$W63</f>
        <v>Erika</v>
      </c>
      <c r="X63" s="51" t="str">
        <f>'[3]Daily Roster'!$X63</f>
        <v>qq</v>
      </c>
      <c r="Y63" s="51" t="str">
        <f>'[3]Daily Roster'!$Y63</f>
        <v>Kaman</v>
      </c>
      <c r="Z63" s="51" t="str">
        <f>'[3]Daily Roster'!$Z63</f>
        <v>V.Koo</v>
      </c>
      <c r="AA63" s="51">
        <f>'[3]Daily Roster'!$AA63</f>
        <v>0</v>
      </c>
      <c r="AB63" s="51" t="str">
        <f>'[3]Daily Roster'!$AB63</f>
        <v>Shirley</v>
      </c>
      <c r="AC63" s="51" t="str">
        <f>'[3]Daily Roster'!$AC63</f>
        <v>S.Sturm</v>
      </c>
      <c r="AD63" s="51" t="str">
        <f>'[3]Daily Roster'!$AD63</f>
        <v>qq</v>
      </c>
      <c r="AE63" s="51">
        <f>'[3]Daily Roster'!$AE63</f>
        <v>0</v>
      </c>
      <c r="AF63" s="51" t="str">
        <f>'[3]Daily Roster'!$AF63</f>
        <v>S.Kirsa</v>
      </c>
      <c r="AG63" s="51" t="str">
        <f>'[3]Daily Roster'!$AG63</f>
        <v>N.Dirnbauer</v>
      </c>
      <c r="AH63" s="51" t="str">
        <f>'[3]Daily Roster'!$AH63</f>
        <v>Graham</v>
      </c>
      <c r="AI63" s="51">
        <f>'[3]Daily Roster'!$AI63</f>
        <v>0</v>
      </c>
      <c r="AJ63" s="51">
        <f>'[3]Daily Roster'!$AJ63</f>
        <v>0</v>
      </c>
    </row>
    <row r="64" spans="1:36" x14ac:dyDescent="0.3">
      <c r="A64" s="7">
        <v>43552</v>
      </c>
      <c r="B64" s="1" t="s">
        <v>3</v>
      </c>
      <c r="C64" s="56" t="str">
        <f>'[3]Daily Roster'!$C64</f>
        <v>Tom</v>
      </c>
      <c r="D64" s="56" t="str">
        <f>'[3]Daily Roster'!$D64</f>
        <v>Hayley</v>
      </c>
      <c r="E64" s="51" t="str">
        <f>'[3]Daily Roster'!$E64</f>
        <v>qq</v>
      </c>
      <c r="F64" s="51" t="str">
        <f>'[3]Daily Roster'!$F64</f>
        <v>V.Hill</v>
      </c>
      <c r="G64" s="51" t="str">
        <f>'[3]Daily Roster'!$G64</f>
        <v>qq</v>
      </c>
      <c r="H64" s="51" t="str">
        <f>'[3]Daily Roster'!$H64</f>
        <v>Madonna</v>
      </c>
      <c r="I64" s="51">
        <f>'[3]Daily Roster'!$I64</f>
        <v>0</v>
      </c>
      <c r="J64" s="51" t="str">
        <f>'[3]Daily Roster'!$J64</f>
        <v>Connie</v>
      </c>
      <c r="K64" s="51" t="str">
        <f>'[3]Daily Roster'!$K64</f>
        <v>V.Le</v>
      </c>
      <c r="L64" s="51" t="str">
        <f>'[3]Daily Roster'!$L64</f>
        <v>Marisa</v>
      </c>
      <c r="M64" s="51" t="str">
        <f>'[3]Daily Roster'!$M64</f>
        <v>Louise</v>
      </c>
      <c r="N64" s="51">
        <f>'[3]Daily Roster'!$N64</f>
        <v>0</v>
      </c>
      <c r="O64" s="51">
        <f>'[3]Daily Roster'!$O64</f>
        <v>0</v>
      </c>
      <c r="P64" s="51" t="str">
        <f>'[3]Daily Roster'!$P64</f>
        <v>Jane</v>
      </c>
      <c r="Q64" s="51" t="str">
        <f>'[3]Daily Roster'!$Q64</f>
        <v>Rasangi</v>
      </c>
      <c r="R64" s="51" t="str">
        <f>'[3]Daily Roster'!$R64</f>
        <v>Lynette</v>
      </c>
      <c r="S64" s="51" t="str">
        <f>'[3]Daily Roster'!$S64</f>
        <v>Arthur</v>
      </c>
      <c r="T64" s="51" t="str">
        <f>'[3]Daily Roster'!$T64</f>
        <v>Bunmi</v>
      </c>
      <c r="U64" s="51" t="str">
        <f>'[3]Daily Roster'!$U64</f>
        <v>qq</v>
      </c>
      <c r="V64" s="51" t="str">
        <f>'[3]Daily Roster'!$V64</f>
        <v>QQ</v>
      </c>
      <c r="W64" s="51" t="str">
        <f>'[3]Daily Roster'!$W64</f>
        <v>qq</v>
      </c>
      <c r="X64" s="51" t="str">
        <f>'[3]Daily Roster'!$X64</f>
        <v>qq</v>
      </c>
      <c r="Y64" s="51" t="str">
        <f>'[3]Daily Roster'!$Y64</f>
        <v>Kaman</v>
      </c>
      <c r="Z64" s="51" t="str">
        <f>'[3]Daily Roster'!$Z64</f>
        <v>V.Koo</v>
      </c>
      <c r="AA64" s="51">
        <f>'[3]Daily Roster'!$AA64</f>
        <v>0</v>
      </c>
      <c r="AB64" s="51" t="str">
        <f>'[3]Daily Roster'!$AB64</f>
        <v>Shirley</v>
      </c>
      <c r="AC64" s="51" t="str">
        <f>'[3]Daily Roster'!$AC64</f>
        <v>S.Sturm</v>
      </c>
      <c r="AD64" s="51" t="str">
        <f>'[3]Daily Roster'!$AD64</f>
        <v>qq</v>
      </c>
      <c r="AE64" s="51">
        <f>'[3]Daily Roster'!$AE64</f>
        <v>0</v>
      </c>
      <c r="AF64" s="51" t="str">
        <f>'[3]Daily Roster'!$AF64</f>
        <v>S.Kirsa</v>
      </c>
      <c r="AG64" s="51" t="str">
        <f>'[3]Daily Roster'!$AG64</f>
        <v>N.Dirnbauer</v>
      </c>
      <c r="AH64" s="51" t="str">
        <f>'[3]Daily Roster'!$AH64</f>
        <v>Graham</v>
      </c>
      <c r="AI64" s="51">
        <f>'[3]Daily Roster'!$AI64</f>
        <v>0</v>
      </c>
      <c r="AJ64" s="51">
        <f>'[3]Daily Roster'!$AJ64</f>
        <v>0</v>
      </c>
    </row>
    <row r="65" spans="1:36" x14ac:dyDescent="0.3">
      <c r="A65" s="7">
        <v>43553</v>
      </c>
      <c r="B65" s="1" t="s">
        <v>4</v>
      </c>
      <c r="C65" s="56" t="str">
        <f>'[3]Daily Roster'!$C65</f>
        <v>Wendy</v>
      </c>
      <c r="D65" s="56" t="str">
        <f>'[3]Daily Roster'!$D65</f>
        <v>Hayley</v>
      </c>
      <c r="E65" s="51" t="str">
        <f>'[3]Daily Roster'!$E65</f>
        <v>qq</v>
      </c>
      <c r="F65" s="51" t="str">
        <f>'[3]Daily Roster'!$F65</f>
        <v>V.Hill</v>
      </c>
      <c r="G65" s="51" t="str">
        <f>'[3]Daily Roster'!$G65</f>
        <v>qq</v>
      </c>
      <c r="H65" s="51" t="str">
        <f>'[3]Daily Roster'!$H65</f>
        <v>Madonna</v>
      </c>
      <c r="I65" s="51">
        <f>'[3]Daily Roster'!$I65</f>
        <v>0</v>
      </c>
      <c r="J65" s="51" t="str">
        <f>'[3]Daily Roster'!$J65</f>
        <v>Connie</v>
      </c>
      <c r="K65" s="51" t="str">
        <f>'[3]Daily Roster'!$K65</f>
        <v>V.Le</v>
      </c>
      <c r="L65" s="51" t="str">
        <f>'[3]Daily Roster'!$L65</f>
        <v>qq</v>
      </c>
      <c r="M65" s="51" t="str">
        <f>'[3]Daily Roster'!$M65</f>
        <v>Louise</v>
      </c>
      <c r="N65" s="51">
        <f>'[3]Daily Roster'!$N65</f>
        <v>0</v>
      </c>
      <c r="O65" s="51">
        <f>'[3]Daily Roster'!$O65</f>
        <v>0</v>
      </c>
      <c r="P65" s="51" t="str">
        <f>'[3]Daily Roster'!$P65</f>
        <v>Jane</v>
      </c>
      <c r="Q65" s="51" t="str">
        <f>'[3]Daily Roster'!$Q65</f>
        <v>qq</v>
      </c>
      <c r="R65" s="51" t="str">
        <f>'[3]Daily Roster'!$R65</f>
        <v>Lynette</v>
      </c>
      <c r="S65" s="51" t="str">
        <f>'[3]Daily Roster'!$S65</f>
        <v>Arthur</v>
      </c>
      <c r="T65" s="51" t="str">
        <f>'[3]Daily Roster'!$T65</f>
        <v>Bunmi</v>
      </c>
      <c r="U65" s="51" t="str">
        <f>'[3]Daily Roster'!$U65</f>
        <v>qq</v>
      </c>
      <c r="V65" s="51" t="str">
        <f>'[3]Daily Roster'!$V65</f>
        <v>C.McAvaney</v>
      </c>
      <c r="W65" s="51" t="str">
        <f>'[3]Daily Roster'!$W65</f>
        <v>Erika</v>
      </c>
      <c r="X65" s="51" t="str">
        <f>'[3]Daily Roster'!$X65</f>
        <v>qq</v>
      </c>
      <c r="Y65" s="51" t="str">
        <f>'[3]Daily Roster'!$Y65</f>
        <v>Kaman</v>
      </c>
      <c r="Z65" s="51" t="str">
        <f>'[3]Daily Roster'!$Z65</f>
        <v>V.Koo</v>
      </c>
      <c r="AA65" s="51">
        <f>'[3]Daily Roster'!$AA65</f>
        <v>0</v>
      </c>
      <c r="AB65" s="51" t="str">
        <f>'[3]Daily Roster'!$AB65</f>
        <v>Shirley</v>
      </c>
      <c r="AC65" s="51" t="str">
        <f>'[3]Daily Roster'!$AC65</f>
        <v>S.Sturm</v>
      </c>
      <c r="AD65" s="51" t="str">
        <f>'[3]Daily Roster'!$AD65</f>
        <v>qq</v>
      </c>
      <c r="AE65" s="51">
        <f>'[3]Daily Roster'!$AE65</f>
        <v>0</v>
      </c>
      <c r="AF65" s="51" t="str">
        <f>'[3]Daily Roster'!$AF65</f>
        <v>S.Kirsa</v>
      </c>
      <c r="AG65" s="51" t="str">
        <f>'[3]Daily Roster'!$AG65</f>
        <v>N.Dirnbauer</v>
      </c>
      <c r="AH65" s="51" t="str">
        <f>'[3]Daily Roster'!$AH65</f>
        <v>Graham</v>
      </c>
      <c r="AI65" s="51">
        <f>'[3]Daily Roster'!$AI65</f>
        <v>0</v>
      </c>
      <c r="AJ65" s="51">
        <f>'[3]Daily Roster'!$AJ65</f>
        <v>0</v>
      </c>
    </row>
    <row r="66" spans="1:36" x14ac:dyDescent="0.3">
      <c r="A66" s="7">
        <v>43556</v>
      </c>
      <c r="B66" s="1" t="s">
        <v>5</v>
      </c>
      <c r="C66" s="56" t="str">
        <f>'[3]Daily Roster'!$C66</f>
        <v>Wendy</v>
      </c>
      <c r="D66" s="56" t="str">
        <f>'[3]Daily Roster'!$D66</f>
        <v>Bronwyn</v>
      </c>
      <c r="E66" s="51" t="str">
        <f>'[3]Daily Roster'!$E66</f>
        <v>Stav</v>
      </c>
      <c r="F66" s="51" t="str">
        <f>'[3]Daily Roster'!$F66</f>
        <v>V.Hill</v>
      </c>
      <c r="G66" s="51" t="str">
        <f>'[3]Daily Roster'!$G66</f>
        <v>qq</v>
      </c>
      <c r="H66" s="51" t="str">
        <f>'[3]Daily Roster'!$H66</f>
        <v>Madonna</v>
      </c>
      <c r="I66" s="51">
        <f>'[3]Daily Roster'!$I66</f>
        <v>0</v>
      </c>
      <c r="J66" s="51" t="str">
        <f>'[3]Daily Roster'!$J66</f>
        <v>qq</v>
      </c>
      <c r="K66" s="51" t="str">
        <f>'[3]Daily Roster'!$K66</f>
        <v>Nha (LS)</v>
      </c>
      <c r="L66" s="51" t="str">
        <f>'[3]Daily Roster'!$L66</f>
        <v>qq</v>
      </c>
      <c r="M66" s="51" t="str">
        <f>'[3]Daily Roster'!$M66</f>
        <v>Brindha</v>
      </c>
      <c r="N66" s="51">
        <f>'[3]Daily Roster'!$N66</f>
        <v>0</v>
      </c>
      <c r="O66" s="51">
        <f>'[3]Daily Roster'!$O66</f>
        <v>0</v>
      </c>
      <c r="P66" s="51" t="str">
        <f>'[3]Daily Roster'!$P66</f>
        <v>Jane</v>
      </c>
      <c r="Q66" s="51" t="str">
        <f>'[3]Daily Roster'!$Q66</f>
        <v>Rasangi</v>
      </c>
      <c r="R66" s="51" t="str">
        <f>'[3]Daily Roster'!$R66</f>
        <v>Lynette</v>
      </c>
      <c r="S66" s="51" t="str">
        <f>'[3]Daily Roster'!$S66</f>
        <v>Arthur</v>
      </c>
      <c r="T66" s="51" t="str">
        <f>'[3]Daily Roster'!$T66</f>
        <v>Bunmi</v>
      </c>
      <c r="U66" s="51" t="str">
        <f>'[3]Daily Roster'!$U66</f>
        <v>R.Batagol</v>
      </c>
      <c r="V66" s="51" t="str">
        <f>'[3]Daily Roster'!$V66</f>
        <v>C.McAvaney</v>
      </c>
      <c r="W66" s="51" t="str">
        <f>'[3]Daily Roster'!$W66</f>
        <v>Erika</v>
      </c>
      <c r="X66" s="51" t="str">
        <f>'[3]Daily Roster'!$X66</f>
        <v>Huda</v>
      </c>
      <c r="Y66" s="51" t="str">
        <f>'[3]Daily Roster'!$Y66</f>
        <v>qq</v>
      </c>
      <c r="Z66" s="51" t="str">
        <f>'[3]Daily Roster'!$Z66</f>
        <v>V.Koo</v>
      </c>
      <c r="AA66" s="51">
        <f>'[3]Daily Roster'!$AA66</f>
        <v>0</v>
      </c>
      <c r="AB66" s="51" t="str">
        <f>'[3]Daily Roster'!$AB66</f>
        <v>Shirley</v>
      </c>
      <c r="AC66" s="51" t="str">
        <f>'[3]Daily Roster'!$AC66</f>
        <v>qq</v>
      </c>
      <c r="AD66" s="51" t="str">
        <f>'[3]Daily Roster'!$AD66</f>
        <v>A.Chong</v>
      </c>
      <c r="AE66" s="51">
        <f>'[3]Daily Roster'!$AE66</f>
        <v>0</v>
      </c>
      <c r="AF66" s="51" t="str">
        <f>'[3]Daily Roster'!$AF66</f>
        <v>S.Kirsa</v>
      </c>
      <c r="AG66" s="51" t="str">
        <f>'[3]Daily Roster'!$AG66</f>
        <v>N.Dirnbauer</v>
      </c>
      <c r="AH66" s="51" t="str">
        <f>'[3]Daily Roster'!$AH66</f>
        <v>Graham</v>
      </c>
      <c r="AI66" s="51">
        <f>'[3]Daily Roster'!$AI66</f>
        <v>0</v>
      </c>
      <c r="AJ66" s="51">
        <f>'[3]Daily Roster'!$AJ66</f>
        <v>0</v>
      </c>
    </row>
    <row r="67" spans="1:36" x14ac:dyDescent="0.3">
      <c r="A67" s="7">
        <v>43557</v>
      </c>
      <c r="B67" s="1" t="s">
        <v>1</v>
      </c>
      <c r="C67" s="56" t="str">
        <f>'[3]Daily Roster'!$C67</f>
        <v>Tom</v>
      </c>
      <c r="D67" s="56" t="str">
        <f>'[3]Daily Roster'!$D67</f>
        <v>Bronwyn</v>
      </c>
      <c r="E67" s="51" t="str">
        <f>'[3]Daily Roster'!$E67</f>
        <v>qq</v>
      </c>
      <c r="F67" s="51" t="str">
        <f>'[3]Daily Roster'!$F67</f>
        <v>V.Hill</v>
      </c>
      <c r="G67" s="51" t="str">
        <f>'[3]Daily Roster'!$G67</f>
        <v>qq</v>
      </c>
      <c r="H67" s="51" t="str">
        <f>'[3]Daily Roster'!$H67</f>
        <v>Madonna</v>
      </c>
      <c r="I67" s="51">
        <f>'[3]Daily Roster'!$I67</f>
        <v>0</v>
      </c>
      <c r="J67" s="51" t="str">
        <f>'[3]Daily Roster'!$J67</f>
        <v>qq</v>
      </c>
      <c r="K67" s="51" t="str">
        <f>'[3]Daily Roster'!$K67</f>
        <v>Nha (LS)</v>
      </c>
      <c r="L67" s="51" t="str">
        <f>'[3]Daily Roster'!$L67</f>
        <v>Marisa</v>
      </c>
      <c r="M67" s="51" t="str">
        <f>'[3]Daily Roster'!$M67</f>
        <v>Louise</v>
      </c>
      <c r="N67" s="51">
        <f>'[3]Daily Roster'!$N67</f>
        <v>0</v>
      </c>
      <c r="O67" s="51">
        <f>'[3]Daily Roster'!$O67</f>
        <v>0</v>
      </c>
      <c r="P67" s="51" t="str">
        <f>'[3]Daily Roster'!$P67</f>
        <v>Jane</v>
      </c>
      <c r="Q67" s="51" t="str">
        <f>'[3]Daily Roster'!$Q67</f>
        <v>QQ</v>
      </c>
      <c r="R67" s="51" t="str">
        <f>'[3]Daily Roster'!$R67</f>
        <v>Lynette</v>
      </c>
      <c r="S67" s="51" t="str">
        <f>'[3]Daily Roster'!$S67</f>
        <v>Arthur</v>
      </c>
      <c r="T67" s="51" t="str">
        <f>'[3]Daily Roster'!$T67</f>
        <v>Bunmi</v>
      </c>
      <c r="U67" s="51" t="str">
        <f>'[3]Daily Roster'!$U67</f>
        <v>R.Batagol</v>
      </c>
      <c r="V67" s="51" t="str">
        <f>'[3]Daily Roster'!$V67</f>
        <v>C.McAvaney</v>
      </c>
      <c r="W67" s="51" t="str">
        <f>'[3]Daily Roster'!$W67</f>
        <v>Erika</v>
      </c>
      <c r="X67" s="51" t="str">
        <f>'[3]Daily Roster'!$X67</f>
        <v>Huda</v>
      </c>
      <c r="Y67" s="51" t="str">
        <f>'[3]Daily Roster'!$Y67</f>
        <v>qq</v>
      </c>
      <c r="Z67" s="51" t="str">
        <f>'[3]Daily Roster'!$Z67</f>
        <v>V.Koo</v>
      </c>
      <c r="AA67" s="51">
        <f>'[3]Daily Roster'!$AA67</f>
        <v>0</v>
      </c>
      <c r="AB67" s="51" t="str">
        <f>'[3]Daily Roster'!$AB67</f>
        <v>Shirley</v>
      </c>
      <c r="AC67" s="51" t="str">
        <f>'[3]Daily Roster'!$AC67</f>
        <v>qq</v>
      </c>
      <c r="AD67" s="51" t="str">
        <f>'[3]Daily Roster'!$AD67</f>
        <v>A.Chong</v>
      </c>
      <c r="AE67" s="51">
        <f>'[3]Daily Roster'!$AE67</f>
        <v>0</v>
      </c>
      <c r="AF67" s="51" t="str">
        <f>'[3]Daily Roster'!$AF67</f>
        <v>S.Kirsa</v>
      </c>
      <c r="AG67" s="51" t="str">
        <f>'[3]Daily Roster'!$AG67</f>
        <v>N.Dirnbauer</v>
      </c>
      <c r="AH67" s="51" t="str">
        <f>'[3]Daily Roster'!$AH67</f>
        <v>Graham</v>
      </c>
      <c r="AI67" s="51">
        <f>'[3]Daily Roster'!$AI67</f>
        <v>0</v>
      </c>
      <c r="AJ67" s="51">
        <f>'[3]Daily Roster'!$AJ67</f>
        <v>0</v>
      </c>
    </row>
    <row r="68" spans="1:36" x14ac:dyDescent="0.3">
      <c r="A68" s="7">
        <v>43558</v>
      </c>
      <c r="B68" s="1" t="s">
        <v>2</v>
      </c>
      <c r="C68" s="56" t="str">
        <f>'[3]Daily Roster'!$C68</f>
        <v>Wendy</v>
      </c>
      <c r="D68" s="56" t="str">
        <f>'[3]Daily Roster'!$D68</f>
        <v>Bronwyn</v>
      </c>
      <c r="E68" s="51" t="str">
        <f>'[3]Daily Roster'!$E68</f>
        <v>Hayley</v>
      </c>
      <c r="F68" s="51" t="str">
        <f>'[3]Daily Roster'!$F68</f>
        <v>V.Hill</v>
      </c>
      <c r="G68" s="51" t="str">
        <f>'[3]Daily Roster'!$G68</f>
        <v>qq</v>
      </c>
      <c r="H68" s="51" t="str">
        <f>'[3]Daily Roster'!$H68</f>
        <v>Madonna</v>
      </c>
      <c r="I68" s="51">
        <f>'[3]Daily Roster'!$I68</f>
        <v>0</v>
      </c>
      <c r="J68" s="51" t="str">
        <f>'[3]Daily Roster'!$J68</f>
        <v>Connie</v>
      </c>
      <c r="K68" s="51" t="str">
        <f>'[3]Daily Roster'!$K68</f>
        <v>Nha (LS)</v>
      </c>
      <c r="L68" s="51" t="str">
        <f>'[3]Daily Roster'!$L68</f>
        <v>Marisa</v>
      </c>
      <c r="M68" s="51" t="str">
        <f>'[3]Daily Roster'!$M68</f>
        <v>Louise</v>
      </c>
      <c r="N68" s="51">
        <f>'[3]Daily Roster'!$N68</f>
        <v>0</v>
      </c>
      <c r="O68" s="51">
        <f>'[3]Daily Roster'!$O68</f>
        <v>0</v>
      </c>
      <c r="P68" s="51" t="str">
        <f>'[3]Daily Roster'!$P68</f>
        <v>Jane</v>
      </c>
      <c r="Q68" s="51" t="str">
        <f>'[3]Daily Roster'!$Q68</f>
        <v>Rasangi</v>
      </c>
      <c r="R68" s="51" t="str">
        <f>'[3]Daily Roster'!$R68</f>
        <v>Lynette</v>
      </c>
      <c r="S68" s="51" t="str">
        <f>'[3]Daily Roster'!$S68</f>
        <v>Arthur</v>
      </c>
      <c r="T68" s="51" t="str">
        <f>'[3]Daily Roster'!$T68</f>
        <v>Bunmi</v>
      </c>
      <c r="U68" s="51" t="str">
        <f>'[3]Daily Roster'!$U68</f>
        <v>qq</v>
      </c>
      <c r="V68" s="51" t="str">
        <f>'[3]Daily Roster'!$V68</f>
        <v>C.McAvaney</v>
      </c>
      <c r="W68" s="51" t="str">
        <f>'[3]Daily Roster'!$W68</f>
        <v>qq</v>
      </c>
      <c r="X68" s="51" t="str">
        <f>'[3]Daily Roster'!$X68</f>
        <v>qq</v>
      </c>
      <c r="Y68" s="51" t="str">
        <f>'[3]Daily Roster'!$Y68</f>
        <v>Kaman</v>
      </c>
      <c r="Z68" s="51" t="str">
        <f>'[3]Daily Roster'!$Z68</f>
        <v>V.Koo</v>
      </c>
      <c r="AA68" s="51">
        <f>'[3]Daily Roster'!$AA68</f>
        <v>0</v>
      </c>
      <c r="AB68" s="51" t="str">
        <f>'[3]Daily Roster'!$AB68</f>
        <v>Shirley</v>
      </c>
      <c r="AC68" s="51" t="str">
        <f>'[3]Daily Roster'!$AC68</f>
        <v>qq</v>
      </c>
      <c r="AD68" s="51" t="str">
        <f>'[3]Daily Roster'!$AD68</f>
        <v>A.Chong</v>
      </c>
      <c r="AE68" s="51">
        <f>'[3]Daily Roster'!$AE68</f>
        <v>0</v>
      </c>
      <c r="AF68" s="51" t="str">
        <f>'[3]Daily Roster'!$AF68</f>
        <v>S.Kirsa</v>
      </c>
      <c r="AG68" s="51" t="str">
        <f>'[3]Daily Roster'!$AG68</f>
        <v>N.Dirnbauer</v>
      </c>
      <c r="AH68" s="51" t="str">
        <f>'[3]Daily Roster'!$AH68</f>
        <v>Graham</v>
      </c>
      <c r="AI68" s="51">
        <f>'[3]Daily Roster'!$AI68</f>
        <v>0</v>
      </c>
      <c r="AJ68" s="51">
        <f>'[3]Daily Roster'!$AJ68</f>
        <v>0</v>
      </c>
    </row>
    <row r="69" spans="1:36" x14ac:dyDescent="0.3">
      <c r="A69" s="7">
        <v>43559</v>
      </c>
      <c r="B69" s="1" t="s">
        <v>3</v>
      </c>
      <c r="C69" s="56" t="str">
        <f>'[3]Daily Roster'!$C69</f>
        <v>Tom</v>
      </c>
      <c r="D69" s="56" t="str">
        <f>'[3]Daily Roster'!$D69</f>
        <v>Hayley</v>
      </c>
      <c r="E69" s="51" t="str">
        <f>'[3]Daily Roster'!$E69</f>
        <v>qq</v>
      </c>
      <c r="F69" s="51" t="str">
        <f>'[3]Daily Roster'!$F69</f>
        <v>V.Hill</v>
      </c>
      <c r="G69" s="51" t="str">
        <f>'[3]Daily Roster'!$G69</f>
        <v>qq</v>
      </c>
      <c r="H69" s="51" t="str">
        <f>'[3]Daily Roster'!$H69</f>
        <v>Madonna</v>
      </c>
      <c r="I69" s="51">
        <f>'[3]Daily Roster'!$I69</f>
        <v>0</v>
      </c>
      <c r="J69" s="51" t="str">
        <f>'[3]Daily Roster'!$J69</f>
        <v>Connie</v>
      </c>
      <c r="K69" s="51" t="str">
        <f>'[3]Daily Roster'!$K69</f>
        <v>Nha (LS)</v>
      </c>
      <c r="L69" s="51" t="str">
        <f>'[3]Daily Roster'!$L69</f>
        <v>Marisa</v>
      </c>
      <c r="M69" s="51" t="str">
        <f>'[3]Daily Roster'!$M69</f>
        <v>Brindha</v>
      </c>
      <c r="N69" s="51">
        <f>'[3]Daily Roster'!$N69</f>
        <v>0</v>
      </c>
      <c r="O69" s="51">
        <f>'[3]Daily Roster'!$O69</f>
        <v>0</v>
      </c>
      <c r="P69" s="51" t="str">
        <f>'[3]Daily Roster'!$P69</f>
        <v>Jane</v>
      </c>
      <c r="Q69" s="51" t="str">
        <f>'[3]Daily Roster'!$Q69</f>
        <v>Rasangi</v>
      </c>
      <c r="R69" s="51" t="str">
        <f>'[3]Daily Roster'!$R69</f>
        <v>Lynette</v>
      </c>
      <c r="S69" s="51" t="str">
        <f>'[3]Daily Roster'!$S69</f>
        <v>Arthur</v>
      </c>
      <c r="T69" s="51" t="str">
        <f>'[3]Daily Roster'!$T69</f>
        <v>Bunmi</v>
      </c>
      <c r="U69" s="51" t="str">
        <f>'[3]Daily Roster'!$U69</f>
        <v>qq</v>
      </c>
      <c r="V69" s="51" t="str">
        <f>'[3]Daily Roster'!$V69</f>
        <v>QQ</v>
      </c>
      <c r="W69" s="51" t="str">
        <f>'[3]Daily Roster'!$W69</f>
        <v>qq</v>
      </c>
      <c r="X69" s="51" t="str">
        <f>'[3]Daily Roster'!$X69</f>
        <v>qq</v>
      </c>
      <c r="Y69" s="51" t="str">
        <f>'[3]Daily Roster'!$Y69</f>
        <v>Kaman</v>
      </c>
      <c r="Z69" s="51" t="str">
        <f>'[3]Daily Roster'!$Z69</f>
        <v>V.Koo</v>
      </c>
      <c r="AA69" s="51">
        <f>'[3]Daily Roster'!$AA69</f>
        <v>0</v>
      </c>
      <c r="AB69" s="51" t="str">
        <f>'[3]Daily Roster'!$AB69</f>
        <v>Shirley</v>
      </c>
      <c r="AC69" s="51" t="str">
        <f>'[3]Daily Roster'!$AC69</f>
        <v>Silvana</v>
      </c>
      <c r="AD69" s="51" t="str">
        <f>'[3]Daily Roster'!$AD69</f>
        <v>A.Chong</v>
      </c>
      <c r="AE69" s="51">
        <f>'[3]Daily Roster'!$AE69</f>
        <v>0</v>
      </c>
      <c r="AF69" s="51" t="str">
        <f>'[3]Daily Roster'!$AF69</f>
        <v>S.Kirsa</v>
      </c>
      <c r="AG69" s="51" t="str">
        <f>'[3]Daily Roster'!$AG69</f>
        <v>N.Dirnbauer</v>
      </c>
      <c r="AH69" s="51" t="str">
        <f>'[3]Daily Roster'!$AH69</f>
        <v>Graham</v>
      </c>
      <c r="AI69" s="51">
        <f>'[3]Daily Roster'!$AI69</f>
        <v>0</v>
      </c>
      <c r="AJ69" s="51">
        <f>'[3]Daily Roster'!$AJ69</f>
        <v>0</v>
      </c>
    </row>
    <row r="70" spans="1:36" x14ac:dyDescent="0.3">
      <c r="A70" s="7">
        <v>43560</v>
      </c>
      <c r="B70" s="1" t="s">
        <v>4</v>
      </c>
      <c r="C70" s="56" t="str">
        <f>'[3]Daily Roster'!$C70</f>
        <v>Wendy</v>
      </c>
      <c r="D70" s="56" t="str">
        <f>'[3]Daily Roster'!$D70</f>
        <v>qq</v>
      </c>
      <c r="E70" s="51" t="str">
        <f>'[3]Daily Roster'!$E70</f>
        <v>qq</v>
      </c>
      <c r="F70" s="51" t="str">
        <f>'[3]Daily Roster'!$F70</f>
        <v>V.Hill</v>
      </c>
      <c r="G70" s="51" t="str">
        <f>'[3]Daily Roster'!$G70</f>
        <v>qq</v>
      </c>
      <c r="H70" s="51" t="str">
        <f>'[3]Daily Roster'!$H70</f>
        <v>Madonna</v>
      </c>
      <c r="I70" s="51">
        <f>'[3]Daily Roster'!$I70</f>
        <v>0</v>
      </c>
      <c r="J70" s="51" t="str">
        <f>'[3]Daily Roster'!$J70</f>
        <v>Connie</v>
      </c>
      <c r="K70" s="51" t="str">
        <f>'[3]Daily Roster'!$K70</f>
        <v>Nha (LS)</v>
      </c>
      <c r="L70" s="51" t="str">
        <f>'[3]Daily Roster'!$L70</f>
        <v>qq</v>
      </c>
      <c r="M70" s="51" t="str">
        <f>'[3]Daily Roster'!$M70</f>
        <v>Louise</v>
      </c>
      <c r="N70" s="51">
        <f>'[3]Daily Roster'!$N70</f>
        <v>0</v>
      </c>
      <c r="O70" s="51">
        <f>'[3]Daily Roster'!$O70</f>
        <v>0</v>
      </c>
      <c r="P70" s="51" t="str">
        <f>'[3]Daily Roster'!$P70</f>
        <v>Jane</v>
      </c>
      <c r="Q70" s="51" t="str">
        <f>'[3]Daily Roster'!$Q70</f>
        <v>Rasangi</v>
      </c>
      <c r="R70" s="51" t="str">
        <f>'[3]Daily Roster'!$R70</f>
        <v>Lynette</v>
      </c>
      <c r="S70" s="51" t="str">
        <f>'[3]Daily Roster'!$S70</f>
        <v>Arthur</v>
      </c>
      <c r="T70" s="51" t="str">
        <f>'[3]Daily Roster'!$T70</f>
        <v>Bunmi</v>
      </c>
      <c r="U70" s="51" t="str">
        <f>'[3]Daily Roster'!$U70</f>
        <v>qq</v>
      </c>
      <c r="V70" s="51" t="str">
        <f>'[3]Daily Roster'!$V70</f>
        <v>C.McAvaney</v>
      </c>
      <c r="W70" s="51" t="str">
        <f>'[3]Daily Roster'!$W70</f>
        <v>qq</v>
      </c>
      <c r="X70" s="51" t="str">
        <f>'[3]Daily Roster'!$X70</f>
        <v>qq</v>
      </c>
      <c r="Y70" s="51" t="str">
        <f>'[3]Daily Roster'!$Y70</f>
        <v>qq</v>
      </c>
      <c r="Z70" s="51" t="str">
        <f>'[3]Daily Roster'!$Z70</f>
        <v>V.Koo</v>
      </c>
      <c r="AA70" s="51">
        <f>'[3]Daily Roster'!$AA70</f>
        <v>0</v>
      </c>
      <c r="AB70" s="51" t="str">
        <f>'[3]Daily Roster'!$AB70</f>
        <v>Shirley</v>
      </c>
      <c r="AC70" s="51" t="str">
        <f>'[3]Daily Roster'!$AC70</f>
        <v>qq</v>
      </c>
      <c r="AD70" s="51" t="str">
        <f>'[3]Daily Roster'!$AD70</f>
        <v>A.Chong</v>
      </c>
      <c r="AE70" s="51">
        <f>'[3]Daily Roster'!$AE70</f>
        <v>0</v>
      </c>
      <c r="AF70" s="51" t="str">
        <f>'[3]Daily Roster'!$AF70</f>
        <v>S.Kirsa</v>
      </c>
      <c r="AG70" s="51" t="str">
        <f>'[3]Daily Roster'!$AG70</f>
        <v>N.Dirnbauer</v>
      </c>
      <c r="AH70" s="51" t="str">
        <f>'[3]Daily Roster'!$AH70</f>
        <v>Graham</v>
      </c>
      <c r="AI70" s="51">
        <f>'[3]Daily Roster'!$AI70</f>
        <v>0</v>
      </c>
      <c r="AJ70" s="51">
        <f>'[3]Daily Roster'!$AJ70</f>
        <v>0</v>
      </c>
    </row>
    <row r="71" spans="1:36" x14ac:dyDescent="0.3">
      <c r="A71" s="7">
        <v>43563</v>
      </c>
      <c r="B71" s="1" t="s">
        <v>5</v>
      </c>
      <c r="C71" s="56" t="str">
        <f>'[3]Daily Roster'!$C71</f>
        <v>Wendy</v>
      </c>
      <c r="D71" s="56" t="str">
        <f>'[3]Daily Roster'!$D71</f>
        <v>Bronwyn</v>
      </c>
      <c r="E71" s="51" t="str">
        <f>'[3]Daily Roster'!$E71</f>
        <v>Stav</v>
      </c>
      <c r="F71" s="51" t="str">
        <f>'[3]Daily Roster'!$F71</f>
        <v>V.Hill</v>
      </c>
      <c r="G71" s="51" t="str">
        <f>'[3]Daily Roster'!$G71</f>
        <v>qq</v>
      </c>
      <c r="H71" s="51" t="str">
        <f>'[3]Daily Roster'!$H71</f>
        <v>Madonna</v>
      </c>
      <c r="I71" s="51">
        <f>'[3]Daily Roster'!$I71</f>
        <v>0</v>
      </c>
      <c r="J71" s="51" t="str">
        <f>'[3]Daily Roster'!$J71</f>
        <v>qq</v>
      </c>
      <c r="K71" s="51">
        <f>'[3]Daily Roster'!$K71</f>
        <v>0</v>
      </c>
      <c r="L71" s="51" t="str">
        <f>'[3]Daily Roster'!$L71</f>
        <v>qq</v>
      </c>
      <c r="M71" s="51" t="str">
        <f>'[3]Daily Roster'!$M71</f>
        <v>Brindha</v>
      </c>
      <c r="N71" s="51">
        <f>'[3]Daily Roster'!$N71</f>
        <v>0</v>
      </c>
      <c r="O71" s="51">
        <f>'[3]Daily Roster'!$O71</f>
        <v>0</v>
      </c>
      <c r="P71" s="51" t="str">
        <f>'[3]Daily Roster'!$P71</f>
        <v>Jane</v>
      </c>
      <c r="Q71" s="51" t="str">
        <f>'[3]Daily Roster'!$Q71</f>
        <v>Rasangi</v>
      </c>
      <c r="R71" s="51" t="str">
        <f>'[3]Daily Roster'!$R71</f>
        <v>Lynette</v>
      </c>
      <c r="S71" s="51" t="str">
        <f>'[3]Daily Roster'!$S71</f>
        <v>Arthur</v>
      </c>
      <c r="T71" s="51" t="str">
        <f>'[3]Daily Roster'!$T71</f>
        <v>Bunmi</v>
      </c>
      <c r="U71" s="51" t="str">
        <f>'[3]Daily Roster'!$U71</f>
        <v>R.Batagol</v>
      </c>
      <c r="V71" s="51" t="str">
        <f>'[3]Daily Roster'!$V71</f>
        <v>C.McAvaney</v>
      </c>
      <c r="W71" s="51" t="str">
        <f>'[3]Daily Roster'!$W71</f>
        <v>Erika</v>
      </c>
      <c r="X71" s="51" t="str">
        <f>'[3]Daily Roster'!$X71</f>
        <v>Huda</v>
      </c>
      <c r="Y71" s="51" t="str">
        <f>'[3]Daily Roster'!$Y71</f>
        <v>qq</v>
      </c>
      <c r="Z71" s="51" t="str">
        <f>'[3]Daily Roster'!$Z71</f>
        <v>V.Koo</v>
      </c>
      <c r="AA71" s="51">
        <f>'[3]Daily Roster'!$AA71</f>
        <v>0</v>
      </c>
      <c r="AB71" s="51" t="str">
        <f>'[3]Daily Roster'!$AB71</f>
        <v>qq</v>
      </c>
      <c r="AC71" s="51" t="str">
        <f>'[3]Daily Roster'!$AC71</f>
        <v>S.Sturm</v>
      </c>
      <c r="AD71" s="51" t="str">
        <f>'[3]Daily Roster'!$AD71</f>
        <v>A.Chong</v>
      </c>
      <c r="AE71" s="51">
        <f>'[3]Daily Roster'!$AE71</f>
        <v>0</v>
      </c>
      <c r="AF71" s="51" t="str">
        <f>'[3]Daily Roster'!$AF71</f>
        <v>S.Kirsa</v>
      </c>
      <c r="AG71" s="51" t="str">
        <f>'[3]Daily Roster'!$AG71</f>
        <v>N.Dirnbauer</v>
      </c>
      <c r="AH71" s="51" t="str">
        <f>'[3]Daily Roster'!$AH71</f>
        <v>Graham</v>
      </c>
      <c r="AI71" s="51">
        <f>'[3]Daily Roster'!$AI71</f>
        <v>0</v>
      </c>
      <c r="AJ71" s="51">
        <f>'[3]Daily Roster'!$AJ71</f>
        <v>0</v>
      </c>
    </row>
    <row r="72" spans="1:36" x14ac:dyDescent="0.3">
      <c r="A72" s="7">
        <v>43564</v>
      </c>
      <c r="B72" s="1" t="s">
        <v>1</v>
      </c>
      <c r="C72" s="56" t="str">
        <f>'[3]Daily Roster'!$C72</f>
        <v>Tom</v>
      </c>
      <c r="D72" s="56" t="str">
        <f>'[3]Daily Roster'!$D72</f>
        <v>Bronwyn</v>
      </c>
      <c r="E72" s="51" t="str">
        <f>'[3]Daily Roster'!$E72</f>
        <v>qq</v>
      </c>
      <c r="F72" s="51" t="str">
        <f>'[3]Daily Roster'!$F72</f>
        <v>V.Hill</v>
      </c>
      <c r="G72" s="51" t="str">
        <f>'[3]Daily Roster'!$G72</f>
        <v>qq</v>
      </c>
      <c r="H72" s="51" t="str">
        <f>'[3]Daily Roster'!$H72</f>
        <v>Madonna</v>
      </c>
      <c r="I72" s="51">
        <f>'[3]Daily Roster'!$I72</f>
        <v>0</v>
      </c>
      <c r="J72" s="51" t="str">
        <f>'[3]Daily Roster'!$J72</f>
        <v>qq</v>
      </c>
      <c r="K72" s="51">
        <f>'[3]Daily Roster'!$K72</f>
        <v>0</v>
      </c>
      <c r="L72" s="51" t="str">
        <f>'[3]Daily Roster'!$L72</f>
        <v>Marisa</v>
      </c>
      <c r="M72" s="51" t="str">
        <f>'[3]Daily Roster'!$M72</f>
        <v>Brindha</v>
      </c>
      <c r="N72" s="51">
        <f>'[3]Daily Roster'!$N72</f>
        <v>0</v>
      </c>
      <c r="O72" s="51">
        <f>'[3]Daily Roster'!$O72</f>
        <v>0</v>
      </c>
      <c r="P72" s="51" t="str">
        <f>'[3]Daily Roster'!$P72</f>
        <v>Jane</v>
      </c>
      <c r="Q72" s="51" t="str">
        <f>'[3]Daily Roster'!$Q72</f>
        <v>qq</v>
      </c>
      <c r="R72" s="51" t="str">
        <f>'[3]Daily Roster'!$R72</f>
        <v>Lynette</v>
      </c>
      <c r="S72" s="51" t="str">
        <f>'[3]Daily Roster'!$S72</f>
        <v>Arthur</v>
      </c>
      <c r="T72" s="51" t="str">
        <f>'[3]Daily Roster'!$T72</f>
        <v>Bunmi</v>
      </c>
      <c r="U72" s="51" t="str">
        <f>'[3]Daily Roster'!$U72</f>
        <v>R.Batagol</v>
      </c>
      <c r="V72" s="51" t="str">
        <f>'[3]Daily Roster'!$V72</f>
        <v>C.McAvaney</v>
      </c>
      <c r="W72" s="51" t="str">
        <f>'[3]Daily Roster'!$W72</f>
        <v>Erika</v>
      </c>
      <c r="X72" s="51" t="str">
        <f>'[3]Daily Roster'!$X72</f>
        <v>Huda</v>
      </c>
      <c r="Y72" s="51" t="str">
        <f>'[3]Daily Roster'!$Y72</f>
        <v>qq</v>
      </c>
      <c r="Z72" s="51" t="str">
        <f>'[3]Daily Roster'!$Z72</f>
        <v>V.Koo</v>
      </c>
      <c r="AA72" s="51">
        <f>'[3]Daily Roster'!$AA72</f>
        <v>0</v>
      </c>
      <c r="AB72" s="51" t="str">
        <f>'[3]Daily Roster'!$AB72</f>
        <v>Shirley</v>
      </c>
      <c r="AC72" s="51" t="str">
        <f>'[3]Daily Roster'!$AC72</f>
        <v>S.Sturm</v>
      </c>
      <c r="AD72" s="51" t="str">
        <f>'[3]Daily Roster'!$AD72</f>
        <v>A.Chong</v>
      </c>
      <c r="AE72" s="51">
        <f>'[3]Daily Roster'!$AE72</f>
        <v>0</v>
      </c>
      <c r="AF72" s="51" t="str">
        <f>'[3]Daily Roster'!$AF72</f>
        <v>S.Kirsa</v>
      </c>
      <c r="AG72" s="51" t="str">
        <f>'[3]Daily Roster'!$AG72</f>
        <v>N.Dirnbauer</v>
      </c>
      <c r="AH72" s="51" t="str">
        <f>'[3]Daily Roster'!$AH72</f>
        <v>Graham</v>
      </c>
      <c r="AI72" s="51">
        <f>'[3]Daily Roster'!$AI72</f>
        <v>0</v>
      </c>
      <c r="AJ72" s="51">
        <f>'[3]Daily Roster'!$AJ72</f>
        <v>0</v>
      </c>
    </row>
    <row r="73" spans="1:36" x14ac:dyDescent="0.3">
      <c r="A73" s="7">
        <v>43565</v>
      </c>
      <c r="B73" s="1" t="s">
        <v>2</v>
      </c>
      <c r="C73" s="56" t="str">
        <f>'[3]Daily Roster'!$C73</f>
        <v>Wendy</v>
      </c>
      <c r="D73" s="56" t="str">
        <f>'[3]Daily Roster'!$D73</f>
        <v>Hayley</v>
      </c>
      <c r="E73" s="51" t="str">
        <f>'[3]Daily Roster'!$E73</f>
        <v>qq</v>
      </c>
      <c r="F73" s="51" t="str">
        <f>'[3]Daily Roster'!$F73</f>
        <v>V.Hill</v>
      </c>
      <c r="G73" s="51" t="str">
        <f>'[3]Daily Roster'!$G73</f>
        <v>qq</v>
      </c>
      <c r="H73" s="51" t="str">
        <f>'[3]Daily Roster'!$H73</f>
        <v>Madonna</v>
      </c>
      <c r="I73" s="51">
        <f>'[3]Daily Roster'!$I73</f>
        <v>0</v>
      </c>
      <c r="J73" s="51" t="str">
        <f>'[3]Daily Roster'!$J73</f>
        <v>Connie</v>
      </c>
      <c r="K73" s="51">
        <f>'[3]Daily Roster'!$K73</f>
        <v>0</v>
      </c>
      <c r="L73" s="51" t="str">
        <f>'[3]Daily Roster'!$L73</f>
        <v>Marisa</v>
      </c>
      <c r="M73" s="51" t="str">
        <f>'[3]Daily Roster'!$M73</f>
        <v>Brindha</v>
      </c>
      <c r="N73" s="51">
        <f>'[3]Daily Roster'!$N73</f>
        <v>0</v>
      </c>
      <c r="O73" s="51">
        <f>'[3]Daily Roster'!$O73</f>
        <v>0</v>
      </c>
      <c r="P73" s="51" t="str">
        <f>'[3]Daily Roster'!$P73</f>
        <v>Jane</v>
      </c>
      <c r="Q73" s="51" t="str">
        <f>'[3]Daily Roster'!$Q73</f>
        <v>Rasangi</v>
      </c>
      <c r="R73" s="51" t="str">
        <f>'[3]Daily Roster'!$R73</f>
        <v>Lynette</v>
      </c>
      <c r="S73" s="51" t="str">
        <f>'[3]Daily Roster'!$S73</f>
        <v>Arthur</v>
      </c>
      <c r="T73" s="51" t="str">
        <f>'[3]Daily Roster'!$T73</f>
        <v>Bunmi</v>
      </c>
      <c r="U73" s="51" t="str">
        <f>'[3]Daily Roster'!$U73</f>
        <v>qq</v>
      </c>
      <c r="V73" s="51" t="str">
        <f>'[3]Daily Roster'!$V73</f>
        <v>C.McAvaney</v>
      </c>
      <c r="W73" s="51" t="str">
        <f>'[3]Daily Roster'!$W73</f>
        <v>Erika</v>
      </c>
      <c r="X73" s="51" t="str">
        <f>'[3]Daily Roster'!$X73</f>
        <v>qq</v>
      </c>
      <c r="Y73" s="51" t="str">
        <f>'[3]Daily Roster'!$Y73</f>
        <v>Kaman</v>
      </c>
      <c r="Z73" s="51" t="str">
        <f>'[3]Daily Roster'!$Z73</f>
        <v>Paree</v>
      </c>
      <c r="AA73" s="51">
        <f>'[3]Daily Roster'!$AA73</f>
        <v>0</v>
      </c>
      <c r="AB73" s="51" t="str">
        <f>'[3]Daily Roster'!$AB73</f>
        <v>Shirley</v>
      </c>
      <c r="AC73" s="51" t="str">
        <f>'[3]Daily Roster'!$AC73</f>
        <v>S.Sturm</v>
      </c>
      <c r="AD73" s="51" t="str">
        <f>'[3]Daily Roster'!$AD73</f>
        <v>A.Chong</v>
      </c>
      <c r="AE73" s="51">
        <f>'[3]Daily Roster'!$AE73</f>
        <v>0</v>
      </c>
      <c r="AF73" s="51" t="str">
        <f>'[3]Daily Roster'!$AF73</f>
        <v>S.Kirsa</v>
      </c>
      <c r="AG73" s="51" t="str">
        <f>'[3]Daily Roster'!$AG73</f>
        <v>N.Dirnbauer</v>
      </c>
      <c r="AH73" s="51" t="str">
        <f>'[3]Daily Roster'!$AH73</f>
        <v>Graham</v>
      </c>
      <c r="AI73" s="51">
        <f>'[3]Daily Roster'!$AI73</f>
        <v>0</v>
      </c>
      <c r="AJ73" s="51">
        <f>'[3]Daily Roster'!$AJ73</f>
        <v>0</v>
      </c>
    </row>
    <row r="74" spans="1:36" x14ac:dyDescent="0.3">
      <c r="A74" s="7">
        <v>43566</v>
      </c>
      <c r="B74" s="1" t="s">
        <v>3</v>
      </c>
      <c r="C74" s="56" t="str">
        <f>'[3]Daily Roster'!$C74</f>
        <v>Tom</v>
      </c>
      <c r="D74" s="56" t="str">
        <f>'[3]Daily Roster'!$D74</f>
        <v>Hayley</v>
      </c>
      <c r="E74" s="51" t="str">
        <f>'[3]Daily Roster'!$E74</f>
        <v>qq</v>
      </c>
      <c r="F74" s="51" t="str">
        <f>'[3]Daily Roster'!$F74</f>
        <v>V.Hill</v>
      </c>
      <c r="G74" s="51" t="str">
        <f>'[3]Daily Roster'!$G74</f>
        <v>qq</v>
      </c>
      <c r="H74" s="51" t="str">
        <f>'[3]Daily Roster'!$H74</f>
        <v>Madonna</v>
      </c>
      <c r="I74" s="51">
        <f>'[3]Daily Roster'!$I74</f>
        <v>0</v>
      </c>
      <c r="J74" s="51" t="str">
        <f>'[3]Daily Roster'!$J74</f>
        <v>Connie</v>
      </c>
      <c r="K74" s="51">
        <f>'[3]Daily Roster'!$K74</f>
        <v>0</v>
      </c>
      <c r="L74" s="51" t="str">
        <f>'[3]Daily Roster'!$L74</f>
        <v>Marisa</v>
      </c>
      <c r="M74" s="51" t="str">
        <f>'[3]Daily Roster'!$M74</f>
        <v>Louise</v>
      </c>
      <c r="N74" s="51">
        <f>'[3]Daily Roster'!$N74</f>
        <v>0</v>
      </c>
      <c r="O74" s="51">
        <f>'[3]Daily Roster'!$O74</f>
        <v>0</v>
      </c>
      <c r="P74" s="51" t="str">
        <f>'[3]Daily Roster'!$P74</f>
        <v>Jane</v>
      </c>
      <c r="Q74" s="51" t="str">
        <f>'[3]Daily Roster'!$Q74</f>
        <v>Rasangi</v>
      </c>
      <c r="R74" s="51" t="str">
        <f>'[3]Daily Roster'!$R74</f>
        <v>Lynette</v>
      </c>
      <c r="S74" s="51" t="str">
        <f>'[3]Daily Roster'!$S74</f>
        <v>Arthur</v>
      </c>
      <c r="T74" s="51" t="str">
        <f>'[3]Daily Roster'!$T74</f>
        <v>Bunmi</v>
      </c>
      <c r="U74" s="51" t="str">
        <f>'[3]Daily Roster'!$U74</f>
        <v>qq</v>
      </c>
      <c r="V74" s="51" t="str">
        <f>'[3]Daily Roster'!$V74</f>
        <v>QQ</v>
      </c>
      <c r="W74" s="51" t="str">
        <f>'[3]Daily Roster'!$W74</f>
        <v>qq</v>
      </c>
      <c r="X74" s="51" t="str">
        <f>'[3]Daily Roster'!$X74</f>
        <v>qq</v>
      </c>
      <c r="Y74" s="51" t="str">
        <f>'[3]Daily Roster'!$Y74</f>
        <v>Kaman</v>
      </c>
      <c r="Z74" s="51" t="str">
        <f>'[3]Daily Roster'!$Z74</f>
        <v>V.Koo</v>
      </c>
      <c r="AA74" s="51">
        <f>'[3]Daily Roster'!$AA74</f>
        <v>0</v>
      </c>
      <c r="AB74" s="51" t="str">
        <f>'[3]Daily Roster'!$AB74</f>
        <v>Shirley</v>
      </c>
      <c r="AC74" s="51" t="str">
        <f>'[3]Daily Roster'!$AC74</f>
        <v>S.Sturm</v>
      </c>
      <c r="AD74" s="51" t="str">
        <f>'[3]Daily Roster'!$AD74</f>
        <v>A.Chong</v>
      </c>
      <c r="AE74" s="51">
        <f>'[3]Daily Roster'!$AE74</f>
        <v>0</v>
      </c>
      <c r="AF74" s="51" t="str">
        <f>'[3]Daily Roster'!$AF74</f>
        <v>S.Kirsa</v>
      </c>
      <c r="AG74" s="51" t="str">
        <f>'[3]Daily Roster'!$AG74</f>
        <v>N.Dirnbauer</v>
      </c>
      <c r="AH74" s="51" t="str">
        <f>'[3]Daily Roster'!$AH74</f>
        <v>Graham</v>
      </c>
      <c r="AI74" s="51">
        <f>'[3]Daily Roster'!$AI74</f>
        <v>0</v>
      </c>
      <c r="AJ74" s="51">
        <f>'[3]Daily Roster'!$AJ74</f>
        <v>0</v>
      </c>
    </row>
    <row r="75" spans="1:36" x14ac:dyDescent="0.3">
      <c r="A75" s="7">
        <v>43567</v>
      </c>
      <c r="B75" s="1" t="s">
        <v>4</v>
      </c>
      <c r="C75" s="56" t="str">
        <f>'[3]Daily Roster'!$C75</f>
        <v>Wendy</v>
      </c>
      <c r="D75" s="56" t="str">
        <f>'[3]Daily Roster'!$D75</f>
        <v>Hayley</v>
      </c>
      <c r="E75" s="51" t="str">
        <f>'[3]Daily Roster'!$E75</f>
        <v>qq</v>
      </c>
      <c r="F75" s="51" t="str">
        <f>'[3]Daily Roster'!$F75</f>
        <v>V.Hill</v>
      </c>
      <c r="G75" s="51" t="str">
        <f>'[3]Daily Roster'!$G75</f>
        <v>qq</v>
      </c>
      <c r="H75" s="51" t="str">
        <f>'[3]Daily Roster'!$H75</f>
        <v>Madonna</v>
      </c>
      <c r="I75" s="51">
        <f>'[3]Daily Roster'!$I75</f>
        <v>0</v>
      </c>
      <c r="J75" s="51" t="str">
        <f>'[3]Daily Roster'!$J75</f>
        <v>Connie</v>
      </c>
      <c r="K75" s="51">
        <f>'[3]Daily Roster'!$K75</f>
        <v>0</v>
      </c>
      <c r="L75" s="51" t="str">
        <f>'[3]Daily Roster'!$L75</f>
        <v>qq</v>
      </c>
      <c r="M75" s="51" t="str">
        <f>'[3]Daily Roster'!$M75</f>
        <v>Louise</v>
      </c>
      <c r="N75" s="51">
        <f>'[3]Daily Roster'!$N75</f>
        <v>0</v>
      </c>
      <c r="O75" s="51">
        <f>'[3]Daily Roster'!$O75</f>
        <v>0</v>
      </c>
      <c r="P75" s="51" t="str">
        <f>'[3]Daily Roster'!$P75</f>
        <v>Jane</v>
      </c>
      <c r="Q75" s="51" t="str">
        <f>'[3]Daily Roster'!$Q75</f>
        <v>qq</v>
      </c>
      <c r="R75" s="51" t="str">
        <f>'[3]Daily Roster'!$R75</f>
        <v>Lynette</v>
      </c>
      <c r="S75" s="51" t="str">
        <f>'[3]Daily Roster'!$S75</f>
        <v>Arthur</v>
      </c>
      <c r="T75" s="51" t="str">
        <f>'[3]Daily Roster'!$T75</f>
        <v>Bunmi</v>
      </c>
      <c r="U75" s="51" t="str">
        <f>'[3]Daily Roster'!$U75</f>
        <v>qq</v>
      </c>
      <c r="V75" s="51" t="str">
        <f>'[3]Daily Roster'!$V75</f>
        <v>C.McAvaney</v>
      </c>
      <c r="W75" s="51" t="str">
        <f>'[3]Daily Roster'!$W75</f>
        <v>Erika</v>
      </c>
      <c r="X75" s="51" t="str">
        <f>'[3]Daily Roster'!$X75</f>
        <v>qq</v>
      </c>
      <c r="Y75" s="51" t="str">
        <f>'[3]Daily Roster'!$Y75</f>
        <v>Kaman</v>
      </c>
      <c r="Z75" s="51" t="str">
        <f>'[3]Daily Roster'!$Z75</f>
        <v>V.Koo</v>
      </c>
      <c r="AA75" s="51">
        <f>'[3]Daily Roster'!$AA75</f>
        <v>0</v>
      </c>
      <c r="AB75" s="51">
        <f>'[3]Daily Roster'!$AB75</f>
        <v>0</v>
      </c>
      <c r="AC75" s="51" t="str">
        <f>'[3]Daily Roster'!$AC75</f>
        <v>S.Sturm</v>
      </c>
      <c r="AD75" s="51" t="str">
        <f>'[3]Daily Roster'!$AD75</f>
        <v>A.Chong</v>
      </c>
      <c r="AE75" s="51">
        <f>'[3]Daily Roster'!$AE75</f>
        <v>0</v>
      </c>
      <c r="AF75" s="51" t="str">
        <f>'[3]Daily Roster'!$AF75</f>
        <v>S.Kirsa</v>
      </c>
      <c r="AG75" s="51" t="str">
        <f>'[3]Daily Roster'!$AG75</f>
        <v>N.Dirnbauer</v>
      </c>
      <c r="AH75" s="51" t="str">
        <f>'[3]Daily Roster'!$AH75</f>
        <v>Graham</v>
      </c>
      <c r="AI75" s="51">
        <f>'[3]Daily Roster'!$AI75</f>
        <v>0</v>
      </c>
      <c r="AJ75" s="51">
        <f>'[3]Daily Roster'!$AJ75</f>
        <v>0</v>
      </c>
    </row>
    <row r="76" spans="1:36" x14ac:dyDescent="0.3">
      <c r="A76" s="7">
        <v>43570</v>
      </c>
      <c r="B76" s="1" t="s">
        <v>5</v>
      </c>
      <c r="C76" s="56" t="str">
        <f>'[3]Daily Roster'!$C76</f>
        <v>Wendy</v>
      </c>
      <c r="D76" s="56" t="str">
        <f>'[3]Daily Roster'!$D76</f>
        <v>Bronwyn</v>
      </c>
      <c r="E76" s="51" t="str">
        <f>'[3]Daily Roster'!$E76</f>
        <v>Stav</v>
      </c>
      <c r="F76" s="51" t="str">
        <f>'[3]Daily Roster'!$F76</f>
        <v>V.Hill</v>
      </c>
      <c r="G76" s="51" t="str">
        <f>'[3]Daily Roster'!$G76</f>
        <v>qq</v>
      </c>
      <c r="H76" s="51" t="str">
        <f>'[3]Daily Roster'!$H76</f>
        <v>Madonna</v>
      </c>
      <c r="I76" s="51">
        <f>'[3]Daily Roster'!$I76</f>
        <v>0</v>
      </c>
      <c r="J76" s="51" t="str">
        <f>'[3]Daily Roster'!$J76</f>
        <v>qq</v>
      </c>
      <c r="K76" s="51">
        <f>'[3]Daily Roster'!$K76</f>
        <v>0</v>
      </c>
      <c r="L76" s="51" t="str">
        <f>'[3]Daily Roster'!$L76</f>
        <v>qq</v>
      </c>
      <c r="M76" s="51" t="str">
        <f>'[3]Daily Roster'!$M76</f>
        <v>Brindha</v>
      </c>
      <c r="N76" s="51">
        <f>'[3]Daily Roster'!$N76</f>
        <v>0</v>
      </c>
      <c r="O76" s="51">
        <f>'[3]Daily Roster'!$O76</f>
        <v>0</v>
      </c>
      <c r="P76" s="51" t="str">
        <f>'[3]Daily Roster'!$P76</f>
        <v>Jane</v>
      </c>
      <c r="Q76" s="51" t="str">
        <f>'[3]Daily Roster'!$Q76</f>
        <v>Rasangi</v>
      </c>
      <c r="R76" s="51" t="str">
        <f>'[3]Daily Roster'!$R76</f>
        <v>Lynette</v>
      </c>
      <c r="S76" s="51" t="str">
        <f>'[3]Daily Roster'!$S76</f>
        <v>Arthur</v>
      </c>
      <c r="T76" s="51" t="str">
        <f>'[3]Daily Roster'!$T76</f>
        <v>Bunmi</v>
      </c>
      <c r="U76" s="51" t="str">
        <f>'[3]Daily Roster'!$U76</f>
        <v>R.Batagol</v>
      </c>
      <c r="V76" s="51" t="str">
        <f>'[3]Daily Roster'!$V76</f>
        <v>C.McAvaney</v>
      </c>
      <c r="W76" s="51" t="str">
        <f>'[3]Daily Roster'!$W76</f>
        <v>Erika</v>
      </c>
      <c r="X76" s="51" t="str">
        <f>'[3]Daily Roster'!$X76</f>
        <v>Huda</v>
      </c>
      <c r="Y76" s="51" t="str">
        <f>'[3]Daily Roster'!$Y76</f>
        <v>qq</v>
      </c>
      <c r="Z76" s="51" t="str">
        <f>'[3]Daily Roster'!$Z76</f>
        <v>V.Koo</v>
      </c>
      <c r="AA76" s="51">
        <f>'[3]Daily Roster'!$AA76</f>
        <v>0</v>
      </c>
      <c r="AB76" s="51">
        <f>'[3]Daily Roster'!$AB76</f>
        <v>0</v>
      </c>
      <c r="AC76" s="51" t="str">
        <f>'[3]Daily Roster'!$AC76</f>
        <v>S.Sturm</v>
      </c>
      <c r="AD76" s="51" t="str">
        <f>'[3]Daily Roster'!$AD76</f>
        <v>A.Chong</v>
      </c>
      <c r="AE76" s="51">
        <f>'[3]Daily Roster'!$AE76</f>
        <v>0</v>
      </c>
      <c r="AF76" s="51" t="str">
        <f>'[3]Daily Roster'!$AF76</f>
        <v>S.Kirsa</v>
      </c>
      <c r="AG76" s="51" t="str">
        <f>'[3]Daily Roster'!$AG76</f>
        <v>N.Dirnbauer</v>
      </c>
      <c r="AH76" s="51" t="str">
        <f>'[3]Daily Roster'!$AH76</f>
        <v>Graham</v>
      </c>
      <c r="AI76" s="51">
        <f>'[3]Daily Roster'!$AI76</f>
        <v>0</v>
      </c>
      <c r="AJ76" s="51">
        <f>'[3]Daily Roster'!$AJ76</f>
        <v>0</v>
      </c>
    </row>
    <row r="77" spans="1:36" x14ac:dyDescent="0.3">
      <c r="A77" s="7">
        <v>43571</v>
      </c>
      <c r="B77" s="1" t="s">
        <v>1</v>
      </c>
      <c r="C77" s="56" t="str">
        <f>'[3]Daily Roster'!$C77</f>
        <v>Tom</v>
      </c>
      <c r="D77" s="56" t="str">
        <f>'[3]Daily Roster'!$D77</f>
        <v>Bronwyn</v>
      </c>
      <c r="E77" s="51" t="str">
        <f>'[3]Daily Roster'!$E77</f>
        <v>qq</v>
      </c>
      <c r="F77" s="51" t="str">
        <f>'[3]Daily Roster'!$F77</f>
        <v>V.Hill</v>
      </c>
      <c r="G77" s="51" t="str">
        <f>'[3]Daily Roster'!$G77</f>
        <v>qq</v>
      </c>
      <c r="H77" s="51" t="str">
        <f>'[3]Daily Roster'!$H77</f>
        <v>Madonna</v>
      </c>
      <c r="I77" s="51">
        <f>'[3]Daily Roster'!$I77</f>
        <v>0</v>
      </c>
      <c r="J77" s="51" t="str">
        <f>'[3]Daily Roster'!$J77</f>
        <v>qq</v>
      </c>
      <c r="K77" s="51">
        <f>'[3]Daily Roster'!$K77</f>
        <v>0</v>
      </c>
      <c r="L77" s="51" t="str">
        <f>'[3]Daily Roster'!$L77</f>
        <v>Marisa</v>
      </c>
      <c r="M77" s="51" t="str">
        <f>'[3]Daily Roster'!$M77</f>
        <v>Brindha</v>
      </c>
      <c r="N77" s="51">
        <f>'[3]Daily Roster'!$N77</f>
        <v>0</v>
      </c>
      <c r="O77" s="51">
        <f>'[3]Daily Roster'!$O77</f>
        <v>0</v>
      </c>
      <c r="P77" s="51" t="str">
        <f>'[3]Daily Roster'!$P77</f>
        <v>Jane</v>
      </c>
      <c r="Q77" s="51" t="str">
        <f>'[3]Daily Roster'!$Q77</f>
        <v>QQ</v>
      </c>
      <c r="R77" s="51" t="str">
        <f>'[3]Daily Roster'!$R77</f>
        <v>Lynette</v>
      </c>
      <c r="S77" s="51" t="str">
        <f>'[3]Daily Roster'!$S77</f>
        <v>Arthur</v>
      </c>
      <c r="T77" s="51" t="str">
        <f>'[3]Daily Roster'!$T77</f>
        <v>Bunmi</v>
      </c>
      <c r="U77" s="51" t="str">
        <f>'[3]Daily Roster'!$U77</f>
        <v>R.Batagol</v>
      </c>
      <c r="V77" s="51" t="str">
        <f>'[3]Daily Roster'!$V77</f>
        <v>C.McAvaney</v>
      </c>
      <c r="W77" s="51" t="str">
        <f>'[3]Daily Roster'!$W77</f>
        <v>Erika</v>
      </c>
      <c r="X77" s="51" t="str">
        <f>'[3]Daily Roster'!$X77</f>
        <v>Huda</v>
      </c>
      <c r="Y77" s="51" t="str">
        <f>'[3]Daily Roster'!$Y77</f>
        <v>qq</v>
      </c>
      <c r="Z77" s="51" t="str">
        <f>'[3]Daily Roster'!$Z77</f>
        <v>V.Koo</v>
      </c>
      <c r="AA77" s="51">
        <f>'[3]Daily Roster'!$AA77</f>
        <v>0</v>
      </c>
      <c r="AB77" s="51">
        <f>'[3]Daily Roster'!$AB77</f>
        <v>0</v>
      </c>
      <c r="AC77" s="51" t="str">
        <f>'[3]Daily Roster'!$AC77</f>
        <v>S.Sturm</v>
      </c>
      <c r="AD77" s="51" t="str">
        <f>'[3]Daily Roster'!$AD77</f>
        <v>A.Chong</v>
      </c>
      <c r="AE77" s="51">
        <f>'[3]Daily Roster'!$AE77</f>
        <v>0</v>
      </c>
      <c r="AF77" s="51" t="str">
        <f>'[3]Daily Roster'!$AF77</f>
        <v>S.Kirsa</v>
      </c>
      <c r="AG77" s="51" t="str">
        <f>'[3]Daily Roster'!$AG77</f>
        <v>N.Dirnbauer</v>
      </c>
      <c r="AH77" s="51" t="str">
        <f>'[3]Daily Roster'!$AH77</f>
        <v>Graham</v>
      </c>
      <c r="AI77" s="51">
        <f>'[3]Daily Roster'!$AI77</f>
        <v>0</v>
      </c>
      <c r="AJ77" s="51">
        <f>'[3]Daily Roster'!$AJ77</f>
        <v>0</v>
      </c>
    </row>
    <row r="78" spans="1:36" x14ac:dyDescent="0.3">
      <c r="A78" s="7">
        <v>43572</v>
      </c>
      <c r="B78" s="1" t="s">
        <v>2</v>
      </c>
      <c r="C78" s="56" t="str">
        <f>'[3]Daily Roster'!$C78</f>
        <v>Wendy</v>
      </c>
      <c r="D78" s="56" t="str">
        <f>'[3]Daily Roster'!$D78</f>
        <v>Bronwyn</v>
      </c>
      <c r="E78" s="51" t="str">
        <f>'[3]Daily Roster'!$E78</f>
        <v>Hayley</v>
      </c>
      <c r="F78" s="51" t="str">
        <f>'[3]Daily Roster'!$F78</f>
        <v>V.Hill</v>
      </c>
      <c r="G78" s="51" t="str">
        <f>'[3]Daily Roster'!$G78</f>
        <v>qq</v>
      </c>
      <c r="H78" s="51" t="str">
        <f>'[3]Daily Roster'!$H78</f>
        <v>Madonna</v>
      </c>
      <c r="I78" s="51">
        <f>'[3]Daily Roster'!$I78</f>
        <v>0</v>
      </c>
      <c r="J78" s="51" t="str">
        <f>'[3]Daily Roster'!$J78</f>
        <v>Connie</v>
      </c>
      <c r="K78" s="51">
        <f>'[3]Daily Roster'!$K78</f>
        <v>0</v>
      </c>
      <c r="L78" s="51" t="str">
        <f>'[3]Daily Roster'!$L78</f>
        <v>Marisa</v>
      </c>
      <c r="M78" s="51" t="str">
        <f>'[3]Daily Roster'!$M78</f>
        <v>Louise</v>
      </c>
      <c r="N78" s="51">
        <f>'[3]Daily Roster'!$N78</f>
        <v>0</v>
      </c>
      <c r="O78" s="51">
        <f>'[3]Daily Roster'!$O78</f>
        <v>0</v>
      </c>
      <c r="P78" s="51" t="str">
        <f>'[3]Daily Roster'!$P78</f>
        <v>Jane</v>
      </c>
      <c r="Q78" s="51" t="str">
        <f>'[3]Daily Roster'!$Q78</f>
        <v>Rasangi</v>
      </c>
      <c r="R78" s="51" t="str">
        <f>'[3]Daily Roster'!$R78</f>
        <v>Lynette</v>
      </c>
      <c r="S78" s="51" t="str">
        <f>'[3]Daily Roster'!$S78</f>
        <v>Arthur</v>
      </c>
      <c r="T78" s="51" t="str">
        <f>'[3]Daily Roster'!$T78</f>
        <v>Bunmi</v>
      </c>
      <c r="U78" s="51" t="str">
        <f>'[3]Daily Roster'!$U78</f>
        <v>qq</v>
      </c>
      <c r="V78" s="51" t="str">
        <f>'[3]Daily Roster'!$V78</f>
        <v>C.McAvaney</v>
      </c>
      <c r="W78" s="51" t="str">
        <f>'[3]Daily Roster'!$W78</f>
        <v>Erika</v>
      </c>
      <c r="X78" s="51" t="str">
        <f>'[3]Daily Roster'!$X78</f>
        <v>qq</v>
      </c>
      <c r="Y78" s="51" t="str">
        <f>'[3]Daily Roster'!$Y78</f>
        <v>Kaman</v>
      </c>
      <c r="Z78" s="51" t="str">
        <f>'[3]Daily Roster'!$Z78</f>
        <v>V.Koo</v>
      </c>
      <c r="AA78" s="51">
        <f>'[3]Daily Roster'!$AA78</f>
        <v>0</v>
      </c>
      <c r="AB78" s="51">
        <f>'[3]Daily Roster'!$AB78</f>
        <v>0</v>
      </c>
      <c r="AC78" s="51" t="str">
        <f>'[3]Daily Roster'!$AC78</f>
        <v>S.Sturm</v>
      </c>
      <c r="AD78" s="51" t="str">
        <f>'[3]Daily Roster'!$AD78</f>
        <v>A.Chong</v>
      </c>
      <c r="AE78" s="51">
        <f>'[3]Daily Roster'!$AE78</f>
        <v>0</v>
      </c>
      <c r="AF78" s="51" t="str">
        <f>'[3]Daily Roster'!$AF78</f>
        <v>S.Kirsa</v>
      </c>
      <c r="AG78" s="51" t="str">
        <f>'[3]Daily Roster'!$AG78</f>
        <v>N.Dirnbauer</v>
      </c>
      <c r="AH78" s="51" t="str">
        <f>'[3]Daily Roster'!$AH78</f>
        <v>Graham</v>
      </c>
      <c r="AI78" s="51">
        <f>'[3]Daily Roster'!$AI78</f>
        <v>0</v>
      </c>
      <c r="AJ78" s="51">
        <f>'[3]Daily Roster'!$AJ78</f>
        <v>0</v>
      </c>
    </row>
    <row r="79" spans="1:36" x14ac:dyDescent="0.3">
      <c r="A79" s="7">
        <v>43573</v>
      </c>
      <c r="B79" s="1" t="s">
        <v>3</v>
      </c>
      <c r="C79" s="56" t="str">
        <f>'[3]Daily Roster'!$C79</f>
        <v>Tom</v>
      </c>
      <c r="D79" s="56" t="str">
        <f>'[3]Daily Roster'!$D79</f>
        <v>Hayley</v>
      </c>
      <c r="E79" s="51" t="str">
        <f>'[3]Daily Roster'!$E79</f>
        <v>qq</v>
      </c>
      <c r="F79" s="51" t="str">
        <f>'[3]Daily Roster'!$F79</f>
        <v>V.Hill</v>
      </c>
      <c r="G79" s="51" t="str">
        <f>'[3]Daily Roster'!$G79</f>
        <v>qq</v>
      </c>
      <c r="H79" s="51" t="str">
        <f>'[3]Daily Roster'!$H79</f>
        <v>Madonna</v>
      </c>
      <c r="I79" s="51">
        <f>'[3]Daily Roster'!$I79</f>
        <v>0</v>
      </c>
      <c r="J79" s="51" t="str">
        <f>'[3]Daily Roster'!$J79</f>
        <v>Connie</v>
      </c>
      <c r="K79" s="51">
        <f>'[3]Daily Roster'!$K79</f>
        <v>0</v>
      </c>
      <c r="L79" s="51" t="str">
        <f>'[3]Daily Roster'!$L79</f>
        <v>Marisa</v>
      </c>
      <c r="M79" s="51" t="str">
        <f>'[3]Daily Roster'!$M79</f>
        <v>Louise</v>
      </c>
      <c r="N79" s="51">
        <f>'[3]Daily Roster'!$N79</f>
        <v>0</v>
      </c>
      <c r="O79" s="51">
        <f>'[3]Daily Roster'!$O79</f>
        <v>0</v>
      </c>
      <c r="P79" s="51" t="str">
        <f>'[3]Daily Roster'!$P79</f>
        <v>Jane</v>
      </c>
      <c r="Q79" s="51" t="str">
        <f>'[3]Daily Roster'!$Q79</f>
        <v>Rasangi</v>
      </c>
      <c r="R79" s="51" t="str">
        <f>'[3]Daily Roster'!$R79</f>
        <v>Lynette</v>
      </c>
      <c r="S79" s="51" t="str">
        <f>'[3]Daily Roster'!$S79</f>
        <v>Arthur</v>
      </c>
      <c r="T79" s="51" t="str">
        <f>'[3]Daily Roster'!$T79</f>
        <v>Bunmi</v>
      </c>
      <c r="U79" s="51" t="str">
        <f>'[3]Daily Roster'!$U79</f>
        <v>qq</v>
      </c>
      <c r="V79" s="51" t="str">
        <f>'[3]Daily Roster'!$V79</f>
        <v>QQ</v>
      </c>
      <c r="W79" s="51" t="str">
        <f>'[3]Daily Roster'!$W79</f>
        <v>qq</v>
      </c>
      <c r="X79" s="51" t="str">
        <f>'[3]Daily Roster'!$X79</f>
        <v>qq</v>
      </c>
      <c r="Y79" s="51" t="str">
        <f>'[3]Daily Roster'!$Y79</f>
        <v>Kaman</v>
      </c>
      <c r="Z79" s="51" t="str">
        <f>'[3]Daily Roster'!$Z79</f>
        <v>V.Koo</v>
      </c>
      <c r="AA79" s="51">
        <f>'[3]Daily Roster'!$AA79</f>
        <v>0</v>
      </c>
      <c r="AB79" s="51">
        <f>'[3]Daily Roster'!$AB79</f>
        <v>0</v>
      </c>
      <c r="AC79" s="51" t="str">
        <f>'[3]Daily Roster'!$AC79</f>
        <v>S.Sturm</v>
      </c>
      <c r="AD79" s="51" t="str">
        <f>'[3]Daily Roster'!$AD79</f>
        <v>A.Chong</v>
      </c>
      <c r="AE79" s="51">
        <f>'[3]Daily Roster'!$AE79</f>
        <v>0</v>
      </c>
      <c r="AF79" s="51" t="str">
        <f>'[3]Daily Roster'!$AF79</f>
        <v>S.Kirsa</v>
      </c>
      <c r="AG79" s="51" t="str">
        <f>'[3]Daily Roster'!$AG79</f>
        <v>N.Dirnbauer</v>
      </c>
      <c r="AH79" s="51" t="str">
        <f>'[3]Daily Roster'!$AH79</f>
        <v>Graham</v>
      </c>
      <c r="AI79" s="51">
        <f>'[3]Daily Roster'!$AI79</f>
        <v>0</v>
      </c>
      <c r="AJ79" s="51">
        <f>'[3]Daily Roster'!$AJ79</f>
        <v>0</v>
      </c>
    </row>
    <row r="80" spans="1:36" x14ac:dyDescent="0.3">
      <c r="A80" s="7">
        <v>43574</v>
      </c>
      <c r="B80" s="1" t="s">
        <v>4</v>
      </c>
      <c r="C80" s="56" t="str">
        <f>'[3]Daily Roster'!$C80</f>
        <v>Wendy</v>
      </c>
      <c r="D80" s="56" t="str">
        <f>'[3]Daily Roster'!$D80</f>
        <v>qq</v>
      </c>
      <c r="E80" s="51" t="str">
        <f>'[3]Daily Roster'!$E80</f>
        <v>qq</v>
      </c>
      <c r="F80" s="51" t="str">
        <f>'[3]Daily Roster'!$F80</f>
        <v>V.Hill</v>
      </c>
      <c r="G80" s="51" t="str">
        <f>'[3]Daily Roster'!$G80</f>
        <v>qq</v>
      </c>
      <c r="H80" s="51" t="str">
        <f>'[3]Daily Roster'!$H80</f>
        <v>Madonna</v>
      </c>
      <c r="I80" s="51">
        <f>'[3]Daily Roster'!$I80</f>
        <v>0</v>
      </c>
      <c r="J80" s="51" t="str">
        <f>'[3]Daily Roster'!$J80</f>
        <v>Connie</v>
      </c>
      <c r="K80" s="51">
        <f>'[3]Daily Roster'!$K80</f>
        <v>0</v>
      </c>
      <c r="L80" s="51" t="str">
        <f>'[3]Daily Roster'!$L80</f>
        <v>qq</v>
      </c>
      <c r="M80" s="51" t="str">
        <f>'[3]Daily Roster'!$M80</f>
        <v>Louise</v>
      </c>
      <c r="N80" s="51">
        <f>'[3]Daily Roster'!$N80</f>
        <v>0</v>
      </c>
      <c r="O80" s="51">
        <f>'[3]Daily Roster'!$O80</f>
        <v>0</v>
      </c>
      <c r="P80" s="51" t="str">
        <f>'[3]Daily Roster'!$P80</f>
        <v>Jane</v>
      </c>
      <c r="Q80" s="51" t="str">
        <f>'[3]Daily Roster'!$Q80</f>
        <v>Rasangi</v>
      </c>
      <c r="R80" s="51" t="str">
        <f>'[3]Daily Roster'!$R80</f>
        <v>Lynette</v>
      </c>
      <c r="S80" s="51" t="str">
        <f>'[3]Daily Roster'!$S80</f>
        <v>Arthur</v>
      </c>
      <c r="T80" s="51" t="str">
        <f>'[3]Daily Roster'!$T80</f>
        <v>Bunmi</v>
      </c>
      <c r="U80" s="51" t="str">
        <f>'[3]Daily Roster'!$U80</f>
        <v>qq</v>
      </c>
      <c r="V80" s="51" t="str">
        <f>'[3]Daily Roster'!$V80</f>
        <v>C.McAvaney</v>
      </c>
      <c r="W80" s="51" t="str">
        <f>'[3]Daily Roster'!$W80</f>
        <v>Erika</v>
      </c>
      <c r="X80" s="51" t="str">
        <f>'[3]Daily Roster'!$X80</f>
        <v>qq</v>
      </c>
      <c r="Y80" s="51" t="str">
        <f>'[3]Daily Roster'!$Y80</f>
        <v>qq</v>
      </c>
      <c r="Z80" s="51" t="str">
        <f>'[3]Daily Roster'!$Z80</f>
        <v>V.Koo</v>
      </c>
      <c r="AA80" s="51">
        <f>'[3]Daily Roster'!$AA80</f>
        <v>0</v>
      </c>
      <c r="AB80" s="51">
        <f>'[3]Daily Roster'!$AB80</f>
        <v>0</v>
      </c>
      <c r="AC80" s="51" t="str">
        <f>'[3]Daily Roster'!$AC80</f>
        <v>S.Sturm</v>
      </c>
      <c r="AD80" s="51" t="str">
        <f>'[3]Daily Roster'!$AD80</f>
        <v>A.Chong</v>
      </c>
      <c r="AE80" s="51">
        <f>'[3]Daily Roster'!$AE80</f>
        <v>0</v>
      </c>
      <c r="AF80" s="51" t="str">
        <f>'[3]Daily Roster'!$AF80</f>
        <v>S.Kirsa</v>
      </c>
      <c r="AG80" s="51" t="str">
        <f>'[3]Daily Roster'!$AG80</f>
        <v>N.Dirnbauer</v>
      </c>
      <c r="AH80" s="51" t="str">
        <f>'[3]Daily Roster'!$AH80</f>
        <v>Graham</v>
      </c>
      <c r="AI80" s="51">
        <f>'[3]Daily Roster'!$AI80</f>
        <v>0</v>
      </c>
      <c r="AJ80" s="51">
        <f>'[3]Daily Roster'!$AJ80</f>
        <v>0</v>
      </c>
    </row>
    <row r="81" spans="1:36" x14ac:dyDescent="0.3">
      <c r="A81" s="7">
        <v>43577</v>
      </c>
      <c r="B81" s="1" t="s">
        <v>5</v>
      </c>
      <c r="C81" s="56" t="str">
        <f>'[3]Daily Roster'!$C81</f>
        <v>Wendy</v>
      </c>
      <c r="D81" s="56" t="str">
        <f>'[3]Daily Roster'!$D81</f>
        <v>Bronwyn</v>
      </c>
      <c r="E81" s="51" t="str">
        <f>'[3]Daily Roster'!$E81</f>
        <v>Stav</v>
      </c>
      <c r="F81" s="51" t="str">
        <f>'[3]Daily Roster'!$F81</f>
        <v>V.Hill</v>
      </c>
      <c r="G81" s="51" t="str">
        <f>'[3]Daily Roster'!$G81</f>
        <v>qq</v>
      </c>
      <c r="H81" s="51" t="str">
        <f>'[3]Daily Roster'!$H81</f>
        <v>Madonna</v>
      </c>
      <c r="I81" s="51">
        <f>'[3]Daily Roster'!$I81</f>
        <v>0</v>
      </c>
      <c r="J81" s="51" t="str">
        <f>'[3]Daily Roster'!$J81</f>
        <v>qq</v>
      </c>
      <c r="K81" s="51">
        <f>'[3]Daily Roster'!$K81</f>
        <v>0</v>
      </c>
      <c r="L81" s="51" t="str">
        <f>'[3]Daily Roster'!$L81</f>
        <v>qq</v>
      </c>
      <c r="M81" s="51" t="str">
        <f>'[3]Daily Roster'!$M81</f>
        <v>Brindha</v>
      </c>
      <c r="N81" s="51">
        <f>'[3]Daily Roster'!$N81</f>
        <v>0</v>
      </c>
      <c r="O81" s="51">
        <f>'[3]Daily Roster'!$O81</f>
        <v>0</v>
      </c>
      <c r="P81" s="51" t="str">
        <f>'[3]Daily Roster'!$P81</f>
        <v>Jane</v>
      </c>
      <c r="Q81" s="51" t="str">
        <f>'[3]Daily Roster'!$Q81</f>
        <v>Rasangi</v>
      </c>
      <c r="R81" s="51" t="str">
        <f>'[3]Daily Roster'!$R81</f>
        <v>Lynette</v>
      </c>
      <c r="S81" s="51" t="str">
        <f>'[3]Daily Roster'!$S81</f>
        <v>Arthur</v>
      </c>
      <c r="T81" s="51" t="str">
        <f>'[3]Daily Roster'!$T81</f>
        <v>Bunmi</v>
      </c>
      <c r="U81" s="51" t="str">
        <f>'[3]Daily Roster'!$U81</f>
        <v>R.Batagol</v>
      </c>
      <c r="V81" s="51" t="str">
        <f>'[3]Daily Roster'!$V81</f>
        <v>C.McAvaney</v>
      </c>
      <c r="W81" s="51" t="str">
        <f>'[3]Daily Roster'!$W81</f>
        <v>Erika</v>
      </c>
      <c r="X81" s="51" t="str">
        <f>'[3]Daily Roster'!$X81</f>
        <v>Huda</v>
      </c>
      <c r="Y81" s="51" t="str">
        <f>'[3]Daily Roster'!$Y81</f>
        <v>qq</v>
      </c>
      <c r="Z81" s="51" t="str">
        <f>'[3]Daily Roster'!$Z81</f>
        <v>V.Koo</v>
      </c>
      <c r="AA81" s="51">
        <f>'[3]Daily Roster'!$AA81</f>
        <v>0</v>
      </c>
      <c r="AB81" s="51">
        <f>'[3]Daily Roster'!$AB81</f>
        <v>0</v>
      </c>
      <c r="AC81" s="51" t="str">
        <f>'[3]Daily Roster'!$AC81</f>
        <v>S.Sturm</v>
      </c>
      <c r="AD81" s="51" t="str">
        <f>'[3]Daily Roster'!$AD81</f>
        <v>A.Chong</v>
      </c>
      <c r="AE81" s="51">
        <f>'[3]Daily Roster'!$AE81</f>
        <v>0</v>
      </c>
      <c r="AF81" s="51" t="str">
        <f>'[3]Daily Roster'!$AF81</f>
        <v>S.Kirsa</v>
      </c>
      <c r="AG81" s="51" t="str">
        <f>'[3]Daily Roster'!$AG81</f>
        <v>N.Dirnbauer</v>
      </c>
      <c r="AH81" s="51" t="str">
        <f>'[3]Daily Roster'!$AH81</f>
        <v>Graham</v>
      </c>
      <c r="AI81" s="51">
        <f>'[3]Daily Roster'!$AI81</f>
        <v>0</v>
      </c>
      <c r="AJ81" s="51">
        <f>'[3]Daily Roster'!$AJ81</f>
        <v>0</v>
      </c>
    </row>
    <row r="82" spans="1:36" x14ac:dyDescent="0.3">
      <c r="A82" s="7">
        <v>43578</v>
      </c>
      <c r="B82" s="1" t="s">
        <v>1</v>
      </c>
      <c r="C82" s="56" t="str">
        <f>'[3]Daily Roster'!$C82</f>
        <v>Tom</v>
      </c>
      <c r="D82" s="56" t="str">
        <f>'[3]Daily Roster'!$D82</f>
        <v>Bronwyn</v>
      </c>
      <c r="E82" s="51" t="str">
        <f>'[3]Daily Roster'!$E82</f>
        <v>qq</v>
      </c>
      <c r="F82" s="51" t="str">
        <f>'[3]Daily Roster'!$F82</f>
        <v>V.Hill</v>
      </c>
      <c r="G82" s="51" t="str">
        <f>'[3]Daily Roster'!$G82</f>
        <v>qq</v>
      </c>
      <c r="H82" s="51" t="str">
        <f>'[3]Daily Roster'!$H82</f>
        <v>Madonna</v>
      </c>
      <c r="I82" s="51">
        <f>'[3]Daily Roster'!$I82</f>
        <v>0</v>
      </c>
      <c r="J82" s="51" t="str">
        <f>'[3]Daily Roster'!$J82</f>
        <v>qq</v>
      </c>
      <c r="K82" s="51">
        <f>'[3]Daily Roster'!$K82</f>
        <v>0</v>
      </c>
      <c r="L82" s="51" t="str">
        <f>'[3]Daily Roster'!$L82</f>
        <v>Marisa</v>
      </c>
      <c r="M82" s="51" t="str">
        <f>'[3]Daily Roster'!$M82</f>
        <v>qq</v>
      </c>
      <c r="N82" s="51">
        <f>'[3]Daily Roster'!$N82</f>
        <v>0</v>
      </c>
      <c r="O82" s="51">
        <f>'[3]Daily Roster'!$O82</f>
        <v>0</v>
      </c>
      <c r="P82" s="51" t="str">
        <f>'[3]Daily Roster'!$P82</f>
        <v>Jane</v>
      </c>
      <c r="Q82" s="51" t="str">
        <f>'[3]Daily Roster'!$Q82</f>
        <v>qq</v>
      </c>
      <c r="R82" s="51" t="str">
        <f>'[3]Daily Roster'!$R82</f>
        <v>Lynette</v>
      </c>
      <c r="S82" s="51" t="str">
        <f>'[3]Daily Roster'!$S82</f>
        <v>Arthur</v>
      </c>
      <c r="T82" s="51" t="str">
        <f>'[3]Daily Roster'!$T82</f>
        <v>Bunmi</v>
      </c>
      <c r="U82" s="51" t="str">
        <f>'[3]Daily Roster'!$U82</f>
        <v>R.Batagol</v>
      </c>
      <c r="V82" s="51" t="str">
        <f>'[3]Daily Roster'!$V82</f>
        <v>C.McAvaney</v>
      </c>
      <c r="W82" s="51" t="str">
        <f>'[3]Daily Roster'!$W82</f>
        <v>Erika</v>
      </c>
      <c r="X82" s="51" t="str">
        <f>'[3]Daily Roster'!$X82</f>
        <v>Huda</v>
      </c>
      <c r="Y82" s="51" t="str">
        <f>'[3]Daily Roster'!$Y82</f>
        <v>qq</v>
      </c>
      <c r="Z82" s="51" t="str">
        <f>'[3]Daily Roster'!$Z82</f>
        <v>V.Koo</v>
      </c>
      <c r="AA82" s="51">
        <f>'[3]Daily Roster'!$AA82</f>
        <v>0</v>
      </c>
      <c r="AB82" s="51">
        <f>'[3]Daily Roster'!$AB82</f>
        <v>0</v>
      </c>
      <c r="AC82" s="51" t="str">
        <f>'[3]Daily Roster'!$AC82</f>
        <v>S.Sturm</v>
      </c>
      <c r="AD82" s="51" t="str">
        <f>'[3]Daily Roster'!$AD82</f>
        <v>A.Chong</v>
      </c>
      <c r="AE82" s="51">
        <f>'[3]Daily Roster'!$AE82</f>
        <v>0</v>
      </c>
      <c r="AF82" s="51" t="str">
        <f>'[3]Daily Roster'!$AF82</f>
        <v>S.Kirsa</v>
      </c>
      <c r="AG82" s="51" t="str">
        <f>'[3]Daily Roster'!$AG82</f>
        <v>N.Dirnbauer</v>
      </c>
      <c r="AH82" s="51" t="str">
        <f>'[3]Daily Roster'!$AH82</f>
        <v>Graham</v>
      </c>
      <c r="AI82" s="51">
        <f>'[3]Daily Roster'!$AI82</f>
        <v>0</v>
      </c>
      <c r="AJ82" s="51">
        <f>'[3]Daily Roster'!$AJ82</f>
        <v>0</v>
      </c>
    </row>
    <row r="83" spans="1:36" x14ac:dyDescent="0.3">
      <c r="A83" s="7">
        <v>43579</v>
      </c>
      <c r="B83" s="1" t="s">
        <v>2</v>
      </c>
      <c r="C83" s="56" t="str">
        <f>'[3]Daily Roster'!$C83</f>
        <v>Wendy</v>
      </c>
      <c r="D83" s="56" t="str">
        <f>'[3]Daily Roster'!$D83</f>
        <v>Hayley</v>
      </c>
      <c r="E83" s="51" t="str">
        <f>'[3]Daily Roster'!$E83</f>
        <v>qq</v>
      </c>
      <c r="F83" s="51" t="str">
        <f>'[3]Daily Roster'!$F83</f>
        <v>V.Hill</v>
      </c>
      <c r="G83" s="51" t="str">
        <f>'[3]Daily Roster'!$G83</f>
        <v>qq</v>
      </c>
      <c r="H83" s="51" t="str">
        <f>'[3]Daily Roster'!$H83</f>
        <v>Madonna</v>
      </c>
      <c r="I83" s="51">
        <f>'[3]Daily Roster'!$I83</f>
        <v>0</v>
      </c>
      <c r="J83" s="51" t="str">
        <f>'[3]Daily Roster'!$J83</f>
        <v>Connie</v>
      </c>
      <c r="K83" s="51">
        <f>'[3]Daily Roster'!$K83</f>
        <v>0</v>
      </c>
      <c r="L83" s="51" t="str">
        <f>'[3]Daily Roster'!$L83</f>
        <v>Marisa</v>
      </c>
      <c r="M83" s="51" t="str">
        <f>'[3]Daily Roster'!$M83</f>
        <v>qq</v>
      </c>
      <c r="N83" s="51">
        <f>'[3]Daily Roster'!$N83</f>
        <v>0</v>
      </c>
      <c r="O83" s="51">
        <f>'[3]Daily Roster'!$O83</f>
        <v>0</v>
      </c>
      <c r="P83" s="51" t="str">
        <f>'[3]Daily Roster'!$P83</f>
        <v>Jane</v>
      </c>
      <c r="Q83" s="51" t="str">
        <f>'[3]Daily Roster'!$Q83</f>
        <v>Rasangi</v>
      </c>
      <c r="R83" s="51" t="str">
        <f>'[3]Daily Roster'!$R83</f>
        <v>Lynette</v>
      </c>
      <c r="S83" s="51" t="str">
        <f>'[3]Daily Roster'!$S83</f>
        <v>Arthur</v>
      </c>
      <c r="T83" s="51" t="str">
        <f>'[3]Daily Roster'!$T83</f>
        <v>Bunmi</v>
      </c>
      <c r="U83" s="51" t="str">
        <f>'[3]Daily Roster'!$U83</f>
        <v>qq</v>
      </c>
      <c r="V83" s="51" t="str">
        <f>'[3]Daily Roster'!$V83</f>
        <v>C.McAvaney</v>
      </c>
      <c r="W83" s="51" t="str">
        <f>'[3]Daily Roster'!$W83</f>
        <v>Erika</v>
      </c>
      <c r="X83" s="51" t="str">
        <f>'[3]Daily Roster'!$X83</f>
        <v>qq</v>
      </c>
      <c r="Y83" s="51" t="str">
        <f>'[3]Daily Roster'!$Y83</f>
        <v>Kaman</v>
      </c>
      <c r="Z83" s="51" t="str">
        <f>'[3]Daily Roster'!$Z83</f>
        <v>V.Koo</v>
      </c>
      <c r="AA83" s="51">
        <f>'[3]Daily Roster'!$AA83</f>
        <v>0</v>
      </c>
      <c r="AB83" s="51">
        <f>'[3]Daily Roster'!$AB83</f>
        <v>0</v>
      </c>
      <c r="AC83" s="51" t="str">
        <f>'[3]Daily Roster'!$AC83</f>
        <v>S.Sturm</v>
      </c>
      <c r="AD83" s="51" t="str">
        <f>'[3]Daily Roster'!$AD83</f>
        <v>A.Chong</v>
      </c>
      <c r="AE83" s="51">
        <f>'[3]Daily Roster'!$AE83</f>
        <v>0</v>
      </c>
      <c r="AF83" s="51" t="str">
        <f>'[3]Daily Roster'!$AF83</f>
        <v>S.Kirsa</v>
      </c>
      <c r="AG83" s="51" t="str">
        <f>'[3]Daily Roster'!$AG83</f>
        <v>N.Dirnbauer</v>
      </c>
      <c r="AH83" s="51" t="str">
        <f>'[3]Daily Roster'!$AH83</f>
        <v>Graham</v>
      </c>
      <c r="AI83" s="51">
        <f>'[3]Daily Roster'!$AI83</f>
        <v>0</v>
      </c>
      <c r="AJ83" s="51">
        <f>'[3]Daily Roster'!$AJ83</f>
        <v>0</v>
      </c>
    </row>
    <row r="84" spans="1:36" x14ac:dyDescent="0.3">
      <c r="A84" s="7">
        <v>43580</v>
      </c>
      <c r="B84" s="1" t="s">
        <v>3</v>
      </c>
      <c r="C84" s="56" t="str">
        <f>'[3]Daily Roster'!$C84</f>
        <v>Public Holiday</v>
      </c>
      <c r="D84" s="56" t="str">
        <f>'[3]Daily Roster'!$D84</f>
        <v>Public Holiday</v>
      </c>
      <c r="E84" s="51" t="str">
        <f>'[3]Daily Roster'!$E84</f>
        <v>Public Holiday</v>
      </c>
      <c r="F84" s="51" t="str">
        <f>'[3]Daily Roster'!$F84</f>
        <v>Public Holiday</v>
      </c>
      <c r="G84" s="51" t="str">
        <f>'[3]Daily Roster'!$G84</f>
        <v>Public Holiday</v>
      </c>
      <c r="H84" s="51" t="str">
        <f>'[3]Daily Roster'!$H84</f>
        <v>Public Holiday</v>
      </c>
      <c r="I84" s="51" t="str">
        <f>'[3]Daily Roster'!$I84</f>
        <v>Public Holiday</v>
      </c>
      <c r="J84" s="51" t="str">
        <f>'[3]Daily Roster'!$J84</f>
        <v>Public Holiday</v>
      </c>
      <c r="K84" s="51" t="str">
        <f>'[3]Daily Roster'!$K84</f>
        <v>Public Holiday</v>
      </c>
      <c r="L84" s="51" t="str">
        <f>'[3]Daily Roster'!$L84</f>
        <v>Public Holiday</v>
      </c>
      <c r="M84" s="51" t="str">
        <f>'[3]Daily Roster'!$M84</f>
        <v>Public Holiday</v>
      </c>
      <c r="N84" s="51" t="str">
        <f>'[3]Daily Roster'!$N84</f>
        <v>Public Holiday</v>
      </c>
      <c r="O84" s="51" t="str">
        <f>'[3]Daily Roster'!$O84</f>
        <v>Public Holiday</v>
      </c>
      <c r="P84" s="51" t="str">
        <f>'[3]Daily Roster'!$P84</f>
        <v>Public Holiday</v>
      </c>
      <c r="Q84" s="51" t="str">
        <f>'[3]Daily Roster'!$Q84</f>
        <v>Public Holiday</v>
      </c>
      <c r="R84" s="51" t="str">
        <f>'[3]Daily Roster'!$R84</f>
        <v>Public Holiday</v>
      </c>
      <c r="S84" s="51" t="str">
        <f>'[3]Daily Roster'!$S84</f>
        <v>Public Holiday</v>
      </c>
      <c r="T84" s="51" t="str">
        <f>'[3]Daily Roster'!$T84</f>
        <v>Public Holiday</v>
      </c>
      <c r="U84" s="51" t="str">
        <f>'[3]Daily Roster'!$U84</f>
        <v>Public Holiday</v>
      </c>
      <c r="V84" s="51" t="str">
        <f>'[3]Daily Roster'!$V84</f>
        <v>Public Holiday</v>
      </c>
      <c r="W84" s="51" t="str">
        <f>'[3]Daily Roster'!$W84</f>
        <v>Public Holiday</v>
      </c>
      <c r="X84" s="51" t="str">
        <f>'[3]Daily Roster'!$X84</f>
        <v>Public Holiday</v>
      </c>
      <c r="Y84" s="51" t="str">
        <f>'[3]Daily Roster'!$Y84</f>
        <v>Public Holiday</v>
      </c>
      <c r="Z84" s="51" t="str">
        <f>'[3]Daily Roster'!$Z84</f>
        <v>Public Holiday</v>
      </c>
      <c r="AA84" s="51" t="str">
        <f>'[3]Daily Roster'!$AA84</f>
        <v>Public Holiday</v>
      </c>
      <c r="AB84" s="51" t="str">
        <f>'[3]Daily Roster'!$AB84</f>
        <v>Public Holiday</v>
      </c>
      <c r="AC84" s="51" t="str">
        <f>'[3]Daily Roster'!$AC84</f>
        <v>Public Holiday</v>
      </c>
      <c r="AD84" s="51" t="str">
        <f>'[3]Daily Roster'!$AD84</f>
        <v>Public Holiday</v>
      </c>
      <c r="AE84" s="51" t="str">
        <f>'[3]Daily Roster'!$AE84</f>
        <v>Public Holiday</v>
      </c>
      <c r="AF84" s="51" t="str">
        <f>'[3]Daily Roster'!$AF84</f>
        <v>Public Holiday</v>
      </c>
      <c r="AG84" s="51" t="str">
        <f>'[3]Daily Roster'!$AG84</f>
        <v>Public Holiday</v>
      </c>
      <c r="AH84" s="51" t="str">
        <f>'[3]Daily Roster'!$AH84</f>
        <v>Public Holiday</v>
      </c>
      <c r="AI84" s="51" t="str">
        <f>'[3]Daily Roster'!$AI84</f>
        <v>Public Holiday</v>
      </c>
      <c r="AJ84" s="51">
        <f>'[3]Daily Roster'!$AJ84</f>
        <v>0</v>
      </c>
    </row>
    <row r="85" spans="1:36" x14ac:dyDescent="0.3">
      <c r="A85" s="7">
        <v>43581</v>
      </c>
      <c r="B85" s="1" t="s">
        <v>4</v>
      </c>
      <c r="C85" s="56" t="str">
        <f>'[3]Daily Roster'!$C85</f>
        <v>Wendy</v>
      </c>
      <c r="D85" s="56" t="str">
        <f>'[3]Daily Roster'!$D85</f>
        <v>Hayley</v>
      </c>
      <c r="E85" s="51" t="str">
        <f>'[3]Daily Roster'!$E85</f>
        <v>qq</v>
      </c>
      <c r="F85" s="51" t="str">
        <f>'[3]Daily Roster'!$F85</f>
        <v>V.Hill</v>
      </c>
      <c r="G85" s="51" t="str">
        <f>'[3]Daily Roster'!$G85</f>
        <v>qq</v>
      </c>
      <c r="H85" s="51">
        <f>'[3]Daily Roster'!$H85</f>
        <v>0</v>
      </c>
      <c r="I85" s="51">
        <f>'[3]Daily Roster'!$I85</f>
        <v>0</v>
      </c>
      <c r="J85" s="51" t="str">
        <f>'[3]Daily Roster'!$J85</f>
        <v>Connie</v>
      </c>
      <c r="K85" s="51">
        <f>'[3]Daily Roster'!$K85</f>
        <v>0</v>
      </c>
      <c r="L85" s="51" t="str">
        <f>'[3]Daily Roster'!$L85</f>
        <v>qq</v>
      </c>
      <c r="M85" s="51" t="str">
        <f>'[3]Daily Roster'!$M85</f>
        <v>Louise</v>
      </c>
      <c r="N85" s="51">
        <f>'[3]Daily Roster'!$N85</f>
        <v>0</v>
      </c>
      <c r="O85" s="51">
        <f>'[3]Daily Roster'!$O85</f>
        <v>0</v>
      </c>
      <c r="P85" s="51" t="str">
        <f>'[3]Daily Roster'!$P85</f>
        <v>Jane</v>
      </c>
      <c r="Q85" s="51" t="str">
        <f>'[3]Daily Roster'!$Q85</f>
        <v>qq</v>
      </c>
      <c r="R85" s="51" t="str">
        <f>'[3]Daily Roster'!$R85</f>
        <v>Lynette</v>
      </c>
      <c r="S85" s="51" t="str">
        <f>'[3]Daily Roster'!$S85</f>
        <v>Arthur</v>
      </c>
      <c r="T85" s="51" t="str">
        <f>'[3]Daily Roster'!$T85</f>
        <v>Bunmi</v>
      </c>
      <c r="U85" s="51" t="str">
        <f>'[3]Daily Roster'!$U85</f>
        <v>qq</v>
      </c>
      <c r="V85" s="51" t="str">
        <f>'[3]Daily Roster'!$V85</f>
        <v>C.McAvaney</v>
      </c>
      <c r="W85" s="51" t="str">
        <f>'[3]Daily Roster'!$W85</f>
        <v>Erika</v>
      </c>
      <c r="X85" s="51" t="str">
        <f>'[3]Daily Roster'!$X85</f>
        <v>qq</v>
      </c>
      <c r="Y85" s="51" t="str">
        <f>'[3]Daily Roster'!$Y85</f>
        <v>Kaman</v>
      </c>
      <c r="Z85" s="51" t="str">
        <f>'[3]Daily Roster'!$Z85</f>
        <v>V.Koo</v>
      </c>
      <c r="AA85" s="51">
        <f>'[3]Daily Roster'!$AA85</f>
        <v>0</v>
      </c>
      <c r="AB85" s="51">
        <f>'[3]Daily Roster'!$AB85</f>
        <v>0</v>
      </c>
      <c r="AC85" s="51" t="str">
        <f>'[3]Daily Roster'!$AC85</f>
        <v>S.Sturm</v>
      </c>
      <c r="AD85" s="51" t="str">
        <f>'[3]Daily Roster'!$AD85</f>
        <v>A.Chong</v>
      </c>
      <c r="AE85" s="51">
        <f>'[3]Daily Roster'!$AE85</f>
        <v>0</v>
      </c>
      <c r="AF85" s="51" t="str">
        <f>'[3]Daily Roster'!$AF85</f>
        <v>S.Kirsa</v>
      </c>
      <c r="AG85" s="51" t="str">
        <f>'[3]Daily Roster'!$AG85</f>
        <v>N.Dirnbauer</v>
      </c>
      <c r="AH85" s="51" t="str">
        <f>'[3]Daily Roster'!$AH85</f>
        <v>Graham</v>
      </c>
      <c r="AI85" s="51">
        <f>'[3]Daily Roster'!$AI85</f>
        <v>0</v>
      </c>
      <c r="AJ85" s="51">
        <f>'[3]Daily Roster'!$AJ85</f>
        <v>0</v>
      </c>
    </row>
    <row r="86" spans="1:36" x14ac:dyDescent="0.3">
      <c r="A86" s="7">
        <v>43584</v>
      </c>
      <c r="B86" s="1" t="s">
        <v>5</v>
      </c>
      <c r="C86" s="56" t="str">
        <f>'[3]Daily Roster'!$C86</f>
        <v>Wendy</v>
      </c>
      <c r="D86" s="56" t="str">
        <f>'[3]Daily Roster'!$D86</f>
        <v>Bronwyn</v>
      </c>
      <c r="E86" s="51" t="str">
        <f>'[3]Daily Roster'!$E86</f>
        <v>Stav</v>
      </c>
      <c r="F86" s="51" t="str">
        <f>'[3]Daily Roster'!$F86</f>
        <v>V.Hill</v>
      </c>
      <c r="G86" s="51" t="str">
        <f>'[3]Daily Roster'!$G86</f>
        <v>qq</v>
      </c>
      <c r="H86" s="51">
        <f>'[3]Daily Roster'!$H86</f>
        <v>0</v>
      </c>
      <c r="I86" s="51">
        <f>'[3]Daily Roster'!$I86</f>
        <v>0</v>
      </c>
      <c r="J86" s="51" t="str">
        <f>'[3]Daily Roster'!$J86</f>
        <v>qq</v>
      </c>
      <c r="K86" s="51">
        <f>'[3]Daily Roster'!$K86</f>
        <v>0</v>
      </c>
      <c r="L86" s="51" t="str">
        <f>'[3]Daily Roster'!$L86</f>
        <v>qq</v>
      </c>
      <c r="M86" s="51" t="str">
        <f>'[3]Daily Roster'!$M86</f>
        <v>Brindha</v>
      </c>
      <c r="N86" s="51">
        <f>'[3]Daily Roster'!$N86</f>
        <v>0</v>
      </c>
      <c r="O86" s="51">
        <f>'[3]Daily Roster'!$O86</f>
        <v>0</v>
      </c>
      <c r="P86" s="51" t="str">
        <f>'[3]Daily Roster'!$P86</f>
        <v>Jane</v>
      </c>
      <c r="Q86" s="51" t="str">
        <f>'[3]Daily Roster'!$Q86</f>
        <v>Rasangi</v>
      </c>
      <c r="R86" s="51" t="str">
        <f>'[3]Daily Roster'!$R86</f>
        <v>Lynette</v>
      </c>
      <c r="S86" s="51" t="str">
        <f>'[3]Daily Roster'!$S86</f>
        <v>Arthur</v>
      </c>
      <c r="T86" s="51" t="str">
        <f>'[3]Daily Roster'!$T86</f>
        <v>Bunmi</v>
      </c>
      <c r="U86" s="51" t="str">
        <f>'[3]Daily Roster'!$U86</f>
        <v>R.Batagol</v>
      </c>
      <c r="V86" s="51" t="str">
        <f>'[3]Daily Roster'!$V86</f>
        <v>C.McAvaney</v>
      </c>
      <c r="W86" s="51" t="str">
        <f>'[3]Daily Roster'!$W86</f>
        <v>Erika</v>
      </c>
      <c r="X86" s="51" t="str">
        <f>'[3]Daily Roster'!$X86</f>
        <v>Huda</v>
      </c>
      <c r="Y86" s="51" t="str">
        <f>'[3]Daily Roster'!$Y86</f>
        <v>qq</v>
      </c>
      <c r="Z86" s="51" t="str">
        <f>'[3]Daily Roster'!$Z86</f>
        <v>V.Koo</v>
      </c>
      <c r="AA86" s="51">
        <f>'[3]Daily Roster'!$AA86</f>
        <v>0</v>
      </c>
      <c r="AB86" s="51">
        <f>'[3]Daily Roster'!$AB86</f>
        <v>0</v>
      </c>
      <c r="AC86" s="51" t="str">
        <f>'[3]Daily Roster'!$AC86</f>
        <v>S.Sturm</v>
      </c>
      <c r="AD86" s="51" t="str">
        <f>'[3]Daily Roster'!$AD86</f>
        <v>A.Chong</v>
      </c>
      <c r="AE86" s="51">
        <f>'[3]Daily Roster'!$AE86</f>
        <v>0</v>
      </c>
      <c r="AF86" s="51" t="str">
        <f>'[3]Daily Roster'!$AF86</f>
        <v>S.Kirsa</v>
      </c>
      <c r="AG86" s="51" t="str">
        <f>'[3]Daily Roster'!$AG86</f>
        <v>N.Dirnbauer</v>
      </c>
      <c r="AH86" s="51" t="str">
        <f>'[3]Daily Roster'!$AH86</f>
        <v>Graham</v>
      </c>
      <c r="AI86" s="51">
        <f>'[3]Daily Roster'!$AI86</f>
        <v>0</v>
      </c>
      <c r="AJ86" s="51">
        <f>'[3]Daily Roster'!$AJ86</f>
        <v>0</v>
      </c>
    </row>
    <row r="87" spans="1:36" x14ac:dyDescent="0.3">
      <c r="A87" s="7">
        <v>43585</v>
      </c>
      <c r="B87" s="1" t="s">
        <v>1</v>
      </c>
      <c r="C87" s="56" t="str">
        <f>'[3]Daily Roster'!$C87</f>
        <v>Tom</v>
      </c>
      <c r="D87" s="56" t="str">
        <f>'[3]Daily Roster'!$D87</f>
        <v>Bronwyn</v>
      </c>
      <c r="E87" s="51" t="str">
        <f>'[3]Daily Roster'!$E87</f>
        <v>qq</v>
      </c>
      <c r="F87" s="51" t="str">
        <f>'[3]Daily Roster'!$F87</f>
        <v>V.Hill</v>
      </c>
      <c r="G87" s="51" t="str">
        <f>'[3]Daily Roster'!$G87</f>
        <v>qq</v>
      </c>
      <c r="H87" s="51">
        <f>'[3]Daily Roster'!$H87</f>
        <v>0</v>
      </c>
      <c r="I87" s="51">
        <f>'[3]Daily Roster'!$I87</f>
        <v>0</v>
      </c>
      <c r="J87" s="51" t="str">
        <f>'[3]Daily Roster'!$J87</f>
        <v>qq</v>
      </c>
      <c r="K87" s="51">
        <f>'[3]Daily Roster'!$K87</f>
        <v>0</v>
      </c>
      <c r="L87" s="51" t="str">
        <f>'[3]Daily Roster'!$L87</f>
        <v>Marisa</v>
      </c>
      <c r="M87" s="51" t="str">
        <f>'[3]Daily Roster'!$M87</f>
        <v>Louise</v>
      </c>
      <c r="N87" s="51">
        <f>'[3]Daily Roster'!$N87</f>
        <v>0</v>
      </c>
      <c r="O87" s="51">
        <f>'[3]Daily Roster'!$O87</f>
        <v>0</v>
      </c>
      <c r="P87" s="51" t="str">
        <f>'[3]Daily Roster'!$P87</f>
        <v>Jane</v>
      </c>
      <c r="Q87" s="51" t="str">
        <f>'[3]Daily Roster'!$Q87</f>
        <v>QQ</v>
      </c>
      <c r="R87" s="51" t="str">
        <f>'[3]Daily Roster'!$R87</f>
        <v>Lynette</v>
      </c>
      <c r="S87" s="51" t="str">
        <f>'[3]Daily Roster'!$S87</f>
        <v>Arthur</v>
      </c>
      <c r="T87" s="51" t="str">
        <f>'[3]Daily Roster'!$T87</f>
        <v>Bunmi</v>
      </c>
      <c r="U87" s="51" t="str">
        <f>'[3]Daily Roster'!$U87</f>
        <v>R.Batagol</v>
      </c>
      <c r="V87" s="51" t="str">
        <f>'[3]Daily Roster'!$V87</f>
        <v>C.McAvaney</v>
      </c>
      <c r="W87" s="51" t="str">
        <f>'[3]Daily Roster'!$W87</f>
        <v>Erika</v>
      </c>
      <c r="X87" s="51" t="str">
        <f>'[3]Daily Roster'!$X87</f>
        <v>Huda</v>
      </c>
      <c r="Y87" s="51" t="str">
        <f>'[3]Daily Roster'!$Y87</f>
        <v>qq</v>
      </c>
      <c r="Z87" s="51" t="str">
        <f>'[3]Daily Roster'!$Z87</f>
        <v>V.Koo</v>
      </c>
      <c r="AA87" s="51">
        <f>'[3]Daily Roster'!$AA87</f>
        <v>0</v>
      </c>
      <c r="AB87" s="51">
        <f>'[3]Daily Roster'!$AB87</f>
        <v>0</v>
      </c>
      <c r="AC87" s="51" t="str">
        <f>'[3]Daily Roster'!$AC87</f>
        <v>S.Sturm</v>
      </c>
      <c r="AD87" s="51" t="str">
        <f>'[3]Daily Roster'!$AD87</f>
        <v>A.Chong</v>
      </c>
      <c r="AE87" s="51">
        <f>'[3]Daily Roster'!$AE87</f>
        <v>0</v>
      </c>
      <c r="AF87" s="51" t="str">
        <f>'[3]Daily Roster'!$AF87</f>
        <v>S.Kirsa</v>
      </c>
      <c r="AG87" s="51" t="str">
        <f>'[3]Daily Roster'!$AG87</f>
        <v>N.Dirnbauer</v>
      </c>
      <c r="AH87" s="51" t="str">
        <f>'[3]Daily Roster'!$AH87</f>
        <v>Graham</v>
      </c>
      <c r="AI87" s="51">
        <f>'[3]Daily Roster'!$AI87</f>
        <v>0</v>
      </c>
      <c r="AJ87" s="51">
        <f>'[3]Daily Roster'!$AJ87</f>
        <v>0</v>
      </c>
    </row>
    <row r="88" spans="1:36" x14ac:dyDescent="0.3">
      <c r="A88" s="7">
        <v>43586</v>
      </c>
      <c r="B88" s="1" t="s">
        <v>2</v>
      </c>
      <c r="C88" s="56" t="str">
        <f>'[3]Daily Roster'!$C88</f>
        <v>Wendy</v>
      </c>
      <c r="D88" s="56" t="str">
        <f>'[3]Daily Roster'!$D88</f>
        <v>Bronwyn</v>
      </c>
      <c r="E88" s="51" t="str">
        <f>'[3]Daily Roster'!$E88</f>
        <v>Hayley</v>
      </c>
      <c r="F88" s="51" t="str">
        <f>'[3]Daily Roster'!$F88</f>
        <v>V.Hill</v>
      </c>
      <c r="G88" s="51" t="str">
        <f>'[3]Daily Roster'!$G88</f>
        <v>K.Tiong</v>
      </c>
      <c r="H88" s="51">
        <f>'[3]Daily Roster'!$H88</f>
        <v>0</v>
      </c>
      <c r="I88" s="51">
        <f>'[3]Daily Roster'!$I88</f>
        <v>0</v>
      </c>
      <c r="J88" s="51" t="str">
        <f>'[3]Daily Roster'!$J88</f>
        <v>Connie</v>
      </c>
      <c r="K88" s="51">
        <f>'[3]Daily Roster'!$K88</f>
        <v>0</v>
      </c>
      <c r="L88" s="51" t="str">
        <f>'[3]Daily Roster'!$L88</f>
        <v>Marisa</v>
      </c>
      <c r="M88" s="51" t="str">
        <f>'[3]Daily Roster'!$M88</f>
        <v>Louise</v>
      </c>
      <c r="N88" s="51">
        <f>'[3]Daily Roster'!$N88</f>
        <v>0</v>
      </c>
      <c r="O88" s="51">
        <f>'[3]Daily Roster'!$O88</f>
        <v>0</v>
      </c>
      <c r="P88" s="51" t="str">
        <f>'[3]Daily Roster'!$P88</f>
        <v>Jane</v>
      </c>
      <c r="Q88" s="51" t="str">
        <f>'[3]Daily Roster'!$Q88</f>
        <v>Rasangi</v>
      </c>
      <c r="R88" s="51" t="str">
        <f>'[3]Daily Roster'!$R88</f>
        <v>Lynette</v>
      </c>
      <c r="S88" s="51" t="str">
        <f>'[3]Daily Roster'!$S88</f>
        <v>Arthur</v>
      </c>
      <c r="T88" s="51" t="str">
        <f>'[3]Daily Roster'!$T88</f>
        <v>Bunmi</v>
      </c>
      <c r="U88" s="51" t="str">
        <f>'[3]Daily Roster'!$U88</f>
        <v>qq</v>
      </c>
      <c r="V88" s="51" t="str">
        <f>'[3]Daily Roster'!$V88</f>
        <v>C.McAvaney</v>
      </c>
      <c r="W88" s="51" t="str">
        <f>'[3]Daily Roster'!$W88</f>
        <v>Erika</v>
      </c>
      <c r="X88" s="51" t="str">
        <f>'[3]Daily Roster'!$X88</f>
        <v>qq</v>
      </c>
      <c r="Y88" s="51" t="str">
        <f>'[3]Daily Roster'!$Y88</f>
        <v>Kaman</v>
      </c>
      <c r="Z88" s="51" t="str">
        <f>'[3]Daily Roster'!$Z88</f>
        <v>V.Koo</v>
      </c>
      <c r="AA88" s="51">
        <f>'[3]Daily Roster'!$AA88</f>
        <v>0</v>
      </c>
      <c r="AB88" s="51">
        <f>'[3]Daily Roster'!$AB88</f>
        <v>0</v>
      </c>
      <c r="AC88" s="51" t="str">
        <f>'[3]Daily Roster'!$AC88</f>
        <v>S.Sturm</v>
      </c>
      <c r="AD88" s="51" t="str">
        <f>'[3]Daily Roster'!$AD88</f>
        <v>A.Chong</v>
      </c>
      <c r="AE88" s="51">
        <f>'[3]Daily Roster'!$AE88</f>
        <v>0</v>
      </c>
      <c r="AF88" s="51" t="str">
        <f>'[3]Daily Roster'!$AF88</f>
        <v>S.Kirsa</v>
      </c>
      <c r="AG88" s="51" t="str">
        <f>'[3]Daily Roster'!$AG88</f>
        <v>N.Dirnbauer</v>
      </c>
      <c r="AH88" s="51" t="str">
        <f>'[3]Daily Roster'!$AH88</f>
        <v>Graham</v>
      </c>
      <c r="AI88" s="51">
        <f>'[3]Daily Roster'!$AI88</f>
        <v>0</v>
      </c>
      <c r="AJ88" s="51">
        <f>'[3]Daily Roster'!$AJ88</f>
        <v>0</v>
      </c>
    </row>
    <row r="89" spans="1:36" x14ac:dyDescent="0.3">
      <c r="A89" s="7">
        <v>43587</v>
      </c>
      <c r="B89" s="1" t="s">
        <v>3</v>
      </c>
      <c r="C89" s="56" t="str">
        <f>'[3]Daily Roster'!$C89</f>
        <v>Tom</v>
      </c>
      <c r="D89" s="56" t="str">
        <f>'[3]Daily Roster'!$D89</f>
        <v>Hayley</v>
      </c>
      <c r="E89" s="51" t="str">
        <f>'[3]Daily Roster'!$E89</f>
        <v>qq</v>
      </c>
      <c r="F89" s="51" t="str">
        <f>'[3]Daily Roster'!$F89</f>
        <v>V.Hill</v>
      </c>
      <c r="G89" s="51" t="str">
        <f>'[3]Daily Roster'!$G89</f>
        <v>K.Tiong</v>
      </c>
      <c r="H89" s="51">
        <f>'[3]Daily Roster'!$H89</f>
        <v>0</v>
      </c>
      <c r="I89" s="51">
        <f>'[3]Daily Roster'!$I89</f>
        <v>0</v>
      </c>
      <c r="J89" s="51" t="str">
        <f>'[3]Daily Roster'!$J89</f>
        <v>Connie</v>
      </c>
      <c r="K89" s="51">
        <f>'[3]Daily Roster'!$K89</f>
        <v>0</v>
      </c>
      <c r="L89" s="51" t="str">
        <f>'[3]Daily Roster'!$L89</f>
        <v>Marisa</v>
      </c>
      <c r="M89" s="51" t="str">
        <f>'[3]Daily Roster'!$M89</f>
        <v>Brindha</v>
      </c>
      <c r="N89" s="51">
        <f>'[3]Daily Roster'!$N89</f>
        <v>0</v>
      </c>
      <c r="O89" s="51">
        <f>'[3]Daily Roster'!$O89</f>
        <v>0</v>
      </c>
      <c r="P89" s="51" t="str">
        <f>'[3]Daily Roster'!$P89</f>
        <v>Jane</v>
      </c>
      <c r="Q89" s="51" t="str">
        <f>'[3]Daily Roster'!$Q89</f>
        <v>Rasangi</v>
      </c>
      <c r="R89" s="51" t="str">
        <f>'[3]Daily Roster'!$R89</f>
        <v>Lynette</v>
      </c>
      <c r="S89" s="51" t="str">
        <f>'[3]Daily Roster'!$S89</f>
        <v>Arthur</v>
      </c>
      <c r="T89" s="51" t="str">
        <f>'[3]Daily Roster'!$T89</f>
        <v>Bunmi</v>
      </c>
      <c r="U89" s="51" t="str">
        <f>'[3]Daily Roster'!$U89</f>
        <v>qq</v>
      </c>
      <c r="V89" s="51" t="str">
        <f>'[3]Daily Roster'!$V89</f>
        <v>QQ</v>
      </c>
      <c r="W89" s="51" t="str">
        <f>'[3]Daily Roster'!$W89</f>
        <v>qq</v>
      </c>
      <c r="X89" s="51" t="str">
        <f>'[3]Daily Roster'!$X89</f>
        <v>qq</v>
      </c>
      <c r="Y89" s="51" t="str">
        <f>'[3]Daily Roster'!$Y89</f>
        <v>Kaman</v>
      </c>
      <c r="Z89" s="51" t="str">
        <f>'[3]Daily Roster'!$Z89</f>
        <v>V.Koo</v>
      </c>
      <c r="AA89" s="51">
        <f>'[3]Daily Roster'!$AA89</f>
        <v>0</v>
      </c>
      <c r="AB89" s="51">
        <f>'[3]Daily Roster'!$AB89</f>
        <v>0</v>
      </c>
      <c r="AC89" s="51" t="str">
        <f>'[3]Daily Roster'!$AC89</f>
        <v>S.Sturm</v>
      </c>
      <c r="AD89" s="51" t="str">
        <f>'[3]Daily Roster'!$AD89</f>
        <v>A.Chong</v>
      </c>
      <c r="AE89" s="51">
        <f>'[3]Daily Roster'!$AE89</f>
        <v>0</v>
      </c>
      <c r="AF89" s="51" t="str">
        <f>'[3]Daily Roster'!$AF89</f>
        <v>S.Kirsa</v>
      </c>
      <c r="AG89" s="51" t="str">
        <f>'[3]Daily Roster'!$AG89</f>
        <v>N.Dirnbauer</v>
      </c>
      <c r="AH89" s="51" t="str">
        <f>'[3]Daily Roster'!$AH89</f>
        <v>Graham</v>
      </c>
      <c r="AI89" s="51">
        <f>'[3]Daily Roster'!$AI89</f>
        <v>0</v>
      </c>
      <c r="AJ89" s="51">
        <f>'[3]Daily Roster'!$AJ89</f>
        <v>0</v>
      </c>
    </row>
    <row r="90" spans="1:36" x14ac:dyDescent="0.3">
      <c r="A90" s="7">
        <v>43588</v>
      </c>
      <c r="B90" s="1" t="s">
        <v>4</v>
      </c>
      <c r="C90" s="56" t="str">
        <f>'[3]Daily Roster'!$C90</f>
        <v>Wendy</v>
      </c>
      <c r="D90" s="56" t="str">
        <f>'[3]Daily Roster'!$D90</f>
        <v>qq</v>
      </c>
      <c r="E90" s="51" t="str">
        <f>'[3]Daily Roster'!$E90</f>
        <v>qq</v>
      </c>
      <c r="F90" s="51" t="str">
        <f>'[3]Daily Roster'!$F90</f>
        <v>V.Hill</v>
      </c>
      <c r="G90" s="51" t="str">
        <f>'[3]Daily Roster'!$G90</f>
        <v>qq</v>
      </c>
      <c r="H90" s="51">
        <f>'[3]Daily Roster'!$H90</f>
        <v>0</v>
      </c>
      <c r="I90" s="51">
        <f>'[3]Daily Roster'!$I90</f>
        <v>0</v>
      </c>
      <c r="J90" s="51" t="str">
        <f>'[3]Daily Roster'!$J90</f>
        <v>Connie</v>
      </c>
      <c r="K90" s="51">
        <f>'[3]Daily Roster'!$K90</f>
        <v>0</v>
      </c>
      <c r="L90" s="51" t="str">
        <f>'[3]Daily Roster'!$L90</f>
        <v>qq</v>
      </c>
      <c r="M90" s="51" t="str">
        <f>'[3]Daily Roster'!$M90</f>
        <v>Louise</v>
      </c>
      <c r="N90" s="51">
        <f>'[3]Daily Roster'!$N90</f>
        <v>0</v>
      </c>
      <c r="O90" s="51">
        <f>'[3]Daily Roster'!$O90</f>
        <v>0</v>
      </c>
      <c r="P90" s="51" t="str">
        <f>'[3]Daily Roster'!$P90</f>
        <v>Jane</v>
      </c>
      <c r="Q90" s="51" t="str">
        <f>'[3]Daily Roster'!$Q90</f>
        <v>Rasangi</v>
      </c>
      <c r="R90" s="51" t="str">
        <f>'[3]Daily Roster'!$R90</f>
        <v>Lynette</v>
      </c>
      <c r="S90" s="51" t="str">
        <f>'[3]Daily Roster'!$S90</f>
        <v>Arthur</v>
      </c>
      <c r="T90" s="51" t="str">
        <f>'[3]Daily Roster'!$T90</f>
        <v>Bunmi</v>
      </c>
      <c r="U90" s="51" t="str">
        <f>'[3]Daily Roster'!$U90</f>
        <v>qq</v>
      </c>
      <c r="V90" s="51" t="str">
        <f>'[3]Daily Roster'!$V90</f>
        <v>C.McAvaney</v>
      </c>
      <c r="W90" s="51" t="str">
        <f>'[3]Daily Roster'!$W90</f>
        <v>Erika</v>
      </c>
      <c r="X90" s="51" t="str">
        <f>'[3]Daily Roster'!$X90</f>
        <v>qq</v>
      </c>
      <c r="Y90" s="51" t="str">
        <f>'[3]Daily Roster'!$Y90</f>
        <v>qq</v>
      </c>
      <c r="Z90" s="51" t="str">
        <f>'[3]Daily Roster'!$Z90</f>
        <v>V.Koo</v>
      </c>
      <c r="AA90" s="51">
        <f>'[3]Daily Roster'!$AA90</f>
        <v>0</v>
      </c>
      <c r="AB90" s="51">
        <f>'[3]Daily Roster'!$AB90</f>
        <v>0</v>
      </c>
      <c r="AC90" s="51" t="str">
        <f>'[3]Daily Roster'!$AC90</f>
        <v>S.Sturm</v>
      </c>
      <c r="AD90" s="51" t="str">
        <f>'[3]Daily Roster'!$AD90</f>
        <v>A.Chong</v>
      </c>
      <c r="AE90" s="51">
        <f>'[3]Daily Roster'!$AE90</f>
        <v>0</v>
      </c>
      <c r="AF90" s="51" t="str">
        <f>'[3]Daily Roster'!$AF90</f>
        <v>S.Kirsa</v>
      </c>
      <c r="AG90" s="51" t="str">
        <f>'[3]Daily Roster'!$AG90</f>
        <v>N.Dirnbauer</v>
      </c>
      <c r="AH90" s="51" t="str">
        <f>'[3]Daily Roster'!$AH90</f>
        <v>Graham</v>
      </c>
      <c r="AI90" s="51">
        <f>'[3]Daily Roster'!$AI90</f>
        <v>0</v>
      </c>
      <c r="AJ90" s="51">
        <f>'[3]Daily Roster'!$AJ90</f>
        <v>0</v>
      </c>
    </row>
    <row r="91" spans="1:36" x14ac:dyDescent="0.3">
      <c r="A91" s="7">
        <v>43591</v>
      </c>
      <c r="B91" s="1" t="s">
        <v>5</v>
      </c>
      <c r="C91" s="56" t="str">
        <f>'[3]Daily Roster'!$C91</f>
        <v>Wendy</v>
      </c>
      <c r="D91" s="56" t="str">
        <f>'[3]Daily Roster'!$D91</f>
        <v>Bronwyn</v>
      </c>
      <c r="E91" s="51" t="str">
        <f>'[3]Daily Roster'!$E91</f>
        <v>Stav</v>
      </c>
      <c r="F91" s="51" t="str">
        <f>'[3]Daily Roster'!$F91</f>
        <v>V.Hill</v>
      </c>
      <c r="G91" s="51" t="str">
        <f>'[3]Daily Roster'!$G91</f>
        <v>qq</v>
      </c>
      <c r="H91" s="51">
        <f>'[3]Daily Roster'!$H91</f>
        <v>0</v>
      </c>
      <c r="I91" s="51">
        <f>'[3]Daily Roster'!$I91</f>
        <v>0</v>
      </c>
      <c r="J91" s="51" t="str">
        <f>'[3]Daily Roster'!$J91</f>
        <v>qq</v>
      </c>
      <c r="K91" s="51">
        <f>'[3]Daily Roster'!$K91</f>
        <v>0</v>
      </c>
      <c r="L91" s="51" t="str">
        <f>'[3]Daily Roster'!$L91</f>
        <v>qq</v>
      </c>
      <c r="M91" s="51" t="str">
        <f>'[3]Daily Roster'!$M91</f>
        <v>Brindha</v>
      </c>
      <c r="N91" s="51">
        <f>'[3]Daily Roster'!$N91</f>
        <v>0</v>
      </c>
      <c r="O91" s="51">
        <f>'[3]Daily Roster'!$O91</f>
        <v>0</v>
      </c>
      <c r="P91" s="51" t="str">
        <f>'[3]Daily Roster'!$P91</f>
        <v>Jane</v>
      </c>
      <c r="Q91" s="51" t="str">
        <f>'[3]Daily Roster'!$Q91</f>
        <v>Rasangi</v>
      </c>
      <c r="R91" s="51" t="str">
        <f>'[3]Daily Roster'!$R91</f>
        <v>Lynette</v>
      </c>
      <c r="S91" s="51" t="str">
        <f>'[3]Daily Roster'!$S91</f>
        <v>Arthur</v>
      </c>
      <c r="T91" s="51" t="str">
        <f>'[3]Daily Roster'!$T91</f>
        <v>Bunmi</v>
      </c>
      <c r="U91" s="51" t="str">
        <f>'[3]Daily Roster'!$U91</f>
        <v>R.Batagol</v>
      </c>
      <c r="V91" s="51" t="str">
        <f>'[3]Daily Roster'!$V91</f>
        <v>C.McAvaney</v>
      </c>
      <c r="W91" s="51" t="str">
        <f>'[3]Daily Roster'!$W91</f>
        <v>Erika</v>
      </c>
      <c r="X91" s="51" t="str">
        <f>'[3]Daily Roster'!$X91</f>
        <v>Huda</v>
      </c>
      <c r="Y91" s="51" t="str">
        <f>'[3]Daily Roster'!$Y91</f>
        <v>qq</v>
      </c>
      <c r="Z91" s="51" t="str">
        <f>'[3]Daily Roster'!$Z91</f>
        <v>V.Koo</v>
      </c>
      <c r="AA91" s="51">
        <f>'[3]Daily Roster'!$AA91</f>
        <v>0</v>
      </c>
      <c r="AB91" s="51">
        <f>'[3]Daily Roster'!$AB91</f>
        <v>0</v>
      </c>
      <c r="AC91" s="51" t="str">
        <f>'[3]Daily Roster'!$AC91</f>
        <v>S.Sturm</v>
      </c>
      <c r="AD91" s="51" t="str">
        <f>'[3]Daily Roster'!$AD91</f>
        <v>A.Chong</v>
      </c>
      <c r="AE91" s="51">
        <f>'[3]Daily Roster'!$AE91</f>
        <v>0</v>
      </c>
      <c r="AF91" s="51" t="str">
        <f>'[3]Daily Roster'!$AF91</f>
        <v>S.Kirsa</v>
      </c>
      <c r="AG91" s="51" t="str">
        <f>'[3]Daily Roster'!$AG91</f>
        <v>N.Dirnbauer</v>
      </c>
      <c r="AH91" s="51" t="str">
        <f>'[3]Daily Roster'!$AH91</f>
        <v>Graham</v>
      </c>
      <c r="AI91" s="51">
        <f>'[3]Daily Roster'!$AI91</f>
        <v>0</v>
      </c>
      <c r="AJ91" s="51">
        <f>'[3]Daily Roster'!$AJ91</f>
        <v>0</v>
      </c>
    </row>
    <row r="92" spans="1:36" x14ac:dyDescent="0.3">
      <c r="A92" s="7">
        <v>43592</v>
      </c>
      <c r="B92" s="1" t="s">
        <v>1</v>
      </c>
      <c r="C92" s="56" t="str">
        <f>'[3]Daily Roster'!$C92</f>
        <v>Tom</v>
      </c>
      <c r="D92" s="56" t="str">
        <f>'[3]Daily Roster'!$D92</f>
        <v>Bronwyn</v>
      </c>
      <c r="E92" s="51" t="str">
        <f>'[3]Daily Roster'!$E92</f>
        <v>qq</v>
      </c>
      <c r="F92" s="51" t="str">
        <f>'[3]Daily Roster'!$F92</f>
        <v>V.Hill</v>
      </c>
      <c r="G92" s="51" t="str">
        <f>'[3]Daily Roster'!$G92</f>
        <v>K.Tiong</v>
      </c>
      <c r="H92" s="51">
        <f>'[3]Daily Roster'!$H92</f>
        <v>0</v>
      </c>
      <c r="I92" s="51">
        <f>'[3]Daily Roster'!$I92</f>
        <v>0</v>
      </c>
      <c r="J92" s="51" t="str">
        <f>'[3]Daily Roster'!$J92</f>
        <v>qq</v>
      </c>
      <c r="K92" s="51">
        <f>'[3]Daily Roster'!$K92</f>
        <v>0</v>
      </c>
      <c r="L92" s="51" t="str">
        <f>'[3]Daily Roster'!$L92</f>
        <v>Marisa</v>
      </c>
      <c r="M92" s="51" t="str">
        <f>'[3]Daily Roster'!$M92</f>
        <v>Brindha</v>
      </c>
      <c r="N92" s="51">
        <f>'[3]Daily Roster'!$N92</f>
        <v>0</v>
      </c>
      <c r="O92" s="51">
        <f>'[3]Daily Roster'!$O92</f>
        <v>0</v>
      </c>
      <c r="P92" s="51" t="str">
        <f>'[3]Daily Roster'!$P92</f>
        <v>Jane</v>
      </c>
      <c r="Q92" s="51" t="str">
        <f>'[3]Daily Roster'!$Q92</f>
        <v>qq</v>
      </c>
      <c r="R92" s="51" t="str">
        <f>'[3]Daily Roster'!$R92</f>
        <v>Lynette</v>
      </c>
      <c r="S92" s="51" t="str">
        <f>'[3]Daily Roster'!$S92</f>
        <v>Arthur</v>
      </c>
      <c r="T92" s="51" t="str">
        <f>'[3]Daily Roster'!$T92</f>
        <v>Bunmi</v>
      </c>
      <c r="U92" s="51" t="str">
        <f>'[3]Daily Roster'!$U92</f>
        <v>R.Batagol</v>
      </c>
      <c r="V92" s="51" t="str">
        <f>'[3]Daily Roster'!$V92</f>
        <v>C.McAvaney</v>
      </c>
      <c r="W92" s="51" t="str">
        <f>'[3]Daily Roster'!$W92</f>
        <v>Erika</v>
      </c>
      <c r="X92" s="51" t="str">
        <f>'[3]Daily Roster'!$X92</f>
        <v>Huda</v>
      </c>
      <c r="Y92" s="51" t="str">
        <f>'[3]Daily Roster'!$Y92</f>
        <v>qq</v>
      </c>
      <c r="Z92" s="51" t="str">
        <f>'[3]Daily Roster'!$Z92</f>
        <v>V.Koo</v>
      </c>
      <c r="AA92" s="51">
        <f>'[3]Daily Roster'!$AA92</f>
        <v>0</v>
      </c>
      <c r="AB92" s="51">
        <f>'[3]Daily Roster'!$AB92</f>
        <v>0</v>
      </c>
      <c r="AC92" s="51" t="str">
        <f>'[3]Daily Roster'!$AC92</f>
        <v>S.Sturm</v>
      </c>
      <c r="AD92" s="51" t="str">
        <f>'[3]Daily Roster'!$AD92</f>
        <v>A.Chong</v>
      </c>
      <c r="AE92" s="51">
        <f>'[3]Daily Roster'!$AE92</f>
        <v>0</v>
      </c>
      <c r="AF92" s="51" t="str">
        <f>'[3]Daily Roster'!$AF92</f>
        <v>S.Kirsa</v>
      </c>
      <c r="AG92" s="51" t="str">
        <f>'[3]Daily Roster'!$AG92</f>
        <v>N.Dirnbauer</v>
      </c>
      <c r="AH92" s="51" t="str">
        <f>'[3]Daily Roster'!$AH92</f>
        <v>Graham</v>
      </c>
      <c r="AI92" s="51">
        <f>'[3]Daily Roster'!$AI92</f>
        <v>0</v>
      </c>
      <c r="AJ92" s="51">
        <f>'[3]Daily Roster'!$AJ92</f>
        <v>0</v>
      </c>
    </row>
    <row r="93" spans="1:36" x14ac:dyDescent="0.3">
      <c r="A93" s="7">
        <v>43593</v>
      </c>
      <c r="B93" s="1" t="s">
        <v>2</v>
      </c>
      <c r="C93" s="56" t="str">
        <f>'[3]Daily Roster'!$C93</f>
        <v>Wendy</v>
      </c>
      <c r="D93" s="56" t="str">
        <f>'[3]Daily Roster'!$D93</f>
        <v>Hayley</v>
      </c>
      <c r="E93" s="51" t="str">
        <f>'[3]Daily Roster'!$E93</f>
        <v>qq</v>
      </c>
      <c r="F93" s="51" t="str">
        <f>'[3]Daily Roster'!$F93</f>
        <v>V.Hill</v>
      </c>
      <c r="G93" s="51" t="str">
        <f>'[3]Daily Roster'!$G93</f>
        <v>K.Tiong</v>
      </c>
      <c r="H93" s="51">
        <f>'[3]Daily Roster'!$H93</f>
        <v>0</v>
      </c>
      <c r="I93" s="51">
        <f>'[3]Daily Roster'!$I93</f>
        <v>0</v>
      </c>
      <c r="J93" s="51" t="str">
        <f>'[3]Daily Roster'!$J93</f>
        <v>Connie</v>
      </c>
      <c r="K93" s="51">
        <f>'[3]Daily Roster'!$K93</f>
        <v>0</v>
      </c>
      <c r="L93" s="51" t="str">
        <f>'[3]Daily Roster'!$L93</f>
        <v>Marisa</v>
      </c>
      <c r="M93" s="51" t="str">
        <f>'[3]Daily Roster'!$M93</f>
        <v>Brindha</v>
      </c>
      <c r="N93" s="51">
        <f>'[3]Daily Roster'!$N93</f>
        <v>0</v>
      </c>
      <c r="O93" s="51">
        <f>'[3]Daily Roster'!$O93</f>
        <v>0</v>
      </c>
      <c r="P93" s="51" t="str">
        <f>'[3]Daily Roster'!$P93</f>
        <v>Jane</v>
      </c>
      <c r="Q93" s="51" t="str">
        <f>'[3]Daily Roster'!$Q93</f>
        <v>Rasangi</v>
      </c>
      <c r="R93" s="51" t="str">
        <f>'[3]Daily Roster'!$R93</f>
        <v>Lynette</v>
      </c>
      <c r="S93" s="51" t="str">
        <f>'[3]Daily Roster'!$S93</f>
        <v>Arthur</v>
      </c>
      <c r="T93" s="51" t="str">
        <f>'[3]Daily Roster'!$T93</f>
        <v>Bunmi</v>
      </c>
      <c r="U93" s="51" t="str">
        <f>'[3]Daily Roster'!$U93</f>
        <v>qq</v>
      </c>
      <c r="V93" s="51" t="str">
        <f>'[3]Daily Roster'!$V93</f>
        <v>C.McAvaney</v>
      </c>
      <c r="W93" s="51" t="str">
        <f>'[3]Daily Roster'!$W93</f>
        <v>Erika</v>
      </c>
      <c r="X93" s="51" t="str">
        <f>'[3]Daily Roster'!$X93</f>
        <v>qq</v>
      </c>
      <c r="Y93" s="51" t="str">
        <f>'[3]Daily Roster'!$Y93</f>
        <v>Kaman</v>
      </c>
      <c r="Z93" s="51" t="str">
        <f>'[3]Daily Roster'!$Z93</f>
        <v>V.Koo</v>
      </c>
      <c r="AA93" s="51">
        <f>'[3]Daily Roster'!$AA93</f>
        <v>0</v>
      </c>
      <c r="AB93" s="51">
        <f>'[3]Daily Roster'!$AB93</f>
        <v>0</v>
      </c>
      <c r="AC93" s="51" t="str">
        <f>'[3]Daily Roster'!$AC93</f>
        <v>S.Sturm</v>
      </c>
      <c r="AD93" s="51" t="str">
        <f>'[3]Daily Roster'!$AD93</f>
        <v>A.Chong</v>
      </c>
      <c r="AE93" s="51">
        <f>'[3]Daily Roster'!$AE93</f>
        <v>0</v>
      </c>
      <c r="AF93" s="51" t="str">
        <f>'[3]Daily Roster'!$AF93</f>
        <v>S.Kirsa</v>
      </c>
      <c r="AG93" s="51" t="str">
        <f>'[3]Daily Roster'!$AG93</f>
        <v>N.Dirnbauer</v>
      </c>
      <c r="AH93" s="51" t="str">
        <f>'[3]Daily Roster'!$AH93</f>
        <v>Graham</v>
      </c>
      <c r="AI93" s="51">
        <f>'[3]Daily Roster'!$AI93</f>
        <v>0</v>
      </c>
      <c r="AJ93" s="51">
        <f>'[3]Daily Roster'!$AJ93</f>
        <v>0</v>
      </c>
    </row>
    <row r="94" spans="1:36" x14ac:dyDescent="0.3">
      <c r="A94" s="7">
        <v>43594</v>
      </c>
      <c r="B94" s="1" t="s">
        <v>3</v>
      </c>
      <c r="C94" s="56" t="str">
        <f>'[3]Daily Roster'!$C94</f>
        <v>Tom</v>
      </c>
      <c r="D94" s="56" t="str">
        <f>'[3]Daily Roster'!$D94</f>
        <v>Hayley</v>
      </c>
      <c r="E94" s="51" t="str">
        <f>'[3]Daily Roster'!$E94</f>
        <v>qq</v>
      </c>
      <c r="F94" s="51" t="str">
        <f>'[3]Daily Roster'!$F94</f>
        <v>V.Hill</v>
      </c>
      <c r="G94" s="51" t="str">
        <f>'[3]Daily Roster'!$G94</f>
        <v>K.Tiong</v>
      </c>
      <c r="H94" s="51">
        <f>'[3]Daily Roster'!$H94</f>
        <v>0</v>
      </c>
      <c r="I94" s="51">
        <f>'[3]Daily Roster'!$I94</f>
        <v>0</v>
      </c>
      <c r="J94" s="51" t="str">
        <f>'[3]Daily Roster'!$J94</f>
        <v>Connie</v>
      </c>
      <c r="K94" s="51">
        <f>'[3]Daily Roster'!$K94</f>
        <v>0</v>
      </c>
      <c r="L94" s="51" t="str">
        <f>'[3]Daily Roster'!$L94</f>
        <v>Marisa</v>
      </c>
      <c r="M94" s="51" t="str">
        <f>'[3]Daily Roster'!$M94</f>
        <v>Louise</v>
      </c>
      <c r="N94" s="51">
        <f>'[3]Daily Roster'!$N94</f>
        <v>0</v>
      </c>
      <c r="O94" s="51">
        <f>'[3]Daily Roster'!$O94</f>
        <v>0</v>
      </c>
      <c r="P94" s="51" t="str">
        <f>'[3]Daily Roster'!$P94</f>
        <v>Jane</v>
      </c>
      <c r="Q94" s="51" t="str">
        <f>'[3]Daily Roster'!$Q94</f>
        <v>Rasangi</v>
      </c>
      <c r="R94" s="51" t="str">
        <f>'[3]Daily Roster'!$R94</f>
        <v>Lynette</v>
      </c>
      <c r="S94" s="51" t="str">
        <f>'[3]Daily Roster'!$S94</f>
        <v>Arthur</v>
      </c>
      <c r="T94" s="51" t="str">
        <f>'[3]Daily Roster'!$T94</f>
        <v>Bunmi</v>
      </c>
      <c r="U94" s="51" t="str">
        <f>'[3]Daily Roster'!$U94</f>
        <v>qq</v>
      </c>
      <c r="V94" s="51" t="str">
        <f>'[3]Daily Roster'!$V94</f>
        <v>QQ</v>
      </c>
      <c r="W94" s="51" t="str">
        <f>'[3]Daily Roster'!$W94</f>
        <v>qq</v>
      </c>
      <c r="X94" s="51" t="str">
        <f>'[3]Daily Roster'!$X94</f>
        <v>qq</v>
      </c>
      <c r="Y94" s="51" t="str">
        <f>'[3]Daily Roster'!$Y94</f>
        <v>Kaman</v>
      </c>
      <c r="Z94" s="51" t="str">
        <f>'[3]Daily Roster'!$Z94</f>
        <v>V.Koo</v>
      </c>
      <c r="AA94" s="51">
        <f>'[3]Daily Roster'!$AA94</f>
        <v>0</v>
      </c>
      <c r="AB94" s="51">
        <f>'[3]Daily Roster'!$AB94</f>
        <v>0</v>
      </c>
      <c r="AC94" s="51" t="str">
        <f>'[3]Daily Roster'!$AC94</f>
        <v>S.Sturm</v>
      </c>
      <c r="AD94" s="51" t="str">
        <f>'[3]Daily Roster'!$AD94</f>
        <v>A.Chong</v>
      </c>
      <c r="AE94" s="51">
        <f>'[3]Daily Roster'!$AE94</f>
        <v>0</v>
      </c>
      <c r="AF94" s="51" t="str">
        <f>'[3]Daily Roster'!$AF94</f>
        <v>S.Kirsa</v>
      </c>
      <c r="AG94" s="51" t="str">
        <f>'[3]Daily Roster'!$AG94</f>
        <v>N.Dirnbauer</v>
      </c>
      <c r="AH94" s="51" t="str">
        <f>'[3]Daily Roster'!$AH94</f>
        <v>Graham</v>
      </c>
      <c r="AI94" s="51">
        <f>'[3]Daily Roster'!$AI94</f>
        <v>0</v>
      </c>
      <c r="AJ94" s="51">
        <f>'[3]Daily Roster'!$AJ94</f>
        <v>0</v>
      </c>
    </row>
    <row r="95" spans="1:36" x14ac:dyDescent="0.3">
      <c r="A95" s="7">
        <v>43595</v>
      </c>
      <c r="B95" s="1" t="s">
        <v>4</v>
      </c>
      <c r="C95" s="56" t="str">
        <f>'[3]Daily Roster'!$C95</f>
        <v>Wendy</v>
      </c>
      <c r="D95" s="56" t="str">
        <f>'[3]Daily Roster'!$D95</f>
        <v>Hayley</v>
      </c>
      <c r="E95" s="51" t="str">
        <f>'[3]Daily Roster'!$E95</f>
        <v>qq</v>
      </c>
      <c r="F95" s="51" t="str">
        <f>'[3]Daily Roster'!$F95</f>
        <v>V.Hill</v>
      </c>
      <c r="G95" s="51" t="str">
        <f>'[3]Daily Roster'!$G95</f>
        <v>qq</v>
      </c>
      <c r="H95" s="51">
        <f>'[3]Daily Roster'!$H95</f>
        <v>0</v>
      </c>
      <c r="I95" s="51">
        <f>'[3]Daily Roster'!$I95</f>
        <v>0</v>
      </c>
      <c r="J95" s="51" t="str">
        <f>'[3]Daily Roster'!$J95</f>
        <v>Connie</v>
      </c>
      <c r="K95" s="51">
        <f>'[3]Daily Roster'!$K95</f>
        <v>0</v>
      </c>
      <c r="L95" s="51" t="str">
        <f>'[3]Daily Roster'!$L95</f>
        <v>qq</v>
      </c>
      <c r="M95" s="51" t="str">
        <f>'[3]Daily Roster'!$M95</f>
        <v>Louise</v>
      </c>
      <c r="N95" s="51">
        <f>'[3]Daily Roster'!$N95</f>
        <v>0</v>
      </c>
      <c r="O95" s="51">
        <f>'[3]Daily Roster'!$O95</f>
        <v>0</v>
      </c>
      <c r="P95" s="51" t="str">
        <f>'[3]Daily Roster'!$P95</f>
        <v>Jane</v>
      </c>
      <c r="Q95" s="51" t="str">
        <f>'[3]Daily Roster'!$Q95</f>
        <v>qq</v>
      </c>
      <c r="R95" s="51" t="str">
        <f>'[3]Daily Roster'!$R95</f>
        <v>Lynette</v>
      </c>
      <c r="S95" s="51" t="str">
        <f>'[3]Daily Roster'!$S95</f>
        <v>Arthur</v>
      </c>
      <c r="T95" s="51" t="str">
        <f>'[3]Daily Roster'!$T95</f>
        <v>Bunmi</v>
      </c>
      <c r="U95" s="51" t="str">
        <f>'[3]Daily Roster'!$U95</f>
        <v>qq</v>
      </c>
      <c r="V95" s="51" t="str">
        <f>'[3]Daily Roster'!$V95</f>
        <v>C.McAvaney</v>
      </c>
      <c r="W95" s="51" t="str">
        <f>'[3]Daily Roster'!$W95</f>
        <v>Erika</v>
      </c>
      <c r="X95" s="51" t="str">
        <f>'[3]Daily Roster'!$X95</f>
        <v>qq</v>
      </c>
      <c r="Y95" s="51" t="str">
        <f>'[3]Daily Roster'!$Y95</f>
        <v>Kaman</v>
      </c>
      <c r="Z95" s="51" t="str">
        <f>'[3]Daily Roster'!$Z95</f>
        <v>V.Koo</v>
      </c>
      <c r="AA95" s="51">
        <f>'[3]Daily Roster'!$AA95</f>
        <v>0</v>
      </c>
      <c r="AB95" s="51">
        <f>'[3]Daily Roster'!$AB95</f>
        <v>0</v>
      </c>
      <c r="AC95" s="51" t="str">
        <f>'[3]Daily Roster'!$AC95</f>
        <v>S.Sturm</v>
      </c>
      <c r="AD95" s="51" t="str">
        <f>'[3]Daily Roster'!$AD95</f>
        <v>A.Chong</v>
      </c>
      <c r="AE95" s="51">
        <f>'[3]Daily Roster'!$AE95</f>
        <v>0</v>
      </c>
      <c r="AF95" s="51" t="str">
        <f>'[3]Daily Roster'!$AF95</f>
        <v>S.Kirsa</v>
      </c>
      <c r="AG95" s="51" t="str">
        <f>'[3]Daily Roster'!$AG95</f>
        <v>N.Dirnbauer</v>
      </c>
      <c r="AH95" s="51" t="str">
        <f>'[3]Daily Roster'!$AH95</f>
        <v>Graham</v>
      </c>
      <c r="AI95" s="51">
        <f>'[3]Daily Roster'!$AI95</f>
        <v>0</v>
      </c>
      <c r="AJ95" s="51">
        <f>'[3]Daily Roster'!$AJ95</f>
        <v>0</v>
      </c>
    </row>
    <row r="96" spans="1:36" x14ac:dyDescent="0.3">
      <c r="A96" s="7">
        <v>43598</v>
      </c>
      <c r="B96" s="1" t="s">
        <v>5</v>
      </c>
      <c r="C96" s="56" t="str">
        <f>'[3]Daily Roster'!$C96</f>
        <v>Wendy</v>
      </c>
      <c r="D96" s="56" t="str">
        <f>'[3]Daily Roster'!$D96</f>
        <v>Bronwyn</v>
      </c>
      <c r="E96" s="51" t="str">
        <f>'[3]Daily Roster'!$E96</f>
        <v>Stav</v>
      </c>
      <c r="F96" s="51" t="str">
        <f>'[3]Daily Roster'!$F96</f>
        <v>V.Hill</v>
      </c>
      <c r="G96" s="51" t="str">
        <f>'[3]Daily Roster'!$G96</f>
        <v>qq</v>
      </c>
      <c r="H96" s="51">
        <f>'[3]Daily Roster'!$H96</f>
        <v>0</v>
      </c>
      <c r="I96" s="51">
        <f>'[3]Daily Roster'!$I96</f>
        <v>0</v>
      </c>
      <c r="J96" s="51" t="str">
        <f>'[3]Daily Roster'!$J96</f>
        <v>qq</v>
      </c>
      <c r="K96" s="51">
        <f>'[3]Daily Roster'!$K96</f>
        <v>0</v>
      </c>
      <c r="L96" s="51" t="str">
        <f>'[3]Daily Roster'!$L96</f>
        <v>qq</v>
      </c>
      <c r="M96" s="51" t="str">
        <f>'[3]Daily Roster'!$M96</f>
        <v>Brindha</v>
      </c>
      <c r="N96" s="51">
        <f>'[3]Daily Roster'!$N96</f>
        <v>0</v>
      </c>
      <c r="O96" s="51">
        <f>'[3]Daily Roster'!$O96</f>
        <v>0</v>
      </c>
      <c r="P96" s="51" t="str">
        <f>'[3]Daily Roster'!$P96</f>
        <v>Jane</v>
      </c>
      <c r="Q96" s="51" t="str">
        <f>'[3]Daily Roster'!$Q96</f>
        <v>Rasangi</v>
      </c>
      <c r="R96" s="51" t="str">
        <f>'[3]Daily Roster'!$R96</f>
        <v>Lynette</v>
      </c>
      <c r="S96" s="51" t="str">
        <f>'[3]Daily Roster'!$S96</f>
        <v>Arthur</v>
      </c>
      <c r="T96" s="51" t="str">
        <f>'[3]Daily Roster'!$T96</f>
        <v>Bunmi</v>
      </c>
      <c r="U96" s="51" t="str">
        <f>'[3]Daily Roster'!$U96</f>
        <v>R.Batagol</v>
      </c>
      <c r="V96" s="51" t="str">
        <f>'[3]Daily Roster'!$V96</f>
        <v>C.McAvaney</v>
      </c>
      <c r="W96" s="51" t="str">
        <f>'[3]Daily Roster'!$W96</f>
        <v>Erika</v>
      </c>
      <c r="X96" s="51" t="str">
        <f>'[3]Daily Roster'!$X96</f>
        <v>Huda</v>
      </c>
      <c r="Y96" s="51" t="str">
        <f>'[3]Daily Roster'!$Y96</f>
        <v>qq</v>
      </c>
      <c r="Z96" s="51" t="str">
        <f>'[3]Daily Roster'!$Z96</f>
        <v>V.Koo</v>
      </c>
      <c r="AA96" s="51">
        <f>'[3]Daily Roster'!$AA96</f>
        <v>0</v>
      </c>
      <c r="AB96" s="51">
        <f>'[3]Daily Roster'!$AB96</f>
        <v>0</v>
      </c>
      <c r="AC96" s="51" t="str">
        <f>'[3]Daily Roster'!$AC96</f>
        <v>S.Sturm</v>
      </c>
      <c r="AD96" s="51" t="str">
        <f>'[3]Daily Roster'!$AD96</f>
        <v>A.Chong</v>
      </c>
      <c r="AE96" s="51">
        <f>'[3]Daily Roster'!$AE96</f>
        <v>0</v>
      </c>
      <c r="AF96" s="51" t="str">
        <f>'[3]Daily Roster'!$AF96</f>
        <v>S.Kirsa</v>
      </c>
      <c r="AG96" s="51" t="str">
        <f>'[3]Daily Roster'!$AG96</f>
        <v>N.Dirnbauer</v>
      </c>
      <c r="AH96" s="51" t="str">
        <f>'[3]Daily Roster'!$AH96</f>
        <v>Graham</v>
      </c>
      <c r="AI96" s="51">
        <f>'[3]Daily Roster'!$AI96</f>
        <v>0</v>
      </c>
      <c r="AJ96" s="51">
        <f>'[3]Daily Roster'!$AJ96</f>
        <v>0</v>
      </c>
    </row>
    <row r="97" spans="1:36" x14ac:dyDescent="0.3">
      <c r="A97" s="7">
        <v>43599</v>
      </c>
      <c r="B97" s="1" t="s">
        <v>1</v>
      </c>
      <c r="C97" s="56" t="str">
        <f>'[3]Daily Roster'!$C97</f>
        <v>Tom</v>
      </c>
      <c r="D97" s="56" t="str">
        <f>'[3]Daily Roster'!$D97</f>
        <v>Bronwyn</v>
      </c>
      <c r="E97" s="51" t="str">
        <f>'[3]Daily Roster'!$E97</f>
        <v>qq</v>
      </c>
      <c r="F97" s="51" t="str">
        <f>'[3]Daily Roster'!$F97</f>
        <v>V.Hill</v>
      </c>
      <c r="G97" s="51" t="str">
        <f>'[3]Daily Roster'!$G97</f>
        <v>qq</v>
      </c>
      <c r="H97" s="51">
        <f>'[3]Daily Roster'!$H97</f>
        <v>0</v>
      </c>
      <c r="I97" s="51">
        <f>'[3]Daily Roster'!$I97</f>
        <v>0</v>
      </c>
      <c r="J97" s="51" t="str">
        <f>'[3]Daily Roster'!$J97</f>
        <v>qq</v>
      </c>
      <c r="K97" s="51">
        <f>'[3]Daily Roster'!$K97</f>
        <v>0</v>
      </c>
      <c r="L97" s="51" t="str">
        <f>'[3]Daily Roster'!$L97</f>
        <v>Marisa</v>
      </c>
      <c r="M97" s="51" t="str">
        <f>'[3]Daily Roster'!$M97</f>
        <v>Brindha</v>
      </c>
      <c r="N97" s="51">
        <f>'[3]Daily Roster'!$N97</f>
        <v>0</v>
      </c>
      <c r="O97" s="51">
        <f>'[3]Daily Roster'!$O97</f>
        <v>0</v>
      </c>
      <c r="P97" s="51" t="str">
        <f>'[3]Daily Roster'!$P97</f>
        <v>Jane</v>
      </c>
      <c r="Q97" s="51" t="str">
        <f>'[3]Daily Roster'!$Q97</f>
        <v>QQ</v>
      </c>
      <c r="R97" s="51" t="str">
        <f>'[3]Daily Roster'!$R97</f>
        <v>Lynette</v>
      </c>
      <c r="S97" s="51" t="str">
        <f>'[3]Daily Roster'!$S97</f>
        <v>Arthur</v>
      </c>
      <c r="T97" s="51" t="str">
        <f>'[3]Daily Roster'!$T97</f>
        <v>Bunmi</v>
      </c>
      <c r="U97" s="51" t="str">
        <f>'[3]Daily Roster'!$U97</f>
        <v>R.Batagol</v>
      </c>
      <c r="V97" s="51" t="str">
        <f>'[3]Daily Roster'!$V97</f>
        <v>C.McAvaney</v>
      </c>
      <c r="W97" s="51" t="str">
        <f>'[3]Daily Roster'!$W97</f>
        <v>Erika</v>
      </c>
      <c r="X97" s="51" t="str">
        <f>'[3]Daily Roster'!$X97</f>
        <v>Huda</v>
      </c>
      <c r="Y97" s="51" t="str">
        <f>'[3]Daily Roster'!$Y97</f>
        <v>qq</v>
      </c>
      <c r="Z97" s="51" t="str">
        <f>'[3]Daily Roster'!$Z97</f>
        <v>V.Koo</v>
      </c>
      <c r="AA97" s="51">
        <f>'[3]Daily Roster'!$AA97</f>
        <v>0</v>
      </c>
      <c r="AB97" s="51">
        <f>'[3]Daily Roster'!$AB97</f>
        <v>0</v>
      </c>
      <c r="AC97" s="51" t="str">
        <f>'[3]Daily Roster'!$AC97</f>
        <v>S.Sturm</v>
      </c>
      <c r="AD97" s="51" t="str">
        <f>'[3]Daily Roster'!$AD97</f>
        <v>A.Chong</v>
      </c>
      <c r="AE97" s="51">
        <f>'[3]Daily Roster'!$AE97</f>
        <v>0</v>
      </c>
      <c r="AF97" s="51" t="str">
        <f>'[3]Daily Roster'!$AF97</f>
        <v>S.Kirsa</v>
      </c>
      <c r="AG97" s="51" t="str">
        <f>'[3]Daily Roster'!$AG97</f>
        <v>N.Dirnbauer</v>
      </c>
      <c r="AH97" s="51" t="str">
        <f>'[3]Daily Roster'!$AH97</f>
        <v>Graham</v>
      </c>
      <c r="AI97" s="51">
        <f>'[3]Daily Roster'!$AI97</f>
        <v>0</v>
      </c>
      <c r="AJ97" s="51">
        <f>'[3]Daily Roster'!$AJ97</f>
        <v>0</v>
      </c>
    </row>
    <row r="98" spans="1:36" x14ac:dyDescent="0.3">
      <c r="A98" s="7">
        <v>43600</v>
      </c>
      <c r="B98" s="1" t="s">
        <v>2</v>
      </c>
      <c r="C98" s="56" t="str">
        <f>'[3]Daily Roster'!$C98</f>
        <v>Wendy</v>
      </c>
      <c r="D98" s="56" t="str">
        <f>'[3]Daily Roster'!$D98</f>
        <v>Bronwyn</v>
      </c>
      <c r="E98" s="51" t="str">
        <f>'[3]Daily Roster'!$E98</f>
        <v>Hayley</v>
      </c>
      <c r="F98" s="51" t="str">
        <f>'[3]Daily Roster'!$F98</f>
        <v>V.Hill</v>
      </c>
      <c r="G98" s="51" t="str">
        <f>'[3]Daily Roster'!$G98</f>
        <v>K.Tiong</v>
      </c>
      <c r="H98" s="51">
        <f>'[3]Daily Roster'!$H98</f>
        <v>0</v>
      </c>
      <c r="I98" s="51">
        <f>'[3]Daily Roster'!$I98</f>
        <v>0</v>
      </c>
      <c r="J98" s="51" t="str">
        <f>'[3]Daily Roster'!$J98</f>
        <v>Connie</v>
      </c>
      <c r="K98" s="51">
        <f>'[3]Daily Roster'!$K98</f>
        <v>0</v>
      </c>
      <c r="L98" s="51" t="str">
        <f>'[3]Daily Roster'!$L98</f>
        <v>Marisa</v>
      </c>
      <c r="M98" s="51" t="str">
        <f>'[3]Daily Roster'!$M98</f>
        <v>Louise</v>
      </c>
      <c r="N98" s="51">
        <f>'[3]Daily Roster'!$N98</f>
        <v>0</v>
      </c>
      <c r="O98" s="51">
        <f>'[3]Daily Roster'!$O98</f>
        <v>0</v>
      </c>
      <c r="P98" s="51" t="str">
        <f>'[3]Daily Roster'!$P98</f>
        <v>Jane</v>
      </c>
      <c r="Q98" s="51" t="str">
        <f>'[3]Daily Roster'!$Q98</f>
        <v>Rasangi</v>
      </c>
      <c r="R98" s="51" t="str">
        <f>'[3]Daily Roster'!$R98</f>
        <v>Lynette</v>
      </c>
      <c r="S98" s="51" t="str">
        <f>'[3]Daily Roster'!$S98</f>
        <v>Arthur</v>
      </c>
      <c r="T98" s="51" t="str">
        <f>'[3]Daily Roster'!$T98</f>
        <v>Bunmi</v>
      </c>
      <c r="U98" s="51" t="str">
        <f>'[3]Daily Roster'!$U98</f>
        <v>qq</v>
      </c>
      <c r="V98" s="51" t="str">
        <f>'[3]Daily Roster'!$V98</f>
        <v>C.McAvaney</v>
      </c>
      <c r="W98" s="51" t="str">
        <f>'[3]Daily Roster'!$W98</f>
        <v>Erika</v>
      </c>
      <c r="X98" s="51" t="str">
        <f>'[3]Daily Roster'!$X98</f>
        <v>qq</v>
      </c>
      <c r="Y98" s="51" t="str">
        <f>'[3]Daily Roster'!$Y98</f>
        <v>Kaman</v>
      </c>
      <c r="Z98" s="51" t="str">
        <f>'[3]Daily Roster'!$Z98</f>
        <v>V.Koo</v>
      </c>
      <c r="AA98" s="51">
        <f>'[3]Daily Roster'!$AA98</f>
        <v>0</v>
      </c>
      <c r="AB98" s="51">
        <f>'[3]Daily Roster'!$AB98</f>
        <v>0</v>
      </c>
      <c r="AC98" s="51" t="str">
        <f>'[3]Daily Roster'!$AC98</f>
        <v>S.Sturm</v>
      </c>
      <c r="AD98" s="51" t="str">
        <f>'[3]Daily Roster'!$AD98</f>
        <v>A.Chong</v>
      </c>
      <c r="AE98" s="51">
        <f>'[3]Daily Roster'!$AE98</f>
        <v>0</v>
      </c>
      <c r="AF98" s="51" t="str">
        <f>'[3]Daily Roster'!$AF98</f>
        <v>S.Kirsa</v>
      </c>
      <c r="AG98" s="51" t="str">
        <f>'[3]Daily Roster'!$AG98</f>
        <v>N.Dirnbauer</v>
      </c>
      <c r="AH98" s="51" t="str">
        <f>'[3]Daily Roster'!$AH98</f>
        <v>Graham</v>
      </c>
      <c r="AI98" s="51">
        <f>'[3]Daily Roster'!$AI98</f>
        <v>0</v>
      </c>
      <c r="AJ98" s="51">
        <f>'[3]Daily Roster'!$AJ98</f>
        <v>0</v>
      </c>
    </row>
    <row r="99" spans="1:36" x14ac:dyDescent="0.3">
      <c r="A99" s="7">
        <v>43601</v>
      </c>
      <c r="B99" s="1" t="s">
        <v>3</v>
      </c>
      <c r="C99" s="56" t="str">
        <f>'[3]Daily Roster'!$C99</f>
        <v>Tom</v>
      </c>
      <c r="D99" s="56" t="str">
        <f>'[3]Daily Roster'!$D99</f>
        <v>Hayley</v>
      </c>
      <c r="E99" s="51" t="str">
        <f>'[3]Daily Roster'!$E99</f>
        <v>qq</v>
      </c>
      <c r="F99" s="51" t="str">
        <f>'[3]Daily Roster'!$F99</f>
        <v>V.Hill</v>
      </c>
      <c r="G99" s="51" t="str">
        <f>'[3]Daily Roster'!$G99</f>
        <v>K.Tiong</v>
      </c>
      <c r="H99" s="51">
        <f>'[3]Daily Roster'!$H99</f>
        <v>0</v>
      </c>
      <c r="I99" s="51">
        <f>'[3]Daily Roster'!$I99</f>
        <v>0</v>
      </c>
      <c r="J99" s="51" t="str">
        <f>'[3]Daily Roster'!$J99</f>
        <v>Connie</v>
      </c>
      <c r="K99" s="51">
        <f>'[3]Daily Roster'!$K99</f>
        <v>0</v>
      </c>
      <c r="L99" s="51" t="str">
        <f>'[3]Daily Roster'!$L99</f>
        <v>Marisa</v>
      </c>
      <c r="M99" s="51" t="str">
        <f>'[3]Daily Roster'!$M99</f>
        <v>Louise</v>
      </c>
      <c r="N99" s="51">
        <f>'[3]Daily Roster'!$N99</f>
        <v>0</v>
      </c>
      <c r="O99" s="51">
        <f>'[3]Daily Roster'!$O99</f>
        <v>0</v>
      </c>
      <c r="P99" s="51" t="str">
        <f>'[3]Daily Roster'!$P99</f>
        <v>Jane</v>
      </c>
      <c r="Q99" s="51" t="str">
        <f>'[3]Daily Roster'!$Q99</f>
        <v>Rasangi</v>
      </c>
      <c r="R99" s="51" t="str">
        <f>'[3]Daily Roster'!$R99</f>
        <v>Lynette</v>
      </c>
      <c r="S99" s="51" t="str">
        <f>'[3]Daily Roster'!$S99</f>
        <v>Arthur</v>
      </c>
      <c r="T99" s="51" t="str">
        <f>'[3]Daily Roster'!$T99</f>
        <v>Bunmi</v>
      </c>
      <c r="U99" s="51" t="str">
        <f>'[3]Daily Roster'!$U99</f>
        <v>qq</v>
      </c>
      <c r="V99" s="51" t="str">
        <f>'[3]Daily Roster'!$V99</f>
        <v>QQ</v>
      </c>
      <c r="W99" s="51" t="str">
        <f>'[3]Daily Roster'!$W99</f>
        <v>qq</v>
      </c>
      <c r="X99" s="51" t="str">
        <f>'[3]Daily Roster'!$X99</f>
        <v>qq</v>
      </c>
      <c r="Y99" s="51" t="str">
        <f>'[3]Daily Roster'!$Y99</f>
        <v>Kaman</v>
      </c>
      <c r="Z99" s="51" t="str">
        <f>'[3]Daily Roster'!$Z99</f>
        <v>V.Koo</v>
      </c>
      <c r="AA99" s="51">
        <f>'[3]Daily Roster'!$AA99</f>
        <v>0</v>
      </c>
      <c r="AB99" s="51">
        <f>'[3]Daily Roster'!$AB99</f>
        <v>0</v>
      </c>
      <c r="AC99" s="51" t="str">
        <f>'[3]Daily Roster'!$AC99</f>
        <v>S.Sturm</v>
      </c>
      <c r="AD99" s="51" t="str">
        <f>'[3]Daily Roster'!$AD99</f>
        <v>A.Chong</v>
      </c>
      <c r="AE99" s="51">
        <f>'[3]Daily Roster'!$AE99</f>
        <v>0</v>
      </c>
      <c r="AF99" s="51" t="str">
        <f>'[3]Daily Roster'!$AF99</f>
        <v>S.Kirsa</v>
      </c>
      <c r="AG99" s="51" t="str">
        <f>'[3]Daily Roster'!$AG99</f>
        <v>N.Dirnbauer</v>
      </c>
      <c r="AH99" s="51" t="str">
        <f>'[3]Daily Roster'!$AH99</f>
        <v>Graham</v>
      </c>
      <c r="AI99" s="51">
        <f>'[3]Daily Roster'!$AI99</f>
        <v>0</v>
      </c>
      <c r="AJ99" s="51">
        <f>'[3]Daily Roster'!$AJ99</f>
        <v>0</v>
      </c>
    </row>
    <row r="100" spans="1:36" x14ac:dyDescent="0.3">
      <c r="A100" s="7">
        <v>43602</v>
      </c>
      <c r="B100" s="1" t="s">
        <v>4</v>
      </c>
      <c r="C100" s="56" t="str">
        <f>'[3]Daily Roster'!$C100</f>
        <v>Wendy</v>
      </c>
      <c r="D100" s="56" t="str">
        <f>'[3]Daily Roster'!$D100</f>
        <v>qq</v>
      </c>
      <c r="E100" s="51" t="str">
        <f>'[3]Daily Roster'!$E100</f>
        <v>qq</v>
      </c>
      <c r="F100" s="51" t="str">
        <f>'[3]Daily Roster'!$F100</f>
        <v>V.Hill</v>
      </c>
      <c r="G100" s="51" t="str">
        <f>'[3]Daily Roster'!$G100</f>
        <v>qq</v>
      </c>
      <c r="H100" s="51">
        <f>'[3]Daily Roster'!$H100</f>
        <v>0</v>
      </c>
      <c r="I100" s="51">
        <f>'[3]Daily Roster'!$I100</f>
        <v>0</v>
      </c>
      <c r="J100" s="51" t="str">
        <f>'[3]Daily Roster'!$J100</f>
        <v>Connie</v>
      </c>
      <c r="K100" s="51">
        <f>'[3]Daily Roster'!$K100</f>
        <v>0</v>
      </c>
      <c r="L100" s="51" t="str">
        <f>'[3]Daily Roster'!$L100</f>
        <v>qq</v>
      </c>
      <c r="M100" s="51" t="str">
        <f>'[3]Daily Roster'!$M100</f>
        <v>Louise</v>
      </c>
      <c r="N100" s="51">
        <f>'[3]Daily Roster'!$N100</f>
        <v>0</v>
      </c>
      <c r="O100" s="51">
        <f>'[3]Daily Roster'!$O100</f>
        <v>0</v>
      </c>
      <c r="P100" s="51" t="str">
        <f>'[3]Daily Roster'!$P100</f>
        <v>Jane</v>
      </c>
      <c r="Q100" s="51" t="str">
        <f>'[3]Daily Roster'!$Q100</f>
        <v>Rasangi</v>
      </c>
      <c r="R100" s="51" t="str">
        <f>'[3]Daily Roster'!$R100</f>
        <v>Lynette</v>
      </c>
      <c r="S100" s="51" t="str">
        <f>'[3]Daily Roster'!$S100</f>
        <v>Arthur</v>
      </c>
      <c r="T100" s="51" t="str">
        <f>'[3]Daily Roster'!$T100</f>
        <v>Bunmi</v>
      </c>
      <c r="U100" s="51" t="str">
        <f>'[3]Daily Roster'!$U100</f>
        <v>qq</v>
      </c>
      <c r="V100" s="51" t="str">
        <f>'[3]Daily Roster'!$V100</f>
        <v>C.McAvaney</v>
      </c>
      <c r="W100" s="51" t="str">
        <f>'[3]Daily Roster'!$W100</f>
        <v>Erika</v>
      </c>
      <c r="X100" s="51" t="str">
        <f>'[3]Daily Roster'!$X100</f>
        <v>qq</v>
      </c>
      <c r="Y100" s="51" t="str">
        <f>'[3]Daily Roster'!$Y100</f>
        <v>qq</v>
      </c>
      <c r="Z100" s="51" t="str">
        <f>'[3]Daily Roster'!$Z100</f>
        <v>V.Koo</v>
      </c>
      <c r="AA100" s="51">
        <f>'[3]Daily Roster'!$AA100</f>
        <v>0</v>
      </c>
      <c r="AB100" s="51">
        <f>'[3]Daily Roster'!$AB100</f>
        <v>0</v>
      </c>
      <c r="AC100" s="51" t="str">
        <f>'[3]Daily Roster'!$AC100</f>
        <v>S.Sturm</v>
      </c>
      <c r="AD100" s="51" t="str">
        <f>'[3]Daily Roster'!$AD100</f>
        <v>A.Chong</v>
      </c>
      <c r="AE100" s="51">
        <f>'[3]Daily Roster'!$AE100</f>
        <v>0</v>
      </c>
      <c r="AF100" s="51" t="str">
        <f>'[3]Daily Roster'!$AF100</f>
        <v>S.Kirsa</v>
      </c>
      <c r="AG100" s="51" t="str">
        <f>'[3]Daily Roster'!$AG100</f>
        <v>N.Dirnbauer</v>
      </c>
      <c r="AH100" s="51" t="str">
        <f>'[3]Daily Roster'!$AH100</f>
        <v>Graham</v>
      </c>
      <c r="AI100" s="51">
        <f>'[3]Daily Roster'!$AI100</f>
        <v>0</v>
      </c>
      <c r="AJ100" s="51">
        <f>'[3]Daily Roster'!$AJ100</f>
        <v>0</v>
      </c>
    </row>
    <row r="101" spans="1:36" x14ac:dyDescent="0.3">
      <c r="A101" s="7">
        <v>43605</v>
      </c>
      <c r="B101" s="1" t="s">
        <v>5</v>
      </c>
      <c r="C101" s="56" t="str">
        <f>'[3]Daily Roster'!$C101</f>
        <v>Wendy</v>
      </c>
      <c r="D101" s="56" t="str">
        <f>'[3]Daily Roster'!$D101</f>
        <v>Bronwyn</v>
      </c>
      <c r="E101" s="51" t="str">
        <f>'[3]Daily Roster'!$E101</f>
        <v>Stav</v>
      </c>
      <c r="F101" s="51" t="str">
        <f>'[3]Daily Roster'!$F101</f>
        <v>V.Hill</v>
      </c>
      <c r="G101" s="51" t="str">
        <f>'[3]Daily Roster'!$G101</f>
        <v>qq</v>
      </c>
      <c r="H101" s="51">
        <f>'[3]Daily Roster'!$H101</f>
        <v>0</v>
      </c>
      <c r="I101" s="51">
        <f>'[3]Daily Roster'!$I101</f>
        <v>0</v>
      </c>
      <c r="J101" s="51" t="str">
        <f>'[3]Daily Roster'!$J101</f>
        <v>qq</v>
      </c>
      <c r="K101" s="51">
        <f>'[3]Daily Roster'!$K101</f>
        <v>0</v>
      </c>
      <c r="L101" s="51" t="str">
        <f>'[3]Daily Roster'!$L101</f>
        <v>qq</v>
      </c>
      <c r="M101" s="51" t="str">
        <f>'[3]Daily Roster'!$M101</f>
        <v>Brindha</v>
      </c>
      <c r="N101" s="51">
        <f>'[3]Daily Roster'!$N101</f>
        <v>0</v>
      </c>
      <c r="O101" s="51">
        <f>'[3]Daily Roster'!$O101</f>
        <v>0</v>
      </c>
      <c r="P101" s="51" t="str">
        <f>'[3]Daily Roster'!$P101</f>
        <v>Jane</v>
      </c>
      <c r="Q101" s="51" t="str">
        <f>'[3]Daily Roster'!$Q101</f>
        <v>Rasangi</v>
      </c>
      <c r="R101" s="51" t="str">
        <f>'[3]Daily Roster'!$R101</f>
        <v>Lynette</v>
      </c>
      <c r="S101" s="51" t="str">
        <f>'[3]Daily Roster'!$S101</f>
        <v>Arthur</v>
      </c>
      <c r="T101" s="51" t="str">
        <f>'[3]Daily Roster'!$T101</f>
        <v>Bunmi</v>
      </c>
      <c r="U101" s="51" t="str">
        <f>'[3]Daily Roster'!$U101</f>
        <v>R.Batagol</v>
      </c>
      <c r="V101" s="51" t="str">
        <f>'[3]Daily Roster'!$V101</f>
        <v>C.McAvaney</v>
      </c>
      <c r="W101" s="51" t="str">
        <f>'[3]Daily Roster'!$W101</f>
        <v>Erika</v>
      </c>
      <c r="X101" s="51" t="str">
        <f>'[3]Daily Roster'!$X101</f>
        <v>Huda</v>
      </c>
      <c r="Y101" s="51" t="str">
        <f>'[3]Daily Roster'!$Y101</f>
        <v>qq</v>
      </c>
      <c r="Z101" s="51" t="str">
        <f>'[3]Daily Roster'!$Z101</f>
        <v>V.Koo</v>
      </c>
      <c r="AA101" s="51">
        <f>'[3]Daily Roster'!$AA101</f>
        <v>0</v>
      </c>
      <c r="AB101" s="51">
        <f>'[3]Daily Roster'!$AB101</f>
        <v>0</v>
      </c>
      <c r="AC101" s="51" t="str">
        <f>'[3]Daily Roster'!$AC101</f>
        <v>S.Sturm</v>
      </c>
      <c r="AD101" s="51" t="str">
        <f>'[3]Daily Roster'!$AD101</f>
        <v>A.Chong</v>
      </c>
      <c r="AE101" s="51">
        <f>'[3]Daily Roster'!$AE101</f>
        <v>0</v>
      </c>
      <c r="AF101" s="51" t="str">
        <f>'[3]Daily Roster'!$AF101</f>
        <v>S.Kirsa</v>
      </c>
      <c r="AG101" s="51" t="str">
        <f>'[3]Daily Roster'!$AG101</f>
        <v>N.Dirnbauer</v>
      </c>
      <c r="AH101" s="51" t="str">
        <f>'[3]Daily Roster'!$AH101</f>
        <v>Graham</v>
      </c>
      <c r="AI101" s="51">
        <f>'[3]Daily Roster'!$AI101</f>
        <v>0</v>
      </c>
      <c r="AJ101" s="51">
        <f>'[3]Daily Roster'!$AJ101</f>
        <v>0</v>
      </c>
    </row>
    <row r="102" spans="1:36" x14ac:dyDescent="0.3">
      <c r="A102" s="7">
        <v>43606</v>
      </c>
      <c r="B102" s="1" t="s">
        <v>1</v>
      </c>
      <c r="C102" s="56" t="str">
        <f>'[3]Daily Roster'!$C102</f>
        <v>Tom</v>
      </c>
      <c r="D102" s="56" t="str">
        <f>'[3]Daily Roster'!$D102</f>
        <v>Bronwyn</v>
      </c>
      <c r="E102" s="51" t="str">
        <f>'[3]Daily Roster'!$E102</f>
        <v>qq</v>
      </c>
      <c r="F102" s="51" t="str">
        <f>'[3]Daily Roster'!$F102</f>
        <v>V.Hill</v>
      </c>
      <c r="G102" s="51" t="str">
        <f>'[3]Daily Roster'!$G102</f>
        <v>K.Tiong</v>
      </c>
      <c r="H102" s="51">
        <f>'[3]Daily Roster'!$H102</f>
        <v>0</v>
      </c>
      <c r="I102" s="51">
        <f>'[3]Daily Roster'!$I102</f>
        <v>0</v>
      </c>
      <c r="J102" s="51" t="str">
        <f>'[3]Daily Roster'!$J102</f>
        <v>qq</v>
      </c>
      <c r="K102" s="51">
        <f>'[3]Daily Roster'!$K102</f>
        <v>0</v>
      </c>
      <c r="L102" s="51" t="str">
        <f>'[3]Daily Roster'!$L102</f>
        <v>Marisa</v>
      </c>
      <c r="M102" s="51" t="str">
        <f>'[3]Daily Roster'!$M102</f>
        <v>Louise</v>
      </c>
      <c r="N102" s="51">
        <f>'[3]Daily Roster'!$N102</f>
        <v>0</v>
      </c>
      <c r="O102" s="51">
        <f>'[3]Daily Roster'!$O102</f>
        <v>0</v>
      </c>
      <c r="P102" s="51" t="str">
        <f>'[3]Daily Roster'!$P102</f>
        <v>Jane</v>
      </c>
      <c r="Q102" s="51" t="str">
        <f>'[3]Daily Roster'!$Q102</f>
        <v>qq</v>
      </c>
      <c r="R102" s="51" t="str">
        <f>'[3]Daily Roster'!$R102</f>
        <v>Lynette</v>
      </c>
      <c r="S102" s="51" t="str">
        <f>'[3]Daily Roster'!$S102</f>
        <v>Arthur</v>
      </c>
      <c r="T102" s="51" t="str">
        <f>'[3]Daily Roster'!$T102</f>
        <v>Bunmi</v>
      </c>
      <c r="U102" s="51" t="str">
        <f>'[3]Daily Roster'!$U102</f>
        <v>R.Batagol</v>
      </c>
      <c r="V102" s="51" t="str">
        <f>'[3]Daily Roster'!$V102</f>
        <v>C.McAvaney</v>
      </c>
      <c r="W102" s="51" t="str">
        <f>'[3]Daily Roster'!$W102</f>
        <v>Erika</v>
      </c>
      <c r="X102" s="51" t="str">
        <f>'[3]Daily Roster'!$X102</f>
        <v>Huda</v>
      </c>
      <c r="Y102" s="51" t="str">
        <f>'[3]Daily Roster'!$Y102</f>
        <v>qq</v>
      </c>
      <c r="Z102" s="51" t="str">
        <f>'[3]Daily Roster'!$Z102</f>
        <v>V.Koo</v>
      </c>
      <c r="AA102" s="51">
        <f>'[3]Daily Roster'!$AA102</f>
        <v>0</v>
      </c>
      <c r="AB102" s="51">
        <f>'[3]Daily Roster'!$AB102</f>
        <v>0</v>
      </c>
      <c r="AC102" s="51" t="str">
        <f>'[3]Daily Roster'!$AC102</f>
        <v>S.Sturm</v>
      </c>
      <c r="AD102" s="51" t="str">
        <f>'[3]Daily Roster'!$AD102</f>
        <v>A.Chong</v>
      </c>
      <c r="AE102" s="51">
        <f>'[3]Daily Roster'!$AE102</f>
        <v>0</v>
      </c>
      <c r="AF102" s="51" t="str">
        <f>'[3]Daily Roster'!$AF102</f>
        <v>S.Kirsa</v>
      </c>
      <c r="AG102" s="51" t="str">
        <f>'[3]Daily Roster'!$AG102</f>
        <v>N.Dirnbauer</v>
      </c>
      <c r="AH102" s="51" t="str">
        <f>'[3]Daily Roster'!$AH102</f>
        <v>Graham</v>
      </c>
      <c r="AI102" s="51">
        <f>'[3]Daily Roster'!$AI102</f>
        <v>0</v>
      </c>
      <c r="AJ102" s="51">
        <f>'[3]Daily Roster'!$AJ102</f>
        <v>0</v>
      </c>
    </row>
    <row r="103" spans="1:36" x14ac:dyDescent="0.3">
      <c r="A103" s="7">
        <v>43607</v>
      </c>
      <c r="B103" s="1" t="s">
        <v>2</v>
      </c>
      <c r="C103" s="56" t="str">
        <f>'[3]Daily Roster'!$C103</f>
        <v>Wendy</v>
      </c>
      <c r="D103" s="56" t="str">
        <f>'[3]Daily Roster'!$D103</f>
        <v>Hayley</v>
      </c>
      <c r="E103" s="51" t="str">
        <f>'[3]Daily Roster'!$E103</f>
        <v>qq</v>
      </c>
      <c r="F103" s="51" t="str">
        <f>'[3]Daily Roster'!$F103</f>
        <v>V.Hill</v>
      </c>
      <c r="G103" s="51" t="str">
        <f>'[3]Daily Roster'!$G103</f>
        <v>K.Tiong</v>
      </c>
      <c r="H103" s="51">
        <f>'[3]Daily Roster'!$H103</f>
        <v>0</v>
      </c>
      <c r="I103" s="51">
        <f>'[3]Daily Roster'!$I103</f>
        <v>0</v>
      </c>
      <c r="J103" s="51" t="str">
        <f>'[3]Daily Roster'!$J103</f>
        <v>Connie</v>
      </c>
      <c r="K103" s="51">
        <f>'[3]Daily Roster'!$K103</f>
        <v>0</v>
      </c>
      <c r="L103" s="51" t="str">
        <f>'[3]Daily Roster'!$L103</f>
        <v>Marisa</v>
      </c>
      <c r="M103" s="51" t="str">
        <f>'[3]Daily Roster'!$M103</f>
        <v>Brindha</v>
      </c>
      <c r="N103" s="51">
        <f>'[3]Daily Roster'!$N103</f>
        <v>0</v>
      </c>
      <c r="O103" s="51">
        <f>'[3]Daily Roster'!$O103</f>
        <v>0</v>
      </c>
      <c r="P103" s="51" t="str">
        <f>'[3]Daily Roster'!$P103</f>
        <v>Jane</v>
      </c>
      <c r="Q103" s="51" t="str">
        <f>'[3]Daily Roster'!$Q103</f>
        <v>Rasangi</v>
      </c>
      <c r="R103" s="51" t="str">
        <f>'[3]Daily Roster'!$R103</f>
        <v>Lynette</v>
      </c>
      <c r="S103" s="51" t="str">
        <f>'[3]Daily Roster'!$S103</f>
        <v>Arthur</v>
      </c>
      <c r="T103" s="51" t="str">
        <f>'[3]Daily Roster'!$T103</f>
        <v>Bunmi</v>
      </c>
      <c r="U103" s="51" t="str">
        <f>'[3]Daily Roster'!$U103</f>
        <v>qq</v>
      </c>
      <c r="V103" s="51" t="str">
        <f>'[3]Daily Roster'!$V103</f>
        <v>C.McAvaney</v>
      </c>
      <c r="W103" s="51" t="str">
        <f>'[3]Daily Roster'!$W103</f>
        <v>Erika</v>
      </c>
      <c r="X103" s="51" t="str">
        <f>'[3]Daily Roster'!$X103</f>
        <v>qq</v>
      </c>
      <c r="Y103" s="51" t="str">
        <f>'[3]Daily Roster'!$Y103</f>
        <v>Kaman</v>
      </c>
      <c r="Z103" s="51" t="str">
        <f>'[3]Daily Roster'!$Z103</f>
        <v>V.Koo</v>
      </c>
      <c r="AA103" s="51">
        <f>'[3]Daily Roster'!$AA103</f>
        <v>0</v>
      </c>
      <c r="AB103" s="51">
        <f>'[3]Daily Roster'!$AB103</f>
        <v>0</v>
      </c>
      <c r="AC103" s="51" t="str">
        <f>'[3]Daily Roster'!$AC103</f>
        <v>S.Sturm</v>
      </c>
      <c r="AD103" s="51" t="str">
        <f>'[3]Daily Roster'!$AD103</f>
        <v>A.Chong</v>
      </c>
      <c r="AE103" s="51">
        <f>'[3]Daily Roster'!$AE103</f>
        <v>0</v>
      </c>
      <c r="AF103" s="51" t="str">
        <f>'[3]Daily Roster'!$AF103</f>
        <v>S.Kirsa</v>
      </c>
      <c r="AG103" s="51" t="str">
        <f>'[3]Daily Roster'!$AG103</f>
        <v>N.Dirnbauer</v>
      </c>
      <c r="AH103" s="51" t="str">
        <f>'[3]Daily Roster'!$AH103</f>
        <v>Graham</v>
      </c>
      <c r="AI103" s="51">
        <f>'[3]Daily Roster'!$AI103</f>
        <v>0</v>
      </c>
      <c r="AJ103" s="51">
        <f>'[3]Daily Roster'!$AJ103</f>
        <v>0</v>
      </c>
    </row>
    <row r="104" spans="1:36" x14ac:dyDescent="0.3">
      <c r="A104" s="7">
        <v>43608</v>
      </c>
      <c r="B104" s="1" t="s">
        <v>3</v>
      </c>
      <c r="C104" s="56" t="str">
        <f>'[3]Daily Roster'!$C104</f>
        <v>Tom</v>
      </c>
      <c r="D104" s="56" t="str">
        <f>'[3]Daily Roster'!$D104</f>
        <v>Hayley</v>
      </c>
      <c r="E104" s="51" t="str">
        <f>'[3]Daily Roster'!$E104</f>
        <v>qq</v>
      </c>
      <c r="F104" s="51" t="str">
        <f>'[3]Daily Roster'!$F104</f>
        <v>V.Hill</v>
      </c>
      <c r="G104" s="51" t="str">
        <f>'[3]Daily Roster'!$G104</f>
        <v>K.Tiong</v>
      </c>
      <c r="H104" s="51">
        <f>'[3]Daily Roster'!$H104</f>
        <v>0</v>
      </c>
      <c r="I104" s="51">
        <f>'[3]Daily Roster'!$I104</f>
        <v>0</v>
      </c>
      <c r="J104" s="51" t="str">
        <f>'[3]Daily Roster'!$J104</f>
        <v>Connie</v>
      </c>
      <c r="K104" s="51">
        <f>'[3]Daily Roster'!$K104</f>
        <v>0</v>
      </c>
      <c r="L104" s="51" t="str">
        <f>'[3]Daily Roster'!$L104</f>
        <v>Marisa</v>
      </c>
      <c r="M104" s="51" t="str">
        <f>'[3]Daily Roster'!$M104</f>
        <v>Brindha</v>
      </c>
      <c r="N104" s="51">
        <f>'[3]Daily Roster'!$N104</f>
        <v>0</v>
      </c>
      <c r="O104" s="51">
        <f>'[3]Daily Roster'!$O104</f>
        <v>0</v>
      </c>
      <c r="P104" s="51" t="str">
        <f>'[3]Daily Roster'!$P104</f>
        <v>Jane</v>
      </c>
      <c r="Q104" s="51" t="str">
        <f>'[3]Daily Roster'!$Q104</f>
        <v>Rasangi</v>
      </c>
      <c r="R104" s="51" t="str">
        <f>'[3]Daily Roster'!$R104</f>
        <v>Lynette</v>
      </c>
      <c r="S104" s="51" t="str">
        <f>'[3]Daily Roster'!$S104</f>
        <v>Arthur</v>
      </c>
      <c r="T104" s="51" t="str">
        <f>'[3]Daily Roster'!$T104</f>
        <v>Bunmi</v>
      </c>
      <c r="U104" s="51" t="str">
        <f>'[3]Daily Roster'!$U104</f>
        <v>qq</v>
      </c>
      <c r="V104" s="51" t="str">
        <f>'[3]Daily Roster'!$V104</f>
        <v>QQ</v>
      </c>
      <c r="W104" s="51" t="str">
        <f>'[3]Daily Roster'!$W104</f>
        <v>qq</v>
      </c>
      <c r="X104" s="51" t="str">
        <f>'[3]Daily Roster'!$X104</f>
        <v>qq</v>
      </c>
      <c r="Y104" s="51" t="str">
        <f>'[3]Daily Roster'!$Y104</f>
        <v>Kaman</v>
      </c>
      <c r="Z104" s="51" t="str">
        <f>'[3]Daily Roster'!$Z104</f>
        <v>V.Koo</v>
      </c>
      <c r="AA104" s="51">
        <f>'[3]Daily Roster'!$AA104</f>
        <v>0</v>
      </c>
      <c r="AB104" s="51">
        <f>'[3]Daily Roster'!$AB104</f>
        <v>0</v>
      </c>
      <c r="AC104" s="51" t="str">
        <f>'[3]Daily Roster'!$AC104</f>
        <v>S.Sturm</v>
      </c>
      <c r="AD104" s="51" t="str">
        <f>'[3]Daily Roster'!$AD104</f>
        <v>A.Chong</v>
      </c>
      <c r="AE104" s="51">
        <f>'[3]Daily Roster'!$AE104</f>
        <v>0</v>
      </c>
      <c r="AF104" s="51" t="str">
        <f>'[3]Daily Roster'!$AF104</f>
        <v>S.Kirsa</v>
      </c>
      <c r="AG104" s="51" t="str">
        <f>'[3]Daily Roster'!$AG104</f>
        <v>N.Dirnbauer</v>
      </c>
      <c r="AH104" s="51" t="str">
        <f>'[3]Daily Roster'!$AH104</f>
        <v>Graham</v>
      </c>
      <c r="AI104" s="51">
        <f>'[3]Daily Roster'!$AI104</f>
        <v>0</v>
      </c>
      <c r="AJ104" s="51">
        <f>'[3]Daily Roster'!$AJ104</f>
        <v>0</v>
      </c>
    </row>
    <row r="105" spans="1:36" x14ac:dyDescent="0.3">
      <c r="A105" s="7">
        <v>43609</v>
      </c>
      <c r="B105" s="1" t="s">
        <v>4</v>
      </c>
      <c r="C105" s="56" t="str">
        <f>'[3]Daily Roster'!$C105</f>
        <v>Wendy</v>
      </c>
      <c r="D105" s="56" t="str">
        <f>'[3]Daily Roster'!$D105</f>
        <v>Hayley</v>
      </c>
      <c r="E105" s="51" t="str">
        <f>'[3]Daily Roster'!$E105</f>
        <v>qq</v>
      </c>
      <c r="F105" s="51" t="str">
        <f>'[3]Daily Roster'!$F105</f>
        <v>V.Hill</v>
      </c>
      <c r="G105" s="51" t="str">
        <f>'[3]Daily Roster'!$G105</f>
        <v>qq</v>
      </c>
      <c r="H105" s="51">
        <f>'[3]Daily Roster'!$H105</f>
        <v>0</v>
      </c>
      <c r="I105" s="51">
        <f>'[3]Daily Roster'!$I105</f>
        <v>0</v>
      </c>
      <c r="J105" s="51" t="str">
        <f>'[3]Daily Roster'!$J105</f>
        <v>Connie</v>
      </c>
      <c r="K105" s="51">
        <f>'[3]Daily Roster'!$K105</f>
        <v>0</v>
      </c>
      <c r="L105" s="51" t="str">
        <f>'[3]Daily Roster'!$L105</f>
        <v>qq</v>
      </c>
      <c r="M105" s="51" t="str">
        <f>'[3]Daily Roster'!$M105</f>
        <v>Louise</v>
      </c>
      <c r="N105" s="51">
        <f>'[3]Daily Roster'!$N105</f>
        <v>0</v>
      </c>
      <c r="O105" s="51">
        <f>'[3]Daily Roster'!$O105</f>
        <v>0</v>
      </c>
      <c r="P105" s="51" t="str">
        <f>'[3]Daily Roster'!$P105</f>
        <v>Jane</v>
      </c>
      <c r="Q105" s="51" t="str">
        <f>'[3]Daily Roster'!$Q105</f>
        <v>qq</v>
      </c>
      <c r="R105" s="51" t="str">
        <f>'[3]Daily Roster'!$R105</f>
        <v>Lynette</v>
      </c>
      <c r="S105" s="51" t="str">
        <f>'[3]Daily Roster'!$S105</f>
        <v>Arthur</v>
      </c>
      <c r="T105" s="51" t="str">
        <f>'[3]Daily Roster'!$T105</f>
        <v>Bunmi</v>
      </c>
      <c r="U105" s="51" t="str">
        <f>'[3]Daily Roster'!$U105</f>
        <v>qq</v>
      </c>
      <c r="V105" s="51" t="str">
        <f>'[3]Daily Roster'!$V105</f>
        <v>C.McAvaney</v>
      </c>
      <c r="W105" s="51" t="str">
        <f>'[3]Daily Roster'!$W105</f>
        <v>Erika</v>
      </c>
      <c r="X105" s="51" t="str">
        <f>'[3]Daily Roster'!$X105</f>
        <v>qq</v>
      </c>
      <c r="Y105" s="51" t="str">
        <f>'[3]Daily Roster'!$Y105</f>
        <v>Kaman</v>
      </c>
      <c r="Z105" s="51" t="str">
        <f>'[3]Daily Roster'!$Z105</f>
        <v>V.Koo</v>
      </c>
      <c r="AA105" s="51">
        <f>'[3]Daily Roster'!$AA105</f>
        <v>0</v>
      </c>
      <c r="AB105" s="51">
        <f>'[3]Daily Roster'!$AB105</f>
        <v>0</v>
      </c>
      <c r="AC105" s="51" t="str">
        <f>'[3]Daily Roster'!$AC105</f>
        <v>S.Sturm</v>
      </c>
      <c r="AD105" s="51" t="str">
        <f>'[3]Daily Roster'!$AD105</f>
        <v>A.Chong</v>
      </c>
      <c r="AE105" s="51">
        <f>'[3]Daily Roster'!$AE105</f>
        <v>0</v>
      </c>
      <c r="AF105" s="51" t="str">
        <f>'[3]Daily Roster'!$AF105</f>
        <v>S.Kirsa</v>
      </c>
      <c r="AG105" s="51" t="str">
        <f>'[3]Daily Roster'!$AG105</f>
        <v>N.Dirnbauer</v>
      </c>
      <c r="AH105" s="51" t="str">
        <f>'[3]Daily Roster'!$AH105</f>
        <v>Graham</v>
      </c>
      <c r="AI105" s="51">
        <f>'[3]Daily Roster'!$AI105</f>
        <v>0</v>
      </c>
      <c r="AJ105" s="51">
        <f>'[3]Daily Roster'!$AJ105</f>
        <v>0</v>
      </c>
    </row>
    <row r="106" spans="1:36" x14ac:dyDescent="0.3">
      <c r="A106" s="7">
        <v>43612</v>
      </c>
      <c r="B106" s="1" t="s">
        <v>5</v>
      </c>
      <c r="C106" s="56" t="str">
        <f>'[3]Daily Roster'!$C106</f>
        <v>Wendy</v>
      </c>
      <c r="D106" s="56" t="str">
        <f>'[3]Daily Roster'!$D106</f>
        <v>Bronwyn</v>
      </c>
      <c r="E106" s="51" t="str">
        <f>'[3]Daily Roster'!$E106</f>
        <v>Stav</v>
      </c>
      <c r="F106" s="51" t="str">
        <f>'[3]Daily Roster'!$F106</f>
        <v>V.Hill</v>
      </c>
      <c r="G106" s="51" t="str">
        <f>'[3]Daily Roster'!$G106</f>
        <v>qq</v>
      </c>
      <c r="H106" s="51">
        <f>'[3]Daily Roster'!$H106</f>
        <v>0</v>
      </c>
      <c r="I106" s="51">
        <f>'[3]Daily Roster'!$I106</f>
        <v>0</v>
      </c>
      <c r="J106" s="51" t="str">
        <f>'[3]Daily Roster'!$J106</f>
        <v>qq</v>
      </c>
      <c r="K106" s="51">
        <f>'[3]Daily Roster'!$K106</f>
        <v>0</v>
      </c>
      <c r="L106" s="51" t="str">
        <f>'[3]Daily Roster'!$L106</f>
        <v>qq</v>
      </c>
      <c r="M106" s="51" t="str">
        <f>'[3]Daily Roster'!$M106</f>
        <v>Brindha</v>
      </c>
      <c r="N106" s="51">
        <f>'[3]Daily Roster'!$N106</f>
        <v>0</v>
      </c>
      <c r="O106" s="51">
        <f>'[3]Daily Roster'!$O106</f>
        <v>0</v>
      </c>
      <c r="P106" s="51" t="str">
        <f>'[3]Daily Roster'!$P106</f>
        <v>Jane</v>
      </c>
      <c r="Q106" s="51" t="str">
        <f>'[3]Daily Roster'!$Q106</f>
        <v>Rasangi</v>
      </c>
      <c r="R106" s="51" t="str">
        <f>'[3]Daily Roster'!$R106</f>
        <v>Lynette</v>
      </c>
      <c r="S106" s="51" t="str">
        <f>'[3]Daily Roster'!$S106</f>
        <v>Arthur</v>
      </c>
      <c r="T106" s="51" t="str">
        <f>'[3]Daily Roster'!$T106</f>
        <v>Bunmi</v>
      </c>
      <c r="U106" s="51" t="str">
        <f>'[3]Daily Roster'!$U106</f>
        <v>R.Batagol</v>
      </c>
      <c r="V106" s="51" t="str">
        <f>'[3]Daily Roster'!$V106</f>
        <v>C.McAvaney</v>
      </c>
      <c r="W106" s="51" t="str">
        <f>'[3]Daily Roster'!$W106</f>
        <v>Erika</v>
      </c>
      <c r="X106" s="51" t="str">
        <f>'[3]Daily Roster'!$X106</f>
        <v>Huda</v>
      </c>
      <c r="Y106" s="51" t="str">
        <f>'[3]Daily Roster'!$Y106</f>
        <v>qq</v>
      </c>
      <c r="Z106" s="51" t="str">
        <f>'[3]Daily Roster'!$Z106</f>
        <v>V.Koo</v>
      </c>
      <c r="AA106" s="51">
        <f>'[3]Daily Roster'!$AA106</f>
        <v>0</v>
      </c>
      <c r="AB106" s="51">
        <f>'[3]Daily Roster'!$AB106</f>
        <v>0</v>
      </c>
      <c r="AC106" s="51" t="str">
        <f>'[3]Daily Roster'!$AC106</f>
        <v>S.Sturm</v>
      </c>
      <c r="AD106" s="51" t="str">
        <f>'[3]Daily Roster'!$AD106</f>
        <v>A.Chong</v>
      </c>
      <c r="AE106" s="51">
        <f>'[3]Daily Roster'!$AE106</f>
        <v>0</v>
      </c>
      <c r="AF106" s="51" t="str">
        <f>'[3]Daily Roster'!$AF106</f>
        <v>S.Kirsa</v>
      </c>
      <c r="AG106" s="51" t="str">
        <f>'[3]Daily Roster'!$AG106</f>
        <v>N.Dirnbauer</v>
      </c>
      <c r="AH106" s="51" t="str">
        <f>'[3]Daily Roster'!$AH106</f>
        <v>Graham</v>
      </c>
      <c r="AI106" s="51">
        <f>'[3]Daily Roster'!$AI106</f>
        <v>0</v>
      </c>
      <c r="AJ106" s="51">
        <f>'[3]Daily Roster'!$AJ106</f>
        <v>0</v>
      </c>
    </row>
    <row r="107" spans="1:36" x14ac:dyDescent="0.3">
      <c r="A107" s="7">
        <v>43613</v>
      </c>
      <c r="B107" s="1" t="s">
        <v>1</v>
      </c>
      <c r="C107" s="56" t="str">
        <f>'[3]Daily Roster'!$C107</f>
        <v>Tom</v>
      </c>
      <c r="D107" s="56" t="str">
        <f>'[3]Daily Roster'!$D107</f>
        <v>Bronwyn</v>
      </c>
      <c r="E107" s="51" t="str">
        <f>'[3]Daily Roster'!$E107</f>
        <v>qq</v>
      </c>
      <c r="F107" s="51" t="str">
        <f>'[3]Daily Roster'!$F107</f>
        <v>V.Hill</v>
      </c>
      <c r="G107" s="51" t="str">
        <f>'[3]Daily Roster'!$G107</f>
        <v>qq</v>
      </c>
      <c r="H107" s="51">
        <f>'[3]Daily Roster'!$H107</f>
        <v>0</v>
      </c>
      <c r="I107" s="51">
        <f>'[3]Daily Roster'!$I107</f>
        <v>0</v>
      </c>
      <c r="J107" s="51" t="str">
        <f>'[3]Daily Roster'!$J107</f>
        <v>qq</v>
      </c>
      <c r="K107" s="51">
        <f>'[3]Daily Roster'!$K107</f>
        <v>0</v>
      </c>
      <c r="L107" s="51" t="str">
        <f>'[3]Daily Roster'!$L107</f>
        <v>Marisa</v>
      </c>
      <c r="M107" s="51" t="str">
        <f>'[3]Daily Roster'!$M107</f>
        <v>Brindha</v>
      </c>
      <c r="N107" s="51">
        <f>'[3]Daily Roster'!$N107</f>
        <v>0</v>
      </c>
      <c r="O107" s="51">
        <f>'[3]Daily Roster'!$O107</f>
        <v>0</v>
      </c>
      <c r="P107" s="51" t="str">
        <f>'[3]Daily Roster'!$P107</f>
        <v>Jane</v>
      </c>
      <c r="Q107" s="51" t="str">
        <f>'[3]Daily Roster'!$Q107</f>
        <v>QQ</v>
      </c>
      <c r="R107" s="51" t="str">
        <f>'[3]Daily Roster'!$R107</f>
        <v>Lynette</v>
      </c>
      <c r="S107" s="51" t="str">
        <f>'[3]Daily Roster'!$S107</f>
        <v>Arthur</v>
      </c>
      <c r="T107" s="51" t="str">
        <f>'[3]Daily Roster'!$T107</f>
        <v>Bunmi</v>
      </c>
      <c r="U107" s="51" t="str">
        <f>'[3]Daily Roster'!$U107</f>
        <v>R.Batagol</v>
      </c>
      <c r="V107" s="51" t="str">
        <f>'[3]Daily Roster'!$V107</f>
        <v>C.McAvaney</v>
      </c>
      <c r="W107" s="51" t="str">
        <f>'[3]Daily Roster'!$W107</f>
        <v>Erika</v>
      </c>
      <c r="X107" s="51" t="str">
        <f>'[3]Daily Roster'!$X107</f>
        <v>Huda</v>
      </c>
      <c r="Y107" s="51" t="str">
        <f>'[3]Daily Roster'!$Y107</f>
        <v>qq</v>
      </c>
      <c r="Z107" s="51" t="str">
        <f>'[3]Daily Roster'!$Z107</f>
        <v>V.Koo</v>
      </c>
      <c r="AA107" s="51">
        <f>'[3]Daily Roster'!$AA107</f>
        <v>0</v>
      </c>
      <c r="AB107" s="51">
        <f>'[3]Daily Roster'!$AB107</f>
        <v>0</v>
      </c>
      <c r="AC107" s="51" t="str">
        <f>'[3]Daily Roster'!$AC107</f>
        <v>S.Sturm</v>
      </c>
      <c r="AD107" s="51" t="str">
        <f>'[3]Daily Roster'!$AD107</f>
        <v>A.Chong</v>
      </c>
      <c r="AE107" s="51">
        <f>'[3]Daily Roster'!$AE107</f>
        <v>0</v>
      </c>
      <c r="AF107" s="51" t="str">
        <f>'[3]Daily Roster'!$AF107</f>
        <v>S.Kirsa</v>
      </c>
      <c r="AG107" s="51" t="str">
        <f>'[3]Daily Roster'!$AG107</f>
        <v>N.Dirnbauer</v>
      </c>
      <c r="AH107" s="51" t="str">
        <f>'[3]Daily Roster'!$AH107</f>
        <v>Graham</v>
      </c>
      <c r="AI107" s="51">
        <f>'[3]Daily Roster'!$AI107</f>
        <v>0</v>
      </c>
      <c r="AJ107" s="51">
        <f>'[3]Daily Roster'!$AJ107</f>
        <v>0</v>
      </c>
    </row>
    <row r="108" spans="1:36" x14ac:dyDescent="0.3">
      <c r="A108" s="7">
        <v>43614</v>
      </c>
      <c r="B108" s="1" t="s">
        <v>2</v>
      </c>
      <c r="C108" s="56" t="str">
        <f>'[3]Daily Roster'!$C108</f>
        <v>Wendy</v>
      </c>
      <c r="D108" s="56" t="str">
        <f>'[3]Daily Roster'!$D108</f>
        <v>Bronwyn</v>
      </c>
      <c r="E108" s="51" t="str">
        <f>'[3]Daily Roster'!$E108</f>
        <v>Hayley</v>
      </c>
      <c r="F108" s="51" t="str">
        <f>'[3]Daily Roster'!$F108</f>
        <v>V.Hill</v>
      </c>
      <c r="G108" s="51" t="str">
        <f>'[3]Daily Roster'!$G108</f>
        <v>K.Tiong</v>
      </c>
      <c r="H108" s="51">
        <f>'[3]Daily Roster'!$H108</f>
        <v>0</v>
      </c>
      <c r="I108" s="51">
        <f>'[3]Daily Roster'!$I108</f>
        <v>0</v>
      </c>
      <c r="J108" s="51" t="str">
        <f>'[3]Daily Roster'!$J108</f>
        <v>Connie</v>
      </c>
      <c r="K108" s="51">
        <f>'[3]Daily Roster'!$K108</f>
        <v>0</v>
      </c>
      <c r="L108" s="51" t="str">
        <f>'[3]Daily Roster'!$L108</f>
        <v>Marisa</v>
      </c>
      <c r="M108" s="51" t="str">
        <f>'[3]Daily Roster'!$M108</f>
        <v>Louise</v>
      </c>
      <c r="N108" s="51">
        <f>'[3]Daily Roster'!$N108</f>
        <v>0</v>
      </c>
      <c r="O108" s="51">
        <f>'[3]Daily Roster'!$O108</f>
        <v>0</v>
      </c>
      <c r="P108" s="51" t="str">
        <f>'[3]Daily Roster'!$P108</f>
        <v>Jane</v>
      </c>
      <c r="Q108" s="51" t="str">
        <f>'[3]Daily Roster'!$Q108</f>
        <v>Rasangi</v>
      </c>
      <c r="R108" s="51" t="str">
        <f>'[3]Daily Roster'!$R108</f>
        <v>Lynette</v>
      </c>
      <c r="S108" s="51" t="str">
        <f>'[3]Daily Roster'!$S108</f>
        <v>Arthur</v>
      </c>
      <c r="T108" s="51" t="str">
        <f>'[3]Daily Roster'!$T108</f>
        <v>Bunmi</v>
      </c>
      <c r="U108" s="51" t="str">
        <f>'[3]Daily Roster'!$U108</f>
        <v>qq</v>
      </c>
      <c r="V108" s="51" t="str">
        <f>'[3]Daily Roster'!$V108</f>
        <v>C.McAvaney</v>
      </c>
      <c r="W108" s="51" t="str">
        <f>'[3]Daily Roster'!$W108</f>
        <v>Erika</v>
      </c>
      <c r="X108" s="51" t="str">
        <f>'[3]Daily Roster'!$X108</f>
        <v>qq</v>
      </c>
      <c r="Y108" s="51" t="str">
        <f>'[3]Daily Roster'!$Y108</f>
        <v>Kaman</v>
      </c>
      <c r="Z108" s="51" t="str">
        <f>'[3]Daily Roster'!$Z108</f>
        <v>V.Koo</v>
      </c>
      <c r="AA108" s="51">
        <f>'[3]Daily Roster'!$AA108</f>
        <v>0</v>
      </c>
      <c r="AB108" s="51">
        <f>'[3]Daily Roster'!$AB108</f>
        <v>0</v>
      </c>
      <c r="AC108" s="51" t="str">
        <f>'[3]Daily Roster'!$AC108</f>
        <v>S.Sturm</v>
      </c>
      <c r="AD108" s="51" t="str">
        <f>'[3]Daily Roster'!$AD108</f>
        <v>A.Chong</v>
      </c>
      <c r="AE108" s="51">
        <f>'[3]Daily Roster'!$AE108</f>
        <v>0</v>
      </c>
      <c r="AF108" s="51" t="str">
        <f>'[3]Daily Roster'!$AF108</f>
        <v>S.Kirsa</v>
      </c>
      <c r="AG108" s="51" t="str">
        <f>'[3]Daily Roster'!$AG108</f>
        <v>N.Dirnbauer</v>
      </c>
      <c r="AH108" s="51" t="str">
        <f>'[3]Daily Roster'!$AH108</f>
        <v>Graham</v>
      </c>
      <c r="AI108" s="51">
        <f>'[3]Daily Roster'!$AI108</f>
        <v>0</v>
      </c>
      <c r="AJ108" s="51">
        <f>'[3]Daily Roster'!$AJ108</f>
        <v>0</v>
      </c>
    </row>
    <row r="109" spans="1:36" x14ac:dyDescent="0.3">
      <c r="A109" s="7">
        <v>43615</v>
      </c>
      <c r="B109" s="1" t="s">
        <v>3</v>
      </c>
      <c r="C109" s="56" t="str">
        <f>'[3]Daily Roster'!$C109</f>
        <v>Tom</v>
      </c>
      <c r="D109" s="56" t="str">
        <f>'[3]Daily Roster'!$D109</f>
        <v>Hayley</v>
      </c>
      <c r="E109" s="51" t="str">
        <f>'[3]Daily Roster'!$E109</f>
        <v>qq</v>
      </c>
      <c r="F109" s="51" t="str">
        <f>'[3]Daily Roster'!$F109</f>
        <v>V.Hill</v>
      </c>
      <c r="G109" s="51" t="str">
        <f>'[3]Daily Roster'!$G109</f>
        <v>K.Tiong</v>
      </c>
      <c r="H109" s="51">
        <f>'[3]Daily Roster'!$H109</f>
        <v>0</v>
      </c>
      <c r="I109" s="51">
        <f>'[3]Daily Roster'!$I109</f>
        <v>0</v>
      </c>
      <c r="J109" s="51" t="str">
        <f>'[3]Daily Roster'!$J109</f>
        <v>Connie</v>
      </c>
      <c r="K109" s="51">
        <f>'[3]Daily Roster'!$K109</f>
        <v>0</v>
      </c>
      <c r="L109" s="51" t="str">
        <f>'[3]Daily Roster'!$L109</f>
        <v>Marisa</v>
      </c>
      <c r="M109" s="51" t="str">
        <f>'[3]Daily Roster'!$M109</f>
        <v>Louise</v>
      </c>
      <c r="N109" s="51">
        <f>'[3]Daily Roster'!$N109</f>
        <v>0</v>
      </c>
      <c r="O109" s="51">
        <f>'[3]Daily Roster'!$O109</f>
        <v>0</v>
      </c>
      <c r="P109" s="51" t="str">
        <f>'[3]Daily Roster'!$P109</f>
        <v>Jane</v>
      </c>
      <c r="Q109" s="51" t="str">
        <f>'[3]Daily Roster'!$Q109</f>
        <v>Rasangi</v>
      </c>
      <c r="R109" s="51" t="str">
        <f>'[3]Daily Roster'!$R109</f>
        <v>Lynette</v>
      </c>
      <c r="S109" s="51" t="str">
        <f>'[3]Daily Roster'!$S109</f>
        <v>Arthur</v>
      </c>
      <c r="T109" s="51" t="str">
        <f>'[3]Daily Roster'!$T109</f>
        <v>Bunmi</v>
      </c>
      <c r="U109" s="51" t="str">
        <f>'[3]Daily Roster'!$U109</f>
        <v>qq</v>
      </c>
      <c r="V109" s="51" t="str">
        <f>'[3]Daily Roster'!$V109</f>
        <v>QQ</v>
      </c>
      <c r="W109" s="51" t="str">
        <f>'[3]Daily Roster'!$W109</f>
        <v>qq</v>
      </c>
      <c r="X109" s="51" t="str">
        <f>'[3]Daily Roster'!$X109</f>
        <v>qq</v>
      </c>
      <c r="Y109" s="51" t="str">
        <f>'[3]Daily Roster'!$Y109</f>
        <v>Kaman</v>
      </c>
      <c r="Z109" s="51" t="str">
        <f>'[3]Daily Roster'!$Z109</f>
        <v>V.Koo</v>
      </c>
      <c r="AA109" s="51">
        <f>'[3]Daily Roster'!$AA109</f>
        <v>0</v>
      </c>
      <c r="AB109" s="51">
        <f>'[3]Daily Roster'!$AB109</f>
        <v>0</v>
      </c>
      <c r="AC109" s="51" t="str">
        <f>'[3]Daily Roster'!$AC109</f>
        <v>S.Sturm</v>
      </c>
      <c r="AD109" s="51" t="str">
        <f>'[3]Daily Roster'!$AD109</f>
        <v>A.Chong</v>
      </c>
      <c r="AE109" s="51">
        <f>'[3]Daily Roster'!$AE109</f>
        <v>0</v>
      </c>
      <c r="AF109" s="51" t="str">
        <f>'[3]Daily Roster'!$AF109</f>
        <v>S.Kirsa</v>
      </c>
      <c r="AG109" s="51" t="str">
        <f>'[3]Daily Roster'!$AG109</f>
        <v>N.Dirnbauer</v>
      </c>
      <c r="AH109" s="51" t="str">
        <f>'[3]Daily Roster'!$AH109</f>
        <v>Graham</v>
      </c>
      <c r="AI109" s="51">
        <f>'[3]Daily Roster'!$AI109</f>
        <v>0</v>
      </c>
      <c r="AJ109" s="51">
        <f>'[3]Daily Roster'!$AJ109</f>
        <v>0</v>
      </c>
    </row>
    <row r="110" spans="1:36" x14ac:dyDescent="0.3">
      <c r="A110" s="7">
        <v>43616</v>
      </c>
      <c r="B110" s="1" t="s">
        <v>4</v>
      </c>
      <c r="C110" s="56" t="str">
        <f>'[3]Daily Roster'!$C110</f>
        <v>Wendy</v>
      </c>
      <c r="D110" s="56" t="str">
        <f>'[3]Daily Roster'!$D110</f>
        <v>qq</v>
      </c>
      <c r="E110" s="51" t="str">
        <f>'[3]Daily Roster'!$E110</f>
        <v>qq</v>
      </c>
      <c r="F110" s="51" t="str">
        <f>'[3]Daily Roster'!$F110</f>
        <v>V.Hill</v>
      </c>
      <c r="G110" s="51" t="str">
        <f>'[3]Daily Roster'!$G110</f>
        <v>qq</v>
      </c>
      <c r="H110" s="51">
        <f>'[3]Daily Roster'!$H110</f>
        <v>0</v>
      </c>
      <c r="I110" s="51">
        <f>'[3]Daily Roster'!$I110</f>
        <v>0</v>
      </c>
      <c r="J110" s="51" t="str">
        <f>'[3]Daily Roster'!$J110</f>
        <v>Connie</v>
      </c>
      <c r="K110" s="51">
        <f>'[3]Daily Roster'!$K110</f>
        <v>0</v>
      </c>
      <c r="L110" s="51" t="str">
        <f>'[3]Daily Roster'!$L110</f>
        <v>qq</v>
      </c>
      <c r="M110" s="51" t="str">
        <f>'[3]Daily Roster'!$M110</f>
        <v>Louise</v>
      </c>
      <c r="N110" s="51">
        <f>'[3]Daily Roster'!$N110</f>
        <v>0</v>
      </c>
      <c r="O110" s="51">
        <f>'[3]Daily Roster'!$O110</f>
        <v>0</v>
      </c>
      <c r="P110" s="51" t="str">
        <f>'[3]Daily Roster'!$P110</f>
        <v>Jane</v>
      </c>
      <c r="Q110" s="51" t="str">
        <f>'[3]Daily Roster'!$Q110</f>
        <v>Rasangi</v>
      </c>
      <c r="R110" s="51" t="str">
        <f>'[3]Daily Roster'!$R110</f>
        <v>Lynette</v>
      </c>
      <c r="S110" s="51" t="str">
        <f>'[3]Daily Roster'!$S110</f>
        <v>Arthur</v>
      </c>
      <c r="T110" s="51" t="str">
        <f>'[3]Daily Roster'!$T110</f>
        <v>Bunmi</v>
      </c>
      <c r="U110" s="51" t="str">
        <f>'[3]Daily Roster'!$U110</f>
        <v>qq</v>
      </c>
      <c r="V110" s="51" t="str">
        <f>'[3]Daily Roster'!$V110</f>
        <v>C.McAvaney</v>
      </c>
      <c r="W110" s="51" t="str">
        <f>'[3]Daily Roster'!$W110</f>
        <v>Erika</v>
      </c>
      <c r="X110" s="51" t="str">
        <f>'[3]Daily Roster'!$X110</f>
        <v>qq</v>
      </c>
      <c r="Y110" s="51" t="str">
        <f>'[3]Daily Roster'!$Y110</f>
        <v>qq</v>
      </c>
      <c r="Z110" s="51" t="str">
        <f>'[3]Daily Roster'!$Z110</f>
        <v>V.Koo</v>
      </c>
      <c r="AA110" s="51">
        <f>'[3]Daily Roster'!$AA110</f>
        <v>0</v>
      </c>
      <c r="AB110" s="51">
        <f>'[3]Daily Roster'!$AB110</f>
        <v>0</v>
      </c>
      <c r="AC110" s="51" t="str">
        <f>'[3]Daily Roster'!$AC110</f>
        <v>S.Sturm</v>
      </c>
      <c r="AD110" s="51" t="str">
        <f>'[3]Daily Roster'!$AD110</f>
        <v>A.Chong</v>
      </c>
      <c r="AE110" s="51">
        <f>'[3]Daily Roster'!$AE110</f>
        <v>0</v>
      </c>
      <c r="AF110" s="51" t="str">
        <f>'[3]Daily Roster'!$AF110</f>
        <v>S.Kirsa</v>
      </c>
      <c r="AG110" s="51" t="str">
        <f>'[3]Daily Roster'!$AG110</f>
        <v>N.Dirnbauer</v>
      </c>
      <c r="AH110" s="51" t="str">
        <f>'[3]Daily Roster'!$AH110</f>
        <v>Graham</v>
      </c>
      <c r="AI110" s="51">
        <f>'[3]Daily Roster'!$AI110</f>
        <v>0</v>
      </c>
      <c r="AJ110" s="51">
        <f>'[3]Daily Roster'!$AJ110</f>
        <v>0</v>
      </c>
    </row>
    <row r="111" spans="1:36" x14ac:dyDescent="0.3">
      <c r="A111" s="7">
        <v>43619</v>
      </c>
      <c r="B111" s="1" t="s">
        <v>5</v>
      </c>
      <c r="C111" s="56" t="str">
        <f>'[3]Daily Roster'!$C111</f>
        <v>Wendy</v>
      </c>
      <c r="D111" s="56" t="str">
        <f>'[3]Daily Roster'!$D111</f>
        <v>Bronwyn</v>
      </c>
      <c r="E111" s="51" t="str">
        <f>'[3]Daily Roster'!$E111</f>
        <v>Stav</v>
      </c>
      <c r="F111" s="51" t="str">
        <f>'[3]Daily Roster'!$F111</f>
        <v>V.Hill</v>
      </c>
      <c r="G111" s="51" t="str">
        <f>'[3]Daily Roster'!$G111</f>
        <v>qq</v>
      </c>
      <c r="H111" s="51">
        <f>'[3]Daily Roster'!$H111</f>
        <v>0</v>
      </c>
      <c r="I111" s="51">
        <f>'[3]Daily Roster'!$I111</f>
        <v>0</v>
      </c>
      <c r="J111" s="51">
        <f>'[3]Daily Roster'!$J111</f>
        <v>0</v>
      </c>
      <c r="K111" s="51">
        <f>'[3]Daily Roster'!$K111</f>
        <v>0</v>
      </c>
      <c r="L111" s="51" t="str">
        <f>'[3]Daily Roster'!$L111</f>
        <v>qq</v>
      </c>
      <c r="M111" s="51" t="str">
        <f>'[3]Daily Roster'!$M111</f>
        <v>Brindha</v>
      </c>
      <c r="N111" s="51">
        <f>'[3]Daily Roster'!$N111</f>
        <v>0</v>
      </c>
      <c r="O111" s="51">
        <f>'[3]Daily Roster'!$O111</f>
        <v>0</v>
      </c>
      <c r="P111" s="51" t="str">
        <f>'[3]Daily Roster'!$P111</f>
        <v>Jane</v>
      </c>
      <c r="Q111" s="51" t="str">
        <f>'[3]Daily Roster'!$Q111</f>
        <v>Rasangi</v>
      </c>
      <c r="R111" s="51" t="str">
        <f>'[3]Daily Roster'!$R111</f>
        <v>Lynette</v>
      </c>
      <c r="S111" s="51" t="str">
        <f>'[3]Daily Roster'!$S111</f>
        <v>Arthur</v>
      </c>
      <c r="T111" s="51" t="str">
        <f>'[3]Daily Roster'!$T111</f>
        <v>Bunmi</v>
      </c>
      <c r="U111" s="51" t="str">
        <f>'[3]Daily Roster'!$U111</f>
        <v>R.Batagol</v>
      </c>
      <c r="V111" s="51" t="str">
        <f>'[3]Daily Roster'!$V111</f>
        <v>C.McAvaney</v>
      </c>
      <c r="W111" s="51" t="str">
        <f>'[3]Daily Roster'!$W111</f>
        <v>Erika</v>
      </c>
      <c r="X111" s="51" t="str">
        <f>'[3]Daily Roster'!$X111</f>
        <v>Huda</v>
      </c>
      <c r="Y111" s="51" t="str">
        <f>'[3]Daily Roster'!$Y111</f>
        <v>qq</v>
      </c>
      <c r="Z111" s="51" t="str">
        <f>'[3]Daily Roster'!$Z111</f>
        <v>V.Koo</v>
      </c>
      <c r="AA111" s="51">
        <f>'[3]Daily Roster'!$AA111</f>
        <v>0</v>
      </c>
      <c r="AB111" s="51">
        <f>'[3]Daily Roster'!$AB111</f>
        <v>0</v>
      </c>
      <c r="AC111" s="51" t="str">
        <f>'[3]Daily Roster'!$AC111</f>
        <v>S.Sturm</v>
      </c>
      <c r="AD111" s="51" t="str">
        <f>'[3]Daily Roster'!$AD111</f>
        <v>A.Chong</v>
      </c>
      <c r="AE111" s="51">
        <f>'[3]Daily Roster'!$AE111</f>
        <v>0</v>
      </c>
      <c r="AF111" s="51" t="str">
        <f>'[3]Daily Roster'!$AF111</f>
        <v>S.Kirsa</v>
      </c>
      <c r="AG111" s="51" t="str">
        <f>'[3]Daily Roster'!$AG111</f>
        <v>N.Dirnbauer</v>
      </c>
      <c r="AH111" s="51" t="str">
        <f>'[3]Daily Roster'!$AH111</f>
        <v>Graham</v>
      </c>
      <c r="AI111" s="51">
        <f>'[3]Daily Roster'!$AI111</f>
        <v>0</v>
      </c>
      <c r="AJ111" s="51">
        <f>'[3]Daily Roster'!$AJ111</f>
        <v>0</v>
      </c>
    </row>
    <row r="112" spans="1:36" x14ac:dyDescent="0.3">
      <c r="A112" s="7">
        <v>43620</v>
      </c>
      <c r="B112" s="1" t="s">
        <v>1</v>
      </c>
      <c r="C112" s="56" t="str">
        <f>'[3]Daily Roster'!$C112</f>
        <v>Tom</v>
      </c>
      <c r="D112" s="56" t="str">
        <f>'[3]Daily Roster'!$D112</f>
        <v>Bronwyn</v>
      </c>
      <c r="E112" s="51" t="str">
        <f>'[3]Daily Roster'!$E112</f>
        <v>qq</v>
      </c>
      <c r="F112" s="51" t="str">
        <f>'[3]Daily Roster'!$F112</f>
        <v>V.Hill</v>
      </c>
      <c r="G112" s="51" t="str">
        <f>'[3]Daily Roster'!$G112</f>
        <v>K.Tiong</v>
      </c>
      <c r="H112" s="51">
        <f>'[3]Daily Roster'!$H112</f>
        <v>0</v>
      </c>
      <c r="I112" s="51">
        <f>'[3]Daily Roster'!$I112</f>
        <v>0</v>
      </c>
      <c r="J112" s="51">
        <f>'[3]Daily Roster'!$J112</f>
        <v>0</v>
      </c>
      <c r="K112" s="51">
        <f>'[3]Daily Roster'!$K112</f>
        <v>0</v>
      </c>
      <c r="L112" s="51" t="str">
        <f>'[3]Daily Roster'!$L112</f>
        <v>Marisa</v>
      </c>
      <c r="M112" s="51" t="str">
        <f>'[3]Daily Roster'!$M112</f>
        <v>Brindha</v>
      </c>
      <c r="N112" s="51">
        <f>'[3]Daily Roster'!$N112</f>
        <v>0</v>
      </c>
      <c r="O112" s="51">
        <f>'[3]Daily Roster'!$O112</f>
        <v>0</v>
      </c>
      <c r="P112" s="51" t="str">
        <f>'[3]Daily Roster'!$P112</f>
        <v>Jane</v>
      </c>
      <c r="Q112" s="51" t="str">
        <f>'[3]Daily Roster'!$Q112</f>
        <v>qq</v>
      </c>
      <c r="R112" s="51" t="str">
        <f>'[3]Daily Roster'!$R112</f>
        <v>Lynette</v>
      </c>
      <c r="S112" s="51" t="str">
        <f>'[3]Daily Roster'!$S112</f>
        <v>Arthur</v>
      </c>
      <c r="T112" s="51" t="str">
        <f>'[3]Daily Roster'!$T112</f>
        <v>Bunmi</v>
      </c>
      <c r="U112" s="51" t="str">
        <f>'[3]Daily Roster'!$U112</f>
        <v>R.Batagol</v>
      </c>
      <c r="V112" s="51" t="str">
        <f>'[3]Daily Roster'!$V112</f>
        <v>C.McAvaney</v>
      </c>
      <c r="W112" s="51" t="str">
        <f>'[3]Daily Roster'!$W112</f>
        <v>Erika</v>
      </c>
      <c r="X112" s="51" t="str">
        <f>'[3]Daily Roster'!$X112</f>
        <v>Huda</v>
      </c>
      <c r="Y112" s="51" t="str">
        <f>'[3]Daily Roster'!$Y112</f>
        <v>qq</v>
      </c>
      <c r="Z112" s="51" t="str">
        <f>'[3]Daily Roster'!$Z112</f>
        <v>V.Koo</v>
      </c>
      <c r="AA112" s="51">
        <f>'[3]Daily Roster'!$AA112</f>
        <v>0</v>
      </c>
      <c r="AB112" s="51">
        <f>'[3]Daily Roster'!$AB112</f>
        <v>0</v>
      </c>
      <c r="AC112" s="51" t="str">
        <f>'[3]Daily Roster'!$AC112</f>
        <v>S.Sturm</v>
      </c>
      <c r="AD112" s="51" t="str">
        <f>'[3]Daily Roster'!$AD112</f>
        <v>A.Chong</v>
      </c>
      <c r="AE112" s="51">
        <f>'[3]Daily Roster'!$AE112</f>
        <v>0</v>
      </c>
      <c r="AF112" s="51" t="str">
        <f>'[3]Daily Roster'!$AF112</f>
        <v>S.Kirsa</v>
      </c>
      <c r="AG112" s="51" t="str">
        <f>'[3]Daily Roster'!$AG112</f>
        <v>N.Dirnbauer</v>
      </c>
      <c r="AH112" s="51" t="str">
        <f>'[3]Daily Roster'!$AH112</f>
        <v>Graham</v>
      </c>
      <c r="AI112" s="51">
        <f>'[3]Daily Roster'!$AI112</f>
        <v>0</v>
      </c>
      <c r="AJ112" s="51">
        <f>'[3]Daily Roster'!$AJ112</f>
        <v>0</v>
      </c>
    </row>
    <row r="113" spans="1:36" x14ac:dyDescent="0.3">
      <c r="A113" s="7">
        <v>43621</v>
      </c>
      <c r="B113" s="1" t="s">
        <v>2</v>
      </c>
      <c r="C113" s="56" t="str">
        <f>'[3]Daily Roster'!$C113</f>
        <v>Wendy</v>
      </c>
      <c r="D113" s="56" t="str">
        <f>'[3]Daily Roster'!$D113</f>
        <v>Hayley</v>
      </c>
      <c r="E113" s="51" t="str">
        <f>'[3]Daily Roster'!$E113</f>
        <v>qq</v>
      </c>
      <c r="F113" s="51" t="str">
        <f>'[3]Daily Roster'!$F113</f>
        <v>V.Hill</v>
      </c>
      <c r="G113" s="51" t="str">
        <f>'[3]Daily Roster'!$G113</f>
        <v>K.Tiong</v>
      </c>
      <c r="H113" s="51">
        <f>'[3]Daily Roster'!$H113</f>
        <v>0</v>
      </c>
      <c r="I113" s="51">
        <f>'[3]Daily Roster'!$I113</f>
        <v>0</v>
      </c>
      <c r="J113" s="51">
        <f>'[3]Daily Roster'!$J113</f>
        <v>0</v>
      </c>
      <c r="K113" s="51">
        <f>'[3]Daily Roster'!$K113</f>
        <v>0</v>
      </c>
      <c r="L113" s="51" t="str">
        <f>'[3]Daily Roster'!$L113</f>
        <v>Marisa</v>
      </c>
      <c r="M113" s="51" t="str">
        <f>'[3]Daily Roster'!$M113</f>
        <v>Brindha</v>
      </c>
      <c r="N113" s="51">
        <f>'[3]Daily Roster'!$N113</f>
        <v>0</v>
      </c>
      <c r="O113" s="51">
        <f>'[3]Daily Roster'!$O113</f>
        <v>0</v>
      </c>
      <c r="P113" s="51" t="str">
        <f>'[3]Daily Roster'!$P113</f>
        <v>Jane</v>
      </c>
      <c r="Q113" s="51" t="str">
        <f>'[3]Daily Roster'!$Q113</f>
        <v>Rasangi</v>
      </c>
      <c r="R113" s="51" t="str">
        <f>'[3]Daily Roster'!$R113</f>
        <v>Lynette</v>
      </c>
      <c r="S113" s="51" t="str">
        <f>'[3]Daily Roster'!$S113</f>
        <v>Arthur</v>
      </c>
      <c r="T113" s="51" t="str">
        <f>'[3]Daily Roster'!$T113</f>
        <v>Bunmi</v>
      </c>
      <c r="U113" s="51" t="str">
        <f>'[3]Daily Roster'!$U113</f>
        <v>qq</v>
      </c>
      <c r="V113" s="51" t="str">
        <f>'[3]Daily Roster'!$V113</f>
        <v>C.McAvaney</v>
      </c>
      <c r="W113" s="51" t="str">
        <f>'[3]Daily Roster'!$W113</f>
        <v>Erika</v>
      </c>
      <c r="X113" s="51" t="str">
        <f>'[3]Daily Roster'!$X113</f>
        <v>qq</v>
      </c>
      <c r="Y113" s="51" t="str">
        <f>'[3]Daily Roster'!$Y113</f>
        <v>Kaman</v>
      </c>
      <c r="Z113" s="51" t="str">
        <f>'[3]Daily Roster'!$Z113</f>
        <v>Paree</v>
      </c>
      <c r="AA113" s="51">
        <f>'[3]Daily Roster'!$AA113</f>
        <v>0</v>
      </c>
      <c r="AB113" s="51">
        <f>'[3]Daily Roster'!$AB113</f>
        <v>0</v>
      </c>
      <c r="AC113" s="51" t="str">
        <f>'[3]Daily Roster'!$AC113</f>
        <v>S.Sturm</v>
      </c>
      <c r="AD113" s="51" t="str">
        <f>'[3]Daily Roster'!$AD113</f>
        <v>A.Chong</v>
      </c>
      <c r="AE113" s="51">
        <f>'[3]Daily Roster'!$AE113</f>
        <v>0</v>
      </c>
      <c r="AF113" s="51" t="str">
        <f>'[3]Daily Roster'!$AF113</f>
        <v>S.Kirsa</v>
      </c>
      <c r="AG113" s="51" t="str">
        <f>'[3]Daily Roster'!$AG113</f>
        <v>N.Dirnbauer</v>
      </c>
      <c r="AH113" s="51" t="str">
        <f>'[3]Daily Roster'!$AH113</f>
        <v>Graham</v>
      </c>
      <c r="AI113" s="51">
        <f>'[3]Daily Roster'!$AI113</f>
        <v>0</v>
      </c>
      <c r="AJ113" s="51">
        <f>'[3]Daily Roster'!$AJ113</f>
        <v>0</v>
      </c>
    </row>
    <row r="114" spans="1:36" x14ac:dyDescent="0.3">
      <c r="A114" s="7">
        <v>43622</v>
      </c>
      <c r="B114" s="1" t="s">
        <v>3</v>
      </c>
      <c r="C114" s="56" t="str">
        <f>'[3]Daily Roster'!$C114</f>
        <v>Tom</v>
      </c>
      <c r="D114" s="56" t="str">
        <f>'[3]Daily Roster'!$D114</f>
        <v>Hayley</v>
      </c>
      <c r="E114" s="51" t="str">
        <f>'[3]Daily Roster'!$E114</f>
        <v>qq</v>
      </c>
      <c r="F114" s="51" t="str">
        <f>'[3]Daily Roster'!$F114</f>
        <v>V.Hill</v>
      </c>
      <c r="G114" s="51" t="str">
        <f>'[3]Daily Roster'!$G114</f>
        <v>K.Tiong</v>
      </c>
      <c r="H114" s="51">
        <f>'[3]Daily Roster'!$H114</f>
        <v>0</v>
      </c>
      <c r="I114" s="51">
        <f>'[3]Daily Roster'!$I114</f>
        <v>0</v>
      </c>
      <c r="J114" s="51">
        <f>'[3]Daily Roster'!$J114</f>
        <v>0</v>
      </c>
      <c r="K114" s="51">
        <f>'[3]Daily Roster'!$K114</f>
        <v>0</v>
      </c>
      <c r="L114" s="51" t="str">
        <f>'[3]Daily Roster'!$L114</f>
        <v>Marisa</v>
      </c>
      <c r="M114" s="51" t="str">
        <f>'[3]Daily Roster'!$M114</f>
        <v>Louise</v>
      </c>
      <c r="N114" s="51">
        <f>'[3]Daily Roster'!$N114</f>
        <v>0</v>
      </c>
      <c r="O114" s="51">
        <f>'[3]Daily Roster'!$O114</f>
        <v>0</v>
      </c>
      <c r="P114" s="51" t="str">
        <f>'[3]Daily Roster'!$P114</f>
        <v>Jane</v>
      </c>
      <c r="Q114" s="51" t="str">
        <f>'[3]Daily Roster'!$Q114</f>
        <v>Rasangi</v>
      </c>
      <c r="R114" s="51" t="str">
        <f>'[3]Daily Roster'!$R114</f>
        <v>Lynette</v>
      </c>
      <c r="S114" s="51" t="str">
        <f>'[3]Daily Roster'!$S114</f>
        <v>Arthur</v>
      </c>
      <c r="T114" s="51" t="str">
        <f>'[3]Daily Roster'!$T114</f>
        <v>Bunmi</v>
      </c>
      <c r="U114" s="51" t="str">
        <f>'[3]Daily Roster'!$U114</f>
        <v>qq</v>
      </c>
      <c r="V114" s="51" t="str">
        <f>'[3]Daily Roster'!$V114</f>
        <v>QQ</v>
      </c>
      <c r="W114" s="51" t="str">
        <f>'[3]Daily Roster'!$W114</f>
        <v>qq</v>
      </c>
      <c r="X114" s="51" t="str">
        <f>'[3]Daily Roster'!$X114</f>
        <v>qq</v>
      </c>
      <c r="Y114" s="51" t="str">
        <f>'[3]Daily Roster'!$Y114</f>
        <v>Kaman</v>
      </c>
      <c r="Z114" s="51" t="str">
        <f>'[3]Daily Roster'!$Z114</f>
        <v>V.Koo</v>
      </c>
      <c r="AA114" s="51">
        <f>'[3]Daily Roster'!$AA114</f>
        <v>0</v>
      </c>
      <c r="AB114" s="51">
        <f>'[3]Daily Roster'!$AB114</f>
        <v>0</v>
      </c>
      <c r="AC114" s="51" t="str">
        <f>'[3]Daily Roster'!$AC114</f>
        <v>S.Sturm</v>
      </c>
      <c r="AD114" s="51" t="str">
        <f>'[3]Daily Roster'!$AD114</f>
        <v>A.Chong</v>
      </c>
      <c r="AE114" s="51">
        <f>'[3]Daily Roster'!$AE114</f>
        <v>0</v>
      </c>
      <c r="AF114" s="51" t="str">
        <f>'[3]Daily Roster'!$AF114</f>
        <v>S.Kirsa</v>
      </c>
      <c r="AG114" s="51" t="str">
        <f>'[3]Daily Roster'!$AG114</f>
        <v>N.Dirnbauer</v>
      </c>
      <c r="AH114" s="51" t="str">
        <f>'[3]Daily Roster'!$AH114</f>
        <v>Graham</v>
      </c>
      <c r="AI114" s="51">
        <f>'[3]Daily Roster'!$AI114</f>
        <v>0</v>
      </c>
      <c r="AJ114" s="51">
        <f>'[3]Daily Roster'!$AJ114</f>
        <v>0</v>
      </c>
    </row>
    <row r="115" spans="1:36" x14ac:dyDescent="0.3">
      <c r="A115" s="7">
        <v>43623</v>
      </c>
      <c r="B115" s="1" t="s">
        <v>4</v>
      </c>
      <c r="C115" s="56" t="str">
        <f>'[3]Daily Roster'!$C115</f>
        <v>Wendy</v>
      </c>
      <c r="D115" s="56" t="str">
        <f>'[3]Daily Roster'!$D115</f>
        <v>Hayley</v>
      </c>
      <c r="E115" s="51" t="str">
        <f>'[3]Daily Roster'!$E115</f>
        <v>qq</v>
      </c>
      <c r="F115" s="51" t="str">
        <f>'[3]Daily Roster'!$F115</f>
        <v>V.Hill</v>
      </c>
      <c r="G115" s="51" t="str">
        <f>'[3]Daily Roster'!$G115</f>
        <v>qq</v>
      </c>
      <c r="H115" s="51">
        <f>'[3]Daily Roster'!$H115</f>
        <v>0</v>
      </c>
      <c r="I115" s="51">
        <f>'[3]Daily Roster'!$I115</f>
        <v>0</v>
      </c>
      <c r="J115" s="51">
        <f>'[3]Daily Roster'!$J115</f>
        <v>0</v>
      </c>
      <c r="K115" s="51">
        <f>'[3]Daily Roster'!$K115</f>
        <v>0</v>
      </c>
      <c r="L115" s="51" t="str">
        <f>'[3]Daily Roster'!$L115</f>
        <v>qq</v>
      </c>
      <c r="M115" s="51" t="str">
        <f>'[3]Daily Roster'!$M115</f>
        <v>Louise</v>
      </c>
      <c r="N115" s="51">
        <f>'[3]Daily Roster'!$N115</f>
        <v>0</v>
      </c>
      <c r="O115" s="51">
        <f>'[3]Daily Roster'!$O115</f>
        <v>0</v>
      </c>
      <c r="P115" s="51" t="str">
        <f>'[3]Daily Roster'!$P115</f>
        <v>Jane</v>
      </c>
      <c r="Q115" s="51" t="str">
        <f>'[3]Daily Roster'!$Q115</f>
        <v>qq</v>
      </c>
      <c r="R115" s="51" t="str">
        <f>'[3]Daily Roster'!$R115</f>
        <v>Lynette</v>
      </c>
      <c r="S115" s="51" t="str">
        <f>'[3]Daily Roster'!$S115</f>
        <v>Arthur</v>
      </c>
      <c r="T115" s="51" t="str">
        <f>'[3]Daily Roster'!$T115</f>
        <v>Bunmi</v>
      </c>
      <c r="U115" s="51" t="str">
        <f>'[3]Daily Roster'!$U115</f>
        <v>qq</v>
      </c>
      <c r="V115" s="51" t="str">
        <f>'[3]Daily Roster'!$V115</f>
        <v>C.McAvaney</v>
      </c>
      <c r="W115" s="51" t="str">
        <f>'[3]Daily Roster'!$W115</f>
        <v>Erika</v>
      </c>
      <c r="X115" s="51" t="str">
        <f>'[3]Daily Roster'!$X115</f>
        <v>qq</v>
      </c>
      <c r="Y115" s="51" t="str">
        <f>'[3]Daily Roster'!$Y115</f>
        <v>Kaman</v>
      </c>
      <c r="Z115" s="51" t="str">
        <f>'[3]Daily Roster'!$Z115</f>
        <v>V.Koo</v>
      </c>
      <c r="AA115" s="51">
        <f>'[3]Daily Roster'!$AA115</f>
        <v>0</v>
      </c>
      <c r="AB115" s="51">
        <f>'[3]Daily Roster'!$AB115</f>
        <v>0</v>
      </c>
      <c r="AC115" s="51" t="str">
        <f>'[3]Daily Roster'!$AC115</f>
        <v>S.Sturm</v>
      </c>
      <c r="AD115" s="51" t="str">
        <f>'[3]Daily Roster'!$AD115</f>
        <v>A.Chong</v>
      </c>
      <c r="AE115" s="51">
        <f>'[3]Daily Roster'!$AE115</f>
        <v>0</v>
      </c>
      <c r="AF115" s="51" t="str">
        <f>'[3]Daily Roster'!$AF115</f>
        <v>S.Kirsa</v>
      </c>
      <c r="AG115" s="51" t="str">
        <f>'[3]Daily Roster'!$AG115</f>
        <v>N.Dirnbauer</v>
      </c>
      <c r="AH115" s="51" t="str">
        <f>'[3]Daily Roster'!$AH115</f>
        <v>Graham</v>
      </c>
      <c r="AI115" s="51">
        <f>'[3]Daily Roster'!$AI115</f>
        <v>0</v>
      </c>
      <c r="AJ115" s="51">
        <f>'[3]Daily Roster'!$AJ115</f>
        <v>0</v>
      </c>
    </row>
    <row r="116" spans="1:36" x14ac:dyDescent="0.3">
      <c r="A116" s="7">
        <v>43626</v>
      </c>
      <c r="B116" s="1" t="s">
        <v>5</v>
      </c>
      <c r="C116" s="56" t="str">
        <f>'[3]Daily Roster'!$C116</f>
        <v>Wendy</v>
      </c>
      <c r="D116" s="56" t="str">
        <f>'[3]Daily Roster'!$D116</f>
        <v>Bronwyn</v>
      </c>
      <c r="E116" s="51" t="str">
        <f>'[3]Daily Roster'!$E116</f>
        <v>Stav</v>
      </c>
      <c r="F116" s="51" t="str">
        <f>'[3]Daily Roster'!$F116</f>
        <v>V.Hill</v>
      </c>
      <c r="G116" s="51" t="str">
        <f>'[3]Daily Roster'!$G116</f>
        <v>qq</v>
      </c>
      <c r="H116" s="51">
        <f>'[3]Daily Roster'!$H116</f>
        <v>0</v>
      </c>
      <c r="I116" s="51">
        <f>'[3]Daily Roster'!$I116</f>
        <v>0</v>
      </c>
      <c r="J116" s="51">
        <f>'[3]Daily Roster'!$J116</f>
        <v>0</v>
      </c>
      <c r="K116" s="51">
        <f>'[3]Daily Roster'!$K116</f>
        <v>0</v>
      </c>
      <c r="L116" s="51" t="str">
        <f>'[3]Daily Roster'!$L116</f>
        <v>qq</v>
      </c>
      <c r="M116" s="51" t="str">
        <f>'[3]Daily Roster'!$M116</f>
        <v>Brindha</v>
      </c>
      <c r="N116" s="51">
        <f>'[3]Daily Roster'!$N116</f>
        <v>0</v>
      </c>
      <c r="O116" s="51">
        <f>'[3]Daily Roster'!$O116</f>
        <v>0</v>
      </c>
      <c r="P116" s="51" t="str">
        <f>'[3]Daily Roster'!$P116</f>
        <v>Jane</v>
      </c>
      <c r="Q116" s="51" t="str">
        <f>'[3]Daily Roster'!$Q116</f>
        <v>Rasangi</v>
      </c>
      <c r="R116" s="51" t="str">
        <f>'[3]Daily Roster'!$R116</f>
        <v>Lynette</v>
      </c>
      <c r="S116" s="51" t="str">
        <f>'[3]Daily Roster'!$S116</f>
        <v>Arthur</v>
      </c>
      <c r="T116" s="51" t="str">
        <f>'[3]Daily Roster'!$T116</f>
        <v>Bunmi</v>
      </c>
      <c r="U116" s="51" t="str">
        <f>'[3]Daily Roster'!$U116</f>
        <v>R.Batagol</v>
      </c>
      <c r="V116" s="51" t="str">
        <f>'[3]Daily Roster'!$V116</f>
        <v>C.McAvaney</v>
      </c>
      <c r="W116" s="51" t="str">
        <f>'[3]Daily Roster'!$W116</f>
        <v>Erika</v>
      </c>
      <c r="X116" s="51" t="str">
        <f>'[3]Daily Roster'!$X116</f>
        <v>Huda</v>
      </c>
      <c r="Y116" s="51" t="str">
        <f>'[3]Daily Roster'!$Y116</f>
        <v>qq</v>
      </c>
      <c r="Z116" s="51" t="str">
        <f>'[3]Daily Roster'!$Z116</f>
        <v>V.Koo</v>
      </c>
      <c r="AA116" s="51">
        <f>'[3]Daily Roster'!$AA116</f>
        <v>0</v>
      </c>
      <c r="AB116" s="51">
        <f>'[3]Daily Roster'!$AB116</f>
        <v>0</v>
      </c>
      <c r="AC116" s="51" t="str">
        <f>'[3]Daily Roster'!$AC116</f>
        <v>S.Sturm</v>
      </c>
      <c r="AD116" s="51" t="str">
        <f>'[3]Daily Roster'!$AD116</f>
        <v>A.Chong</v>
      </c>
      <c r="AE116" s="51">
        <f>'[3]Daily Roster'!$AE116</f>
        <v>0</v>
      </c>
      <c r="AF116" s="51" t="str">
        <f>'[3]Daily Roster'!$AF116</f>
        <v>S.Kirsa</v>
      </c>
      <c r="AG116" s="51" t="str">
        <f>'[3]Daily Roster'!$AG116</f>
        <v>N.Dirnbauer</v>
      </c>
      <c r="AH116" s="51" t="str">
        <f>'[3]Daily Roster'!$AH116</f>
        <v>Graham</v>
      </c>
      <c r="AI116" s="51">
        <f>'[3]Daily Roster'!$AI116</f>
        <v>0</v>
      </c>
      <c r="AJ116" s="51">
        <f>'[3]Daily Roster'!$AJ116</f>
        <v>0</v>
      </c>
    </row>
    <row r="117" spans="1:36" x14ac:dyDescent="0.3">
      <c r="A117" s="7">
        <v>43627</v>
      </c>
      <c r="B117" s="1" t="s">
        <v>1</v>
      </c>
      <c r="C117" s="56" t="str">
        <f>'[3]Daily Roster'!$C117</f>
        <v>Tom</v>
      </c>
      <c r="D117" s="56" t="str">
        <f>'[3]Daily Roster'!$D117</f>
        <v>Bronwyn</v>
      </c>
      <c r="E117" s="51" t="str">
        <f>'[3]Daily Roster'!$E117</f>
        <v>qq</v>
      </c>
      <c r="F117" s="51" t="str">
        <f>'[3]Daily Roster'!$F117</f>
        <v>V.Hill</v>
      </c>
      <c r="G117" s="51" t="str">
        <f>'[3]Daily Roster'!$G117</f>
        <v>qq</v>
      </c>
      <c r="H117" s="51">
        <f>'[3]Daily Roster'!$H117</f>
        <v>0</v>
      </c>
      <c r="I117" s="51">
        <f>'[3]Daily Roster'!$I117</f>
        <v>0</v>
      </c>
      <c r="J117" s="51">
        <f>'[3]Daily Roster'!$J117</f>
        <v>0</v>
      </c>
      <c r="K117" s="51">
        <f>'[3]Daily Roster'!$K117</f>
        <v>0</v>
      </c>
      <c r="L117" s="51" t="str">
        <f>'[3]Daily Roster'!$L117</f>
        <v>Marisa</v>
      </c>
      <c r="M117" s="51" t="str">
        <f>'[3]Daily Roster'!$M117</f>
        <v>Brindha</v>
      </c>
      <c r="N117" s="51">
        <f>'[3]Daily Roster'!$N117</f>
        <v>0</v>
      </c>
      <c r="O117" s="51">
        <f>'[3]Daily Roster'!$O117</f>
        <v>0</v>
      </c>
      <c r="P117" s="51" t="str">
        <f>'[3]Daily Roster'!$P117</f>
        <v>Jane</v>
      </c>
      <c r="Q117" s="51" t="str">
        <f>'[3]Daily Roster'!$Q117</f>
        <v>QQ</v>
      </c>
      <c r="R117" s="51" t="str">
        <f>'[3]Daily Roster'!$R117</f>
        <v>Lynette</v>
      </c>
      <c r="S117" s="51" t="str">
        <f>'[3]Daily Roster'!$S117</f>
        <v>Arthur</v>
      </c>
      <c r="T117" s="51" t="str">
        <f>'[3]Daily Roster'!$T117</f>
        <v>Bunmi</v>
      </c>
      <c r="U117" s="51" t="str">
        <f>'[3]Daily Roster'!$U117</f>
        <v>R.Batagol</v>
      </c>
      <c r="V117" s="51" t="str">
        <f>'[3]Daily Roster'!$V117</f>
        <v>C.McAvaney</v>
      </c>
      <c r="W117" s="51" t="str">
        <f>'[3]Daily Roster'!$W117</f>
        <v>Erika</v>
      </c>
      <c r="X117" s="51" t="str">
        <f>'[3]Daily Roster'!$X117</f>
        <v>Huda</v>
      </c>
      <c r="Y117" s="51" t="str">
        <f>'[3]Daily Roster'!$Y117</f>
        <v>qq</v>
      </c>
      <c r="Z117" s="51" t="str">
        <f>'[3]Daily Roster'!$Z117</f>
        <v>V.Koo</v>
      </c>
      <c r="AA117" s="51">
        <f>'[3]Daily Roster'!$AA117</f>
        <v>0</v>
      </c>
      <c r="AB117" s="51">
        <f>'[3]Daily Roster'!$AB117</f>
        <v>0</v>
      </c>
      <c r="AC117" s="51" t="str">
        <f>'[3]Daily Roster'!$AC117</f>
        <v>S.Sturm</v>
      </c>
      <c r="AD117" s="51" t="str">
        <f>'[3]Daily Roster'!$AD117</f>
        <v>A.Chong</v>
      </c>
      <c r="AE117" s="51">
        <f>'[3]Daily Roster'!$AE117</f>
        <v>0</v>
      </c>
      <c r="AF117" s="51" t="str">
        <f>'[3]Daily Roster'!$AF117</f>
        <v>S.Kirsa</v>
      </c>
      <c r="AG117" s="51" t="str">
        <f>'[3]Daily Roster'!$AG117</f>
        <v>N.Dirnbauer</v>
      </c>
      <c r="AH117" s="51" t="str">
        <f>'[3]Daily Roster'!$AH117</f>
        <v>Graham</v>
      </c>
      <c r="AI117" s="51">
        <f>'[3]Daily Roster'!$AI117</f>
        <v>0</v>
      </c>
      <c r="AJ117" s="51">
        <f>'[3]Daily Roster'!$AJ117</f>
        <v>0</v>
      </c>
    </row>
    <row r="118" spans="1:36" x14ac:dyDescent="0.3">
      <c r="A118" s="7">
        <v>43628</v>
      </c>
      <c r="B118" s="1" t="s">
        <v>2</v>
      </c>
      <c r="C118" s="56" t="str">
        <f>'[3]Daily Roster'!$C118</f>
        <v>Wendy</v>
      </c>
      <c r="D118" s="56" t="str">
        <f>'[3]Daily Roster'!$D118</f>
        <v>Bronwyn</v>
      </c>
      <c r="E118" s="51" t="str">
        <f>'[3]Daily Roster'!$E118</f>
        <v>Hayley</v>
      </c>
      <c r="F118" s="51" t="str">
        <f>'[3]Daily Roster'!$F118</f>
        <v>V.Hill</v>
      </c>
      <c r="G118" s="51" t="str">
        <f>'[3]Daily Roster'!$G118</f>
        <v>K.Tiong</v>
      </c>
      <c r="H118" s="51">
        <f>'[3]Daily Roster'!$H118</f>
        <v>0</v>
      </c>
      <c r="I118" s="51">
        <f>'[3]Daily Roster'!$I118</f>
        <v>0</v>
      </c>
      <c r="J118" s="51">
        <f>'[3]Daily Roster'!$J118</f>
        <v>0</v>
      </c>
      <c r="K118" s="51">
        <f>'[3]Daily Roster'!$K118</f>
        <v>0</v>
      </c>
      <c r="L118" s="51" t="str">
        <f>'[3]Daily Roster'!$L118</f>
        <v>Marisa</v>
      </c>
      <c r="M118" s="51" t="str">
        <f>'[3]Daily Roster'!$M118</f>
        <v>Louise</v>
      </c>
      <c r="N118" s="51">
        <f>'[3]Daily Roster'!$N118</f>
        <v>0</v>
      </c>
      <c r="O118" s="51">
        <f>'[3]Daily Roster'!$O118</f>
        <v>0</v>
      </c>
      <c r="P118" s="51" t="str">
        <f>'[3]Daily Roster'!$P118</f>
        <v>Jane</v>
      </c>
      <c r="Q118" s="51" t="str">
        <f>'[3]Daily Roster'!$Q118</f>
        <v>Rasangi</v>
      </c>
      <c r="R118" s="51" t="str">
        <f>'[3]Daily Roster'!$R118</f>
        <v>Lynette</v>
      </c>
      <c r="S118" s="51" t="str">
        <f>'[3]Daily Roster'!$S118</f>
        <v>Arthur</v>
      </c>
      <c r="T118" s="51" t="str">
        <f>'[3]Daily Roster'!$T118</f>
        <v>Bunmi</v>
      </c>
      <c r="U118" s="51" t="str">
        <f>'[3]Daily Roster'!$U118</f>
        <v>qq</v>
      </c>
      <c r="V118" s="51" t="str">
        <f>'[3]Daily Roster'!$V118</f>
        <v>C.McAvaney</v>
      </c>
      <c r="W118" s="51" t="str">
        <f>'[3]Daily Roster'!$W118</f>
        <v>Erika</v>
      </c>
      <c r="X118" s="51" t="str">
        <f>'[3]Daily Roster'!$X118</f>
        <v>qq</v>
      </c>
      <c r="Y118" s="51" t="str">
        <f>'[3]Daily Roster'!$Y118</f>
        <v>Kaman</v>
      </c>
      <c r="Z118" s="51" t="str">
        <f>'[3]Daily Roster'!$Z118</f>
        <v>Paree</v>
      </c>
      <c r="AA118" s="51">
        <f>'[3]Daily Roster'!$AA118</f>
        <v>0</v>
      </c>
      <c r="AB118" s="51">
        <f>'[3]Daily Roster'!$AB118</f>
        <v>0</v>
      </c>
      <c r="AC118" s="51" t="str">
        <f>'[3]Daily Roster'!$AC118</f>
        <v>S.Sturm</v>
      </c>
      <c r="AD118" s="51" t="str">
        <f>'[3]Daily Roster'!$AD118</f>
        <v>A.Chong</v>
      </c>
      <c r="AE118" s="51">
        <f>'[3]Daily Roster'!$AE118</f>
        <v>0</v>
      </c>
      <c r="AF118" s="51" t="str">
        <f>'[3]Daily Roster'!$AF118</f>
        <v>S.Kirsa</v>
      </c>
      <c r="AG118" s="51" t="str">
        <f>'[3]Daily Roster'!$AG118</f>
        <v>N.Dirnbauer</v>
      </c>
      <c r="AH118" s="51" t="str">
        <f>'[3]Daily Roster'!$AH118</f>
        <v>Graham</v>
      </c>
      <c r="AI118" s="51">
        <f>'[3]Daily Roster'!$AI118</f>
        <v>0</v>
      </c>
      <c r="AJ118" s="51">
        <f>'[3]Daily Roster'!$AJ118</f>
        <v>0</v>
      </c>
    </row>
    <row r="119" spans="1:36" x14ac:dyDescent="0.3">
      <c r="A119" s="7">
        <v>43629</v>
      </c>
      <c r="B119" s="1" t="s">
        <v>3</v>
      </c>
      <c r="C119" s="56" t="str">
        <f>'[3]Daily Roster'!$C119</f>
        <v>Tom</v>
      </c>
      <c r="D119" s="56" t="str">
        <f>'[3]Daily Roster'!$D119</f>
        <v>Hayley</v>
      </c>
      <c r="E119" s="51" t="str">
        <f>'[3]Daily Roster'!$E119</f>
        <v>qq</v>
      </c>
      <c r="F119" s="51" t="str">
        <f>'[3]Daily Roster'!$F119</f>
        <v>V.Hill</v>
      </c>
      <c r="G119" s="51" t="str">
        <f>'[3]Daily Roster'!$G119</f>
        <v>K.Tiong</v>
      </c>
      <c r="H119" s="51">
        <f>'[3]Daily Roster'!$H119</f>
        <v>0</v>
      </c>
      <c r="I119" s="51">
        <f>'[3]Daily Roster'!$I119</f>
        <v>0</v>
      </c>
      <c r="J119" s="51">
        <f>'[3]Daily Roster'!$J119</f>
        <v>0</v>
      </c>
      <c r="K119" s="51">
        <f>'[3]Daily Roster'!$K119</f>
        <v>0</v>
      </c>
      <c r="L119" s="51" t="str">
        <f>'[3]Daily Roster'!$L119</f>
        <v>Marisa</v>
      </c>
      <c r="M119" s="51" t="str">
        <f>'[3]Daily Roster'!$M119</f>
        <v>Louise</v>
      </c>
      <c r="N119" s="51">
        <f>'[3]Daily Roster'!$N119</f>
        <v>0</v>
      </c>
      <c r="O119" s="51">
        <f>'[3]Daily Roster'!$O119</f>
        <v>0</v>
      </c>
      <c r="P119" s="51" t="str">
        <f>'[3]Daily Roster'!$P119</f>
        <v>Jane</v>
      </c>
      <c r="Q119" s="51" t="str">
        <f>'[3]Daily Roster'!$Q119</f>
        <v>Rasangi</v>
      </c>
      <c r="R119" s="51" t="str">
        <f>'[3]Daily Roster'!$R119</f>
        <v>Lynette</v>
      </c>
      <c r="S119" s="51" t="str">
        <f>'[3]Daily Roster'!$S119</f>
        <v>Arthur</v>
      </c>
      <c r="T119" s="51" t="str">
        <f>'[3]Daily Roster'!$T119</f>
        <v>Bunmi</v>
      </c>
      <c r="U119" s="51" t="str">
        <f>'[3]Daily Roster'!$U119</f>
        <v>qq</v>
      </c>
      <c r="V119" s="51" t="str">
        <f>'[3]Daily Roster'!$V119</f>
        <v>QQ</v>
      </c>
      <c r="W119" s="51" t="str">
        <f>'[3]Daily Roster'!$W119</f>
        <v>qq</v>
      </c>
      <c r="X119" s="51" t="str">
        <f>'[3]Daily Roster'!$X119</f>
        <v>qq</v>
      </c>
      <c r="Y119" s="51" t="str">
        <f>'[3]Daily Roster'!$Y119</f>
        <v>Kaman</v>
      </c>
      <c r="Z119" s="51" t="str">
        <f>'[3]Daily Roster'!$Z119</f>
        <v>V.Koo</v>
      </c>
      <c r="AA119" s="51">
        <f>'[3]Daily Roster'!$AA119</f>
        <v>0</v>
      </c>
      <c r="AB119" s="51">
        <f>'[3]Daily Roster'!$AB119</f>
        <v>0</v>
      </c>
      <c r="AC119" s="51" t="str">
        <f>'[3]Daily Roster'!$AC119</f>
        <v>S.Sturm</v>
      </c>
      <c r="AD119" s="51" t="str">
        <f>'[3]Daily Roster'!$AD119</f>
        <v>A.Chong</v>
      </c>
      <c r="AE119" s="51">
        <f>'[3]Daily Roster'!$AE119</f>
        <v>0</v>
      </c>
      <c r="AF119" s="51" t="str">
        <f>'[3]Daily Roster'!$AF119</f>
        <v>S.Kirsa</v>
      </c>
      <c r="AG119" s="51" t="str">
        <f>'[3]Daily Roster'!$AG119</f>
        <v>N.Dirnbauer</v>
      </c>
      <c r="AH119" s="51" t="str">
        <f>'[3]Daily Roster'!$AH119</f>
        <v>Graham</v>
      </c>
      <c r="AI119" s="51">
        <f>'[3]Daily Roster'!$AI119</f>
        <v>0</v>
      </c>
      <c r="AJ119" s="51">
        <f>'[3]Daily Roster'!$AJ119</f>
        <v>0</v>
      </c>
    </row>
    <row r="120" spans="1:36" x14ac:dyDescent="0.3">
      <c r="A120" s="7">
        <v>43630</v>
      </c>
      <c r="B120" s="1" t="s">
        <v>4</v>
      </c>
      <c r="C120" s="56" t="str">
        <f>'[3]Daily Roster'!$C120</f>
        <v>Wendy</v>
      </c>
      <c r="D120" s="56" t="str">
        <f>'[3]Daily Roster'!$D120</f>
        <v>qq</v>
      </c>
      <c r="E120" s="51" t="str">
        <f>'[3]Daily Roster'!$E120</f>
        <v>qq</v>
      </c>
      <c r="F120" s="51" t="str">
        <f>'[3]Daily Roster'!$F120</f>
        <v>V.Hill</v>
      </c>
      <c r="G120" s="51" t="str">
        <f>'[3]Daily Roster'!$G120</f>
        <v>qq</v>
      </c>
      <c r="H120" s="51">
        <f>'[3]Daily Roster'!$H120</f>
        <v>0</v>
      </c>
      <c r="I120" s="51">
        <f>'[3]Daily Roster'!$I120</f>
        <v>0</v>
      </c>
      <c r="J120" s="51">
        <f>'[3]Daily Roster'!$J120</f>
        <v>0</v>
      </c>
      <c r="K120" s="51">
        <f>'[3]Daily Roster'!$K120</f>
        <v>0</v>
      </c>
      <c r="L120" s="51" t="str">
        <f>'[3]Daily Roster'!$L120</f>
        <v>qq</v>
      </c>
      <c r="M120" s="51" t="str">
        <f>'[3]Daily Roster'!$M120</f>
        <v>Louise</v>
      </c>
      <c r="N120" s="51">
        <f>'[3]Daily Roster'!$N120</f>
        <v>0</v>
      </c>
      <c r="O120" s="51">
        <f>'[3]Daily Roster'!$O120</f>
        <v>0</v>
      </c>
      <c r="P120" s="51" t="str">
        <f>'[3]Daily Roster'!$P120</f>
        <v>Jane</v>
      </c>
      <c r="Q120" s="51" t="str">
        <f>'[3]Daily Roster'!$Q120</f>
        <v>Rasangi</v>
      </c>
      <c r="R120" s="51" t="str">
        <f>'[3]Daily Roster'!$R120</f>
        <v>Lynette</v>
      </c>
      <c r="S120" s="51" t="str">
        <f>'[3]Daily Roster'!$S120</f>
        <v>Arthur</v>
      </c>
      <c r="T120" s="51" t="str">
        <f>'[3]Daily Roster'!$T120</f>
        <v>Bunmi</v>
      </c>
      <c r="U120" s="51" t="str">
        <f>'[3]Daily Roster'!$U120</f>
        <v>qq</v>
      </c>
      <c r="V120" s="51" t="str">
        <f>'[3]Daily Roster'!$V120</f>
        <v>C.McAvaney</v>
      </c>
      <c r="W120" s="51" t="str">
        <f>'[3]Daily Roster'!$W120</f>
        <v>Erika</v>
      </c>
      <c r="X120" s="51" t="str">
        <f>'[3]Daily Roster'!$X120</f>
        <v>qq</v>
      </c>
      <c r="Y120" s="51" t="str">
        <f>'[3]Daily Roster'!$Y120</f>
        <v>qq</v>
      </c>
      <c r="Z120" s="51" t="str">
        <f>'[3]Daily Roster'!$Z120</f>
        <v>V.Koo</v>
      </c>
      <c r="AA120" s="51">
        <f>'[3]Daily Roster'!$AA120</f>
        <v>0</v>
      </c>
      <c r="AB120" s="51">
        <f>'[3]Daily Roster'!$AB120</f>
        <v>0</v>
      </c>
      <c r="AC120" s="51" t="str">
        <f>'[3]Daily Roster'!$AC120</f>
        <v>S.Sturm</v>
      </c>
      <c r="AD120" s="51" t="str">
        <f>'[3]Daily Roster'!$AD120</f>
        <v>A.Chong</v>
      </c>
      <c r="AE120" s="51">
        <f>'[3]Daily Roster'!$AE120</f>
        <v>0</v>
      </c>
      <c r="AF120" s="51" t="str">
        <f>'[3]Daily Roster'!$AF120</f>
        <v>S.Kirsa</v>
      </c>
      <c r="AG120" s="51" t="str">
        <f>'[3]Daily Roster'!$AG120</f>
        <v>N.Dirnbauer</v>
      </c>
      <c r="AH120" s="51" t="str">
        <f>'[3]Daily Roster'!$AH120</f>
        <v>Graham</v>
      </c>
      <c r="AI120" s="51">
        <f>'[3]Daily Roster'!$AI120</f>
        <v>0</v>
      </c>
      <c r="AJ120" s="51">
        <f>'[3]Daily Roster'!$AJ120</f>
        <v>0</v>
      </c>
    </row>
    <row r="121" spans="1:36" x14ac:dyDescent="0.3">
      <c r="A121" s="7">
        <v>43633</v>
      </c>
      <c r="B121" s="1" t="s">
        <v>5</v>
      </c>
      <c r="C121" s="56" t="str">
        <f>'[3]Daily Roster'!$C121</f>
        <v>Wendy</v>
      </c>
      <c r="D121" s="56" t="str">
        <f>'[3]Daily Roster'!$D121</f>
        <v>Bronwyn</v>
      </c>
      <c r="E121" s="51" t="str">
        <f>'[3]Daily Roster'!$E121</f>
        <v>Stav</v>
      </c>
      <c r="F121" s="51" t="str">
        <f>'[3]Daily Roster'!$F121</f>
        <v>V.Hill</v>
      </c>
      <c r="G121" s="51" t="str">
        <f>'[3]Daily Roster'!$G121</f>
        <v>qq</v>
      </c>
      <c r="H121" s="51">
        <f>'[3]Daily Roster'!$H121</f>
        <v>0</v>
      </c>
      <c r="I121" s="51">
        <f>'[3]Daily Roster'!$I121</f>
        <v>0</v>
      </c>
      <c r="J121" s="51">
        <f>'[3]Daily Roster'!$J121</f>
        <v>0</v>
      </c>
      <c r="K121" s="51">
        <f>'[3]Daily Roster'!$K121</f>
        <v>0</v>
      </c>
      <c r="L121" s="51" t="str">
        <f>'[3]Daily Roster'!$L121</f>
        <v>qq</v>
      </c>
      <c r="M121" s="51" t="str">
        <f>'[3]Daily Roster'!$M121</f>
        <v>Brindha</v>
      </c>
      <c r="N121" s="51">
        <f>'[3]Daily Roster'!$N121</f>
        <v>0</v>
      </c>
      <c r="O121" s="51">
        <f>'[3]Daily Roster'!$O121</f>
        <v>0</v>
      </c>
      <c r="P121" s="51" t="str">
        <f>'[3]Daily Roster'!$P121</f>
        <v>Jane</v>
      </c>
      <c r="Q121" s="51" t="str">
        <f>'[3]Daily Roster'!$Q121</f>
        <v>Rasangi</v>
      </c>
      <c r="R121" s="51" t="str">
        <f>'[3]Daily Roster'!$R121</f>
        <v>Lynette</v>
      </c>
      <c r="S121" s="51" t="str">
        <f>'[3]Daily Roster'!$S121</f>
        <v>Arthur</v>
      </c>
      <c r="T121" s="51" t="str">
        <f>'[3]Daily Roster'!$T121</f>
        <v>Bunmi</v>
      </c>
      <c r="U121" s="51" t="str">
        <f>'[3]Daily Roster'!$U121</f>
        <v>R.Batagol</v>
      </c>
      <c r="V121" s="51" t="str">
        <f>'[3]Daily Roster'!$V121</f>
        <v>C.McAvaney</v>
      </c>
      <c r="W121" s="51" t="str">
        <f>'[3]Daily Roster'!$W121</f>
        <v>Erika</v>
      </c>
      <c r="X121" s="51" t="str">
        <f>'[3]Daily Roster'!$X121</f>
        <v>Huda</v>
      </c>
      <c r="Y121" s="51" t="str">
        <f>'[3]Daily Roster'!$Y121</f>
        <v>qq</v>
      </c>
      <c r="Z121" s="51" t="str">
        <f>'[3]Daily Roster'!$Z121</f>
        <v>V.Koo</v>
      </c>
      <c r="AA121" s="51">
        <f>'[3]Daily Roster'!$AA121</f>
        <v>0</v>
      </c>
      <c r="AB121" s="51">
        <f>'[3]Daily Roster'!$AB121</f>
        <v>0</v>
      </c>
      <c r="AC121" s="51" t="str">
        <f>'[3]Daily Roster'!$AC121</f>
        <v>S.Sturm</v>
      </c>
      <c r="AD121" s="51" t="str">
        <f>'[3]Daily Roster'!$AD121</f>
        <v>A.Chong</v>
      </c>
      <c r="AE121" s="51">
        <f>'[3]Daily Roster'!$AE121</f>
        <v>0</v>
      </c>
      <c r="AF121" s="51" t="str">
        <f>'[3]Daily Roster'!$AF121</f>
        <v>S.Kirsa</v>
      </c>
      <c r="AG121" s="51" t="str">
        <f>'[3]Daily Roster'!$AG121</f>
        <v>N.Dirnbauer</v>
      </c>
      <c r="AH121" s="51" t="str">
        <f>'[3]Daily Roster'!$AH121</f>
        <v>Graham</v>
      </c>
      <c r="AI121" s="51">
        <f>'[3]Daily Roster'!$AI121</f>
        <v>0</v>
      </c>
      <c r="AJ121" s="51">
        <f>'[3]Daily Roster'!$AJ121</f>
        <v>0</v>
      </c>
    </row>
    <row r="122" spans="1:36" x14ac:dyDescent="0.3">
      <c r="A122" s="7">
        <v>43634</v>
      </c>
      <c r="B122" s="1" t="s">
        <v>1</v>
      </c>
      <c r="C122" s="56" t="str">
        <f>'[3]Daily Roster'!$C122</f>
        <v>Tom</v>
      </c>
      <c r="D122" s="56" t="str">
        <f>'[3]Daily Roster'!$D122</f>
        <v>Bronwyn</v>
      </c>
      <c r="E122" s="51" t="str">
        <f>'[3]Daily Roster'!$E122</f>
        <v>qq</v>
      </c>
      <c r="F122" s="51" t="str">
        <f>'[3]Daily Roster'!$F122</f>
        <v>V.Hill</v>
      </c>
      <c r="G122" s="51" t="str">
        <f>'[3]Daily Roster'!$G122</f>
        <v>K.Tiong</v>
      </c>
      <c r="H122" s="51">
        <f>'[3]Daily Roster'!$H122</f>
        <v>0</v>
      </c>
      <c r="I122" s="51">
        <f>'[3]Daily Roster'!$I122</f>
        <v>0</v>
      </c>
      <c r="J122" s="51">
        <f>'[3]Daily Roster'!$J122</f>
        <v>0</v>
      </c>
      <c r="K122" s="51">
        <f>'[3]Daily Roster'!$K122</f>
        <v>0</v>
      </c>
      <c r="L122" s="51" t="str">
        <f>'[3]Daily Roster'!$L122</f>
        <v>Marisa</v>
      </c>
      <c r="M122" s="51" t="str">
        <f>'[3]Daily Roster'!$M122</f>
        <v>Brindha</v>
      </c>
      <c r="N122" s="51">
        <f>'[3]Daily Roster'!$N122</f>
        <v>0</v>
      </c>
      <c r="O122" s="51">
        <f>'[3]Daily Roster'!$O122</f>
        <v>0</v>
      </c>
      <c r="P122" s="51" t="str">
        <f>'[3]Daily Roster'!$P122</f>
        <v>Jane</v>
      </c>
      <c r="Q122" s="51" t="str">
        <f>'[3]Daily Roster'!$Q122</f>
        <v>qq</v>
      </c>
      <c r="R122" s="51" t="str">
        <f>'[3]Daily Roster'!$R122</f>
        <v>Lynette</v>
      </c>
      <c r="S122" s="51" t="str">
        <f>'[3]Daily Roster'!$S122</f>
        <v>Arthur</v>
      </c>
      <c r="T122" s="51" t="str">
        <f>'[3]Daily Roster'!$T122</f>
        <v>Bunmi</v>
      </c>
      <c r="U122" s="51" t="str">
        <f>'[3]Daily Roster'!$U122</f>
        <v>R.Batagol</v>
      </c>
      <c r="V122" s="51" t="str">
        <f>'[3]Daily Roster'!$V122</f>
        <v>C.McAvaney</v>
      </c>
      <c r="W122" s="51" t="str">
        <f>'[3]Daily Roster'!$W122</f>
        <v>Erika</v>
      </c>
      <c r="X122" s="51" t="str">
        <f>'[3]Daily Roster'!$X122</f>
        <v>Huda</v>
      </c>
      <c r="Y122" s="51" t="str">
        <f>'[3]Daily Roster'!$Y122</f>
        <v>qq</v>
      </c>
      <c r="Z122" s="51" t="str">
        <f>'[3]Daily Roster'!$Z122</f>
        <v>V.Koo</v>
      </c>
      <c r="AA122" s="51">
        <f>'[3]Daily Roster'!$AA122</f>
        <v>0</v>
      </c>
      <c r="AB122" s="51">
        <f>'[3]Daily Roster'!$AB122</f>
        <v>0</v>
      </c>
      <c r="AC122" s="51" t="str">
        <f>'[3]Daily Roster'!$AC122</f>
        <v>S.Sturm</v>
      </c>
      <c r="AD122" s="51" t="str">
        <f>'[3]Daily Roster'!$AD122</f>
        <v>A.Chong</v>
      </c>
      <c r="AE122" s="51">
        <f>'[3]Daily Roster'!$AE122</f>
        <v>0</v>
      </c>
      <c r="AF122" s="51" t="str">
        <f>'[3]Daily Roster'!$AF122</f>
        <v>S.Kirsa</v>
      </c>
      <c r="AG122" s="51" t="str">
        <f>'[3]Daily Roster'!$AG122</f>
        <v>N.Dirnbauer</v>
      </c>
      <c r="AH122" s="51" t="str">
        <f>'[3]Daily Roster'!$AH122</f>
        <v>Graham</v>
      </c>
      <c r="AI122" s="51">
        <f>'[3]Daily Roster'!$AI122</f>
        <v>0</v>
      </c>
      <c r="AJ122" s="51">
        <f>'[3]Daily Roster'!$AJ122</f>
        <v>0</v>
      </c>
    </row>
    <row r="123" spans="1:36" x14ac:dyDescent="0.3">
      <c r="A123" s="7">
        <v>43635</v>
      </c>
      <c r="B123" s="1" t="s">
        <v>2</v>
      </c>
      <c r="C123" s="56" t="str">
        <f>'[3]Daily Roster'!$C123</f>
        <v>Wendy</v>
      </c>
      <c r="D123" s="56" t="str">
        <f>'[3]Daily Roster'!$D123</f>
        <v>Hayley</v>
      </c>
      <c r="E123" s="51" t="str">
        <f>'[3]Daily Roster'!$E123</f>
        <v>qq</v>
      </c>
      <c r="F123" s="51" t="str">
        <f>'[3]Daily Roster'!$F123</f>
        <v>V.Hill</v>
      </c>
      <c r="G123" s="51" t="str">
        <f>'[3]Daily Roster'!$G123</f>
        <v>K.Tiong</v>
      </c>
      <c r="H123" s="51">
        <f>'[3]Daily Roster'!$H123</f>
        <v>0</v>
      </c>
      <c r="I123" s="51">
        <f>'[3]Daily Roster'!$I123</f>
        <v>0</v>
      </c>
      <c r="J123" s="51">
        <f>'[3]Daily Roster'!$J123</f>
        <v>0</v>
      </c>
      <c r="K123" s="51">
        <f>'[3]Daily Roster'!$K123</f>
        <v>0</v>
      </c>
      <c r="L123" s="51" t="str">
        <f>'[3]Daily Roster'!$L123</f>
        <v>Marisa</v>
      </c>
      <c r="M123" s="51" t="str">
        <f>'[3]Daily Roster'!$M123</f>
        <v>Brindha</v>
      </c>
      <c r="N123" s="51">
        <f>'[3]Daily Roster'!$N123</f>
        <v>0</v>
      </c>
      <c r="O123" s="51">
        <f>'[3]Daily Roster'!$O123</f>
        <v>0</v>
      </c>
      <c r="P123" s="51" t="str">
        <f>'[3]Daily Roster'!$P123</f>
        <v>Jane</v>
      </c>
      <c r="Q123" s="51" t="str">
        <f>'[3]Daily Roster'!$Q123</f>
        <v>Rasangi</v>
      </c>
      <c r="R123" s="51" t="str">
        <f>'[3]Daily Roster'!$R123</f>
        <v>Lynette</v>
      </c>
      <c r="S123" s="51" t="str">
        <f>'[3]Daily Roster'!$S123</f>
        <v>Arthur</v>
      </c>
      <c r="T123" s="51" t="str">
        <f>'[3]Daily Roster'!$T123</f>
        <v>Bunmi</v>
      </c>
      <c r="U123" s="51" t="str">
        <f>'[3]Daily Roster'!$U123</f>
        <v>qq</v>
      </c>
      <c r="V123" s="51" t="str">
        <f>'[3]Daily Roster'!$V123</f>
        <v>C.McAvaney</v>
      </c>
      <c r="W123" s="51" t="str">
        <f>'[3]Daily Roster'!$W123</f>
        <v>Erika</v>
      </c>
      <c r="X123" s="51" t="str">
        <f>'[3]Daily Roster'!$X123</f>
        <v>qq</v>
      </c>
      <c r="Y123" s="51" t="str">
        <f>'[3]Daily Roster'!$Y123</f>
        <v>Kaman</v>
      </c>
      <c r="Z123" s="51" t="str">
        <f>'[3]Daily Roster'!$Z123</f>
        <v>Paree</v>
      </c>
      <c r="AA123" s="51">
        <f>'[3]Daily Roster'!$AA123</f>
        <v>0</v>
      </c>
      <c r="AB123" s="51">
        <f>'[3]Daily Roster'!$AB123</f>
        <v>0</v>
      </c>
      <c r="AC123" s="51" t="str">
        <f>'[3]Daily Roster'!$AC123</f>
        <v>S.Sturm</v>
      </c>
      <c r="AD123" s="51" t="str">
        <f>'[3]Daily Roster'!$AD123</f>
        <v>A.Chong</v>
      </c>
      <c r="AE123" s="51">
        <f>'[3]Daily Roster'!$AE123</f>
        <v>0</v>
      </c>
      <c r="AF123" s="51" t="str">
        <f>'[3]Daily Roster'!$AF123</f>
        <v>S.Kirsa</v>
      </c>
      <c r="AG123" s="51" t="str">
        <f>'[3]Daily Roster'!$AG123</f>
        <v>N.Dirnbauer</v>
      </c>
      <c r="AH123" s="51" t="str">
        <f>'[3]Daily Roster'!$AH123</f>
        <v>Graham</v>
      </c>
      <c r="AI123" s="51">
        <f>'[3]Daily Roster'!$AI123</f>
        <v>0</v>
      </c>
      <c r="AJ123" s="51">
        <f>'[3]Daily Roster'!$AJ123</f>
        <v>0</v>
      </c>
    </row>
    <row r="124" spans="1:36" x14ac:dyDescent="0.3">
      <c r="A124" s="7">
        <v>43636</v>
      </c>
      <c r="B124" s="1" t="s">
        <v>3</v>
      </c>
      <c r="C124" s="56" t="str">
        <f>'[3]Daily Roster'!$C124</f>
        <v>Tom</v>
      </c>
      <c r="D124" s="56" t="str">
        <f>'[3]Daily Roster'!$D124</f>
        <v>Hayley</v>
      </c>
      <c r="E124" s="51" t="str">
        <f>'[3]Daily Roster'!$E124</f>
        <v>qq</v>
      </c>
      <c r="F124" s="51" t="str">
        <f>'[3]Daily Roster'!$F124</f>
        <v>V.Hill</v>
      </c>
      <c r="G124" s="51" t="str">
        <f>'[3]Daily Roster'!$G124</f>
        <v>K.Tiong</v>
      </c>
      <c r="H124" s="51">
        <f>'[3]Daily Roster'!$H124</f>
        <v>0</v>
      </c>
      <c r="I124" s="51">
        <f>'[3]Daily Roster'!$I124</f>
        <v>0</v>
      </c>
      <c r="J124" s="51">
        <f>'[3]Daily Roster'!$J124</f>
        <v>0</v>
      </c>
      <c r="K124" s="51">
        <f>'[3]Daily Roster'!$K124</f>
        <v>0</v>
      </c>
      <c r="L124" s="51" t="str">
        <f>'[3]Daily Roster'!$L124</f>
        <v>Marisa</v>
      </c>
      <c r="M124" s="51" t="str">
        <f>'[3]Daily Roster'!$M124</f>
        <v>Louise</v>
      </c>
      <c r="N124" s="51">
        <f>'[3]Daily Roster'!$N124</f>
        <v>0</v>
      </c>
      <c r="O124" s="51">
        <f>'[3]Daily Roster'!$O124</f>
        <v>0</v>
      </c>
      <c r="P124" s="51" t="str">
        <f>'[3]Daily Roster'!$P124</f>
        <v>Jane</v>
      </c>
      <c r="Q124" s="51" t="str">
        <f>'[3]Daily Roster'!$Q124</f>
        <v>Rasangi</v>
      </c>
      <c r="R124" s="51" t="str">
        <f>'[3]Daily Roster'!$R124</f>
        <v>Lynette</v>
      </c>
      <c r="S124" s="51" t="str">
        <f>'[3]Daily Roster'!$S124</f>
        <v>Arthur</v>
      </c>
      <c r="T124" s="51" t="str">
        <f>'[3]Daily Roster'!$T124</f>
        <v>Bunmi</v>
      </c>
      <c r="U124" s="51" t="str">
        <f>'[3]Daily Roster'!$U124</f>
        <v>qq</v>
      </c>
      <c r="V124" s="51" t="str">
        <f>'[3]Daily Roster'!$V124</f>
        <v>QQ</v>
      </c>
      <c r="W124" s="51" t="str">
        <f>'[3]Daily Roster'!$W124</f>
        <v>qq</v>
      </c>
      <c r="X124" s="51" t="str">
        <f>'[3]Daily Roster'!$X124</f>
        <v>qq</v>
      </c>
      <c r="Y124" s="51" t="str">
        <f>'[3]Daily Roster'!$Y124</f>
        <v>Kaman</v>
      </c>
      <c r="Z124" s="51" t="str">
        <f>'[3]Daily Roster'!$Z124</f>
        <v>V.Koo</v>
      </c>
      <c r="AA124" s="51">
        <f>'[3]Daily Roster'!$AA124</f>
        <v>0</v>
      </c>
      <c r="AB124" s="51">
        <f>'[3]Daily Roster'!$AB124</f>
        <v>0</v>
      </c>
      <c r="AC124" s="51" t="str">
        <f>'[3]Daily Roster'!$AC124</f>
        <v>S.Sturm</v>
      </c>
      <c r="AD124" s="51" t="str">
        <f>'[3]Daily Roster'!$AD124</f>
        <v>A.Chong</v>
      </c>
      <c r="AE124" s="51">
        <f>'[3]Daily Roster'!$AE124</f>
        <v>0</v>
      </c>
      <c r="AF124" s="51" t="str">
        <f>'[3]Daily Roster'!$AF124</f>
        <v>S.Kirsa</v>
      </c>
      <c r="AG124" s="51" t="str">
        <f>'[3]Daily Roster'!$AG124</f>
        <v>N.Dirnbauer</v>
      </c>
      <c r="AH124" s="51" t="str">
        <f>'[3]Daily Roster'!$AH124</f>
        <v>Graham</v>
      </c>
      <c r="AI124" s="51">
        <f>'[3]Daily Roster'!$AI124</f>
        <v>0</v>
      </c>
      <c r="AJ124" s="51">
        <f>'[3]Daily Roster'!$AJ124</f>
        <v>0</v>
      </c>
    </row>
    <row r="125" spans="1:36" x14ac:dyDescent="0.3">
      <c r="A125" s="7">
        <v>43637</v>
      </c>
      <c r="B125" s="1" t="s">
        <v>4</v>
      </c>
      <c r="C125" s="56" t="str">
        <f>'[3]Daily Roster'!$C125</f>
        <v>Wendy</v>
      </c>
      <c r="D125" s="56" t="str">
        <f>'[3]Daily Roster'!$D125</f>
        <v>Hayley</v>
      </c>
      <c r="E125" s="51" t="str">
        <f>'[3]Daily Roster'!$E125</f>
        <v>qq</v>
      </c>
      <c r="F125" s="51" t="str">
        <f>'[3]Daily Roster'!$F125</f>
        <v>V.Hill</v>
      </c>
      <c r="G125" s="51" t="str">
        <f>'[3]Daily Roster'!$G125</f>
        <v>qq</v>
      </c>
      <c r="H125" s="51">
        <f>'[3]Daily Roster'!$H125</f>
        <v>0</v>
      </c>
      <c r="I125" s="51">
        <f>'[3]Daily Roster'!$I125</f>
        <v>0</v>
      </c>
      <c r="J125" s="51">
        <f>'[3]Daily Roster'!$J125</f>
        <v>0</v>
      </c>
      <c r="K125" s="51">
        <f>'[3]Daily Roster'!$K125</f>
        <v>0</v>
      </c>
      <c r="L125" s="51" t="str">
        <f>'[3]Daily Roster'!$L125</f>
        <v>qq</v>
      </c>
      <c r="M125" s="51" t="str">
        <f>'[3]Daily Roster'!$M125</f>
        <v>Louise</v>
      </c>
      <c r="N125" s="51">
        <f>'[3]Daily Roster'!$N125</f>
        <v>0</v>
      </c>
      <c r="O125" s="51">
        <f>'[3]Daily Roster'!$O125</f>
        <v>0</v>
      </c>
      <c r="P125" s="51" t="str">
        <f>'[3]Daily Roster'!$P125</f>
        <v>Jane</v>
      </c>
      <c r="Q125" s="51" t="str">
        <f>'[3]Daily Roster'!$Q125</f>
        <v>qq</v>
      </c>
      <c r="R125" s="51" t="str">
        <f>'[3]Daily Roster'!$R125</f>
        <v>Lynette</v>
      </c>
      <c r="S125" s="51" t="str">
        <f>'[3]Daily Roster'!$S125</f>
        <v>Arthur</v>
      </c>
      <c r="T125" s="51" t="str">
        <f>'[3]Daily Roster'!$T125</f>
        <v>Bunmi</v>
      </c>
      <c r="U125" s="51" t="str">
        <f>'[3]Daily Roster'!$U125</f>
        <v>qq</v>
      </c>
      <c r="V125" s="51" t="str">
        <f>'[3]Daily Roster'!$V125</f>
        <v>C.McAvaney</v>
      </c>
      <c r="W125" s="51" t="str">
        <f>'[3]Daily Roster'!$W125</f>
        <v>Erika</v>
      </c>
      <c r="X125" s="51" t="str">
        <f>'[3]Daily Roster'!$X125</f>
        <v>qq</v>
      </c>
      <c r="Y125" s="51" t="str">
        <f>'[3]Daily Roster'!$Y125</f>
        <v>Kaman</v>
      </c>
      <c r="Z125" s="51" t="str">
        <f>'[3]Daily Roster'!$Z125</f>
        <v>V.Koo</v>
      </c>
      <c r="AA125" s="51">
        <f>'[3]Daily Roster'!$AA125</f>
        <v>0</v>
      </c>
      <c r="AB125" s="51">
        <f>'[3]Daily Roster'!$AB125</f>
        <v>0</v>
      </c>
      <c r="AC125" s="51" t="str">
        <f>'[3]Daily Roster'!$AC125</f>
        <v>S.Sturm</v>
      </c>
      <c r="AD125" s="51" t="str">
        <f>'[3]Daily Roster'!$AD125</f>
        <v>A.Chong</v>
      </c>
      <c r="AE125" s="51">
        <f>'[3]Daily Roster'!$AE125</f>
        <v>0</v>
      </c>
      <c r="AF125" s="51" t="str">
        <f>'[3]Daily Roster'!$AF125</f>
        <v>S.Kirsa</v>
      </c>
      <c r="AG125" s="51" t="str">
        <f>'[3]Daily Roster'!$AG125</f>
        <v>N.Dirnbauer</v>
      </c>
      <c r="AH125" s="51" t="str">
        <f>'[3]Daily Roster'!$AH125</f>
        <v>Graham</v>
      </c>
      <c r="AI125" s="51">
        <f>'[3]Daily Roster'!$AI125</f>
        <v>0</v>
      </c>
      <c r="AJ125" s="51">
        <f>'[3]Daily Roster'!$AJ125</f>
        <v>0</v>
      </c>
    </row>
    <row r="126" spans="1:36" x14ac:dyDescent="0.3">
      <c r="A126" s="7">
        <v>43640</v>
      </c>
      <c r="B126" s="1" t="s">
        <v>5</v>
      </c>
      <c r="C126" s="56" t="str">
        <f>'[3]Daily Roster'!$C126</f>
        <v>Wendy</v>
      </c>
      <c r="D126" s="56" t="str">
        <f>'[3]Daily Roster'!$D126</f>
        <v>Bronwyn</v>
      </c>
      <c r="E126" s="51" t="str">
        <f>'[3]Daily Roster'!$E126</f>
        <v>Stav</v>
      </c>
      <c r="F126" s="51" t="str">
        <f>'[3]Daily Roster'!$F126</f>
        <v>V.Hill</v>
      </c>
      <c r="G126" s="51" t="str">
        <f>'[3]Daily Roster'!$G126</f>
        <v>qq</v>
      </c>
      <c r="H126" s="51">
        <f>'[3]Daily Roster'!$H126</f>
        <v>0</v>
      </c>
      <c r="I126" s="51">
        <f>'[3]Daily Roster'!$I126</f>
        <v>0</v>
      </c>
      <c r="J126" s="51">
        <f>'[3]Daily Roster'!$J126</f>
        <v>0</v>
      </c>
      <c r="K126" s="51">
        <f>'[3]Daily Roster'!$K126</f>
        <v>0</v>
      </c>
      <c r="L126" s="51" t="str">
        <f>'[3]Daily Roster'!$L126</f>
        <v>qq</v>
      </c>
      <c r="M126" s="51" t="str">
        <f>'[3]Daily Roster'!$M126</f>
        <v>Brindha</v>
      </c>
      <c r="N126" s="51">
        <f>'[3]Daily Roster'!$N126</f>
        <v>0</v>
      </c>
      <c r="O126" s="51">
        <f>'[3]Daily Roster'!$O126</f>
        <v>0</v>
      </c>
      <c r="P126" s="51" t="str">
        <f>'[3]Daily Roster'!$P126</f>
        <v>Jane</v>
      </c>
      <c r="Q126" s="51" t="str">
        <f>'[3]Daily Roster'!$Q126</f>
        <v>Rasangi</v>
      </c>
      <c r="R126" s="51" t="str">
        <f>'[3]Daily Roster'!$R126</f>
        <v>Lynette</v>
      </c>
      <c r="S126" s="51" t="str">
        <f>'[3]Daily Roster'!$S126</f>
        <v>Arthur</v>
      </c>
      <c r="T126" s="51" t="str">
        <f>'[3]Daily Roster'!$T126</f>
        <v>Bunmi</v>
      </c>
      <c r="U126" s="51" t="str">
        <f>'[3]Daily Roster'!$U126</f>
        <v>R.Batagol</v>
      </c>
      <c r="V126" s="51" t="str">
        <f>'[3]Daily Roster'!$V126</f>
        <v>C.McAvaney</v>
      </c>
      <c r="W126" s="51" t="str">
        <f>'[3]Daily Roster'!$W126</f>
        <v>Erika</v>
      </c>
      <c r="X126" s="51" t="str">
        <f>'[3]Daily Roster'!$X126</f>
        <v>Huda</v>
      </c>
      <c r="Y126" s="51" t="str">
        <f>'[3]Daily Roster'!$Y126</f>
        <v>qq</v>
      </c>
      <c r="Z126" s="51" t="str">
        <f>'[3]Daily Roster'!$Z126</f>
        <v>V.Koo</v>
      </c>
      <c r="AA126" s="51">
        <f>'[3]Daily Roster'!$AA126</f>
        <v>0</v>
      </c>
      <c r="AB126" s="51">
        <f>'[3]Daily Roster'!$AB126</f>
        <v>0</v>
      </c>
      <c r="AC126" s="51" t="str">
        <f>'[3]Daily Roster'!$AC126</f>
        <v>S.Sturm</v>
      </c>
      <c r="AD126" s="51" t="str">
        <f>'[3]Daily Roster'!$AD126</f>
        <v>A.Chong</v>
      </c>
      <c r="AE126" s="51">
        <f>'[3]Daily Roster'!$AE126</f>
        <v>0</v>
      </c>
      <c r="AF126" s="51" t="str">
        <f>'[3]Daily Roster'!$AF126</f>
        <v>S.Kirsa</v>
      </c>
      <c r="AG126" s="51" t="str">
        <f>'[3]Daily Roster'!$AG126</f>
        <v>N.Dirnbauer</v>
      </c>
      <c r="AH126" s="51" t="str">
        <f>'[3]Daily Roster'!$AH126</f>
        <v>Graham</v>
      </c>
      <c r="AI126" s="51">
        <f>'[3]Daily Roster'!$AI126</f>
        <v>0</v>
      </c>
      <c r="AJ126" s="51">
        <f>'[3]Daily Roster'!$AJ126</f>
        <v>0</v>
      </c>
    </row>
    <row r="127" spans="1:36" x14ac:dyDescent="0.3">
      <c r="A127" s="7">
        <v>43641</v>
      </c>
      <c r="B127" s="1" t="s">
        <v>1</v>
      </c>
      <c r="C127" s="56" t="str">
        <f>'[3]Daily Roster'!$C127</f>
        <v>Tom</v>
      </c>
      <c r="D127" s="56" t="str">
        <f>'[3]Daily Roster'!$D127</f>
        <v>Bronwyn</v>
      </c>
      <c r="E127" s="51" t="str">
        <f>'[3]Daily Roster'!$E127</f>
        <v>qq</v>
      </c>
      <c r="F127" s="51" t="str">
        <f>'[3]Daily Roster'!$F127</f>
        <v>V.Hill</v>
      </c>
      <c r="G127" s="51" t="str">
        <f>'[3]Daily Roster'!$G127</f>
        <v>qq</v>
      </c>
      <c r="H127" s="51">
        <f>'[3]Daily Roster'!$H127</f>
        <v>0</v>
      </c>
      <c r="I127" s="51">
        <f>'[3]Daily Roster'!$I127</f>
        <v>0</v>
      </c>
      <c r="J127" s="51">
        <f>'[3]Daily Roster'!$J127</f>
        <v>0</v>
      </c>
      <c r="K127" s="51">
        <f>'[3]Daily Roster'!$K127</f>
        <v>0</v>
      </c>
      <c r="L127" s="51" t="str">
        <f>'[3]Daily Roster'!$L127</f>
        <v>Marisa</v>
      </c>
      <c r="M127" s="51" t="str">
        <f>'[3]Daily Roster'!$M127</f>
        <v>Brindha</v>
      </c>
      <c r="N127" s="51">
        <f>'[3]Daily Roster'!$N127</f>
        <v>0</v>
      </c>
      <c r="O127" s="51">
        <f>'[3]Daily Roster'!$O127</f>
        <v>0</v>
      </c>
      <c r="P127" s="51" t="str">
        <f>'[3]Daily Roster'!$P127</f>
        <v>Jane</v>
      </c>
      <c r="Q127" s="51" t="str">
        <f>'[3]Daily Roster'!$Q127</f>
        <v>QQ</v>
      </c>
      <c r="R127" s="51" t="str">
        <f>'[3]Daily Roster'!$R127</f>
        <v>Lynette</v>
      </c>
      <c r="S127" s="51" t="str">
        <f>'[3]Daily Roster'!$S127</f>
        <v>Arthur</v>
      </c>
      <c r="T127" s="51" t="str">
        <f>'[3]Daily Roster'!$T127</f>
        <v>Bunmi</v>
      </c>
      <c r="U127" s="51" t="str">
        <f>'[3]Daily Roster'!$U127</f>
        <v>R.Batagol</v>
      </c>
      <c r="V127" s="51" t="str">
        <f>'[3]Daily Roster'!$V127</f>
        <v>C.McAvaney</v>
      </c>
      <c r="W127" s="51" t="str">
        <f>'[3]Daily Roster'!$W127</f>
        <v>Erika</v>
      </c>
      <c r="X127" s="51" t="str">
        <f>'[3]Daily Roster'!$X127</f>
        <v>Huda</v>
      </c>
      <c r="Y127" s="51" t="str">
        <f>'[3]Daily Roster'!$Y127</f>
        <v>qq</v>
      </c>
      <c r="Z127" s="51" t="str">
        <f>'[3]Daily Roster'!$Z127</f>
        <v>V.Koo</v>
      </c>
      <c r="AA127" s="51">
        <f>'[3]Daily Roster'!$AA127</f>
        <v>0</v>
      </c>
      <c r="AB127" s="51">
        <f>'[3]Daily Roster'!$AB127</f>
        <v>0</v>
      </c>
      <c r="AC127" s="51" t="str">
        <f>'[3]Daily Roster'!$AC127</f>
        <v>S.Sturm</v>
      </c>
      <c r="AD127" s="51" t="str">
        <f>'[3]Daily Roster'!$AD127</f>
        <v>A.Chong</v>
      </c>
      <c r="AE127" s="51">
        <f>'[3]Daily Roster'!$AE127</f>
        <v>0</v>
      </c>
      <c r="AF127" s="51" t="str">
        <f>'[3]Daily Roster'!$AF127</f>
        <v>S.Kirsa</v>
      </c>
      <c r="AG127" s="51" t="str">
        <f>'[3]Daily Roster'!$AG127</f>
        <v>N.Dirnbauer</v>
      </c>
      <c r="AH127" s="51" t="str">
        <f>'[3]Daily Roster'!$AH127</f>
        <v>Graham</v>
      </c>
      <c r="AI127" s="51">
        <f>'[3]Daily Roster'!$AI127</f>
        <v>0</v>
      </c>
      <c r="AJ127" s="51">
        <f>'[3]Daily Roster'!$AJ127</f>
        <v>0</v>
      </c>
    </row>
    <row r="128" spans="1:36" x14ac:dyDescent="0.3">
      <c r="A128" s="7">
        <v>43642</v>
      </c>
      <c r="B128" s="1" t="s">
        <v>2</v>
      </c>
      <c r="C128" s="56" t="str">
        <f>'[3]Daily Roster'!$C128</f>
        <v>Wendy</v>
      </c>
      <c r="D128" s="56" t="str">
        <f>'[3]Daily Roster'!$D128</f>
        <v>Bronwyn</v>
      </c>
      <c r="E128" s="51" t="str">
        <f>'[3]Daily Roster'!$E128</f>
        <v>Hayley</v>
      </c>
      <c r="F128" s="51" t="str">
        <f>'[3]Daily Roster'!$F128</f>
        <v>V.Hill</v>
      </c>
      <c r="G128" s="51" t="str">
        <f>'[3]Daily Roster'!$G128</f>
        <v>K.Tiong</v>
      </c>
      <c r="H128" s="51">
        <f>'[3]Daily Roster'!$H128</f>
        <v>0</v>
      </c>
      <c r="I128" s="51">
        <f>'[3]Daily Roster'!$I128</f>
        <v>0</v>
      </c>
      <c r="J128" s="51">
        <f>'[3]Daily Roster'!$J128</f>
        <v>0</v>
      </c>
      <c r="K128" s="51">
        <f>'[3]Daily Roster'!$K128</f>
        <v>0</v>
      </c>
      <c r="L128" s="51" t="str">
        <f>'[3]Daily Roster'!$L128</f>
        <v>Marisa</v>
      </c>
      <c r="M128" s="51" t="str">
        <f>'[3]Daily Roster'!$M128</f>
        <v>Louise</v>
      </c>
      <c r="N128" s="51">
        <f>'[3]Daily Roster'!$N128</f>
        <v>0</v>
      </c>
      <c r="O128" s="51">
        <f>'[3]Daily Roster'!$O128</f>
        <v>0</v>
      </c>
      <c r="P128" s="51" t="str">
        <f>'[3]Daily Roster'!$P128</f>
        <v>Jane</v>
      </c>
      <c r="Q128" s="51" t="str">
        <f>'[3]Daily Roster'!$Q128</f>
        <v>Rasangi</v>
      </c>
      <c r="R128" s="51" t="str">
        <f>'[3]Daily Roster'!$R128</f>
        <v>Lynette</v>
      </c>
      <c r="S128" s="51" t="str">
        <f>'[3]Daily Roster'!$S128</f>
        <v>Arthur</v>
      </c>
      <c r="T128" s="51" t="str">
        <f>'[3]Daily Roster'!$T128</f>
        <v>Bunmi</v>
      </c>
      <c r="U128" s="51" t="str">
        <f>'[3]Daily Roster'!$U128</f>
        <v>qq</v>
      </c>
      <c r="V128" s="51" t="str">
        <f>'[3]Daily Roster'!$V128</f>
        <v>C.McAvaney</v>
      </c>
      <c r="W128" s="51" t="str">
        <f>'[3]Daily Roster'!$W128</f>
        <v>Erika</v>
      </c>
      <c r="X128" s="51" t="str">
        <f>'[3]Daily Roster'!$X128</f>
        <v>qq</v>
      </c>
      <c r="Y128" s="51" t="str">
        <f>'[3]Daily Roster'!$Y128</f>
        <v>Kaman</v>
      </c>
      <c r="Z128" s="51" t="str">
        <f>'[3]Daily Roster'!$Z128</f>
        <v>Paree</v>
      </c>
      <c r="AA128" s="51">
        <f>'[3]Daily Roster'!$AA128</f>
        <v>0</v>
      </c>
      <c r="AB128" s="51">
        <f>'[3]Daily Roster'!$AB128</f>
        <v>0</v>
      </c>
      <c r="AC128" s="51" t="str">
        <f>'[3]Daily Roster'!$AC128</f>
        <v>S.Sturm</v>
      </c>
      <c r="AD128" s="51" t="str">
        <f>'[3]Daily Roster'!$AD128</f>
        <v>A.Chong</v>
      </c>
      <c r="AE128" s="51">
        <f>'[3]Daily Roster'!$AE128</f>
        <v>0</v>
      </c>
      <c r="AF128" s="51" t="str">
        <f>'[3]Daily Roster'!$AF128</f>
        <v>S.Kirsa</v>
      </c>
      <c r="AG128" s="51" t="str">
        <f>'[3]Daily Roster'!$AG128</f>
        <v>N.Dirnbauer</v>
      </c>
      <c r="AH128" s="51" t="str">
        <f>'[3]Daily Roster'!$AH128</f>
        <v>Graham</v>
      </c>
      <c r="AI128" s="51">
        <f>'[3]Daily Roster'!$AI128</f>
        <v>0</v>
      </c>
      <c r="AJ128" s="51">
        <f>'[3]Daily Roster'!$AJ128</f>
        <v>0</v>
      </c>
    </row>
    <row r="129" spans="1:36" x14ac:dyDescent="0.3">
      <c r="A129" s="7">
        <v>43643</v>
      </c>
      <c r="B129" s="1" t="s">
        <v>3</v>
      </c>
      <c r="C129" s="56" t="str">
        <f>'[3]Daily Roster'!$C129</f>
        <v>Tom</v>
      </c>
      <c r="D129" s="56" t="str">
        <f>'[3]Daily Roster'!$D129</f>
        <v>Hayley</v>
      </c>
      <c r="E129" s="51" t="str">
        <f>'[3]Daily Roster'!$E129</f>
        <v>qq</v>
      </c>
      <c r="F129" s="51" t="str">
        <f>'[3]Daily Roster'!$F129</f>
        <v>V.Hill</v>
      </c>
      <c r="G129" s="51" t="str">
        <f>'[3]Daily Roster'!$G129</f>
        <v>K.Tiong</v>
      </c>
      <c r="H129" s="51">
        <f>'[3]Daily Roster'!$H129</f>
        <v>0</v>
      </c>
      <c r="I129" s="51">
        <f>'[3]Daily Roster'!$I129</f>
        <v>0</v>
      </c>
      <c r="J129" s="51">
        <f>'[3]Daily Roster'!$J129</f>
        <v>0</v>
      </c>
      <c r="K129" s="51">
        <f>'[3]Daily Roster'!$K129</f>
        <v>0</v>
      </c>
      <c r="L129" s="51" t="str">
        <f>'[3]Daily Roster'!$L129</f>
        <v>Marisa</v>
      </c>
      <c r="M129" s="51" t="str">
        <f>'[3]Daily Roster'!$M129</f>
        <v>Louise</v>
      </c>
      <c r="N129" s="51">
        <f>'[3]Daily Roster'!$N129</f>
        <v>0</v>
      </c>
      <c r="O129" s="51">
        <f>'[3]Daily Roster'!$O129</f>
        <v>0</v>
      </c>
      <c r="P129" s="51" t="str">
        <f>'[3]Daily Roster'!$P129</f>
        <v>Jane</v>
      </c>
      <c r="Q129" s="51" t="str">
        <f>'[3]Daily Roster'!$Q129</f>
        <v>Rasangi</v>
      </c>
      <c r="R129" s="51" t="str">
        <f>'[3]Daily Roster'!$R129</f>
        <v>Lynette</v>
      </c>
      <c r="S129" s="51" t="str">
        <f>'[3]Daily Roster'!$S129</f>
        <v>Arthur</v>
      </c>
      <c r="T129" s="51" t="str">
        <f>'[3]Daily Roster'!$T129</f>
        <v>Bunmi</v>
      </c>
      <c r="U129" s="51">
        <f>'[3]Daily Roster'!$U129</f>
        <v>0</v>
      </c>
      <c r="V129" s="51">
        <f>'[3]Daily Roster'!$V129</f>
        <v>0</v>
      </c>
      <c r="W129" s="51">
        <f>'[3]Daily Roster'!$W129</f>
        <v>0</v>
      </c>
      <c r="X129" s="51">
        <f>'[3]Daily Roster'!$X129</f>
        <v>0</v>
      </c>
      <c r="Y129" s="51">
        <f>'[3]Daily Roster'!$Y129</f>
        <v>0</v>
      </c>
      <c r="Z129" s="51" t="str">
        <f>'[3]Daily Roster'!$Z129</f>
        <v>V.Koo</v>
      </c>
      <c r="AA129" s="51">
        <f>'[3]Daily Roster'!$AA129</f>
        <v>0</v>
      </c>
      <c r="AB129" s="51">
        <f>'[3]Daily Roster'!$AB129</f>
        <v>0</v>
      </c>
      <c r="AC129" s="51" t="str">
        <f>'[3]Daily Roster'!$AC129</f>
        <v>S.Sturm</v>
      </c>
      <c r="AD129" s="51" t="str">
        <f>'[3]Daily Roster'!$AD129</f>
        <v>A.Chong</v>
      </c>
      <c r="AE129" s="51">
        <f>'[3]Daily Roster'!$AE129</f>
        <v>0</v>
      </c>
      <c r="AF129" s="51" t="str">
        <f>'[3]Daily Roster'!$AF129</f>
        <v>S.Kirsa</v>
      </c>
      <c r="AG129" s="51" t="str">
        <f>'[3]Daily Roster'!$AG129</f>
        <v>N.Dirnbauer</v>
      </c>
      <c r="AH129" s="51" t="str">
        <f>'[3]Daily Roster'!$AH129</f>
        <v>Graham</v>
      </c>
      <c r="AI129" s="51">
        <f>'[3]Daily Roster'!$AI129</f>
        <v>0</v>
      </c>
      <c r="AJ129" s="51">
        <f>'[3]Daily Roster'!$AJ129</f>
        <v>0</v>
      </c>
    </row>
    <row r="130" spans="1:36" x14ac:dyDescent="0.3">
      <c r="A130" s="7">
        <v>43644</v>
      </c>
      <c r="B130" s="1" t="s">
        <v>4</v>
      </c>
      <c r="C130" s="56" t="str">
        <f>'[3]Daily Roster'!$C130</f>
        <v>Wendy</v>
      </c>
      <c r="D130" s="56" t="str">
        <f>'[3]Daily Roster'!$D130</f>
        <v>qq</v>
      </c>
      <c r="E130" s="51" t="str">
        <f>'[3]Daily Roster'!$E130</f>
        <v>qq</v>
      </c>
      <c r="F130" s="51" t="str">
        <f>'[3]Daily Roster'!$F130</f>
        <v>V.Hill</v>
      </c>
      <c r="G130" s="51" t="str">
        <f>'[3]Daily Roster'!$G130</f>
        <v>qq</v>
      </c>
      <c r="H130" s="51">
        <f>'[3]Daily Roster'!$H130</f>
        <v>0</v>
      </c>
      <c r="I130" s="51">
        <f>'[3]Daily Roster'!$I130</f>
        <v>0</v>
      </c>
      <c r="J130" s="51">
        <f>'[3]Daily Roster'!$J130</f>
        <v>0</v>
      </c>
      <c r="K130" s="51">
        <f>'[3]Daily Roster'!$K130</f>
        <v>0</v>
      </c>
      <c r="L130" s="51" t="str">
        <f>'[3]Daily Roster'!$L130</f>
        <v>qq</v>
      </c>
      <c r="M130" s="51" t="str">
        <f>'[3]Daily Roster'!$M130</f>
        <v>Louise</v>
      </c>
      <c r="N130" s="51">
        <f>'[3]Daily Roster'!$N130</f>
        <v>0</v>
      </c>
      <c r="O130" s="51">
        <f>'[3]Daily Roster'!$O130</f>
        <v>0</v>
      </c>
      <c r="P130" s="51" t="str">
        <f>'[3]Daily Roster'!$P130</f>
        <v>Jane</v>
      </c>
      <c r="Q130" s="51" t="str">
        <f>'[3]Daily Roster'!$Q130</f>
        <v>Rasangi</v>
      </c>
      <c r="R130" s="51" t="str">
        <f>'[3]Daily Roster'!$R130</f>
        <v>Lynette</v>
      </c>
      <c r="S130" s="51" t="str">
        <f>'[3]Daily Roster'!$S130</f>
        <v>Arthur</v>
      </c>
      <c r="T130" s="51" t="str">
        <f>'[3]Daily Roster'!$T130</f>
        <v>Bunmi</v>
      </c>
      <c r="U130" s="51">
        <f>'[3]Daily Roster'!$U130</f>
        <v>0</v>
      </c>
      <c r="V130" s="51">
        <f>'[3]Daily Roster'!$V130</f>
        <v>0</v>
      </c>
      <c r="W130" s="51">
        <f>'[3]Daily Roster'!$W130</f>
        <v>0</v>
      </c>
      <c r="X130" s="51">
        <f>'[3]Daily Roster'!$X130</f>
        <v>0</v>
      </c>
      <c r="Y130" s="51">
        <f>'[3]Daily Roster'!$Y130</f>
        <v>0</v>
      </c>
      <c r="Z130" s="51" t="str">
        <f>'[3]Daily Roster'!$Z130</f>
        <v>V.Koo</v>
      </c>
      <c r="AA130" s="51">
        <f>'[3]Daily Roster'!$AA130</f>
        <v>0</v>
      </c>
      <c r="AB130" s="51">
        <f>'[3]Daily Roster'!$AB130</f>
        <v>0</v>
      </c>
      <c r="AC130" s="51" t="str">
        <f>'[3]Daily Roster'!$AC130</f>
        <v>S.Sturm</v>
      </c>
      <c r="AD130" s="51" t="str">
        <f>'[3]Daily Roster'!$AD130</f>
        <v>A.Chong</v>
      </c>
      <c r="AE130" s="51">
        <f>'[3]Daily Roster'!$AE130</f>
        <v>0</v>
      </c>
      <c r="AF130" s="51">
        <f>'[3]Daily Roster'!$AF130</f>
        <v>0</v>
      </c>
      <c r="AG130" s="51" t="str">
        <f>'[3]Daily Roster'!$AG130</f>
        <v>N.Dirnbauer</v>
      </c>
      <c r="AH130" s="51" t="str">
        <f>'[3]Daily Roster'!$AH130</f>
        <v>Graham</v>
      </c>
      <c r="AI130" s="51">
        <f>'[3]Daily Roster'!$AI130</f>
        <v>0</v>
      </c>
      <c r="AJ130" s="51">
        <f>'[3]Daily Roster'!$AJ130</f>
        <v>0</v>
      </c>
    </row>
    <row r="131" spans="1:36" x14ac:dyDescent="0.3">
      <c r="A131" s="7">
        <v>43647</v>
      </c>
      <c r="B131" s="1" t="s">
        <v>5</v>
      </c>
      <c r="C131" s="56">
        <f>'[3]Daily Roster'!$C131</f>
        <v>0</v>
      </c>
      <c r="D131" s="56" t="str">
        <f>'[3]Daily Roster'!$D131</f>
        <v>Bronwyn</v>
      </c>
      <c r="E131" s="51" t="str">
        <f>'[3]Daily Roster'!$E131</f>
        <v>Stav</v>
      </c>
      <c r="F131" s="51" t="str">
        <f>'[3]Daily Roster'!$F131</f>
        <v>V.Hill</v>
      </c>
      <c r="G131" s="51" t="str">
        <f>'[3]Daily Roster'!$G131</f>
        <v>qq</v>
      </c>
      <c r="H131" s="51">
        <f>'[3]Daily Roster'!$H131</f>
        <v>0</v>
      </c>
      <c r="I131" s="51">
        <f>'[3]Daily Roster'!$I131</f>
        <v>0</v>
      </c>
      <c r="J131" s="51">
        <f>'[3]Daily Roster'!$J131</f>
        <v>0</v>
      </c>
      <c r="K131" s="51">
        <f>'[3]Daily Roster'!$K131</f>
        <v>0</v>
      </c>
      <c r="L131" s="51" t="str">
        <f>'[3]Daily Roster'!$L131</f>
        <v>qq</v>
      </c>
      <c r="M131" s="51">
        <f>'[3]Daily Roster'!$M131</f>
        <v>0</v>
      </c>
      <c r="N131" s="51">
        <f>'[3]Daily Roster'!$N131</f>
        <v>0</v>
      </c>
      <c r="O131" s="51">
        <f>'[3]Daily Roster'!$O131</f>
        <v>0</v>
      </c>
      <c r="P131" s="51">
        <f>'[3]Daily Roster'!$P131</f>
        <v>0</v>
      </c>
      <c r="Q131" s="51" t="str">
        <f>'[3]Daily Roster'!$Q131</f>
        <v>Rasangi</v>
      </c>
      <c r="R131" s="51">
        <f>'[3]Daily Roster'!$R131</f>
        <v>0</v>
      </c>
      <c r="S131" s="51" t="str">
        <f>'[3]Daily Roster'!$S131</f>
        <v>Arthur</v>
      </c>
      <c r="T131" s="51" t="str">
        <f>'[3]Daily Roster'!$T131</f>
        <v>Bunmi</v>
      </c>
      <c r="U131" s="51">
        <f>'[3]Daily Roster'!$U131</f>
        <v>0</v>
      </c>
      <c r="V131" s="51">
        <f>'[3]Daily Roster'!$V131</f>
        <v>0</v>
      </c>
      <c r="W131" s="51">
        <f>'[3]Daily Roster'!$W131</f>
        <v>0</v>
      </c>
      <c r="X131" s="51">
        <f>'[3]Daily Roster'!$X131</f>
        <v>0</v>
      </c>
      <c r="Y131" s="51">
        <f>'[3]Daily Roster'!$Y131</f>
        <v>0</v>
      </c>
      <c r="Z131" s="51" t="str">
        <f>'[3]Daily Roster'!$Z131</f>
        <v>V.Koo</v>
      </c>
      <c r="AA131" s="51">
        <f>'[3]Daily Roster'!$AA131</f>
        <v>0</v>
      </c>
      <c r="AB131" s="51">
        <f>'[3]Daily Roster'!$AB131</f>
        <v>0</v>
      </c>
      <c r="AC131" s="51" t="str">
        <f>'[3]Daily Roster'!$AC131</f>
        <v>S.Sturm</v>
      </c>
      <c r="AD131" s="51" t="str">
        <f>'[3]Daily Roster'!$AD131</f>
        <v>A.Chong</v>
      </c>
      <c r="AE131" s="51">
        <f>'[3]Daily Roster'!$AE131</f>
        <v>0</v>
      </c>
      <c r="AF131" s="51">
        <f>'[3]Daily Roster'!$AF131</f>
        <v>0</v>
      </c>
      <c r="AG131" s="51" t="str">
        <f>'[3]Daily Roster'!$AG131</f>
        <v>N.Dirnbauer</v>
      </c>
      <c r="AH131" s="51" t="str">
        <f>'[3]Daily Roster'!$AH131</f>
        <v>Graham</v>
      </c>
      <c r="AI131" s="51">
        <f>'[3]Daily Roster'!$AI131</f>
        <v>0</v>
      </c>
      <c r="AJ131" s="51">
        <f>'[3]Daily Roster'!$AJ131</f>
        <v>0</v>
      </c>
    </row>
    <row r="132" spans="1:36" x14ac:dyDescent="0.3">
      <c r="A132" s="7">
        <v>43648</v>
      </c>
      <c r="B132" s="1" t="s">
        <v>1</v>
      </c>
      <c r="C132" s="56">
        <f>'[3]Daily Roster'!$C132</f>
        <v>0</v>
      </c>
      <c r="D132" s="56" t="str">
        <f>'[3]Daily Roster'!$D132</f>
        <v>Bronwyn</v>
      </c>
      <c r="E132" s="51" t="str">
        <f>'[3]Daily Roster'!$E132</f>
        <v>qq</v>
      </c>
      <c r="F132" s="51" t="str">
        <f>'[3]Daily Roster'!$F132</f>
        <v>V.Hill</v>
      </c>
      <c r="G132" s="51" t="str">
        <f>'[3]Daily Roster'!$G132</f>
        <v>K.Tiong</v>
      </c>
      <c r="H132" s="51">
        <f>'[3]Daily Roster'!$H132</f>
        <v>0</v>
      </c>
      <c r="I132" s="51">
        <f>'[3]Daily Roster'!$I132</f>
        <v>0</v>
      </c>
      <c r="J132" s="51">
        <f>'[3]Daily Roster'!$J132</f>
        <v>0</v>
      </c>
      <c r="K132" s="51">
        <f>'[3]Daily Roster'!$K132</f>
        <v>0</v>
      </c>
      <c r="L132" s="51" t="str">
        <f>'[3]Daily Roster'!$L132</f>
        <v>Marisa</v>
      </c>
      <c r="M132" s="51">
        <f>'[3]Daily Roster'!$M132</f>
        <v>0</v>
      </c>
      <c r="N132" s="51">
        <f>'[3]Daily Roster'!$N132</f>
        <v>0</v>
      </c>
      <c r="O132" s="51">
        <f>'[3]Daily Roster'!$O132</f>
        <v>0</v>
      </c>
      <c r="P132" s="51">
        <f>'[3]Daily Roster'!$P132</f>
        <v>0</v>
      </c>
      <c r="Q132" s="51" t="str">
        <f>'[3]Daily Roster'!$Q132</f>
        <v>qq</v>
      </c>
      <c r="R132" s="51">
        <f>'[3]Daily Roster'!$R132</f>
        <v>0</v>
      </c>
      <c r="S132" s="51" t="str">
        <f>'[3]Daily Roster'!$S132</f>
        <v>Arthur</v>
      </c>
      <c r="T132" s="51" t="str">
        <f>'[3]Daily Roster'!$T132</f>
        <v>Bunmi</v>
      </c>
      <c r="U132" s="51">
        <f>'[3]Daily Roster'!$U132</f>
        <v>0</v>
      </c>
      <c r="V132" s="51">
        <f>'[3]Daily Roster'!$V132</f>
        <v>0</v>
      </c>
      <c r="W132" s="51">
        <f>'[3]Daily Roster'!$W132</f>
        <v>0</v>
      </c>
      <c r="X132" s="51">
        <f>'[3]Daily Roster'!$X132</f>
        <v>0</v>
      </c>
      <c r="Y132" s="51">
        <f>'[3]Daily Roster'!$Y132</f>
        <v>0</v>
      </c>
      <c r="Z132" s="51" t="str">
        <f>'[3]Daily Roster'!$Z132</f>
        <v>V.Koo</v>
      </c>
      <c r="AA132" s="51">
        <f>'[3]Daily Roster'!$AA132</f>
        <v>0</v>
      </c>
      <c r="AB132" s="51">
        <f>'[3]Daily Roster'!$AB132</f>
        <v>0</v>
      </c>
      <c r="AC132" s="51" t="str">
        <f>'[3]Daily Roster'!$AC132</f>
        <v>S.Sturm</v>
      </c>
      <c r="AD132" s="51" t="str">
        <f>'[3]Daily Roster'!$AD132</f>
        <v>A.Chong</v>
      </c>
      <c r="AE132" s="51">
        <f>'[3]Daily Roster'!$AE132</f>
        <v>0</v>
      </c>
      <c r="AF132" s="51">
        <f>'[3]Daily Roster'!$AF132</f>
        <v>0</v>
      </c>
      <c r="AG132" s="51" t="str">
        <f>'[3]Daily Roster'!$AG132</f>
        <v>N.Dirnbauer</v>
      </c>
      <c r="AH132" s="51" t="str">
        <f>'[3]Daily Roster'!$AH132</f>
        <v>Graham</v>
      </c>
      <c r="AI132" s="51">
        <f>'[3]Daily Roster'!$AI132</f>
        <v>0</v>
      </c>
      <c r="AJ132" s="51">
        <f>'[3]Daily Roster'!$AJ132</f>
        <v>0</v>
      </c>
    </row>
    <row r="133" spans="1:36" x14ac:dyDescent="0.3">
      <c r="A133" s="7">
        <v>43649</v>
      </c>
      <c r="B133" s="1" t="s">
        <v>2</v>
      </c>
      <c r="C133" s="56">
        <f>'[3]Daily Roster'!$C133</f>
        <v>0</v>
      </c>
      <c r="D133" s="56" t="str">
        <f>'[3]Daily Roster'!$D133</f>
        <v>Hayley</v>
      </c>
      <c r="E133" s="51" t="str">
        <f>'[3]Daily Roster'!$E133</f>
        <v>qq</v>
      </c>
      <c r="F133" s="51" t="str">
        <f>'[3]Daily Roster'!$F133</f>
        <v>V.Hill</v>
      </c>
      <c r="G133" s="51" t="str">
        <f>'[3]Daily Roster'!$G133</f>
        <v>K.Tiong</v>
      </c>
      <c r="H133" s="51">
        <f>'[3]Daily Roster'!$H133</f>
        <v>0</v>
      </c>
      <c r="I133" s="51">
        <f>'[3]Daily Roster'!$I133</f>
        <v>0</v>
      </c>
      <c r="J133" s="51">
        <f>'[3]Daily Roster'!$J133</f>
        <v>0</v>
      </c>
      <c r="K133" s="51">
        <f>'[3]Daily Roster'!$K133</f>
        <v>0</v>
      </c>
      <c r="L133" s="51" t="str">
        <f>'[3]Daily Roster'!$L133</f>
        <v>Marisa</v>
      </c>
      <c r="M133" s="51">
        <f>'[3]Daily Roster'!$M133</f>
        <v>0</v>
      </c>
      <c r="N133" s="51">
        <f>'[3]Daily Roster'!$N133</f>
        <v>0</v>
      </c>
      <c r="O133" s="51">
        <f>'[3]Daily Roster'!$O133</f>
        <v>0</v>
      </c>
      <c r="P133" s="51">
        <f>'[3]Daily Roster'!$P133</f>
        <v>0</v>
      </c>
      <c r="Q133" s="51" t="str">
        <f>'[3]Daily Roster'!$Q133</f>
        <v>Rasangi</v>
      </c>
      <c r="R133" s="51">
        <f>'[3]Daily Roster'!$R133</f>
        <v>0</v>
      </c>
      <c r="S133" s="51" t="str">
        <f>'[3]Daily Roster'!$S133</f>
        <v>Arthur</v>
      </c>
      <c r="T133" s="51" t="str">
        <f>'[3]Daily Roster'!$T133</f>
        <v>Bunmi</v>
      </c>
      <c r="U133" s="51">
        <f>'[3]Daily Roster'!$U133</f>
        <v>0</v>
      </c>
      <c r="V133" s="51">
        <f>'[3]Daily Roster'!$V133</f>
        <v>0</v>
      </c>
      <c r="W133" s="51">
        <f>'[3]Daily Roster'!$W133</f>
        <v>0</v>
      </c>
      <c r="X133" s="51">
        <f>'[3]Daily Roster'!$X133</f>
        <v>0</v>
      </c>
      <c r="Y133" s="51">
        <f>'[3]Daily Roster'!$Y133</f>
        <v>0</v>
      </c>
      <c r="Z133" s="51" t="str">
        <f>'[3]Daily Roster'!$Z133</f>
        <v>V.Koo</v>
      </c>
      <c r="AA133" s="51">
        <f>'[3]Daily Roster'!$AA133</f>
        <v>0</v>
      </c>
      <c r="AB133" s="51">
        <f>'[3]Daily Roster'!$AB133</f>
        <v>0</v>
      </c>
      <c r="AC133" s="51" t="str">
        <f>'[3]Daily Roster'!$AC133</f>
        <v>S.Sturm</v>
      </c>
      <c r="AD133" s="51" t="str">
        <f>'[3]Daily Roster'!$AD133</f>
        <v>A.Chong</v>
      </c>
      <c r="AE133" s="51">
        <f>'[3]Daily Roster'!$AE133</f>
        <v>0</v>
      </c>
      <c r="AF133" s="51">
        <f>'[3]Daily Roster'!$AF133</f>
        <v>0</v>
      </c>
      <c r="AG133" s="51" t="str">
        <f>'[3]Daily Roster'!$AG133</f>
        <v>N.Dirnbauer</v>
      </c>
      <c r="AH133" s="51" t="str">
        <f>'[3]Daily Roster'!$AH133</f>
        <v>Graham</v>
      </c>
      <c r="AI133" s="51">
        <f>'[3]Daily Roster'!$AI133</f>
        <v>0</v>
      </c>
      <c r="AJ133" s="51">
        <f>'[3]Daily Roster'!$AJ133</f>
        <v>0</v>
      </c>
    </row>
    <row r="134" spans="1:36" x14ac:dyDescent="0.3">
      <c r="A134" s="7">
        <v>43650</v>
      </c>
      <c r="B134" s="1" t="s">
        <v>3</v>
      </c>
      <c r="C134" s="56">
        <f>'[3]Daily Roster'!$C134</f>
        <v>0</v>
      </c>
      <c r="D134" s="56" t="str">
        <f>'[3]Daily Roster'!$D134</f>
        <v>Hayley</v>
      </c>
      <c r="E134" s="51" t="str">
        <f>'[3]Daily Roster'!$E134</f>
        <v>qq</v>
      </c>
      <c r="F134" s="51" t="str">
        <f>'[3]Daily Roster'!$F134</f>
        <v>V.Hill</v>
      </c>
      <c r="G134" s="51" t="str">
        <f>'[3]Daily Roster'!$G134</f>
        <v>K.Tiong</v>
      </c>
      <c r="H134" s="51">
        <f>'[3]Daily Roster'!$H134</f>
        <v>0</v>
      </c>
      <c r="I134" s="51">
        <f>'[3]Daily Roster'!$I134</f>
        <v>0</v>
      </c>
      <c r="J134" s="51">
        <f>'[3]Daily Roster'!$J134</f>
        <v>0</v>
      </c>
      <c r="K134" s="51">
        <f>'[3]Daily Roster'!$K134</f>
        <v>0</v>
      </c>
      <c r="L134" s="51" t="str">
        <f>'[3]Daily Roster'!$L134</f>
        <v>Marisa</v>
      </c>
      <c r="M134" s="51">
        <f>'[3]Daily Roster'!$M134</f>
        <v>0</v>
      </c>
      <c r="N134" s="51">
        <f>'[3]Daily Roster'!$N134</f>
        <v>0</v>
      </c>
      <c r="O134" s="51">
        <f>'[3]Daily Roster'!$O134</f>
        <v>0</v>
      </c>
      <c r="P134" s="51">
        <f>'[3]Daily Roster'!$P134</f>
        <v>0</v>
      </c>
      <c r="Q134" s="51" t="str">
        <f>'[3]Daily Roster'!$Q134</f>
        <v>Rasangi</v>
      </c>
      <c r="R134" s="51">
        <f>'[3]Daily Roster'!$R134</f>
        <v>0</v>
      </c>
      <c r="S134" s="51" t="str">
        <f>'[3]Daily Roster'!$S134</f>
        <v>Arthur</v>
      </c>
      <c r="T134" s="51" t="str">
        <f>'[3]Daily Roster'!$T134</f>
        <v>Bunmi</v>
      </c>
      <c r="U134" s="51">
        <f>'[3]Daily Roster'!$U134</f>
        <v>0</v>
      </c>
      <c r="V134" s="51">
        <f>'[3]Daily Roster'!$V134</f>
        <v>0</v>
      </c>
      <c r="W134" s="51">
        <f>'[3]Daily Roster'!$W134</f>
        <v>0</v>
      </c>
      <c r="X134" s="51">
        <f>'[3]Daily Roster'!$X134</f>
        <v>0</v>
      </c>
      <c r="Y134" s="51">
        <f>'[3]Daily Roster'!$Y134</f>
        <v>0</v>
      </c>
      <c r="Z134" s="51" t="str">
        <f>'[3]Daily Roster'!$Z134</f>
        <v>V.Koo</v>
      </c>
      <c r="AA134" s="51">
        <f>'[3]Daily Roster'!$AA134</f>
        <v>0</v>
      </c>
      <c r="AB134" s="51">
        <f>'[3]Daily Roster'!$AB134</f>
        <v>0</v>
      </c>
      <c r="AC134" s="51" t="str">
        <f>'[3]Daily Roster'!$AC134</f>
        <v>S.Sturm</v>
      </c>
      <c r="AD134" s="51" t="str">
        <f>'[3]Daily Roster'!$AD134</f>
        <v>A.Chong</v>
      </c>
      <c r="AE134" s="51">
        <f>'[3]Daily Roster'!$AE134</f>
        <v>0</v>
      </c>
      <c r="AF134" s="51">
        <f>'[3]Daily Roster'!$AF134</f>
        <v>0</v>
      </c>
      <c r="AG134" s="51" t="str">
        <f>'[3]Daily Roster'!$AG134</f>
        <v>N.Dirnbauer</v>
      </c>
      <c r="AH134" s="51" t="str">
        <f>'[3]Daily Roster'!$AH134</f>
        <v>Graham</v>
      </c>
      <c r="AI134" s="51">
        <f>'[3]Daily Roster'!$AI134</f>
        <v>0</v>
      </c>
      <c r="AJ134" s="51">
        <f>'[3]Daily Roster'!$AJ134</f>
        <v>0</v>
      </c>
    </row>
    <row r="135" spans="1:36" x14ac:dyDescent="0.3">
      <c r="A135" s="7">
        <v>43651</v>
      </c>
      <c r="B135" s="1" t="s">
        <v>4</v>
      </c>
      <c r="C135" s="56">
        <f>'[3]Daily Roster'!$C135</f>
        <v>0</v>
      </c>
      <c r="D135" s="56" t="str">
        <f>'[3]Daily Roster'!$D135</f>
        <v>Hayley</v>
      </c>
      <c r="E135" s="51" t="str">
        <f>'[3]Daily Roster'!$E135</f>
        <v>qq</v>
      </c>
      <c r="F135" s="51" t="str">
        <f>'[3]Daily Roster'!$F135</f>
        <v>V.Hill</v>
      </c>
      <c r="G135" s="51" t="str">
        <f>'[3]Daily Roster'!$G135</f>
        <v>qq</v>
      </c>
      <c r="H135" s="51">
        <f>'[3]Daily Roster'!$H135</f>
        <v>0</v>
      </c>
      <c r="I135" s="51">
        <f>'[3]Daily Roster'!$I135</f>
        <v>0</v>
      </c>
      <c r="J135" s="51">
        <f>'[3]Daily Roster'!$J135</f>
        <v>0</v>
      </c>
      <c r="K135" s="51">
        <f>'[3]Daily Roster'!$K135</f>
        <v>0</v>
      </c>
      <c r="L135" s="51" t="str">
        <f>'[3]Daily Roster'!$L135</f>
        <v>qq</v>
      </c>
      <c r="M135" s="51">
        <f>'[3]Daily Roster'!$M135</f>
        <v>0</v>
      </c>
      <c r="N135" s="51">
        <f>'[3]Daily Roster'!$N135</f>
        <v>0</v>
      </c>
      <c r="O135" s="51">
        <f>'[3]Daily Roster'!$O135</f>
        <v>0</v>
      </c>
      <c r="P135" s="51">
        <f>'[3]Daily Roster'!$P135</f>
        <v>0</v>
      </c>
      <c r="Q135" s="51" t="str">
        <f>'[3]Daily Roster'!$Q135</f>
        <v>qq</v>
      </c>
      <c r="R135" s="51">
        <f>'[3]Daily Roster'!$R135</f>
        <v>0</v>
      </c>
      <c r="S135" s="51" t="str">
        <f>'[3]Daily Roster'!$S135</f>
        <v>Arthur</v>
      </c>
      <c r="T135" s="51" t="str">
        <f>'[3]Daily Roster'!$T135</f>
        <v>Bunmi</v>
      </c>
      <c r="U135" s="51">
        <f>'[3]Daily Roster'!$U135</f>
        <v>0</v>
      </c>
      <c r="V135" s="51">
        <f>'[3]Daily Roster'!$V135</f>
        <v>0</v>
      </c>
      <c r="W135" s="51">
        <f>'[3]Daily Roster'!$W135</f>
        <v>0</v>
      </c>
      <c r="X135" s="51">
        <f>'[3]Daily Roster'!$X135</f>
        <v>0</v>
      </c>
      <c r="Y135" s="51">
        <f>'[3]Daily Roster'!$Y135</f>
        <v>0</v>
      </c>
      <c r="Z135" s="51" t="str">
        <f>'[3]Daily Roster'!$Z135</f>
        <v>V.Koo</v>
      </c>
      <c r="AA135" s="51">
        <f>'[3]Daily Roster'!$AA135</f>
        <v>0</v>
      </c>
      <c r="AB135" s="51">
        <f>'[3]Daily Roster'!$AB135</f>
        <v>0</v>
      </c>
      <c r="AC135" s="51" t="str">
        <f>'[3]Daily Roster'!$AC135</f>
        <v>S.Sturm</v>
      </c>
      <c r="AD135" s="51" t="str">
        <f>'[3]Daily Roster'!$AD135</f>
        <v>A.Chong</v>
      </c>
      <c r="AE135" s="51">
        <f>'[3]Daily Roster'!$AE135</f>
        <v>0</v>
      </c>
      <c r="AF135" s="51">
        <f>'[3]Daily Roster'!$AF135</f>
        <v>0</v>
      </c>
      <c r="AG135" s="51" t="str">
        <f>'[3]Daily Roster'!$AG135</f>
        <v>N.Dirnbauer</v>
      </c>
      <c r="AH135" s="51" t="str">
        <f>'[3]Daily Roster'!$AH135</f>
        <v>Graham</v>
      </c>
      <c r="AI135" s="51">
        <f>'[3]Daily Roster'!$AI135</f>
        <v>0</v>
      </c>
      <c r="AJ135" s="51">
        <f>'[3]Daily Roster'!$AJ135</f>
        <v>0</v>
      </c>
    </row>
    <row r="136" spans="1:36" x14ac:dyDescent="0.3">
      <c r="A136" s="7">
        <v>43654</v>
      </c>
      <c r="B136" s="1" t="s">
        <v>5</v>
      </c>
      <c r="C136" s="56">
        <f>'[3]Daily Roster'!$C136</f>
        <v>0</v>
      </c>
      <c r="D136" s="56" t="str">
        <f>'[3]Daily Roster'!$D136</f>
        <v>Bronwyn</v>
      </c>
      <c r="E136" s="51" t="str">
        <f>'[3]Daily Roster'!$E136</f>
        <v>Stav</v>
      </c>
      <c r="F136" s="51" t="str">
        <f>'[3]Daily Roster'!$F136</f>
        <v>V.Hill</v>
      </c>
      <c r="G136" s="51" t="str">
        <f>'[3]Daily Roster'!$G136</f>
        <v>qq</v>
      </c>
      <c r="H136" s="51">
        <f>'[3]Daily Roster'!$H136</f>
        <v>0</v>
      </c>
      <c r="I136" s="51">
        <f>'[3]Daily Roster'!$I136</f>
        <v>0</v>
      </c>
      <c r="J136" s="51">
        <f>'[3]Daily Roster'!$J136</f>
        <v>0</v>
      </c>
      <c r="K136" s="51">
        <f>'[3]Daily Roster'!$K136</f>
        <v>0</v>
      </c>
      <c r="L136" s="51" t="str">
        <f>'[3]Daily Roster'!$L136</f>
        <v>qq</v>
      </c>
      <c r="M136" s="51">
        <f>'[3]Daily Roster'!$M136</f>
        <v>0</v>
      </c>
      <c r="N136" s="51">
        <f>'[3]Daily Roster'!$N136</f>
        <v>0</v>
      </c>
      <c r="O136" s="51">
        <f>'[3]Daily Roster'!$O136</f>
        <v>0</v>
      </c>
      <c r="P136" s="51">
        <f>'[3]Daily Roster'!$P136</f>
        <v>0</v>
      </c>
      <c r="Q136" s="51">
        <f>'[3]Daily Roster'!$Q136</f>
        <v>0</v>
      </c>
      <c r="R136" s="51">
        <f>'[3]Daily Roster'!$R136</f>
        <v>0</v>
      </c>
      <c r="S136" s="51" t="str">
        <f>'[3]Daily Roster'!$S136</f>
        <v>Arthur</v>
      </c>
      <c r="T136" s="51" t="str">
        <f>'[3]Daily Roster'!$T136</f>
        <v>Bunmi</v>
      </c>
      <c r="U136" s="51">
        <f>'[3]Daily Roster'!$U136</f>
        <v>0</v>
      </c>
      <c r="V136" s="51">
        <f>'[3]Daily Roster'!$V136</f>
        <v>0</v>
      </c>
      <c r="W136" s="51">
        <f>'[3]Daily Roster'!$W136</f>
        <v>0</v>
      </c>
      <c r="X136" s="51">
        <f>'[3]Daily Roster'!$X136</f>
        <v>0</v>
      </c>
      <c r="Y136" s="51">
        <f>'[3]Daily Roster'!$Y136</f>
        <v>0</v>
      </c>
      <c r="Z136" s="51">
        <f>'[3]Daily Roster'!$Z136</f>
        <v>0</v>
      </c>
      <c r="AA136" s="51">
        <f>'[3]Daily Roster'!$AA136</f>
        <v>0</v>
      </c>
      <c r="AB136" s="51">
        <f>'[3]Daily Roster'!$AB136</f>
        <v>0</v>
      </c>
      <c r="AC136" s="51" t="str">
        <f>'[3]Daily Roster'!$AC136</f>
        <v>S.Sturm</v>
      </c>
      <c r="AD136" s="51" t="str">
        <f>'[3]Daily Roster'!$AD136</f>
        <v>A.Chong</v>
      </c>
      <c r="AE136" s="51">
        <f>'[3]Daily Roster'!$AE136</f>
        <v>0</v>
      </c>
      <c r="AF136" s="51">
        <f>'[3]Daily Roster'!$AF136</f>
        <v>0</v>
      </c>
      <c r="AG136" s="51" t="str">
        <f>'[3]Daily Roster'!$AG136</f>
        <v>N.Dirnbauer</v>
      </c>
      <c r="AH136" s="51" t="str">
        <f>'[3]Daily Roster'!$AH136</f>
        <v>Graham</v>
      </c>
      <c r="AI136" s="51">
        <f>'[3]Daily Roster'!$AI136</f>
        <v>0</v>
      </c>
      <c r="AJ136" s="51">
        <f>'[3]Daily Roster'!$AJ136</f>
        <v>0</v>
      </c>
    </row>
    <row r="137" spans="1:36" x14ac:dyDescent="0.3">
      <c r="A137" s="7">
        <v>43655</v>
      </c>
      <c r="B137" s="1" t="s">
        <v>1</v>
      </c>
      <c r="C137" s="56">
        <f>'[3]Daily Roster'!$C137</f>
        <v>0</v>
      </c>
      <c r="D137" s="56" t="str">
        <f>'[3]Daily Roster'!$D137</f>
        <v>Bronwyn</v>
      </c>
      <c r="E137" s="51" t="str">
        <f>'[3]Daily Roster'!$E137</f>
        <v>qq</v>
      </c>
      <c r="F137" s="51" t="str">
        <f>'[3]Daily Roster'!$F137</f>
        <v>V.Hill</v>
      </c>
      <c r="G137" s="51" t="str">
        <f>'[3]Daily Roster'!$G137</f>
        <v>qq</v>
      </c>
      <c r="H137" s="51">
        <f>'[3]Daily Roster'!$H137</f>
        <v>0</v>
      </c>
      <c r="I137" s="51">
        <f>'[3]Daily Roster'!$I137</f>
        <v>0</v>
      </c>
      <c r="J137" s="51">
        <f>'[3]Daily Roster'!$J137</f>
        <v>0</v>
      </c>
      <c r="K137" s="51">
        <f>'[3]Daily Roster'!$K137</f>
        <v>0</v>
      </c>
      <c r="L137" s="51" t="str">
        <f>'[3]Daily Roster'!$L137</f>
        <v>Marisa</v>
      </c>
      <c r="M137" s="51">
        <f>'[3]Daily Roster'!$M137</f>
        <v>0</v>
      </c>
      <c r="N137" s="51">
        <f>'[3]Daily Roster'!$N137</f>
        <v>0</v>
      </c>
      <c r="O137" s="51">
        <f>'[3]Daily Roster'!$O137</f>
        <v>0</v>
      </c>
      <c r="P137" s="51">
        <f>'[3]Daily Roster'!$P137</f>
        <v>0</v>
      </c>
      <c r="Q137" s="51">
        <f>'[3]Daily Roster'!$Q137</f>
        <v>0</v>
      </c>
      <c r="R137" s="51">
        <f>'[3]Daily Roster'!$R137</f>
        <v>0</v>
      </c>
      <c r="S137" s="51" t="str">
        <f>'[3]Daily Roster'!$S137</f>
        <v>Arthur</v>
      </c>
      <c r="T137" s="51" t="str">
        <f>'[3]Daily Roster'!$T137</f>
        <v>Bunmi</v>
      </c>
      <c r="U137" s="51">
        <f>'[3]Daily Roster'!$U137</f>
        <v>0</v>
      </c>
      <c r="V137" s="51">
        <f>'[3]Daily Roster'!$V137</f>
        <v>0</v>
      </c>
      <c r="W137" s="51">
        <f>'[3]Daily Roster'!$W137</f>
        <v>0</v>
      </c>
      <c r="X137" s="51">
        <f>'[3]Daily Roster'!$X137</f>
        <v>0</v>
      </c>
      <c r="Y137" s="51">
        <f>'[3]Daily Roster'!$Y137</f>
        <v>0</v>
      </c>
      <c r="Z137" s="51">
        <f>'[3]Daily Roster'!$Z137</f>
        <v>0</v>
      </c>
      <c r="AA137" s="51">
        <f>'[3]Daily Roster'!$AA137</f>
        <v>0</v>
      </c>
      <c r="AB137" s="51">
        <f>'[3]Daily Roster'!$AB137</f>
        <v>0</v>
      </c>
      <c r="AC137" s="51" t="str">
        <f>'[3]Daily Roster'!$AC137</f>
        <v>S.Sturm</v>
      </c>
      <c r="AD137" s="51" t="str">
        <f>'[3]Daily Roster'!$AD137</f>
        <v>A.Chong</v>
      </c>
      <c r="AE137" s="51">
        <f>'[3]Daily Roster'!$AE137</f>
        <v>0</v>
      </c>
      <c r="AF137" s="51">
        <f>'[3]Daily Roster'!$AF137</f>
        <v>0</v>
      </c>
      <c r="AG137" s="51" t="str">
        <f>'[3]Daily Roster'!$AG137</f>
        <v>N.Dirnbauer</v>
      </c>
      <c r="AH137" s="51" t="str">
        <f>'[3]Daily Roster'!$AH137</f>
        <v>Graham</v>
      </c>
      <c r="AI137" s="51">
        <f>'[3]Daily Roster'!$AI137</f>
        <v>0</v>
      </c>
      <c r="AJ137" s="51">
        <f>'[3]Daily Roster'!$AJ137</f>
        <v>0</v>
      </c>
    </row>
    <row r="138" spans="1:36" x14ac:dyDescent="0.3">
      <c r="A138" s="7">
        <v>43656</v>
      </c>
      <c r="B138" s="1" t="s">
        <v>2</v>
      </c>
      <c r="C138" s="56">
        <f>'[3]Daily Roster'!$C138</f>
        <v>0</v>
      </c>
      <c r="D138" s="56" t="str">
        <f>'[3]Daily Roster'!$D138</f>
        <v>Bronwyn</v>
      </c>
      <c r="E138" s="51" t="str">
        <f>'[3]Daily Roster'!$E138</f>
        <v>Hayley</v>
      </c>
      <c r="F138" s="51" t="str">
        <f>'[3]Daily Roster'!$F138</f>
        <v>V.Hill</v>
      </c>
      <c r="G138" s="51" t="str">
        <f>'[3]Daily Roster'!$G138</f>
        <v>K.Tiong</v>
      </c>
      <c r="H138" s="51">
        <f>'[3]Daily Roster'!$H138</f>
        <v>0</v>
      </c>
      <c r="I138" s="51">
        <f>'[3]Daily Roster'!$I138</f>
        <v>0</v>
      </c>
      <c r="J138" s="51">
        <f>'[3]Daily Roster'!$J138</f>
        <v>0</v>
      </c>
      <c r="K138" s="51">
        <f>'[3]Daily Roster'!$K138</f>
        <v>0</v>
      </c>
      <c r="L138" s="51" t="str">
        <f>'[3]Daily Roster'!$L138</f>
        <v>Marisa</v>
      </c>
      <c r="M138" s="51">
        <f>'[3]Daily Roster'!$M138</f>
        <v>0</v>
      </c>
      <c r="N138" s="51">
        <f>'[3]Daily Roster'!$N138</f>
        <v>0</v>
      </c>
      <c r="O138" s="51">
        <f>'[3]Daily Roster'!$O138</f>
        <v>0</v>
      </c>
      <c r="P138" s="51">
        <f>'[3]Daily Roster'!$P138</f>
        <v>0</v>
      </c>
      <c r="Q138" s="51">
        <f>'[3]Daily Roster'!$Q138</f>
        <v>0</v>
      </c>
      <c r="R138" s="51">
        <f>'[3]Daily Roster'!$R138</f>
        <v>0</v>
      </c>
      <c r="S138" s="51" t="str">
        <f>'[3]Daily Roster'!$S138</f>
        <v>Arthur</v>
      </c>
      <c r="T138" s="51" t="str">
        <f>'[3]Daily Roster'!$T138</f>
        <v>Bunmi</v>
      </c>
      <c r="U138" s="51">
        <f>'[3]Daily Roster'!$U138</f>
        <v>0</v>
      </c>
      <c r="V138" s="51">
        <f>'[3]Daily Roster'!$V138</f>
        <v>0</v>
      </c>
      <c r="W138" s="51">
        <f>'[3]Daily Roster'!$W138</f>
        <v>0</v>
      </c>
      <c r="X138" s="51">
        <f>'[3]Daily Roster'!$X138</f>
        <v>0</v>
      </c>
      <c r="Y138" s="51">
        <f>'[3]Daily Roster'!$Y138</f>
        <v>0</v>
      </c>
      <c r="Z138" s="51">
        <f>'[3]Daily Roster'!$Z138</f>
        <v>0</v>
      </c>
      <c r="AA138" s="51">
        <f>'[3]Daily Roster'!$AA138</f>
        <v>0</v>
      </c>
      <c r="AB138" s="51">
        <f>'[3]Daily Roster'!$AB138</f>
        <v>0</v>
      </c>
      <c r="AC138" s="51" t="str">
        <f>'[3]Daily Roster'!$AC138</f>
        <v>S.Sturm</v>
      </c>
      <c r="AD138" s="51" t="str">
        <f>'[3]Daily Roster'!$AD138</f>
        <v>A.Chong</v>
      </c>
      <c r="AE138" s="51">
        <f>'[3]Daily Roster'!$AE138</f>
        <v>0</v>
      </c>
      <c r="AF138" s="51">
        <f>'[3]Daily Roster'!$AF138</f>
        <v>0</v>
      </c>
      <c r="AG138" s="51" t="str">
        <f>'[3]Daily Roster'!$AG138</f>
        <v>N.Dirnbauer</v>
      </c>
      <c r="AH138" s="51" t="str">
        <f>'[3]Daily Roster'!$AH138</f>
        <v>Graham</v>
      </c>
      <c r="AI138" s="51">
        <f>'[3]Daily Roster'!$AI138</f>
        <v>0</v>
      </c>
      <c r="AJ138" s="51">
        <f>'[3]Daily Roster'!$AJ138</f>
        <v>0</v>
      </c>
    </row>
    <row r="139" spans="1:36" x14ac:dyDescent="0.3">
      <c r="A139" s="7">
        <v>43657</v>
      </c>
      <c r="B139" s="1" t="s">
        <v>3</v>
      </c>
      <c r="C139" s="56">
        <f>'[3]Daily Roster'!$C139</f>
        <v>0</v>
      </c>
      <c r="D139" s="56" t="str">
        <f>'[3]Daily Roster'!$D139</f>
        <v>Hayley</v>
      </c>
      <c r="E139" s="51" t="str">
        <f>'[3]Daily Roster'!$E139</f>
        <v>qq</v>
      </c>
      <c r="F139" s="51" t="str">
        <f>'[3]Daily Roster'!$F139</f>
        <v>V.Hill</v>
      </c>
      <c r="G139" s="51" t="str">
        <f>'[3]Daily Roster'!$G139</f>
        <v>K.Tiong</v>
      </c>
      <c r="H139" s="51">
        <f>'[3]Daily Roster'!$H139</f>
        <v>0</v>
      </c>
      <c r="I139" s="51">
        <f>'[3]Daily Roster'!$I139</f>
        <v>0</v>
      </c>
      <c r="J139" s="51">
        <f>'[3]Daily Roster'!$J139</f>
        <v>0</v>
      </c>
      <c r="K139" s="51">
        <f>'[3]Daily Roster'!$K139</f>
        <v>0</v>
      </c>
      <c r="L139" s="51" t="str">
        <f>'[3]Daily Roster'!$L139</f>
        <v>Marisa</v>
      </c>
      <c r="M139" s="51">
        <f>'[3]Daily Roster'!$M139</f>
        <v>0</v>
      </c>
      <c r="N139" s="51">
        <f>'[3]Daily Roster'!$N139</f>
        <v>0</v>
      </c>
      <c r="O139" s="51">
        <f>'[3]Daily Roster'!$O139</f>
        <v>0</v>
      </c>
      <c r="P139" s="51">
        <f>'[3]Daily Roster'!$P139</f>
        <v>0</v>
      </c>
      <c r="Q139" s="51">
        <f>'[3]Daily Roster'!$Q139</f>
        <v>0</v>
      </c>
      <c r="R139" s="51">
        <f>'[3]Daily Roster'!$R139</f>
        <v>0</v>
      </c>
      <c r="S139" s="51" t="str">
        <f>'[3]Daily Roster'!$S139</f>
        <v>Arthur</v>
      </c>
      <c r="T139" s="51" t="str">
        <f>'[3]Daily Roster'!$T139</f>
        <v>Bunmi</v>
      </c>
      <c r="U139" s="51">
        <f>'[3]Daily Roster'!$U139</f>
        <v>0</v>
      </c>
      <c r="V139" s="51">
        <f>'[3]Daily Roster'!$V139</f>
        <v>0</v>
      </c>
      <c r="W139" s="51">
        <f>'[3]Daily Roster'!$W139</f>
        <v>0</v>
      </c>
      <c r="X139" s="51">
        <f>'[3]Daily Roster'!$X139</f>
        <v>0</v>
      </c>
      <c r="Y139" s="51">
        <f>'[3]Daily Roster'!$Y139</f>
        <v>0</v>
      </c>
      <c r="Z139" s="51">
        <f>'[3]Daily Roster'!$Z139</f>
        <v>0</v>
      </c>
      <c r="AA139" s="51">
        <f>'[3]Daily Roster'!$AA139</f>
        <v>0</v>
      </c>
      <c r="AB139" s="51">
        <f>'[3]Daily Roster'!$AB139</f>
        <v>0</v>
      </c>
      <c r="AC139" s="51" t="str">
        <f>'[3]Daily Roster'!$AC139</f>
        <v>S.Sturm</v>
      </c>
      <c r="AD139" s="51" t="str">
        <f>'[3]Daily Roster'!$AD139</f>
        <v>A.Chong</v>
      </c>
      <c r="AE139" s="51">
        <f>'[3]Daily Roster'!$AE139</f>
        <v>0</v>
      </c>
      <c r="AF139" s="51">
        <f>'[3]Daily Roster'!$AF139</f>
        <v>0</v>
      </c>
      <c r="AG139" s="51" t="str">
        <f>'[3]Daily Roster'!$AG139</f>
        <v>N.Dirnbauer</v>
      </c>
      <c r="AH139" s="51" t="str">
        <f>'[3]Daily Roster'!$AH139</f>
        <v>Graham</v>
      </c>
      <c r="AI139" s="51">
        <f>'[3]Daily Roster'!$AI139</f>
        <v>0</v>
      </c>
      <c r="AJ139" s="51">
        <f>'[3]Daily Roster'!$AJ139</f>
        <v>0</v>
      </c>
    </row>
    <row r="140" spans="1:36" x14ac:dyDescent="0.3">
      <c r="A140" s="7">
        <v>43658</v>
      </c>
      <c r="B140" s="1" t="s">
        <v>4</v>
      </c>
      <c r="C140" s="56">
        <f>'[3]Daily Roster'!$C140</f>
        <v>0</v>
      </c>
      <c r="D140" s="56" t="str">
        <f>'[3]Daily Roster'!$D140</f>
        <v>qq</v>
      </c>
      <c r="E140" s="51" t="str">
        <f>'[3]Daily Roster'!$E140</f>
        <v>qq</v>
      </c>
      <c r="F140" s="51" t="str">
        <f>'[3]Daily Roster'!$F140</f>
        <v>V.Hill</v>
      </c>
      <c r="G140" s="51" t="str">
        <f>'[3]Daily Roster'!$G140</f>
        <v>qq</v>
      </c>
      <c r="H140" s="51">
        <f>'[3]Daily Roster'!$H140</f>
        <v>0</v>
      </c>
      <c r="I140" s="51">
        <f>'[3]Daily Roster'!$I140</f>
        <v>0</v>
      </c>
      <c r="J140" s="51">
        <f>'[3]Daily Roster'!$J140</f>
        <v>0</v>
      </c>
      <c r="K140" s="51">
        <f>'[3]Daily Roster'!$K140</f>
        <v>0</v>
      </c>
      <c r="L140" s="51" t="str">
        <f>'[3]Daily Roster'!$L140</f>
        <v>qq</v>
      </c>
      <c r="M140" s="51">
        <f>'[3]Daily Roster'!$M140</f>
        <v>0</v>
      </c>
      <c r="N140" s="51">
        <f>'[3]Daily Roster'!$N140</f>
        <v>0</v>
      </c>
      <c r="O140" s="51">
        <f>'[3]Daily Roster'!$O140</f>
        <v>0</v>
      </c>
      <c r="P140" s="51">
        <f>'[3]Daily Roster'!$P140</f>
        <v>0</v>
      </c>
      <c r="Q140" s="51">
        <f>'[3]Daily Roster'!$Q140</f>
        <v>0</v>
      </c>
      <c r="R140" s="51">
        <f>'[3]Daily Roster'!$R140</f>
        <v>0</v>
      </c>
      <c r="S140" s="51" t="str">
        <f>'[3]Daily Roster'!$S140</f>
        <v>Arthur</v>
      </c>
      <c r="T140" s="51" t="str">
        <f>'[3]Daily Roster'!$T140</f>
        <v>Bunmi</v>
      </c>
      <c r="U140" s="51">
        <f>'[3]Daily Roster'!$U140</f>
        <v>0</v>
      </c>
      <c r="V140" s="51">
        <f>'[3]Daily Roster'!$V140</f>
        <v>0</v>
      </c>
      <c r="W140" s="51">
        <f>'[3]Daily Roster'!$W140</f>
        <v>0</v>
      </c>
      <c r="X140" s="51">
        <f>'[3]Daily Roster'!$X140</f>
        <v>0</v>
      </c>
      <c r="Y140" s="51">
        <f>'[3]Daily Roster'!$Y140</f>
        <v>0</v>
      </c>
      <c r="Z140" s="51">
        <f>'[3]Daily Roster'!$Z140</f>
        <v>0</v>
      </c>
      <c r="AA140" s="51">
        <f>'[3]Daily Roster'!$AA140</f>
        <v>0</v>
      </c>
      <c r="AB140" s="51">
        <f>'[3]Daily Roster'!$AB140</f>
        <v>0</v>
      </c>
      <c r="AC140" s="51" t="str">
        <f>'[3]Daily Roster'!$AC140</f>
        <v>S.Sturm</v>
      </c>
      <c r="AD140" s="51" t="str">
        <f>'[3]Daily Roster'!$AD140</f>
        <v>A.Chong</v>
      </c>
      <c r="AE140" s="51">
        <f>'[3]Daily Roster'!$AE140</f>
        <v>0</v>
      </c>
      <c r="AF140" s="51">
        <f>'[3]Daily Roster'!$AF140</f>
        <v>0</v>
      </c>
      <c r="AG140" s="51" t="str">
        <f>'[3]Daily Roster'!$AG140</f>
        <v>N.Dirnbauer</v>
      </c>
      <c r="AH140" s="51" t="str">
        <f>'[3]Daily Roster'!$AH140</f>
        <v>Graham</v>
      </c>
      <c r="AI140" s="51">
        <f>'[3]Daily Roster'!$AI140</f>
        <v>0</v>
      </c>
      <c r="AJ140" s="51">
        <f>'[3]Daily Roster'!$AJ140</f>
        <v>0</v>
      </c>
    </row>
    <row r="141" spans="1:36" x14ac:dyDescent="0.3">
      <c r="A141" s="7">
        <v>43661</v>
      </c>
      <c r="B141" s="1" t="s">
        <v>5</v>
      </c>
      <c r="C141" s="56">
        <f>'[3]Daily Roster'!$C141</f>
        <v>0</v>
      </c>
      <c r="D141" s="56" t="str">
        <f>'[3]Daily Roster'!$D141</f>
        <v>Bronwyn</v>
      </c>
      <c r="E141" s="51" t="str">
        <f>'[3]Daily Roster'!$E141</f>
        <v>Stav</v>
      </c>
      <c r="F141" s="51" t="str">
        <f>'[3]Daily Roster'!$F141</f>
        <v>V.Hill</v>
      </c>
      <c r="G141" s="51" t="str">
        <f>'[3]Daily Roster'!$G141</f>
        <v>qq</v>
      </c>
      <c r="H141" s="51">
        <f>'[3]Daily Roster'!$H141</f>
        <v>0</v>
      </c>
      <c r="I141" s="51">
        <f>'[3]Daily Roster'!$I141</f>
        <v>0</v>
      </c>
      <c r="J141" s="51">
        <f>'[3]Daily Roster'!$J141</f>
        <v>0</v>
      </c>
      <c r="K141" s="51">
        <f>'[3]Daily Roster'!$K141</f>
        <v>0</v>
      </c>
      <c r="L141" s="51" t="str">
        <f>'[3]Daily Roster'!$L141</f>
        <v>qq</v>
      </c>
      <c r="M141" s="51">
        <f>'[3]Daily Roster'!$M141</f>
        <v>0</v>
      </c>
      <c r="N141" s="51">
        <f>'[3]Daily Roster'!$N141</f>
        <v>0</v>
      </c>
      <c r="O141" s="51">
        <f>'[3]Daily Roster'!$O141</f>
        <v>0</v>
      </c>
      <c r="P141" s="51">
        <f>'[3]Daily Roster'!$P141</f>
        <v>0</v>
      </c>
      <c r="Q141" s="51">
        <f>'[3]Daily Roster'!$Q141</f>
        <v>0</v>
      </c>
      <c r="R141" s="51">
        <f>'[3]Daily Roster'!$R141</f>
        <v>0</v>
      </c>
      <c r="S141" s="51" t="str">
        <f>'[3]Daily Roster'!$S141</f>
        <v>Arthur</v>
      </c>
      <c r="T141" s="51" t="str">
        <f>'[3]Daily Roster'!$T141</f>
        <v>Bunmi</v>
      </c>
      <c r="U141" s="51">
        <f>'[3]Daily Roster'!$U141</f>
        <v>0</v>
      </c>
      <c r="V141" s="51">
        <f>'[3]Daily Roster'!$V141</f>
        <v>0</v>
      </c>
      <c r="W141" s="51">
        <f>'[3]Daily Roster'!$W141</f>
        <v>0</v>
      </c>
      <c r="X141" s="51">
        <f>'[3]Daily Roster'!$X141</f>
        <v>0</v>
      </c>
      <c r="Y141" s="51">
        <f>'[3]Daily Roster'!$Y141</f>
        <v>0</v>
      </c>
      <c r="Z141" s="51">
        <f>'[3]Daily Roster'!$Z141</f>
        <v>0</v>
      </c>
      <c r="AA141" s="51">
        <f>'[3]Daily Roster'!$AA141</f>
        <v>0</v>
      </c>
      <c r="AB141" s="51">
        <f>'[3]Daily Roster'!$AB141</f>
        <v>0</v>
      </c>
      <c r="AC141" s="51" t="str">
        <f>'[3]Daily Roster'!$AC141</f>
        <v>S.Sturm</v>
      </c>
      <c r="AD141" s="51" t="str">
        <f>'[3]Daily Roster'!$AD141</f>
        <v>A.Chong</v>
      </c>
      <c r="AE141" s="51">
        <f>'[3]Daily Roster'!$AE141</f>
        <v>0</v>
      </c>
      <c r="AF141" s="51">
        <f>'[3]Daily Roster'!$AF141</f>
        <v>0</v>
      </c>
      <c r="AG141" s="51" t="str">
        <f>'[3]Daily Roster'!$AG141</f>
        <v>N.Dirnbauer</v>
      </c>
      <c r="AH141" s="51" t="str">
        <f>'[3]Daily Roster'!$AH141</f>
        <v>Graham</v>
      </c>
      <c r="AI141" s="51">
        <f>'[3]Daily Roster'!$AI141</f>
        <v>0</v>
      </c>
      <c r="AJ141" s="51">
        <f>'[3]Daily Roster'!$AJ141</f>
        <v>0</v>
      </c>
    </row>
    <row r="142" spans="1:36" x14ac:dyDescent="0.3">
      <c r="A142" s="7">
        <v>43662</v>
      </c>
      <c r="B142" s="1" t="s">
        <v>1</v>
      </c>
      <c r="C142" s="56">
        <f>'[3]Daily Roster'!$C142</f>
        <v>0</v>
      </c>
      <c r="D142" s="56" t="str">
        <f>'[3]Daily Roster'!$D142</f>
        <v>Bronwyn</v>
      </c>
      <c r="E142" s="51" t="str">
        <f>'[3]Daily Roster'!$E142</f>
        <v>qq</v>
      </c>
      <c r="F142" s="51" t="str">
        <f>'[3]Daily Roster'!$F142</f>
        <v>V.Hill</v>
      </c>
      <c r="G142" s="51" t="str">
        <f>'[3]Daily Roster'!$G142</f>
        <v>K.Tiong</v>
      </c>
      <c r="H142" s="51">
        <f>'[3]Daily Roster'!$H142</f>
        <v>0</v>
      </c>
      <c r="I142" s="51">
        <f>'[3]Daily Roster'!$I142</f>
        <v>0</v>
      </c>
      <c r="J142" s="51">
        <f>'[3]Daily Roster'!$J142</f>
        <v>0</v>
      </c>
      <c r="K142" s="51">
        <f>'[3]Daily Roster'!$K142</f>
        <v>0</v>
      </c>
      <c r="L142" s="51" t="str">
        <f>'[3]Daily Roster'!$L142</f>
        <v>Marisa</v>
      </c>
      <c r="M142" s="51">
        <f>'[3]Daily Roster'!$M142</f>
        <v>0</v>
      </c>
      <c r="N142" s="51">
        <f>'[3]Daily Roster'!$N142</f>
        <v>0</v>
      </c>
      <c r="O142" s="51">
        <f>'[3]Daily Roster'!$O142</f>
        <v>0</v>
      </c>
      <c r="P142" s="51">
        <f>'[3]Daily Roster'!$P142</f>
        <v>0</v>
      </c>
      <c r="Q142" s="51">
        <f>'[3]Daily Roster'!$Q142</f>
        <v>0</v>
      </c>
      <c r="R142" s="51">
        <f>'[3]Daily Roster'!$R142</f>
        <v>0</v>
      </c>
      <c r="S142" s="51" t="str">
        <f>'[3]Daily Roster'!$S142</f>
        <v>Arthur</v>
      </c>
      <c r="T142" s="51" t="str">
        <f>'[3]Daily Roster'!$T142</f>
        <v>Bunmi</v>
      </c>
      <c r="U142" s="51">
        <f>'[3]Daily Roster'!$U142</f>
        <v>0</v>
      </c>
      <c r="V142" s="51">
        <f>'[3]Daily Roster'!$V142</f>
        <v>0</v>
      </c>
      <c r="W142" s="51">
        <f>'[3]Daily Roster'!$W142</f>
        <v>0</v>
      </c>
      <c r="X142" s="51">
        <f>'[3]Daily Roster'!$X142</f>
        <v>0</v>
      </c>
      <c r="Y142" s="51">
        <f>'[3]Daily Roster'!$Y142</f>
        <v>0</v>
      </c>
      <c r="Z142" s="51">
        <f>'[3]Daily Roster'!$Z142</f>
        <v>0</v>
      </c>
      <c r="AA142" s="51">
        <f>'[3]Daily Roster'!$AA142</f>
        <v>0</v>
      </c>
      <c r="AB142" s="51">
        <f>'[3]Daily Roster'!$AB142</f>
        <v>0</v>
      </c>
      <c r="AC142" s="51" t="str">
        <f>'[3]Daily Roster'!$AC142</f>
        <v>S.Sturm</v>
      </c>
      <c r="AD142" s="51" t="str">
        <f>'[3]Daily Roster'!$AD142</f>
        <v>A.Chong</v>
      </c>
      <c r="AE142" s="51">
        <f>'[3]Daily Roster'!$AE142</f>
        <v>0</v>
      </c>
      <c r="AF142" s="51">
        <f>'[3]Daily Roster'!$AF142</f>
        <v>0</v>
      </c>
      <c r="AG142" s="51" t="str">
        <f>'[3]Daily Roster'!$AG142</f>
        <v>N.Dirnbauer</v>
      </c>
      <c r="AH142" s="51" t="str">
        <f>'[3]Daily Roster'!$AH142</f>
        <v>Graham</v>
      </c>
      <c r="AI142" s="51">
        <f>'[3]Daily Roster'!$AI142</f>
        <v>0</v>
      </c>
      <c r="AJ142" s="51">
        <f>'[3]Daily Roster'!$AJ142</f>
        <v>0</v>
      </c>
    </row>
    <row r="143" spans="1:36" x14ac:dyDescent="0.3">
      <c r="A143" s="7">
        <v>43663</v>
      </c>
      <c r="B143" s="1" t="s">
        <v>2</v>
      </c>
      <c r="C143" s="56">
        <f>'[3]Daily Roster'!$C143</f>
        <v>0</v>
      </c>
      <c r="D143" s="56" t="str">
        <f>'[3]Daily Roster'!$D143</f>
        <v>Hayley</v>
      </c>
      <c r="E143" s="51" t="str">
        <f>'[3]Daily Roster'!$E143</f>
        <v>qq</v>
      </c>
      <c r="F143" s="51" t="str">
        <f>'[3]Daily Roster'!$F143</f>
        <v>V.Hill</v>
      </c>
      <c r="G143" s="51" t="str">
        <f>'[3]Daily Roster'!$G143</f>
        <v>K.Tiong</v>
      </c>
      <c r="H143" s="51">
        <f>'[3]Daily Roster'!$H143</f>
        <v>0</v>
      </c>
      <c r="I143" s="51">
        <f>'[3]Daily Roster'!$I143</f>
        <v>0</v>
      </c>
      <c r="J143" s="51">
        <f>'[3]Daily Roster'!$J143</f>
        <v>0</v>
      </c>
      <c r="K143" s="51">
        <f>'[3]Daily Roster'!$K143</f>
        <v>0</v>
      </c>
      <c r="L143" s="51" t="str">
        <f>'[3]Daily Roster'!$L143</f>
        <v>Marisa</v>
      </c>
      <c r="M143" s="51">
        <f>'[3]Daily Roster'!$M143</f>
        <v>0</v>
      </c>
      <c r="N143" s="51">
        <f>'[3]Daily Roster'!$N143</f>
        <v>0</v>
      </c>
      <c r="O143" s="51">
        <f>'[3]Daily Roster'!$O143</f>
        <v>0</v>
      </c>
      <c r="P143" s="51">
        <f>'[3]Daily Roster'!$P143</f>
        <v>0</v>
      </c>
      <c r="Q143" s="51">
        <f>'[3]Daily Roster'!$Q143</f>
        <v>0</v>
      </c>
      <c r="R143" s="51">
        <f>'[3]Daily Roster'!$R143</f>
        <v>0</v>
      </c>
      <c r="S143" s="51" t="str">
        <f>'[3]Daily Roster'!$S143</f>
        <v>Arthur</v>
      </c>
      <c r="T143" s="51" t="str">
        <f>'[3]Daily Roster'!$T143</f>
        <v>Bunmi</v>
      </c>
      <c r="U143" s="51">
        <f>'[3]Daily Roster'!$U143</f>
        <v>0</v>
      </c>
      <c r="V143" s="51">
        <f>'[3]Daily Roster'!$V143</f>
        <v>0</v>
      </c>
      <c r="W143" s="51">
        <f>'[3]Daily Roster'!$W143</f>
        <v>0</v>
      </c>
      <c r="X143" s="51">
        <f>'[3]Daily Roster'!$X143</f>
        <v>0</v>
      </c>
      <c r="Y143" s="51">
        <f>'[3]Daily Roster'!$Y143</f>
        <v>0</v>
      </c>
      <c r="Z143" s="51">
        <f>'[3]Daily Roster'!$Z143</f>
        <v>0</v>
      </c>
      <c r="AA143" s="51">
        <f>'[3]Daily Roster'!$AA143</f>
        <v>0</v>
      </c>
      <c r="AB143" s="51">
        <f>'[3]Daily Roster'!$AB143</f>
        <v>0</v>
      </c>
      <c r="AC143" s="51" t="str">
        <f>'[3]Daily Roster'!$AC143</f>
        <v>S.Sturm</v>
      </c>
      <c r="AD143" s="51" t="str">
        <f>'[3]Daily Roster'!$AD143</f>
        <v>A.Chong</v>
      </c>
      <c r="AE143" s="51">
        <f>'[3]Daily Roster'!$AE143</f>
        <v>0</v>
      </c>
      <c r="AF143" s="51">
        <f>'[3]Daily Roster'!$AF143</f>
        <v>0</v>
      </c>
      <c r="AG143" s="51" t="str">
        <f>'[3]Daily Roster'!$AG143</f>
        <v>N.Dirnbauer</v>
      </c>
      <c r="AH143" s="51" t="str">
        <f>'[3]Daily Roster'!$AH143</f>
        <v>Graham</v>
      </c>
      <c r="AI143" s="51">
        <f>'[3]Daily Roster'!$AI143</f>
        <v>0</v>
      </c>
      <c r="AJ143" s="51">
        <f>'[3]Daily Roster'!$AJ143</f>
        <v>0</v>
      </c>
    </row>
    <row r="144" spans="1:36" x14ac:dyDescent="0.3">
      <c r="A144" s="7">
        <v>43664</v>
      </c>
      <c r="B144" s="1" t="s">
        <v>3</v>
      </c>
      <c r="C144" s="56">
        <f>'[3]Daily Roster'!$C144</f>
        <v>0</v>
      </c>
      <c r="D144" s="56" t="str">
        <f>'[3]Daily Roster'!$D144</f>
        <v>Hayley</v>
      </c>
      <c r="E144" s="51" t="str">
        <f>'[3]Daily Roster'!$E144</f>
        <v>qq</v>
      </c>
      <c r="F144" s="51" t="str">
        <f>'[3]Daily Roster'!$F144</f>
        <v>V.Hill</v>
      </c>
      <c r="G144" s="51" t="str">
        <f>'[3]Daily Roster'!$G144</f>
        <v>K.Tiong</v>
      </c>
      <c r="H144" s="51">
        <f>'[3]Daily Roster'!$H144</f>
        <v>0</v>
      </c>
      <c r="I144" s="51">
        <f>'[3]Daily Roster'!$I144</f>
        <v>0</v>
      </c>
      <c r="J144" s="51">
        <f>'[3]Daily Roster'!$J144</f>
        <v>0</v>
      </c>
      <c r="K144" s="51">
        <f>'[3]Daily Roster'!$K144</f>
        <v>0</v>
      </c>
      <c r="L144" s="51" t="str">
        <f>'[3]Daily Roster'!$L144</f>
        <v>Marisa</v>
      </c>
      <c r="M144" s="51">
        <f>'[3]Daily Roster'!$M144</f>
        <v>0</v>
      </c>
      <c r="N144" s="51">
        <f>'[3]Daily Roster'!$N144</f>
        <v>0</v>
      </c>
      <c r="O144" s="51">
        <f>'[3]Daily Roster'!$O144</f>
        <v>0</v>
      </c>
      <c r="P144" s="51">
        <f>'[3]Daily Roster'!$P144</f>
        <v>0</v>
      </c>
      <c r="Q144" s="51">
        <f>'[3]Daily Roster'!$Q144</f>
        <v>0</v>
      </c>
      <c r="R144" s="51">
        <f>'[3]Daily Roster'!$R144</f>
        <v>0</v>
      </c>
      <c r="S144" s="51" t="str">
        <f>'[3]Daily Roster'!$S144</f>
        <v>Arthur</v>
      </c>
      <c r="T144" s="51" t="str">
        <f>'[3]Daily Roster'!$T144</f>
        <v>Bunmi</v>
      </c>
      <c r="U144" s="51">
        <f>'[3]Daily Roster'!$U144</f>
        <v>0</v>
      </c>
      <c r="V144" s="51">
        <f>'[3]Daily Roster'!$V144</f>
        <v>0</v>
      </c>
      <c r="W144" s="51">
        <f>'[3]Daily Roster'!$W144</f>
        <v>0</v>
      </c>
      <c r="X144" s="51">
        <f>'[3]Daily Roster'!$X144</f>
        <v>0</v>
      </c>
      <c r="Y144" s="51">
        <f>'[3]Daily Roster'!$Y144</f>
        <v>0</v>
      </c>
      <c r="Z144" s="51">
        <f>'[3]Daily Roster'!$Z144</f>
        <v>0</v>
      </c>
      <c r="AA144" s="51">
        <f>'[3]Daily Roster'!$AA144</f>
        <v>0</v>
      </c>
      <c r="AB144" s="51">
        <f>'[3]Daily Roster'!$AB144</f>
        <v>0</v>
      </c>
      <c r="AC144" s="51" t="str">
        <f>'[3]Daily Roster'!$AC144</f>
        <v>S.Sturm</v>
      </c>
      <c r="AD144" s="51" t="str">
        <f>'[3]Daily Roster'!$AD144</f>
        <v>A.Chong</v>
      </c>
      <c r="AE144" s="51">
        <f>'[3]Daily Roster'!$AE144</f>
        <v>0</v>
      </c>
      <c r="AF144" s="51">
        <f>'[3]Daily Roster'!$AF144</f>
        <v>0</v>
      </c>
      <c r="AG144" s="51" t="str">
        <f>'[3]Daily Roster'!$AG144</f>
        <v>N.Dirnbauer</v>
      </c>
      <c r="AH144" s="51" t="str">
        <f>'[3]Daily Roster'!$AH144</f>
        <v>Graham</v>
      </c>
      <c r="AI144" s="51">
        <f>'[3]Daily Roster'!$AI144</f>
        <v>0</v>
      </c>
      <c r="AJ144" s="51">
        <f>'[3]Daily Roster'!$AJ144</f>
        <v>0</v>
      </c>
    </row>
    <row r="145" spans="1:36" x14ac:dyDescent="0.3">
      <c r="A145" s="7">
        <v>43665</v>
      </c>
      <c r="B145" s="1" t="s">
        <v>4</v>
      </c>
      <c r="C145" s="56">
        <f>'[3]Daily Roster'!$C145</f>
        <v>0</v>
      </c>
      <c r="D145" s="56" t="str">
        <f>'[3]Daily Roster'!$D145</f>
        <v>Hayley</v>
      </c>
      <c r="E145" s="51" t="str">
        <f>'[3]Daily Roster'!$E145</f>
        <v>qq</v>
      </c>
      <c r="F145" s="51" t="str">
        <f>'[3]Daily Roster'!$F145</f>
        <v>V.Hill</v>
      </c>
      <c r="G145" s="51" t="str">
        <f>'[3]Daily Roster'!$G145</f>
        <v>qq</v>
      </c>
      <c r="H145" s="51">
        <f>'[3]Daily Roster'!$H145</f>
        <v>0</v>
      </c>
      <c r="I145" s="51">
        <f>'[3]Daily Roster'!$I145</f>
        <v>0</v>
      </c>
      <c r="J145" s="51">
        <f>'[3]Daily Roster'!$J145</f>
        <v>0</v>
      </c>
      <c r="K145" s="51">
        <f>'[3]Daily Roster'!$K145</f>
        <v>0</v>
      </c>
      <c r="L145" s="51" t="str">
        <f>'[3]Daily Roster'!$L145</f>
        <v>qq</v>
      </c>
      <c r="M145" s="51">
        <f>'[3]Daily Roster'!$M145</f>
        <v>0</v>
      </c>
      <c r="N145" s="51">
        <f>'[3]Daily Roster'!$N145</f>
        <v>0</v>
      </c>
      <c r="O145" s="51">
        <f>'[3]Daily Roster'!$O145</f>
        <v>0</v>
      </c>
      <c r="P145" s="51">
        <f>'[3]Daily Roster'!$P145</f>
        <v>0</v>
      </c>
      <c r="Q145" s="51">
        <f>'[3]Daily Roster'!$Q145</f>
        <v>0</v>
      </c>
      <c r="R145" s="51">
        <f>'[3]Daily Roster'!$R145</f>
        <v>0</v>
      </c>
      <c r="S145" s="51" t="str">
        <f>'[3]Daily Roster'!$S145</f>
        <v>Arthur</v>
      </c>
      <c r="T145" s="51" t="str">
        <f>'[3]Daily Roster'!$T145</f>
        <v>Bunmi</v>
      </c>
      <c r="U145" s="51">
        <f>'[3]Daily Roster'!$U145</f>
        <v>0</v>
      </c>
      <c r="V145" s="51">
        <f>'[3]Daily Roster'!$V145</f>
        <v>0</v>
      </c>
      <c r="W145" s="51">
        <f>'[3]Daily Roster'!$W145</f>
        <v>0</v>
      </c>
      <c r="X145" s="51">
        <f>'[3]Daily Roster'!$X145</f>
        <v>0</v>
      </c>
      <c r="Y145" s="51">
        <f>'[3]Daily Roster'!$Y145</f>
        <v>0</v>
      </c>
      <c r="Z145" s="51">
        <f>'[3]Daily Roster'!$Z145</f>
        <v>0</v>
      </c>
      <c r="AA145" s="51">
        <f>'[3]Daily Roster'!$AA145</f>
        <v>0</v>
      </c>
      <c r="AB145" s="51">
        <f>'[3]Daily Roster'!$AB145</f>
        <v>0</v>
      </c>
      <c r="AC145" s="51" t="str">
        <f>'[3]Daily Roster'!$AC145</f>
        <v>S.Sturm</v>
      </c>
      <c r="AD145" s="51" t="str">
        <f>'[3]Daily Roster'!$AD145</f>
        <v>A.Chong</v>
      </c>
      <c r="AE145" s="51">
        <f>'[3]Daily Roster'!$AE145</f>
        <v>0</v>
      </c>
      <c r="AF145" s="51">
        <f>'[3]Daily Roster'!$AF145</f>
        <v>0</v>
      </c>
      <c r="AG145" s="51" t="str">
        <f>'[3]Daily Roster'!$AG145</f>
        <v>N.Dirnbauer</v>
      </c>
      <c r="AH145" s="51" t="str">
        <f>'[3]Daily Roster'!$AH145</f>
        <v>Graham</v>
      </c>
      <c r="AI145" s="51">
        <f>'[3]Daily Roster'!$AI145</f>
        <v>0</v>
      </c>
      <c r="AJ145" s="51">
        <f>'[3]Daily Roster'!$AJ145</f>
        <v>0</v>
      </c>
    </row>
    <row r="146" spans="1:36" x14ac:dyDescent="0.3">
      <c r="A146" s="7">
        <v>43668</v>
      </c>
      <c r="B146" s="1" t="s">
        <v>5</v>
      </c>
      <c r="C146" s="56">
        <f>'[3]Daily Roster'!$C146</f>
        <v>0</v>
      </c>
      <c r="D146" s="56" t="str">
        <f>'[3]Daily Roster'!$D146</f>
        <v>Bronwyn</v>
      </c>
      <c r="E146" s="51" t="str">
        <f>'[3]Daily Roster'!$E146</f>
        <v>Stav</v>
      </c>
      <c r="F146" s="51" t="str">
        <f>'[3]Daily Roster'!$F146</f>
        <v>V.Hill</v>
      </c>
      <c r="G146" s="51" t="str">
        <f>'[3]Daily Roster'!$G146</f>
        <v>qq</v>
      </c>
      <c r="H146" s="51">
        <f>'[3]Daily Roster'!$H146</f>
        <v>0</v>
      </c>
      <c r="I146" s="51">
        <f>'[3]Daily Roster'!$I146</f>
        <v>0</v>
      </c>
      <c r="J146" s="51">
        <f>'[3]Daily Roster'!$J146</f>
        <v>0</v>
      </c>
      <c r="K146" s="51">
        <f>'[3]Daily Roster'!$K146</f>
        <v>0</v>
      </c>
      <c r="L146" s="51" t="str">
        <f>'[3]Daily Roster'!$L146</f>
        <v>qq</v>
      </c>
      <c r="M146" s="51">
        <f>'[3]Daily Roster'!$M146</f>
        <v>0</v>
      </c>
      <c r="N146" s="51">
        <f>'[3]Daily Roster'!$N146</f>
        <v>0</v>
      </c>
      <c r="O146" s="51">
        <f>'[3]Daily Roster'!$O146</f>
        <v>0</v>
      </c>
      <c r="P146" s="51">
        <f>'[3]Daily Roster'!$P146</f>
        <v>0</v>
      </c>
      <c r="Q146" s="51">
        <f>'[3]Daily Roster'!$Q146</f>
        <v>0</v>
      </c>
      <c r="R146" s="51">
        <f>'[3]Daily Roster'!$R146</f>
        <v>0</v>
      </c>
      <c r="S146" s="51" t="str">
        <f>'[3]Daily Roster'!$S146</f>
        <v>Arthur</v>
      </c>
      <c r="T146" s="51" t="str">
        <f>'[3]Daily Roster'!$T146</f>
        <v>Bunmi</v>
      </c>
      <c r="U146" s="51">
        <f>'[3]Daily Roster'!$U146</f>
        <v>0</v>
      </c>
      <c r="V146" s="51">
        <f>'[3]Daily Roster'!$V146</f>
        <v>0</v>
      </c>
      <c r="W146" s="51">
        <f>'[3]Daily Roster'!$W146</f>
        <v>0</v>
      </c>
      <c r="X146" s="51">
        <f>'[3]Daily Roster'!$X146</f>
        <v>0</v>
      </c>
      <c r="Y146" s="51">
        <f>'[3]Daily Roster'!$Y146</f>
        <v>0</v>
      </c>
      <c r="Z146" s="51">
        <f>'[3]Daily Roster'!$Z146</f>
        <v>0</v>
      </c>
      <c r="AA146" s="51">
        <f>'[3]Daily Roster'!$AA146</f>
        <v>0</v>
      </c>
      <c r="AB146" s="51">
        <f>'[3]Daily Roster'!$AB146</f>
        <v>0</v>
      </c>
      <c r="AC146" s="51" t="str">
        <f>'[3]Daily Roster'!$AC146</f>
        <v>S.Sturm</v>
      </c>
      <c r="AD146" s="51" t="str">
        <f>'[3]Daily Roster'!$AD146</f>
        <v>A.Chong</v>
      </c>
      <c r="AE146" s="51">
        <f>'[3]Daily Roster'!$AE146</f>
        <v>0</v>
      </c>
      <c r="AF146" s="51">
        <f>'[3]Daily Roster'!$AF146</f>
        <v>0</v>
      </c>
      <c r="AG146" s="51" t="str">
        <f>'[3]Daily Roster'!$AG146</f>
        <v>N.Dirnbauer</v>
      </c>
      <c r="AH146" s="51" t="str">
        <f>'[3]Daily Roster'!$AH146</f>
        <v>Graham</v>
      </c>
      <c r="AI146" s="51">
        <f>'[3]Daily Roster'!$AI146</f>
        <v>0</v>
      </c>
      <c r="AJ146" s="51">
        <f>'[3]Daily Roster'!$AJ146</f>
        <v>0</v>
      </c>
    </row>
    <row r="147" spans="1:36" x14ac:dyDescent="0.3">
      <c r="A147" s="7">
        <v>43669</v>
      </c>
      <c r="B147" s="1" t="s">
        <v>1</v>
      </c>
      <c r="C147" s="56">
        <f>'[3]Daily Roster'!$C147</f>
        <v>0</v>
      </c>
      <c r="D147" s="56" t="str">
        <f>'[3]Daily Roster'!$D147</f>
        <v>Bronwyn</v>
      </c>
      <c r="E147" s="51" t="str">
        <f>'[3]Daily Roster'!$E147</f>
        <v>qq</v>
      </c>
      <c r="F147" s="51" t="str">
        <f>'[3]Daily Roster'!$F147</f>
        <v>V.Hill</v>
      </c>
      <c r="G147" s="51" t="str">
        <f>'[3]Daily Roster'!$G147</f>
        <v>qq</v>
      </c>
      <c r="H147" s="51">
        <f>'[3]Daily Roster'!$H147</f>
        <v>0</v>
      </c>
      <c r="I147" s="51">
        <f>'[3]Daily Roster'!$I147</f>
        <v>0</v>
      </c>
      <c r="J147" s="51">
        <f>'[3]Daily Roster'!$J147</f>
        <v>0</v>
      </c>
      <c r="K147" s="51">
        <f>'[3]Daily Roster'!$K147</f>
        <v>0</v>
      </c>
      <c r="L147" s="51" t="str">
        <f>'[3]Daily Roster'!$L147</f>
        <v>Marisa</v>
      </c>
      <c r="M147" s="51">
        <f>'[3]Daily Roster'!$M147</f>
        <v>0</v>
      </c>
      <c r="N147" s="51">
        <f>'[3]Daily Roster'!$N147</f>
        <v>0</v>
      </c>
      <c r="O147" s="51">
        <f>'[3]Daily Roster'!$O147</f>
        <v>0</v>
      </c>
      <c r="P147" s="51">
        <f>'[3]Daily Roster'!$P147</f>
        <v>0</v>
      </c>
      <c r="Q147" s="51">
        <f>'[3]Daily Roster'!$Q147</f>
        <v>0</v>
      </c>
      <c r="R147" s="51">
        <f>'[3]Daily Roster'!$R147</f>
        <v>0</v>
      </c>
      <c r="S147" s="51" t="str">
        <f>'[3]Daily Roster'!$S147</f>
        <v>Arthur</v>
      </c>
      <c r="T147" s="51" t="str">
        <f>'[3]Daily Roster'!$T147</f>
        <v>Bunmi</v>
      </c>
      <c r="U147" s="51">
        <f>'[3]Daily Roster'!$U147</f>
        <v>0</v>
      </c>
      <c r="V147" s="51">
        <f>'[3]Daily Roster'!$V147</f>
        <v>0</v>
      </c>
      <c r="W147" s="51">
        <f>'[3]Daily Roster'!$W147</f>
        <v>0</v>
      </c>
      <c r="X147" s="51">
        <f>'[3]Daily Roster'!$X147</f>
        <v>0</v>
      </c>
      <c r="Y147" s="51">
        <f>'[3]Daily Roster'!$Y147</f>
        <v>0</v>
      </c>
      <c r="Z147" s="51">
        <f>'[3]Daily Roster'!$Z147</f>
        <v>0</v>
      </c>
      <c r="AA147" s="51">
        <f>'[3]Daily Roster'!$AA147</f>
        <v>0</v>
      </c>
      <c r="AB147" s="51">
        <f>'[3]Daily Roster'!$AB147</f>
        <v>0</v>
      </c>
      <c r="AC147" s="51" t="str">
        <f>'[3]Daily Roster'!$AC147</f>
        <v>S.Sturm</v>
      </c>
      <c r="AD147" s="51" t="str">
        <f>'[3]Daily Roster'!$AD147</f>
        <v>A.Chong</v>
      </c>
      <c r="AE147" s="51">
        <f>'[3]Daily Roster'!$AE147</f>
        <v>0</v>
      </c>
      <c r="AF147" s="51">
        <f>'[3]Daily Roster'!$AF147</f>
        <v>0</v>
      </c>
      <c r="AG147" s="51" t="str">
        <f>'[3]Daily Roster'!$AG147</f>
        <v>N.Dirnbauer</v>
      </c>
      <c r="AH147" s="51" t="str">
        <f>'[3]Daily Roster'!$AH147</f>
        <v>Graham</v>
      </c>
      <c r="AI147" s="51">
        <f>'[3]Daily Roster'!$AI147</f>
        <v>0</v>
      </c>
      <c r="AJ147" s="51">
        <f>'[3]Daily Roster'!$AJ147</f>
        <v>0</v>
      </c>
    </row>
    <row r="148" spans="1:36" x14ac:dyDescent="0.3">
      <c r="A148" s="7">
        <v>43670</v>
      </c>
      <c r="B148" s="1" t="s">
        <v>2</v>
      </c>
      <c r="C148" s="56">
        <f>'[3]Daily Roster'!$C148</f>
        <v>0</v>
      </c>
      <c r="D148" s="56" t="str">
        <f>'[3]Daily Roster'!$D148</f>
        <v>Bronwyn</v>
      </c>
      <c r="E148" s="51" t="str">
        <f>'[3]Daily Roster'!$E148</f>
        <v>Hayley</v>
      </c>
      <c r="F148" s="51" t="str">
        <f>'[3]Daily Roster'!$F148</f>
        <v>V.Hill</v>
      </c>
      <c r="G148" s="51" t="str">
        <f>'[3]Daily Roster'!$G148</f>
        <v>K.Tiong</v>
      </c>
      <c r="H148" s="51">
        <f>'[3]Daily Roster'!$H148</f>
        <v>0</v>
      </c>
      <c r="I148" s="51">
        <f>'[3]Daily Roster'!$I148</f>
        <v>0</v>
      </c>
      <c r="J148" s="51">
        <f>'[3]Daily Roster'!$J148</f>
        <v>0</v>
      </c>
      <c r="K148" s="51">
        <f>'[3]Daily Roster'!$K148</f>
        <v>0</v>
      </c>
      <c r="L148" s="51" t="str">
        <f>'[3]Daily Roster'!$L148</f>
        <v>Marisa</v>
      </c>
      <c r="M148" s="51">
        <f>'[3]Daily Roster'!$M148</f>
        <v>0</v>
      </c>
      <c r="N148" s="51">
        <f>'[3]Daily Roster'!$N148</f>
        <v>0</v>
      </c>
      <c r="O148" s="51">
        <f>'[3]Daily Roster'!$O148</f>
        <v>0</v>
      </c>
      <c r="P148" s="51">
        <f>'[3]Daily Roster'!$P148</f>
        <v>0</v>
      </c>
      <c r="Q148" s="51">
        <f>'[3]Daily Roster'!$Q148</f>
        <v>0</v>
      </c>
      <c r="R148" s="51">
        <f>'[3]Daily Roster'!$R148</f>
        <v>0</v>
      </c>
      <c r="S148" s="51" t="str">
        <f>'[3]Daily Roster'!$S148</f>
        <v>Arthur</v>
      </c>
      <c r="T148" s="51" t="str">
        <f>'[3]Daily Roster'!$T148</f>
        <v>Bunmi</v>
      </c>
      <c r="U148" s="51">
        <f>'[3]Daily Roster'!$U148</f>
        <v>0</v>
      </c>
      <c r="V148" s="51">
        <f>'[3]Daily Roster'!$V148</f>
        <v>0</v>
      </c>
      <c r="W148" s="51">
        <f>'[3]Daily Roster'!$W148</f>
        <v>0</v>
      </c>
      <c r="X148" s="51">
        <f>'[3]Daily Roster'!$X148</f>
        <v>0</v>
      </c>
      <c r="Y148" s="51">
        <f>'[3]Daily Roster'!$Y148</f>
        <v>0</v>
      </c>
      <c r="Z148" s="51">
        <f>'[3]Daily Roster'!$Z148</f>
        <v>0</v>
      </c>
      <c r="AA148" s="51">
        <f>'[3]Daily Roster'!$AA148</f>
        <v>0</v>
      </c>
      <c r="AB148" s="51">
        <f>'[3]Daily Roster'!$AB148</f>
        <v>0</v>
      </c>
      <c r="AC148" s="51" t="str">
        <f>'[3]Daily Roster'!$AC148</f>
        <v>S.Sturm</v>
      </c>
      <c r="AD148" s="51" t="str">
        <f>'[3]Daily Roster'!$AD148</f>
        <v>A.Chong</v>
      </c>
      <c r="AE148" s="51">
        <f>'[3]Daily Roster'!$AE148</f>
        <v>0</v>
      </c>
      <c r="AF148" s="51">
        <f>'[3]Daily Roster'!$AF148</f>
        <v>0</v>
      </c>
      <c r="AG148" s="51" t="str">
        <f>'[3]Daily Roster'!$AG148</f>
        <v>N.Dirnbauer</v>
      </c>
      <c r="AH148" s="51" t="str">
        <f>'[3]Daily Roster'!$AH148</f>
        <v>Graham</v>
      </c>
      <c r="AI148" s="51">
        <f>'[3]Daily Roster'!$AI148</f>
        <v>0</v>
      </c>
      <c r="AJ148" s="51">
        <f>'[3]Daily Roster'!$AJ148</f>
        <v>0</v>
      </c>
    </row>
    <row r="149" spans="1:36" x14ac:dyDescent="0.3">
      <c r="A149" s="7">
        <v>43671</v>
      </c>
      <c r="B149" s="1" t="s">
        <v>3</v>
      </c>
      <c r="C149" s="56">
        <f>'[3]Daily Roster'!$C149</f>
        <v>0</v>
      </c>
      <c r="D149" s="56" t="str">
        <f>'[3]Daily Roster'!$D149</f>
        <v>Hayley</v>
      </c>
      <c r="E149" s="51" t="str">
        <f>'[3]Daily Roster'!$E149</f>
        <v>qq</v>
      </c>
      <c r="F149" s="51" t="str">
        <f>'[3]Daily Roster'!$F149</f>
        <v>V.Hill</v>
      </c>
      <c r="G149" s="51" t="str">
        <f>'[3]Daily Roster'!$G149</f>
        <v>K.Tiong</v>
      </c>
      <c r="H149" s="51">
        <f>'[3]Daily Roster'!$H149</f>
        <v>0</v>
      </c>
      <c r="I149" s="51">
        <f>'[3]Daily Roster'!$I149</f>
        <v>0</v>
      </c>
      <c r="J149" s="51">
        <f>'[3]Daily Roster'!$J149</f>
        <v>0</v>
      </c>
      <c r="K149" s="51">
        <f>'[3]Daily Roster'!$K149</f>
        <v>0</v>
      </c>
      <c r="L149" s="51" t="str">
        <f>'[3]Daily Roster'!$L149</f>
        <v>Marisa</v>
      </c>
      <c r="M149" s="51">
        <f>'[3]Daily Roster'!$M149</f>
        <v>0</v>
      </c>
      <c r="N149" s="51">
        <f>'[3]Daily Roster'!$N149</f>
        <v>0</v>
      </c>
      <c r="O149" s="51">
        <f>'[3]Daily Roster'!$O149</f>
        <v>0</v>
      </c>
      <c r="P149" s="51">
        <f>'[3]Daily Roster'!$P149</f>
        <v>0</v>
      </c>
      <c r="Q149" s="51">
        <f>'[3]Daily Roster'!$Q149</f>
        <v>0</v>
      </c>
      <c r="R149" s="51">
        <f>'[3]Daily Roster'!$R149</f>
        <v>0</v>
      </c>
      <c r="S149" s="51" t="str">
        <f>'[3]Daily Roster'!$S149</f>
        <v>Arthur</v>
      </c>
      <c r="T149" s="51" t="str">
        <f>'[3]Daily Roster'!$T149</f>
        <v>Bunmi</v>
      </c>
      <c r="U149" s="51">
        <f>'[3]Daily Roster'!$U149</f>
        <v>0</v>
      </c>
      <c r="V149" s="51">
        <f>'[3]Daily Roster'!$V149</f>
        <v>0</v>
      </c>
      <c r="W149" s="51">
        <f>'[3]Daily Roster'!$W149</f>
        <v>0</v>
      </c>
      <c r="X149" s="51">
        <f>'[3]Daily Roster'!$X149</f>
        <v>0</v>
      </c>
      <c r="Y149" s="51">
        <f>'[3]Daily Roster'!$Y149</f>
        <v>0</v>
      </c>
      <c r="Z149" s="51">
        <f>'[3]Daily Roster'!$Z149</f>
        <v>0</v>
      </c>
      <c r="AA149" s="51">
        <f>'[3]Daily Roster'!$AA149</f>
        <v>0</v>
      </c>
      <c r="AB149" s="51">
        <f>'[3]Daily Roster'!$AB149</f>
        <v>0</v>
      </c>
      <c r="AC149" s="51" t="str">
        <f>'[3]Daily Roster'!$AC149</f>
        <v>S.Sturm</v>
      </c>
      <c r="AD149" s="51" t="str">
        <f>'[3]Daily Roster'!$AD149</f>
        <v>A.Chong</v>
      </c>
      <c r="AE149" s="51">
        <f>'[3]Daily Roster'!$AE149</f>
        <v>0</v>
      </c>
      <c r="AF149" s="51">
        <f>'[3]Daily Roster'!$AF149</f>
        <v>0</v>
      </c>
      <c r="AG149" s="51" t="str">
        <f>'[3]Daily Roster'!$AG149</f>
        <v>N.Dirnbauer</v>
      </c>
      <c r="AH149" s="51" t="str">
        <f>'[3]Daily Roster'!$AH149</f>
        <v>Graham</v>
      </c>
      <c r="AI149" s="51">
        <f>'[3]Daily Roster'!$AI149</f>
        <v>0</v>
      </c>
      <c r="AJ149" s="51">
        <f>'[3]Daily Roster'!$AJ149</f>
        <v>0</v>
      </c>
    </row>
    <row r="150" spans="1:36" x14ac:dyDescent="0.3">
      <c r="A150" s="7">
        <v>43672</v>
      </c>
      <c r="B150" s="1" t="s">
        <v>4</v>
      </c>
      <c r="C150" s="56">
        <f>'[3]Daily Roster'!$C150</f>
        <v>0</v>
      </c>
      <c r="D150" s="56" t="str">
        <f>'[3]Daily Roster'!$D150</f>
        <v>qq</v>
      </c>
      <c r="E150" s="51" t="str">
        <f>'[3]Daily Roster'!$E150</f>
        <v>qq</v>
      </c>
      <c r="F150" s="51" t="str">
        <f>'[3]Daily Roster'!$F150</f>
        <v>V.Hill</v>
      </c>
      <c r="G150" s="51" t="str">
        <f>'[3]Daily Roster'!$G150</f>
        <v>qq</v>
      </c>
      <c r="H150" s="51">
        <f>'[3]Daily Roster'!$H150</f>
        <v>0</v>
      </c>
      <c r="I150" s="51">
        <f>'[3]Daily Roster'!$I150</f>
        <v>0</v>
      </c>
      <c r="J150" s="51">
        <f>'[3]Daily Roster'!$J150</f>
        <v>0</v>
      </c>
      <c r="K150" s="51">
        <f>'[3]Daily Roster'!$K150</f>
        <v>0</v>
      </c>
      <c r="L150" s="51" t="str">
        <f>'[3]Daily Roster'!$L150</f>
        <v>qq</v>
      </c>
      <c r="M150" s="51">
        <f>'[3]Daily Roster'!$M150</f>
        <v>0</v>
      </c>
      <c r="N150" s="51">
        <f>'[3]Daily Roster'!$N150</f>
        <v>0</v>
      </c>
      <c r="O150" s="51">
        <f>'[3]Daily Roster'!$O150</f>
        <v>0</v>
      </c>
      <c r="P150" s="51">
        <f>'[3]Daily Roster'!$P150</f>
        <v>0</v>
      </c>
      <c r="Q150" s="51">
        <f>'[3]Daily Roster'!$Q150</f>
        <v>0</v>
      </c>
      <c r="R150" s="51">
        <f>'[3]Daily Roster'!$R150</f>
        <v>0</v>
      </c>
      <c r="S150" s="51" t="str">
        <f>'[3]Daily Roster'!$S150</f>
        <v>Arthur</v>
      </c>
      <c r="T150" s="51" t="str">
        <f>'[3]Daily Roster'!$T150</f>
        <v>Bunmi</v>
      </c>
      <c r="U150" s="51">
        <f>'[3]Daily Roster'!$U150</f>
        <v>0</v>
      </c>
      <c r="V150" s="51">
        <f>'[3]Daily Roster'!$V150</f>
        <v>0</v>
      </c>
      <c r="W150" s="51">
        <f>'[3]Daily Roster'!$W150</f>
        <v>0</v>
      </c>
      <c r="X150" s="51">
        <f>'[3]Daily Roster'!$X150</f>
        <v>0</v>
      </c>
      <c r="Y150" s="51">
        <f>'[3]Daily Roster'!$Y150</f>
        <v>0</v>
      </c>
      <c r="Z150" s="51">
        <f>'[3]Daily Roster'!$Z150</f>
        <v>0</v>
      </c>
      <c r="AA150" s="51">
        <f>'[3]Daily Roster'!$AA150</f>
        <v>0</v>
      </c>
      <c r="AB150" s="51">
        <f>'[3]Daily Roster'!$AB150</f>
        <v>0</v>
      </c>
      <c r="AC150" s="51" t="str">
        <f>'[3]Daily Roster'!$AC150</f>
        <v>S.Sturm</v>
      </c>
      <c r="AD150" s="51" t="str">
        <f>'[3]Daily Roster'!$AD150</f>
        <v>A.Chong</v>
      </c>
      <c r="AE150" s="51">
        <f>'[3]Daily Roster'!$AE150</f>
        <v>0</v>
      </c>
      <c r="AF150" s="51">
        <f>'[3]Daily Roster'!$AF150</f>
        <v>0</v>
      </c>
      <c r="AG150" s="51" t="str">
        <f>'[3]Daily Roster'!$AG150</f>
        <v>N.Dirnbauer</v>
      </c>
      <c r="AH150" s="51" t="str">
        <f>'[3]Daily Roster'!$AH150</f>
        <v>Graham</v>
      </c>
      <c r="AI150" s="51">
        <f>'[3]Daily Roster'!$AI150</f>
        <v>0</v>
      </c>
      <c r="AJ150" s="51">
        <f>'[3]Daily Roster'!$AJ150</f>
        <v>0</v>
      </c>
    </row>
    <row r="151" spans="1:36" x14ac:dyDescent="0.3">
      <c r="A151" s="7">
        <v>43675</v>
      </c>
      <c r="B151" s="1" t="s">
        <v>5</v>
      </c>
      <c r="C151" s="56">
        <f>'[3]Daily Roster'!$C151</f>
        <v>0</v>
      </c>
      <c r="D151" s="56" t="str">
        <f>'[3]Daily Roster'!$D151</f>
        <v>Bronwyn</v>
      </c>
      <c r="E151" s="51" t="str">
        <f>'[3]Daily Roster'!$E151</f>
        <v>Stav</v>
      </c>
      <c r="F151" s="51" t="str">
        <f>'[3]Daily Roster'!$F151</f>
        <v>V.Hill</v>
      </c>
      <c r="G151" s="51" t="str">
        <f>'[3]Daily Roster'!$G151</f>
        <v>qq</v>
      </c>
      <c r="H151" s="51">
        <f>'[3]Daily Roster'!$H151</f>
        <v>0</v>
      </c>
      <c r="I151" s="51">
        <f>'[3]Daily Roster'!$I151</f>
        <v>0</v>
      </c>
      <c r="J151" s="51">
        <f>'[3]Daily Roster'!$J151</f>
        <v>0</v>
      </c>
      <c r="K151" s="51">
        <f>'[3]Daily Roster'!$K151</f>
        <v>0</v>
      </c>
      <c r="L151" s="51" t="str">
        <f>'[3]Daily Roster'!$L151</f>
        <v>qq</v>
      </c>
      <c r="M151" s="51">
        <f>'[3]Daily Roster'!$M151</f>
        <v>0</v>
      </c>
      <c r="N151" s="51">
        <f>'[3]Daily Roster'!$N151</f>
        <v>0</v>
      </c>
      <c r="O151" s="51">
        <f>'[3]Daily Roster'!$O151</f>
        <v>0</v>
      </c>
      <c r="P151" s="51">
        <f>'[3]Daily Roster'!$P151</f>
        <v>0</v>
      </c>
      <c r="Q151" s="51">
        <f>'[3]Daily Roster'!$Q151</f>
        <v>0</v>
      </c>
      <c r="R151" s="51">
        <f>'[3]Daily Roster'!$R151</f>
        <v>0</v>
      </c>
      <c r="S151" s="51" t="str">
        <f>'[3]Daily Roster'!$S151</f>
        <v>Arthur</v>
      </c>
      <c r="T151" s="51" t="str">
        <f>'[3]Daily Roster'!$T151</f>
        <v>Bunmi</v>
      </c>
      <c r="U151" s="51">
        <f>'[3]Daily Roster'!$U151</f>
        <v>0</v>
      </c>
      <c r="V151" s="51">
        <f>'[3]Daily Roster'!$V151</f>
        <v>0</v>
      </c>
      <c r="W151" s="51">
        <f>'[3]Daily Roster'!$W151</f>
        <v>0</v>
      </c>
      <c r="X151" s="51">
        <f>'[3]Daily Roster'!$X151</f>
        <v>0</v>
      </c>
      <c r="Y151" s="51">
        <f>'[3]Daily Roster'!$Y151</f>
        <v>0</v>
      </c>
      <c r="Z151" s="51">
        <f>'[3]Daily Roster'!$Z151</f>
        <v>0</v>
      </c>
      <c r="AA151" s="51">
        <f>'[3]Daily Roster'!$AA151</f>
        <v>0</v>
      </c>
      <c r="AB151" s="51">
        <f>'[3]Daily Roster'!$AB151</f>
        <v>0</v>
      </c>
      <c r="AC151" s="51" t="str">
        <f>'[3]Daily Roster'!$AC151</f>
        <v>S.Sturm</v>
      </c>
      <c r="AD151" s="51" t="str">
        <f>'[3]Daily Roster'!$AD151</f>
        <v>A.Chong</v>
      </c>
      <c r="AE151" s="51">
        <f>'[3]Daily Roster'!$AE151</f>
        <v>0</v>
      </c>
      <c r="AF151" s="51">
        <f>'[3]Daily Roster'!$AF151</f>
        <v>0</v>
      </c>
      <c r="AG151" s="51" t="str">
        <f>'[3]Daily Roster'!$AG151</f>
        <v>N.Dirnbauer</v>
      </c>
      <c r="AH151" s="51" t="str">
        <f>'[3]Daily Roster'!$AH151</f>
        <v>Graham</v>
      </c>
      <c r="AI151" s="51">
        <f>'[3]Daily Roster'!$AI151</f>
        <v>0</v>
      </c>
      <c r="AJ151" s="51">
        <f>'[3]Daily Roster'!$AJ151</f>
        <v>0</v>
      </c>
    </row>
    <row r="152" spans="1:36" x14ac:dyDescent="0.3">
      <c r="A152" s="7">
        <v>43676</v>
      </c>
      <c r="B152" s="1" t="s">
        <v>1</v>
      </c>
      <c r="C152" s="56">
        <f>'[3]Daily Roster'!$C152</f>
        <v>0</v>
      </c>
      <c r="D152" s="56" t="str">
        <f>'[3]Daily Roster'!$D152</f>
        <v>Bronwyn</v>
      </c>
      <c r="E152" s="51" t="str">
        <f>'[3]Daily Roster'!$E152</f>
        <v>qq</v>
      </c>
      <c r="F152" s="51" t="str">
        <f>'[3]Daily Roster'!$F152</f>
        <v>V.Hill</v>
      </c>
      <c r="G152" s="51" t="str">
        <f>'[3]Daily Roster'!$G152</f>
        <v>K.Tiong</v>
      </c>
      <c r="H152" s="51">
        <f>'[3]Daily Roster'!$H152</f>
        <v>0</v>
      </c>
      <c r="I152" s="51">
        <f>'[3]Daily Roster'!$I152</f>
        <v>0</v>
      </c>
      <c r="J152" s="51">
        <f>'[3]Daily Roster'!$J152</f>
        <v>0</v>
      </c>
      <c r="K152" s="51">
        <f>'[3]Daily Roster'!$K152</f>
        <v>0</v>
      </c>
      <c r="L152" s="51" t="str">
        <f>'[3]Daily Roster'!$L152</f>
        <v>Marisa</v>
      </c>
      <c r="M152" s="51">
        <f>'[3]Daily Roster'!$M152</f>
        <v>0</v>
      </c>
      <c r="N152" s="51">
        <f>'[3]Daily Roster'!$N152</f>
        <v>0</v>
      </c>
      <c r="O152" s="51">
        <f>'[3]Daily Roster'!$O152</f>
        <v>0</v>
      </c>
      <c r="P152" s="51">
        <f>'[3]Daily Roster'!$P152</f>
        <v>0</v>
      </c>
      <c r="Q152" s="51">
        <f>'[3]Daily Roster'!$Q152</f>
        <v>0</v>
      </c>
      <c r="R152" s="51">
        <f>'[3]Daily Roster'!$R152</f>
        <v>0</v>
      </c>
      <c r="S152" s="51" t="str">
        <f>'[3]Daily Roster'!$S152</f>
        <v>Arthur</v>
      </c>
      <c r="T152" s="51" t="str">
        <f>'[3]Daily Roster'!$T152</f>
        <v>Bunmi</v>
      </c>
      <c r="U152" s="51">
        <f>'[3]Daily Roster'!$U152</f>
        <v>0</v>
      </c>
      <c r="V152" s="51">
        <f>'[3]Daily Roster'!$V152</f>
        <v>0</v>
      </c>
      <c r="W152" s="51">
        <f>'[3]Daily Roster'!$W152</f>
        <v>0</v>
      </c>
      <c r="X152" s="51">
        <f>'[3]Daily Roster'!$X152</f>
        <v>0</v>
      </c>
      <c r="Y152" s="51">
        <f>'[3]Daily Roster'!$Y152</f>
        <v>0</v>
      </c>
      <c r="Z152" s="51">
        <f>'[3]Daily Roster'!$Z152</f>
        <v>0</v>
      </c>
      <c r="AA152" s="51">
        <f>'[3]Daily Roster'!$AA152</f>
        <v>0</v>
      </c>
      <c r="AB152" s="51">
        <f>'[3]Daily Roster'!$AB152</f>
        <v>0</v>
      </c>
      <c r="AC152" s="51" t="str">
        <f>'[3]Daily Roster'!$AC152</f>
        <v>S.Sturm</v>
      </c>
      <c r="AD152" s="51" t="str">
        <f>'[3]Daily Roster'!$AD152</f>
        <v>A.Chong</v>
      </c>
      <c r="AE152" s="51">
        <f>'[3]Daily Roster'!$AE152</f>
        <v>0</v>
      </c>
      <c r="AF152" s="51">
        <f>'[3]Daily Roster'!$AF152</f>
        <v>0</v>
      </c>
      <c r="AG152" s="51" t="str">
        <f>'[3]Daily Roster'!$AG152</f>
        <v>N.Dirnbauer</v>
      </c>
      <c r="AH152" s="51" t="str">
        <f>'[3]Daily Roster'!$AH152</f>
        <v>Graham</v>
      </c>
      <c r="AI152" s="51">
        <f>'[3]Daily Roster'!$AI152</f>
        <v>0</v>
      </c>
      <c r="AJ152" s="51">
        <f>'[3]Daily Roster'!$AJ152</f>
        <v>0</v>
      </c>
    </row>
    <row r="153" spans="1:36" x14ac:dyDescent="0.3">
      <c r="A153" s="7">
        <v>43677</v>
      </c>
      <c r="B153" s="1" t="s">
        <v>2</v>
      </c>
      <c r="C153" s="56">
        <f>'[3]Daily Roster'!$C153</f>
        <v>0</v>
      </c>
      <c r="D153" s="56" t="str">
        <f>'[3]Daily Roster'!$D153</f>
        <v>Hayley</v>
      </c>
      <c r="E153" s="51" t="str">
        <f>'[3]Daily Roster'!$E153</f>
        <v>qq</v>
      </c>
      <c r="F153" s="51" t="str">
        <f>'[3]Daily Roster'!$F153</f>
        <v>V.Hill</v>
      </c>
      <c r="G153" s="51" t="str">
        <f>'[3]Daily Roster'!$G153</f>
        <v>K.Tiong</v>
      </c>
      <c r="H153" s="51">
        <f>'[3]Daily Roster'!$H153</f>
        <v>0</v>
      </c>
      <c r="I153" s="51">
        <f>'[3]Daily Roster'!$I153</f>
        <v>0</v>
      </c>
      <c r="J153" s="51">
        <f>'[3]Daily Roster'!$J153</f>
        <v>0</v>
      </c>
      <c r="K153" s="51">
        <f>'[3]Daily Roster'!$K153</f>
        <v>0</v>
      </c>
      <c r="L153" s="51" t="str">
        <f>'[3]Daily Roster'!$L153</f>
        <v>Marisa</v>
      </c>
      <c r="M153" s="51">
        <f>'[3]Daily Roster'!$M153</f>
        <v>0</v>
      </c>
      <c r="N153" s="51">
        <f>'[3]Daily Roster'!$N153</f>
        <v>0</v>
      </c>
      <c r="O153" s="51">
        <f>'[3]Daily Roster'!$O153</f>
        <v>0</v>
      </c>
      <c r="P153" s="51">
        <f>'[3]Daily Roster'!$P153</f>
        <v>0</v>
      </c>
      <c r="Q153" s="51">
        <f>'[3]Daily Roster'!$Q153</f>
        <v>0</v>
      </c>
      <c r="R153" s="51">
        <f>'[3]Daily Roster'!$R153</f>
        <v>0</v>
      </c>
      <c r="S153" s="51" t="str">
        <f>'[3]Daily Roster'!$S153</f>
        <v>Arthur</v>
      </c>
      <c r="T153" s="51" t="str">
        <f>'[3]Daily Roster'!$T153</f>
        <v>Bunmi</v>
      </c>
      <c r="U153" s="51">
        <f>'[3]Daily Roster'!$U153</f>
        <v>0</v>
      </c>
      <c r="V153" s="51">
        <f>'[3]Daily Roster'!$V153</f>
        <v>0</v>
      </c>
      <c r="W153" s="51">
        <f>'[3]Daily Roster'!$W153</f>
        <v>0</v>
      </c>
      <c r="X153" s="51">
        <f>'[3]Daily Roster'!$X153</f>
        <v>0</v>
      </c>
      <c r="Y153" s="51">
        <f>'[3]Daily Roster'!$Y153</f>
        <v>0</v>
      </c>
      <c r="Z153" s="51">
        <f>'[3]Daily Roster'!$Z153</f>
        <v>0</v>
      </c>
      <c r="AA153" s="51">
        <f>'[3]Daily Roster'!$AA153</f>
        <v>0</v>
      </c>
      <c r="AB153" s="51">
        <f>'[3]Daily Roster'!$AB153</f>
        <v>0</v>
      </c>
      <c r="AC153" s="51" t="str">
        <f>'[3]Daily Roster'!$AC153</f>
        <v>S.Sturm</v>
      </c>
      <c r="AD153" s="51" t="str">
        <f>'[3]Daily Roster'!$AD153</f>
        <v>A.Chong</v>
      </c>
      <c r="AE153" s="51">
        <f>'[3]Daily Roster'!$AE153</f>
        <v>0</v>
      </c>
      <c r="AF153" s="51">
        <f>'[3]Daily Roster'!$AF153</f>
        <v>0</v>
      </c>
      <c r="AG153" s="51" t="str">
        <f>'[3]Daily Roster'!$AG153</f>
        <v>N.Dirnbauer</v>
      </c>
      <c r="AH153" s="51" t="str">
        <f>'[3]Daily Roster'!$AH153</f>
        <v>Graham</v>
      </c>
      <c r="AI153" s="51">
        <f>'[3]Daily Roster'!$AI153</f>
        <v>0</v>
      </c>
      <c r="AJ153" s="51">
        <f>'[3]Daily Roster'!$AJ153</f>
        <v>0</v>
      </c>
    </row>
    <row r="154" spans="1:36" x14ac:dyDescent="0.3">
      <c r="A154" s="7">
        <v>43678</v>
      </c>
      <c r="B154" s="1" t="s">
        <v>3</v>
      </c>
      <c r="C154" s="56">
        <f>'[3]Daily Roster'!$C154</f>
        <v>0</v>
      </c>
      <c r="D154" s="56" t="str">
        <f>'[3]Daily Roster'!$D154</f>
        <v>Hayley</v>
      </c>
      <c r="E154" s="51" t="str">
        <f>'[3]Daily Roster'!$E154</f>
        <v>qq</v>
      </c>
      <c r="F154" s="51" t="str">
        <f>'[3]Daily Roster'!$F154</f>
        <v>V.Hill</v>
      </c>
      <c r="G154" s="51" t="str">
        <f>'[3]Daily Roster'!$G154</f>
        <v>K.Tiong</v>
      </c>
      <c r="H154" s="51">
        <f>'[3]Daily Roster'!$H154</f>
        <v>0</v>
      </c>
      <c r="I154" s="51">
        <f>'[3]Daily Roster'!$I154</f>
        <v>0</v>
      </c>
      <c r="J154" s="51">
        <f>'[3]Daily Roster'!$J154</f>
        <v>0</v>
      </c>
      <c r="K154" s="51">
        <f>'[3]Daily Roster'!$K154</f>
        <v>0</v>
      </c>
      <c r="L154" s="51" t="str">
        <f>'[3]Daily Roster'!$L154</f>
        <v>Marisa</v>
      </c>
      <c r="M154" s="51">
        <f>'[3]Daily Roster'!$M154</f>
        <v>0</v>
      </c>
      <c r="N154" s="51">
        <f>'[3]Daily Roster'!$N154</f>
        <v>0</v>
      </c>
      <c r="O154" s="51">
        <f>'[3]Daily Roster'!$O154</f>
        <v>0</v>
      </c>
      <c r="P154" s="51">
        <f>'[3]Daily Roster'!$P154</f>
        <v>0</v>
      </c>
      <c r="Q154" s="51">
        <f>'[3]Daily Roster'!$Q154</f>
        <v>0</v>
      </c>
      <c r="R154" s="51">
        <f>'[3]Daily Roster'!$R154</f>
        <v>0</v>
      </c>
      <c r="S154" s="51" t="str">
        <f>'[3]Daily Roster'!$S154</f>
        <v>Arthur</v>
      </c>
      <c r="T154" s="51" t="str">
        <f>'[3]Daily Roster'!$T154</f>
        <v>Bunmi</v>
      </c>
      <c r="U154" s="51">
        <f>'[3]Daily Roster'!$U154</f>
        <v>0</v>
      </c>
      <c r="V154" s="51">
        <f>'[3]Daily Roster'!$V154</f>
        <v>0</v>
      </c>
      <c r="W154" s="51">
        <f>'[3]Daily Roster'!$W154</f>
        <v>0</v>
      </c>
      <c r="X154" s="51">
        <f>'[3]Daily Roster'!$X154</f>
        <v>0</v>
      </c>
      <c r="Y154" s="51">
        <f>'[3]Daily Roster'!$Y154</f>
        <v>0</v>
      </c>
      <c r="Z154" s="51">
        <f>'[3]Daily Roster'!$Z154</f>
        <v>0</v>
      </c>
      <c r="AA154" s="51">
        <f>'[3]Daily Roster'!$AA154</f>
        <v>0</v>
      </c>
      <c r="AB154" s="51">
        <f>'[3]Daily Roster'!$AB154</f>
        <v>0</v>
      </c>
      <c r="AC154" s="51" t="str">
        <f>'[3]Daily Roster'!$AC154</f>
        <v>S.Sturm</v>
      </c>
      <c r="AD154" s="51" t="str">
        <f>'[3]Daily Roster'!$AD154</f>
        <v>A.Chong</v>
      </c>
      <c r="AE154" s="51">
        <f>'[3]Daily Roster'!$AE154</f>
        <v>0</v>
      </c>
      <c r="AF154" s="51">
        <f>'[3]Daily Roster'!$AF154</f>
        <v>0</v>
      </c>
      <c r="AG154" s="51" t="str">
        <f>'[3]Daily Roster'!$AG154</f>
        <v>N.Dirnbauer</v>
      </c>
      <c r="AH154" s="51" t="str">
        <f>'[3]Daily Roster'!$AH154</f>
        <v>Graham</v>
      </c>
      <c r="AI154" s="51">
        <f>'[3]Daily Roster'!$AI154</f>
        <v>0</v>
      </c>
      <c r="AJ154" s="51">
        <f>'[3]Daily Roster'!$AJ154</f>
        <v>0</v>
      </c>
    </row>
    <row r="155" spans="1:36" x14ac:dyDescent="0.3">
      <c r="A155" s="7">
        <v>43679</v>
      </c>
      <c r="B155" s="1" t="s">
        <v>4</v>
      </c>
      <c r="C155" s="56">
        <f>'[3]Daily Roster'!$C155</f>
        <v>0</v>
      </c>
      <c r="D155" s="56" t="str">
        <f>'[3]Daily Roster'!$D155</f>
        <v>Hayley</v>
      </c>
      <c r="E155" s="51" t="str">
        <f>'[3]Daily Roster'!$E155</f>
        <v>qq</v>
      </c>
      <c r="F155" s="51" t="str">
        <f>'[3]Daily Roster'!$F155</f>
        <v>V.Hill</v>
      </c>
      <c r="G155" s="51" t="str">
        <f>'[3]Daily Roster'!$G155</f>
        <v>qq</v>
      </c>
      <c r="H155" s="51">
        <f>'[3]Daily Roster'!$H155</f>
        <v>0</v>
      </c>
      <c r="I155" s="51">
        <f>'[3]Daily Roster'!$I155</f>
        <v>0</v>
      </c>
      <c r="J155" s="51">
        <f>'[3]Daily Roster'!$J155</f>
        <v>0</v>
      </c>
      <c r="K155" s="51">
        <f>'[3]Daily Roster'!$K155</f>
        <v>0</v>
      </c>
      <c r="L155" s="51" t="str">
        <f>'[3]Daily Roster'!$L155</f>
        <v>qq</v>
      </c>
      <c r="M155" s="51">
        <f>'[3]Daily Roster'!$M155</f>
        <v>0</v>
      </c>
      <c r="N155" s="51">
        <f>'[3]Daily Roster'!$N155</f>
        <v>0</v>
      </c>
      <c r="O155" s="51">
        <f>'[3]Daily Roster'!$O155</f>
        <v>0</v>
      </c>
      <c r="P155" s="51">
        <f>'[3]Daily Roster'!$P155</f>
        <v>0</v>
      </c>
      <c r="Q155" s="51">
        <f>'[3]Daily Roster'!$Q155</f>
        <v>0</v>
      </c>
      <c r="R155" s="51">
        <f>'[3]Daily Roster'!$R155</f>
        <v>0</v>
      </c>
      <c r="S155" s="51" t="str">
        <f>'[3]Daily Roster'!$S155</f>
        <v>Arthur</v>
      </c>
      <c r="T155" s="51" t="str">
        <f>'[3]Daily Roster'!$T155</f>
        <v>Bunmi</v>
      </c>
      <c r="U155" s="51">
        <f>'[3]Daily Roster'!$U155</f>
        <v>0</v>
      </c>
      <c r="V155" s="51">
        <f>'[3]Daily Roster'!$V155</f>
        <v>0</v>
      </c>
      <c r="W155" s="51">
        <f>'[3]Daily Roster'!$W155</f>
        <v>0</v>
      </c>
      <c r="X155" s="51">
        <f>'[3]Daily Roster'!$X155</f>
        <v>0</v>
      </c>
      <c r="Y155" s="51">
        <f>'[3]Daily Roster'!$Y155</f>
        <v>0</v>
      </c>
      <c r="Z155" s="51">
        <f>'[3]Daily Roster'!$Z155</f>
        <v>0</v>
      </c>
      <c r="AA155" s="51">
        <f>'[3]Daily Roster'!$AA155</f>
        <v>0</v>
      </c>
      <c r="AB155" s="51">
        <f>'[3]Daily Roster'!$AB155</f>
        <v>0</v>
      </c>
      <c r="AC155" s="51" t="str">
        <f>'[3]Daily Roster'!$AC155</f>
        <v>S.Sturm</v>
      </c>
      <c r="AD155" s="51" t="str">
        <f>'[3]Daily Roster'!$AD155</f>
        <v>A.Chong</v>
      </c>
      <c r="AE155" s="51">
        <f>'[3]Daily Roster'!$AE155</f>
        <v>0</v>
      </c>
      <c r="AF155" s="51">
        <f>'[3]Daily Roster'!$AF155</f>
        <v>0</v>
      </c>
      <c r="AG155" s="51" t="str">
        <f>'[3]Daily Roster'!$AG155</f>
        <v>N.Dirnbauer</v>
      </c>
      <c r="AH155" s="51" t="str">
        <f>'[3]Daily Roster'!$AH155</f>
        <v>Graham</v>
      </c>
      <c r="AI155" s="51">
        <f>'[3]Daily Roster'!$AI155</f>
        <v>0</v>
      </c>
      <c r="AJ155" s="51">
        <f>'[3]Daily Roster'!$AJ155</f>
        <v>0</v>
      </c>
    </row>
    <row r="156" spans="1:36" x14ac:dyDescent="0.3">
      <c r="A156" s="7">
        <v>43682</v>
      </c>
      <c r="B156" s="1" t="s">
        <v>5</v>
      </c>
      <c r="C156" s="56">
        <f>'[3]Daily Roster'!$C156</f>
        <v>0</v>
      </c>
      <c r="D156" s="56" t="str">
        <f>'[3]Daily Roster'!$D156</f>
        <v>Bronwyn</v>
      </c>
      <c r="E156" s="51" t="str">
        <f>'[3]Daily Roster'!$E156</f>
        <v>Stav</v>
      </c>
      <c r="F156" s="51" t="str">
        <f>'[3]Daily Roster'!$F156</f>
        <v>V.Hill</v>
      </c>
      <c r="G156" s="51" t="str">
        <f>'[3]Daily Roster'!$G156</f>
        <v>qq</v>
      </c>
      <c r="H156" s="51">
        <f>'[3]Daily Roster'!$H156</f>
        <v>0</v>
      </c>
      <c r="I156" s="51">
        <f>'[3]Daily Roster'!$I156</f>
        <v>0</v>
      </c>
      <c r="J156" s="51">
        <f>'[3]Daily Roster'!$J156</f>
        <v>0</v>
      </c>
      <c r="K156" s="51">
        <f>'[3]Daily Roster'!$K156</f>
        <v>0</v>
      </c>
      <c r="L156" s="51" t="str">
        <f>'[3]Daily Roster'!$L156</f>
        <v>qq</v>
      </c>
      <c r="M156" s="51">
        <f>'[3]Daily Roster'!$M156</f>
        <v>0</v>
      </c>
      <c r="N156" s="51">
        <f>'[3]Daily Roster'!$N156</f>
        <v>0</v>
      </c>
      <c r="O156" s="51">
        <f>'[3]Daily Roster'!$O156</f>
        <v>0</v>
      </c>
      <c r="P156" s="51">
        <f>'[3]Daily Roster'!$P156</f>
        <v>0</v>
      </c>
      <c r="Q156" s="51">
        <f>'[3]Daily Roster'!$Q156</f>
        <v>0</v>
      </c>
      <c r="R156" s="51">
        <f>'[3]Daily Roster'!$R156</f>
        <v>0</v>
      </c>
      <c r="S156" s="51" t="str">
        <f>'[3]Daily Roster'!$S156</f>
        <v>Arthur</v>
      </c>
      <c r="T156" s="51" t="str">
        <f>'[3]Daily Roster'!$T156</f>
        <v>Bunmi</v>
      </c>
      <c r="U156" s="51">
        <f>'[3]Daily Roster'!$U156</f>
        <v>0</v>
      </c>
      <c r="V156" s="51">
        <f>'[3]Daily Roster'!$V156</f>
        <v>0</v>
      </c>
      <c r="W156" s="51">
        <f>'[3]Daily Roster'!$W156</f>
        <v>0</v>
      </c>
      <c r="X156" s="51">
        <f>'[3]Daily Roster'!$X156</f>
        <v>0</v>
      </c>
      <c r="Y156" s="51">
        <f>'[3]Daily Roster'!$Y156</f>
        <v>0</v>
      </c>
      <c r="Z156" s="51">
        <f>'[3]Daily Roster'!$Z156</f>
        <v>0</v>
      </c>
      <c r="AA156" s="51">
        <f>'[3]Daily Roster'!$AA156</f>
        <v>0</v>
      </c>
      <c r="AB156" s="51">
        <f>'[3]Daily Roster'!$AB156</f>
        <v>0</v>
      </c>
      <c r="AC156" s="51" t="str">
        <f>'[3]Daily Roster'!$AC156</f>
        <v>S.Sturm</v>
      </c>
      <c r="AD156" s="51" t="str">
        <f>'[3]Daily Roster'!$AD156</f>
        <v>A.Chong</v>
      </c>
      <c r="AE156" s="51">
        <f>'[3]Daily Roster'!$AE156</f>
        <v>0</v>
      </c>
      <c r="AF156" s="51">
        <f>'[3]Daily Roster'!$AF156</f>
        <v>0</v>
      </c>
      <c r="AG156" s="51" t="str">
        <f>'[3]Daily Roster'!$AG156</f>
        <v>N.Dirnbauer</v>
      </c>
      <c r="AH156" s="51" t="str">
        <f>'[3]Daily Roster'!$AH156</f>
        <v>Graham</v>
      </c>
      <c r="AI156" s="51">
        <f>'[3]Daily Roster'!$AI156</f>
        <v>0</v>
      </c>
      <c r="AJ156" s="51">
        <f>'[3]Daily Roster'!$AJ156</f>
        <v>0</v>
      </c>
    </row>
    <row r="157" spans="1:36" x14ac:dyDescent="0.3">
      <c r="A157" s="7">
        <v>43683</v>
      </c>
      <c r="B157" s="1" t="s">
        <v>1</v>
      </c>
      <c r="C157" s="56">
        <f>'[3]Daily Roster'!$C157</f>
        <v>0</v>
      </c>
      <c r="D157" s="56" t="str">
        <f>'[3]Daily Roster'!$D157</f>
        <v>Bronwyn</v>
      </c>
      <c r="E157" s="51" t="str">
        <f>'[3]Daily Roster'!$E157</f>
        <v>qq</v>
      </c>
      <c r="F157" s="51" t="str">
        <f>'[3]Daily Roster'!$F157</f>
        <v>V.Hill</v>
      </c>
      <c r="G157" s="51" t="str">
        <f>'[3]Daily Roster'!$G157</f>
        <v>qq</v>
      </c>
      <c r="H157" s="51">
        <f>'[3]Daily Roster'!$H157</f>
        <v>0</v>
      </c>
      <c r="I157" s="51">
        <f>'[3]Daily Roster'!$I157</f>
        <v>0</v>
      </c>
      <c r="J157" s="51">
        <f>'[3]Daily Roster'!$J157</f>
        <v>0</v>
      </c>
      <c r="K157" s="51">
        <f>'[3]Daily Roster'!$K157</f>
        <v>0</v>
      </c>
      <c r="L157" s="51" t="str">
        <f>'[3]Daily Roster'!$L157</f>
        <v>Marisa</v>
      </c>
      <c r="M157" s="51">
        <f>'[3]Daily Roster'!$M157</f>
        <v>0</v>
      </c>
      <c r="N157" s="51">
        <f>'[3]Daily Roster'!$N157</f>
        <v>0</v>
      </c>
      <c r="O157" s="51">
        <f>'[3]Daily Roster'!$O157</f>
        <v>0</v>
      </c>
      <c r="P157" s="51">
        <f>'[3]Daily Roster'!$P157</f>
        <v>0</v>
      </c>
      <c r="Q157" s="51">
        <f>'[3]Daily Roster'!$Q157</f>
        <v>0</v>
      </c>
      <c r="R157" s="51">
        <f>'[3]Daily Roster'!$R157</f>
        <v>0</v>
      </c>
      <c r="S157" s="51" t="str">
        <f>'[3]Daily Roster'!$S157</f>
        <v>Arthur</v>
      </c>
      <c r="T157" s="51" t="str">
        <f>'[3]Daily Roster'!$T157</f>
        <v>Bunmi</v>
      </c>
      <c r="U157" s="51">
        <f>'[3]Daily Roster'!$U157</f>
        <v>0</v>
      </c>
      <c r="V157" s="51">
        <f>'[3]Daily Roster'!$V157</f>
        <v>0</v>
      </c>
      <c r="W157" s="51">
        <f>'[3]Daily Roster'!$W157</f>
        <v>0</v>
      </c>
      <c r="X157" s="51">
        <f>'[3]Daily Roster'!$X157</f>
        <v>0</v>
      </c>
      <c r="Y157" s="51">
        <f>'[3]Daily Roster'!$Y157</f>
        <v>0</v>
      </c>
      <c r="Z157" s="51">
        <f>'[3]Daily Roster'!$Z157</f>
        <v>0</v>
      </c>
      <c r="AA157" s="51">
        <f>'[3]Daily Roster'!$AA157</f>
        <v>0</v>
      </c>
      <c r="AB157" s="51">
        <f>'[3]Daily Roster'!$AB157</f>
        <v>0</v>
      </c>
      <c r="AC157" s="51" t="str">
        <f>'[3]Daily Roster'!$AC157</f>
        <v>S.Sturm</v>
      </c>
      <c r="AD157" s="51" t="str">
        <f>'[3]Daily Roster'!$AD157</f>
        <v>A.Chong</v>
      </c>
      <c r="AE157" s="51">
        <f>'[3]Daily Roster'!$AE157</f>
        <v>0</v>
      </c>
      <c r="AF157" s="51">
        <f>'[3]Daily Roster'!$AF157</f>
        <v>0</v>
      </c>
      <c r="AG157" s="51" t="str">
        <f>'[3]Daily Roster'!$AG157</f>
        <v>N.Dirnbauer</v>
      </c>
      <c r="AH157" s="51" t="str">
        <f>'[3]Daily Roster'!$AH157</f>
        <v>Graham</v>
      </c>
      <c r="AI157" s="51">
        <f>'[3]Daily Roster'!$AI157</f>
        <v>0</v>
      </c>
      <c r="AJ157" s="51">
        <f>'[3]Daily Roster'!$AJ157</f>
        <v>0</v>
      </c>
    </row>
    <row r="158" spans="1:36" x14ac:dyDescent="0.3">
      <c r="A158" s="7">
        <v>43684</v>
      </c>
      <c r="B158" s="1" t="s">
        <v>2</v>
      </c>
      <c r="C158" s="56">
        <f>'[3]Daily Roster'!$C158</f>
        <v>0</v>
      </c>
      <c r="D158" s="56" t="str">
        <f>'[3]Daily Roster'!$D158</f>
        <v>Bronwyn</v>
      </c>
      <c r="E158" s="51" t="str">
        <f>'[3]Daily Roster'!$E158</f>
        <v>Hayley</v>
      </c>
      <c r="F158" s="51" t="str">
        <f>'[3]Daily Roster'!$F158</f>
        <v>V.Hill</v>
      </c>
      <c r="G158" s="51" t="str">
        <f>'[3]Daily Roster'!$G158</f>
        <v>K.Tiong</v>
      </c>
      <c r="H158" s="51">
        <f>'[3]Daily Roster'!$H158</f>
        <v>0</v>
      </c>
      <c r="I158" s="51">
        <f>'[3]Daily Roster'!$I158</f>
        <v>0</v>
      </c>
      <c r="J158" s="51">
        <f>'[3]Daily Roster'!$J158</f>
        <v>0</v>
      </c>
      <c r="K158" s="51">
        <f>'[3]Daily Roster'!$K158</f>
        <v>0</v>
      </c>
      <c r="L158" s="51" t="str">
        <f>'[3]Daily Roster'!$L158</f>
        <v>Marisa</v>
      </c>
      <c r="M158" s="51">
        <f>'[3]Daily Roster'!$M158</f>
        <v>0</v>
      </c>
      <c r="N158" s="51">
        <f>'[3]Daily Roster'!$N158</f>
        <v>0</v>
      </c>
      <c r="O158" s="51">
        <f>'[3]Daily Roster'!$O158</f>
        <v>0</v>
      </c>
      <c r="P158" s="51">
        <f>'[3]Daily Roster'!$P158</f>
        <v>0</v>
      </c>
      <c r="Q158" s="51">
        <f>'[3]Daily Roster'!$Q158</f>
        <v>0</v>
      </c>
      <c r="R158" s="51">
        <f>'[3]Daily Roster'!$R158</f>
        <v>0</v>
      </c>
      <c r="S158" s="51" t="str">
        <f>'[3]Daily Roster'!$S158</f>
        <v>Arthur</v>
      </c>
      <c r="T158" s="51" t="str">
        <f>'[3]Daily Roster'!$T158</f>
        <v>Bunmi</v>
      </c>
      <c r="U158" s="51">
        <f>'[3]Daily Roster'!$U158</f>
        <v>0</v>
      </c>
      <c r="V158" s="51">
        <f>'[3]Daily Roster'!$V158</f>
        <v>0</v>
      </c>
      <c r="W158" s="51">
        <f>'[3]Daily Roster'!$W158</f>
        <v>0</v>
      </c>
      <c r="X158" s="51">
        <f>'[3]Daily Roster'!$X158</f>
        <v>0</v>
      </c>
      <c r="Y158" s="51">
        <f>'[3]Daily Roster'!$Y158</f>
        <v>0</v>
      </c>
      <c r="Z158" s="51">
        <f>'[3]Daily Roster'!$Z158</f>
        <v>0</v>
      </c>
      <c r="AA158" s="51">
        <f>'[3]Daily Roster'!$AA158</f>
        <v>0</v>
      </c>
      <c r="AB158" s="51">
        <f>'[3]Daily Roster'!$AB158</f>
        <v>0</v>
      </c>
      <c r="AC158" s="51" t="str">
        <f>'[3]Daily Roster'!$AC158</f>
        <v>S.Sturm</v>
      </c>
      <c r="AD158" s="51" t="str">
        <f>'[3]Daily Roster'!$AD158</f>
        <v>A.Chong</v>
      </c>
      <c r="AE158" s="51">
        <f>'[3]Daily Roster'!$AE158</f>
        <v>0</v>
      </c>
      <c r="AF158" s="51">
        <f>'[3]Daily Roster'!$AF158</f>
        <v>0</v>
      </c>
      <c r="AG158" s="51" t="str">
        <f>'[3]Daily Roster'!$AG158</f>
        <v>N.Dirnbauer</v>
      </c>
      <c r="AH158" s="51" t="str">
        <f>'[3]Daily Roster'!$AH158</f>
        <v>Graham</v>
      </c>
      <c r="AI158" s="51">
        <f>'[3]Daily Roster'!$AI158</f>
        <v>0</v>
      </c>
      <c r="AJ158" s="51">
        <f>'[3]Daily Roster'!$AJ158</f>
        <v>0</v>
      </c>
    </row>
    <row r="159" spans="1:36" x14ac:dyDescent="0.3">
      <c r="A159" s="7">
        <v>43685</v>
      </c>
      <c r="B159" s="1" t="s">
        <v>3</v>
      </c>
      <c r="C159" s="56">
        <f>'[3]Daily Roster'!$C159</f>
        <v>0</v>
      </c>
      <c r="D159" s="56" t="str">
        <f>'[3]Daily Roster'!$D159</f>
        <v>Hayley</v>
      </c>
      <c r="E159" s="51" t="str">
        <f>'[3]Daily Roster'!$E159</f>
        <v>qq</v>
      </c>
      <c r="F159" s="51" t="str">
        <f>'[3]Daily Roster'!$F159</f>
        <v>V.Hill</v>
      </c>
      <c r="G159" s="51" t="str">
        <f>'[3]Daily Roster'!$G159</f>
        <v>K.Tiong</v>
      </c>
      <c r="H159" s="51">
        <f>'[3]Daily Roster'!$H159</f>
        <v>0</v>
      </c>
      <c r="I159" s="51">
        <f>'[3]Daily Roster'!$I159</f>
        <v>0</v>
      </c>
      <c r="J159" s="51">
        <f>'[3]Daily Roster'!$J159</f>
        <v>0</v>
      </c>
      <c r="K159" s="51">
        <f>'[3]Daily Roster'!$K159</f>
        <v>0</v>
      </c>
      <c r="L159" s="51" t="str">
        <f>'[3]Daily Roster'!$L159</f>
        <v>Marisa</v>
      </c>
      <c r="M159" s="51">
        <f>'[3]Daily Roster'!$M159</f>
        <v>0</v>
      </c>
      <c r="N159" s="51">
        <f>'[3]Daily Roster'!$N159</f>
        <v>0</v>
      </c>
      <c r="O159" s="51">
        <f>'[3]Daily Roster'!$O159</f>
        <v>0</v>
      </c>
      <c r="P159" s="51">
        <f>'[3]Daily Roster'!$P159</f>
        <v>0</v>
      </c>
      <c r="Q159" s="51">
        <f>'[3]Daily Roster'!$Q159</f>
        <v>0</v>
      </c>
      <c r="R159" s="51">
        <f>'[3]Daily Roster'!$R159</f>
        <v>0</v>
      </c>
      <c r="S159" s="51" t="str">
        <f>'[3]Daily Roster'!$S159</f>
        <v>Arthur</v>
      </c>
      <c r="T159" s="51" t="str">
        <f>'[3]Daily Roster'!$T159</f>
        <v>Bunmi</v>
      </c>
      <c r="U159" s="51">
        <f>'[3]Daily Roster'!$U159</f>
        <v>0</v>
      </c>
      <c r="V159" s="51">
        <f>'[3]Daily Roster'!$V159</f>
        <v>0</v>
      </c>
      <c r="W159" s="51">
        <f>'[3]Daily Roster'!$W159</f>
        <v>0</v>
      </c>
      <c r="X159" s="51">
        <f>'[3]Daily Roster'!$X159</f>
        <v>0</v>
      </c>
      <c r="Y159" s="51">
        <f>'[3]Daily Roster'!$Y159</f>
        <v>0</v>
      </c>
      <c r="Z159" s="51">
        <f>'[3]Daily Roster'!$Z159</f>
        <v>0</v>
      </c>
      <c r="AA159" s="51">
        <f>'[3]Daily Roster'!$AA159</f>
        <v>0</v>
      </c>
      <c r="AB159" s="51">
        <f>'[3]Daily Roster'!$AB159</f>
        <v>0</v>
      </c>
      <c r="AC159" s="51" t="str">
        <f>'[3]Daily Roster'!$AC159</f>
        <v>S.Sturm</v>
      </c>
      <c r="AD159" s="51" t="str">
        <f>'[3]Daily Roster'!$AD159</f>
        <v>A.Chong</v>
      </c>
      <c r="AE159" s="51">
        <f>'[3]Daily Roster'!$AE159</f>
        <v>0</v>
      </c>
      <c r="AF159" s="51">
        <f>'[3]Daily Roster'!$AF159</f>
        <v>0</v>
      </c>
      <c r="AG159" s="51" t="str">
        <f>'[3]Daily Roster'!$AG159</f>
        <v>N.Dirnbauer</v>
      </c>
      <c r="AH159" s="51" t="str">
        <f>'[3]Daily Roster'!$AH159</f>
        <v>Graham</v>
      </c>
      <c r="AI159" s="51">
        <f>'[3]Daily Roster'!$AI159</f>
        <v>0</v>
      </c>
      <c r="AJ159" s="51">
        <f>'[3]Daily Roster'!$AJ159</f>
        <v>0</v>
      </c>
    </row>
    <row r="160" spans="1:36" x14ac:dyDescent="0.3">
      <c r="A160" s="7">
        <v>43686</v>
      </c>
      <c r="B160" s="1" t="s">
        <v>4</v>
      </c>
      <c r="C160" s="56">
        <f>'[3]Daily Roster'!$C160</f>
        <v>0</v>
      </c>
      <c r="D160" s="56" t="str">
        <f>'[3]Daily Roster'!$D160</f>
        <v>qq</v>
      </c>
      <c r="E160" s="51" t="str">
        <f>'[3]Daily Roster'!$E160</f>
        <v>qq</v>
      </c>
      <c r="F160" s="51" t="str">
        <f>'[3]Daily Roster'!$F160</f>
        <v>V.Hill</v>
      </c>
      <c r="G160" s="51" t="str">
        <f>'[3]Daily Roster'!$G160</f>
        <v>qq</v>
      </c>
      <c r="H160" s="51">
        <f>'[3]Daily Roster'!$H160</f>
        <v>0</v>
      </c>
      <c r="I160" s="51">
        <f>'[3]Daily Roster'!$I160</f>
        <v>0</v>
      </c>
      <c r="J160" s="51">
        <f>'[3]Daily Roster'!$J160</f>
        <v>0</v>
      </c>
      <c r="K160" s="51">
        <f>'[3]Daily Roster'!$K160</f>
        <v>0</v>
      </c>
      <c r="L160" s="51" t="str">
        <f>'[3]Daily Roster'!$L160</f>
        <v>qq</v>
      </c>
      <c r="M160" s="51">
        <f>'[3]Daily Roster'!$M160</f>
        <v>0</v>
      </c>
      <c r="N160" s="51">
        <f>'[3]Daily Roster'!$N160</f>
        <v>0</v>
      </c>
      <c r="O160" s="51">
        <f>'[3]Daily Roster'!$O160</f>
        <v>0</v>
      </c>
      <c r="P160" s="51">
        <f>'[3]Daily Roster'!$P160</f>
        <v>0</v>
      </c>
      <c r="Q160" s="51">
        <f>'[3]Daily Roster'!$Q160</f>
        <v>0</v>
      </c>
      <c r="R160" s="51">
        <f>'[3]Daily Roster'!$R160</f>
        <v>0</v>
      </c>
      <c r="S160" s="51" t="str">
        <f>'[3]Daily Roster'!$S160</f>
        <v>Arthur</v>
      </c>
      <c r="T160" s="51" t="str">
        <f>'[3]Daily Roster'!$T160</f>
        <v>Bunmi</v>
      </c>
      <c r="U160" s="51">
        <f>'[3]Daily Roster'!$U160</f>
        <v>0</v>
      </c>
      <c r="V160" s="51">
        <f>'[3]Daily Roster'!$V160</f>
        <v>0</v>
      </c>
      <c r="W160" s="51">
        <f>'[3]Daily Roster'!$W160</f>
        <v>0</v>
      </c>
      <c r="X160" s="51">
        <f>'[3]Daily Roster'!$X160</f>
        <v>0</v>
      </c>
      <c r="Y160" s="51">
        <f>'[3]Daily Roster'!$Y160</f>
        <v>0</v>
      </c>
      <c r="Z160" s="51">
        <f>'[3]Daily Roster'!$Z160</f>
        <v>0</v>
      </c>
      <c r="AA160" s="51">
        <f>'[3]Daily Roster'!$AA160</f>
        <v>0</v>
      </c>
      <c r="AB160" s="51">
        <f>'[3]Daily Roster'!$AB160</f>
        <v>0</v>
      </c>
      <c r="AC160" s="51" t="str">
        <f>'[3]Daily Roster'!$AC160</f>
        <v>S.Sturm</v>
      </c>
      <c r="AD160" s="51" t="str">
        <f>'[3]Daily Roster'!$AD160</f>
        <v>A.Chong</v>
      </c>
      <c r="AE160" s="51">
        <f>'[3]Daily Roster'!$AE160</f>
        <v>0</v>
      </c>
      <c r="AF160" s="51">
        <f>'[3]Daily Roster'!$AF160</f>
        <v>0</v>
      </c>
      <c r="AG160" s="51" t="str">
        <f>'[3]Daily Roster'!$AG160</f>
        <v>N.Dirnbauer</v>
      </c>
      <c r="AH160" s="51" t="str">
        <f>'[3]Daily Roster'!$AH160</f>
        <v>Graham</v>
      </c>
      <c r="AI160" s="51">
        <f>'[3]Daily Roster'!$AI160</f>
        <v>0</v>
      </c>
      <c r="AJ160" s="51">
        <f>'[3]Daily Roster'!$AJ160</f>
        <v>0</v>
      </c>
    </row>
    <row r="161" spans="1:36" x14ac:dyDescent="0.3">
      <c r="A161" s="7">
        <v>43689</v>
      </c>
      <c r="B161" s="1" t="s">
        <v>5</v>
      </c>
      <c r="C161" s="56">
        <f>'[3]Daily Roster'!$C161</f>
        <v>0</v>
      </c>
      <c r="D161" s="56" t="str">
        <f>'[3]Daily Roster'!$D161</f>
        <v>Bronwyn</v>
      </c>
      <c r="E161" s="51" t="str">
        <f>'[3]Daily Roster'!$E161</f>
        <v>Stav</v>
      </c>
      <c r="F161" s="51" t="str">
        <f>'[3]Daily Roster'!$F161</f>
        <v>V.Hill</v>
      </c>
      <c r="G161" s="51" t="str">
        <f>'[3]Daily Roster'!$G161</f>
        <v>qq</v>
      </c>
      <c r="H161" s="51">
        <f>'[3]Daily Roster'!$H161</f>
        <v>0</v>
      </c>
      <c r="I161" s="51">
        <f>'[3]Daily Roster'!$I161</f>
        <v>0</v>
      </c>
      <c r="J161" s="51">
        <f>'[3]Daily Roster'!$J161</f>
        <v>0</v>
      </c>
      <c r="K161" s="51">
        <f>'[3]Daily Roster'!$K161</f>
        <v>0</v>
      </c>
      <c r="L161" s="51" t="str">
        <f>'[3]Daily Roster'!$L161</f>
        <v>qq</v>
      </c>
      <c r="M161" s="51">
        <f>'[3]Daily Roster'!$M161</f>
        <v>0</v>
      </c>
      <c r="N161" s="51">
        <f>'[3]Daily Roster'!$N161</f>
        <v>0</v>
      </c>
      <c r="O161" s="51">
        <f>'[3]Daily Roster'!$O161</f>
        <v>0</v>
      </c>
      <c r="P161" s="51">
        <f>'[3]Daily Roster'!$P161</f>
        <v>0</v>
      </c>
      <c r="Q161" s="51">
        <f>'[3]Daily Roster'!$Q161</f>
        <v>0</v>
      </c>
      <c r="R161" s="51">
        <f>'[3]Daily Roster'!$R161</f>
        <v>0</v>
      </c>
      <c r="S161" s="51" t="str">
        <f>'[3]Daily Roster'!$S161</f>
        <v>Arthur</v>
      </c>
      <c r="T161" s="51" t="str">
        <f>'[3]Daily Roster'!$T161</f>
        <v>Bunmi</v>
      </c>
      <c r="U161" s="51">
        <f>'[3]Daily Roster'!$U161</f>
        <v>0</v>
      </c>
      <c r="V161" s="51">
        <f>'[3]Daily Roster'!$V161</f>
        <v>0</v>
      </c>
      <c r="W161" s="51">
        <f>'[3]Daily Roster'!$W161</f>
        <v>0</v>
      </c>
      <c r="X161" s="51">
        <f>'[3]Daily Roster'!$X161</f>
        <v>0</v>
      </c>
      <c r="Y161" s="51">
        <f>'[3]Daily Roster'!$Y161</f>
        <v>0</v>
      </c>
      <c r="Z161" s="51">
        <f>'[3]Daily Roster'!$Z161</f>
        <v>0</v>
      </c>
      <c r="AA161" s="51">
        <f>'[3]Daily Roster'!$AA161</f>
        <v>0</v>
      </c>
      <c r="AB161" s="51">
        <f>'[3]Daily Roster'!$AB161</f>
        <v>0</v>
      </c>
      <c r="AC161" s="51" t="str">
        <f>'[3]Daily Roster'!$AC161</f>
        <v>S.Sturm</v>
      </c>
      <c r="AD161" s="51" t="str">
        <f>'[3]Daily Roster'!$AD161</f>
        <v>A.Chong</v>
      </c>
      <c r="AE161" s="51">
        <f>'[3]Daily Roster'!$AE161</f>
        <v>0</v>
      </c>
      <c r="AF161" s="51">
        <f>'[3]Daily Roster'!$AF161</f>
        <v>0</v>
      </c>
      <c r="AG161" s="51" t="str">
        <f>'[3]Daily Roster'!$AG161</f>
        <v>N.Dirnbauer</v>
      </c>
      <c r="AH161" s="51" t="str">
        <f>'[3]Daily Roster'!$AH161</f>
        <v>Graham</v>
      </c>
      <c r="AI161" s="51">
        <f>'[3]Daily Roster'!$AI161</f>
        <v>0</v>
      </c>
      <c r="AJ161" s="51">
        <f>'[3]Daily Roster'!$AJ161</f>
        <v>0</v>
      </c>
    </row>
    <row r="162" spans="1:36" x14ac:dyDescent="0.3">
      <c r="A162" s="7">
        <v>43690</v>
      </c>
      <c r="B162" s="1" t="s">
        <v>1</v>
      </c>
      <c r="C162" s="56">
        <f>'[3]Daily Roster'!$C162</f>
        <v>0</v>
      </c>
      <c r="D162" s="56" t="str">
        <f>'[3]Daily Roster'!$D162</f>
        <v>Bronwyn</v>
      </c>
      <c r="E162" s="51" t="str">
        <f>'[3]Daily Roster'!$E162</f>
        <v>qq</v>
      </c>
      <c r="F162" s="51" t="str">
        <f>'[3]Daily Roster'!$F162</f>
        <v>V.Hill</v>
      </c>
      <c r="G162" s="51" t="str">
        <f>'[3]Daily Roster'!$G162</f>
        <v>K.Tiong</v>
      </c>
      <c r="H162" s="51">
        <f>'[3]Daily Roster'!$H162</f>
        <v>0</v>
      </c>
      <c r="I162" s="51">
        <f>'[3]Daily Roster'!$I162</f>
        <v>0</v>
      </c>
      <c r="J162" s="51">
        <f>'[3]Daily Roster'!$J162</f>
        <v>0</v>
      </c>
      <c r="K162" s="51">
        <f>'[3]Daily Roster'!$K162</f>
        <v>0</v>
      </c>
      <c r="L162" s="51" t="str">
        <f>'[3]Daily Roster'!$L162</f>
        <v>Marisa</v>
      </c>
      <c r="M162" s="51">
        <f>'[3]Daily Roster'!$M162</f>
        <v>0</v>
      </c>
      <c r="N162" s="51">
        <f>'[3]Daily Roster'!$N162</f>
        <v>0</v>
      </c>
      <c r="O162" s="51">
        <f>'[3]Daily Roster'!$O162</f>
        <v>0</v>
      </c>
      <c r="P162" s="51">
        <f>'[3]Daily Roster'!$P162</f>
        <v>0</v>
      </c>
      <c r="Q162" s="51">
        <f>'[3]Daily Roster'!$Q162</f>
        <v>0</v>
      </c>
      <c r="R162" s="51">
        <f>'[3]Daily Roster'!$R162</f>
        <v>0</v>
      </c>
      <c r="S162" s="51" t="str">
        <f>'[3]Daily Roster'!$S162</f>
        <v>Arthur</v>
      </c>
      <c r="T162" s="51" t="str">
        <f>'[3]Daily Roster'!$T162</f>
        <v>Bunmi</v>
      </c>
      <c r="U162" s="51">
        <f>'[3]Daily Roster'!$U162</f>
        <v>0</v>
      </c>
      <c r="V162" s="51">
        <f>'[3]Daily Roster'!$V162</f>
        <v>0</v>
      </c>
      <c r="W162" s="51">
        <f>'[3]Daily Roster'!$W162</f>
        <v>0</v>
      </c>
      <c r="X162" s="51">
        <f>'[3]Daily Roster'!$X162</f>
        <v>0</v>
      </c>
      <c r="Y162" s="51">
        <f>'[3]Daily Roster'!$Y162</f>
        <v>0</v>
      </c>
      <c r="Z162" s="51">
        <f>'[3]Daily Roster'!$Z162</f>
        <v>0</v>
      </c>
      <c r="AA162" s="51">
        <f>'[3]Daily Roster'!$AA162</f>
        <v>0</v>
      </c>
      <c r="AB162" s="51">
        <f>'[3]Daily Roster'!$AB162</f>
        <v>0</v>
      </c>
      <c r="AC162" s="51" t="str">
        <f>'[3]Daily Roster'!$AC162</f>
        <v>S.Sturm</v>
      </c>
      <c r="AD162" s="51" t="str">
        <f>'[3]Daily Roster'!$AD162</f>
        <v>A.Chong</v>
      </c>
      <c r="AE162" s="51">
        <f>'[3]Daily Roster'!$AE162</f>
        <v>0</v>
      </c>
      <c r="AF162" s="51">
        <f>'[3]Daily Roster'!$AF162</f>
        <v>0</v>
      </c>
      <c r="AG162" s="51" t="str">
        <f>'[3]Daily Roster'!$AG162</f>
        <v>N.Dirnbauer</v>
      </c>
      <c r="AH162" s="51" t="str">
        <f>'[3]Daily Roster'!$AH162</f>
        <v>Graham</v>
      </c>
      <c r="AI162" s="51">
        <f>'[3]Daily Roster'!$AI162</f>
        <v>0</v>
      </c>
      <c r="AJ162" s="51">
        <f>'[3]Daily Roster'!$AJ162</f>
        <v>0</v>
      </c>
    </row>
    <row r="163" spans="1:36" x14ac:dyDescent="0.3">
      <c r="A163" s="7">
        <v>43691</v>
      </c>
      <c r="B163" s="1" t="s">
        <v>2</v>
      </c>
      <c r="C163" s="56">
        <f>'[3]Daily Roster'!$C163</f>
        <v>0</v>
      </c>
      <c r="D163" s="56" t="str">
        <f>'[3]Daily Roster'!$D163</f>
        <v>Hayley</v>
      </c>
      <c r="E163" s="51" t="str">
        <f>'[3]Daily Roster'!$E163</f>
        <v>qq</v>
      </c>
      <c r="F163" s="51" t="str">
        <f>'[3]Daily Roster'!$F163</f>
        <v>V.Hill</v>
      </c>
      <c r="G163" s="51" t="str">
        <f>'[3]Daily Roster'!$G163</f>
        <v>K.Tiong</v>
      </c>
      <c r="H163" s="51">
        <f>'[3]Daily Roster'!$H163</f>
        <v>0</v>
      </c>
      <c r="I163" s="51">
        <f>'[3]Daily Roster'!$I163</f>
        <v>0</v>
      </c>
      <c r="J163" s="51">
        <f>'[3]Daily Roster'!$J163</f>
        <v>0</v>
      </c>
      <c r="K163" s="51">
        <f>'[3]Daily Roster'!$K163</f>
        <v>0</v>
      </c>
      <c r="L163" s="51" t="str">
        <f>'[3]Daily Roster'!$L163</f>
        <v>Marisa</v>
      </c>
      <c r="M163" s="51">
        <f>'[3]Daily Roster'!$M163</f>
        <v>0</v>
      </c>
      <c r="N163" s="51">
        <f>'[3]Daily Roster'!$N163</f>
        <v>0</v>
      </c>
      <c r="O163" s="51">
        <f>'[3]Daily Roster'!$O163</f>
        <v>0</v>
      </c>
      <c r="P163" s="51">
        <f>'[3]Daily Roster'!$P163</f>
        <v>0</v>
      </c>
      <c r="Q163" s="51">
        <f>'[3]Daily Roster'!$Q163</f>
        <v>0</v>
      </c>
      <c r="R163" s="51">
        <f>'[3]Daily Roster'!$R163</f>
        <v>0</v>
      </c>
      <c r="S163" s="51" t="str">
        <f>'[3]Daily Roster'!$S163</f>
        <v>Arthur</v>
      </c>
      <c r="T163" s="51" t="str">
        <f>'[3]Daily Roster'!$T163</f>
        <v>Bunmi</v>
      </c>
      <c r="U163" s="51">
        <f>'[3]Daily Roster'!$U163</f>
        <v>0</v>
      </c>
      <c r="V163" s="51">
        <f>'[3]Daily Roster'!$V163</f>
        <v>0</v>
      </c>
      <c r="W163" s="51">
        <f>'[3]Daily Roster'!$W163</f>
        <v>0</v>
      </c>
      <c r="X163" s="51">
        <f>'[3]Daily Roster'!$X163</f>
        <v>0</v>
      </c>
      <c r="Y163" s="51">
        <f>'[3]Daily Roster'!$Y163</f>
        <v>0</v>
      </c>
      <c r="Z163" s="51">
        <f>'[3]Daily Roster'!$Z163</f>
        <v>0</v>
      </c>
      <c r="AA163" s="51">
        <f>'[3]Daily Roster'!$AA163</f>
        <v>0</v>
      </c>
      <c r="AB163" s="51">
        <f>'[3]Daily Roster'!$AB163</f>
        <v>0</v>
      </c>
      <c r="AC163" s="51" t="str">
        <f>'[3]Daily Roster'!$AC163</f>
        <v>S.Sturm</v>
      </c>
      <c r="AD163" s="51" t="str">
        <f>'[3]Daily Roster'!$AD163</f>
        <v>A.Chong</v>
      </c>
      <c r="AE163" s="51">
        <f>'[3]Daily Roster'!$AE163</f>
        <v>0</v>
      </c>
      <c r="AF163" s="51">
        <f>'[3]Daily Roster'!$AF163</f>
        <v>0</v>
      </c>
      <c r="AG163" s="51" t="str">
        <f>'[3]Daily Roster'!$AG163</f>
        <v>N.Dirnbauer</v>
      </c>
      <c r="AH163" s="51" t="str">
        <f>'[3]Daily Roster'!$AH163</f>
        <v>Graham</v>
      </c>
      <c r="AI163" s="51">
        <f>'[3]Daily Roster'!$AI163</f>
        <v>0</v>
      </c>
      <c r="AJ163" s="51">
        <f>'[3]Daily Roster'!$AJ163</f>
        <v>0</v>
      </c>
    </row>
    <row r="164" spans="1:36" x14ac:dyDescent="0.3">
      <c r="A164" s="7">
        <v>43692</v>
      </c>
      <c r="B164" s="1" t="s">
        <v>3</v>
      </c>
      <c r="C164" s="56">
        <f>'[3]Daily Roster'!$C164</f>
        <v>0</v>
      </c>
      <c r="D164" s="56" t="str">
        <f>'[3]Daily Roster'!$D164</f>
        <v>Hayley</v>
      </c>
      <c r="E164" s="51" t="str">
        <f>'[3]Daily Roster'!$E164</f>
        <v>qq</v>
      </c>
      <c r="F164" s="51" t="str">
        <f>'[3]Daily Roster'!$F164</f>
        <v>V.Hill</v>
      </c>
      <c r="G164" s="51" t="str">
        <f>'[3]Daily Roster'!$G164</f>
        <v>K.Tiong</v>
      </c>
      <c r="H164" s="51">
        <f>'[3]Daily Roster'!$H164</f>
        <v>0</v>
      </c>
      <c r="I164" s="51">
        <f>'[3]Daily Roster'!$I164</f>
        <v>0</v>
      </c>
      <c r="J164" s="51">
        <f>'[3]Daily Roster'!$J164</f>
        <v>0</v>
      </c>
      <c r="K164" s="51">
        <f>'[3]Daily Roster'!$K164</f>
        <v>0</v>
      </c>
      <c r="L164" s="51" t="str">
        <f>'[3]Daily Roster'!$L164</f>
        <v>Marisa</v>
      </c>
      <c r="M164" s="51">
        <f>'[3]Daily Roster'!$M164</f>
        <v>0</v>
      </c>
      <c r="N164" s="51">
        <f>'[3]Daily Roster'!$N164</f>
        <v>0</v>
      </c>
      <c r="O164" s="51">
        <f>'[3]Daily Roster'!$O164</f>
        <v>0</v>
      </c>
      <c r="P164" s="51">
        <f>'[3]Daily Roster'!$P164</f>
        <v>0</v>
      </c>
      <c r="Q164" s="51">
        <f>'[3]Daily Roster'!$Q164</f>
        <v>0</v>
      </c>
      <c r="R164" s="51">
        <f>'[3]Daily Roster'!$R164</f>
        <v>0</v>
      </c>
      <c r="S164" s="51" t="str">
        <f>'[3]Daily Roster'!$S164</f>
        <v>Arthur</v>
      </c>
      <c r="T164" s="51" t="str">
        <f>'[3]Daily Roster'!$T164</f>
        <v>Bunmi</v>
      </c>
      <c r="U164" s="51">
        <f>'[3]Daily Roster'!$U164</f>
        <v>0</v>
      </c>
      <c r="V164" s="51">
        <f>'[3]Daily Roster'!$V164</f>
        <v>0</v>
      </c>
      <c r="W164" s="51">
        <f>'[3]Daily Roster'!$W164</f>
        <v>0</v>
      </c>
      <c r="X164" s="51">
        <f>'[3]Daily Roster'!$X164</f>
        <v>0</v>
      </c>
      <c r="Y164" s="51">
        <f>'[3]Daily Roster'!$Y164</f>
        <v>0</v>
      </c>
      <c r="Z164" s="51">
        <f>'[3]Daily Roster'!$Z164</f>
        <v>0</v>
      </c>
      <c r="AA164" s="51">
        <f>'[3]Daily Roster'!$AA164</f>
        <v>0</v>
      </c>
      <c r="AB164" s="51">
        <f>'[3]Daily Roster'!$AB164</f>
        <v>0</v>
      </c>
      <c r="AC164" s="51" t="str">
        <f>'[3]Daily Roster'!$AC164</f>
        <v>S.Sturm</v>
      </c>
      <c r="AD164" s="51" t="str">
        <f>'[3]Daily Roster'!$AD164</f>
        <v>A.Chong</v>
      </c>
      <c r="AE164" s="51">
        <f>'[3]Daily Roster'!$AE164</f>
        <v>0</v>
      </c>
      <c r="AF164" s="51">
        <f>'[3]Daily Roster'!$AF164</f>
        <v>0</v>
      </c>
      <c r="AG164" s="51" t="str">
        <f>'[3]Daily Roster'!$AG164</f>
        <v>N.Dirnbauer</v>
      </c>
      <c r="AH164" s="51" t="str">
        <f>'[3]Daily Roster'!$AH164</f>
        <v>Graham</v>
      </c>
      <c r="AI164" s="51">
        <f>'[3]Daily Roster'!$AI164</f>
        <v>0</v>
      </c>
      <c r="AJ164" s="51">
        <f>'[3]Daily Roster'!$AJ164</f>
        <v>0</v>
      </c>
    </row>
    <row r="165" spans="1:36" x14ac:dyDescent="0.3">
      <c r="A165" s="7">
        <v>43693</v>
      </c>
      <c r="B165" s="1" t="s">
        <v>4</v>
      </c>
      <c r="C165" s="56">
        <f>'[3]Daily Roster'!$C165</f>
        <v>0</v>
      </c>
      <c r="D165" s="56" t="str">
        <f>'[3]Daily Roster'!$D165</f>
        <v>Hayley</v>
      </c>
      <c r="E165" s="51" t="str">
        <f>'[3]Daily Roster'!$E165</f>
        <v>qq</v>
      </c>
      <c r="F165" s="51" t="str">
        <f>'[3]Daily Roster'!$F165</f>
        <v>V.Hill</v>
      </c>
      <c r="G165" s="51" t="str">
        <f>'[3]Daily Roster'!$G165</f>
        <v>qq</v>
      </c>
      <c r="H165" s="51">
        <f>'[3]Daily Roster'!$H165</f>
        <v>0</v>
      </c>
      <c r="I165" s="51">
        <f>'[3]Daily Roster'!$I165</f>
        <v>0</v>
      </c>
      <c r="J165" s="51">
        <f>'[3]Daily Roster'!$J165</f>
        <v>0</v>
      </c>
      <c r="K165" s="51">
        <f>'[3]Daily Roster'!$K165</f>
        <v>0</v>
      </c>
      <c r="L165" s="51" t="str">
        <f>'[3]Daily Roster'!$L165</f>
        <v>qq</v>
      </c>
      <c r="M165" s="51">
        <f>'[3]Daily Roster'!$M165</f>
        <v>0</v>
      </c>
      <c r="N165" s="51">
        <f>'[3]Daily Roster'!$N165</f>
        <v>0</v>
      </c>
      <c r="O165" s="51">
        <f>'[3]Daily Roster'!$O165</f>
        <v>0</v>
      </c>
      <c r="P165" s="51">
        <f>'[3]Daily Roster'!$P165</f>
        <v>0</v>
      </c>
      <c r="Q165" s="51">
        <f>'[3]Daily Roster'!$Q165</f>
        <v>0</v>
      </c>
      <c r="R165" s="51">
        <f>'[3]Daily Roster'!$R165</f>
        <v>0</v>
      </c>
      <c r="S165" s="51" t="str">
        <f>'[3]Daily Roster'!$S165</f>
        <v>Arthur</v>
      </c>
      <c r="T165" s="51" t="str">
        <f>'[3]Daily Roster'!$T165</f>
        <v>Bunmi</v>
      </c>
      <c r="U165" s="51">
        <f>'[3]Daily Roster'!$U165</f>
        <v>0</v>
      </c>
      <c r="V165" s="51">
        <f>'[3]Daily Roster'!$V165</f>
        <v>0</v>
      </c>
      <c r="W165" s="51">
        <f>'[3]Daily Roster'!$W165</f>
        <v>0</v>
      </c>
      <c r="X165" s="51">
        <f>'[3]Daily Roster'!$X165</f>
        <v>0</v>
      </c>
      <c r="Y165" s="51">
        <f>'[3]Daily Roster'!$Y165</f>
        <v>0</v>
      </c>
      <c r="Z165" s="51">
        <f>'[3]Daily Roster'!$Z165</f>
        <v>0</v>
      </c>
      <c r="AA165" s="51">
        <f>'[3]Daily Roster'!$AA165</f>
        <v>0</v>
      </c>
      <c r="AB165" s="51">
        <f>'[3]Daily Roster'!$AB165</f>
        <v>0</v>
      </c>
      <c r="AC165" s="51" t="str">
        <f>'[3]Daily Roster'!$AC165</f>
        <v>S.Sturm</v>
      </c>
      <c r="AD165" s="51" t="str">
        <f>'[3]Daily Roster'!$AD165</f>
        <v>A.Chong</v>
      </c>
      <c r="AE165" s="51">
        <f>'[3]Daily Roster'!$AE165</f>
        <v>0</v>
      </c>
      <c r="AF165" s="51">
        <f>'[3]Daily Roster'!$AF165</f>
        <v>0</v>
      </c>
      <c r="AG165" s="51" t="str">
        <f>'[3]Daily Roster'!$AG165</f>
        <v>N.Dirnbauer</v>
      </c>
      <c r="AH165" s="51" t="str">
        <f>'[3]Daily Roster'!$AH165</f>
        <v>Graham</v>
      </c>
      <c r="AI165" s="51">
        <f>'[3]Daily Roster'!$AI165</f>
        <v>0</v>
      </c>
      <c r="AJ165" s="51">
        <f>'[3]Daily Roster'!$AJ165</f>
        <v>0</v>
      </c>
    </row>
    <row r="166" spans="1:36" x14ac:dyDescent="0.3">
      <c r="A166" s="7">
        <v>43696</v>
      </c>
      <c r="B166" s="1" t="s">
        <v>5</v>
      </c>
      <c r="C166" s="56">
        <f>'[3]Daily Roster'!$C166</f>
        <v>0</v>
      </c>
      <c r="D166" s="56" t="str">
        <f>'[3]Daily Roster'!$D166</f>
        <v>Bronwyn</v>
      </c>
      <c r="E166" s="51" t="str">
        <f>'[3]Daily Roster'!$E166</f>
        <v>Stav</v>
      </c>
      <c r="F166" s="51" t="str">
        <f>'[3]Daily Roster'!$F166</f>
        <v>V.Hill</v>
      </c>
      <c r="G166" s="51" t="str">
        <f>'[3]Daily Roster'!$G166</f>
        <v>qq</v>
      </c>
      <c r="H166" s="51">
        <f>'[3]Daily Roster'!$H166</f>
        <v>0</v>
      </c>
      <c r="I166" s="51">
        <f>'[3]Daily Roster'!$I166</f>
        <v>0</v>
      </c>
      <c r="J166" s="51">
        <f>'[3]Daily Roster'!$J166</f>
        <v>0</v>
      </c>
      <c r="K166" s="51">
        <f>'[3]Daily Roster'!$K166</f>
        <v>0</v>
      </c>
      <c r="L166" s="51" t="str">
        <f>'[3]Daily Roster'!$L166</f>
        <v>qq</v>
      </c>
      <c r="M166" s="51">
        <f>'[3]Daily Roster'!$M166</f>
        <v>0</v>
      </c>
      <c r="N166" s="51">
        <f>'[3]Daily Roster'!$N166</f>
        <v>0</v>
      </c>
      <c r="O166" s="51">
        <f>'[3]Daily Roster'!$O166</f>
        <v>0</v>
      </c>
      <c r="P166" s="51">
        <f>'[3]Daily Roster'!$P166</f>
        <v>0</v>
      </c>
      <c r="Q166" s="51">
        <f>'[3]Daily Roster'!$Q166</f>
        <v>0</v>
      </c>
      <c r="R166" s="51">
        <f>'[3]Daily Roster'!$R166</f>
        <v>0</v>
      </c>
      <c r="S166" s="51" t="str">
        <f>'[3]Daily Roster'!$S166</f>
        <v>Arthur</v>
      </c>
      <c r="T166" s="51" t="str">
        <f>'[3]Daily Roster'!$T166</f>
        <v>Bunmi</v>
      </c>
      <c r="U166" s="51">
        <f>'[3]Daily Roster'!$U166</f>
        <v>0</v>
      </c>
      <c r="V166" s="51">
        <f>'[3]Daily Roster'!$V166</f>
        <v>0</v>
      </c>
      <c r="W166" s="51">
        <f>'[3]Daily Roster'!$W166</f>
        <v>0</v>
      </c>
      <c r="X166" s="51">
        <f>'[3]Daily Roster'!$X166</f>
        <v>0</v>
      </c>
      <c r="Y166" s="51">
        <f>'[3]Daily Roster'!$Y166</f>
        <v>0</v>
      </c>
      <c r="Z166" s="51">
        <f>'[3]Daily Roster'!$Z166</f>
        <v>0</v>
      </c>
      <c r="AA166" s="51" t="str">
        <f>'[3]Daily Roster'!$AA166</f>
        <v>Idile</v>
      </c>
      <c r="AB166" s="51">
        <f>'[3]Daily Roster'!$AB166</f>
        <v>0</v>
      </c>
      <c r="AC166" s="51" t="str">
        <f>'[3]Daily Roster'!$AC166</f>
        <v>S.Sturm</v>
      </c>
      <c r="AD166" s="51" t="str">
        <f>'[3]Daily Roster'!$AD166</f>
        <v>A.Chong</v>
      </c>
      <c r="AE166" s="51">
        <f>'[3]Daily Roster'!$AE166</f>
        <v>0</v>
      </c>
      <c r="AF166" s="51">
        <f>'[3]Daily Roster'!$AF166</f>
        <v>0</v>
      </c>
      <c r="AG166" s="51" t="str">
        <f>'[3]Daily Roster'!$AG166</f>
        <v>N.Dirnbauer</v>
      </c>
      <c r="AH166" s="51" t="str">
        <f>'[3]Daily Roster'!$AH166</f>
        <v>Graham</v>
      </c>
      <c r="AI166" s="51">
        <f>'[3]Daily Roster'!$AI166</f>
        <v>0</v>
      </c>
      <c r="AJ166" s="51">
        <f>'[3]Daily Roster'!$AJ166</f>
        <v>0</v>
      </c>
    </row>
    <row r="167" spans="1:36" x14ac:dyDescent="0.3">
      <c r="A167" s="7">
        <v>43697</v>
      </c>
      <c r="B167" s="1" t="s">
        <v>1</v>
      </c>
      <c r="C167" s="56">
        <f>'[3]Daily Roster'!$C167</f>
        <v>0</v>
      </c>
      <c r="D167" s="56" t="str">
        <f>'[3]Daily Roster'!$D167</f>
        <v>Bronwyn</v>
      </c>
      <c r="E167" s="51" t="str">
        <f>'[3]Daily Roster'!$E167</f>
        <v>qq</v>
      </c>
      <c r="F167" s="51" t="str">
        <f>'[3]Daily Roster'!$F167</f>
        <v>V.Hill</v>
      </c>
      <c r="G167" s="51" t="str">
        <f>'[3]Daily Roster'!$G167</f>
        <v>qq</v>
      </c>
      <c r="H167" s="51">
        <f>'[3]Daily Roster'!$H167</f>
        <v>0</v>
      </c>
      <c r="I167" s="51">
        <f>'[3]Daily Roster'!$I167</f>
        <v>0</v>
      </c>
      <c r="J167" s="51">
        <f>'[3]Daily Roster'!$J167</f>
        <v>0</v>
      </c>
      <c r="K167" s="51">
        <f>'[3]Daily Roster'!$K167</f>
        <v>0</v>
      </c>
      <c r="L167" s="51" t="str">
        <f>'[3]Daily Roster'!$L167</f>
        <v>Marisa</v>
      </c>
      <c r="M167" s="51">
        <f>'[3]Daily Roster'!$M167</f>
        <v>0</v>
      </c>
      <c r="N167" s="51">
        <f>'[3]Daily Roster'!$N167</f>
        <v>0</v>
      </c>
      <c r="O167" s="51">
        <f>'[3]Daily Roster'!$O167</f>
        <v>0</v>
      </c>
      <c r="P167" s="51">
        <f>'[3]Daily Roster'!$P167</f>
        <v>0</v>
      </c>
      <c r="Q167" s="51">
        <f>'[3]Daily Roster'!$Q167</f>
        <v>0</v>
      </c>
      <c r="R167" s="51">
        <f>'[3]Daily Roster'!$R167</f>
        <v>0</v>
      </c>
      <c r="S167" s="51" t="str">
        <f>'[3]Daily Roster'!$S167</f>
        <v>Arthur</v>
      </c>
      <c r="T167" s="51" t="str">
        <f>'[3]Daily Roster'!$T167</f>
        <v>Bunmi</v>
      </c>
      <c r="U167" s="51">
        <f>'[3]Daily Roster'!$U167</f>
        <v>0</v>
      </c>
      <c r="V167" s="51">
        <f>'[3]Daily Roster'!$V167</f>
        <v>0</v>
      </c>
      <c r="W167" s="51">
        <f>'[3]Daily Roster'!$W167</f>
        <v>0</v>
      </c>
      <c r="X167" s="51">
        <f>'[3]Daily Roster'!$X167</f>
        <v>0</v>
      </c>
      <c r="Y167" s="51">
        <f>'[3]Daily Roster'!$Y167</f>
        <v>0</v>
      </c>
      <c r="Z167" s="51">
        <f>'[3]Daily Roster'!$Z167</f>
        <v>0</v>
      </c>
      <c r="AA167" s="51">
        <f>'[3]Daily Roster'!$AA167</f>
        <v>0</v>
      </c>
      <c r="AB167" s="51">
        <f>'[3]Daily Roster'!$AB167</f>
        <v>0</v>
      </c>
      <c r="AC167" s="51" t="str">
        <f>'[3]Daily Roster'!$AC167</f>
        <v>S.Sturm</v>
      </c>
      <c r="AD167" s="51" t="str">
        <f>'[3]Daily Roster'!$AD167</f>
        <v>A.Chong</v>
      </c>
      <c r="AE167" s="51">
        <f>'[3]Daily Roster'!$AE167</f>
        <v>0</v>
      </c>
      <c r="AF167" s="51">
        <f>'[3]Daily Roster'!$AF167</f>
        <v>0</v>
      </c>
      <c r="AG167" s="51" t="str">
        <f>'[3]Daily Roster'!$AG167</f>
        <v>N.Dirnbauer</v>
      </c>
      <c r="AH167" s="51" t="str">
        <f>'[3]Daily Roster'!$AH167</f>
        <v>Graham</v>
      </c>
      <c r="AI167" s="51">
        <f>'[3]Daily Roster'!$AI167</f>
        <v>0</v>
      </c>
      <c r="AJ167" s="51">
        <f>'[3]Daily Roster'!$AJ167</f>
        <v>0</v>
      </c>
    </row>
    <row r="168" spans="1:36" x14ac:dyDescent="0.3">
      <c r="A168" s="7">
        <v>43698</v>
      </c>
      <c r="B168" s="1" t="s">
        <v>2</v>
      </c>
      <c r="C168" s="56">
        <f>'[3]Daily Roster'!$C168</f>
        <v>0</v>
      </c>
      <c r="D168" s="56" t="str">
        <f>'[3]Daily Roster'!$D168</f>
        <v>Bronwyn</v>
      </c>
      <c r="E168" s="51" t="str">
        <f>'[3]Daily Roster'!$E168</f>
        <v>Hayley</v>
      </c>
      <c r="F168" s="51" t="str">
        <f>'[3]Daily Roster'!$F168</f>
        <v>V.Hill</v>
      </c>
      <c r="G168" s="51" t="str">
        <f>'[3]Daily Roster'!$G168</f>
        <v>K.Tiong</v>
      </c>
      <c r="H168" s="51">
        <f>'[3]Daily Roster'!$H168</f>
        <v>0</v>
      </c>
      <c r="I168" s="51">
        <f>'[3]Daily Roster'!$I168</f>
        <v>0</v>
      </c>
      <c r="J168" s="51">
        <f>'[3]Daily Roster'!$J168</f>
        <v>0</v>
      </c>
      <c r="K168" s="51">
        <f>'[3]Daily Roster'!$K168</f>
        <v>0</v>
      </c>
      <c r="L168" s="51" t="str">
        <f>'[3]Daily Roster'!$L168</f>
        <v>Marisa</v>
      </c>
      <c r="M168" s="51">
        <f>'[3]Daily Roster'!$M168</f>
        <v>0</v>
      </c>
      <c r="N168" s="51">
        <f>'[3]Daily Roster'!$N168</f>
        <v>0</v>
      </c>
      <c r="O168" s="51">
        <f>'[3]Daily Roster'!$O168</f>
        <v>0</v>
      </c>
      <c r="P168" s="51">
        <f>'[3]Daily Roster'!$P168</f>
        <v>0</v>
      </c>
      <c r="Q168" s="51">
        <f>'[3]Daily Roster'!$Q168</f>
        <v>0</v>
      </c>
      <c r="R168" s="51">
        <f>'[3]Daily Roster'!$R168</f>
        <v>0</v>
      </c>
      <c r="S168" s="51" t="str">
        <f>'[3]Daily Roster'!$S168</f>
        <v>Arthur</v>
      </c>
      <c r="T168" s="51" t="str">
        <f>'[3]Daily Roster'!$T168</f>
        <v>Bunmi</v>
      </c>
      <c r="U168" s="51">
        <f>'[3]Daily Roster'!$U168</f>
        <v>0</v>
      </c>
      <c r="V168" s="51">
        <f>'[3]Daily Roster'!$V168</f>
        <v>0</v>
      </c>
      <c r="W168" s="51">
        <f>'[3]Daily Roster'!$W168</f>
        <v>0</v>
      </c>
      <c r="X168" s="51">
        <f>'[3]Daily Roster'!$X168</f>
        <v>0</v>
      </c>
      <c r="Y168" s="51">
        <f>'[3]Daily Roster'!$Y168</f>
        <v>0</v>
      </c>
      <c r="Z168" s="51">
        <f>'[3]Daily Roster'!$Z168</f>
        <v>0</v>
      </c>
      <c r="AA168" s="51">
        <f>'[3]Daily Roster'!$AA168</f>
        <v>0</v>
      </c>
      <c r="AB168" s="51">
        <f>'[3]Daily Roster'!$AB168</f>
        <v>0</v>
      </c>
      <c r="AC168" s="51" t="str">
        <f>'[3]Daily Roster'!$AC168</f>
        <v>S.Sturm</v>
      </c>
      <c r="AD168" s="51" t="str">
        <f>'[3]Daily Roster'!$AD168</f>
        <v>A.Chong</v>
      </c>
      <c r="AE168" s="51">
        <f>'[3]Daily Roster'!$AE168</f>
        <v>0</v>
      </c>
      <c r="AF168" s="51">
        <f>'[3]Daily Roster'!$AF168</f>
        <v>0</v>
      </c>
      <c r="AG168" s="51" t="str">
        <f>'[3]Daily Roster'!$AG168</f>
        <v>N.Dirnbauer</v>
      </c>
      <c r="AH168" s="51" t="str">
        <f>'[3]Daily Roster'!$AH168</f>
        <v>Graham</v>
      </c>
      <c r="AI168" s="51">
        <f>'[3]Daily Roster'!$AI168</f>
        <v>0</v>
      </c>
      <c r="AJ168" s="51">
        <f>'[3]Daily Roster'!$AJ168</f>
        <v>0</v>
      </c>
    </row>
    <row r="169" spans="1:36" x14ac:dyDescent="0.3">
      <c r="A169" s="7">
        <v>43699</v>
      </c>
      <c r="B169" s="1" t="s">
        <v>3</v>
      </c>
      <c r="C169" s="56">
        <f>'[3]Daily Roster'!$C169</f>
        <v>0</v>
      </c>
      <c r="D169" s="56" t="str">
        <f>'[3]Daily Roster'!$D169</f>
        <v>Hayley</v>
      </c>
      <c r="E169" s="51" t="str">
        <f>'[3]Daily Roster'!$E169</f>
        <v>qq</v>
      </c>
      <c r="F169" s="51" t="str">
        <f>'[3]Daily Roster'!$F169</f>
        <v>V.Hill</v>
      </c>
      <c r="G169" s="51" t="str">
        <f>'[3]Daily Roster'!$G169</f>
        <v>K.Tiong</v>
      </c>
      <c r="H169" s="51">
        <f>'[3]Daily Roster'!$H169</f>
        <v>0</v>
      </c>
      <c r="I169" s="51">
        <f>'[3]Daily Roster'!$I169</f>
        <v>0</v>
      </c>
      <c r="J169" s="51">
        <f>'[3]Daily Roster'!$J169</f>
        <v>0</v>
      </c>
      <c r="K169" s="51">
        <f>'[3]Daily Roster'!$K169</f>
        <v>0</v>
      </c>
      <c r="L169" s="51" t="str">
        <f>'[3]Daily Roster'!$L169</f>
        <v>Marisa</v>
      </c>
      <c r="M169" s="51">
        <f>'[3]Daily Roster'!$M169</f>
        <v>0</v>
      </c>
      <c r="N169" s="51">
        <f>'[3]Daily Roster'!$N169</f>
        <v>0</v>
      </c>
      <c r="O169" s="51">
        <f>'[3]Daily Roster'!$O169</f>
        <v>0</v>
      </c>
      <c r="P169" s="51">
        <f>'[3]Daily Roster'!$P169</f>
        <v>0</v>
      </c>
      <c r="Q169" s="51">
        <f>'[3]Daily Roster'!$Q169</f>
        <v>0</v>
      </c>
      <c r="R169" s="51">
        <f>'[3]Daily Roster'!$R169</f>
        <v>0</v>
      </c>
      <c r="S169" s="51" t="str">
        <f>'[3]Daily Roster'!$S169</f>
        <v>Arthur</v>
      </c>
      <c r="T169" s="51" t="str">
        <f>'[3]Daily Roster'!$T169</f>
        <v>Bunmi</v>
      </c>
      <c r="U169" s="51">
        <f>'[3]Daily Roster'!$U169</f>
        <v>0</v>
      </c>
      <c r="V169" s="51">
        <f>'[3]Daily Roster'!$V169</f>
        <v>0</v>
      </c>
      <c r="W169" s="51">
        <f>'[3]Daily Roster'!$W169</f>
        <v>0</v>
      </c>
      <c r="X169" s="51">
        <f>'[3]Daily Roster'!$X169</f>
        <v>0</v>
      </c>
      <c r="Y169" s="51">
        <f>'[3]Daily Roster'!$Y169</f>
        <v>0</v>
      </c>
      <c r="Z169" s="51">
        <f>'[3]Daily Roster'!$Z169</f>
        <v>0</v>
      </c>
      <c r="AA169" s="51">
        <f>'[3]Daily Roster'!$AA169</f>
        <v>0</v>
      </c>
      <c r="AB169" s="51">
        <f>'[3]Daily Roster'!$AB169</f>
        <v>0</v>
      </c>
      <c r="AC169" s="51" t="str">
        <f>'[3]Daily Roster'!$AC169</f>
        <v>S.Sturm</v>
      </c>
      <c r="AD169" s="51" t="str">
        <f>'[3]Daily Roster'!$AD169</f>
        <v>A.Chong</v>
      </c>
      <c r="AE169" s="51">
        <f>'[3]Daily Roster'!$AE169</f>
        <v>0</v>
      </c>
      <c r="AF169" s="51">
        <f>'[3]Daily Roster'!$AF169</f>
        <v>0</v>
      </c>
      <c r="AG169" s="51" t="str">
        <f>'[3]Daily Roster'!$AG169</f>
        <v>N.Dirnbauer</v>
      </c>
      <c r="AH169" s="51" t="str">
        <f>'[3]Daily Roster'!$AH169</f>
        <v>Graham</v>
      </c>
      <c r="AI169" s="51">
        <f>'[3]Daily Roster'!$AI169</f>
        <v>0</v>
      </c>
      <c r="AJ169" s="51">
        <f>'[3]Daily Roster'!$AJ169</f>
        <v>0</v>
      </c>
    </row>
    <row r="170" spans="1:36" x14ac:dyDescent="0.3">
      <c r="A170" s="7">
        <v>43700</v>
      </c>
      <c r="B170" s="1" t="s">
        <v>4</v>
      </c>
      <c r="C170" s="56">
        <f>'[3]Daily Roster'!$C170</f>
        <v>0</v>
      </c>
      <c r="D170" s="56" t="str">
        <f>'[3]Daily Roster'!$D170</f>
        <v>qq</v>
      </c>
      <c r="E170" s="51" t="str">
        <f>'[3]Daily Roster'!$E170</f>
        <v>qq</v>
      </c>
      <c r="F170" s="51" t="str">
        <f>'[3]Daily Roster'!$F170</f>
        <v>V.Hill</v>
      </c>
      <c r="G170" s="51" t="str">
        <f>'[3]Daily Roster'!$G170</f>
        <v>qq</v>
      </c>
      <c r="H170" s="51">
        <f>'[3]Daily Roster'!$H170</f>
        <v>0</v>
      </c>
      <c r="I170" s="51">
        <f>'[3]Daily Roster'!$I170</f>
        <v>0</v>
      </c>
      <c r="J170" s="51">
        <f>'[3]Daily Roster'!$J170</f>
        <v>0</v>
      </c>
      <c r="K170" s="51">
        <f>'[3]Daily Roster'!$K170</f>
        <v>0</v>
      </c>
      <c r="L170" s="51" t="str">
        <f>'[3]Daily Roster'!$L170</f>
        <v>qq</v>
      </c>
      <c r="M170" s="51">
        <f>'[3]Daily Roster'!$M170</f>
        <v>0</v>
      </c>
      <c r="N170" s="51">
        <f>'[3]Daily Roster'!$N170</f>
        <v>0</v>
      </c>
      <c r="O170" s="51">
        <f>'[3]Daily Roster'!$O170</f>
        <v>0</v>
      </c>
      <c r="P170" s="51">
        <f>'[3]Daily Roster'!$P170</f>
        <v>0</v>
      </c>
      <c r="Q170" s="51">
        <f>'[3]Daily Roster'!$Q170</f>
        <v>0</v>
      </c>
      <c r="R170" s="51">
        <f>'[3]Daily Roster'!$R170</f>
        <v>0</v>
      </c>
      <c r="S170" s="51" t="str">
        <f>'[3]Daily Roster'!$S170</f>
        <v>Arthur</v>
      </c>
      <c r="T170" s="51" t="str">
        <f>'[3]Daily Roster'!$T170</f>
        <v>Bunmi</v>
      </c>
      <c r="U170" s="51">
        <f>'[3]Daily Roster'!$U170</f>
        <v>0</v>
      </c>
      <c r="V170" s="51">
        <f>'[3]Daily Roster'!$V170</f>
        <v>0</v>
      </c>
      <c r="W170" s="51">
        <f>'[3]Daily Roster'!$W170</f>
        <v>0</v>
      </c>
      <c r="X170" s="51">
        <f>'[3]Daily Roster'!$X170</f>
        <v>0</v>
      </c>
      <c r="Y170" s="51">
        <f>'[3]Daily Roster'!$Y170</f>
        <v>0</v>
      </c>
      <c r="Z170" s="51">
        <f>'[3]Daily Roster'!$Z170</f>
        <v>0</v>
      </c>
      <c r="AA170" s="51">
        <f>'[3]Daily Roster'!$AA170</f>
        <v>0</v>
      </c>
      <c r="AB170" s="51">
        <f>'[3]Daily Roster'!$AB170</f>
        <v>0</v>
      </c>
      <c r="AC170" s="51" t="str">
        <f>'[3]Daily Roster'!$AC170</f>
        <v>S.Sturm</v>
      </c>
      <c r="AD170" s="51" t="str">
        <f>'[3]Daily Roster'!$AD170</f>
        <v>A.Chong</v>
      </c>
      <c r="AE170" s="51">
        <f>'[3]Daily Roster'!$AE170</f>
        <v>0</v>
      </c>
      <c r="AF170" s="51">
        <f>'[3]Daily Roster'!$AF170</f>
        <v>0</v>
      </c>
      <c r="AG170" s="51" t="str">
        <f>'[3]Daily Roster'!$AG170</f>
        <v>N.Dirnbauer</v>
      </c>
      <c r="AH170" s="51" t="str">
        <f>'[3]Daily Roster'!$AH170</f>
        <v>Graham</v>
      </c>
      <c r="AI170" s="51">
        <f>'[3]Daily Roster'!$AI170</f>
        <v>0</v>
      </c>
      <c r="AJ170" s="51">
        <f>'[3]Daily Roster'!$AJ170</f>
        <v>0</v>
      </c>
    </row>
    <row r="171" spans="1:36" x14ac:dyDescent="0.3">
      <c r="A171" s="7">
        <v>43703</v>
      </c>
      <c r="B171" s="1" t="s">
        <v>5</v>
      </c>
      <c r="C171" s="56">
        <f>'[3]Daily Roster'!$C171</f>
        <v>0</v>
      </c>
      <c r="D171" s="56" t="str">
        <f>'[3]Daily Roster'!$D171</f>
        <v>Bronwyn</v>
      </c>
      <c r="E171" s="51" t="str">
        <f>'[3]Daily Roster'!$E171</f>
        <v>Stav</v>
      </c>
      <c r="F171" s="51" t="str">
        <f>'[3]Daily Roster'!$F171</f>
        <v>V.Hill</v>
      </c>
      <c r="G171" s="51" t="str">
        <f>'[3]Daily Roster'!$G171</f>
        <v>qq</v>
      </c>
      <c r="H171" s="51">
        <f>'[3]Daily Roster'!$H171</f>
        <v>0</v>
      </c>
      <c r="I171" s="51">
        <f>'[3]Daily Roster'!$I171</f>
        <v>0</v>
      </c>
      <c r="J171" s="51">
        <f>'[3]Daily Roster'!$J171</f>
        <v>0</v>
      </c>
      <c r="K171" s="51">
        <f>'[3]Daily Roster'!$K171</f>
        <v>0</v>
      </c>
      <c r="L171" s="51" t="str">
        <f>'[3]Daily Roster'!$L171</f>
        <v>qq</v>
      </c>
      <c r="M171" s="51">
        <f>'[3]Daily Roster'!$M171</f>
        <v>0</v>
      </c>
      <c r="N171" s="51">
        <f>'[3]Daily Roster'!$N171</f>
        <v>0</v>
      </c>
      <c r="O171" s="51">
        <f>'[3]Daily Roster'!$O171</f>
        <v>0</v>
      </c>
      <c r="P171" s="51">
        <f>'[3]Daily Roster'!$P171</f>
        <v>0</v>
      </c>
      <c r="Q171" s="51">
        <f>'[3]Daily Roster'!$Q171</f>
        <v>0</v>
      </c>
      <c r="R171" s="51">
        <f>'[3]Daily Roster'!$R171</f>
        <v>0</v>
      </c>
      <c r="S171" s="51" t="str">
        <f>'[3]Daily Roster'!$S171</f>
        <v>Arthur</v>
      </c>
      <c r="T171" s="51" t="str">
        <f>'[3]Daily Roster'!$T171</f>
        <v>Bunmi</v>
      </c>
      <c r="U171" s="51">
        <f>'[3]Daily Roster'!$U171</f>
        <v>0</v>
      </c>
      <c r="V171" s="51">
        <f>'[3]Daily Roster'!$V171</f>
        <v>0</v>
      </c>
      <c r="W171" s="51">
        <f>'[3]Daily Roster'!$W171</f>
        <v>0</v>
      </c>
      <c r="X171" s="51">
        <f>'[3]Daily Roster'!$X171</f>
        <v>0</v>
      </c>
      <c r="Y171" s="51">
        <f>'[3]Daily Roster'!$Y171</f>
        <v>0</v>
      </c>
      <c r="Z171" s="51">
        <f>'[3]Daily Roster'!$Z171</f>
        <v>0</v>
      </c>
      <c r="AA171" s="51">
        <f>'[3]Daily Roster'!$AA171</f>
        <v>0</v>
      </c>
      <c r="AB171" s="51">
        <f>'[3]Daily Roster'!$AB171</f>
        <v>0</v>
      </c>
      <c r="AC171" s="51" t="str">
        <f>'[3]Daily Roster'!$AC171</f>
        <v>S.Sturm</v>
      </c>
      <c r="AD171" s="51" t="str">
        <f>'[3]Daily Roster'!$AD171</f>
        <v>A.Chong</v>
      </c>
      <c r="AE171" s="51">
        <f>'[3]Daily Roster'!$AE171</f>
        <v>0</v>
      </c>
      <c r="AF171" s="51">
        <f>'[3]Daily Roster'!$AF171</f>
        <v>0</v>
      </c>
      <c r="AG171" s="51" t="str">
        <f>'[3]Daily Roster'!$AG171</f>
        <v>N.Dirnbauer</v>
      </c>
      <c r="AH171" s="51" t="str">
        <f>'[3]Daily Roster'!$AH171</f>
        <v>Graham</v>
      </c>
      <c r="AI171" s="51">
        <f>'[3]Daily Roster'!$AI171</f>
        <v>0</v>
      </c>
      <c r="AJ171" s="51">
        <f>'[3]Daily Roster'!$AJ171</f>
        <v>0</v>
      </c>
    </row>
    <row r="172" spans="1:36" x14ac:dyDescent="0.3">
      <c r="A172" s="7">
        <v>43704</v>
      </c>
      <c r="B172" s="1" t="s">
        <v>1</v>
      </c>
      <c r="C172" s="56">
        <f>'[3]Daily Roster'!$C172</f>
        <v>0</v>
      </c>
      <c r="D172" s="56" t="str">
        <f>'[3]Daily Roster'!$D172</f>
        <v>Bronwyn</v>
      </c>
      <c r="E172" s="51" t="str">
        <f>'[3]Daily Roster'!$E172</f>
        <v>qq</v>
      </c>
      <c r="F172" s="51" t="str">
        <f>'[3]Daily Roster'!$F172</f>
        <v>V.Hill</v>
      </c>
      <c r="G172" s="51" t="str">
        <f>'[3]Daily Roster'!$G172</f>
        <v>K.Tiong</v>
      </c>
      <c r="H172" s="51">
        <f>'[3]Daily Roster'!$H172</f>
        <v>0</v>
      </c>
      <c r="I172" s="51">
        <f>'[3]Daily Roster'!$I172</f>
        <v>0</v>
      </c>
      <c r="J172" s="51">
        <f>'[3]Daily Roster'!$J172</f>
        <v>0</v>
      </c>
      <c r="K172" s="51">
        <f>'[3]Daily Roster'!$K172</f>
        <v>0</v>
      </c>
      <c r="L172" s="51" t="str">
        <f>'[3]Daily Roster'!$L172</f>
        <v>Marisa</v>
      </c>
      <c r="M172" s="51">
        <f>'[3]Daily Roster'!$M172</f>
        <v>0</v>
      </c>
      <c r="N172" s="51">
        <f>'[3]Daily Roster'!$N172</f>
        <v>0</v>
      </c>
      <c r="O172" s="51">
        <f>'[3]Daily Roster'!$O172</f>
        <v>0</v>
      </c>
      <c r="P172" s="51">
        <f>'[3]Daily Roster'!$P172</f>
        <v>0</v>
      </c>
      <c r="Q172" s="51">
        <f>'[3]Daily Roster'!$Q172</f>
        <v>0</v>
      </c>
      <c r="R172" s="51">
        <f>'[3]Daily Roster'!$R172</f>
        <v>0</v>
      </c>
      <c r="S172" s="51" t="str">
        <f>'[3]Daily Roster'!$S172</f>
        <v>Arthur</v>
      </c>
      <c r="T172" s="51" t="str">
        <f>'[3]Daily Roster'!$T172</f>
        <v>Bunmi</v>
      </c>
      <c r="U172" s="51">
        <f>'[3]Daily Roster'!$U172</f>
        <v>0</v>
      </c>
      <c r="V172" s="51">
        <f>'[3]Daily Roster'!$V172</f>
        <v>0</v>
      </c>
      <c r="W172" s="51">
        <f>'[3]Daily Roster'!$W172</f>
        <v>0</v>
      </c>
      <c r="X172" s="51">
        <f>'[3]Daily Roster'!$X172</f>
        <v>0</v>
      </c>
      <c r="Y172" s="51">
        <f>'[3]Daily Roster'!$Y172</f>
        <v>0</v>
      </c>
      <c r="Z172" s="51">
        <f>'[3]Daily Roster'!$Z172</f>
        <v>0</v>
      </c>
      <c r="AA172" s="51">
        <f>'[3]Daily Roster'!$AA172</f>
        <v>0</v>
      </c>
      <c r="AB172" s="51">
        <f>'[3]Daily Roster'!$AB172</f>
        <v>0</v>
      </c>
      <c r="AC172" s="51" t="str">
        <f>'[3]Daily Roster'!$AC172</f>
        <v>S.Sturm</v>
      </c>
      <c r="AD172" s="51" t="str">
        <f>'[3]Daily Roster'!$AD172</f>
        <v>A.Chong</v>
      </c>
      <c r="AE172" s="51">
        <f>'[3]Daily Roster'!$AE172</f>
        <v>0</v>
      </c>
      <c r="AF172" s="51">
        <f>'[3]Daily Roster'!$AF172</f>
        <v>0</v>
      </c>
      <c r="AG172" s="51" t="str">
        <f>'[3]Daily Roster'!$AG172</f>
        <v>N.Dirnbauer</v>
      </c>
      <c r="AH172" s="51" t="str">
        <f>'[3]Daily Roster'!$AH172</f>
        <v>Graham</v>
      </c>
      <c r="AI172" s="51">
        <f>'[3]Daily Roster'!$AI172</f>
        <v>0</v>
      </c>
      <c r="AJ172" s="51">
        <f>'[3]Daily Roster'!$AJ172</f>
        <v>0</v>
      </c>
    </row>
    <row r="173" spans="1:36" x14ac:dyDescent="0.3">
      <c r="A173" s="7">
        <v>43705</v>
      </c>
      <c r="B173" s="1" t="s">
        <v>2</v>
      </c>
      <c r="C173" s="56">
        <f>'[3]Daily Roster'!$C173</f>
        <v>0</v>
      </c>
      <c r="D173" s="56" t="str">
        <f>'[3]Daily Roster'!$D173</f>
        <v>Hayley</v>
      </c>
      <c r="E173" s="51" t="str">
        <f>'[3]Daily Roster'!$E173</f>
        <v>qq</v>
      </c>
      <c r="F173" s="51" t="str">
        <f>'[3]Daily Roster'!$F173</f>
        <v>V.Hill</v>
      </c>
      <c r="G173" s="51" t="str">
        <f>'[3]Daily Roster'!$G173</f>
        <v>K.Tiong</v>
      </c>
      <c r="H173" s="51">
        <f>'[3]Daily Roster'!$H173</f>
        <v>0</v>
      </c>
      <c r="I173" s="51">
        <f>'[3]Daily Roster'!$I173</f>
        <v>0</v>
      </c>
      <c r="J173" s="51">
        <f>'[3]Daily Roster'!$J173</f>
        <v>0</v>
      </c>
      <c r="K173" s="51">
        <f>'[3]Daily Roster'!$K173</f>
        <v>0</v>
      </c>
      <c r="L173" s="51" t="str">
        <f>'[3]Daily Roster'!$L173</f>
        <v>Marisa</v>
      </c>
      <c r="M173" s="51">
        <f>'[3]Daily Roster'!$M173</f>
        <v>0</v>
      </c>
      <c r="N173" s="51">
        <f>'[3]Daily Roster'!$N173</f>
        <v>0</v>
      </c>
      <c r="O173" s="51">
        <f>'[3]Daily Roster'!$O173</f>
        <v>0</v>
      </c>
      <c r="P173" s="51">
        <f>'[3]Daily Roster'!$P173</f>
        <v>0</v>
      </c>
      <c r="Q173" s="51">
        <f>'[3]Daily Roster'!$Q173</f>
        <v>0</v>
      </c>
      <c r="R173" s="51">
        <f>'[3]Daily Roster'!$R173</f>
        <v>0</v>
      </c>
      <c r="S173" s="51" t="str">
        <f>'[3]Daily Roster'!$S173</f>
        <v>Arthur</v>
      </c>
      <c r="T173" s="51" t="str">
        <f>'[3]Daily Roster'!$T173</f>
        <v>Bunmi</v>
      </c>
      <c r="U173" s="51">
        <f>'[3]Daily Roster'!$U173</f>
        <v>0</v>
      </c>
      <c r="V173" s="51">
        <f>'[3]Daily Roster'!$V173</f>
        <v>0</v>
      </c>
      <c r="W173" s="51">
        <f>'[3]Daily Roster'!$W173</f>
        <v>0</v>
      </c>
      <c r="X173" s="51">
        <f>'[3]Daily Roster'!$X173</f>
        <v>0</v>
      </c>
      <c r="Y173" s="51">
        <f>'[3]Daily Roster'!$Y173</f>
        <v>0</v>
      </c>
      <c r="Z173" s="51">
        <f>'[3]Daily Roster'!$Z173</f>
        <v>0</v>
      </c>
      <c r="AA173" s="51">
        <f>'[3]Daily Roster'!$AA173</f>
        <v>0</v>
      </c>
      <c r="AB173" s="51">
        <f>'[3]Daily Roster'!$AB173</f>
        <v>0</v>
      </c>
      <c r="AC173" s="51" t="str">
        <f>'[3]Daily Roster'!$AC173</f>
        <v>S.Sturm</v>
      </c>
      <c r="AD173" s="51" t="str">
        <f>'[3]Daily Roster'!$AD173</f>
        <v>A.Chong</v>
      </c>
      <c r="AE173" s="51">
        <f>'[3]Daily Roster'!$AE173</f>
        <v>0</v>
      </c>
      <c r="AF173" s="51">
        <f>'[3]Daily Roster'!$AF173</f>
        <v>0</v>
      </c>
      <c r="AG173" s="51" t="str">
        <f>'[3]Daily Roster'!$AG173</f>
        <v>N.Dirnbauer</v>
      </c>
      <c r="AH173" s="51" t="str">
        <f>'[3]Daily Roster'!$AH173</f>
        <v>Graham</v>
      </c>
      <c r="AI173" s="51">
        <f>'[3]Daily Roster'!$AI173</f>
        <v>0</v>
      </c>
      <c r="AJ173" s="51">
        <f>'[3]Daily Roster'!$AJ173</f>
        <v>0</v>
      </c>
    </row>
    <row r="174" spans="1:36" x14ac:dyDescent="0.3">
      <c r="A174" s="7">
        <v>43706</v>
      </c>
      <c r="B174" s="1" t="s">
        <v>3</v>
      </c>
      <c r="C174" s="56">
        <f>'[3]Daily Roster'!$C174</f>
        <v>0</v>
      </c>
      <c r="D174" s="56" t="str">
        <f>'[3]Daily Roster'!$D174</f>
        <v>Hayley</v>
      </c>
      <c r="E174" s="51" t="str">
        <f>'[3]Daily Roster'!$E174</f>
        <v>qq</v>
      </c>
      <c r="F174" s="51" t="str">
        <f>'[3]Daily Roster'!$F174</f>
        <v>V.Hill</v>
      </c>
      <c r="G174" s="51" t="str">
        <f>'[3]Daily Roster'!$G174</f>
        <v>K.Tiong</v>
      </c>
      <c r="H174" s="51">
        <f>'[3]Daily Roster'!$H174</f>
        <v>0</v>
      </c>
      <c r="I174" s="51">
        <f>'[3]Daily Roster'!$I174</f>
        <v>0</v>
      </c>
      <c r="J174" s="51">
        <f>'[3]Daily Roster'!$J174</f>
        <v>0</v>
      </c>
      <c r="K174" s="51">
        <f>'[3]Daily Roster'!$K174</f>
        <v>0</v>
      </c>
      <c r="L174" s="51" t="str">
        <f>'[3]Daily Roster'!$L174</f>
        <v>Marisa</v>
      </c>
      <c r="M174" s="51">
        <f>'[3]Daily Roster'!$M174</f>
        <v>0</v>
      </c>
      <c r="N174" s="51">
        <f>'[3]Daily Roster'!$N174</f>
        <v>0</v>
      </c>
      <c r="O174" s="51">
        <f>'[3]Daily Roster'!$O174</f>
        <v>0</v>
      </c>
      <c r="P174" s="51">
        <f>'[3]Daily Roster'!$P174</f>
        <v>0</v>
      </c>
      <c r="Q174" s="51">
        <f>'[3]Daily Roster'!$Q174</f>
        <v>0</v>
      </c>
      <c r="R174" s="51">
        <f>'[3]Daily Roster'!$R174</f>
        <v>0</v>
      </c>
      <c r="S174" s="51" t="str">
        <f>'[3]Daily Roster'!$S174</f>
        <v>Arthur</v>
      </c>
      <c r="T174" s="51" t="str">
        <f>'[3]Daily Roster'!$T174</f>
        <v>Bunmi</v>
      </c>
      <c r="U174" s="51">
        <f>'[3]Daily Roster'!$U174</f>
        <v>0</v>
      </c>
      <c r="V174" s="51">
        <f>'[3]Daily Roster'!$V174</f>
        <v>0</v>
      </c>
      <c r="W174" s="51">
        <f>'[3]Daily Roster'!$W174</f>
        <v>0</v>
      </c>
      <c r="X174" s="51">
        <f>'[3]Daily Roster'!$X174</f>
        <v>0</v>
      </c>
      <c r="Y174" s="51">
        <f>'[3]Daily Roster'!$Y174</f>
        <v>0</v>
      </c>
      <c r="Z174" s="51">
        <f>'[3]Daily Roster'!$Z174</f>
        <v>0</v>
      </c>
      <c r="AA174" s="51">
        <f>'[3]Daily Roster'!$AA174</f>
        <v>0</v>
      </c>
      <c r="AB174" s="51">
        <f>'[3]Daily Roster'!$AB174</f>
        <v>0</v>
      </c>
      <c r="AC174" s="51" t="str">
        <f>'[3]Daily Roster'!$AC174</f>
        <v>S.Sturm</v>
      </c>
      <c r="AD174" s="51" t="str">
        <f>'[3]Daily Roster'!$AD174</f>
        <v>A.Chong</v>
      </c>
      <c r="AE174" s="51">
        <f>'[3]Daily Roster'!$AE174</f>
        <v>0</v>
      </c>
      <c r="AF174" s="51">
        <f>'[3]Daily Roster'!$AF174</f>
        <v>0</v>
      </c>
      <c r="AG174" s="51" t="str">
        <f>'[3]Daily Roster'!$AG174</f>
        <v>N.Dirnbauer</v>
      </c>
      <c r="AH174" s="51" t="str">
        <f>'[3]Daily Roster'!$AH174</f>
        <v>Graham</v>
      </c>
      <c r="AI174" s="51">
        <f>'[3]Daily Roster'!$AI174</f>
        <v>0</v>
      </c>
      <c r="AJ174" s="51">
        <f>'[3]Daily Roster'!$AJ174</f>
        <v>0</v>
      </c>
    </row>
    <row r="175" spans="1:36" x14ac:dyDescent="0.3">
      <c r="A175" s="7">
        <v>43707</v>
      </c>
      <c r="B175" s="1" t="s">
        <v>4</v>
      </c>
      <c r="C175" s="56">
        <f>'[3]Daily Roster'!$C175</f>
        <v>0</v>
      </c>
      <c r="D175" s="56" t="str">
        <f>'[3]Daily Roster'!$D175</f>
        <v>Hayley</v>
      </c>
      <c r="E175" s="51" t="str">
        <f>'[3]Daily Roster'!$E175</f>
        <v>qq</v>
      </c>
      <c r="F175" s="51" t="str">
        <f>'[3]Daily Roster'!$F175</f>
        <v>V.Hill</v>
      </c>
      <c r="G175" s="51" t="str">
        <f>'[3]Daily Roster'!$G175</f>
        <v>qq</v>
      </c>
      <c r="H175" s="51">
        <f>'[3]Daily Roster'!$H175</f>
        <v>0</v>
      </c>
      <c r="I175" s="51">
        <f>'[3]Daily Roster'!$I175</f>
        <v>0</v>
      </c>
      <c r="J175" s="51">
        <f>'[3]Daily Roster'!$J175</f>
        <v>0</v>
      </c>
      <c r="K175" s="51">
        <f>'[3]Daily Roster'!$K175</f>
        <v>0</v>
      </c>
      <c r="L175" s="51" t="str">
        <f>'[3]Daily Roster'!$L175</f>
        <v>qq</v>
      </c>
      <c r="M175" s="51">
        <f>'[3]Daily Roster'!$M175</f>
        <v>0</v>
      </c>
      <c r="N175" s="51">
        <f>'[3]Daily Roster'!$N175</f>
        <v>0</v>
      </c>
      <c r="O175" s="51">
        <f>'[3]Daily Roster'!$O175</f>
        <v>0</v>
      </c>
      <c r="P175" s="51">
        <f>'[3]Daily Roster'!$P175</f>
        <v>0</v>
      </c>
      <c r="Q175" s="51">
        <f>'[3]Daily Roster'!$Q175</f>
        <v>0</v>
      </c>
      <c r="R175" s="51">
        <f>'[3]Daily Roster'!$R175</f>
        <v>0</v>
      </c>
      <c r="S175" s="51" t="str">
        <f>'[3]Daily Roster'!$S175</f>
        <v>Arthur</v>
      </c>
      <c r="T175" s="51" t="str">
        <f>'[3]Daily Roster'!$T175</f>
        <v>Bunmi</v>
      </c>
      <c r="U175" s="51">
        <f>'[3]Daily Roster'!$U175</f>
        <v>0</v>
      </c>
      <c r="V175" s="51">
        <f>'[3]Daily Roster'!$V175</f>
        <v>0</v>
      </c>
      <c r="W175" s="51">
        <f>'[3]Daily Roster'!$W175</f>
        <v>0</v>
      </c>
      <c r="X175" s="51">
        <f>'[3]Daily Roster'!$X175</f>
        <v>0</v>
      </c>
      <c r="Y175" s="51">
        <f>'[3]Daily Roster'!$Y175</f>
        <v>0</v>
      </c>
      <c r="Z175" s="51">
        <f>'[3]Daily Roster'!$Z175</f>
        <v>0</v>
      </c>
      <c r="AA175" s="51">
        <f>'[3]Daily Roster'!$AA175</f>
        <v>0</v>
      </c>
      <c r="AB175" s="51">
        <f>'[3]Daily Roster'!$AB175</f>
        <v>0</v>
      </c>
      <c r="AC175" s="51" t="str">
        <f>'[3]Daily Roster'!$AC175</f>
        <v>S.Sturm</v>
      </c>
      <c r="AD175" s="51" t="str">
        <f>'[3]Daily Roster'!$AD175</f>
        <v>A.Chong</v>
      </c>
      <c r="AE175" s="51">
        <f>'[3]Daily Roster'!$AE175</f>
        <v>0</v>
      </c>
      <c r="AF175" s="51">
        <f>'[3]Daily Roster'!$AF175</f>
        <v>0</v>
      </c>
      <c r="AG175" s="51" t="str">
        <f>'[3]Daily Roster'!$AG175</f>
        <v>N.Dirnbauer</v>
      </c>
      <c r="AH175" s="51" t="str">
        <f>'[3]Daily Roster'!$AH175</f>
        <v>Graham</v>
      </c>
      <c r="AI175" s="51">
        <f>'[3]Daily Roster'!$AI175</f>
        <v>0</v>
      </c>
      <c r="AJ175" s="51">
        <f>'[3]Daily Roster'!$AJ175</f>
        <v>0</v>
      </c>
    </row>
    <row r="176" spans="1:36" x14ac:dyDescent="0.3">
      <c r="A176" s="7">
        <v>43710</v>
      </c>
      <c r="B176" s="1" t="s">
        <v>5</v>
      </c>
      <c r="C176" s="56">
        <f>'[3]Daily Roster'!$C176</f>
        <v>0</v>
      </c>
      <c r="D176" s="56" t="str">
        <f>'[3]Daily Roster'!$D176</f>
        <v>Bronwyn</v>
      </c>
      <c r="E176" s="51" t="str">
        <f>'[3]Daily Roster'!$E176</f>
        <v>Stav</v>
      </c>
      <c r="F176" s="51" t="str">
        <f>'[3]Daily Roster'!$F176</f>
        <v>V.Hill</v>
      </c>
      <c r="G176" s="51" t="str">
        <f>'[3]Daily Roster'!$G176</f>
        <v>qq</v>
      </c>
      <c r="H176" s="51">
        <f>'[3]Daily Roster'!$H176</f>
        <v>0</v>
      </c>
      <c r="I176" s="51">
        <f>'[3]Daily Roster'!$I176</f>
        <v>0</v>
      </c>
      <c r="J176" s="51">
        <f>'[3]Daily Roster'!$J176</f>
        <v>0</v>
      </c>
      <c r="K176" s="51">
        <f>'[3]Daily Roster'!$K176</f>
        <v>0</v>
      </c>
      <c r="L176" s="51" t="str">
        <f>'[3]Daily Roster'!$L176</f>
        <v>qq</v>
      </c>
      <c r="M176" s="51">
        <f>'[3]Daily Roster'!$M176</f>
        <v>0</v>
      </c>
      <c r="N176" s="51">
        <f>'[3]Daily Roster'!$N176</f>
        <v>0</v>
      </c>
      <c r="O176" s="51">
        <f>'[3]Daily Roster'!$O176</f>
        <v>0</v>
      </c>
      <c r="P176" s="51">
        <f>'[3]Daily Roster'!$P176</f>
        <v>0</v>
      </c>
      <c r="Q176" s="51">
        <f>'[3]Daily Roster'!$Q176</f>
        <v>0</v>
      </c>
      <c r="R176" s="51">
        <f>'[3]Daily Roster'!$R176</f>
        <v>0</v>
      </c>
      <c r="S176" s="51" t="str">
        <f>'[3]Daily Roster'!$S176</f>
        <v>Arthur</v>
      </c>
      <c r="T176" s="51" t="str">
        <f>'[3]Daily Roster'!$T176</f>
        <v>Bunmi</v>
      </c>
      <c r="U176" s="51">
        <f>'[3]Daily Roster'!$U176</f>
        <v>0</v>
      </c>
      <c r="V176" s="51">
        <f>'[3]Daily Roster'!$V176</f>
        <v>0</v>
      </c>
      <c r="W176" s="51">
        <f>'[3]Daily Roster'!$W176</f>
        <v>0</v>
      </c>
      <c r="X176" s="51">
        <f>'[3]Daily Roster'!$X176</f>
        <v>0</v>
      </c>
      <c r="Y176" s="51">
        <f>'[3]Daily Roster'!$Y176</f>
        <v>0</v>
      </c>
      <c r="Z176" s="51">
        <f>'[3]Daily Roster'!$Z176</f>
        <v>0</v>
      </c>
      <c r="AA176" s="51" t="str">
        <f>'[3]Daily Roster'!$AA176</f>
        <v>Nha</v>
      </c>
      <c r="AB176" s="51">
        <f>'[3]Daily Roster'!$AB176</f>
        <v>0</v>
      </c>
      <c r="AC176" s="51" t="str">
        <f>'[3]Daily Roster'!$AC176</f>
        <v>S.Sturm</v>
      </c>
      <c r="AD176" s="51" t="str">
        <f>'[3]Daily Roster'!$AD176</f>
        <v>A.Chong</v>
      </c>
      <c r="AE176" s="51">
        <f>'[3]Daily Roster'!$AE176</f>
        <v>0</v>
      </c>
      <c r="AF176" s="51">
        <f>'[3]Daily Roster'!$AF176</f>
        <v>0</v>
      </c>
      <c r="AG176" s="51" t="str">
        <f>'[3]Daily Roster'!$AG176</f>
        <v>N.Dirnbauer</v>
      </c>
      <c r="AH176" s="51" t="str">
        <f>'[3]Daily Roster'!$AH176</f>
        <v>Graham</v>
      </c>
      <c r="AI176" s="51">
        <f>'[3]Daily Roster'!$AI176</f>
        <v>0</v>
      </c>
      <c r="AJ176" s="51">
        <f>'[3]Daily Roster'!$AJ176</f>
        <v>0</v>
      </c>
    </row>
    <row r="177" spans="1:36" x14ac:dyDescent="0.3">
      <c r="A177" s="7">
        <v>43711</v>
      </c>
      <c r="B177" s="1" t="s">
        <v>1</v>
      </c>
      <c r="C177" s="56">
        <f>'[3]Daily Roster'!$C177</f>
        <v>0</v>
      </c>
      <c r="D177" s="56" t="str">
        <f>'[3]Daily Roster'!$D177</f>
        <v>Bronwyn</v>
      </c>
      <c r="E177" s="51" t="str">
        <f>'[3]Daily Roster'!$E177</f>
        <v>qq</v>
      </c>
      <c r="F177" s="51" t="str">
        <f>'[3]Daily Roster'!$F177</f>
        <v>V.Hill</v>
      </c>
      <c r="G177" s="51" t="str">
        <f>'[3]Daily Roster'!$G177</f>
        <v>qq</v>
      </c>
      <c r="H177" s="51">
        <f>'[3]Daily Roster'!$H177</f>
        <v>0</v>
      </c>
      <c r="I177" s="51">
        <f>'[3]Daily Roster'!$I177</f>
        <v>0</v>
      </c>
      <c r="J177" s="51">
        <f>'[3]Daily Roster'!$J177</f>
        <v>0</v>
      </c>
      <c r="K177" s="51">
        <f>'[3]Daily Roster'!$K177</f>
        <v>0</v>
      </c>
      <c r="L177" s="51" t="str">
        <f>'[3]Daily Roster'!$L177</f>
        <v>Marisa</v>
      </c>
      <c r="M177" s="51">
        <f>'[3]Daily Roster'!$M177</f>
        <v>0</v>
      </c>
      <c r="N177" s="51">
        <f>'[3]Daily Roster'!$N177</f>
        <v>0</v>
      </c>
      <c r="O177" s="51">
        <f>'[3]Daily Roster'!$O177</f>
        <v>0</v>
      </c>
      <c r="P177" s="51">
        <f>'[3]Daily Roster'!$P177</f>
        <v>0</v>
      </c>
      <c r="Q177" s="51">
        <f>'[3]Daily Roster'!$Q177</f>
        <v>0</v>
      </c>
      <c r="R177" s="51">
        <f>'[3]Daily Roster'!$R177</f>
        <v>0</v>
      </c>
      <c r="S177" s="51" t="str">
        <f>'[3]Daily Roster'!$S177</f>
        <v>Arthur</v>
      </c>
      <c r="T177" s="51" t="str">
        <f>'[3]Daily Roster'!$T177</f>
        <v>Bunmi</v>
      </c>
      <c r="U177" s="51">
        <f>'[3]Daily Roster'!$U177</f>
        <v>0</v>
      </c>
      <c r="V177" s="51">
        <f>'[3]Daily Roster'!$V177</f>
        <v>0</v>
      </c>
      <c r="W177" s="51">
        <f>'[3]Daily Roster'!$W177</f>
        <v>0</v>
      </c>
      <c r="X177" s="51">
        <f>'[3]Daily Roster'!$X177</f>
        <v>0</v>
      </c>
      <c r="Y177" s="51">
        <f>'[3]Daily Roster'!$Y177</f>
        <v>0</v>
      </c>
      <c r="Z177" s="51">
        <f>'[3]Daily Roster'!$Z177</f>
        <v>0</v>
      </c>
      <c r="AA177" s="51">
        <f>'[3]Daily Roster'!$AA177</f>
        <v>0</v>
      </c>
      <c r="AB177" s="51">
        <f>'[3]Daily Roster'!$AB177</f>
        <v>0</v>
      </c>
      <c r="AC177" s="51" t="str">
        <f>'[3]Daily Roster'!$AC177</f>
        <v>S.Sturm</v>
      </c>
      <c r="AD177" s="51" t="str">
        <f>'[3]Daily Roster'!$AD177</f>
        <v>A.Chong</v>
      </c>
      <c r="AE177" s="51">
        <f>'[3]Daily Roster'!$AE177</f>
        <v>0</v>
      </c>
      <c r="AF177" s="51">
        <f>'[3]Daily Roster'!$AF177</f>
        <v>0</v>
      </c>
      <c r="AG177" s="51" t="str">
        <f>'[3]Daily Roster'!$AG177</f>
        <v>N.Dirnbauer</v>
      </c>
      <c r="AH177" s="51" t="str">
        <f>'[3]Daily Roster'!$AH177</f>
        <v>Graham</v>
      </c>
      <c r="AI177" s="51">
        <f>'[3]Daily Roster'!$AI177</f>
        <v>0</v>
      </c>
      <c r="AJ177" s="51">
        <f>'[3]Daily Roster'!$AJ177</f>
        <v>0</v>
      </c>
    </row>
    <row r="178" spans="1:36" x14ac:dyDescent="0.3">
      <c r="A178" s="7">
        <v>43712</v>
      </c>
      <c r="B178" s="1" t="s">
        <v>2</v>
      </c>
      <c r="C178" s="56">
        <f>'[3]Daily Roster'!$C178</f>
        <v>0</v>
      </c>
      <c r="D178" s="56" t="str">
        <f>'[3]Daily Roster'!$D178</f>
        <v>Bronwyn</v>
      </c>
      <c r="E178" s="51" t="str">
        <f>'[3]Daily Roster'!$E178</f>
        <v>Hayley</v>
      </c>
      <c r="F178" s="51" t="str">
        <f>'[3]Daily Roster'!$F178</f>
        <v>V.Hill</v>
      </c>
      <c r="G178" s="51" t="str">
        <f>'[3]Daily Roster'!$G178</f>
        <v>K.Tiong</v>
      </c>
      <c r="H178" s="51">
        <f>'[3]Daily Roster'!$H178</f>
        <v>0</v>
      </c>
      <c r="I178" s="51">
        <f>'[3]Daily Roster'!$I178</f>
        <v>0</v>
      </c>
      <c r="J178" s="51">
        <f>'[3]Daily Roster'!$J178</f>
        <v>0</v>
      </c>
      <c r="K178" s="51">
        <f>'[3]Daily Roster'!$K178</f>
        <v>0</v>
      </c>
      <c r="L178" s="51" t="str">
        <f>'[3]Daily Roster'!$L178</f>
        <v>Marisa</v>
      </c>
      <c r="M178" s="51">
        <f>'[3]Daily Roster'!$M178</f>
        <v>0</v>
      </c>
      <c r="N178" s="51">
        <f>'[3]Daily Roster'!$N178</f>
        <v>0</v>
      </c>
      <c r="O178" s="51">
        <f>'[3]Daily Roster'!$O178</f>
        <v>0</v>
      </c>
      <c r="P178" s="51">
        <f>'[3]Daily Roster'!$P178</f>
        <v>0</v>
      </c>
      <c r="Q178" s="51">
        <f>'[3]Daily Roster'!$Q178</f>
        <v>0</v>
      </c>
      <c r="R178" s="51">
        <f>'[3]Daily Roster'!$R178</f>
        <v>0</v>
      </c>
      <c r="S178" s="51" t="str">
        <f>'[3]Daily Roster'!$S178</f>
        <v>Arthur</v>
      </c>
      <c r="T178" s="51" t="str">
        <f>'[3]Daily Roster'!$T178</f>
        <v>Bunmi</v>
      </c>
      <c r="U178" s="51">
        <f>'[3]Daily Roster'!$U178</f>
        <v>0</v>
      </c>
      <c r="V178" s="51">
        <f>'[3]Daily Roster'!$V178</f>
        <v>0</v>
      </c>
      <c r="W178" s="51">
        <f>'[3]Daily Roster'!$W178</f>
        <v>0</v>
      </c>
      <c r="X178" s="51">
        <f>'[3]Daily Roster'!$X178</f>
        <v>0</v>
      </c>
      <c r="Y178" s="51">
        <f>'[3]Daily Roster'!$Y178</f>
        <v>0</v>
      </c>
      <c r="Z178" s="51">
        <f>'[3]Daily Roster'!$Z178</f>
        <v>0</v>
      </c>
      <c r="AA178" s="51">
        <f>'[3]Daily Roster'!$AA178</f>
        <v>0</v>
      </c>
      <c r="AB178" s="51">
        <f>'[3]Daily Roster'!$AB178</f>
        <v>0</v>
      </c>
      <c r="AC178" s="51" t="str">
        <f>'[3]Daily Roster'!$AC178</f>
        <v>S.Sturm</v>
      </c>
      <c r="AD178" s="51" t="str">
        <f>'[3]Daily Roster'!$AD178</f>
        <v>A.Chong</v>
      </c>
      <c r="AE178" s="51">
        <f>'[3]Daily Roster'!$AE178</f>
        <v>0</v>
      </c>
      <c r="AF178" s="51">
        <f>'[3]Daily Roster'!$AF178</f>
        <v>0</v>
      </c>
      <c r="AG178" s="51" t="str">
        <f>'[3]Daily Roster'!$AG178</f>
        <v>N.Dirnbauer</v>
      </c>
      <c r="AH178" s="51" t="str">
        <f>'[3]Daily Roster'!$AH178</f>
        <v>Graham</v>
      </c>
      <c r="AI178" s="51">
        <f>'[3]Daily Roster'!$AI178</f>
        <v>0</v>
      </c>
      <c r="AJ178" s="51">
        <f>'[3]Daily Roster'!$AJ178</f>
        <v>0</v>
      </c>
    </row>
    <row r="179" spans="1:36" x14ac:dyDescent="0.3">
      <c r="A179" s="7">
        <v>43713</v>
      </c>
      <c r="B179" s="1" t="s">
        <v>3</v>
      </c>
      <c r="C179" s="56">
        <f>'[3]Daily Roster'!$C179</f>
        <v>0</v>
      </c>
      <c r="D179" s="56" t="str">
        <f>'[3]Daily Roster'!$D179</f>
        <v>Hayley</v>
      </c>
      <c r="E179" s="51" t="str">
        <f>'[3]Daily Roster'!$E179</f>
        <v>qq</v>
      </c>
      <c r="F179" s="51" t="str">
        <f>'[3]Daily Roster'!$F179</f>
        <v>V.Hill</v>
      </c>
      <c r="G179" s="51" t="str">
        <f>'[3]Daily Roster'!$G179</f>
        <v>K.Tiong</v>
      </c>
      <c r="H179" s="51">
        <f>'[3]Daily Roster'!$H179</f>
        <v>0</v>
      </c>
      <c r="I179" s="51">
        <f>'[3]Daily Roster'!$I179</f>
        <v>0</v>
      </c>
      <c r="J179" s="51">
        <f>'[3]Daily Roster'!$J179</f>
        <v>0</v>
      </c>
      <c r="K179" s="51">
        <f>'[3]Daily Roster'!$K179</f>
        <v>0</v>
      </c>
      <c r="L179" s="51" t="str">
        <f>'[3]Daily Roster'!$L179</f>
        <v>Marisa</v>
      </c>
      <c r="M179" s="51">
        <f>'[3]Daily Roster'!$M179</f>
        <v>0</v>
      </c>
      <c r="N179" s="51">
        <f>'[3]Daily Roster'!$N179</f>
        <v>0</v>
      </c>
      <c r="O179" s="51">
        <f>'[3]Daily Roster'!$O179</f>
        <v>0</v>
      </c>
      <c r="P179" s="51">
        <f>'[3]Daily Roster'!$P179</f>
        <v>0</v>
      </c>
      <c r="Q179" s="51">
        <f>'[3]Daily Roster'!$Q179</f>
        <v>0</v>
      </c>
      <c r="R179" s="51">
        <f>'[3]Daily Roster'!$R179</f>
        <v>0</v>
      </c>
      <c r="S179" s="51" t="str">
        <f>'[3]Daily Roster'!$S179</f>
        <v>Arthur</v>
      </c>
      <c r="T179" s="51" t="str">
        <f>'[3]Daily Roster'!$T179</f>
        <v>Bunmi</v>
      </c>
      <c r="U179" s="51">
        <f>'[3]Daily Roster'!$U179</f>
        <v>0</v>
      </c>
      <c r="V179" s="51">
        <f>'[3]Daily Roster'!$V179</f>
        <v>0</v>
      </c>
      <c r="W179" s="51">
        <f>'[3]Daily Roster'!$W179</f>
        <v>0</v>
      </c>
      <c r="X179" s="51">
        <f>'[3]Daily Roster'!$X179</f>
        <v>0</v>
      </c>
      <c r="Y179" s="51">
        <f>'[3]Daily Roster'!$Y179</f>
        <v>0</v>
      </c>
      <c r="Z179" s="51">
        <f>'[3]Daily Roster'!$Z179</f>
        <v>0</v>
      </c>
      <c r="AA179" s="51">
        <f>'[3]Daily Roster'!$AA179</f>
        <v>0</v>
      </c>
      <c r="AB179" s="51">
        <f>'[3]Daily Roster'!$AB179</f>
        <v>0</v>
      </c>
      <c r="AC179" s="51" t="str">
        <f>'[3]Daily Roster'!$AC179</f>
        <v>S.Sturm</v>
      </c>
      <c r="AD179" s="51" t="str">
        <f>'[3]Daily Roster'!$AD179</f>
        <v>A.Chong</v>
      </c>
      <c r="AE179" s="51">
        <f>'[3]Daily Roster'!$AE179</f>
        <v>0</v>
      </c>
      <c r="AF179" s="51">
        <f>'[3]Daily Roster'!$AF179</f>
        <v>0</v>
      </c>
      <c r="AG179" s="51" t="str">
        <f>'[3]Daily Roster'!$AG179</f>
        <v>N.Dirnbauer</v>
      </c>
      <c r="AH179" s="51" t="str">
        <f>'[3]Daily Roster'!$AH179</f>
        <v>Graham</v>
      </c>
      <c r="AI179" s="51">
        <f>'[3]Daily Roster'!$AI179</f>
        <v>0</v>
      </c>
      <c r="AJ179" s="51">
        <f>'[3]Daily Roster'!$AJ179</f>
        <v>0</v>
      </c>
    </row>
    <row r="180" spans="1:36" x14ac:dyDescent="0.3">
      <c r="A180" s="7">
        <v>43714</v>
      </c>
      <c r="B180" s="1" t="s">
        <v>4</v>
      </c>
      <c r="C180" s="56">
        <f>'[3]Daily Roster'!$C180</f>
        <v>0</v>
      </c>
      <c r="D180" s="56" t="str">
        <f>'[3]Daily Roster'!$D180</f>
        <v>qq</v>
      </c>
      <c r="E180" s="51" t="str">
        <f>'[3]Daily Roster'!$E180</f>
        <v>qq</v>
      </c>
      <c r="F180" s="51" t="str">
        <f>'[3]Daily Roster'!$F180</f>
        <v>V.Hill</v>
      </c>
      <c r="G180" s="51" t="str">
        <f>'[3]Daily Roster'!$G180</f>
        <v>qq</v>
      </c>
      <c r="H180" s="51">
        <f>'[3]Daily Roster'!$H180</f>
        <v>0</v>
      </c>
      <c r="I180" s="51">
        <f>'[3]Daily Roster'!$I180</f>
        <v>0</v>
      </c>
      <c r="J180" s="51">
        <f>'[3]Daily Roster'!$J180</f>
        <v>0</v>
      </c>
      <c r="K180" s="51">
        <f>'[3]Daily Roster'!$K180</f>
        <v>0</v>
      </c>
      <c r="L180" s="51" t="str">
        <f>'[3]Daily Roster'!$L180</f>
        <v>qq</v>
      </c>
      <c r="M180" s="51">
        <f>'[3]Daily Roster'!$M180</f>
        <v>0</v>
      </c>
      <c r="N180" s="51">
        <f>'[3]Daily Roster'!$N180</f>
        <v>0</v>
      </c>
      <c r="O180" s="51">
        <f>'[3]Daily Roster'!$O180</f>
        <v>0</v>
      </c>
      <c r="P180" s="51">
        <f>'[3]Daily Roster'!$P180</f>
        <v>0</v>
      </c>
      <c r="Q180" s="51">
        <f>'[3]Daily Roster'!$Q180</f>
        <v>0</v>
      </c>
      <c r="R180" s="51">
        <f>'[3]Daily Roster'!$R180</f>
        <v>0</v>
      </c>
      <c r="S180" s="51" t="str">
        <f>'[3]Daily Roster'!$S180</f>
        <v>Arthur</v>
      </c>
      <c r="T180" s="51" t="str">
        <f>'[3]Daily Roster'!$T180</f>
        <v>Bunmi</v>
      </c>
      <c r="U180" s="51">
        <f>'[3]Daily Roster'!$U180</f>
        <v>0</v>
      </c>
      <c r="V180" s="51">
        <f>'[3]Daily Roster'!$V180</f>
        <v>0</v>
      </c>
      <c r="W180" s="51">
        <f>'[3]Daily Roster'!$W180</f>
        <v>0</v>
      </c>
      <c r="X180" s="51">
        <f>'[3]Daily Roster'!$X180</f>
        <v>0</v>
      </c>
      <c r="Y180" s="51">
        <f>'[3]Daily Roster'!$Y180</f>
        <v>0</v>
      </c>
      <c r="Z180" s="51">
        <f>'[3]Daily Roster'!$Z180</f>
        <v>0</v>
      </c>
      <c r="AA180" s="51">
        <f>'[3]Daily Roster'!$AA180</f>
        <v>0</v>
      </c>
      <c r="AB180" s="51">
        <f>'[3]Daily Roster'!$AB180</f>
        <v>0</v>
      </c>
      <c r="AC180" s="51" t="str">
        <f>'[3]Daily Roster'!$AC180</f>
        <v>S.Sturm</v>
      </c>
      <c r="AD180" s="51" t="str">
        <f>'[3]Daily Roster'!$AD180</f>
        <v>A.Chong</v>
      </c>
      <c r="AE180" s="51">
        <f>'[3]Daily Roster'!$AE180</f>
        <v>0</v>
      </c>
      <c r="AF180" s="51">
        <f>'[3]Daily Roster'!$AF180</f>
        <v>0</v>
      </c>
      <c r="AG180" s="51" t="str">
        <f>'[3]Daily Roster'!$AG180</f>
        <v>N.Dirnbauer</v>
      </c>
      <c r="AH180" s="51" t="str">
        <f>'[3]Daily Roster'!$AH180</f>
        <v>Graham</v>
      </c>
      <c r="AI180" s="51">
        <f>'[3]Daily Roster'!$AI180</f>
        <v>0</v>
      </c>
      <c r="AJ180" s="51">
        <f>'[3]Daily Roster'!$AJ180</f>
        <v>0</v>
      </c>
    </row>
    <row r="181" spans="1:36" x14ac:dyDescent="0.3">
      <c r="A181" s="7">
        <v>43717</v>
      </c>
      <c r="B181" s="1" t="s">
        <v>5</v>
      </c>
      <c r="C181" s="56">
        <f>'[3]Daily Roster'!$C181</f>
        <v>0</v>
      </c>
      <c r="D181" s="56" t="str">
        <f>'[3]Daily Roster'!$D181</f>
        <v>Bronwyn</v>
      </c>
      <c r="E181" s="51" t="str">
        <f>'[3]Daily Roster'!$E181</f>
        <v>Stav</v>
      </c>
      <c r="F181" s="51" t="str">
        <f>'[3]Daily Roster'!$F181</f>
        <v>V.Hill</v>
      </c>
      <c r="G181" s="51" t="str">
        <f>'[3]Daily Roster'!$G181</f>
        <v>qq</v>
      </c>
      <c r="H181" s="51">
        <f>'[3]Daily Roster'!$H181</f>
        <v>0</v>
      </c>
      <c r="I181" s="51">
        <f>'[3]Daily Roster'!$I181</f>
        <v>0</v>
      </c>
      <c r="J181" s="51">
        <f>'[3]Daily Roster'!$J181</f>
        <v>0</v>
      </c>
      <c r="K181" s="51">
        <f>'[3]Daily Roster'!$K181</f>
        <v>0</v>
      </c>
      <c r="L181" s="51" t="str">
        <f>'[3]Daily Roster'!$L181</f>
        <v>qq</v>
      </c>
      <c r="M181" s="51">
        <f>'[3]Daily Roster'!$M181</f>
        <v>0</v>
      </c>
      <c r="N181" s="51">
        <f>'[3]Daily Roster'!$N181</f>
        <v>0</v>
      </c>
      <c r="O181" s="51">
        <f>'[3]Daily Roster'!$O181</f>
        <v>0</v>
      </c>
      <c r="P181" s="51">
        <f>'[3]Daily Roster'!$P181</f>
        <v>0</v>
      </c>
      <c r="Q181" s="51">
        <f>'[3]Daily Roster'!$Q181</f>
        <v>0</v>
      </c>
      <c r="R181" s="51">
        <f>'[3]Daily Roster'!$R181</f>
        <v>0</v>
      </c>
      <c r="S181" s="51" t="str">
        <f>'[3]Daily Roster'!$S181</f>
        <v>Arthur</v>
      </c>
      <c r="T181" s="51" t="str">
        <f>'[3]Daily Roster'!$T181</f>
        <v>Bunmi</v>
      </c>
      <c r="U181" s="51">
        <f>'[3]Daily Roster'!$U181</f>
        <v>0</v>
      </c>
      <c r="V181" s="51">
        <f>'[3]Daily Roster'!$V181</f>
        <v>0</v>
      </c>
      <c r="W181" s="51">
        <f>'[3]Daily Roster'!$W181</f>
        <v>0</v>
      </c>
      <c r="X181" s="51">
        <f>'[3]Daily Roster'!$X181</f>
        <v>0</v>
      </c>
      <c r="Y181" s="51">
        <f>'[3]Daily Roster'!$Y181</f>
        <v>0</v>
      </c>
      <c r="Z181" s="51">
        <f>'[3]Daily Roster'!$Z181</f>
        <v>0</v>
      </c>
      <c r="AA181" s="51">
        <f>'[3]Daily Roster'!$AA181</f>
        <v>0</v>
      </c>
      <c r="AB181" s="51">
        <f>'[3]Daily Roster'!$AB181</f>
        <v>0</v>
      </c>
      <c r="AC181" s="51" t="str">
        <f>'[3]Daily Roster'!$AC181</f>
        <v>S.Sturm</v>
      </c>
      <c r="AD181" s="51" t="str">
        <f>'[3]Daily Roster'!$AD181</f>
        <v>A.Chong</v>
      </c>
      <c r="AE181" s="51">
        <f>'[3]Daily Roster'!$AE181</f>
        <v>0</v>
      </c>
      <c r="AF181" s="51">
        <f>'[3]Daily Roster'!$AF181</f>
        <v>0</v>
      </c>
      <c r="AG181" s="51" t="str">
        <f>'[3]Daily Roster'!$AG181</f>
        <v>N.Dirnbauer</v>
      </c>
      <c r="AH181" s="51" t="str">
        <f>'[3]Daily Roster'!$AH181</f>
        <v>Graham</v>
      </c>
      <c r="AI181" s="51">
        <f>'[3]Daily Roster'!$AI181</f>
        <v>0</v>
      </c>
      <c r="AJ181" s="51">
        <f>'[3]Daily Roster'!$AJ181</f>
        <v>0</v>
      </c>
    </row>
    <row r="182" spans="1:36" x14ac:dyDescent="0.3">
      <c r="A182" s="7">
        <v>43718</v>
      </c>
      <c r="B182" s="1" t="s">
        <v>1</v>
      </c>
      <c r="C182" s="56">
        <f>'[3]Daily Roster'!$C182</f>
        <v>0</v>
      </c>
      <c r="D182" s="56" t="str">
        <f>'[3]Daily Roster'!$D182</f>
        <v>Bronwyn</v>
      </c>
      <c r="E182" s="51" t="str">
        <f>'[3]Daily Roster'!$E182</f>
        <v>qq</v>
      </c>
      <c r="F182" s="51" t="str">
        <f>'[3]Daily Roster'!$F182</f>
        <v>V.Hill</v>
      </c>
      <c r="G182" s="51" t="str">
        <f>'[3]Daily Roster'!$G182</f>
        <v>K.Tiong</v>
      </c>
      <c r="H182" s="51">
        <f>'[3]Daily Roster'!$H182</f>
        <v>0</v>
      </c>
      <c r="I182" s="51">
        <f>'[3]Daily Roster'!$I182</f>
        <v>0</v>
      </c>
      <c r="J182" s="51">
        <f>'[3]Daily Roster'!$J182</f>
        <v>0</v>
      </c>
      <c r="K182" s="51">
        <f>'[3]Daily Roster'!$K182</f>
        <v>0</v>
      </c>
      <c r="L182" s="51" t="str">
        <f>'[3]Daily Roster'!$L182</f>
        <v>Marisa</v>
      </c>
      <c r="M182" s="51">
        <f>'[3]Daily Roster'!$M182</f>
        <v>0</v>
      </c>
      <c r="N182" s="51">
        <f>'[3]Daily Roster'!$N182</f>
        <v>0</v>
      </c>
      <c r="O182" s="51">
        <f>'[3]Daily Roster'!$O182</f>
        <v>0</v>
      </c>
      <c r="P182" s="51">
        <f>'[3]Daily Roster'!$P182</f>
        <v>0</v>
      </c>
      <c r="Q182" s="51">
        <f>'[3]Daily Roster'!$Q182</f>
        <v>0</v>
      </c>
      <c r="R182" s="51">
        <f>'[3]Daily Roster'!$R182</f>
        <v>0</v>
      </c>
      <c r="S182" s="51" t="str">
        <f>'[3]Daily Roster'!$S182</f>
        <v>Arthur</v>
      </c>
      <c r="T182" s="51" t="str">
        <f>'[3]Daily Roster'!$T182</f>
        <v>Bunmi</v>
      </c>
      <c r="U182" s="51">
        <f>'[3]Daily Roster'!$U182</f>
        <v>0</v>
      </c>
      <c r="V182" s="51">
        <f>'[3]Daily Roster'!$V182</f>
        <v>0</v>
      </c>
      <c r="W182" s="51">
        <f>'[3]Daily Roster'!$W182</f>
        <v>0</v>
      </c>
      <c r="X182" s="51">
        <f>'[3]Daily Roster'!$X182</f>
        <v>0</v>
      </c>
      <c r="Y182" s="51">
        <f>'[3]Daily Roster'!$Y182</f>
        <v>0</v>
      </c>
      <c r="Z182" s="51">
        <f>'[3]Daily Roster'!$Z182</f>
        <v>0</v>
      </c>
      <c r="AA182" s="51">
        <f>'[3]Daily Roster'!$AA182</f>
        <v>0</v>
      </c>
      <c r="AB182" s="51">
        <f>'[3]Daily Roster'!$AB182</f>
        <v>0</v>
      </c>
      <c r="AC182" s="51" t="str">
        <f>'[3]Daily Roster'!$AC182</f>
        <v>S.Sturm</v>
      </c>
      <c r="AD182" s="51" t="str">
        <f>'[3]Daily Roster'!$AD182</f>
        <v>A.Chong</v>
      </c>
      <c r="AE182" s="51">
        <f>'[3]Daily Roster'!$AE182</f>
        <v>0</v>
      </c>
      <c r="AF182" s="51">
        <f>'[3]Daily Roster'!$AF182</f>
        <v>0</v>
      </c>
      <c r="AG182" s="51" t="str">
        <f>'[3]Daily Roster'!$AG182</f>
        <v>N.Dirnbauer</v>
      </c>
      <c r="AH182" s="51" t="str">
        <f>'[3]Daily Roster'!$AH182</f>
        <v>Graham</v>
      </c>
      <c r="AI182" s="51">
        <f>'[3]Daily Roster'!$AI182</f>
        <v>0</v>
      </c>
      <c r="AJ182" s="51">
        <f>'[3]Daily Roster'!$AJ182</f>
        <v>0</v>
      </c>
    </row>
    <row r="183" spans="1:36" x14ac:dyDescent="0.3">
      <c r="A183" s="7">
        <v>43719</v>
      </c>
      <c r="B183" s="1" t="s">
        <v>2</v>
      </c>
      <c r="C183" s="56">
        <f>'[3]Daily Roster'!$C183</f>
        <v>0</v>
      </c>
      <c r="D183" s="56" t="str">
        <f>'[3]Daily Roster'!$D183</f>
        <v>Hayley</v>
      </c>
      <c r="E183" s="51" t="str">
        <f>'[3]Daily Roster'!$E183</f>
        <v>qq</v>
      </c>
      <c r="F183" s="51" t="str">
        <f>'[3]Daily Roster'!$F183</f>
        <v>V.Hill</v>
      </c>
      <c r="G183" s="51" t="str">
        <f>'[3]Daily Roster'!$G183</f>
        <v>K.Tiong</v>
      </c>
      <c r="H183" s="51">
        <f>'[3]Daily Roster'!$H183</f>
        <v>0</v>
      </c>
      <c r="I183" s="51">
        <f>'[3]Daily Roster'!$I183</f>
        <v>0</v>
      </c>
      <c r="J183" s="51">
        <f>'[3]Daily Roster'!$J183</f>
        <v>0</v>
      </c>
      <c r="K183" s="51">
        <f>'[3]Daily Roster'!$K183</f>
        <v>0</v>
      </c>
      <c r="L183" s="51" t="str">
        <f>'[3]Daily Roster'!$L183</f>
        <v>Marisa</v>
      </c>
      <c r="M183" s="51">
        <f>'[3]Daily Roster'!$M183</f>
        <v>0</v>
      </c>
      <c r="N183" s="51">
        <f>'[3]Daily Roster'!$N183</f>
        <v>0</v>
      </c>
      <c r="O183" s="51">
        <f>'[3]Daily Roster'!$O183</f>
        <v>0</v>
      </c>
      <c r="P183" s="51">
        <f>'[3]Daily Roster'!$P183</f>
        <v>0</v>
      </c>
      <c r="Q183" s="51">
        <f>'[3]Daily Roster'!$Q183</f>
        <v>0</v>
      </c>
      <c r="R183" s="51">
        <f>'[3]Daily Roster'!$R183</f>
        <v>0</v>
      </c>
      <c r="S183" s="51" t="str">
        <f>'[3]Daily Roster'!$S183</f>
        <v>Arthur</v>
      </c>
      <c r="T183" s="51" t="str">
        <f>'[3]Daily Roster'!$T183</f>
        <v>Bunmi</v>
      </c>
      <c r="U183" s="51">
        <f>'[3]Daily Roster'!$U183</f>
        <v>0</v>
      </c>
      <c r="V183" s="51">
        <f>'[3]Daily Roster'!$V183</f>
        <v>0</v>
      </c>
      <c r="W183" s="51">
        <f>'[3]Daily Roster'!$W183</f>
        <v>0</v>
      </c>
      <c r="X183" s="51">
        <f>'[3]Daily Roster'!$X183</f>
        <v>0</v>
      </c>
      <c r="Y183" s="51">
        <f>'[3]Daily Roster'!$Y183</f>
        <v>0</v>
      </c>
      <c r="Z183" s="51">
        <f>'[3]Daily Roster'!$Z183</f>
        <v>0</v>
      </c>
      <c r="AA183" s="51">
        <f>'[3]Daily Roster'!$AA183</f>
        <v>0</v>
      </c>
      <c r="AB183" s="51">
        <f>'[3]Daily Roster'!$AB183</f>
        <v>0</v>
      </c>
      <c r="AC183" s="51" t="str">
        <f>'[3]Daily Roster'!$AC183</f>
        <v>S.Sturm</v>
      </c>
      <c r="AD183" s="51" t="str">
        <f>'[3]Daily Roster'!$AD183</f>
        <v>A.Chong</v>
      </c>
      <c r="AE183" s="51">
        <f>'[3]Daily Roster'!$AE183</f>
        <v>0</v>
      </c>
      <c r="AF183" s="51">
        <f>'[3]Daily Roster'!$AF183</f>
        <v>0</v>
      </c>
      <c r="AG183" s="51" t="str">
        <f>'[3]Daily Roster'!$AG183</f>
        <v>N.Dirnbauer</v>
      </c>
      <c r="AH183" s="51" t="str">
        <f>'[3]Daily Roster'!$AH183</f>
        <v>Graham</v>
      </c>
      <c r="AI183" s="51">
        <f>'[3]Daily Roster'!$AI183</f>
        <v>0</v>
      </c>
      <c r="AJ183" s="51">
        <f>'[3]Daily Roster'!$AJ183</f>
        <v>0</v>
      </c>
    </row>
    <row r="184" spans="1:36" x14ac:dyDescent="0.3">
      <c r="A184" s="7">
        <v>43720</v>
      </c>
      <c r="B184" s="1" t="s">
        <v>3</v>
      </c>
      <c r="C184" s="56">
        <f>'[3]Daily Roster'!$C184</f>
        <v>0</v>
      </c>
      <c r="D184" s="56" t="str">
        <f>'[3]Daily Roster'!$D184</f>
        <v>Hayley</v>
      </c>
      <c r="E184" s="51" t="str">
        <f>'[3]Daily Roster'!$E184</f>
        <v>qq</v>
      </c>
      <c r="F184" s="51" t="str">
        <f>'[3]Daily Roster'!$F184</f>
        <v>V.Hill</v>
      </c>
      <c r="G184" s="51" t="str">
        <f>'[3]Daily Roster'!$G184</f>
        <v>K.Tiong</v>
      </c>
      <c r="H184" s="51">
        <f>'[3]Daily Roster'!$H184</f>
        <v>0</v>
      </c>
      <c r="I184" s="51">
        <f>'[3]Daily Roster'!$I184</f>
        <v>0</v>
      </c>
      <c r="J184" s="51">
        <f>'[3]Daily Roster'!$J184</f>
        <v>0</v>
      </c>
      <c r="K184" s="51">
        <f>'[3]Daily Roster'!$K184</f>
        <v>0</v>
      </c>
      <c r="L184" s="51" t="str">
        <f>'[3]Daily Roster'!$L184</f>
        <v>Marisa</v>
      </c>
      <c r="M184" s="51">
        <f>'[3]Daily Roster'!$M184</f>
        <v>0</v>
      </c>
      <c r="N184" s="51">
        <f>'[3]Daily Roster'!$N184</f>
        <v>0</v>
      </c>
      <c r="O184" s="51">
        <f>'[3]Daily Roster'!$O184</f>
        <v>0</v>
      </c>
      <c r="P184" s="51">
        <f>'[3]Daily Roster'!$P184</f>
        <v>0</v>
      </c>
      <c r="Q184" s="51">
        <f>'[3]Daily Roster'!$Q184</f>
        <v>0</v>
      </c>
      <c r="R184" s="51">
        <f>'[3]Daily Roster'!$R184</f>
        <v>0</v>
      </c>
      <c r="S184" s="51" t="str">
        <f>'[3]Daily Roster'!$S184</f>
        <v>Arthur</v>
      </c>
      <c r="T184" s="51" t="str">
        <f>'[3]Daily Roster'!$T184</f>
        <v>Bunmi</v>
      </c>
      <c r="U184" s="51">
        <f>'[3]Daily Roster'!$U184</f>
        <v>0</v>
      </c>
      <c r="V184" s="51">
        <f>'[3]Daily Roster'!$V184</f>
        <v>0</v>
      </c>
      <c r="W184" s="51">
        <f>'[3]Daily Roster'!$W184</f>
        <v>0</v>
      </c>
      <c r="X184" s="51">
        <f>'[3]Daily Roster'!$X184</f>
        <v>0</v>
      </c>
      <c r="Y184" s="51">
        <f>'[3]Daily Roster'!$Y184</f>
        <v>0</v>
      </c>
      <c r="Z184" s="51">
        <f>'[3]Daily Roster'!$Z184</f>
        <v>0</v>
      </c>
      <c r="AA184" s="51">
        <f>'[3]Daily Roster'!$AA184</f>
        <v>0</v>
      </c>
      <c r="AB184" s="51">
        <f>'[3]Daily Roster'!$AB184</f>
        <v>0</v>
      </c>
      <c r="AC184" s="51" t="str">
        <f>'[3]Daily Roster'!$AC184</f>
        <v>S.Sturm</v>
      </c>
      <c r="AD184" s="51" t="str">
        <f>'[3]Daily Roster'!$AD184</f>
        <v>A.Chong</v>
      </c>
      <c r="AE184" s="51">
        <f>'[3]Daily Roster'!$AE184</f>
        <v>0</v>
      </c>
      <c r="AF184" s="51">
        <f>'[3]Daily Roster'!$AF184</f>
        <v>0</v>
      </c>
      <c r="AG184" s="51" t="str">
        <f>'[3]Daily Roster'!$AG184</f>
        <v>N.Dirnbauer</v>
      </c>
      <c r="AH184" s="51" t="str">
        <f>'[3]Daily Roster'!$AH184</f>
        <v>Graham</v>
      </c>
      <c r="AI184" s="51">
        <f>'[3]Daily Roster'!$AI184</f>
        <v>0</v>
      </c>
      <c r="AJ184" s="51">
        <f>'[3]Daily Roster'!$AJ184</f>
        <v>0</v>
      </c>
    </row>
    <row r="185" spans="1:36" x14ac:dyDescent="0.3">
      <c r="A185" s="7">
        <v>43721</v>
      </c>
      <c r="B185" s="1" t="s">
        <v>4</v>
      </c>
      <c r="C185" s="56">
        <f>'[3]Daily Roster'!$C185</f>
        <v>0</v>
      </c>
      <c r="D185" s="56" t="str">
        <f>'[3]Daily Roster'!$D185</f>
        <v>Hayley</v>
      </c>
      <c r="E185" s="51" t="str">
        <f>'[3]Daily Roster'!$E185</f>
        <v>qq</v>
      </c>
      <c r="F185" s="51" t="str">
        <f>'[3]Daily Roster'!$F185</f>
        <v>V.Hill</v>
      </c>
      <c r="G185" s="51" t="str">
        <f>'[3]Daily Roster'!$G185</f>
        <v>qq</v>
      </c>
      <c r="H185" s="51">
        <f>'[3]Daily Roster'!$H185</f>
        <v>0</v>
      </c>
      <c r="I185" s="51">
        <f>'[3]Daily Roster'!$I185</f>
        <v>0</v>
      </c>
      <c r="J185" s="51">
        <f>'[3]Daily Roster'!$J185</f>
        <v>0</v>
      </c>
      <c r="K185" s="51">
        <f>'[3]Daily Roster'!$K185</f>
        <v>0</v>
      </c>
      <c r="L185" s="51" t="str">
        <f>'[3]Daily Roster'!$L185</f>
        <v>qq</v>
      </c>
      <c r="M185" s="51">
        <f>'[3]Daily Roster'!$M185</f>
        <v>0</v>
      </c>
      <c r="N185" s="51">
        <f>'[3]Daily Roster'!$N185</f>
        <v>0</v>
      </c>
      <c r="O185" s="51">
        <f>'[3]Daily Roster'!$O185</f>
        <v>0</v>
      </c>
      <c r="P185" s="51">
        <f>'[3]Daily Roster'!$P185</f>
        <v>0</v>
      </c>
      <c r="Q185" s="51">
        <f>'[3]Daily Roster'!$Q185</f>
        <v>0</v>
      </c>
      <c r="R185" s="51">
        <f>'[3]Daily Roster'!$R185</f>
        <v>0</v>
      </c>
      <c r="S185" s="51" t="str">
        <f>'[3]Daily Roster'!$S185</f>
        <v>Arthur</v>
      </c>
      <c r="T185" s="51" t="str">
        <f>'[3]Daily Roster'!$T185</f>
        <v>Bunmi</v>
      </c>
      <c r="U185" s="51">
        <f>'[3]Daily Roster'!$U185</f>
        <v>0</v>
      </c>
      <c r="V185" s="51">
        <f>'[3]Daily Roster'!$V185</f>
        <v>0</v>
      </c>
      <c r="W185" s="51">
        <f>'[3]Daily Roster'!$W185</f>
        <v>0</v>
      </c>
      <c r="X185" s="51">
        <f>'[3]Daily Roster'!$X185</f>
        <v>0</v>
      </c>
      <c r="Y185" s="51">
        <f>'[3]Daily Roster'!$Y185</f>
        <v>0</v>
      </c>
      <c r="Z185" s="51">
        <f>'[3]Daily Roster'!$Z185</f>
        <v>0</v>
      </c>
      <c r="AA185" s="51">
        <f>'[3]Daily Roster'!$AA185</f>
        <v>0</v>
      </c>
      <c r="AB185" s="51">
        <f>'[3]Daily Roster'!$AB185</f>
        <v>0</v>
      </c>
      <c r="AC185" s="51" t="str">
        <f>'[3]Daily Roster'!$AC185</f>
        <v>S.Sturm</v>
      </c>
      <c r="AD185" s="51" t="str">
        <f>'[3]Daily Roster'!$AD185</f>
        <v>A.Chong</v>
      </c>
      <c r="AE185" s="51">
        <f>'[3]Daily Roster'!$AE185</f>
        <v>0</v>
      </c>
      <c r="AF185" s="51">
        <f>'[3]Daily Roster'!$AF185</f>
        <v>0</v>
      </c>
      <c r="AG185" s="51" t="str">
        <f>'[3]Daily Roster'!$AG185</f>
        <v>N.Dirnbauer</v>
      </c>
      <c r="AH185" s="51" t="str">
        <f>'[3]Daily Roster'!$AH185</f>
        <v>Graham</v>
      </c>
      <c r="AI185" s="51">
        <f>'[3]Daily Roster'!$AI185</f>
        <v>0</v>
      </c>
      <c r="AJ185" s="51">
        <f>'[3]Daily Roster'!$AJ185</f>
        <v>0</v>
      </c>
    </row>
    <row r="186" spans="1:36" x14ac:dyDescent="0.3">
      <c r="A186" s="7">
        <v>43724</v>
      </c>
      <c r="B186" s="1" t="s">
        <v>5</v>
      </c>
      <c r="C186" s="56">
        <f>'[3]Daily Roster'!$C186</f>
        <v>0</v>
      </c>
      <c r="D186" s="56" t="str">
        <f>'[3]Daily Roster'!$D186</f>
        <v>Bronwyn</v>
      </c>
      <c r="E186" s="51" t="str">
        <f>'[3]Daily Roster'!$E186</f>
        <v>Stav</v>
      </c>
      <c r="F186" s="51" t="str">
        <f>'[3]Daily Roster'!$F186</f>
        <v>V.Hill</v>
      </c>
      <c r="G186" s="51" t="str">
        <f>'[3]Daily Roster'!$G186</f>
        <v>qq</v>
      </c>
      <c r="H186" s="51">
        <f>'[3]Daily Roster'!$H186</f>
        <v>0</v>
      </c>
      <c r="I186" s="51">
        <f>'[3]Daily Roster'!$I186</f>
        <v>0</v>
      </c>
      <c r="J186" s="51">
        <f>'[3]Daily Roster'!$J186</f>
        <v>0</v>
      </c>
      <c r="K186" s="51">
        <f>'[3]Daily Roster'!$K186</f>
        <v>0</v>
      </c>
      <c r="L186" s="51" t="str">
        <f>'[3]Daily Roster'!$L186</f>
        <v>qq</v>
      </c>
      <c r="M186" s="51">
        <f>'[3]Daily Roster'!$M186</f>
        <v>0</v>
      </c>
      <c r="N186" s="51">
        <f>'[3]Daily Roster'!$N186</f>
        <v>0</v>
      </c>
      <c r="O186" s="51">
        <f>'[3]Daily Roster'!$O186</f>
        <v>0</v>
      </c>
      <c r="P186" s="51">
        <f>'[3]Daily Roster'!$P186</f>
        <v>0</v>
      </c>
      <c r="Q186" s="51">
        <f>'[3]Daily Roster'!$Q186</f>
        <v>0</v>
      </c>
      <c r="R186" s="51">
        <f>'[3]Daily Roster'!$R186</f>
        <v>0</v>
      </c>
      <c r="S186" s="51" t="str">
        <f>'[3]Daily Roster'!$S186</f>
        <v>Arthur</v>
      </c>
      <c r="T186" s="51" t="str">
        <f>'[3]Daily Roster'!$T186</f>
        <v>Bunmi</v>
      </c>
      <c r="U186" s="51">
        <f>'[3]Daily Roster'!$U186</f>
        <v>0</v>
      </c>
      <c r="V186" s="51">
        <f>'[3]Daily Roster'!$V186</f>
        <v>0</v>
      </c>
      <c r="W186" s="51">
        <f>'[3]Daily Roster'!$W186</f>
        <v>0</v>
      </c>
      <c r="X186" s="51">
        <f>'[3]Daily Roster'!$X186</f>
        <v>0</v>
      </c>
      <c r="Y186" s="51">
        <f>'[3]Daily Roster'!$Y186</f>
        <v>0</v>
      </c>
      <c r="Z186" s="51">
        <f>'[3]Daily Roster'!$Z186</f>
        <v>0</v>
      </c>
      <c r="AA186" s="51">
        <f>'[3]Daily Roster'!$AA186</f>
        <v>0</v>
      </c>
      <c r="AB186" s="51">
        <f>'[3]Daily Roster'!$AB186</f>
        <v>0</v>
      </c>
      <c r="AC186" s="51" t="str">
        <f>'[3]Daily Roster'!$AC186</f>
        <v>S.Sturm</v>
      </c>
      <c r="AD186" s="51" t="str">
        <f>'[3]Daily Roster'!$AD186</f>
        <v>A.Chong</v>
      </c>
      <c r="AE186" s="51">
        <f>'[3]Daily Roster'!$AE186</f>
        <v>0</v>
      </c>
      <c r="AF186" s="51">
        <f>'[3]Daily Roster'!$AF186</f>
        <v>0</v>
      </c>
      <c r="AG186" s="51" t="str">
        <f>'[3]Daily Roster'!$AG186</f>
        <v>N.Dirnbauer</v>
      </c>
      <c r="AH186" s="51" t="str">
        <f>'[3]Daily Roster'!$AH186</f>
        <v>Graham</v>
      </c>
      <c r="AI186" s="51">
        <f>'[3]Daily Roster'!$AI186</f>
        <v>0</v>
      </c>
      <c r="AJ186" s="51">
        <f>'[3]Daily Roster'!$AJ186</f>
        <v>0</v>
      </c>
    </row>
    <row r="187" spans="1:36" x14ac:dyDescent="0.3">
      <c r="A187" s="7">
        <v>43725</v>
      </c>
      <c r="B187" s="1" t="s">
        <v>1</v>
      </c>
      <c r="C187" s="56">
        <f>'[3]Daily Roster'!$C187</f>
        <v>0</v>
      </c>
      <c r="D187" s="56" t="str">
        <f>'[3]Daily Roster'!$D187</f>
        <v>Bronwyn</v>
      </c>
      <c r="E187" s="51" t="str">
        <f>'[3]Daily Roster'!$E187</f>
        <v>qq</v>
      </c>
      <c r="F187" s="51" t="str">
        <f>'[3]Daily Roster'!$F187</f>
        <v>V.Hill</v>
      </c>
      <c r="G187" s="51" t="str">
        <f>'[3]Daily Roster'!$G187</f>
        <v>qq</v>
      </c>
      <c r="H187" s="51">
        <f>'[3]Daily Roster'!$H187</f>
        <v>0</v>
      </c>
      <c r="I187" s="51">
        <f>'[3]Daily Roster'!$I187</f>
        <v>0</v>
      </c>
      <c r="J187" s="51">
        <f>'[3]Daily Roster'!$J187</f>
        <v>0</v>
      </c>
      <c r="K187" s="51">
        <f>'[3]Daily Roster'!$K187</f>
        <v>0</v>
      </c>
      <c r="L187" s="51" t="str">
        <f>'[3]Daily Roster'!$L187</f>
        <v>Marisa</v>
      </c>
      <c r="M187" s="51">
        <f>'[3]Daily Roster'!$M187</f>
        <v>0</v>
      </c>
      <c r="N187" s="51">
        <f>'[3]Daily Roster'!$N187</f>
        <v>0</v>
      </c>
      <c r="O187" s="51">
        <f>'[3]Daily Roster'!$O187</f>
        <v>0</v>
      </c>
      <c r="P187" s="51">
        <f>'[3]Daily Roster'!$P187</f>
        <v>0</v>
      </c>
      <c r="Q187" s="51">
        <f>'[3]Daily Roster'!$Q187</f>
        <v>0</v>
      </c>
      <c r="R187" s="51">
        <f>'[3]Daily Roster'!$R187</f>
        <v>0</v>
      </c>
      <c r="S187" s="51" t="str">
        <f>'[3]Daily Roster'!$S187</f>
        <v>Arthur</v>
      </c>
      <c r="T187" s="51" t="str">
        <f>'[3]Daily Roster'!$T187</f>
        <v>Bunmi</v>
      </c>
      <c r="U187" s="51">
        <f>'[3]Daily Roster'!$U187</f>
        <v>0</v>
      </c>
      <c r="V187" s="51">
        <f>'[3]Daily Roster'!$V187</f>
        <v>0</v>
      </c>
      <c r="W187" s="51">
        <f>'[3]Daily Roster'!$W187</f>
        <v>0</v>
      </c>
      <c r="X187" s="51">
        <f>'[3]Daily Roster'!$X187</f>
        <v>0</v>
      </c>
      <c r="Y187" s="51">
        <f>'[3]Daily Roster'!$Y187</f>
        <v>0</v>
      </c>
      <c r="Z187" s="51">
        <f>'[3]Daily Roster'!$Z187</f>
        <v>0</v>
      </c>
      <c r="AA187" s="51">
        <f>'[3]Daily Roster'!$AA187</f>
        <v>0</v>
      </c>
      <c r="AB187" s="51">
        <f>'[3]Daily Roster'!$AB187</f>
        <v>0</v>
      </c>
      <c r="AC187" s="51" t="str">
        <f>'[3]Daily Roster'!$AC187</f>
        <v>S.Sturm</v>
      </c>
      <c r="AD187" s="51" t="str">
        <f>'[3]Daily Roster'!$AD187</f>
        <v>A.Chong</v>
      </c>
      <c r="AE187" s="51">
        <f>'[3]Daily Roster'!$AE187</f>
        <v>0</v>
      </c>
      <c r="AF187" s="51">
        <f>'[3]Daily Roster'!$AF187</f>
        <v>0</v>
      </c>
      <c r="AG187" s="51" t="str">
        <f>'[3]Daily Roster'!$AG187</f>
        <v>N.Dirnbauer</v>
      </c>
      <c r="AH187" s="51" t="str">
        <f>'[3]Daily Roster'!$AH187</f>
        <v>Graham</v>
      </c>
      <c r="AI187" s="51">
        <f>'[3]Daily Roster'!$AI187</f>
        <v>0</v>
      </c>
      <c r="AJ187" s="51">
        <f>'[3]Daily Roster'!$AJ187</f>
        <v>0</v>
      </c>
    </row>
    <row r="188" spans="1:36" x14ac:dyDescent="0.3">
      <c r="A188" s="7">
        <v>43726</v>
      </c>
      <c r="B188" s="1" t="s">
        <v>2</v>
      </c>
      <c r="C188" s="56">
        <f>'[3]Daily Roster'!$C188</f>
        <v>0</v>
      </c>
      <c r="D188" s="56" t="str">
        <f>'[3]Daily Roster'!$D188</f>
        <v>Bronwyn</v>
      </c>
      <c r="E188" s="51" t="str">
        <f>'[3]Daily Roster'!$E188</f>
        <v>Hayley</v>
      </c>
      <c r="F188" s="51" t="str">
        <f>'[3]Daily Roster'!$F188</f>
        <v>V.Hill</v>
      </c>
      <c r="G188" s="51" t="str">
        <f>'[3]Daily Roster'!$G188</f>
        <v>K.Tiong</v>
      </c>
      <c r="H188" s="51">
        <f>'[3]Daily Roster'!$H188</f>
        <v>0</v>
      </c>
      <c r="I188" s="51">
        <f>'[3]Daily Roster'!$I188</f>
        <v>0</v>
      </c>
      <c r="J188" s="51">
        <f>'[3]Daily Roster'!$J188</f>
        <v>0</v>
      </c>
      <c r="K188" s="51">
        <f>'[3]Daily Roster'!$K188</f>
        <v>0</v>
      </c>
      <c r="L188" s="51" t="str">
        <f>'[3]Daily Roster'!$L188</f>
        <v>Marisa</v>
      </c>
      <c r="M188" s="51">
        <f>'[3]Daily Roster'!$M188</f>
        <v>0</v>
      </c>
      <c r="N188" s="51">
        <f>'[3]Daily Roster'!$N188</f>
        <v>0</v>
      </c>
      <c r="O188" s="51">
        <f>'[3]Daily Roster'!$O188</f>
        <v>0</v>
      </c>
      <c r="P188" s="51">
        <f>'[3]Daily Roster'!$P188</f>
        <v>0</v>
      </c>
      <c r="Q188" s="51">
        <f>'[3]Daily Roster'!$Q188</f>
        <v>0</v>
      </c>
      <c r="R188" s="51">
        <f>'[3]Daily Roster'!$R188</f>
        <v>0</v>
      </c>
      <c r="S188" s="51" t="str">
        <f>'[3]Daily Roster'!$S188</f>
        <v>Arthur</v>
      </c>
      <c r="T188" s="51" t="str">
        <f>'[3]Daily Roster'!$T188</f>
        <v>Bunmi</v>
      </c>
      <c r="U188" s="51">
        <f>'[3]Daily Roster'!$U188</f>
        <v>0</v>
      </c>
      <c r="V188" s="51">
        <f>'[3]Daily Roster'!$V188</f>
        <v>0</v>
      </c>
      <c r="W188" s="51">
        <f>'[3]Daily Roster'!$W188</f>
        <v>0</v>
      </c>
      <c r="X188" s="51">
        <f>'[3]Daily Roster'!$X188</f>
        <v>0</v>
      </c>
      <c r="Y188" s="51">
        <f>'[3]Daily Roster'!$Y188</f>
        <v>0</v>
      </c>
      <c r="Z188" s="51">
        <f>'[3]Daily Roster'!$Z188</f>
        <v>0</v>
      </c>
      <c r="AA188" s="51">
        <f>'[3]Daily Roster'!$AA188</f>
        <v>0</v>
      </c>
      <c r="AB188" s="51">
        <f>'[3]Daily Roster'!$AB188</f>
        <v>0</v>
      </c>
      <c r="AC188" s="51" t="str">
        <f>'[3]Daily Roster'!$AC188</f>
        <v>S.Sturm</v>
      </c>
      <c r="AD188" s="51" t="str">
        <f>'[3]Daily Roster'!$AD188</f>
        <v>A.Chong</v>
      </c>
      <c r="AE188" s="51">
        <f>'[3]Daily Roster'!$AE188</f>
        <v>0</v>
      </c>
      <c r="AF188" s="51">
        <f>'[3]Daily Roster'!$AF188</f>
        <v>0</v>
      </c>
      <c r="AG188" s="51" t="str">
        <f>'[3]Daily Roster'!$AG188</f>
        <v>N.Dirnbauer</v>
      </c>
      <c r="AH188" s="51" t="str">
        <f>'[3]Daily Roster'!$AH188</f>
        <v>Graham</v>
      </c>
      <c r="AI188" s="51">
        <f>'[3]Daily Roster'!$AI188</f>
        <v>0</v>
      </c>
      <c r="AJ188" s="51">
        <f>'[3]Daily Roster'!$AJ188</f>
        <v>0</v>
      </c>
    </row>
    <row r="189" spans="1:36" x14ac:dyDescent="0.3">
      <c r="A189" s="7">
        <v>43727</v>
      </c>
      <c r="B189" s="1" t="s">
        <v>3</v>
      </c>
      <c r="C189" s="56">
        <f>'[3]Daily Roster'!$C189</f>
        <v>0</v>
      </c>
      <c r="D189" s="56" t="str">
        <f>'[3]Daily Roster'!$D189</f>
        <v>Hayley</v>
      </c>
      <c r="E189" s="51" t="str">
        <f>'[3]Daily Roster'!$E189</f>
        <v>qq</v>
      </c>
      <c r="F189" s="51" t="str">
        <f>'[3]Daily Roster'!$F189</f>
        <v>V.Hill</v>
      </c>
      <c r="G189" s="51" t="str">
        <f>'[3]Daily Roster'!$G189</f>
        <v>K.Tiong</v>
      </c>
      <c r="H189" s="51">
        <f>'[3]Daily Roster'!$H189</f>
        <v>0</v>
      </c>
      <c r="I189" s="51">
        <f>'[3]Daily Roster'!$I189</f>
        <v>0</v>
      </c>
      <c r="J189" s="51">
        <f>'[3]Daily Roster'!$J189</f>
        <v>0</v>
      </c>
      <c r="K189" s="51">
        <f>'[3]Daily Roster'!$K189</f>
        <v>0</v>
      </c>
      <c r="L189" s="51" t="str">
        <f>'[3]Daily Roster'!$L189</f>
        <v>Marisa</v>
      </c>
      <c r="M189" s="51">
        <f>'[3]Daily Roster'!$M189</f>
        <v>0</v>
      </c>
      <c r="N189" s="51">
        <f>'[3]Daily Roster'!$N189</f>
        <v>0</v>
      </c>
      <c r="O189" s="51">
        <f>'[3]Daily Roster'!$O189</f>
        <v>0</v>
      </c>
      <c r="P189" s="51">
        <f>'[3]Daily Roster'!$P189</f>
        <v>0</v>
      </c>
      <c r="Q189" s="51">
        <f>'[3]Daily Roster'!$Q189</f>
        <v>0</v>
      </c>
      <c r="R189" s="51">
        <f>'[3]Daily Roster'!$R189</f>
        <v>0</v>
      </c>
      <c r="S189" s="51" t="str">
        <f>'[3]Daily Roster'!$S189</f>
        <v>Arthur</v>
      </c>
      <c r="T189" s="51" t="str">
        <f>'[3]Daily Roster'!$T189</f>
        <v>Bunmi</v>
      </c>
      <c r="U189" s="51">
        <f>'[3]Daily Roster'!$U189</f>
        <v>0</v>
      </c>
      <c r="V189" s="51">
        <f>'[3]Daily Roster'!$V189</f>
        <v>0</v>
      </c>
      <c r="W189" s="51">
        <f>'[3]Daily Roster'!$W189</f>
        <v>0</v>
      </c>
      <c r="X189" s="51">
        <f>'[3]Daily Roster'!$X189</f>
        <v>0</v>
      </c>
      <c r="Y189" s="51">
        <f>'[3]Daily Roster'!$Y189</f>
        <v>0</v>
      </c>
      <c r="Z189" s="51">
        <f>'[3]Daily Roster'!$Z189</f>
        <v>0</v>
      </c>
      <c r="AA189" s="51">
        <f>'[3]Daily Roster'!$AA189</f>
        <v>0</v>
      </c>
      <c r="AB189" s="51">
        <f>'[3]Daily Roster'!$AB189</f>
        <v>0</v>
      </c>
      <c r="AC189" s="51" t="str">
        <f>'[3]Daily Roster'!$AC189</f>
        <v>S.Sturm</v>
      </c>
      <c r="AD189" s="51" t="str">
        <f>'[3]Daily Roster'!$AD189</f>
        <v>A.Chong</v>
      </c>
      <c r="AE189" s="51">
        <f>'[3]Daily Roster'!$AE189</f>
        <v>0</v>
      </c>
      <c r="AF189" s="51">
        <f>'[3]Daily Roster'!$AF189</f>
        <v>0</v>
      </c>
      <c r="AG189" s="51" t="str">
        <f>'[3]Daily Roster'!$AG189</f>
        <v>N.Dirnbauer</v>
      </c>
      <c r="AH189" s="51" t="str">
        <f>'[3]Daily Roster'!$AH189</f>
        <v>Graham</v>
      </c>
      <c r="AI189" s="51">
        <f>'[3]Daily Roster'!$AI189</f>
        <v>0</v>
      </c>
      <c r="AJ189" s="51">
        <f>'[3]Daily Roster'!$AJ189</f>
        <v>0</v>
      </c>
    </row>
    <row r="190" spans="1:36" x14ac:dyDescent="0.3">
      <c r="A190" s="7">
        <v>43728</v>
      </c>
      <c r="B190" s="1" t="s">
        <v>4</v>
      </c>
      <c r="C190" s="56">
        <f>'[3]Daily Roster'!$C190</f>
        <v>0</v>
      </c>
      <c r="D190" s="56" t="str">
        <f>'[3]Daily Roster'!$D190</f>
        <v>qq</v>
      </c>
      <c r="E190" s="51" t="str">
        <f>'[3]Daily Roster'!$E190</f>
        <v>qq</v>
      </c>
      <c r="F190" s="51" t="str">
        <f>'[3]Daily Roster'!$F190</f>
        <v>V.Hill</v>
      </c>
      <c r="G190" s="51" t="str">
        <f>'[3]Daily Roster'!$G190</f>
        <v>qq</v>
      </c>
      <c r="H190" s="51">
        <f>'[3]Daily Roster'!$H190</f>
        <v>0</v>
      </c>
      <c r="I190" s="51">
        <f>'[3]Daily Roster'!$I190</f>
        <v>0</v>
      </c>
      <c r="J190" s="51">
        <f>'[3]Daily Roster'!$J190</f>
        <v>0</v>
      </c>
      <c r="K190" s="51">
        <f>'[3]Daily Roster'!$K190</f>
        <v>0</v>
      </c>
      <c r="L190" s="51" t="str">
        <f>'[3]Daily Roster'!$L190</f>
        <v>qq</v>
      </c>
      <c r="M190" s="51">
        <f>'[3]Daily Roster'!$M190</f>
        <v>0</v>
      </c>
      <c r="N190" s="51">
        <f>'[3]Daily Roster'!$N190</f>
        <v>0</v>
      </c>
      <c r="O190" s="51">
        <f>'[3]Daily Roster'!$O190</f>
        <v>0</v>
      </c>
      <c r="P190" s="51">
        <f>'[3]Daily Roster'!$P190</f>
        <v>0</v>
      </c>
      <c r="Q190" s="51">
        <f>'[3]Daily Roster'!$Q190</f>
        <v>0</v>
      </c>
      <c r="R190" s="51">
        <f>'[3]Daily Roster'!$R190</f>
        <v>0</v>
      </c>
      <c r="S190" s="51" t="str">
        <f>'[3]Daily Roster'!$S190</f>
        <v>Arthur</v>
      </c>
      <c r="T190" s="51" t="str">
        <f>'[3]Daily Roster'!$T190</f>
        <v>Bunmi</v>
      </c>
      <c r="U190" s="51">
        <f>'[3]Daily Roster'!$U190</f>
        <v>0</v>
      </c>
      <c r="V190" s="51">
        <f>'[3]Daily Roster'!$V190</f>
        <v>0</v>
      </c>
      <c r="W190" s="51">
        <f>'[3]Daily Roster'!$W190</f>
        <v>0</v>
      </c>
      <c r="X190" s="51">
        <f>'[3]Daily Roster'!$X190</f>
        <v>0</v>
      </c>
      <c r="Y190" s="51">
        <f>'[3]Daily Roster'!$Y190</f>
        <v>0</v>
      </c>
      <c r="Z190" s="51">
        <f>'[3]Daily Roster'!$Z190</f>
        <v>0</v>
      </c>
      <c r="AA190" s="51">
        <f>'[3]Daily Roster'!$AA190</f>
        <v>0</v>
      </c>
      <c r="AB190" s="51">
        <f>'[3]Daily Roster'!$AB190</f>
        <v>0</v>
      </c>
      <c r="AC190" s="51" t="str">
        <f>'[3]Daily Roster'!$AC190</f>
        <v>S.Sturm</v>
      </c>
      <c r="AD190" s="51" t="str">
        <f>'[3]Daily Roster'!$AD190</f>
        <v>A.Chong</v>
      </c>
      <c r="AE190" s="51">
        <f>'[3]Daily Roster'!$AE190</f>
        <v>0</v>
      </c>
      <c r="AF190" s="51">
        <f>'[3]Daily Roster'!$AF190</f>
        <v>0</v>
      </c>
      <c r="AG190" s="51" t="str">
        <f>'[3]Daily Roster'!$AG190</f>
        <v>N.Dirnbauer</v>
      </c>
      <c r="AH190" s="51" t="str">
        <f>'[3]Daily Roster'!$AH190</f>
        <v>Graham</v>
      </c>
      <c r="AI190" s="51">
        <f>'[3]Daily Roster'!$AI190</f>
        <v>0</v>
      </c>
      <c r="AJ190" s="51">
        <f>'[3]Daily Roster'!$AJ190</f>
        <v>0</v>
      </c>
    </row>
    <row r="191" spans="1:36" x14ac:dyDescent="0.3">
      <c r="A191" s="7">
        <v>43731</v>
      </c>
      <c r="B191" s="1" t="s">
        <v>5</v>
      </c>
      <c r="C191" s="56">
        <f>'[3]Daily Roster'!$C191</f>
        <v>0</v>
      </c>
      <c r="D191" s="56" t="str">
        <f>'[3]Daily Roster'!$D191</f>
        <v>Bronwyn</v>
      </c>
      <c r="E191" s="51" t="str">
        <f>'[3]Daily Roster'!$E191</f>
        <v>Stav</v>
      </c>
      <c r="F191" s="51" t="str">
        <f>'[3]Daily Roster'!$F191</f>
        <v>V.Hill</v>
      </c>
      <c r="G191" s="51" t="str">
        <f>'[3]Daily Roster'!$G191</f>
        <v>qq</v>
      </c>
      <c r="H191" s="51">
        <f>'[3]Daily Roster'!$H191</f>
        <v>0</v>
      </c>
      <c r="I191" s="51">
        <f>'[3]Daily Roster'!$I191</f>
        <v>0</v>
      </c>
      <c r="J191" s="51">
        <f>'[3]Daily Roster'!$J191</f>
        <v>0</v>
      </c>
      <c r="K191" s="51">
        <f>'[3]Daily Roster'!$K191</f>
        <v>0</v>
      </c>
      <c r="L191" s="51" t="str">
        <f>'[3]Daily Roster'!$L191</f>
        <v>qq</v>
      </c>
      <c r="M191" s="51">
        <f>'[3]Daily Roster'!$M191</f>
        <v>0</v>
      </c>
      <c r="N191" s="51">
        <f>'[3]Daily Roster'!$N191</f>
        <v>0</v>
      </c>
      <c r="O191" s="51">
        <f>'[3]Daily Roster'!$O191</f>
        <v>0</v>
      </c>
      <c r="P191" s="51">
        <f>'[3]Daily Roster'!$P191</f>
        <v>0</v>
      </c>
      <c r="Q191" s="51">
        <f>'[3]Daily Roster'!$Q191</f>
        <v>0</v>
      </c>
      <c r="R191" s="51">
        <f>'[3]Daily Roster'!$R191</f>
        <v>0</v>
      </c>
      <c r="S191" s="51" t="str">
        <f>'[3]Daily Roster'!$S191</f>
        <v>Arthur</v>
      </c>
      <c r="T191" s="51" t="str">
        <f>'[3]Daily Roster'!$T191</f>
        <v>Bunmi</v>
      </c>
      <c r="U191" s="51">
        <f>'[3]Daily Roster'!$U191</f>
        <v>0</v>
      </c>
      <c r="V191" s="51">
        <f>'[3]Daily Roster'!$V191</f>
        <v>0</v>
      </c>
      <c r="W191" s="51">
        <f>'[3]Daily Roster'!$W191</f>
        <v>0</v>
      </c>
      <c r="X191" s="51">
        <f>'[3]Daily Roster'!$X191</f>
        <v>0</v>
      </c>
      <c r="Y191" s="51">
        <f>'[3]Daily Roster'!$Y191</f>
        <v>0</v>
      </c>
      <c r="Z191" s="51">
        <f>'[3]Daily Roster'!$Z191</f>
        <v>0</v>
      </c>
      <c r="AA191" s="51">
        <f>'[3]Daily Roster'!$AA191</f>
        <v>0</v>
      </c>
      <c r="AB191" s="51">
        <f>'[3]Daily Roster'!$AB191</f>
        <v>0</v>
      </c>
      <c r="AC191" s="51" t="str">
        <f>'[3]Daily Roster'!$AC191</f>
        <v>S.Sturm</v>
      </c>
      <c r="AD191" s="51" t="str">
        <f>'[3]Daily Roster'!$AD191</f>
        <v>A.Chong</v>
      </c>
      <c r="AE191" s="51">
        <f>'[3]Daily Roster'!$AE191</f>
        <v>0</v>
      </c>
      <c r="AF191" s="51">
        <f>'[3]Daily Roster'!$AF191</f>
        <v>0</v>
      </c>
      <c r="AG191" s="51" t="str">
        <f>'[3]Daily Roster'!$AG191</f>
        <v>N.Dirnbauer</v>
      </c>
      <c r="AH191" s="51" t="str">
        <f>'[3]Daily Roster'!$AH191</f>
        <v>Graham</v>
      </c>
      <c r="AI191" s="51">
        <f>'[3]Daily Roster'!$AI191</f>
        <v>0</v>
      </c>
      <c r="AJ191" s="51">
        <f>'[3]Daily Roster'!$AJ191</f>
        <v>0</v>
      </c>
    </row>
    <row r="192" spans="1:36" x14ac:dyDescent="0.3">
      <c r="A192" s="7">
        <v>43732</v>
      </c>
      <c r="B192" s="1" t="s">
        <v>1</v>
      </c>
      <c r="C192" s="56">
        <f>'[3]Daily Roster'!$C192</f>
        <v>0</v>
      </c>
      <c r="D192" s="56" t="str">
        <f>'[3]Daily Roster'!$D192</f>
        <v>Bronwyn</v>
      </c>
      <c r="E192" s="51" t="str">
        <f>'[3]Daily Roster'!$E192</f>
        <v>qq</v>
      </c>
      <c r="F192" s="51" t="str">
        <f>'[3]Daily Roster'!$F192</f>
        <v>V.Hill</v>
      </c>
      <c r="G192" s="51" t="str">
        <f>'[3]Daily Roster'!$G192</f>
        <v>K.Tiong</v>
      </c>
      <c r="H192" s="51">
        <f>'[3]Daily Roster'!$H192</f>
        <v>0</v>
      </c>
      <c r="I192" s="51">
        <f>'[3]Daily Roster'!$I192</f>
        <v>0</v>
      </c>
      <c r="J192" s="51">
        <f>'[3]Daily Roster'!$J192</f>
        <v>0</v>
      </c>
      <c r="K192" s="51">
        <f>'[3]Daily Roster'!$K192</f>
        <v>0</v>
      </c>
      <c r="L192" s="51" t="str">
        <f>'[3]Daily Roster'!$L192</f>
        <v>Marisa</v>
      </c>
      <c r="M192" s="51">
        <f>'[3]Daily Roster'!$M192</f>
        <v>0</v>
      </c>
      <c r="N192" s="51">
        <f>'[3]Daily Roster'!$N192</f>
        <v>0</v>
      </c>
      <c r="O192" s="51">
        <f>'[3]Daily Roster'!$O192</f>
        <v>0</v>
      </c>
      <c r="P192" s="51">
        <f>'[3]Daily Roster'!$P192</f>
        <v>0</v>
      </c>
      <c r="Q192" s="51">
        <f>'[3]Daily Roster'!$Q192</f>
        <v>0</v>
      </c>
      <c r="R192" s="51">
        <f>'[3]Daily Roster'!$R192</f>
        <v>0</v>
      </c>
      <c r="S192" s="51" t="str">
        <f>'[3]Daily Roster'!$S192</f>
        <v>Arthur</v>
      </c>
      <c r="T192" s="51" t="str">
        <f>'[3]Daily Roster'!$T192</f>
        <v>Bunmi</v>
      </c>
      <c r="U192" s="51">
        <f>'[3]Daily Roster'!$U192</f>
        <v>0</v>
      </c>
      <c r="V192" s="51">
        <f>'[3]Daily Roster'!$V192</f>
        <v>0</v>
      </c>
      <c r="W192" s="51">
        <f>'[3]Daily Roster'!$W192</f>
        <v>0</v>
      </c>
      <c r="X192" s="51">
        <f>'[3]Daily Roster'!$X192</f>
        <v>0</v>
      </c>
      <c r="Y192" s="51">
        <f>'[3]Daily Roster'!$Y192</f>
        <v>0</v>
      </c>
      <c r="Z192" s="51">
        <f>'[3]Daily Roster'!$Z192</f>
        <v>0</v>
      </c>
      <c r="AA192" s="51">
        <f>'[3]Daily Roster'!$AA192</f>
        <v>0</v>
      </c>
      <c r="AB192" s="51">
        <f>'[3]Daily Roster'!$AB192</f>
        <v>0</v>
      </c>
      <c r="AC192" s="51" t="str">
        <f>'[3]Daily Roster'!$AC192</f>
        <v>S.Sturm</v>
      </c>
      <c r="AD192" s="51" t="str">
        <f>'[3]Daily Roster'!$AD192</f>
        <v>A.Chong</v>
      </c>
      <c r="AE192" s="51">
        <f>'[3]Daily Roster'!$AE192</f>
        <v>0</v>
      </c>
      <c r="AF192" s="51">
        <f>'[3]Daily Roster'!$AF192</f>
        <v>0</v>
      </c>
      <c r="AG192" s="51" t="str">
        <f>'[3]Daily Roster'!$AG192</f>
        <v>N.Dirnbauer</v>
      </c>
      <c r="AH192" s="51" t="str">
        <f>'[3]Daily Roster'!$AH192</f>
        <v>Graham</v>
      </c>
      <c r="AI192" s="51">
        <f>'[3]Daily Roster'!$AI192</f>
        <v>0</v>
      </c>
      <c r="AJ192" s="51">
        <f>'[3]Daily Roster'!$AJ192</f>
        <v>0</v>
      </c>
    </row>
    <row r="193" spans="1:36" x14ac:dyDescent="0.3">
      <c r="A193" s="7">
        <v>43733</v>
      </c>
      <c r="B193" s="1" t="s">
        <v>2</v>
      </c>
      <c r="C193" s="56">
        <f>'[3]Daily Roster'!$C193</f>
        <v>0</v>
      </c>
      <c r="D193" s="56" t="str">
        <f>'[3]Daily Roster'!$D193</f>
        <v>Hayley</v>
      </c>
      <c r="E193" s="51" t="str">
        <f>'[3]Daily Roster'!$E193</f>
        <v>qq</v>
      </c>
      <c r="F193" s="51" t="str">
        <f>'[3]Daily Roster'!$F193</f>
        <v>V.Hill</v>
      </c>
      <c r="G193" s="51" t="str">
        <f>'[3]Daily Roster'!$G193</f>
        <v>K.Tiong</v>
      </c>
      <c r="H193" s="51">
        <f>'[3]Daily Roster'!$H193</f>
        <v>0</v>
      </c>
      <c r="I193" s="51">
        <f>'[3]Daily Roster'!$I193</f>
        <v>0</v>
      </c>
      <c r="J193" s="51">
        <f>'[3]Daily Roster'!$J193</f>
        <v>0</v>
      </c>
      <c r="K193" s="51">
        <f>'[3]Daily Roster'!$K193</f>
        <v>0</v>
      </c>
      <c r="L193" s="51" t="str">
        <f>'[3]Daily Roster'!$L193</f>
        <v>Marisa</v>
      </c>
      <c r="M193" s="51">
        <f>'[3]Daily Roster'!$M193</f>
        <v>0</v>
      </c>
      <c r="N193" s="51">
        <f>'[3]Daily Roster'!$N193</f>
        <v>0</v>
      </c>
      <c r="O193" s="51">
        <f>'[3]Daily Roster'!$O193</f>
        <v>0</v>
      </c>
      <c r="P193" s="51">
        <f>'[3]Daily Roster'!$P193</f>
        <v>0</v>
      </c>
      <c r="Q193" s="51">
        <f>'[3]Daily Roster'!$Q193</f>
        <v>0</v>
      </c>
      <c r="R193" s="51">
        <f>'[3]Daily Roster'!$R193</f>
        <v>0</v>
      </c>
      <c r="S193" s="51" t="str">
        <f>'[3]Daily Roster'!$S193</f>
        <v>Arthur</v>
      </c>
      <c r="T193" s="51" t="str">
        <f>'[3]Daily Roster'!$T193</f>
        <v>Bunmi</v>
      </c>
      <c r="U193" s="51">
        <f>'[3]Daily Roster'!$U193</f>
        <v>0</v>
      </c>
      <c r="V193" s="51">
        <f>'[3]Daily Roster'!$V193</f>
        <v>0</v>
      </c>
      <c r="W193" s="51">
        <f>'[3]Daily Roster'!$W193</f>
        <v>0</v>
      </c>
      <c r="X193" s="51">
        <f>'[3]Daily Roster'!$X193</f>
        <v>0</v>
      </c>
      <c r="Y193" s="51">
        <f>'[3]Daily Roster'!$Y193</f>
        <v>0</v>
      </c>
      <c r="Z193" s="51">
        <f>'[3]Daily Roster'!$Z193</f>
        <v>0</v>
      </c>
      <c r="AA193" s="51">
        <f>'[3]Daily Roster'!$AA193</f>
        <v>0</v>
      </c>
      <c r="AB193" s="51">
        <f>'[3]Daily Roster'!$AB193</f>
        <v>0</v>
      </c>
      <c r="AC193" s="51" t="str">
        <f>'[3]Daily Roster'!$AC193</f>
        <v>S.Sturm</v>
      </c>
      <c r="AD193" s="51" t="str">
        <f>'[3]Daily Roster'!$AD193</f>
        <v>A.Chong</v>
      </c>
      <c r="AE193" s="51">
        <f>'[3]Daily Roster'!$AE193</f>
        <v>0</v>
      </c>
      <c r="AF193" s="51">
        <f>'[3]Daily Roster'!$AF193</f>
        <v>0</v>
      </c>
      <c r="AG193" s="51" t="str">
        <f>'[3]Daily Roster'!$AG193</f>
        <v>N.Dirnbauer</v>
      </c>
      <c r="AH193" s="51" t="str">
        <f>'[3]Daily Roster'!$AH193</f>
        <v>Graham</v>
      </c>
      <c r="AI193" s="51">
        <f>'[3]Daily Roster'!$AI193</f>
        <v>0</v>
      </c>
      <c r="AJ193" s="51">
        <f>'[3]Daily Roster'!$AJ193</f>
        <v>0</v>
      </c>
    </row>
    <row r="194" spans="1:36" x14ac:dyDescent="0.3">
      <c r="A194" s="7">
        <v>43734</v>
      </c>
      <c r="B194" s="1" t="s">
        <v>3</v>
      </c>
      <c r="C194" s="56">
        <f>'[3]Daily Roster'!$C194</f>
        <v>0</v>
      </c>
      <c r="D194" s="56" t="str">
        <f>'[3]Daily Roster'!$D194</f>
        <v>Hayley</v>
      </c>
      <c r="E194" s="51" t="str">
        <f>'[3]Daily Roster'!$E194</f>
        <v>qq</v>
      </c>
      <c r="F194" s="51" t="str">
        <f>'[3]Daily Roster'!$F194</f>
        <v>V.Hill</v>
      </c>
      <c r="G194" s="51" t="str">
        <f>'[3]Daily Roster'!$G194</f>
        <v>K.Tiong</v>
      </c>
      <c r="H194" s="51">
        <f>'[3]Daily Roster'!$H194</f>
        <v>0</v>
      </c>
      <c r="I194" s="51">
        <f>'[3]Daily Roster'!$I194</f>
        <v>0</v>
      </c>
      <c r="J194" s="51">
        <f>'[3]Daily Roster'!$J194</f>
        <v>0</v>
      </c>
      <c r="K194" s="51">
        <f>'[3]Daily Roster'!$K194</f>
        <v>0</v>
      </c>
      <c r="L194" s="51" t="str">
        <f>'[3]Daily Roster'!$L194</f>
        <v>Marisa</v>
      </c>
      <c r="M194" s="51">
        <f>'[3]Daily Roster'!$M194</f>
        <v>0</v>
      </c>
      <c r="N194" s="51">
        <f>'[3]Daily Roster'!$N194</f>
        <v>0</v>
      </c>
      <c r="O194" s="51">
        <f>'[3]Daily Roster'!$O194</f>
        <v>0</v>
      </c>
      <c r="P194" s="51">
        <f>'[3]Daily Roster'!$P194</f>
        <v>0</v>
      </c>
      <c r="Q194" s="51">
        <f>'[3]Daily Roster'!$Q194</f>
        <v>0</v>
      </c>
      <c r="R194" s="51">
        <f>'[3]Daily Roster'!$R194</f>
        <v>0</v>
      </c>
      <c r="S194" s="51" t="str">
        <f>'[3]Daily Roster'!$S194</f>
        <v>Arthur</v>
      </c>
      <c r="T194" s="51" t="str">
        <f>'[3]Daily Roster'!$T194</f>
        <v>Bunmi</v>
      </c>
      <c r="U194" s="51">
        <f>'[3]Daily Roster'!$U194</f>
        <v>0</v>
      </c>
      <c r="V194" s="51">
        <f>'[3]Daily Roster'!$V194</f>
        <v>0</v>
      </c>
      <c r="W194" s="51">
        <f>'[3]Daily Roster'!$W194</f>
        <v>0</v>
      </c>
      <c r="X194" s="51">
        <f>'[3]Daily Roster'!$X194</f>
        <v>0</v>
      </c>
      <c r="Y194" s="51">
        <f>'[3]Daily Roster'!$Y194</f>
        <v>0</v>
      </c>
      <c r="Z194" s="51">
        <f>'[3]Daily Roster'!$Z194</f>
        <v>0</v>
      </c>
      <c r="AA194" s="51">
        <f>'[3]Daily Roster'!$AA194</f>
        <v>0</v>
      </c>
      <c r="AB194" s="51">
        <f>'[3]Daily Roster'!$AB194</f>
        <v>0</v>
      </c>
      <c r="AC194" s="51" t="str">
        <f>'[3]Daily Roster'!$AC194</f>
        <v>S.Sturm</v>
      </c>
      <c r="AD194" s="51" t="str">
        <f>'[3]Daily Roster'!$AD194</f>
        <v>A.Chong</v>
      </c>
      <c r="AE194" s="51">
        <f>'[3]Daily Roster'!$AE194</f>
        <v>0</v>
      </c>
      <c r="AF194" s="51">
        <f>'[3]Daily Roster'!$AF194</f>
        <v>0</v>
      </c>
      <c r="AG194" s="51" t="str">
        <f>'[3]Daily Roster'!$AG194</f>
        <v>N.Dirnbauer</v>
      </c>
      <c r="AH194" s="51" t="str">
        <f>'[3]Daily Roster'!$AH194</f>
        <v>Graham</v>
      </c>
      <c r="AI194" s="51">
        <f>'[3]Daily Roster'!$AI194</f>
        <v>0</v>
      </c>
      <c r="AJ194" s="51">
        <f>'[3]Daily Roster'!$AJ194</f>
        <v>0</v>
      </c>
    </row>
    <row r="195" spans="1:36" x14ac:dyDescent="0.3">
      <c r="A195" s="7">
        <v>43735</v>
      </c>
      <c r="B195" s="1" t="s">
        <v>4</v>
      </c>
      <c r="C195" s="56">
        <f>'[3]Daily Roster'!$C195</f>
        <v>0</v>
      </c>
      <c r="D195" s="56" t="str">
        <f>'[3]Daily Roster'!$D195</f>
        <v>Hayley</v>
      </c>
      <c r="E195" s="51" t="str">
        <f>'[3]Daily Roster'!$E195</f>
        <v>qq</v>
      </c>
      <c r="F195" s="51" t="str">
        <f>'[3]Daily Roster'!$F195</f>
        <v>V.Hill</v>
      </c>
      <c r="G195" s="51" t="str">
        <f>'[3]Daily Roster'!$G195</f>
        <v>qq</v>
      </c>
      <c r="H195" s="51">
        <f>'[3]Daily Roster'!$H195</f>
        <v>0</v>
      </c>
      <c r="I195" s="51">
        <f>'[3]Daily Roster'!$I195</f>
        <v>0</v>
      </c>
      <c r="J195" s="51">
        <f>'[3]Daily Roster'!$J195</f>
        <v>0</v>
      </c>
      <c r="K195" s="51">
        <f>'[3]Daily Roster'!$K195</f>
        <v>0</v>
      </c>
      <c r="L195" s="51" t="str">
        <f>'[3]Daily Roster'!$L195</f>
        <v>qq</v>
      </c>
      <c r="M195" s="51">
        <f>'[3]Daily Roster'!$M195</f>
        <v>0</v>
      </c>
      <c r="N195" s="51">
        <f>'[3]Daily Roster'!$N195</f>
        <v>0</v>
      </c>
      <c r="O195" s="51">
        <f>'[3]Daily Roster'!$O195</f>
        <v>0</v>
      </c>
      <c r="P195" s="51">
        <f>'[3]Daily Roster'!$P195</f>
        <v>0</v>
      </c>
      <c r="Q195" s="51">
        <f>'[3]Daily Roster'!$Q195</f>
        <v>0</v>
      </c>
      <c r="R195" s="51">
        <f>'[3]Daily Roster'!$R195</f>
        <v>0</v>
      </c>
      <c r="S195" s="51" t="str">
        <f>'[3]Daily Roster'!$S195</f>
        <v>Arthur</v>
      </c>
      <c r="T195" s="51" t="str">
        <f>'[3]Daily Roster'!$T195</f>
        <v>Bunmi</v>
      </c>
      <c r="U195" s="51">
        <f>'[3]Daily Roster'!$U195</f>
        <v>0</v>
      </c>
      <c r="V195" s="51">
        <f>'[3]Daily Roster'!$V195</f>
        <v>0</v>
      </c>
      <c r="W195" s="51">
        <f>'[3]Daily Roster'!$W195</f>
        <v>0</v>
      </c>
      <c r="X195" s="51">
        <f>'[3]Daily Roster'!$X195</f>
        <v>0</v>
      </c>
      <c r="Y195" s="51">
        <f>'[3]Daily Roster'!$Y195</f>
        <v>0</v>
      </c>
      <c r="Z195" s="51">
        <f>'[3]Daily Roster'!$Z195</f>
        <v>0</v>
      </c>
      <c r="AA195" s="51">
        <f>'[3]Daily Roster'!$AA195</f>
        <v>0</v>
      </c>
      <c r="AB195" s="51">
        <f>'[3]Daily Roster'!$AB195</f>
        <v>0</v>
      </c>
      <c r="AC195" s="51" t="str">
        <f>'[3]Daily Roster'!$AC195</f>
        <v>S.Sturm</v>
      </c>
      <c r="AD195" s="51" t="str">
        <f>'[3]Daily Roster'!$AD195</f>
        <v>A.Chong</v>
      </c>
      <c r="AE195" s="51">
        <f>'[3]Daily Roster'!$AE195</f>
        <v>0</v>
      </c>
      <c r="AF195" s="51">
        <f>'[3]Daily Roster'!$AF195</f>
        <v>0</v>
      </c>
      <c r="AG195" s="51" t="str">
        <f>'[3]Daily Roster'!$AG195</f>
        <v>N.Dirnbauer</v>
      </c>
      <c r="AH195" s="51" t="str">
        <f>'[3]Daily Roster'!$AH195</f>
        <v>Graham</v>
      </c>
      <c r="AI195" s="51">
        <f>'[3]Daily Roster'!$AI195</f>
        <v>0</v>
      </c>
      <c r="AJ195" s="51">
        <f>'[3]Daily Roster'!$AJ195</f>
        <v>0</v>
      </c>
    </row>
    <row r="196" spans="1:36" x14ac:dyDescent="0.3">
      <c r="A196" s="7">
        <v>43738</v>
      </c>
      <c r="B196" s="1" t="s">
        <v>5</v>
      </c>
      <c r="C196" s="56">
        <f>'[3]Daily Roster'!$C196</f>
        <v>0</v>
      </c>
      <c r="D196" s="56" t="str">
        <f>'[3]Daily Roster'!$D196</f>
        <v>Bronwyn</v>
      </c>
      <c r="E196" s="51" t="str">
        <f>'[3]Daily Roster'!$E196</f>
        <v>Stav</v>
      </c>
      <c r="F196" s="51" t="str">
        <f>'[3]Daily Roster'!$F196</f>
        <v>V.Hill</v>
      </c>
      <c r="G196" s="51" t="str">
        <f>'[3]Daily Roster'!$G196</f>
        <v>qq</v>
      </c>
      <c r="H196" s="51">
        <f>'[3]Daily Roster'!$H196</f>
        <v>0</v>
      </c>
      <c r="I196" s="51">
        <f>'[3]Daily Roster'!$I196</f>
        <v>0</v>
      </c>
      <c r="J196" s="51">
        <f>'[3]Daily Roster'!$J196</f>
        <v>0</v>
      </c>
      <c r="K196" s="51">
        <f>'[3]Daily Roster'!$K196</f>
        <v>0</v>
      </c>
      <c r="L196" s="51" t="str">
        <f>'[3]Daily Roster'!$L196</f>
        <v>qq</v>
      </c>
      <c r="M196" s="51">
        <f>'[3]Daily Roster'!$M196</f>
        <v>0</v>
      </c>
      <c r="N196" s="51">
        <f>'[3]Daily Roster'!$N196</f>
        <v>0</v>
      </c>
      <c r="O196" s="51">
        <f>'[3]Daily Roster'!$O196</f>
        <v>0</v>
      </c>
      <c r="P196" s="51">
        <f>'[3]Daily Roster'!$P196</f>
        <v>0</v>
      </c>
      <c r="Q196" s="51">
        <f>'[3]Daily Roster'!$Q196</f>
        <v>0</v>
      </c>
      <c r="R196" s="51">
        <f>'[3]Daily Roster'!$R196</f>
        <v>0</v>
      </c>
      <c r="S196" s="51" t="str">
        <f>'[3]Daily Roster'!$S196</f>
        <v>Arthur</v>
      </c>
      <c r="T196" s="51" t="str">
        <f>'[3]Daily Roster'!$T196</f>
        <v>Bunmi</v>
      </c>
      <c r="U196" s="51">
        <f>'[3]Daily Roster'!$U196</f>
        <v>0</v>
      </c>
      <c r="V196" s="51">
        <f>'[3]Daily Roster'!$V196</f>
        <v>0</v>
      </c>
      <c r="W196" s="51">
        <f>'[3]Daily Roster'!$W196</f>
        <v>0</v>
      </c>
      <c r="X196" s="51">
        <f>'[3]Daily Roster'!$X196</f>
        <v>0</v>
      </c>
      <c r="Y196" s="51">
        <f>'[3]Daily Roster'!$Y196</f>
        <v>0</v>
      </c>
      <c r="Z196" s="51">
        <f>'[3]Daily Roster'!$Z196</f>
        <v>0</v>
      </c>
      <c r="AA196" s="51">
        <f>'[3]Daily Roster'!$AA196</f>
        <v>0</v>
      </c>
      <c r="AB196" s="51">
        <f>'[3]Daily Roster'!$AB196</f>
        <v>0</v>
      </c>
      <c r="AC196" s="51" t="str">
        <f>'[3]Daily Roster'!$AC196</f>
        <v>S.Sturm</v>
      </c>
      <c r="AD196" s="51" t="str">
        <f>'[3]Daily Roster'!$AD196</f>
        <v>A.Chong</v>
      </c>
      <c r="AE196" s="51">
        <f>'[3]Daily Roster'!$AE196</f>
        <v>0</v>
      </c>
      <c r="AF196" s="51">
        <f>'[3]Daily Roster'!$AF196</f>
        <v>0</v>
      </c>
      <c r="AG196" s="51" t="str">
        <f>'[3]Daily Roster'!$AG196</f>
        <v>N.Dirnbauer</v>
      </c>
      <c r="AH196" s="51" t="str">
        <f>'[3]Daily Roster'!$AH196</f>
        <v>Graham</v>
      </c>
      <c r="AI196" s="51">
        <f>'[3]Daily Roster'!$AI196</f>
        <v>0</v>
      </c>
      <c r="AJ196" s="51">
        <f>'[3]Daily Roster'!$AJ196</f>
        <v>0</v>
      </c>
    </row>
    <row r="197" spans="1:36" x14ac:dyDescent="0.3">
      <c r="A197" s="7">
        <v>43739</v>
      </c>
      <c r="B197" s="1" t="s">
        <v>1</v>
      </c>
      <c r="C197" s="56">
        <f>'[3]Daily Roster'!$C197</f>
        <v>0</v>
      </c>
      <c r="D197" s="56" t="str">
        <f>'[3]Daily Roster'!$D197</f>
        <v>Bronwyn</v>
      </c>
      <c r="E197" s="51" t="str">
        <f>'[3]Daily Roster'!$E197</f>
        <v>qq</v>
      </c>
      <c r="F197" s="51" t="str">
        <f>'[3]Daily Roster'!$F197</f>
        <v>V.Hill</v>
      </c>
      <c r="G197" s="51" t="str">
        <f>'[3]Daily Roster'!$G197</f>
        <v>qq</v>
      </c>
      <c r="H197" s="51">
        <f>'[3]Daily Roster'!$H197</f>
        <v>0</v>
      </c>
      <c r="I197" s="51">
        <f>'[3]Daily Roster'!$I197</f>
        <v>0</v>
      </c>
      <c r="J197" s="51">
        <f>'[3]Daily Roster'!$J197</f>
        <v>0</v>
      </c>
      <c r="K197" s="51">
        <f>'[3]Daily Roster'!$K197</f>
        <v>0</v>
      </c>
      <c r="L197" s="51" t="str">
        <f>'[3]Daily Roster'!$L197</f>
        <v>Marisa</v>
      </c>
      <c r="M197" s="51">
        <f>'[3]Daily Roster'!$M197</f>
        <v>0</v>
      </c>
      <c r="N197" s="51">
        <f>'[3]Daily Roster'!$N197</f>
        <v>0</v>
      </c>
      <c r="O197" s="51">
        <f>'[3]Daily Roster'!$O197</f>
        <v>0</v>
      </c>
      <c r="P197" s="51">
        <f>'[3]Daily Roster'!$P197</f>
        <v>0</v>
      </c>
      <c r="Q197" s="51">
        <f>'[3]Daily Roster'!$Q197</f>
        <v>0</v>
      </c>
      <c r="R197" s="51">
        <f>'[3]Daily Roster'!$R197</f>
        <v>0</v>
      </c>
      <c r="S197" s="51" t="str">
        <f>'[3]Daily Roster'!$S197</f>
        <v>Arthur</v>
      </c>
      <c r="T197" s="51" t="str">
        <f>'[3]Daily Roster'!$T197</f>
        <v>Bunmi</v>
      </c>
      <c r="U197" s="51">
        <f>'[3]Daily Roster'!$U197</f>
        <v>0</v>
      </c>
      <c r="V197" s="51">
        <f>'[3]Daily Roster'!$V197</f>
        <v>0</v>
      </c>
      <c r="W197" s="51">
        <f>'[3]Daily Roster'!$W197</f>
        <v>0</v>
      </c>
      <c r="X197" s="51">
        <f>'[3]Daily Roster'!$X197</f>
        <v>0</v>
      </c>
      <c r="Y197" s="51">
        <f>'[3]Daily Roster'!$Y197</f>
        <v>0</v>
      </c>
      <c r="Z197" s="51">
        <f>'[3]Daily Roster'!$Z197</f>
        <v>0</v>
      </c>
      <c r="AA197" s="51">
        <f>'[3]Daily Roster'!$AA197</f>
        <v>0</v>
      </c>
      <c r="AB197" s="51">
        <f>'[3]Daily Roster'!$AB197</f>
        <v>0</v>
      </c>
      <c r="AC197" s="51" t="str">
        <f>'[3]Daily Roster'!$AC197</f>
        <v>S.Sturm</v>
      </c>
      <c r="AD197" s="51" t="str">
        <f>'[3]Daily Roster'!$AD197</f>
        <v>A.Chong</v>
      </c>
      <c r="AE197" s="51">
        <f>'[3]Daily Roster'!$AE197</f>
        <v>0</v>
      </c>
      <c r="AF197" s="51">
        <f>'[3]Daily Roster'!$AF197</f>
        <v>0</v>
      </c>
      <c r="AG197" s="51" t="str">
        <f>'[3]Daily Roster'!$AG197</f>
        <v>N.Dirnbauer</v>
      </c>
      <c r="AH197" s="51" t="str">
        <f>'[3]Daily Roster'!$AH197</f>
        <v>Graham</v>
      </c>
      <c r="AI197" s="51">
        <f>'[3]Daily Roster'!$AI197</f>
        <v>0</v>
      </c>
      <c r="AJ197" s="51">
        <f>'[3]Daily Roster'!$AJ197</f>
        <v>0</v>
      </c>
    </row>
    <row r="198" spans="1:36" x14ac:dyDescent="0.3">
      <c r="A198" s="7">
        <v>43740</v>
      </c>
      <c r="B198" s="1" t="s">
        <v>2</v>
      </c>
      <c r="C198" s="56">
        <f>'[3]Daily Roster'!$C198</f>
        <v>0</v>
      </c>
      <c r="D198" s="56" t="str">
        <f>'[3]Daily Roster'!$D198</f>
        <v>Bronwyn</v>
      </c>
      <c r="E198" s="51" t="str">
        <f>'[3]Daily Roster'!$E198</f>
        <v>Hayley</v>
      </c>
      <c r="F198" s="51" t="str">
        <f>'[3]Daily Roster'!$F198</f>
        <v>V.Hill</v>
      </c>
      <c r="G198" s="51" t="str">
        <f>'[3]Daily Roster'!$G198</f>
        <v>K.Tiong</v>
      </c>
      <c r="H198" s="51">
        <f>'[3]Daily Roster'!$H198</f>
        <v>0</v>
      </c>
      <c r="I198" s="51">
        <f>'[3]Daily Roster'!$I198</f>
        <v>0</v>
      </c>
      <c r="J198" s="51">
        <f>'[3]Daily Roster'!$J198</f>
        <v>0</v>
      </c>
      <c r="K198" s="51">
        <f>'[3]Daily Roster'!$K198</f>
        <v>0</v>
      </c>
      <c r="L198" s="51" t="str">
        <f>'[3]Daily Roster'!$L198</f>
        <v>Marisa</v>
      </c>
      <c r="M198" s="51">
        <f>'[3]Daily Roster'!$M198</f>
        <v>0</v>
      </c>
      <c r="N198" s="51">
        <f>'[3]Daily Roster'!$N198</f>
        <v>0</v>
      </c>
      <c r="O198" s="51">
        <f>'[3]Daily Roster'!$O198</f>
        <v>0</v>
      </c>
      <c r="P198" s="51">
        <f>'[3]Daily Roster'!$P198</f>
        <v>0</v>
      </c>
      <c r="Q198" s="51">
        <f>'[3]Daily Roster'!$Q198</f>
        <v>0</v>
      </c>
      <c r="R198" s="51">
        <f>'[3]Daily Roster'!$R198</f>
        <v>0</v>
      </c>
      <c r="S198" s="51" t="str">
        <f>'[3]Daily Roster'!$S198</f>
        <v>Arthur</v>
      </c>
      <c r="T198" s="51" t="str">
        <f>'[3]Daily Roster'!$T198</f>
        <v>Bunmi</v>
      </c>
      <c r="U198" s="51">
        <f>'[3]Daily Roster'!$U198</f>
        <v>0</v>
      </c>
      <c r="V198" s="51">
        <f>'[3]Daily Roster'!$V198</f>
        <v>0</v>
      </c>
      <c r="W198" s="51">
        <f>'[3]Daily Roster'!$W198</f>
        <v>0</v>
      </c>
      <c r="X198" s="51">
        <f>'[3]Daily Roster'!$X198</f>
        <v>0</v>
      </c>
      <c r="Y198" s="51">
        <f>'[3]Daily Roster'!$Y198</f>
        <v>0</v>
      </c>
      <c r="Z198" s="51">
        <f>'[3]Daily Roster'!$Z198</f>
        <v>0</v>
      </c>
      <c r="AA198" s="51">
        <f>'[3]Daily Roster'!$AA198</f>
        <v>0</v>
      </c>
      <c r="AB198" s="51">
        <f>'[3]Daily Roster'!$AB198</f>
        <v>0</v>
      </c>
      <c r="AC198" s="51" t="str">
        <f>'[3]Daily Roster'!$AC198</f>
        <v>S.Sturm</v>
      </c>
      <c r="AD198" s="51" t="str">
        <f>'[3]Daily Roster'!$AD198</f>
        <v>A.Chong</v>
      </c>
      <c r="AE198" s="51">
        <f>'[3]Daily Roster'!$AE198</f>
        <v>0</v>
      </c>
      <c r="AF198" s="51">
        <f>'[3]Daily Roster'!$AF198</f>
        <v>0</v>
      </c>
      <c r="AG198" s="51" t="str">
        <f>'[3]Daily Roster'!$AG198</f>
        <v>N.Dirnbauer</v>
      </c>
      <c r="AH198" s="51" t="str">
        <f>'[3]Daily Roster'!$AH198</f>
        <v>Graham</v>
      </c>
      <c r="AI198" s="51">
        <f>'[3]Daily Roster'!$AI198</f>
        <v>0</v>
      </c>
      <c r="AJ198" s="51">
        <f>'[3]Daily Roster'!$AJ198</f>
        <v>0</v>
      </c>
    </row>
    <row r="199" spans="1:36" x14ac:dyDescent="0.3">
      <c r="A199" s="7">
        <v>43741</v>
      </c>
      <c r="B199" s="1" t="s">
        <v>3</v>
      </c>
      <c r="C199" s="56">
        <f>'[3]Daily Roster'!$C199</f>
        <v>0</v>
      </c>
      <c r="D199" s="56" t="str">
        <f>'[3]Daily Roster'!$D199</f>
        <v>Hayley</v>
      </c>
      <c r="E199" s="51" t="str">
        <f>'[3]Daily Roster'!$E199</f>
        <v>qq</v>
      </c>
      <c r="F199" s="51" t="str">
        <f>'[3]Daily Roster'!$F199</f>
        <v>V.Hill</v>
      </c>
      <c r="G199" s="51" t="str">
        <f>'[3]Daily Roster'!$G199</f>
        <v>K.Tiong</v>
      </c>
      <c r="H199" s="51">
        <f>'[3]Daily Roster'!$H199</f>
        <v>0</v>
      </c>
      <c r="I199" s="51">
        <f>'[3]Daily Roster'!$I199</f>
        <v>0</v>
      </c>
      <c r="J199" s="51">
        <f>'[3]Daily Roster'!$J199</f>
        <v>0</v>
      </c>
      <c r="K199" s="51">
        <f>'[3]Daily Roster'!$K199</f>
        <v>0</v>
      </c>
      <c r="L199" s="51" t="str">
        <f>'[3]Daily Roster'!$L199</f>
        <v>Marisa</v>
      </c>
      <c r="M199" s="51">
        <f>'[3]Daily Roster'!$M199</f>
        <v>0</v>
      </c>
      <c r="N199" s="51">
        <f>'[3]Daily Roster'!$N199</f>
        <v>0</v>
      </c>
      <c r="O199" s="51">
        <f>'[3]Daily Roster'!$O199</f>
        <v>0</v>
      </c>
      <c r="P199" s="51">
        <f>'[3]Daily Roster'!$P199</f>
        <v>0</v>
      </c>
      <c r="Q199" s="51">
        <f>'[3]Daily Roster'!$Q199</f>
        <v>0</v>
      </c>
      <c r="R199" s="51">
        <f>'[3]Daily Roster'!$R199</f>
        <v>0</v>
      </c>
      <c r="S199" s="51" t="str">
        <f>'[3]Daily Roster'!$S199</f>
        <v>Arthur</v>
      </c>
      <c r="T199" s="51" t="str">
        <f>'[3]Daily Roster'!$T199</f>
        <v>Bunmi</v>
      </c>
      <c r="U199" s="51">
        <f>'[3]Daily Roster'!$U199</f>
        <v>0</v>
      </c>
      <c r="V199" s="51">
        <f>'[3]Daily Roster'!$V199</f>
        <v>0</v>
      </c>
      <c r="W199" s="51">
        <f>'[3]Daily Roster'!$W199</f>
        <v>0</v>
      </c>
      <c r="X199" s="51">
        <f>'[3]Daily Roster'!$X199</f>
        <v>0</v>
      </c>
      <c r="Y199" s="51">
        <f>'[3]Daily Roster'!$Y199</f>
        <v>0</v>
      </c>
      <c r="Z199" s="51">
        <f>'[3]Daily Roster'!$Z199</f>
        <v>0</v>
      </c>
      <c r="AA199" s="51">
        <f>'[3]Daily Roster'!$AA199</f>
        <v>0</v>
      </c>
      <c r="AB199" s="51">
        <f>'[3]Daily Roster'!$AB199</f>
        <v>0</v>
      </c>
      <c r="AC199" s="51" t="str">
        <f>'[3]Daily Roster'!$AC199</f>
        <v>S.Sturm</v>
      </c>
      <c r="AD199" s="51" t="str">
        <f>'[3]Daily Roster'!$AD199</f>
        <v>A.Chong</v>
      </c>
      <c r="AE199" s="51">
        <f>'[3]Daily Roster'!$AE199</f>
        <v>0</v>
      </c>
      <c r="AF199" s="51">
        <f>'[3]Daily Roster'!$AF199</f>
        <v>0</v>
      </c>
      <c r="AG199" s="51" t="str">
        <f>'[3]Daily Roster'!$AG199</f>
        <v>N.Dirnbauer</v>
      </c>
      <c r="AH199" s="51" t="str">
        <f>'[3]Daily Roster'!$AH199</f>
        <v>Graham</v>
      </c>
      <c r="AI199" s="51">
        <f>'[3]Daily Roster'!$AI199</f>
        <v>0</v>
      </c>
      <c r="AJ199" s="51">
        <f>'[3]Daily Roster'!$AJ199</f>
        <v>0</v>
      </c>
    </row>
    <row r="200" spans="1:36" x14ac:dyDescent="0.3">
      <c r="A200" s="7">
        <v>43742</v>
      </c>
      <c r="B200" s="1" t="s">
        <v>4</v>
      </c>
      <c r="C200" s="56">
        <f>'[3]Daily Roster'!$C200</f>
        <v>0</v>
      </c>
      <c r="D200" s="56" t="str">
        <f>'[3]Daily Roster'!$D200</f>
        <v>qq</v>
      </c>
      <c r="E200" s="51" t="str">
        <f>'[3]Daily Roster'!$E200</f>
        <v>qq</v>
      </c>
      <c r="F200" s="51" t="str">
        <f>'[3]Daily Roster'!$F200</f>
        <v>V.Hill</v>
      </c>
      <c r="G200" s="51" t="str">
        <f>'[3]Daily Roster'!$G200</f>
        <v>qq</v>
      </c>
      <c r="H200" s="51">
        <f>'[3]Daily Roster'!$H200</f>
        <v>0</v>
      </c>
      <c r="I200" s="51">
        <f>'[3]Daily Roster'!$I200</f>
        <v>0</v>
      </c>
      <c r="J200" s="51">
        <f>'[3]Daily Roster'!$J200</f>
        <v>0</v>
      </c>
      <c r="K200" s="51">
        <f>'[3]Daily Roster'!$K200</f>
        <v>0</v>
      </c>
      <c r="L200" s="51" t="str">
        <f>'[3]Daily Roster'!$L200</f>
        <v>qq</v>
      </c>
      <c r="M200" s="51">
        <f>'[3]Daily Roster'!$M200</f>
        <v>0</v>
      </c>
      <c r="N200" s="51">
        <f>'[3]Daily Roster'!$N200</f>
        <v>0</v>
      </c>
      <c r="O200" s="51">
        <f>'[3]Daily Roster'!$O200</f>
        <v>0</v>
      </c>
      <c r="P200" s="51">
        <f>'[3]Daily Roster'!$P200</f>
        <v>0</v>
      </c>
      <c r="Q200" s="51">
        <f>'[3]Daily Roster'!$Q200</f>
        <v>0</v>
      </c>
      <c r="R200" s="51">
        <f>'[3]Daily Roster'!$R200</f>
        <v>0</v>
      </c>
      <c r="S200" s="51" t="str">
        <f>'[3]Daily Roster'!$S200</f>
        <v>Arthur</v>
      </c>
      <c r="T200" s="51" t="str">
        <f>'[3]Daily Roster'!$T200</f>
        <v>Bunmi</v>
      </c>
      <c r="U200" s="51">
        <f>'[3]Daily Roster'!$U200</f>
        <v>0</v>
      </c>
      <c r="V200" s="51">
        <f>'[3]Daily Roster'!$V200</f>
        <v>0</v>
      </c>
      <c r="W200" s="51">
        <f>'[3]Daily Roster'!$W200</f>
        <v>0</v>
      </c>
      <c r="X200" s="51">
        <f>'[3]Daily Roster'!$X200</f>
        <v>0</v>
      </c>
      <c r="Y200" s="51">
        <f>'[3]Daily Roster'!$Y200</f>
        <v>0</v>
      </c>
      <c r="Z200" s="51">
        <f>'[3]Daily Roster'!$Z200</f>
        <v>0</v>
      </c>
      <c r="AA200" s="51">
        <f>'[3]Daily Roster'!$AA200</f>
        <v>0</v>
      </c>
      <c r="AB200" s="51">
        <f>'[3]Daily Roster'!$AB200</f>
        <v>0</v>
      </c>
      <c r="AC200" s="51" t="str">
        <f>'[3]Daily Roster'!$AC200</f>
        <v>S.Sturm</v>
      </c>
      <c r="AD200" s="51" t="str">
        <f>'[3]Daily Roster'!$AD200</f>
        <v>A.Chong</v>
      </c>
      <c r="AE200" s="51">
        <f>'[3]Daily Roster'!$AE200</f>
        <v>0</v>
      </c>
      <c r="AF200" s="51">
        <f>'[3]Daily Roster'!$AF200</f>
        <v>0</v>
      </c>
      <c r="AG200" s="51" t="str">
        <f>'[3]Daily Roster'!$AG200</f>
        <v>N.Dirnbauer</v>
      </c>
      <c r="AH200" s="51" t="str">
        <f>'[3]Daily Roster'!$AH200</f>
        <v>Graham</v>
      </c>
      <c r="AI200" s="51">
        <f>'[3]Daily Roster'!$AI200</f>
        <v>0</v>
      </c>
      <c r="AJ200" s="51">
        <f>'[3]Daily Roster'!$AJ200</f>
        <v>0</v>
      </c>
    </row>
    <row r="201" spans="1:36" x14ac:dyDescent="0.3">
      <c r="A201" s="7">
        <v>43745</v>
      </c>
      <c r="B201" s="1" t="s">
        <v>5</v>
      </c>
      <c r="C201" s="56">
        <f>'[3]Daily Roster'!$C201</f>
        <v>0</v>
      </c>
      <c r="D201" s="56" t="str">
        <f>'[3]Daily Roster'!$D201</f>
        <v>Bronwyn</v>
      </c>
      <c r="E201" s="51" t="str">
        <f>'[3]Daily Roster'!$E201</f>
        <v>Stav</v>
      </c>
      <c r="F201" s="51" t="str">
        <f>'[3]Daily Roster'!$F201</f>
        <v>V.Hill</v>
      </c>
      <c r="G201" s="51" t="str">
        <f>'[3]Daily Roster'!$G201</f>
        <v>qq</v>
      </c>
      <c r="H201" s="51">
        <f>'[3]Daily Roster'!$H201</f>
        <v>0</v>
      </c>
      <c r="I201" s="51">
        <f>'[3]Daily Roster'!$I201</f>
        <v>0</v>
      </c>
      <c r="J201" s="51">
        <f>'[3]Daily Roster'!$J201</f>
        <v>0</v>
      </c>
      <c r="K201" s="51">
        <f>'[3]Daily Roster'!$K201</f>
        <v>0</v>
      </c>
      <c r="L201" s="51" t="str">
        <f>'[3]Daily Roster'!$L201</f>
        <v>qq</v>
      </c>
      <c r="M201" s="51">
        <f>'[3]Daily Roster'!$M201</f>
        <v>0</v>
      </c>
      <c r="N201" s="51">
        <f>'[3]Daily Roster'!$N201</f>
        <v>0</v>
      </c>
      <c r="O201" s="51">
        <f>'[3]Daily Roster'!$O201</f>
        <v>0</v>
      </c>
      <c r="P201" s="51">
        <f>'[3]Daily Roster'!$P201</f>
        <v>0</v>
      </c>
      <c r="Q201" s="51">
        <f>'[3]Daily Roster'!$Q201</f>
        <v>0</v>
      </c>
      <c r="R201" s="51">
        <f>'[3]Daily Roster'!$R201</f>
        <v>0</v>
      </c>
      <c r="S201" s="51" t="str">
        <f>'[3]Daily Roster'!$S201</f>
        <v>Arthur</v>
      </c>
      <c r="T201" s="51" t="str">
        <f>'[3]Daily Roster'!$T201</f>
        <v>Bunmi</v>
      </c>
      <c r="U201" s="51">
        <f>'[3]Daily Roster'!$U201</f>
        <v>0</v>
      </c>
      <c r="V201" s="51">
        <f>'[3]Daily Roster'!$V201</f>
        <v>0</v>
      </c>
      <c r="W201" s="51">
        <f>'[3]Daily Roster'!$W201</f>
        <v>0</v>
      </c>
      <c r="X201" s="51">
        <f>'[3]Daily Roster'!$X201</f>
        <v>0</v>
      </c>
      <c r="Y201" s="51">
        <f>'[3]Daily Roster'!$Y201</f>
        <v>0</v>
      </c>
      <c r="Z201" s="51">
        <f>'[3]Daily Roster'!$Z201</f>
        <v>0</v>
      </c>
      <c r="AA201" s="51">
        <f>'[3]Daily Roster'!$AA201</f>
        <v>0</v>
      </c>
      <c r="AB201" s="51">
        <f>'[3]Daily Roster'!$AB201</f>
        <v>0</v>
      </c>
      <c r="AC201" s="51" t="str">
        <f>'[3]Daily Roster'!$AC201</f>
        <v>S.Sturm</v>
      </c>
      <c r="AD201" s="51" t="str">
        <f>'[3]Daily Roster'!$AD201</f>
        <v>A.Chong</v>
      </c>
      <c r="AE201" s="51">
        <f>'[3]Daily Roster'!$AE201</f>
        <v>0</v>
      </c>
      <c r="AF201" s="51">
        <f>'[3]Daily Roster'!$AF201</f>
        <v>0</v>
      </c>
      <c r="AG201" s="51" t="str">
        <f>'[3]Daily Roster'!$AG201</f>
        <v>N.Dirnbauer</v>
      </c>
      <c r="AH201" s="51" t="str">
        <f>'[3]Daily Roster'!$AH201</f>
        <v>Graham</v>
      </c>
      <c r="AI201" s="51">
        <f>'[3]Daily Roster'!$AI201</f>
        <v>0</v>
      </c>
      <c r="AJ201" s="51">
        <f>'[3]Daily Roster'!$AJ201</f>
        <v>0</v>
      </c>
    </row>
    <row r="202" spans="1:36" x14ac:dyDescent="0.3">
      <c r="A202" s="7">
        <v>43746</v>
      </c>
      <c r="B202" s="1" t="s">
        <v>1</v>
      </c>
      <c r="C202" s="56">
        <f>'[3]Daily Roster'!$C202</f>
        <v>0</v>
      </c>
      <c r="D202" s="56" t="str">
        <f>'[3]Daily Roster'!$D202</f>
        <v>Bronwyn</v>
      </c>
      <c r="E202" s="51" t="str">
        <f>'[3]Daily Roster'!$E202</f>
        <v>qq</v>
      </c>
      <c r="F202" s="51" t="str">
        <f>'[3]Daily Roster'!$F202</f>
        <v>V.Hill</v>
      </c>
      <c r="G202" s="51" t="str">
        <f>'[3]Daily Roster'!$G202</f>
        <v>K.Tiong</v>
      </c>
      <c r="H202" s="51">
        <f>'[3]Daily Roster'!$H202</f>
        <v>0</v>
      </c>
      <c r="I202" s="51">
        <f>'[3]Daily Roster'!$I202</f>
        <v>0</v>
      </c>
      <c r="J202" s="51">
        <f>'[3]Daily Roster'!$J202</f>
        <v>0</v>
      </c>
      <c r="K202" s="51">
        <f>'[3]Daily Roster'!$K202</f>
        <v>0</v>
      </c>
      <c r="L202" s="51" t="str">
        <f>'[3]Daily Roster'!$L202</f>
        <v>Marisa</v>
      </c>
      <c r="M202" s="51">
        <f>'[3]Daily Roster'!$M202</f>
        <v>0</v>
      </c>
      <c r="N202" s="51">
        <f>'[3]Daily Roster'!$N202</f>
        <v>0</v>
      </c>
      <c r="O202" s="51">
        <f>'[3]Daily Roster'!$O202</f>
        <v>0</v>
      </c>
      <c r="P202" s="51">
        <f>'[3]Daily Roster'!$P202</f>
        <v>0</v>
      </c>
      <c r="Q202" s="51">
        <f>'[3]Daily Roster'!$Q202</f>
        <v>0</v>
      </c>
      <c r="R202" s="51">
        <f>'[3]Daily Roster'!$R202</f>
        <v>0</v>
      </c>
      <c r="S202" s="51" t="str">
        <f>'[3]Daily Roster'!$S202</f>
        <v>Arthur</v>
      </c>
      <c r="T202" s="51" t="str">
        <f>'[3]Daily Roster'!$T202</f>
        <v>Bunmi</v>
      </c>
      <c r="U202" s="51">
        <f>'[3]Daily Roster'!$U202</f>
        <v>0</v>
      </c>
      <c r="V202" s="51">
        <f>'[3]Daily Roster'!$V202</f>
        <v>0</v>
      </c>
      <c r="W202" s="51">
        <f>'[3]Daily Roster'!$W202</f>
        <v>0</v>
      </c>
      <c r="X202" s="51">
        <f>'[3]Daily Roster'!$X202</f>
        <v>0</v>
      </c>
      <c r="Y202" s="51">
        <f>'[3]Daily Roster'!$Y202</f>
        <v>0</v>
      </c>
      <c r="Z202" s="51">
        <f>'[3]Daily Roster'!$Z202</f>
        <v>0</v>
      </c>
      <c r="AA202" s="51">
        <f>'[3]Daily Roster'!$AA202</f>
        <v>0</v>
      </c>
      <c r="AB202" s="51">
        <f>'[3]Daily Roster'!$AB202</f>
        <v>0</v>
      </c>
      <c r="AC202" s="51" t="str">
        <f>'[3]Daily Roster'!$AC202</f>
        <v>S.Sturm</v>
      </c>
      <c r="AD202" s="51" t="str">
        <f>'[3]Daily Roster'!$AD202</f>
        <v>A.Chong</v>
      </c>
      <c r="AE202" s="51">
        <f>'[3]Daily Roster'!$AE202</f>
        <v>0</v>
      </c>
      <c r="AF202" s="51">
        <f>'[3]Daily Roster'!$AF202</f>
        <v>0</v>
      </c>
      <c r="AG202" s="51" t="str">
        <f>'[3]Daily Roster'!$AG202</f>
        <v>N.Dirnbauer</v>
      </c>
      <c r="AH202" s="51" t="str">
        <f>'[3]Daily Roster'!$AH202</f>
        <v>Graham</v>
      </c>
      <c r="AI202" s="51">
        <f>'[3]Daily Roster'!$AI202</f>
        <v>0</v>
      </c>
      <c r="AJ202" s="51">
        <f>'[3]Daily Roster'!$AJ202</f>
        <v>0</v>
      </c>
    </row>
    <row r="203" spans="1:36" x14ac:dyDescent="0.3">
      <c r="A203" s="7">
        <v>43747</v>
      </c>
      <c r="B203" s="1" t="s">
        <v>2</v>
      </c>
      <c r="C203" s="56">
        <f>'[3]Daily Roster'!$C203</f>
        <v>0</v>
      </c>
      <c r="D203" s="56" t="str">
        <f>'[3]Daily Roster'!$D203</f>
        <v>Hayley</v>
      </c>
      <c r="E203" s="51" t="str">
        <f>'[3]Daily Roster'!$E203</f>
        <v>qq</v>
      </c>
      <c r="F203" s="51" t="str">
        <f>'[3]Daily Roster'!$F203</f>
        <v>V.Hill</v>
      </c>
      <c r="G203" s="51" t="str">
        <f>'[3]Daily Roster'!$G203</f>
        <v>K.Tiong</v>
      </c>
      <c r="H203" s="51">
        <f>'[3]Daily Roster'!$H203</f>
        <v>0</v>
      </c>
      <c r="I203" s="51">
        <f>'[3]Daily Roster'!$I203</f>
        <v>0</v>
      </c>
      <c r="J203" s="51">
        <f>'[3]Daily Roster'!$J203</f>
        <v>0</v>
      </c>
      <c r="K203" s="51">
        <f>'[3]Daily Roster'!$K203</f>
        <v>0</v>
      </c>
      <c r="L203" s="51" t="str">
        <f>'[3]Daily Roster'!$L203</f>
        <v>Marisa</v>
      </c>
      <c r="M203" s="51">
        <f>'[3]Daily Roster'!$M203</f>
        <v>0</v>
      </c>
      <c r="N203" s="51">
        <f>'[3]Daily Roster'!$N203</f>
        <v>0</v>
      </c>
      <c r="O203" s="51">
        <f>'[3]Daily Roster'!$O203</f>
        <v>0</v>
      </c>
      <c r="P203" s="51">
        <f>'[3]Daily Roster'!$P203</f>
        <v>0</v>
      </c>
      <c r="Q203" s="51">
        <f>'[3]Daily Roster'!$Q203</f>
        <v>0</v>
      </c>
      <c r="R203" s="51">
        <f>'[3]Daily Roster'!$R203</f>
        <v>0</v>
      </c>
      <c r="S203" s="51" t="str">
        <f>'[3]Daily Roster'!$S203</f>
        <v>Arthur</v>
      </c>
      <c r="T203" s="51" t="str">
        <f>'[3]Daily Roster'!$T203</f>
        <v>Bunmi</v>
      </c>
      <c r="U203" s="51">
        <f>'[3]Daily Roster'!$U203</f>
        <v>0</v>
      </c>
      <c r="V203" s="51">
        <f>'[3]Daily Roster'!$V203</f>
        <v>0</v>
      </c>
      <c r="W203" s="51">
        <f>'[3]Daily Roster'!$W203</f>
        <v>0</v>
      </c>
      <c r="X203" s="51">
        <f>'[3]Daily Roster'!$X203</f>
        <v>0</v>
      </c>
      <c r="Y203" s="51">
        <f>'[3]Daily Roster'!$Y203</f>
        <v>0</v>
      </c>
      <c r="Z203" s="51">
        <f>'[3]Daily Roster'!$Z203</f>
        <v>0</v>
      </c>
      <c r="AA203" s="51">
        <f>'[3]Daily Roster'!$AA203</f>
        <v>0</v>
      </c>
      <c r="AB203" s="51">
        <f>'[3]Daily Roster'!$AB203</f>
        <v>0</v>
      </c>
      <c r="AC203" s="51" t="str">
        <f>'[3]Daily Roster'!$AC203</f>
        <v>S.Sturm</v>
      </c>
      <c r="AD203" s="51" t="str">
        <f>'[3]Daily Roster'!$AD203</f>
        <v>A.Chong</v>
      </c>
      <c r="AE203" s="51">
        <f>'[3]Daily Roster'!$AE203</f>
        <v>0</v>
      </c>
      <c r="AF203" s="51">
        <f>'[3]Daily Roster'!$AF203</f>
        <v>0</v>
      </c>
      <c r="AG203" s="51" t="str">
        <f>'[3]Daily Roster'!$AG203</f>
        <v>N.Dirnbauer</v>
      </c>
      <c r="AH203" s="51" t="str">
        <f>'[3]Daily Roster'!$AH203</f>
        <v>Graham</v>
      </c>
      <c r="AI203" s="51">
        <f>'[3]Daily Roster'!$AI203</f>
        <v>0</v>
      </c>
      <c r="AJ203" s="51">
        <f>'[3]Daily Roster'!$AJ203</f>
        <v>0</v>
      </c>
    </row>
    <row r="204" spans="1:36" x14ac:dyDescent="0.3">
      <c r="A204" s="7">
        <v>43748</v>
      </c>
      <c r="B204" s="1" t="s">
        <v>3</v>
      </c>
      <c r="C204" s="56">
        <f>'[3]Daily Roster'!$C204</f>
        <v>0</v>
      </c>
      <c r="D204" s="56" t="str">
        <f>'[3]Daily Roster'!$D204</f>
        <v>Hayley</v>
      </c>
      <c r="E204" s="51" t="str">
        <f>'[3]Daily Roster'!$E204</f>
        <v>qq</v>
      </c>
      <c r="F204" s="51" t="str">
        <f>'[3]Daily Roster'!$F204</f>
        <v>V.Hill</v>
      </c>
      <c r="G204" s="51" t="str">
        <f>'[3]Daily Roster'!$G204</f>
        <v>K.Tiong</v>
      </c>
      <c r="H204" s="51">
        <f>'[3]Daily Roster'!$H204</f>
        <v>0</v>
      </c>
      <c r="I204" s="51">
        <f>'[3]Daily Roster'!$I204</f>
        <v>0</v>
      </c>
      <c r="J204" s="51">
        <f>'[3]Daily Roster'!$J204</f>
        <v>0</v>
      </c>
      <c r="K204" s="51">
        <f>'[3]Daily Roster'!$K204</f>
        <v>0</v>
      </c>
      <c r="L204" s="51" t="str">
        <f>'[3]Daily Roster'!$L204</f>
        <v>Marisa</v>
      </c>
      <c r="M204" s="51">
        <f>'[3]Daily Roster'!$M204</f>
        <v>0</v>
      </c>
      <c r="N204" s="51">
        <f>'[3]Daily Roster'!$N204</f>
        <v>0</v>
      </c>
      <c r="O204" s="51">
        <f>'[3]Daily Roster'!$O204</f>
        <v>0</v>
      </c>
      <c r="P204" s="51">
        <f>'[3]Daily Roster'!$P204</f>
        <v>0</v>
      </c>
      <c r="Q204" s="51">
        <f>'[3]Daily Roster'!$Q204</f>
        <v>0</v>
      </c>
      <c r="R204" s="51">
        <f>'[3]Daily Roster'!$R204</f>
        <v>0</v>
      </c>
      <c r="S204" s="51" t="str">
        <f>'[3]Daily Roster'!$S204</f>
        <v>Arthur</v>
      </c>
      <c r="T204" s="51" t="str">
        <f>'[3]Daily Roster'!$T204</f>
        <v>Bunmi</v>
      </c>
      <c r="U204" s="51">
        <f>'[3]Daily Roster'!$U204</f>
        <v>0</v>
      </c>
      <c r="V204" s="51">
        <f>'[3]Daily Roster'!$V204</f>
        <v>0</v>
      </c>
      <c r="W204" s="51">
        <f>'[3]Daily Roster'!$W204</f>
        <v>0</v>
      </c>
      <c r="X204" s="51">
        <f>'[3]Daily Roster'!$X204</f>
        <v>0</v>
      </c>
      <c r="Y204" s="51">
        <f>'[3]Daily Roster'!$Y204</f>
        <v>0</v>
      </c>
      <c r="Z204" s="51">
        <f>'[3]Daily Roster'!$Z204</f>
        <v>0</v>
      </c>
      <c r="AA204" s="51">
        <f>'[3]Daily Roster'!$AA204</f>
        <v>0</v>
      </c>
      <c r="AB204" s="51">
        <f>'[3]Daily Roster'!$AB204</f>
        <v>0</v>
      </c>
      <c r="AC204" s="51" t="str">
        <f>'[3]Daily Roster'!$AC204</f>
        <v>S.Sturm</v>
      </c>
      <c r="AD204" s="51" t="str">
        <f>'[3]Daily Roster'!$AD204</f>
        <v>A.Chong</v>
      </c>
      <c r="AE204" s="51">
        <f>'[3]Daily Roster'!$AE204</f>
        <v>0</v>
      </c>
      <c r="AF204" s="51">
        <f>'[3]Daily Roster'!$AF204</f>
        <v>0</v>
      </c>
      <c r="AG204" s="51" t="str">
        <f>'[3]Daily Roster'!$AG204</f>
        <v>N.Dirnbauer</v>
      </c>
      <c r="AH204" s="51" t="str">
        <f>'[3]Daily Roster'!$AH204</f>
        <v>Graham</v>
      </c>
      <c r="AI204" s="51">
        <f>'[3]Daily Roster'!$AI204</f>
        <v>0</v>
      </c>
      <c r="AJ204" s="51">
        <f>'[3]Daily Roster'!$AJ204</f>
        <v>0</v>
      </c>
    </row>
    <row r="205" spans="1:36" x14ac:dyDescent="0.3">
      <c r="A205" s="7">
        <v>43749</v>
      </c>
      <c r="B205" s="1" t="s">
        <v>4</v>
      </c>
      <c r="C205" s="56">
        <f>'[3]Daily Roster'!$C205</f>
        <v>0</v>
      </c>
      <c r="D205" s="56" t="str">
        <f>'[3]Daily Roster'!$D205</f>
        <v>Hayley</v>
      </c>
      <c r="E205" s="51" t="str">
        <f>'[3]Daily Roster'!$E205</f>
        <v>qq</v>
      </c>
      <c r="F205" s="51" t="str">
        <f>'[3]Daily Roster'!$F205</f>
        <v>V.Hill</v>
      </c>
      <c r="G205" s="51" t="str">
        <f>'[3]Daily Roster'!$G205</f>
        <v>qq</v>
      </c>
      <c r="H205" s="51">
        <f>'[3]Daily Roster'!$H205</f>
        <v>0</v>
      </c>
      <c r="I205" s="51">
        <f>'[3]Daily Roster'!$I205</f>
        <v>0</v>
      </c>
      <c r="J205" s="51">
        <f>'[3]Daily Roster'!$J205</f>
        <v>0</v>
      </c>
      <c r="K205" s="51">
        <f>'[3]Daily Roster'!$K205</f>
        <v>0</v>
      </c>
      <c r="L205" s="51" t="str">
        <f>'[3]Daily Roster'!$L205</f>
        <v>qq</v>
      </c>
      <c r="M205" s="51">
        <f>'[3]Daily Roster'!$M205</f>
        <v>0</v>
      </c>
      <c r="N205" s="51">
        <f>'[3]Daily Roster'!$N205</f>
        <v>0</v>
      </c>
      <c r="O205" s="51">
        <f>'[3]Daily Roster'!$O205</f>
        <v>0</v>
      </c>
      <c r="P205" s="51">
        <f>'[3]Daily Roster'!$P205</f>
        <v>0</v>
      </c>
      <c r="Q205" s="51">
        <f>'[3]Daily Roster'!$Q205</f>
        <v>0</v>
      </c>
      <c r="R205" s="51">
        <f>'[3]Daily Roster'!$R205</f>
        <v>0</v>
      </c>
      <c r="S205" s="51" t="str">
        <f>'[3]Daily Roster'!$S205</f>
        <v>Arthur</v>
      </c>
      <c r="T205" s="51" t="str">
        <f>'[3]Daily Roster'!$T205</f>
        <v>Bunmi</v>
      </c>
      <c r="U205" s="51">
        <f>'[3]Daily Roster'!$U205</f>
        <v>0</v>
      </c>
      <c r="V205" s="51">
        <f>'[3]Daily Roster'!$V205</f>
        <v>0</v>
      </c>
      <c r="W205" s="51">
        <f>'[3]Daily Roster'!$W205</f>
        <v>0</v>
      </c>
      <c r="X205" s="51">
        <f>'[3]Daily Roster'!$X205</f>
        <v>0</v>
      </c>
      <c r="Y205" s="51">
        <f>'[3]Daily Roster'!$Y205</f>
        <v>0</v>
      </c>
      <c r="Z205" s="51">
        <f>'[3]Daily Roster'!$Z205</f>
        <v>0</v>
      </c>
      <c r="AA205" s="51">
        <f>'[3]Daily Roster'!$AA205</f>
        <v>0</v>
      </c>
      <c r="AB205" s="51">
        <f>'[3]Daily Roster'!$AB205</f>
        <v>0</v>
      </c>
      <c r="AC205" s="51" t="str">
        <f>'[3]Daily Roster'!$AC205</f>
        <v>S.Sturm</v>
      </c>
      <c r="AD205" s="51" t="str">
        <f>'[3]Daily Roster'!$AD205</f>
        <v>A.Chong</v>
      </c>
      <c r="AE205" s="51">
        <f>'[3]Daily Roster'!$AE205</f>
        <v>0</v>
      </c>
      <c r="AF205" s="51">
        <f>'[3]Daily Roster'!$AF205</f>
        <v>0</v>
      </c>
      <c r="AG205" s="51" t="str">
        <f>'[3]Daily Roster'!$AG205</f>
        <v>N.Dirnbauer</v>
      </c>
      <c r="AH205" s="51" t="str">
        <f>'[3]Daily Roster'!$AH205</f>
        <v>Graham</v>
      </c>
      <c r="AI205" s="51">
        <f>'[3]Daily Roster'!$AI205</f>
        <v>0</v>
      </c>
      <c r="AJ205" s="51">
        <f>'[3]Daily Roster'!$AJ205</f>
        <v>0</v>
      </c>
    </row>
    <row r="206" spans="1:36" x14ac:dyDescent="0.3">
      <c r="A206" s="7">
        <v>43752</v>
      </c>
      <c r="B206" s="1" t="s">
        <v>5</v>
      </c>
      <c r="C206" s="56">
        <f>'[3]Daily Roster'!$C206</f>
        <v>0</v>
      </c>
      <c r="D206" s="56" t="str">
        <f>'[3]Daily Roster'!$D206</f>
        <v>Bronwyn</v>
      </c>
      <c r="E206" s="51" t="str">
        <f>'[3]Daily Roster'!$E206</f>
        <v>Stav</v>
      </c>
      <c r="F206" s="51" t="str">
        <f>'[3]Daily Roster'!$F206</f>
        <v>V.Hill</v>
      </c>
      <c r="G206" s="51" t="str">
        <f>'[3]Daily Roster'!$G206</f>
        <v>qq</v>
      </c>
      <c r="H206" s="51">
        <f>'[3]Daily Roster'!$H206</f>
        <v>0</v>
      </c>
      <c r="I206" s="51">
        <f>'[3]Daily Roster'!$I206</f>
        <v>0</v>
      </c>
      <c r="J206" s="51">
        <f>'[3]Daily Roster'!$J206</f>
        <v>0</v>
      </c>
      <c r="K206" s="51">
        <f>'[3]Daily Roster'!$K206</f>
        <v>0</v>
      </c>
      <c r="L206" s="51" t="str">
        <f>'[3]Daily Roster'!$L206</f>
        <v>qq</v>
      </c>
      <c r="M206" s="51">
        <f>'[3]Daily Roster'!$M206</f>
        <v>0</v>
      </c>
      <c r="N206" s="51">
        <f>'[3]Daily Roster'!$N206</f>
        <v>0</v>
      </c>
      <c r="O206" s="51">
        <f>'[3]Daily Roster'!$O206</f>
        <v>0</v>
      </c>
      <c r="P206" s="51">
        <f>'[3]Daily Roster'!$P206</f>
        <v>0</v>
      </c>
      <c r="Q206" s="51">
        <f>'[3]Daily Roster'!$Q206</f>
        <v>0</v>
      </c>
      <c r="R206" s="51">
        <f>'[3]Daily Roster'!$R206</f>
        <v>0</v>
      </c>
      <c r="S206" s="51" t="str">
        <f>'[3]Daily Roster'!$S206</f>
        <v>Arthur</v>
      </c>
      <c r="T206" s="51" t="str">
        <f>'[3]Daily Roster'!$T206</f>
        <v>Bunmi</v>
      </c>
      <c r="U206" s="51">
        <f>'[3]Daily Roster'!$U206</f>
        <v>0</v>
      </c>
      <c r="V206" s="51">
        <f>'[3]Daily Roster'!$V206</f>
        <v>0</v>
      </c>
      <c r="W206" s="51">
        <f>'[3]Daily Roster'!$W206</f>
        <v>0</v>
      </c>
      <c r="X206" s="51">
        <f>'[3]Daily Roster'!$X206</f>
        <v>0</v>
      </c>
      <c r="Y206" s="51">
        <f>'[3]Daily Roster'!$Y206</f>
        <v>0</v>
      </c>
      <c r="Z206" s="51">
        <f>'[3]Daily Roster'!$Z206</f>
        <v>0</v>
      </c>
      <c r="AA206" s="51" t="str">
        <f>'[3]Daily Roster'!$AA206</f>
        <v>Edward, Jesslyn</v>
      </c>
      <c r="AB206" s="51">
        <f>'[3]Daily Roster'!$AB206</f>
        <v>0</v>
      </c>
      <c r="AC206" s="51" t="str">
        <f>'[3]Daily Roster'!$AC206</f>
        <v>S.Sturm</v>
      </c>
      <c r="AD206" s="51" t="str">
        <f>'[3]Daily Roster'!$AD206</f>
        <v>A.Chong</v>
      </c>
      <c r="AE206" s="51">
        <f>'[3]Daily Roster'!$AE206</f>
        <v>0</v>
      </c>
      <c r="AF206" s="51">
        <f>'[3]Daily Roster'!$AF206</f>
        <v>0</v>
      </c>
      <c r="AG206" s="51" t="str">
        <f>'[3]Daily Roster'!$AG206</f>
        <v>N.Dirnbauer</v>
      </c>
      <c r="AH206" s="51" t="str">
        <f>'[3]Daily Roster'!$AH206</f>
        <v>Graham</v>
      </c>
      <c r="AI206" s="51">
        <f>'[3]Daily Roster'!$AI206</f>
        <v>0</v>
      </c>
      <c r="AJ206" s="51">
        <f>'[3]Daily Roster'!$AJ206</f>
        <v>0</v>
      </c>
    </row>
    <row r="207" spans="1:36" x14ac:dyDescent="0.3">
      <c r="A207" s="7">
        <v>43753</v>
      </c>
      <c r="B207" s="1" t="s">
        <v>1</v>
      </c>
      <c r="C207" s="56">
        <f>'[3]Daily Roster'!$C207</f>
        <v>0</v>
      </c>
      <c r="D207" s="56" t="str">
        <f>'[3]Daily Roster'!$D207</f>
        <v>Bronwyn</v>
      </c>
      <c r="E207" s="51" t="str">
        <f>'[3]Daily Roster'!$E207</f>
        <v>qq</v>
      </c>
      <c r="F207" s="51" t="str">
        <f>'[3]Daily Roster'!$F207</f>
        <v>V.Hill</v>
      </c>
      <c r="G207" s="51" t="str">
        <f>'[3]Daily Roster'!$G207</f>
        <v>qq</v>
      </c>
      <c r="H207" s="51">
        <f>'[3]Daily Roster'!$H207</f>
        <v>0</v>
      </c>
      <c r="I207" s="51">
        <f>'[3]Daily Roster'!$I207</f>
        <v>0</v>
      </c>
      <c r="J207" s="51">
        <f>'[3]Daily Roster'!$J207</f>
        <v>0</v>
      </c>
      <c r="K207" s="51">
        <f>'[3]Daily Roster'!$K207</f>
        <v>0</v>
      </c>
      <c r="L207" s="51" t="str">
        <f>'[3]Daily Roster'!$L207</f>
        <v>Marisa</v>
      </c>
      <c r="M207" s="51">
        <f>'[3]Daily Roster'!$M207</f>
        <v>0</v>
      </c>
      <c r="N207" s="51">
        <f>'[3]Daily Roster'!$N207</f>
        <v>0</v>
      </c>
      <c r="O207" s="51">
        <f>'[3]Daily Roster'!$O207</f>
        <v>0</v>
      </c>
      <c r="P207" s="51">
        <f>'[3]Daily Roster'!$P207</f>
        <v>0</v>
      </c>
      <c r="Q207" s="51">
        <f>'[3]Daily Roster'!$Q207</f>
        <v>0</v>
      </c>
      <c r="R207" s="51">
        <f>'[3]Daily Roster'!$R207</f>
        <v>0</v>
      </c>
      <c r="S207" s="51" t="str">
        <f>'[3]Daily Roster'!$S207</f>
        <v>Arthur</v>
      </c>
      <c r="T207" s="51" t="str">
        <f>'[3]Daily Roster'!$T207</f>
        <v>Bunmi</v>
      </c>
      <c r="U207" s="51">
        <f>'[3]Daily Roster'!$U207</f>
        <v>0</v>
      </c>
      <c r="V207" s="51">
        <f>'[3]Daily Roster'!$V207</f>
        <v>0</v>
      </c>
      <c r="W207" s="51">
        <f>'[3]Daily Roster'!$W207</f>
        <v>0</v>
      </c>
      <c r="X207" s="51">
        <f>'[3]Daily Roster'!$X207</f>
        <v>0</v>
      </c>
      <c r="Y207" s="51">
        <f>'[3]Daily Roster'!$Y207</f>
        <v>0</v>
      </c>
      <c r="Z207" s="51">
        <f>'[3]Daily Roster'!$Z207</f>
        <v>0</v>
      </c>
      <c r="AA207" s="51">
        <f>'[3]Daily Roster'!$AA207</f>
        <v>0</v>
      </c>
      <c r="AB207" s="51">
        <f>'[3]Daily Roster'!$AB207</f>
        <v>0</v>
      </c>
      <c r="AC207" s="51" t="str">
        <f>'[3]Daily Roster'!$AC207</f>
        <v>S.Sturm</v>
      </c>
      <c r="AD207" s="51" t="str">
        <f>'[3]Daily Roster'!$AD207</f>
        <v>A.Chong</v>
      </c>
      <c r="AE207" s="51">
        <f>'[3]Daily Roster'!$AE207</f>
        <v>0</v>
      </c>
      <c r="AF207" s="51">
        <f>'[3]Daily Roster'!$AF207</f>
        <v>0</v>
      </c>
      <c r="AG207" s="51" t="str">
        <f>'[3]Daily Roster'!$AG207</f>
        <v>N.Dirnbauer</v>
      </c>
      <c r="AH207" s="51" t="str">
        <f>'[3]Daily Roster'!$AH207</f>
        <v>Graham</v>
      </c>
      <c r="AI207" s="51">
        <f>'[3]Daily Roster'!$AI207</f>
        <v>0</v>
      </c>
      <c r="AJ207" s="51">
        <f>'[3]Daily Roster'!$AJ207</f>
        <v>0</v>
      </c>
    </row>
    <row r="208" spans="1:36" x14ac:dyDescent="0.3">
      <c r="A208" s="7">
        <v>43754</v>
      </c>
      <c r="B208" s="1" t="s">
        <v>2</v>
      </c>
      <c r="C208" s="56">
        <f>'[3]Daily Roster'!$C208</f>
        <v>0</v>
      </c>
      <c r="D208" s="56" t="str">
        <f>'[3]Daily Roster'!$D208</f>
        <v>Bronwyn</v>
      </c>
      <c r="E208" s="51" t="str">
        <f>'[3]Daily Roster'!$E208</f>
        <v>Hayley</v>
      </c>
      <c r="F208" s="51" t="str">
        <f>'[3]Daily Roster'!$F208</f>
        <v>V.Hill</v>
      </c>
      <c r="G208" s="51" t="str">
        <f>'[3]Daily Roster'!$G208</f>
        <v>K.Tiong</v>
      </c>
      <c r="H208" s="51">
        <f>'[3]Daily Roster'!$H208</f>
        <v>0</v>
      </c>
      <c r="I208" s="51">
        <f>'[3]Daily Roster'!$I208</f>
        <v>0</v>
      </c>
      <c r="J208" s="51">
        <f>'[3]Daily Roster'!$J208</f>
        <v>0</v>
      </c>
      <c r="K208" s="51">
        <f>'[3]Daily Roster'!$K208</f>
        <v>0</v>
      </c>
      <c r="L208" s="51" t="str">
        <f>'[3]Daily Roster'!$L208</f>
        <v>Marisa</v>
      </c>
      <c r="M208" s="51">
        <f>'[3]Daily Roster'!$M208</f>
        <v>0</v>
      </c>
      <c r="N208" s="51">
        <f>'[3]Daily Roster'!$N208</f>
        <v>0</v>
      </c>
      <c r="O208" s="51">
        <f>'[3]Daily Roster'!$O208</f>
        <v>0</v>
      </c>
      <c r="P208" s="51">
        <f>'[3]Daily Roster'!$P208</f>
        <v>0</v>
      </c>
      <c r="Q208" s="51">
        <f>'[3]Daily Roster'!$Q208</f>
        <v>0</v>
      </c>
      <c r="R208" s="51">
        <f>'[3]Daily Roster'!$R208</f>
        <v>0</v>
      </c>
      <c r="S208" s="51" t="str">
        <f>'[3]Daily Roster'!$S208</f>
        <v>Arthur</v>
      </c>
      <c r="T208" s="51" t="str">
        <f>'[3]Daily Roster'!$T208</f>
        <v>Bunmi</v>
      </c>
      <c r="U208" s="51">
        <f>'[3]Daily Roster'!$U208</f>
        <v>0</v>
      </c>
      <c r="V208" s="51">
        <f>'[3]Daily Roster'!$V208</f>
        <v>0</v>
      </c>
      <c r="W208" s="51">
        <f>'[3]Daily Roster'!$W208</f>
        <v>0</v>
      </c>
      <c r="X208" s="51">
        <f>'[3]Daily Roster'!$X208</f>
        <v>0</v>
      </c>
      <c r="Y208" s="51">
        <f>'[3]Daily Roster'!$Y208</f>
        <v>0</v>
      </c>
      <c r="Z208" s="51">
        <f>'[3]Daily Roster'!$Z208</f>
        <v>0</v>
      </c>
      <c r="AA208" s="51">
        <f>'[3]Daily Roster'!$AA208</f>
        <v>0</v>
      </c>
      <c r="AB208" s="51">
        <f>'[3]Daily Roster'!$AB208</f>
        <v>0</v>
      </c>
      <c r="AC208" s="51" t="str">
        <f>'[3]Daily Roster'!$AC208</f>
        <v>S.Sturm</v>
      </c>
      <c r="AD208" s="51" t="str">
        <f>'[3]Daily Roster'!$AD208</f>
        <v>A.Chong</v>
      </c>
      <c r="AE208" s="51">
        <f>'[3]Daily Roster'!$AE208</f>
        <v>0</v>
      </c>
      <c r="AF208" s="51">
        <f>'[3]Daily Roster'!$AF208</f>
        <v>0</v>
      </c>
      <c r="AG208" s="51" t="str">
        <f>'[3]Daily Roster'!$AG208</f>
        <v>N.Dirnbauer</v>
      </c>
      <c r="AH208" s="51" t="str">
        <f>'[3]Daily Roster'!$AH208</f>
        <v>Graham</v>
      </c>
      <c r="AI208" s="51">
        <f>'[3]Daily Roster'!$AI208</f>
        <v>0</v>
      </c>
      <c r="AJ208" s="51">
        <f>'[3]Daily Roster'!$AJ208</f>
        <v>0</v>
      </c>
    </row>
    <row r="209" spans="1:36" x14ac:dyDescent="0.3">
      <c r="A209" s="7">
        <v>43755</v>
      </c>
      <c r="B209" s="1" t="s">
        <v>3</v>
      </c>
      <c r="C209" s="56">
        <f>'[3]Daily Roster'!$C209</f>
        <v>0</v>
      </c>
      <c r="D209" s="56" t="str">
        <f>'[3]Daily Roster'!$D209</f>
        <v>Hayley</v>
      </c>
      <c r="E209" s="51" t="str">
        <f>'[3]Daily Roster'!$E209</f>
        <v>qq</v>
      </c>
      <c r="F209" s="51" t="str">
        <f>'[3]Daily Roster'!$F209</f>
        <v>V.Hill</v>
      </c>
      <c r="G209" s="51" t="str">
        <f>'[3]Daily Roster'!$G209</f>
        <v>K.Tiong</v>
      </c>
      <c r="H209" s="51">
        <f>'[3]Daily Roster'!$H209</f>
        <v>0</v>
      </c>
      <c r="I209" s="51">
        <f>'[3]Daily Roster'!$I209</f>
        <v>0</v>
      </c>
      <c r="J209" s="51">
        <f>'[3]Daily Roster'!$J209</f>
        <v>0</v>
      </c>
      <c r="K209" s="51">
        <f>'[3]Daily Roster'!$K209</f>
        <v>0</v>
      </c>
      <c r="L209" s="51" t="str">
        <f>'[3]Daily Roster'!$L209</f>
        <v>Marisa</v>
      </c>
      <c r="M209" s="51">
        <f>'[3]Daily Roster'!$M209</f>
        <v>0</v>
      </c>
      <c r="N209" s="51">
        <f>'[3]Daily Roster'!$N209</f>
        <v>0</v>
      </c>
      <c r="O209" s="51">
        <f>'[3]Daily Roster'!$O209</f>
        <v>0</v>
      </c>
      <c r="P209" s="51">
        <f>'[3]Daily Roster'!$P209</f>
        <v>0</v>
      </c>
      <c r="Q209" s="51">
        <f>'[3]Daily Roster'!$Q209</f>
        <v>0</v>
      </c>
      <c r="R209" s="51">
        <f>'[3]Daily Roster'!$R209</f>
        <v>0</v>
      </c>
      <c r="S209" s="51" t="str">
        <f>'[3]Daily Roster'!$S209</f>
        <v>Arthur</v>
      </c>
      <c r="T209" s="51" t="str">
        <f>'[3]Daily Roster'!$T209</f>
        <v>Bunmi</v>
      </c>
      <c r="U209" s="51">
        <f>'[3]Daily Roster'!$U209</f>
        <v>0</v>
      </c>
      <c r="V209" s="51">
        <f>'[3]Daily Roster'!$V209</f>
        <v>0</v>
      </c>
      <c r="W209" s="51">
        <f>'[3]Daily Roster'!$W209</f>
        <v>0</v>
      </c>
      <c r="X209" s="51">
        <f>'[3]Daily Roster'!$X209</f>
        <v>0</v>
      </c>
      <c r="Y209" s="51">
        <f>'[3]Daily Roster'!$Y209</f>
        <v>0</v>
      </c>
      <c r="Z209" s="51">
        <f>'[3]Daily Roster'!$Z209</f>
        <v>0</v>
      </c>
      <c r="AA209" s="51">
        <f>'[3]Daily Roster'!$AA209</f>
        <v>0</v>
      </c>
      <c r="AB209" s="51">
        <f>'[3]Daily Roster'!$AB209</f>
        <v>0</v>
      </c>
      <c r="AC209" s="51" t="str">
        <f>'[3]Daily Roster'!$AC209</f>
        <v>S.Sturm</v>
      </c>
      <c r="AD209" s="51" t="str">
        <f>'[3]Daily Roster'!$AD209</f>
        <v>A.Chong</v>
      </c>
      <c r="AE209" s="51">
        <f>'[3]Daily Roster'!$AE209</f>
        <v>0</v>
      </c>
      <c r="AF209" s="51">
        <f>'[3]Daily Roster'!$AF209</f>
        <v>0</v>
      </c>
      <c r="AG209" s="51" t="str">
        <f>'[3]Daily Roster'!$AG209</f>
        <v>N.Dirnbauer</v>
      </c>
      <c r="AH209" s="51" t="str">
        <f>'[3]Daily Roster'!$AH209</f>
        <v>Graham</v>
      </c>
      <c r="AI209" s="51">
        <f>'[3]Daily Roster'!$AI209</f>
        <v>0</v>
      </c>
      <c r="AJ209" s="51">
        <f>'[3]Daily Roster'!$AJ209</f>
        <v>0</v>
      </c>
    </row>
    <row r="210" spans="1:36" x14ac:dyDescent="0.3">
      <c r="A210" s="7">
        <v>43756</v>
      </c>
      <c r="B210" s="1" t="s">
        <v>4</v>
      </c>
      <c r="C210" s="56">
        <f>'[3]Daily Roster'!$C210</f>
        <v>0</v>
      </c>
      <c r="D210" s="56" t="str">
        <f>'[3]Daily Roster'!$D210</f>
        <v>qq</v>
      </c>
      <c r="E210" s="51" t="str">
        <f>'[3]Daily Roster'!$E210</f>
        <v>qq</v>
      </c>
      <c r="F210" s="51" t="str">
        <f>'[3]Daily Roster'!$F210</f>
        <v>V.Hill</v>
      </c>
      <c r="G210" s="51" t="str">
        <f>'[3]Daily Roster'!$G210</f>
        <v>qq</v>
      </c>
      <c r="H210" s="51">
        <f>'[3]Daily Roster'!$H210</f>
        <v>0</v>
      </c>
      <c r="I210" s="51">
        <f>'[3]Daily Roster'!$I210</f>
        <v>0</v>
      </c>
      <c r="J210" s="51">
        <f>'[3]Daily Roster'!$J210</f>
        <v>0</v>
      </c>
      <c r="K210" s="51">
        <f>'[3]Daily Roster'!$K210</f>
        <v>0</v>
      </c>
      <c r="L210" s="51" t="str">
        <f>'[3]Daily Roster'!$L210</f>
        <v>qq</v>
      </c>
      <c r="M210" s="51">
        <f>'[3]Daily Roster'!$M210</f>
        <v>0</v>
      </c>
      <c r="N210" s="51">
        <f>'[3]Daily Roster'!$N210</f>
        <v>0</v>
      </c>
      <c r="O210" s="51">
        <f>'[3]Daily Roster'!$O210</f>
        <v>0</v>
      </c>
      <c r="P210" s="51">
        <f>'[3]Daily Roster'!$P210</f>
        <v>0</v>
      </c>
      <c r="Q210" s="51">
        <f>'[3]Daily Roster'!$Q210</f>
        <v>0</v>
      </c>
      <c r="R210" s="51">
        <f>'[3]Daily Roster'!$R210</f>
        <v>0</v>
      </c>
      <c r="S210" s="51" t="str">
        <f>'[3]Daily Roster'!$S210</f>
        <v>Arthur</v>
      </c>
      <c r="T210" s="51" t="str">
        <f>'[3]Daily Roster'!$T210</f>
        <v>Bunmi</v>
      </c>
      <c r="U210" s="51">
        <f>'[3]Daily Roster'!$U210</f>
        <v>0</v>
      </c>
      <c r="V210" s="51">
        <f>'[3]Daily Roster'!$V210</f>
        <v>0</v>
      </c>
      <c r="W210" s="51">
        <f>'[3]Daily Roster'!$W210</f>
        <v>0</v>
      </c>
      <c r="X210" s="51">
        <f>'[3]Daily Roster'!$X210</f>
        <v>0</v>
      </c>
      <c r="Y210" s="51">
        <f>'[3]Daily Roster'!$Y210</f>
        <v>0</v>
      </c>
      <c r="Z210" s="51">
        <f>'[3]Daily Roster'!$Z210</f>
        <v>0</v>
      </c>
      <c r="AA210" s="51" t="str">
        <f>'[3]Daily Roster'!$AA210</f>
        <v>Lauren</v>
      </c>
      <c r="AB210" s="51">
        <f>'[3]Daily Roster'!$AB210</f>
        <v>0</v>
      </c>
      <c r="AC210" s="51" t="str">
        <f>'[3]Daily Roster'!$AC210</f>
        <v>S.Sturm</v>
      </c>
      <c r="AD210" s="51" t="str">
        <f>'[3]Daily Roster'!$AD210</f>
        <v>A.Chong</v>
      </c>
      <c r="AE210" s="51">
        <f>'[3]Daily Roster'!$AE210</f>
        <v>0</v>
      </c>
      <c r="AF210" s="51">
        <f>'[3]Daily Roster'!$AF210</f>
        <v>0</v>
      </c>
      <c r="AG210" s="51" t="str">
        <f>'[3]Daily Roster'!$AG210</f>
        <v>N.Dirnbauer</v>
      </c>
      <c r="AH210" s="51" t="str">
        <f>'[3]Daily Roster'!$AH210</f>
        <v>Graham</v>
      </c>
      <c r="AI210" s="51">
        <f>'[3]Daily Roster'!$AI210</f>
        <v>0</v>
      </c>
      <c r="AJ210" s="51">
        <f>'[3]Daily Roster'!$AJ210</f>
        <v>0</v>
      </c>
    </row>
    <row r="211" spans="1:36" x14ac:dyDescent="0.3">
      <c r="A211" s="7">
        <v>43759</v>
      </c>
      <c r="B211" s="1" t="s">
        <v>5</v>
      </c>
      <c r="C211" s="56">
        <f>'[3]Daily Roster'!$C211</f>
        <v>0</v>
      </c>
      <c r="D211" s="56" t="str">
        <f>'[3]Daily Roster'!$D211</f>
        <v>Bronwyn</v>
      </c>
      <c r="E211" s="51" t="str">
        <f>'[3]Daily Roster'!$E211</f>
        <v>Stav</v>
      </c>
      <c r="F211" s="51" t="str">
        <f>'[3]Daily Roster'!$F211</f>
        <v>V.Hill</v>
      </c>
      <c r="G211" s="51" t="str">
        <f>'[3]Daily Roster'!$G211</f>
        <v>qq</v>
      </c>
      <c r="H211" s="51">
        <f>'[3]Daily Roster'!$H211</f>
        <v>0</v>
      </c>
      <c r="I211" s="51">
        <f>'[3]Daily Roster'!$I211</f>
        <v>0</v>
      </c>
      <c r="J211" s="51">
        <f>'[3]Daily Roster'!$J211</f>
        <v>0</v>
      </c>
      <c r="K211" s="51">
        <f>'[3]Daily Roster'!$K211</f>
        <v>0</v>
      </c>
      <c r="L211" s="51" t="str">
        <f>'[3]Daily Roster'!$L211</f>
        <v>qq</v>
      </c>
      <c r="M211" s="51">
        <f>'[3]Daily Roster'!$M211</f>
        <v>0</v>
      </c>
      <c r="N211" s="51">
        <f>'[3]Daily Roster'!$N211</f>
        <v>0</v>
      </c>
      <c r="O211" s="51">
        <f>'[3]Daily Roster'!$O211</f>
        <v>0</v>
      </c>
      <c r="P211" s="51">
        <f>'[3]Daily Roster'!$P211</f>
        <v>0</v>
      </c>
      <c r="Q211" s="51">
        <f>'[3]Daily Roster'!$Q211</f>
        <v>0</v>
      </c>
      <c r="R211" s="51">
        <f>'[3]Daily Roster'!$R211</f>
        <v>0</v>
      </c>
      <c r="S211" s="51" t="str">
        <f>'[3]Daily Roster'!$S211</f>
        <v>Arthur</v>
      </c>
      <c r="T211" s="51" t="str">
        <f>'[3]Daily Roster'!$T211</f>
        <v>Bunmi</v>
      </c>
      <c r="U211" s="51">
        <f>'[3]Daily Roster'!$U211</f>
        <v>0</v>
      </c>
      <c r="V211" s="51">
        <f>'[3]Daily Roster'!$V211</f>
        <v>0</v>
      </c>
      <c r="W211" s="51">
        <f>'[3]Daily Roster'!$W211</f>
        <v>0</v>
      </c>
      <c r="X211" s="51">
        <f>'[3]Daily Roster'!$X211</f>
        <v>0</v>
      </c>
      <c r="Y211" s="51">
        <f>'[3]Daily Roster'!$Y211</f>
        <v>0</v>
      </c>
      <c r="Z211" s="51">
        <f>'[3]Daily Roster'!$Z211</f>
        <v>0</v>
      </c>
      <c r="AA211" s="51">
        <f>'[3]Daily Roster'!$AA211</f>
        <v>0</v>
      </c>
      <c r="AB211" s="51">
        <f>'[3]Daily Roster'!$AB211</f>
        <v>0</v>
      </c>
      <c r="AC211" s="51" t="str">
        <f>'[3]Daily Roster'!$AC211</f>
        <v>S.Sturm</v>
      </c>
      <c r="AD211" s="51" t="str">
        <f>'[3]Daily Roster'!$AD211</f>
        <v>A.Chong</v>
      </c>
      <c r="AE211" s="51">
        <f>'[3]Daily Roster'!$AE211</f>
        <v>0</v>
      </c>
      <c r="AF211" s="51">
        <f>'[3]Daily Roster'!$AF211</f>
        <v>0</v>
      </c>
      <c r="AG211" s="51" t="str">
        <f>'[3]Daily Roster'!$AG211</f>
        <v>N.Dirnbauer</v>
      </c>
      <c r="AH211" s="51" t="str">
        <f>'[3]Daily Roster'!$AH211</f>
        <v>Graham</v>
      </c>
      <c r="AI211" s="51">
        <f>'[3]Daily Roster'!$AI211</f>
        <v>0</v>
      </c>
      <c r="AJ211" s="51">
        <f>'[3]Daily Roster'!$AJ211</f>
        <v>0</v>
      </c>
    </row>
    <row r="212" spans="1:36" x14ac:dyDescent="0.3">
      <c r="A212" s="7">
        <v>43760</v>
      </c>
      <c r="B212" s="1" t="s">
        <v>1</v>
      </c>
      <c r="C212" s="56">
        <f>'[3]Daily Roster'!$C212</f>
        <v>0</v>
      </c>
      <c r="D212" s="56" t="str">
        <f>'[3]Daily Roster'!$D212</f>
        <v>Bronwyn</v>
      </c>
      <c r="E212" s="51" t="str">
        <f>'[3]Daily Roster'!$E212</f>
        <v>qq</v>
      </c>
      <c r="F212" s="51" t="str">
        <f>'[3]Daily Roster'!$F212</f>
        <v>V.Hill</v>
      </c>
      <c r="G212" s="51" t="str">
        <f>'[3]Daily Roster'!$G212</f>
        <v>K.Tiong</v>
      </c>
      <c r="H212" s="51">
        <f>'[3]Daily Roster'!$H212</f>
        <v>0</v>
      </c>
      <c r="I212" s="51">
        <f>'[3]Daily Roster'!$I212</f>
        <v>0</v>
      </c>
      <c r="J212" s="51">
        <f>'[3]Daily Roster'!$J212</f>
        <v>0</v>
      </c>
      <c r="K212" s="51">
        <f>'[3]Daily Roster'!$K212</f>
        <v>0</v>
      </c>
      <c r="L212" s="51" t="str">
        <f>'[3]Daily Roster'!$L212</f>
        <v>Marisa</v>
      </c>
      <c r="M212" s="51">
        <f>'[3]Daily Roster'!$M212</f>
        <v>0</v>
      </c>
      <c r="N212" s="51">
        <f>'[3]Daily Roster'!$N212</f>
        <v>0</v>
      </c>
      <c r="O212" s="51">
        <f>'[3]Daily Roster'!$O212</f>
        <v>0</v>
      </c>
      <c r="P212" s="51">
        <f>'[3]Daily Roster'!$P212</f>
        <v>0</v>
      </c>
      <c r="Q212" s="51">
        <f>'[3]Daily Roster'!$Q212</f>
        <v>0</v>
      </c>
      <c r="R212" s="51">
        <f>'[3]Daily Roster'!$R212</f>
        <v>0</v>
      </c>
      <c r="S212" s="51" t="str">
        <f>'[3]Daily Roster'!$S212</f>
        <v>Arthur</v>
      </c>
      <c r="T212" s="51" t="str">
        <f>'[3]Daily Roster'!$T212</f>
        <v>Bunmi</v>
      </c>
      <c r="U212" s="51">
        <f>'[3]Daily Roster'!$U212</f>
        <v>0</v>
      </c>
      <c r="V212" s="51">
        <f>'[3]Daily Roster'!$V212</f>
        <v>0</v>
      </c>
      <c r="W212" s="51">
        <f>'[3]Daily Roster'!$W212</f>
        <v>0</v>
      </c>
      <c r="X212" s="51">
        <f>'[3]Daily Roster'!$X212</f>
        <v>0</v>
      </c>
      <c r="Y212" s="51">
        <f>'[3]Daily Roster'!$Y212</f>
        <v>0</v>
      </c>
      <c r="Z212" s="51">
        <f>'[3]Daily Roster'!$Z212</f>
        <v>0</v>
      </c>
      <c r="AA212" s="51">
        <f>'[3]Daily Roster'!$AA212</f>
        <v>0</v>
      </c>
      <c r="AB212" s="51">
        <f>'[3]Daily Roster'!$AB212</f>
        <v>0</v>
      </c>
      <c r="AC212" s="51" t="str">
        <f>'[3]Daily Roster'!$AC212</f>
        <v>S.Sturm</v>
      </c>
      <c r="AD212" s="51" t="str">
        <f>'[3]Daily Roster'!$AD212</f>
        <v>A.Chong</v>
      </c>
      <c r="AE212" s="51">
        <f>'[3]Daily Roster'!$AE212</f>
        <v>0</v>
      </c>
      <c r="AF212" s="51">
        <f>'[3]Daily Roster'!$AF212</f>
        <v>0</v>
      </c>
      <c r="AG212" s="51" t="str">
        <f>'[3]Daily Roster'!$AG212</f>
        <v>N.Dirnbauer</v>
      </c>
      <c r="AH212" s="51" t="str">
        <f>'[3]Daily Roster'!$AH212</f>
        <v>Graham</v>
      </c>
      <c r="AI212" s="51">
        <f>'[3]Daily Roster'!$AI212</f>
        <v>0</v>
      </c>
      <c r="AJ212" s="51">
        <f>'[3]Daily Roster'!$AJ212</f>
        <v>0</v>
      </c>
    </row>
    <row r="213" spans="1:36" x14ac:dyDescent="0.3">
      <c r="A213" s="7">
        <v>43761</v>
      </c>
      <c r="B213" s="1" t="s">
        <v>2</v>
      </c>
      <c r="C213" s="56">
        <f>'[3]Daily Roster'!$C213</f>
        <v>0</v>
      </c>
      <c r="D213" s="56" t="str">
        <f>'[3]Daily Roster'!$D213</f>
        <v>Hayley</v>
      </c>
      <c r="E213" s="51" t="str">
        <f>'[3]Daily Roster'!$E213</f>
        <v>qq</v>
      </c>
      <c r="F213" s="51" t="str">
        <f>'[3]Daily Roster'!$F213</f>
        <v>V.Hill</v>
      </c>
      <c r="G213" s="51" t="str">
        <f>'[3]Daily Roster'!$G213</f>
        <v>K.Tiong</v>
      </c>
      <c r="H213" s="51">
        <f>'[3]Daily Roster'!$H213</f>
        <v>0</v>
      </c>
      <c r="I213" s="51">
        <f>'[3]Daily Roster'!$I213</f>
        <v>0</v>
      </c>
      <c r="J213" s="51">
        <f>'[3]Daily Roster'!$J213</f>
        <v>0</v>
      </c>
      <c r="K213" s="51">
        <f>'[3]Daily Roster'!$K213</f>
        <v>0</v>
      </c>
      <c r="L213" s="51" t="str">
        <f>'[3]Daily Roster'!$L213</f>
        <v>Marisa</v>
      </c>
      <c r="M213" s="51">
        <f>'[3]Daily Roster'!$M213</f>
        <v>0</v>
      </c>
      <c r="N213" s="51">
        <f>'[3]Daily Roster'!$N213</f>
        <v>0</v>
      </c>
      <c r="O213" s="51">
        <f>'[3]Daily Roster'!$O213</f>
        <v>0</v>
      </c>
      <c r="P213" s="51">
        <f>'[3]Daily Roster'!$P213</f>
        <v>0</v>
      </c>
      <c r="Q213" s="51">
        <f>'[3]Daily Roster'!$Q213</f>
        <v>0</v>
      </c>
      <c r="R213" s="51">
        <f>'[3]Daily Roster'!$R213</f>
        <v>0</v>
      </c>
      <c r="S213" s="51" t="str">
        <f>'[3]Daily Roster'!$S213</f>
        <v>Arthur</v>
      </c>
      <c r="T213" s="51" t="str">
        <f>'[3]Daily Roster'!$T213</f>
        <v>Bunmi</v>
      </c>
      <c r="U213" s="51">
        <f>'[3]Daily Roster'!$U213</f>
        <v>0</v>
      </c>
      <c r="V213" s="51">
        <f>'[3]Daily Roster'!$V213</f>
        <v>0</v>
      </c>
      <c r="W213" s="51">
        <f>'[3]Daily Roster'!$W213</f>
        <v>0</v>
      </c>
      <c r="X213" s="51">
        <f>'[3]Daily Roster'!$X213</f>
        <v>0</v>
      </c>
      <c r="Y213" s="51">
        <f>'[3]Daily Roster'!$Y213</f>
        <v>0</v>
      </c>
      <c r="Z213" s="51">
        <f>'[3]Daily Roster'!$Z213</f>
        <v>0</v>
      </c>
      <c r="AA213" s="51">
        <f>'[3]Daily Roster'!$AA213</f>
        <v>0</v>
      </c>
      <c r="AB213" s="51">
        <f>'[3]Daily Roster'!$AB213</f>
        <v>0</v>
      </c>
      <c r="AC213" s="51" t="str">
        <f>'[3]Daily Roster'!$AC213</f>
        <v>S.Sturm</v>
      </c>
      <c r="AD213" s="51" t="str">
        <f>'[3]Daily Roster'!$AD213</f>
        <v>A.Chong</v>
      </c>
      <c r="AE213" s="51">
        <f>'[3]Daily Roster'!$AE213</f>
        <v>0</v>
      </c>
      <c r="AF213" s="51">
        <f>'[3]Daily Roster'!$AF213</f>
        <v>0</v>
      </c>
      <c r="AG213" s="51" t="str">
        <f>'[3]Daily Roster'!$AG213</f>
        <v>N.Dirnbauer</v>
      </c>
      <c r="AH213" s="51" t="str">
        <f>'[3]Daily Roster'!$AH213</f>
        <v>Graham</v>
      </c>
      <c r="AI213" s="51">
        <f>'[3]Daily Roster'!$AI213</f>
        <v>0</v>
      </c>
      <c r="AJ213" s="51">
        <f>'[3]Daily Roster'!$AJ213</f>
        <v>0</v>
      </c>
    </row>
    <row r="214" spans="1:36" x14ac:dyDescent="0.3">
      <c r="A214" s="7">
        <v>43762</v>
      </c>
      <c r="B214" s="1" t="s">
        <v>3</v>
      </c>
      <c r="C214" s="56">
        <f>'[3]Daily Roster'!$C214</f>
        <v>0</v>
      </c>
      <c r="D214" s="56" t="str">
        <f>'[3]Daily Roster'!$D214</f>
        <v>Hayley</v>
      </c>
      <c r="E214" s="51" t="str">
        <f>'[3]Daily Roster'!$E214</f>
        <v>qq</v>
      </c>
      <c r="F214" s="51" t="str">
        <f>'[3]Daily Roster'!$F214</f>
        <v>V.Hill</v>
      </c>
      <c r="G214" s="51" t="str">
        <f>'[3]Daily Roster'!$G214</f>
        <v>K.Tiong</v>
      </c>
      <c r="H214" s="51">
        <f>'[3]Daily Roster'!$H214</f>
        <v>0</v>
      </c>
      <c r="I214" s="51">
        <f>'[3]Daily Roster'!$I214</f>
        <v>0</v>
      </c>
      <c r="J214" s="51">
        <f>'[3]Daily Roster'!$J214</f>
        <v>0</v>
      </c>
      <c r="K214" s="51">
        <f>'[3]Daily Roster'!$K214</f>
        <v>0</v>
      </c>
      <c r="L214" s="51" t="str">
        <f>'[3]Daily Roster'!$L214</f>
        <v>Marisa</v>
      </c>
      <c r="M214" s="51">
        <f>'[3]Daily Roster'!$M214</f>
        <v>0</v>
      </c>
      <c r="N214" s="51">
        <f>'[3]Daily Roster'!$N214</f>
        <v>0</v>
      </c>
      <c r="O214" s="51">
        <f>'[3]Daily Roster'!$O214</f>
        <v>0</v>
      </c>
      <c r="P214" s="51">
        <f>'[3]Daily Roster'!$P214</f>
        <v>0</v>
      </c>
      <c r="Q214" s="51">
        <f>'[3]Daily Roster'!$Q214</f>
        <v>0</v>
      </c>
      <c r="R214" s="51">
        <f>'[3]Daily Roster'!$R214</f>
        <v>0</v>
      </c>
      <c r="S214" s="51" t="str">
        <f>'[3]Daily Roster'!$S214</f>
        <v>Arthur</v>
      </c>
      <c r="T214" s="51" t="str">
        <f>'[3]Daily Roster'!$T214</f>
        <v>Bunmi</v>
      </c>
      <c r="U214" s="51">
        <f>'[3]Daily Roster'!$U214</f>
        <v>0</v>
      </c>
      <c r="V214" s="51">
        <f>'[3]Daily Roster'!$V214</f>
        <v>0</v>
      </c>
      <c r="W214" s="51">
        <f>'[3]Daily Roster'!$W214</f>
        <v>0</v>
      </c>
      <c r="X214" s="51">
        <f>'[3]Daily Roster'!$X214</f>
        <v>0</v>
      </c>
      <c r="Y214" s="51">
        <f>'[3]Daily Roster'!$Y214</f>
        <v>0</v>
      </c>
      <c r="Z214" s="51">
        <f>'[3]Daily Roster'!$Z214</f>
        <v>0</v>
      </c>
      <c r="AA214" s="51">
        <f>'[3]Daily Roster'!$AA214</f>
        <v>0</v>
      </c>
      <c r="AB214" s="51">
        <f>'[3]Daily Roster'!$AB214</f>
        <v>0</v>
      </c>
      <c r="AC214" s="51" t="str">
        <f>'[3]Daily Roster'!$AC214</f>
        <v>S.Sturm</v>
      </c>
      <c r="AD214" s="51" t="str">
        <f>'[3]Daily Roster'!$AD214</f>
        <v>A.Chong</v>
      </c>
      <c r="AE214" s="51">
        <f>'[3]Daily Roster'!$AE214</f>
        <v>0</v>
      </c>
      <c r="AF214" s="51">
        <f>'[3]Daily Roster'!$AF214</f>
        <v>0</v>
      </c>
      <c r="AG214" s="51" t="str">
        <f>'[3]Daily Roster'!$AG214</f>
        <v>N.Dirnbauer</v>
      </c>
      <c r="AH214" s="51" t="str">
        <f>'[3]Daily Roster'!$AH214</f>
        <v>Graham</v>
      </c>
      <c r="AI214" s="51">
        <f>'[3]Daily Roster'!$AI214</f>
        <v>0</v>
      </c>
      <c r="AJ214" s="51">
        <f>'[3]Daily Roster'!$AJ214</f>
        <v>0</v>
      </c>
    </row>
    <row r="215" spans="1:36" x14ac:dyDescent="0.3">
      <c r="A215" s="7">
        <v>43763</v>
      </c>
      <c r="B215" s="1" t="s">
        <v>4</v>
      </c>
      <c r="C215" s="56">
        <f>'[3]Daily Roster'!$C215</f>
        <v>0</v>
      </c>
      <c r="D215" s="56" t="str">
        <f>'[3]Daily Roster'!$D215</f>
        <v>Hayley</v>
      </c>
      <c r="E215" s="51" t="str">
        <f>'[3]Daily Roster'!$E215</f>
        <v>qq</v>
      </c>
      <c r="F215" s="51" t="str">
        <f>'[3]Daily Roster'!$F215</f>
        <v>V.Hill</v>
      </c>
      <c r="G215" s="51" t="str">
        <f>'[3]Daily Roster'!$G215</f>
        <v>qq</v>
      </c>
      <c r="H215" s="51">
        <f>'[3]Daily Roster'!$H215</f>
        <v>0</v>
      </c>
      <c r="I215" s="51">
        <f>'[3]Daily Roster'!$I215</f>
        <v>0</v>
      </c>
      <c r="J215" s="51">
        <f>'[3]Daily Roster'!$J215</f>
        <v>0</v>
      </c>
      <c r="K215" s="51">
        <f>'[3]Daily Roster'!$K215</f>
        <v>0</v>
      </c>
      <c r="L215" s="51" t="str">
        <f>'[3]Daily Roster'!$L215</f>
        <v>qq</v>
      </c>
      <c r="M215" s="51">
        <f>'[3]Daily Roster'!$M215</f>
        <v>0</v>
      </c>
      <c r="N215" s="51">
        <f>'[3]Daily Roster'!$N215</f>
        <v>0</v>
      </c>
      <c r="O215" s="51">
        <f>'[3]Daily Roster'!$O215</f>
        <v>0</v>
      </c>
      <c r="P215" s="51">
        <f>'[3]Daily Roster'!$P215</f>
        <v>0</v>
      </c>
      <c r="Q215" s="51">
        <f>'[3]Daily Roster'!$Q215</f>
        <v>0</v>
      </c>
      <c r="R215" s="51">
        <f>'[3]Daily Roster'!$R215</f>
        <v>0</v>
      </c>
      <c r="S215" s="51" t="str">
        <f>'[3]Daily Roster'!$S215</f>
        <v>Arthur</v>
      </c>
      <c r="T215" s="51" t="str">
        <f>'[3]Daily Roster'!$T215</f>
        <v>Bunmi</v>
      </c>
      <c r="U215" s="51">
        <f>'[3]Daily Roster'!$U215</f>
        <v>0</v>
      </c>
      <c r="V215" s="51">
        <f>'[3]Daily Roster'!$V215</f>
        <v>0</v>
      </c>
      <c r="W215" s="51">
        <f>'[3]Daily Roster'!$W215</f>
        <v>0</v>
      </c>
      <c r="X215" s="51">
        <f>'[3]Daily Roster'!$X215</f>
        <v>0</v>
      </c>
      <c r="Y215" s="51">
        <f>'[3]Daily Roster'!$Y215</f>
        <v>0</v>
      </c>
      <c r="Z215" s="51">
        <f>'[3]Daily Roster'!$Z215</f>
        <v>0</v>
      </c>
      <c r="AA215" s="51">
        <f>'[3]Daily Roster'!$AA215</f>
        <v>0</v>
      </c>
      <c r="AB215" s="51">
        <f>'[3]Daily Roster'!$AB215</f>
        <v>0</v>
      </c>
      <c r="AC215" s="51" t="str">
        <f>'[3]Daily Roster'!$AC215</f>
        <v>S.Sturm</v>
      </c>
      <c r="AD215" s="51" t="str">
        <f>'[3]Daily Roster'!$AD215</f>
        <v>A.Chong</v>
      </c>
      <c r="AE215" s="51">
        <f>'[3]Daily Roster'!$AE215</f>
        <v>0</v>
      </c>
      <c r="AF215" s="51">
        <f>'[3]Daily Roster'!$AF215</f>
        <v>0</v>
      </c>
      <c r="AG215" s="51" t="str">
        <f>'[3]Daily Roster'!$AG215</f>
        <v>N.Dirnbauer</v>
      </c>
      <c r="AH215" s="51" t="str">
        <f>'[3]Daily Roster'!$AH215</f>
        <v>Graham</v>
      </c>
      <c r="AI215" s="51">
        <f>'[3]Daily Roster'!$AI215</f>
        <v>0</v>
      </c>
      <c r="AJ215" s="51">
        <f>'[3]Daily Roster'!$AJ215</f>
        <v>0</v>
      </c>
    </row>
    <row r="216" spans="1:36" x14ac:dyDescent="0.3">
      <c r="A216" s="7">
        <v>43766</v>
      </c>
      <c r="B216" s="1" t="s">
        <v>5</v>
      </c>
      <c r="C216" s="56">
        <f>'[3]Daily Roster'!$C216</f>
        <v>0</v>
      </c>
      <c r="D216" s="56" t="str">
        <f>'[3]Daily Roster'!$D216</f>
        <v>Bronwyn</v>
      </c>
      <c r="E216" s="51" t="str">
        <f>'[3]Daily Roster'!$E216</f>
        <v>Stav</v>
      </c>
      <c r="F216" s="51" t="str">
        <f>'[3]Daily Roster'!$F216</f>
        <v>V.Hill</v>
      </c>
      <c r="G216" s="51" t="str">
        <f>'[3]Daily Roster'!$G216</f>
        <v>qq</v>
      </c>
      <c r="H216" s="51">
        <f>'[3]Daily Roster'!$H216</f>
        <v>0</v>
      </c>
      <c r="I216" s="51">
        <f>'[3]Daily Roster'!$I216</f>
        <v>0</v>
      </c>
      <c r="J216" s="51">
        <f>'[3]Daily Roster'!$J216</f>
        <v>0</v>
      </c>
      <c r="K216" s="51">
        <f>'[3]Daily Roster'!$K216</f>
        <v>0</v>
      </c>
      <c r="L216" s="51" t="str">
        <f>'[3]Daily Roster'!$L216</f>
        <v>qq</v>
      </c>
      <c r="M216" s="51">
        <f>'[3]Daily Roster'!$M216</f>
        <v>0</v>
      </c>
      <c r="N216" s="51">
        <f>'[3]Daily Roster'!$N216</f>
        <v>0</v>
      </c>
      <c r="O216" s="51">
        <f>'[3]Daily Roster'!$O216</f>
        <v>0</v>
      </c>
      <c r="P216" s="51">
        <f>'[3]Daily Roster'!$P216</f>
        <v>0</v>
      </c>
      <c r="Q216" s="51">
        <f>'[3]Daily Roster'!$Q216</f>
        <v>0</v>
      </c>
      <c r="R216" s="51">
        <f>'[3]Daily Roster'!$R216</f>
        <v>0</v>
      </c>
      <c r="S216" s="51" t="str">
        <f>'[3]Daily Roster'!$S216</f>
        <v>Arthur</v>
      </c>
      <c r="T216" s="51" t="str">
        <f>'[3]Daily Roster'!$T216</f>
        <v>Bunmi</v>
      </c>
      <c r="U216" s="51">
        <f>'[3]Daily Roster'!$U216</f>
        <v>0</v>
      </c>
      <c r="V216" s="51">
        <f>'[3]Daily Roster'!$V216</f>
        <v>0</v>
      </c>
      <c r="W216" s="51">
        <f>'[3]Daily Roster'!$W216</f>
        <v>0</v>
      </c>
      <c r="X216" s="51">
        <f>'[3]Daily Roster'!$X216</f>
        <v>0</v>
      </c>
      <c r="Y216" s="51">
        <f>'[3]Daily Roster'!$Y216</f>
        <v>0</v>
      </c>
      <c r="Z216" s="51">
        <f>'[3]Daily Roster'!$Z216</f>
        <v>0</v>
      </c>
      <c r="AA216" s="51" t="str">
        <f>'[3]Daily Roster'!$AA216</f>
        <v>Vivien</v>
      </c>
      <c r="AB216" s="51">
        <f>'[3]Daily Roster'!$AB216</f>
        <v>0</v>
      </c>
      <c r="AC216" s="51" t="str">
        <f>'[3]Daily Roster'!$AC216</f>
        <v>S.Sturm</v>
      </c>
      <c r="AD216" s="51" t="str">
        <f>'[3]Daily Roster'!$AD216</f>
        <v>A.Chong</v>
      </c>
      <c r="AE216" s="51">
        <f>'[3]Daily Roster'!$AE216</f>
        <v>0</v>
      </c>
      <c r="AF216" s="51">
        <f>'[3]Daily Roster'!$AF216</f>
        <v>0</v>
      </c>
      <c r="AG216" s="51" t="str">
        <f>'[3]Daily Roster'!$AG216</f>
        <v>N.Dirnbauer</v>
      </c>
      <c r="AH216" s="51" t="str">
        <f>'[3]Daily Roster'!$AH216</f>
        <v>Graham</v>
      </c>
      <c r="AI216" s="51">
        <f>'[3]Daily Roster'!$AI216</f>
        <v>0</v>
      </c>
      <c r="AJ216" s="51">
        <f>'[3]Daily Roster'!$AJ216</f>
        <v>0</v>
      </c>
    </row>
    <row r="217" spans="1:36" x14ac:dyDescent="0.3">
      <c r="A217" s="7">
        <v>43767</v>
      </c>
      <c r="B217" s="1" t="s">
        <v>1</v>
      </c>
      <c r="C217" s="56">
        <f>'[3]Daily Roster'!$C217</f>
        <v>0</v>
      </c>
      <c r="D217" s="56" t="str">
        <f>'[3]Daily Roster'!$D217</f>
        <v>Bronwyn</v>
      </c>
      <c r="E217" s="51" t="str">
        <f>'[3]Daily Roster'!$E217</f>
        <v>qq</v>
      </c>
      <c r="F217" s="51" t="str">
        <f>'[3]Daily Roster'!$F217</f>
        <v>V.Hill</v>
      </c>
      <c r="G217" s="51" t="str">
        <f>'[3]Daily Roster'!$G217</f>
        <v>qq</v>
      </c>
      <c r="H217" s="51">
        <f>'[3]Daily Roster'!$H217</f>
        <v>0</v>
      </c>
      <c r="I217" s="51">
        <f>'[3]Daily Roster'!$I217</f>
        <v>0</v>
      </c>
      <c r="J217" s="51">
        <f>'[3]Daily Roster'!$J217</f>
        <v>0</v>
      </c>
      <c r="K217" s="51">
        <f>'[3]Daily Roster'!$K217</f>
        <v>0</v>
      </c>
      <c r="L217" s="51" t="str">
        <f>'[3]Daily Roster'!$L217</f>
        <v>Marisa</v>
      </c>
      <c r="M217" s="51">
        <f>'[3]Daily Roster'!$M217</f>
        <v>0</v>
      </c>
      <c r="N217" s="51">
        <f>'[3]Daily Roster'!$N217</f>
        <v>0</v>
      </c>
      <c r="O217" s="51">
        <f>'[3]Daily Roster'!$O217</f>
        <v>0</v>
      </c>
      <c r="P217" s="51">
        <f>'[3]Daily Roster'!$P217</f>
        <v>0</v>
      </c>
      <c r="Q217" s="51">
        <f>'[3]Daily Roster'!$Q217</f>
        <v>0</v>
      </c>
      <c r="R217" s="51">
        <f>'[3]Daily Roster'!$R217</f>
        <v>0</v>
      </c>
      <c r="S217" s="51" t="str">
        <f>'[3]Daily Roster'!$S217</f>
        <v>Arthur</v>
      </c>
      <c r="T217" s="51" t="str">
        <f>'[3]Daily Roster'!$T217</f>
        <v>Bunmi</v>
      </c>
      <c r="U217" s="51">
        <f>'[3]Daily Roster'!$U217</f>
        <v>0</v>
      </c>
      <c r="V217" s="51">
        <f>'[3]Daily Roster'!$V217</f>
        <v>0</v>
      </c>
      <c r="W217" s="51">
        <f>'[3]Daily Roster'!$W217</f>
        <v>0</v>
      </c>
      <c r="X217" s="51">
        <f>'[3]Daily Roster'!$X217</f>
        <v>0</v>
      </c>
      <c r="Y217" s="51">
        <f>'[3]Daily Roster'!$Y217</f>
        <v>0</v>
      </c>
      <c r="Z217" s="51">
        <f>'[3]Daily Roster'!$Z217</f>
        <v>0</v>
      </c>
      <c r="AA217" s="51">
        <f>'[3]Daily Roster'!$AA217</f>
        <v>0</v>
      </c>
      <c r="AB217" s="51">
        <f>'[3]Daily Roster'!$AB217</f>
        <v>0</v>
      </c>
      <c r="AC217" s="51" t="str">
        <f>'[3]Daily Roster'!$AC217</f>
        <v>S.Sturm</v>
      </c>
      <c r="AD217" s="51" t="str">
        <f>'[3]Daily Roster'!$AD217</f>
        <v>A.Chong</v>
      </c>
      <c r="AE217" s="51">
        <f>'[3]Daily Roster'!$AE217</f>
        <v>0</v>
      </c>
      <c r="AF217" s="51">
        <f>'[3]Daily Roster'!$AF217</f>
        <v>0</v>
      </c>
      <c r="AG217" s="51" t="str">
        <f>'[3]Daily Roster'!$AG217</f>
        <v>N.Dirnbauer</v>
      </c>
      <c r="AH217" s="51" t="str">
        <f>'[3]Daily Roster'!$AH217</f>
        <v>Graham</v>
      </c>
      <c r="AI217" s="51">
        <f>'[3]Daily Roster'!$AI217</f>
        <v>0</v>
      </c>
      <c r="AJ217" s="51">
        <f>'[3]Daily Roster'!$AJ217</f>
        <v>0</v>
      </c>
    </row>
    <row r="218" spans="1:36" x14ac:dyDescent="0.3">
      <c r="A218" s="7">
        <v>43768</v>
      </c>
      <c r="B218" s="1" t="s">
        <v>2</v>
      </c>
      <c r="C218" s="56">
        <f>'[3]Daily Roster'!$C218</f>
        <v>0</v>
      </c>
      <c r="D218" s="56" t="str">
        <f>'[3]Daily Roster'!$D218</f>
        <v>Bronwyn</v>
      </c>
      <c r="E218" s="51" t="str">
        <f>'[3]Daily Roster'!$E218</f>
        <v>Hayley</v>
      </c>
      <c r="F218" s="51" t="str">
        <f>'[3]Daily Roster'!$F218</f>
        <v>V.Hill</v>
      </c>
      <c r="G218" s="51" t="str">
        <f>'[3]Daily Roster'!$G218</f>
        <v>K.Tiong</v>
      </c>
      <c r="H218" s="51">
        <f>'[3]Daily Roster'!$H218</f>
        <v>0</v>
      </c>
      <c r="I218" s="51">
        <f>'[3]Daily Roster'!$I218</f>
        <v>0</v>
      </c>
      <c r="J218" s="51">
        <f>'[3]Daily Roster'!$J218</f>
        <v>0</v>
      </c>
      <c r="K218" s="51">
        <f>'[3]Daily Roster'!$K218</f>
        <v>0</v>
      </c>
      <c r="L218" s="51" t="str">
        <f>'[3]Daily Roster'!$L218</f>
        <v>Marisa</v>
      </c>
      <c r="M218" s="51">
        <f>'[3]Daily Roster'!$M218</f>
        <v>0</v>
      </c>
      <c r="N218" s="51">
        <f>'[3]Daily Roster'!$N218</f>
        <v>0</v>
      </c>
      <c r="O218" s="51">
        <f>'[3]Daily Roster'!$O218</f>
        <v>0</v>
      </c>
      <c r="P218" s="51">
        <f>'[3]Daily Roster'!$P218</f>
        <v>0</v>
      </c>
      <c r="Q218" s="51">
        <f>'[3]Daily Roster'!$Q218</f>
        <v>0</v>
      </c>
      <c r="R218" s="51">
        <f>'[3]Daily Roster'!$R218</f>
        <v>0</v>
      </c>
      <c r="S218" s="51" t="str">
        <f>'[3]Daily Roster'!$S218</f>
        <v>Arthur</v>
      </c>
      <c r="T218" s="51" t="str">
        <f>'[3]Daily Roster'!$T218</f>
        <v>Bunmi</v>
      </c>
      <c r="U218" s="51">
        <f>'[3]Daily Roster'!$U218</f>
        <v>0</v>
      </c>
      <c r="V218" s="51">
        <f>'[3]Daily Roster'!$V218</f>
        <v>0</v>
      </c>
      <c r="W218" s="51">
        <f>'[3]Daily Roster'!$W218</f>
        <v>0</v>
      </c>
      <c r="X218" s="51">
        <f>'[3]Daily Roster'!$X218</f>
        <v>0</v>
      </c>
      <c r="Y218" s="51">
        <f>'[3]Daily Roster'!$Y218</f>
        <v>0</v>
      </c>
      <c r="Z218" s="51">
        <f>'[3]Daily Roster'!$Z218</f>
        <v>0</v>
      </c>
      <c r="AA218" s="51">
        <f>'[3]Daily Roster'!$AA218</f>
        <v>0</v>
      </c>
      <c r="AB218" s="51">
        <f>'[3]Daily Roster'!$AB218</f>
        <v>0</v>
      </c>
      <c r="AC218" s="51" t="str">
        <f>'[3]Daily Roster'!$AC218</f>
        <v>S.Sturm</v>
      </c>
      <c r="AD218" s="51" t="str">
        <f>'[3]Daily Roster'!$AD218</f>
        <v>A.Chong</v>
      </c>
      <c r="AE218" s="51">
        <f>'[3]Daily Roster'!$AE218</f>
        <v>0</v>
      </c>
      <c r="AF218" s="51">
        <f>'[3]Daily Roster'!$AF218</f>
        <v>0</v>
      </c>
      <c r="AG218" s="51" t="str">
        <f>'[3]Daily Roster'!$AG218</f>
        <v>N.Dirnbauer</v>
      </c>
      <c r="AH218" s="51" t="str">
        <f>'[3]Daily Roster'!$AH218</f>
        <v>Graham</v>
      </c>
      <c r="AI218" s="51">
        <f>'[3]Daily Roster'!$AI218</f>
        <v>0</v>
      </c>
      <c r="AJ218" s="51">
        <f>'[3]Daily Roster'!$AJ218</f>
        <v>0</v>
      </c>
    </row>
    <row r="219" spans="1:36" x14ac:dyDescent="0.3">
      <c r="A219" s="7">
        <v>43769</v>
      </c>
      <c r="B219" s="1" t="s">
        <v>3</v>
      </c>
      <c r="C219" s="56">
        <f>'[3]Daily Roster'!$C219</f>
        <v>0</v>
      </c>
      <c r="D219" s="56" t="str">
        <f>'[3]Daily Roster'!$D219</f>
        <v>Hayley</v>
      </c>
      <c r="E219" s="51" t="str">
        <f>'[3]Daily Roster'!$E219</f>
        <v>qq</v>
      </c>
      <c r="F219" s="51" t="str">
        <f>'[3]Daily Roster'!$F219</f>
        <v>V.Hill</v>
      </c>
      <c r="G219" s="51" t="str">
        <f>'[3]Daily Roster'!$G219</f>
        <v>K.Tiong</v>
      </c>
      <c r="H219" s="51">
        <f>'[3]Daily Roster'!$H219</f>
        <v>0</v>
      </c>
      <c r="I219" s="51">
        <f>'[3]Daily Roster'!$I219</f>
        <v>0</v>
      </c>
      <c r="J219" s="51">
        <f>'[3]Daily Roster'!$J219</f>
        <v>0</v>
      </c>
      <c r="K219" s="51">
        <f>'[3]Daily Roster'!$K219</f>
        <v>0</v>
      </c>
      <c r="L219" s="51" t="str">
        <f>'[3]Daily Roster'!$L219</f>
        <v>Marisa</v>
      </c>
      <c r="M219" s="51">
        <f>'[3]Daily Roster'!$M219</f>
        <v>0</v>
      </c>
      <c r="N219" s="51">
        <f>'[3]Daily Roster'!$N219</f>
        <v>0</v>
      </c>
      <c r="O219" s="51">
        <f>'[3]Daily Roster'!$O219</f>
        <v>0</v>
      </c>
      <c r="P219" s="51">
        <f>'[3]Daily Roster'!$P219</f>
        <v>0</v>
      </c>
      <c r="Q219" s="51">
        <f>'[3]Daily Roster'!$Q219</f>
        <v>0</v>
      </c>
      <c r="R219" s="51">
        <f>'[3]Daily Roster'!$R219</f>
        <v>0</v>
      </c>
      <c r="S219" s="51" t="str">
        <f>'[3]Daily Roster'!$S219</f>
        <v>Arthur</v>
      </c>
      <c r="T219" s="51" t="str">
        <f>'[3]Daily Roster'!$T219</f>
        <v>Bunmi</v>
      </c>
      <c r="U219" s="51">
        <f>'[3]Daily Roster'!$U219</f>
        <v>0</v>
      </c>
      <c r="V219" s="51">
        <f>'[3]Daily Roster'!$V219</f>
        <v>0</v>
      </c>
      <c r="W219" s="51">
        <f>'[3]Daily Roster'!$W219</f>
        <v>0</v>
      </c>
      <c r="X219" s="51">
        <f>'[3]Daily Roster'!$X219</f>
        <v>0</v>
      </c>
      <c r="Y219" s="51">
        <f>'[3]Daily Roster'!$Y219</f>
        <v>0</v>
      </c>
      <c r="Z219" s="51">
        <f>'[3]Daily Roster'!$Z219</f>
        <v>0</v>
      </c>
      <c r="AA219" s="51">
        <f>'[3]Daily Roster'!$AA219</f>
        <v>0</v>
      </c>
      <c r="AB219" s="51">
        <f>'[3]Daily Roster'!$AB219</f>
        <v>0</v>
      </c>
      <c r="AC219" s="51" t="str">
        <f>'[3]Daily Roster'!$AC219</f>
        <v>S.Sturm</v>
      </c>
      <c r="AD219" s="51" t="str">
        <f>'[3]Daily Roster'!$AD219</f>
        <v>A.Chong</v>
      </c>
      <c r="AE219" s="51">
        <f>'[3]Daily Roster'!$AE219</f>
        <v>0</v>
      </c>
      <c r="AF219" s="51">
        <f>'[3]Daily Roster'!$AF219</f>
        <v>0</v>
      </c>
      <c r="AG219" s="51" t="str">
        <f>'[3]Daily Roster'!$AG219</f>
        <v>N.Dirnbauer</v>
      </c>
      <c r="AH219" s="51" t="str">
        <f>'[3]Daily Roster'!$AH219</f>
        <v>Graham</v>
      </c>
      <c r="AI219" s="51">
        <f>'[3]Daily Roster'!$AI219</f>
        <v>0</v>
      </c>
      <c r="AJ219" s="51">
        <f>'[3]Daily Roster'!$AJ219</f>
        <v>0</v>
      </c>
    </row>
    <row r="220" spans="1:36" x14ac:dyDescent="0.3">
      <c r="A220" s="7">
        <v>43770</v>
      </c>
      <c r="B220" s="1" t="s">
        <v>4</v>
      </c>
      <c r="C220" s="56">
        <f>'[3]Daily Roster'!$C220</f>
        <v>0</v>
      </c>
      <c r="D220" s="56" t="str">
        <f>'[3]Daily Roster'!$D220</f>
        <v>qq</v>
      </c>
      <c r="E220" s="51" t="str">
        <f>'[3]Daily Roster'!$E220</f>
        <v>qq</v>
      </c>
      <c r="F220" s="51" t="str">
        <f>'[3]Daily Roster'!$F220</f>
        <v>V.Hill</v>
      </c>
      <c r="G220" s="51" t="str">
        <f>'[3]Daily Roster'!$G220</f>
        <v>qq</v>
      </c>
      <c r="H220" s="51">
        <f>'[3]Daily Roster'!$H220</f>
        <v>0</v>
      </c>
      <c r="I220" s="51">
        <f>'[3]Daily Roster'!$I220</f>
        <v>0</v>
      </c>
      <c r="J220" s="51">
        <f>'[3]Daily Roster'!$J220</f>
        <v>0</v>
      </c>
      <c r="K220" s="51">
        <f>'[3]Daily Roster'!$K220</f>
        <v>0</v>
      </c>
      <c r="L220" s="51" t="str">
        <f>'[3]Daily Roster'!$L220</f>
        <v>qq</v>
      </c>
      <c r="M220" s="51">
        <f>'[3]Daily Roster'!$M220</f>
        <v>0</v>
      </c>
      <c r="N220" s="51">
        <f>'[3]Daily Roster'!$N220</f>
        <v>0</v>
      </c>
      <c r="O220" s="51">
        <f>'[3]Daily Roster'!$O220</f>
        <v>0</v>
      </c>
      <c r="P220" s="51">
        <f>'[3]Daily Roster'!$P220</f>
        <v>0</v>
      </c>
      <c r="Q220" s="51">
        <f>'[3]Daily Roster'!$Q220</f>
        <v>0</v>
      </c>
      <c r="R220" s="51">
        <f>'[3]Daily Roster'!$R220</f>
        <v>0</v>
      </c>
      <c r="S220" s="51" t="str">
        <f>'[3]Daily Roster'!$S220</f>
        <v>Arthur</v>
      </c>
      <c r="T220" s="51" t="str">
        <f>'[3]Daily Roster'!$T220</f>
        <v>Bunmi</v>
      </c>
      <c r="U220" s="51">
        <f>'[3]Daily Roster'!$U220</f>
        <v>0</v>
      </c>
      <c r="V220" s="51">
        <f>'[3]Daily Roster'!$V220</f>
        <v>0</v>
      </c>
      <c r="W220" s="51">
        <f>'[3]Daily Roster'!$W220</f>
        <v>0</v>
      </c>
      <c r="X220" s="51">
        <f>'[3]Daily Roster'!$X220</f>
        <v>0</v>
      </c>
      <c r="Y220" s="51">
        <f>'[3]Daily Roster'!$Y220</f>
        <v>0</v>
      </c>
      <c r="Z220" s="51">
        <f>'[3]Daily Roster'!$Z220</f>
        <v>0</v>
      </c>
      <c r="AA220" s="51">
        <f>'[3]Daily Roster'!$AA220</f>
        <v>0</v>
      </c>
      <c r="AB220" s="51">
        <f>'[3]Daily Roster'!$AB220</f>
        <v>0</v>
      </c>
      <c r="AC220" s="51" t="str">
        <f>'[3]Daily Roster'!$AC220</f>
        <v>S.Sturm</v>
      </c>
      <c r="AD220" s="51" t="str">
        <f>'[3]Daily Roster'!$AD220</f>
        <v>A.Chong</v>
      </c>
      <c r="AE220" s="51">
        <f>'[3]Daily Roster'!$AE220</f>
        <v>0</v>
      </c>
      <c r="AF220" s="51">
        <f>'[3]Daily Roster'!$AF220</f>
        <v>0</v>
      </c>
      <c r="AG220" s="51" t="str">
        <f>'[3]Daily Roster'!$AG220</f>
        <v>N.Dirnbauer</v>
      </c>
      <c r="AH220" s="51" t="str">
        <f>'[3]Daily Roster'!$AH220</f>
        <v>Graham</v>
      </c>
      <c r="AI220" s="51">
        <f>'[3]Daily Roster'!$AI220</f>
        <v>0</v>
      </c>
      <c r="AJ220" s="51">
        <f>'[3]Daily Roster'!$AJ220</f>
        <v>0</v>
      </c>
    </row>
    <row r="221" spans="1:36" x14ac:dyDescent="0.3">
      <c r="A221" s="7">
        <v>43773</v>
      </c>
      <c r="B221" s="1" t="s">
        <v>5</v>
      </c>
      <c r="C221" s="56">
        <f>'[3]Daily Roster'!$C221</f>
        <v>0</v>
      </c>
      <c r="D221" s="56" t="str">
        <f>'[3]Daily Roster'!$D221</f>
        <v>Bronwyn</v>
      </c>
      <c r="E221" s="51" t="str">
        <f>'[3]Daily Roster'!$E221</f>
        <v>Stav</v>
      </c>
      <c r="F221" s="51" t="str">
        <f>'[3]Daily Roster'!$F221</f>
        <v>V.Hill</v>
      </c>
      <c r="G221" s="51" t="str">
        <f>'[3]Daily Roster'!$G221</f>
        <v>qq</v>
      </c>
      <c r="H221" s="51">
        <f>'[3]Daily Roster'!$H221</f>
        <v>0</v>
      </c>
      <c r="I221" s="51">
        <f>'[3]Daily Roster'!$I221</f>
        <v>0</v>
      </c>
      <c r="J221" s="51">
        <f>'[3]Daily Roster'!$J221</f>
        <v>0</v>
      </c>
      <c r="K221" s="51">
        <f>'[3]Daily Roster'!$K221</f>
        <v>0</v>
      </c>
      <c r="L221" s="51" t="str">
        <f>'[3]Daily Roster'!$L221</f>
        <v>qq</v>
      </c>
      <c r="M221" s="51">
        <f>'[3]Daily Roster'!$M221</f>
        <v>0</v>
      </c>
      <c r="N221" s="51">
        <f>'[3]Daily Roster'!$N221</f>
        <v>0</v>
      </c>
      <c r="O221" s="51">
        <f>'[3]Daily Roster'!$O221</f>
        <v>0</v>
      </c>
      <c r="P221" s="51">
        <f>'[3]Daily Roster'!$P221</f>
        <v>0</v>
      </c>
      <c r="Q221" s="51">
        <f>'[3]Daily Roster'!$Q221</f>
        <v>0</v>
      </c>
      <c r="R221" s="51">
        <f>'[3]Daily Roster'!$R221</f>
        <v>0</v>
      </c>
      <c r="S221" s="51" t="str">
        <f>'[3]Daily Roster'!$S221</f>
        <v>Arthur</v>
      </c>
      <c r="T221" s="51" t="str">
        <f>'[3]Daily Roster'!$T221</f>
        <v>Bunmi</v>
      </c>
      <c r="U221" s="51">
        <f>'[3]Daily Roster'!$U221</f>
        <v>0</v>
      </c>
      <c r="V221" s="51">
        <f>'[3]Daily Roster'!$V221</f>
        <v>0</v>
      </c>
      <c r="W221" s="51">
        <f>'[3]Daily Roster'!$W221</f>
        <v>0</v>
      </c>
      <c r="X221" s="51">
        <f>'[3]Daily Roster'!$X221</f>
        <v>0</v>
      </c>
      <c r="Y221" s="51">
        <f>'[3]Daily Roster'!$Y221</f>
        <v>0</v>
      </c>
      <c r="Z221" s="51">
        <f>'[3]Daily Roster'!$Z221</f>
        <v>0</v>
      </c>
      <c r="AA221" s="51" t="str">
        <f>'[3]Daily Roster'!$AA221</f>
        <v>Jonathan, Thao</v>
      </c>
      <c r="AB221" s="51">
        <f>'[3]Daily Roster'!$AB221</f>
        <v>0</v>
      </c>
      <c r="AC221" s="51" t="str">
        <f>'[3]Daily Roster'!$AC221</f>
        <v>S.Sturm</v>
      </c>
      <c r="AD221" s="51" t="str">
        <f>'[3]Daily Roster'!$AD221</f>
        <v>A.Chong</v>
      </c>
      <c r="AE221" s="51">
        <f>'[3]Daily Roster'!$AE221</f>
        <v>0</v>
      </c>
      <c r="AF221" s="51">
        <f>'[3]Daily Roster'!$AF221</f>
        <v>0</v>
      </c>
      <c r="AG221" s="51" t="str">
        <f>'[3]Daily Roster'!$AG221</f>
        <v>N.Dirnbauer</v>
      </c>
      <c r="AH221" s="51" t="str">
        <f>'[3]Daily Roster'!$AH221</f>
        <v>Graham</v>
      </c>
      <c r="AI221" s="51">
        <f>'[3]Daily Roster'!$AI221</f>
        <v>0</v>
      </c>
      <c r="AJ221" s="51">
        <f>'[3]Daily Roster'!$AJ221</f>
        <v>0</v>
      </c>
    </row>
    <row r="222" spans="1:36" x14ac:dyDescent="0.3">
      <c r="A222" s="7">
        <v>43774</v>
      </c>
      <c r="B222" s="1" t="s">
        <v>1</v>
      </c>
      <c r="C222" s="56">
        <f>'[3]Daily Roster'!$C222</f>
        <v>0</v>
      </c>
      <c r="D222" s="56" t="str">
        <f>'[3]Daily Roster'!$D222</f>
        <v>Bronwyn</v>
      </c>
      <c r="E222" s="51" t="str">
        <f>'[3]Daily Roster'!$E222</f>
        <v>qq</v>
      </c>
      <c r="F222" s="51" t="str">
        <f>'[3]Daily Roster'!$F222</f>
        <v>V.Hill</v>
      </c>
      <c r="G222" s="51" t="str">
        <f>'[3]Daily Roster'!$G222</f>
        <v>K.Tiong</v>
      </c>
      <c r="H222" s="51">
        <f>'[3]Daily Roster'!$H222</f>
        <v>0</v>
      </c>
      <c r="I222" s="51">
        <f>'[3]Daily Roster'!$I222</f>
        <v>0</v>
      </c>
      <c r="J222" s="51">
        <f>'[3]Daily Roster'!$J222</f>
        <v>0</v>
      </c>
      <c r="K222" s="51">
        <f>'[3]Daily Roster'!$K222</f>
        <v>0</v>
      </c>
      <c r="L222" s="51" t="str">
        <f>'[3]Daily Roster'!$L222</f>
        <v>Marisa</v>
      </c>
      <c r="M222" s="51">
        <f>'[3]Daily Roster'!$M222</f>
        <v>0</v>
      </c>
      <c r="N222" s="51">
        <f>'[3]Daily Roster'!$N222</f>
        <v>0</v>
      </c>
      <c r="O222" s="51">
        <f>'[3]Daily Roster'!$O222</f>
        <v>0</v>
      </c>
      <c r="P222" s="51">
        <f>'[3]Daily Roster'!$P222</f>
        <v>0</v>
      </c>
      <c r="Q222" s="51">
        <f>'[3]Daily Roster'!$Q222</f>
        <v>0</v>
      </c>
      <c r="R222" s="51">
        <f>'[3]Daily Roster'!$R222</f>
        <v>0</v>
      </c>
      <c r="S222" s="51" t="str">
        <f>'[3]Daily Roster'!$S222</f>
        <v>Arthur</v>
      </c>
      <c r="T222" s="51" t="str">
        <f>'[3]Daily Roster'!$T222</f>
        <v>Bunmi</v>
      </c>
      <c r="U222" s="51">
        <f>'[3]Daily Roster'!$U222</f>
        <v>0</v>
      </c>
      <c r="V222" s="51">
        <f>'[3]Daily Roster'!$V222</f>
        <v>0</v>
      </c>
      <c r="W222" s="51">
        <f>'[3]Daily Roster'!$W222</f>
        <v>0</v>
      </c>
      <c r="X222" s="51">
        <f>'[3]Daily Roster'!$X222</f>
        <v>0</v>
      </c>
      <c r="Y222" s="51">
        <f>'[3]Daily Roster'!$Y222</f>
        <v>0</v>
      </c>
      <c r="Z222" s="51">
        <f>'[3]Daily Roster'!$Z222</f>
        <v>0</v>
      </c>
      <c r="AA222" s="51">
        <f>'[3]Daily Roster'!$AA222</f>
        <v>0</v>
      </c>
      <c r="AB222" s="51">
        <f>'[3]Daily Roster'!$AB222</f>
        <v>0</v>
      </c>
      <c r="AC222" s="51" t="str">
        <f>'[3]Daily Roster'!$AC222</f>
        <v>S.Sturm</v>
      </c>
      <c r="AD222" s="51" t="str">
        <f>'[3]Daily Roster'!$AD222</f>
        <v>A.Chong</v>
      </c>
      <c r="AE222" s="51">
        <f>'[3]Daily Roster'!$AE222</f>
        <v>0</v>
      </c>
      <c r="AF222" s="51">
        <f>'[3]Daily Roster'!$AF222</f>
        <v>0</v>
      </c>
      <c r="AG222" s="51" t="str">
        <f>'[3]Daily Roster'!$AG222</f>
        <v>N.Dirnbauer</v>
      </c>
      <c r="AH222" s="51" t="str">
        <f>'[3]Daily Roster'!$AH222</f>
        <v>Graham</v>
      </c>
      <c r="AI222" s="51">
        <f>'[3]Daily Roster'!$AI222</f>
        <v>0</v>
      </c>
      <c r="AJ222" s="51">
        <f>'[3]Daily Roster'!$AJ222</f>
        <v>0</v>
      </c>
    </row>
    <row r="223" spans="1:36" x14ac:dyDescent="0.3">
      <c r="A223" s="7">
        <v>43775</v>
      </c>
      <c r="B223" s="1" t="s">
        <v>2</v>
      </c>
      <c r="C223" s="56">
        <f>'[3]Daily Roster'!$C223</f>
        <v>0</v>
      </c>
      <c r="D223" s="56" t="str">
        <f>'[3]Daily Roster'!$D223</f>
        <v>Hayley</v>
      </c>
      <c r="E223" s="51" t="str">
        <f>'[3]Daily Roster'!$E223</f>
        <v>qq</v>
      </c>
      <c r="F223" s="51" t="str">
        <f>'[3]Daily Roster'!$F223</f>
        <v>V.Hill</v>
      </c>
      <c r="G223" s="51" t="str">
        <f>'[3]Daily Roster'!$G223</f>
        <v>K.Tiong</v>
      </c>
      <c r="H223" s="51">
        <f>'[3]Daily Roster'!$H223</f>
        <v>0</v>
      </c>
      <c r="I223" s="51">
        <f>'[3]Daily Roster'!$I223</f>
        <v>0</v>
      </c>
      <c r="J223" s="51">
        <f>'[3]Daily Roster'!$J223</f>
        <v>0</v>
      </c>
      <c r="K223" s="51">
        <f>'[3]Daily Roster'!$K223</f>
        <v>0</v>
      </c>
      <c r="L223" s="51" t="str">
        <f>'[3]Daily Roster'!$L223</f>
        <v>Marisa</v>
      </c>
      <c r="M223" s="51">
        <f>'[3]Daily Roster'!$M223</f>
        <v>0</v>
      </c>
      <c r="N223" s="51">
        <f>'[3]Daily Roster'!$N223</f>
        <v>0</v>
      </c>
      <c r="O223" s="51">
        <f>'[3]Daily Roster'!$O223</f>
        <v>0</v>
      </c>
      <c r="P223" s="51">
        <f>'[3]Daily Roster'!$P223</f>
        <v>0</v>
      </c>
      <c r="Q223" s="51">
        <f>'[3]Daily Roster'!$Q223</f>
        <v>0</v>
      </c>
      <c r="R223" s="51">
        <f>'[3]Daily Roster'!$R223</f>
        <v>0</v>
      </c>
      <c r="S223" s="51" t="str">
        <f>'[3]Daily Roster'!$S223</f>
        <v>Arthur</v>
      </c>
      <c r="T223" s="51" t="str">
        <f>'[3]Daily Roster'!$T223</f>
        <v>Bunmi</v>
      </c>
      <c r="U223" s="51">
        <f>'[3]Daily Roster'!$U223</f>
        <v>0</v>
      </c>
      <c r="V223" s="51">
        <f>'[3]Daily Roster'!$V223</f>
        <v>0</v>
      </c>
      <c r="W223" s="51">
        <f>'[3]Daily Roster'!$W223</f>
        <v>0</v>
      </c>
      <c r="X223" s="51">
        <f>'[3]Daily Roster'!$X223</f>
        <v>0</v>
      </c>
      <c r="Y223" s="51">
        <f>'[3]Daily Roster'!$Y223</f>
        <v>0</v>
      </c>
      <c r="Z223" s="51">
        <f>'[3]Daily Roster'!$Z223</f>
        <v>0</v>
      </c>
      <c r="AA223" s="51">
        <f>'[3]Daily Roster'!$AA223</f>
        <v>0</v>
      </c>
      <c r="AB223" s="51">
        <f>'[3]Daily Roster'!$AB223</f>
        <v>0</v>
      </c>
      <c r="AC223" s="51" t="str">
        <f>'[3]Daily Roster'!$AC223</f>
        <v>S.Sturm</v>
      </c>
      <c r="AD223" s="51" t="str">
        <f>'[3]Daily Roster'!$AD223</f>
        <v>A.Chong</v>
      </c>
      <c r="AE223" s="51">
        <f>'[3]Daily Roster'!$AE223</f>
        <v>0</v>
      </c>
      <c r="AF223" s="51">
        <f>'[3]Daily Roster'!$AF223</f>
        <v>0</v>
      </c>
      <c r="AG223" s="51" t="str">
        <f>'[3]Daily Roster'!$AG223</f>
        <v>N.Dirnbauer</v>
      </c>
      <c r="AH223" s="51" t="str">
        <f>'[3]Daily Roster'!$AH223</f>
        <v>Graham</v>
      </c>
      <c r="AI223" s="51">
        <f>'[3]Daily Roster'!$AI223</f>
        <v>0</v>
      </c>
      <c r="AJ223" s="51">
        <f>'[3]Daily Roster'!$AJ223</f>
        <v>0</v>
      </c>
    </row>
    <row r="224" spans="1:36" x14ac:dyDescent="0.3">
      <c r="A224" s="7">
        <v>43776</v>
      </c>
      <c r="B224" s="1" t="s">
        <v>3</v>
      </c>
      <c r="C224" s="56">
        <f>'[3]Daily Roster'!$C224</f>
        <v>0</v>
      </c>
      <c r="D224" s="56" t="str">
        <f>'[3]Daily Roster'!$D224</f>
        <v>Hayley</v>
      </c>
      <c r="E224" s="51" t="str">
        <f>'[3]Daily Roster'!$E224</f>
        <v>qq</v>
      </c>
      <c r="F224" s="51" t="str">
        <f>'[3]Daily Roster'!$F224</f>
        <v>V.Hill</v>
      </c>
      <c r="G224" s="51" t="str">
        <f>'[3]Daily Roster'!$G224</f>
        <v>K.Tiong</v>
      </c>
      <c r="H224" s="51">
        <f>'[3]Daily Roster'!$H224</f>
        <v>0</v>
      </c>
      <c r="I224" s="51">
        <f>'[3]Daily Roster'!$I224</f>
        <v>0</v>
      </c>
      <c r="J224" s="51">
        <f>'[3]Daily Roster'!$J224</f>
        <v>0</v>
      </c>
      <c r="K224" s="51">
        <f>'[3]Daily Roster'!$K224</f>
        <v>0</v>
      </c>
      <c r="L224" s="51" t="str">
        <f>'[3]Daily Roster'!$L224</f>
        <v>Marisa</v>
      </c>
      <c r="M224" s="51">
        <f>'[3]Daily Roster'!$M224</f>
        <v>0</v>
      </c>
      <c r="N224" s="51">
        <f>'[3]Daily Roster'!$N224</f>
        <v>0</v>
      </c>
      <c r="O224" s="51">
        <f>'[3]Daily Roster'!$O224</f>
        <v>0</v>
      </c>
      <c r="P224" s="51">
        <f>'[3]Daily Roster'!$P224</f>
        <v>0</v>
      </c>
      <c r="Q224" s="51">
        <f>'[3]Daily Roster'!$Q224</f>
        <v>0</v>
      </c>
      <c r="R224" s="51">
        <f>'[3]Daily Roster'!$R224</f>
        <v>0</v>
      </c>
      <c r="S224" s="51" t="str">
        <f>'[3]Daily Roster'!$S224</f>
        <v>Arthur</v>
      </c>
      <c r="T224" s="51" t="str">
        <f>'[3]Daily Roster'!$T224</f>
        <v>Bunmi</v>
      </c>
      <c r="U224" s="51">
        <f>'[3]Daily Roster'!$U224</f>
        <v>0</v>
      </c>
      <c r="V224" s="51">
        <f>'[3]Daily Roster'!$V224</f>
        <v>0</v>
      </c>
      <c r="W224" s="51">
        <f>'[3]Daily Roster'!$W224</f>
        <v>0</v>
      </c>
      <c r="X224" s="51">
        <f>'[3]Daily Roster'!$X224</f>
        <v>0</v>
      </c>
      <c r="Y224" s="51">
        <f>'[3]Daily Roster'!$Y224</f>
        <v>0</v>
      </c>
      <c r="Z224" s="51">
        <f>'[3]Daily Roster'!$Z224</f>
        <v>0</v>
      </c>
      <c r="AA224" s="51">
        <f>'[3]Daily Roster'!$AA224</f>
        <v>0</v>
      </c>
      <c r="AB224" s="51">
        <f>'[3]Daily Roster'!$AB224</f>
        <v>0</v>
      </c>
      <c r="AC224" s="51" t="str">
        <f>'[3]Daily Roster'!$AC224</f>
        <v>S.Sturm</v>
      </c>
      <c r="AD224" s="51" t="str">
        <f>'[3]Daily Roster'!$AD224</f>
        <v>A.Chong</v>
      </c>
      <c r="AE224" s="51">
        <f>'[3]Daily Roster'!$AE224</f>
        <v>0</v>
      </c>
      <c r="AF224" s="51">
        <f>'[3]Daily Roster'!$AF224</f>
        <v>0</v>
      </c>
      <c r="AG224" s="51" t="str">
        <f>'[3]Daily Roster'!$AG224</f>
        <v>N.Dirnbauer</v>
      </c>
      <c r="AH224" s="51" t="str">
        <f>'[3]Daily Roster'!$AH224</f>
        <v>Graham</v>
      </c>
      <c r="AI224" s="51">
        <f>'[3]Daily Roster'!$AI224</f>
        <v>0</v>
      </c>
      <c r="AJ224" s="51">
        <f>'[3]Daily Roster'!$AJ224</f>
        <v>0</v>
      </c>
    </row>
    <row r="225" spans="1:36" x14ac:dyDescent="0.3">
      <c r="A225" s="7">
        <v>43777</v>
      </c>
      <c r="B225" s="1" t="s">
        <v>4</v>
      </c>
      <c r="C225" s="56">
        <f>'[3]Daily Roster'!$C225</f>
        <v>0</v>
      </c>
      <c r="D225" s="56" t="str">
        <f>'[3]Daily Roster'!$D225</f>
        <v>Hayley</v>
      </c>
      <c r="E225" s="51" t="str">
        <f>'[3]Daily Roster'!$E225</f>
        <v>qq</v>
      </c>
      <c r="F225" s="51" t="str">
        <f>'[3]Daily Roster'!$F225</f>
        <v>V.Hill</v>
      </c>
      <c r="G225" s="51" t="str">
        <f>'[3]Daily Roster'!$G225</f>
        <v>qq</v>
      </c>
      <c r="H225" s="51">
        <f>'[3]Daily Roster'!$H225</f>
        <v>0</v>
      </c>
      <c r="I225" s="51">
        <f>'[3]Daily Roster'!$I225</f>
        <v>0</v>
      </c>
      <c r="J225" s="51">
        <f>'[3]Daily Roster'!$J225</f>
        <v>0</v>
      </c>
      <c r="K225" s="51">
        <f>'[3]Daily Roster'!$K225</f>
        <v>0</v>
      </c>
      <c r="L225" s="51" t="str">
        <f>'[3]Daily Roster'!$L225</f>
        <v>qq</v>
      </c>
      <c r="M225" s="51">
        <f>'[3]Daily Roster'!$M225</f>
        <v>0</v>
      </c>
      <c r="N225" s="51">
        <f>'[3]Daily Roster'!$N225</f>
        <v>0</v>
      </c>
      <c r="O225" s="51">
        <f>'[3]Daily Roster'!$O225</f>
        <v>0</v>
      </c>
      <c r="P225" s="51">
        <f>'[3]Daily Roster'!$P225</f>
        <v>0</v>
      </c>
      <c r="Q225" s="51">
        <f>'[3]Daily Roster'!$Q225</f>
        <v>0</v>
      </c>
      <c r="R225" s="51">
        <f>'[3]Daily Roster'!$R225</f>
        <v>0</v>
      </c>
      <c r="S225" s="51" t="str">
        <f>'[3]Daily Roster'!$S225</f>
        <v>Arthur</v>
      </c>
      <c r="T225" s="51" t="str">
        <f>'[3]Daily Roster'!$T225</f>
        <v>Bunmi</v>
      </c>
      <c r="U225" s="51">
        <f>'[3]Daily Roster'!$U225</f>
        <v>0</v>
      </c>
      <c r="V225" s="51">
        <f>'[3]Daily Roster'!$V225</f>
        <v>0</v>
      </c>
      <c r="W225" s="51">
        <f>'[3]Daily Roster'!$W225</f>
        <v>0</v>
      </c>
      <c r="X225" s="51">
        <f>'[3]Daily Roster'!$X225</f>
        <v>0</v>
      </c>
      <c r="Y225" s="51">
        <f>'[3]Daily Roster'!$Y225</f>
        <v>0</v>
      </c>
      <c r="Z225" s="51">
        <f>'[3]Daily Roster'!$Z225</f>
        <v>0</v>
      </c>
      <c r="AA225" s="51">
        <f>'[3]Daily Roster'!$AA225</f>
        <v>0</v>
      </c>
      <c r="AB225" s="51">
        <f>'[3]Daily Roster'!$AB225</f>
        <v>0</v>
      </c>
      <c r="AC225" s="51" t="str">
        <f>'[3]Daily Roster'!$AC225</f>
        <v>S.Sturm</v>
      </c>
      <c r="AD225" s="51" t="str">
        <f>'[3]Daily Roster'!$AD225</f>
        <v>A.Chong</v>
      </c>
      <c r="AE225" s="51">
        <f>'[3]Daily Roster'!$AE225</f>
        <v>0</v>
      </c>
      <c r="AF225" s="51">
        <f>'[3]Daily Roster'!$AF225</f>
        <v>0</v>
      </c>
      <c r="AG225" s="51" t="str">
        <f>'[3]Daily Roster'!$AG225</f>
        <v>N.Dirnbauer</v>
      </c>
      <c r="AH225" s="51" t="str">
        <f>'[3]Daily Roster'!$AH225</f>
        <v>Graham</v>
      </c>
      <c r="AI225" s="51">
        <f>'[3]Daily Roster'!$AI225</f>
        <v>0</v>
      </c>
      <c r="AJ225" s="51">
        <f>'[3]Daily Roster'!$AJ225</f>
        <v>0</v>
      </c>
    </row>
    <row r="226" spans="1:36" x14ac:dyDescent="0.3">
      <c r="A226" s="7">
        <v>43780</v>
      </c>
      <c r="B226" s="1" t="s">
        <v>5</v>
      </c>
      <c r="C226" s="56">
        <f>'[3]Daily Roster'!$C226</f>
        <v>0</v>
      </c>
      <c r="D226" s="56" t="str">
        <f>'[3]Daily Roster'!$D226</f>
        <v>Bronwyn</v>
      </c>
      <c r="E226" s="51" t="str">
        <f>'[3]Daily Roster'!$E226</f>
        <v>Stav</v>
      </c>
      <c r="F226" s="51" t="str">
        <f>'[3]Daily Roster'!$F226</f>
        <v>V.Hill</v>
      </c>
      <c r="G226" s="51" t="str">
        <f>'[3]Daily Roster'!$G226</f>
        <v>qq</v>
      </c>
      <c r="H226" s="51">
        <f>'[3]Daily Roster'!$H226</f>
        <v>0</v>
      </c>
      <c r="I226" s="51">
        <f>'[3]Daily Roster'!$I226</f>
        <v>0</v>
      </c>
      <c r="J226" s="51">
        <f>'[3]Daily Roster'!$J226</f>
        <v>0</v>
      </c>
      <c r="K226" s="51">
        <f>'[3]Daily Roster'!$K226</f>
        <v>0</v>
      </c>
      <c r="L226" s="51" t="str">
        <f>'[3]Daily Roster'!$L226</f>
        <v>qq</v>
      </c>
      <c r="M226" s="51">
        <f>'[3]Daily Roster'!$M226</f>
        <v>0</v>
      </c>
      <c r="N226" s="51">
        <f>'[3]Daily Roster'!$N226</f>
        <v>0</v>
      </c>
      <c r="O226" s="51">
        <f>'[3]Daily Roster'!$O226</f>
        <v>0</v>
      </c>
      <c r="P226" s="51">
        <f>'[3]Daily Roster'!$P226</f>
        <v>0</v>
      </c>
      <c r="Q226" s="51">
        <f>'[3]Daily Roster'!$Q226</f>
        <v>0</v>
      </c>
      <c r="R226" s="51">
        <f>'[3]Daily Roster'!$R226</f>
        <v>0</v>
      </c>
      <c r="S226" s="51" t="str">
        <f>'[3]Daily Roster'!$S226</f>
        <v>Arthur</v>
      </c>
      <c r="T226" s="51" t="str">
        <f>'[3]Daily Roster'!$T226</f>
        <v>Bunmi</v>
      </c>
      <c r="U226" s="51">
        <f>'[3]Daily Roster'!$U226</f>
        <v>0</v>
      </c>
      <c r="V226" s="51">
        <f>'[3]Daily Roster'!$V226</f>
        <v>0</v>
      </c>
      <c r="W226" s="51">
        <f>'[3]Daily Roster'!$W226</f>
        <v>0</v>
      </c>
      <c r="X226" s="51">
        <f>'[3]Daily Roster'!$X226</f>
        <v>0</v>
      </c>
      <c r="Y226" s="51">
        <f>'[3]Daily Roster'!$Y226</f>
        <v>0</v>
      </c>
      <c r="Z226" s="51">
        <f>'[3]Daily Roster'!$Z226</f>
        <v>0</v>
      </c>
      <c r="AA226" s="51">
        <f>'[3]Daily Roster'!$AA226</f>
        <v>0</v>
      </c>
      <c r="AB226" s="51">
        <f>'[3]Daily Roster'!$AB226</f>
        <v>0</v>
      </c>
      <c r="AC226" s="51" t="str">
        <f>'[3]Daily Roster'!$AC226</f>
        <v>S.Sturm</v>
      </c>
      <c r="AD226" s="51" t="str">
        <f>'[3]Daily Roster'!$AD226</f>
        <v>A.Chong</v>
      </c>
      <c r="AE226" s="51">
        <f>'[3]Daily Roster'!$AE226</f>
        <v>0</v>
      </c>
      <c r="AF226" s="51">
        <f>'[3]Daily Roster'!$AF226</f>
        <v>0</v>
      </c>
      <c r="AG226" s="51" t="str">
        <f>'[3]Daily Roster'!$AG226</f>
        <v>N.Dirnbauer</v>
      </c>
      <c r="AH226" s="51" t="str">
        <f>'[3]Daily Roster'!$AH226</f>
        <v>Graham</v>
      </c>
      <c r="AI226" s="51">
        <f>'[3]Daily Roster'!$AI226</f>
        <v>0</v>
      </c>
      <c r="AJ226" s="51">
        <f>'[3]Daily Roster'!$AJ226</f>
        <v>0</v>
      </c>
    </row>
    <row r="227" spans="1:36" x14ac:dyDescent="0.3">
      <c r="A227" s="7">
        <v>43781</v>
      </c>
      <c r="B227" s="1" t="s">
        <v>1</v>
      </c>
      <c r="C227" s="56">
        <f>'[3]Daily Roster'!$C227</f>
        <v>0</v>
      </c>
      <c r="D227" s="56" t="str">
        <f>'[3]Daily Roster'!$D227</f>
        <v>Bronwyn</v>
      </c>
      <c r="E227" s="51" t="str">
        <f>'[3]Daily Roster'!$E227</f>
        <v>qq</v>
      </c>
      <c r="F227" s="51" t="str">
        <f>'[3]Daily Roster'!$F227</f>
        <v>V.Hill</v>
      </c>
      <c r="G227" s="51" t="str">
        <f>'[3]Daily Roster'!$G227</f>
        <v>qq</v>
      </c>
      <c r="H227" s="51">
        <f>'[3]Daily Roster'!$H227</f>
        <v>0</v>
      </c>
      <c r="I227" s="51">
        <f>'[3]Daily Roster'!$I227</f>
        <v>0</v>
      </c>
      <c r="J227" s="51">
        <f>'[3]Daily Roster'!$J227</f>
        <v>0</v>
      </c>
      <c r="K227" s="51">
        <f>'[3]Daily Roster'!$K227</f>
        <v>0</v>
      </c>
      <c r="L227" s="51" t="str">
        <f>'[3]Daily Roster'!$L227</f>
        <v>Marisa</v>
      </c>
      <c r="M227" s="51">
        <f>'[3]Daily Roster'!$M227</f>
        <v>0</v>
      </c>
      <c r="N227" s="51">
        <f>'[3]Daily Roster'!$N227</f>
        <v>0</v>
      </c>
      <c r="O227" s="51">
        <f>'[3]Daily Roster'!$O227</f>
        <v>0</v>
      </c>
      <c r="P227" s="51">
        <f>'[3]Daily Roster'!$P227</f>
        <v>0</v>
      </c>
      <c r="Q227" s="51">
        <f>'[3]Daily Roster'!$Q227</f>
        <v>0</v>
      </c>
      <c r="R227" s="51">
        <f>'[3]Daily Roster'!$R227</f>
        <v>0</v>
      </c>
      <c r="S227" s="51" t="str">
        <f>'[3]Daily Roster'!$S227</f>
        <v>Arthur</v>
      </c>
      <c r="T227" s="51" t="str">
        <f>'[3]Daily Roster'!$T227</f>
        <v>Bunmi</v>
      </c>
      <c r="U227" s="51">
        <f>'[3]Daily Roster'!$U227</f>
        <v>0</v>
      </c>
      <c r="V227" s="51">
        <f>'[3]Daily Roster'!$V227</f>
        <v>0</v>
      </c>
      <c r="W227" s="51">
        <f>'[3]Daily Roster'!$W227</f>
        <v>0</v>
      </c>
      <c r="X227" s="51">
        <f>'[3]Daily Roster'!$X227</f>
        <v>0</v>
      </c>
      <c r="Y227" s="51">
        <f>'[3]Daily Roster'!$Y227</f>
        <v>0</v>
      </c>
      <c r="Z227" s="51">
        <f>'[3]Daily Roster'!$Z227</f>
        <v>0</v>
      </c>
      <c r="AA227" s="51">
        <f>'[3]Daily Roster'!$AA227</f>
        <v>0</v>
      </c>
      <c r="AB227" s="51">
        <f>'[3]Daily Roster'!$AB227</f>
        <v>0</v>
      </c>
      <c r="AC227" s="51" t="str">
        <f>'[3]Daily Roster'!$AC227</f>
        <v>S.Sturm</v>
      </c>
      <c r="AD227" s="51" t="str">
        <f>'[3]Daily Roster'!$AD227</f>
        <v>A.Chong</v>
      </c>
      <c r="AE227" s="51">
        <f>'[3]Daily Roster'!$AE227</f>
        <v>0</v>
      </c>
      <c r="AF227" s="51">
        <f>'[3]Daily Roster'!$AF227</f>
        <v>0</v>
      </c>
      <c r="AG227" s="51" t="str">
        <f>'[3]Daily Roster'!$AG227</f>
        <v>N.Dirnbauer</v>
      </c>
      <c r="AH227" s="51" t="str">
        <f>'[3]Daily Roster'!$AH227</f>
        <v>Graham</v>
      </c>
      <c r="AI227" s="51">
        <f>'[3]Daily Roster'!$AI227</f>
        <v>0</v>
      </c>
      <c r="AJ227" s="51">
        <f>'[3]Daily Roster'!$AJ227</f>
        <v>0</v>
      </c>
    </row>
    <row r="228" spans="1:36" x14ac:dyDescent="0.3">
      <c r="A228" s="7">
        <v>43782</v>
      </c>
      <c r="B228" s="1" t="s">
        <v>2</v>
      </c>
      <c r="C228" s="56">
        <f>'[3]Daily Roster'!$C228</f>
        <v>0</v>
      </c>
      <c r="D228" s="56" t="str">
        <f>'[3]Daily Roster'!$D228</f>
        <v>Bronwyn</v>
      </c>
      <c r="E228" s="51" t="str">
        <f>'[3]Daily Roster'!$E228</f>
        <v>Hayley</v>
      </c>
      <c r="F228" s="51" t="str">
        <f>'[3]Daily Roster'!$F228</f>
        <v>V.Hill</v>
      </c>
      <c r="G228" s="51" t="str">
        <f>'[3]Daily Roster'!$G228</f>
        <v>K.Tiong</v>
      </c>
      <c r="H228" s="51">
        <f>'[3]Daily Roster'!$H228</f>
        <v>0</v>
      </c>
      <c r="I228" s="51">
        <f>'[3]Daily Roster'!$I228</f>
        <v>0</v>
      </c>
      <c r="J228" s="51">
        <f>'[3]Daily Roster'!$J228</f>
        <v>0</v>
      </c>
      <c r="K228" s="51">
        <f>'[3]Daily Roster'!$K228</f>
        <v>0</v>
      </c>
      <c r="L228" s="51" t="str">
        <f>'[3]Daily Roster'!$L228</f>
        <v>Marisa</v>
      </c>
      <c r="M228" s="51">
        <f>'[3]Daily Roster'!$M228</f>
        <v>0</v>
      </c>
      <c r="N228" s="51">
        <f>'[3]Daily Roster'!$N228</f>
        <v>0</v>
      </c>
      <c r="O228" s="51">
        <f>'[3]Daily Roster'!$O228</f>
        <v>0</v>
      </c>
      <c r="P228" s="51">
        <f>'[3]Daily Roster'!$P228</f>
        <v>0</v>
      </c>
      <c r="Q228" s="51">
        <f>'[3]Daily Roster'!$Q228</f>
        <v>0</v>
      </c>
      <c r="R228" s="51">
        <f>'[3]Daily Roster'!$R228</f>
        <v>0</v>
      </c>
      <c r="S228" s="51" t="str">
        <f>'[3]Daily Roster'!$S228</f>
        <v>Arthur</v>
      </c>
      <c r="T228" s="51" t="str">
        <f>'[3]Daily Roster'!$T228</f>
        <v>Bunmi</v>
      </c>
      <c r="U228" s="51">
        <f>'[3]Daily Roster'!$U228</f>
        <v>0</v>
      </c>
      <c r="V228" s="51">
        <f>'[3]Daily Roster'!$V228</f>
        <v>0</v>
      </c>
      <c r="W228" s="51">
        <f>'[3]Daily Roster'!$W228</f>
        <v>0</v>
      </c>
      <c r="X228" s="51">
        <f>'[3]Daily Roster'!$X228</f>
        <v>0</v>
      </c>
      <c r="Y228" s="51">
        <f>'[3]Daily Roster'!$Y228</f>
        <v>0</v>
      </c>
      <c r="Z228" s="51">
        <f>'[3]Daily Roster'!$Z228</f>
        <v>0</v>
      </c>
      <c r="AA228" s="51">
        <f>'[3]Daily Roster'!$AA228</f>
        <v>0</v>
      </c>
      <c r="AB228" s="51">
        <f>'[3]Daily Roster'!$AB228</f>
        <v>0</v>
      </c>
      <c r="AC228" s="51" t="str">
        <f>'[3]Daily Roster'!$AC228</f>
        <v>S.Sturm</v>
      </c>
      <c r="AD228" s="51" t="str">
        <f>'[3]Daily Roster'!$AD228</f>
        <v>A.Chong</v>
      </c>
      <c r="AE228" s="51">
        <f>'[3]Daily Roster'!$AE228</f>
        <v>0</v>
      </c>
      <c r="AF228" s="51">
        <f>'[3]Daily Roster'!$AF228</f>
        <v>0</v>
      </c>
      <c r="AG228" s="51" t="str">
        <f>'[3]Daily Roster'!$AG228</f>
        <v>N.Dirnbauer</v>
      </c>
      <c r="AH228" s="51" t="str">
        <f>'[3]Daily Roster'!$AH228</f>
        <v>Graham</v>
      </c>
      <c r="AI228" s="51">
        <f>'[3]Daily Roster'!$AI228</f>
        <v>0</v>
      </c>
      <c r="AJ228" s="51">
        <f>'[3]Daily Roster'!$AJ228</f>
        <v>0</v>
      </c>
    </row>
    <row r="229" spans="1:36" x14ac:dyDescent="0.3">
      <c r="A229" s="7">
        <v>43783</v>
      </c>
      <c r="B229" s="1" t="s">
        <v>3</v>
      </c>
      <c r="C229" s="56">
        <f>'[3]Daily Roster'!$C229</f>
        <v>0</v>
      </c>
      <c r="D229" s="56" t="str">
        <f>'[3]Daily Roster'!$D229</f>
        <v>Hayley</v>
      </c>
      <c r="E229" s="51" t="str">
        <f>'[3]Daily Roster'!$E229</f>
        <v>qq</v>
      </c>
      <c r="F229" s="51" t="str">
        <f>'[3]Daily Roster'!$F229</f>
        <v>V.Hill</v>
      </c>
      <c r="G229" s="51" t="str">
        <f>'[3]Daily Roster'!$G229</f>
        <v>K.Tiong</v>
      </c>
      <c r="H229" s="51">
        <f>'[3]Daily Roster'!$H229</f>
        <v>0</v>
      </c>
      <c r="I229" s="51">
        <f>'[3]Daily Roster'!$I229</f>
        <v>0</v>
      </c>
      <c r="J229" s="51">
        <f>'[3]Daily Roster'!$J229</f>
        <v>0</v>
      </c>
      <c r="K229" s="51">
        <f>'[3]Daily Roster'!$K229</f>
        <v>0</v>
      </c>
      <c r="L229" s="51" t="str">
        <f>'[3]Daily Roster'!$L229</f>
        <v>Marisa</v>
      </c>
      <c r="M229" s="51">
        <f>'[3]Daily Roster'!$M229</f>
        <v>0</v>
      </c>
      <c r="N229" s="51">
        <f>'[3]Daily Roster'!$N229</f>
        <v>0</v>
      </c>
      <c r="O229" s="51">
        <f>'[3]Daily Roster'!$O229</f>
        <v>0</v>
      </c>
      <c r="P229" s="51">
        <f>'[3]Daily Roster'!$P229</f>
        <v>0</v>
      </c>
      <c r="Q229" s="51">
        <f>'[3]Daily Roster'!$Q229</f>
        <v>0</v>
      </c>
      <c r="R229" s="51">
        <f>'[3]Daily Roster'!$R229</f>
        <v>0</v>
      </c>
      <c r="S229" s="51" t="str">
        <f>'[3]Daily Roster'!$S229</f>
        <v>Arthur</v>
      </c>
      <c r="T229" s="51" t="str">
        <f>'[3]Daily Roster'!$T229</f>
        <v>Bunmi</v>
      </c>
      <c r="U229" s="51">
        <f>'[3]Daily Roster'!$U229</f>
        <v>0</v>
      </c>
      <c r="V229" s="51">
        <f>'[3]Daily Roster'!$V229</f>
        <v>0</v>
      </c>
      <c r="W229" s="51">
        <f>'[3]Daily Roster'!$W229</f>
        <v>0</v>
      </c>
      <c r="X229" s="51">
        <f>'[3]Daily Roster'!$X229</f>
        <v>0</v>
      </c>
      <c r="Y229" s="51">
        <f>'[3]Daily Roster'!$Y229</f>
        <v>0</v>
      </c>
      <c r="Z229" s="51">
        <f>'[3]Daily Roster'!$Z229</f>
        <v>0</v>
      </c>
      <c r="AA229" s="51">
        <f>'[3]Daily Roster'!$AA229</f>
        <v>0</v>
      </c>
      <c r="AB229" s="51">
        <f>'[3]Daily Roster'!$AB229</f>
        <v>0</v>
      </c>
      <c r="AC229" s="51" t="str">
        <f>'[3]Daily Roster'!$AC229</f>
        <v>S.Sturm</v>
      </c>
      <c r="AD229" s="51" t="str">
        <f>'[3]Daily Roster'!$AD229</f>
        <v>A.Chong</v>
      </c>
      <c r="AE229" s="51">
        <f>'[3]Daily Roster'!$AE229</f>
        <v>0</v>
      </c>
      <c r="AF229" s="51">
        <f>'[3]Daily Roster'!$AF229</f>
        <v>0</v>
      </c>
      <c r="AG229" s="51" t="str">
        <f>'[3]Daily Roster'!$AG229</f>
        <v>N.Dirnbauer</v>
      </c>
      <c r="AH229" s="51" t="str">
        <f>'[3]Daily Roster'!$AH229</f>
        <v>Graham</v>
      </c>
      <c r="AI229" s="51">
        <f>'[3]Daily Roster'!$AI229</f>
        <v>0</v>
      </c>
      <c r="AJ229" s="51">
        <f>'[3]Daily Roster'!$AJ229</f>
        <v>0</v>
      </c>
    </row>
    <row r="230" spans="1:36" x14ac:dyDescent="0.3">
      <c r="A230" s="7">
        <v>43784</v>
      </c>
      <c r="B230" s="1" t="s">
        <v>4</v>
      </c>
      <c r="C230" s="56">
        <f>'[3]Daily Roster'!$C230</f>
        <v>0</v>
      </c>
      <c r="D230" s="56" t="str">
        <f>'[3]Daily Roster'!$D230</f>
        <v>qq</v>
      </c>
      <c r="E230" s="51" t="str">
        <f>'[3]Daily Roster'!$E230</f>
        <v>qq</v>
      </c>
      <c r="F230" s="51" t="str">
        <f>'[3]Daily Roster'!$F230</f>
        <v>V.Hill</v>
      </c>
      <c r="G230" s="51" t="str">
        <f>'[3]Daily Roster'!$G230</f>
        <v>qq</v>
      </c>
      <c r="H230" s="51">
        <f>'[3]Daily Roster'!$H230</f>
        <v>0</v>
      </c>
      <c r="I230" s="51">
        <f>'[3]Daily Roster'!$I230</f>
        <v>0</v>
      </c>
      <c r="J230" s="51">
        <f>'[3]Daily Roster'!$J230</f>
        <v>0</v>
      </c>
      <c r="K230" s="51">
        <f>'[3]Daily Roster'!$K230</f>
        <v>0</v>
      </c>
      <c r="L230" s="51" t="str">
        <f>'[3]Daily Roster'!$L230</f>
        <v>qq</v>
      </c>
      <c r="M230" s="51">
        <f>'[3]Daily Roster'!$M230</f>
        <v>0</v>
      </c>
      <c r="N230" s="51">
        <f>'[3]Daily Roster'!$N230</f>
        <v>0</v>
      </c>
      <c r="O230" s="51">
        <f>'[3]Daily Roster'!$O230</f>
        <v>0</v>
      </c>
      <c r="P230" s="51">
        <f>'[3]Daily Roster'!$P230</f>
        <v>0</v>
      </c>
      <c r="Q230" s="51">
        <f>'[3]Daily Roster'!$Q230</f>
        <v>0</v>
      </c>
      <c r="R230" s="51">
        <f>'[3]Daily Roster'!$R230</f>
        <v>0</v>
      </c>
      <c r="S230" s="51" t="str">
        <f>'[3]Daily Roster'!$S230</f>
        <v>Arthur</v>
      </c>
      <c r="T230" s="51" t="str">
        <f>'[3]Daily Roster'!$T230</f>
        <v>Bunmi</v>
      </c>
      <c r="U230" s="51">
        <f>'[3]Daily Roster'!$U230</f>
        <v>0</v>
      </c>
      <c r="V230" s="51">
        <f>'[3]Daily Roster'!$V230</f>
        <v>0</v>
      </c>
      <c r="W230" s="51">
        <f>'[3]Daily Roster'!$W230</f>
        <v>0</v>
      </c>
      <c r="X230" s="51">
        <f>'[3]Daily Roster'!$X230</f>
        <v>0</v>
      </c>
      <c r="Y230" s="51">
        <f>'[3]Daily Roster'!$Y230</f>
        <v>0</v>
      </c>
      <c r="Z230" s="51">
        <f>'[3]Daily Roster'!$Z230</f>
        <v>0</v>
      </c>
      <c r="AA230" s="51">
        <f>'[3]Daily Roster'!$AA230</f>
        <v>0</v>
      </c>
      <c r="AB230" s="51">
        <f>'[3]Daily Roster'!$AB230</f>
        <v>0</v>
      </c>
      <c r="AC230" s="51" t="str">
        <f>'[3]Daily Roster'!$AC230</f>
        <v>S.Sturm</v>
      </c>
      <c r="AD230" s="51" t="str">
        <f>'[3]Daily Roster'!$AD230</f>
        <v>A.Chong</v>
      </c>
      <c r="AE230" s="51">
        <f>'[3]Daily Roster'!$AE230</f>
        <v>0</v>
      </c>
      <c r="AF230" s="51">
        <f>'[3]Daily Roster'!$AF230</f>
        <v>0</v>
      </c>
      <c r="AG230" s="51" t="str">
        <f>'[3]Daily Roster'!$AG230</f>
        <v>N.Dirnbauer</v>
      </c>
      <c r="AH230" s="51" t="str">
        <f>'[3]Daily Roster'!$AH230</f>
        <v>Graham</v>
      </c>
      <c r="AI230" s="51">
        <f>'[3]Daily Roster'!$AI230</f>
        <v>0</v>
      </c>
      <c r="AJ230" s="51">
        <f>'[3]Daily Roster'!$AJ230</f>
        <v>0</v>
      </c>
    </row>
    <row r="231" spans="1:36" x14ac:dyDescent="0.3">
      <c r="A231" s="7">
        <v>43787</v>
      </c>
      <c r="B231" s="1" t="s">
        <v>5</v>
      </c>
      <c r="C231" s="56">
        <f>'[3]Daily Roster'!$C231</f>
        <v>0</v>
      </c>
      <c r="D231" s="56" t="str">
        <f>'[3]Daily Roster'!$D231</f>
        <v>Bronwyn</v>
      </c>
      <c r="E231" s="51" t="str">
        <f>'[3]Daily Roster'!$E231</f>
        <v>Stav</v>
      </c>
      <c r="F231" s="51" t="str">
        <f>'[3]Daily Roster'!$F231</f>
        <v>V.Hill</v>
      </c>
      <c r="G231" s="51" t="str">
        <f>'[3]Daily Roster'!$G231</f>
        <v>qq</v>
      </c>
      <c r="H231" s="51">
        <f>'[3]Daily Roster'!$H231</f>
        <v>0</v>
      </c>
      <c r="I231" s="51">
        <f>'[3]Daily Roster'!$I231</f>
        <v>0</v>
      </c>
      <c r="J231" s="51">
        <f>'[3]Daily Roster'!$J231</f>
        <v>0</v>
      </c>
      <c r="K231" s="51">
        <f>'[3]Daily Roster'!$K231</f>
        <v>0</v>
      </c>
      <c r="L231" s="51" t="str">
        <f>'[3]Daily Roster'!$L231</f>
        <v>qq</v>
      </c>
      <c r="M231" s="51">
        <f>'[3]Daily Roster'!$M231</f>
        <v>0</v>
      </c>
      <c r="N231" s="51">
        <f>'[3]Daily Roster'!$N231</f>
        <v>0</v>
      </c>
      <c r="O231" s="51">
        <f>'[3]Daily Roster'!$O231</f>
        <v>0</v>
      </c>
      <c r="P231" s="51">
        <f>'[3]Daily Roster'!$P231</f>
        <v>0</v>
      </c>
      <c r="Q231" s="51">
        <f>'[3]Daily Roster'!$Q231</f>
        <v>0</v>
      </c>
      <c r="R231" s="51">
        <f>'[3]Daily Roster'!$R231</f>
        <v>0</v>
      </c>
      <c r="S231" s="51" t="str">
        <f>'[3]Daily Roster'!$S231</f>
        <v>Arthur</v>
      </c>
      <c r="T231" s="51" t="str">
        <f>'[3]Daily Roster'!$T231</f>
        <v>Bunmi</v>
      </c>
      <c r="U231" s="51">
        <f>'[3]Daily Roster'!$U231</f>
        <v>0</v>
      </c>
      <c r="V231" s="51">
        <f>'[3]Daily Roster'!$V231</f>
        <v>0</v>
      </c>
      <c r="W231" s="51">
        <f>'[3]Daily Roster'!$W231</f>
        <v>0</v>
      </c>
      <c r="X231" s="51">
        <f>'[3]Daily Roster'!$X231</f>
        <v>0</v>
      </c>
      <c r="Y231" s="51">
        <f>'[3]Daily Roster'!$Y231</f>
        <v>0</v>
      </c>
      <c r="Z231" s="51">
        <f>'[3]Daily Roster'!$Z231</f>
        <v>0</v>
      </c>
      <c r="AA231" s="51">
        <f>'[3]Daily Roster'!$AA231</f>
        <v>0</v>
      </c>
      <c r="AB231" s="51">
        <f>'[3]Daily Roster'!$AB231</f>
        <v>0</v>
      </c>
      <c r="AC231" s="51" t="str">
        <f>'[3]Daily Roster'!$AC231</f>
        <v>S.Sturm</v>
      </c>
      <c r="AD231" s="51" t="str">
        <f>'[3]Daily Roster'!$AD231</f>
        <v>A.Chong</v>
      </c>
      <c r="AE231" s="51">
        <f>'[3]Daily Roster'!$AE231</f>
        <v>0</v>
      </c>
      <c r="AF231" s="51">
        <f>'[3]Daily Roster'!$AF231</f>
        <v>0</v>
      </c>
      <c r="AG231" s="51" t="str">
        <f>'[3]Daily Roster'!$AG231</f>
        <v>N.Dirnbauer</v>
      </c>
      <c r="AH231" s="51" t="str">
        <f>'[3]Daily Roster'!$AH231</f>
        <v>Graham</v>
      </c>
      <c r="AI231" s="51">
        <f>'[3]Daily Roster'!$AI231</f>
        <v>0</v>
      </c>
      <c r="AJ231" s="51">
        <f>'[3]Daily Roster'!$AJ231</f>
        <v>0</v>
      </c>
    </row>
    <row r="232" spans="1:36" x14ac:dyDescent="0.3">
      <c r="A232" s="7">
        <v>43788</v>
      </c>
      <c r="B232" s="1" t="s">
        <v>1</v>
      </c>
      <c r="C232" s="56">
        <f>'[3]Daily Roster'!$C232</f>
        <v>0</v>
      </c>
      <c r="D232" s="56" t="str">
        <f>'[3]Daily Roster'!$D232</f>
        <v>Bronwyn</v>
      </c>
      <c r="E232" s="51" t="str">
        <f>'[3]Daily Roster'!$E232</f>
        <v>qq</v>
      </c>
      <c r="F232" s="51" t="str">
        <f>'[3]Daily Roster'!$F232</f>
        <v>V.Hill</v>
      </c>
      <c r="G232" s="51" t="str">
        <f>'[3]Daily Roster'!$G232</f>
        <v>K.Tiong</v>
      </c>
      <c r="H232" s="51">
        <f>'[3]Daily Roster'!$H232</f>
        <v>0</v>
      </c>
      <c r="I232" s="51">
        <f>'[3]Daily Roster'!$I232</f>
        <v>0</v>
      </c>
      <c r="J232" s="51">
        <f>'[3]Daily Roster'!$J232</f>
        <v>0</v>
      </c>
      <c r="K232" s="51">
        <f>'[3]Daily Roster'!$K232</f>
        <v>0</v>
      </c>
      <c r="L232" s="51" t="str">
        <f>'[3]Daily Roster'!$L232</f>
        <v>Marisa</v>
      </c>
      <c r="M232" s="51">
        <f>'[3]Daily Roster'!$M232</f>
        <v>0</v>
      </c>
      <c r="N232" s="51">
        <f>'[3]Daily Roster'!$N232</f>
        <v>0</v>
      </c>
      <c r="O232" s="51">
        <f>'[3]Daily Roster'!$O232</f>
        <v>0</v>
      </c>
      <c r="P232" s="51">
        <f>'[3]Daily Roster'!$P232</f>
        <v>0</v>
      </c>
      <c r="Q232" s="51">
        <f>'[3]Daily Roster'!$Q232</f>
        <v>0</v>
      </c>
      <c r="R232" s="51">
        <f>'[3]Daily Roster'!$R232</f>
        <v>0</v>
      </c>
      <c r="S232" s="51" t="str">
        <f>'[3]Daily Roster'!$S232</f>
        <v>Arthur</v>
      </c>
      <c r="T232" s="51" t="str">
        <f>'[3]Daily Roster'!$T232</f>
        <v>Bunmi</v>
      </c>
      <c r="U232" s="51">
        <f>'[3]Daily Roster'!$U232</f>
        <v>0</v>
      </c>
      <c r="V232" s="51">
        <f>'[3]Daily Roster'!$V232</f>
        <v>0</v>
      </c>
      <c r="W232" s="51">
        <f>'[3]Daily Roster'!$W232</f>
        <v>0</v>
      </c>
      <c r="X232" s="51">
        <f>'[3]Daily Roster'!$X232</f>
        <v>0</v>
      </c>
      <c r="Y232" s="51">
        <f>'[3]Daily Roster'!$Y232</f>
        <v>0</v>
      </c>
      <c r="Z232" s="51">
        <f>'[3]Daily Roster'!$Z232</f>
        <v>0</v>
      </c>
      <c r="AA232" s="51">
        <f>'[3]Daily Roster'!$AA232</f>
        <v>0</v>
      </c>
      <c r="AB232" s="51">
        <f>'[3]Daily Roster'!$AB232</f>
        <v>0</v>
      </c>
      <c r="AC232" s="51" t="str">
        <f>'[3]Daily Roster'!$AC232</f>
        <v>S.Sturm</v>
      </c>
      <c r="AD232" s="51" t="str">
        <f>'[3]Daily Roster'!$AD232</f>
        <v>A.Chong</v>
      </c>
      <c r="AE232" s="51">
        <f>'[3]Daily Roster'!$AE232</f>
        <v>0</v>
      </c>
      <c r="AF232" s="51">
        <f>'[3]Daily Roster'!$AF232</f>
        <v>0</v>
      </c>
      <c r="AG232" s="51" t="str">
        <f>'[3]Daily Roster'!$AG232</f>
        <v>N.Dirnbauer</v>
      </c>
      <c r="AH232" s="51" t="str">
        <f>'[3]Daily Roster'!$AH232</f>
        <v>Graham</v>
      </c>
      <c r="AI232" s="51">
        <f>'[3]Daily Roster'!$AI232</f>
        <v>0</v>
      </c>
      <c r="AJ232" s="51">
        <f>'[3]Daily Roster'!$AJ232</f>
        <v>0</v>
      </c>
    </row>
    <row r="233" spans="1:36" x14ac:dyDescent="0.3">
      <c r="A233" s="7">
        <v>43789</v>
      </c>
      <c r="B233" s="1" t="s">
        <v>2</v>
      </c>
      <c r="C233" s="56">
        <f>'[3]Daily Roster'!$C233</f>
        <v>0</v>
      </c>
      <c r="D233" s="56" t="str">
        <f>'[3]Daily Roster'!$D233</f>
        <v>Hayley</v>
      </c>
      <c r="E233" s="51" t="str">
        <f>'[3]Daily Roster'!$E233</f>
        <v>qq</v>
      </c>
      <c r="F233" s="51" t="str">
        <f>'[3]Daily Roster'!$F233</f>
        <v>V.Hill</v>
      </c>
      <c r="G233" s="51" t="str">
        <f>'[3]Daily Roster'!$G233</f>
        <v>K.Tiong</v>
      </c>
      <c r="H233" s="51">
        <f>'[3]Daily Roster'!$H233</f>
        <v>0</v>
      </c>
      <c r="I233" s="51">
        <f>'[3]Daily Roster'!$I233</f>
        <v>0</v>
      </c>
      <c r="J233" s="51">
        <f>'[3]Daily Roster'!$J233</f>
        <v>0</v>
      </c>
      <c r="K233" s="51">
        <f>'[3]Daily Roster'!$K233</f>
        <v>0</v>
      </c>
      <c r="L233" s="51" t="str">
        <f>'[3]Daily Roster'!$L233</f>
        <v>Marisa</v>
      </c>
      <c r="M233" s="51">
        <f>'[3]Daily Roster'!$M233</f>
        <v>0</v>
      </c>
      <c r="N233" s="51">
        <f>'[3]Daily Roster'!$N233</f>
        <v>0</v>
      </c>
      <c r="O233" s="51">
        <f>'[3]Daily Roster'!$O233</f>
        <v>0</v>
      </c>
      <c r="P233" s="51">
        <f>'[3]Daily Roster'!$P233</f>
        <v>0</v>
      </c>
      <c r="Q233" s="51">
        <f>'[3]Daily Roster'!$Q233</f>
        <v>0</v>
      </c>
      <c r="R233" s="51">
        <f>'[3]Daily Roster'!$R233</f>
        <v>0</v>
      </c>
      <c r="S233" s="51" t="str">
        <f>'[3]Daily Roster'!$S233</f>
        <v>Arthur</v>
      </c>
      <c r="T233" s="51" t="str">
        <f>'[3]Daily Roster'!$T233</f>
        <v>Bunmi</v>
      </c>
      <c r="U233" s="51">
        <f>'[3]Daily Roster'!$U233</f>
        <v>0</v>
      </c>
      <c r="V233" s="51">
        <f>'[3]Daily Roster'!$V233</f>
        <v>0</v>
      </c>
      <c r="W233" s="51">
        <f>'[3]Daily Roster'!$W233</f>
        <v>0</v>
      </c>
      <c r="X233" s="51">
        <f>'[3]Daily Roster'!$X233</f>
        <v>0</v>
      </c>
      <c r="Y233" s="51">
        <f>'[3]Daily Roster'!$Y233</f>
        <v>0</v>
      </c>
      <c r="Z233" s="51">
        <f>'[3]Daily Roster'!$Z233</f>
        <v>0</v>
      </c>
      <c r="AA233" s="51">
        <f>'[3]Daily Roster'!$AA233</f>
        <v>0</v>
      </c>
      <c r="AB233" s="51">
        <f>'[3]Daily Roster'!$AB233</f>
        <v>0</v>
      </c>
      <c r="AC233" s="51" t="str">
        <f>'[3]Daily Roster'!$AC233</f>
        <v>S.Sturm</v>
      </c>
      <c r="AD233" s="51" t="str">
        <f>'[3]Daily Roster'!$AD233</f>
        <v>A.Chong</v>
      </c>
      <c r="AE233" s="51">
        <f>'[3]Daily Roster'!$AE233</f>
        <v>0</v>
      </c>
      <c r="AF233" s="51">
        <f>'[3]Daily Roster'!$AF233</f>
        <v>0</v>
      </c>
      <c r="AG233" s="51" t="str">
        <f>'[3]Daily Roster'!$AG233</f>
        <v>N.Dirnbauer</v>
      </c>
      <c r="AH233" s="51" t="str">
        <f>'[3]Daily Roster'!$AH233</f>
        <v>Graham</v>
      </c>
      <c r="AI233" s="51">
        <f>'[3]Daily Roster'!$AI233</f>
        <v>0</v>
      </c>
      <c r="AJ233" s="51">
        <f>'[3]Daily Roster'!$AJ233</f>
        <v>0</v>
      </c>
    </row>
    <row r="234" spans="1:36" x14ac:dyDescent="0.3">
      <c r="A234" s="7">
        <v>43790</v>
      </c>
      <c r="B234" s="1" t="s">
        <v>3</v>
      </c>
      <c r="C234" s="56">
        <f>'[3]Daily Roster'!$C234</f>
        <v>0</v>
      </c>
      <c r="D234" s="56" t="str">
        <f>'[3]Daily Roster'!$D234</f>
        <v>Hayley</v>
      </c>
      <c r="E234" s="51" t="str">
        <f>'[3]Daily Roster'!$E234</f>
        <v>qq</v>
      </c>
      <c r="F234" s="51" t="str">
        <f>'[3]Daily Roster'!$F234</f>
        <v>V.Hill</v>
      </c>
      <c r="G234" s="51" t="str">
        <f>'[3]Daily Roster'!$G234</f>
        <v>K.Tiong</v>
      </c>
      <c r="H234" s="51">
        <f>'[3]Daily Roster'!$H234</f>
        <v>0</v>
      </c>
      <c r="I234" s="51">
        <f>'[3]Daily Roster'!$I234</f>
        <v>0</v>
      </c>
      <c r="J234" s="51">
        <f>'[3]Daily Roster'!$J234</f>
        <v>0</v>
      </c>
      <c r="K234" s="51">
        <f>'[3]Daily Roster'!$K234</f>
        <v>0</v>
      </c>
      <c r="L234" s="51" t="str">
        <f>'[3]Daily Roster'!$L234</f>
        <v>Marisa</v>
      </c>
      <c r="M234" s="51">
        <f>'[3]Daily Roster'!$M234</f>
        <v>0</v>
      </c>
      <c r="N234" s="51">
        <f>'[3]Daily Roster'!$N234</f>
        <v>0</v>
      </c>
      <c r="O234" s="51">
        <f>'[3]Daily Roster'!$O234</f>
        <v>0</v>
      </c>
      <c r="P234" s="51">
        <f>'[3]Daily Roster'!$P234</f>
        <v>0</v>
      </c>
      <c r="Q234" s="51">
        <f>'[3]Daily Roster'!$Q234</f>
        <v>0</v>
      </c>
      <c r="R234" s="51">
        <f>'[3]Daily Roster'!$R234</f>
        <v>0</v>
      </c>
      <c r="S234" s="51" t="str">
        <f>'[3]Daily Roster'!$S234</f>
        <v>Arthur</v>
      </c>
      <c r="T234" s="51" t="str">
        <f>'[3]Daily Roster'!$T234</f>
        <v>Bunmi</v>
      </c>
      <c r="U234" s="51">
        <f>'[3]Daily Roster'!$U234</f>
        <v>0</v>
      </c>
      <c r="V234" s="51">
        <f>'[3]Daily Roster'!$V234</f>
        <v>0</v>
      </c>
      <c r="W234" s="51">
        <f>'[3]Daily Roster'!$W234</f>
        <v>0</v>
      </c>
      <c r="X234" s="51">
        <f>'[3]Daily Roster'!$X234</f>
        <v>0</v>
      </c>
      <c r="Y234" s="51">
        <f>'[3]Daily Roster'!$Y234</f>
        <v>0</v>
      </c>
      <c r="Z234" s="51">
        <f>'[3]Daily Roster'!$Z234</f>
        <v>0</v>
      </c>
      <c r="AA234" s="51">
        <f>'[3]Daily Roster'!$AA234</f>
        <v>0</v>
      </c>
      <c r="AB234" s="51">
        <f>'[3]Daily Roster'!$AB234</f>
        <v>0</v>
      </c>
      <c r="AC234" s="51" t="str">
        <f>'[3]Daily Roster'!$AC234</f>
        <v>S.Sturm</v>
      </c>
      <c r="AD234" s="51" t="str">
        <f>'[3]Daily Roster'!$AD234</f>
        <v>A.Chong</v>
      </c>
      <c r="AE234" s="51">
        <f>'[3]Daily Roster'!$AE234</f>
        <v>0</v>
      </c>
      <c r="AF234" s="51">
        <f>'[3]Daily Roster'!$AF234</f>
        <v>0</v>
      </c>
      <c r="AG234" s="51" t="str">
        <f>'[3]Daily Roster'!$AG234</f>
        <v>N.Dirnbauer</v>
      </c>
      <c r="AH234" s="51" t="str">
        <f>'[3]Daily Roster'!$AH234</f>
        <v>Graham</v>
      </c>
      <c r="AI234" s="51">
        <f>'[3]Daily Roster'!$AI234</f>
        <v>0</v>
      </c>
      <c r="AJ234" s="51">
        <f>'[3]Daily Roster'!$AJ234</f>
        <v>0</v>
      </c>
    </row>
    <row r="235" spans="1:36" x14ac:dyDescent="0.3">
      <c r="A235" s="7">
        <v>43791</v>
      </c>
      <c r="B235" s="1" t="s">
        <v>4</v>
      </c>
      <c r="C235" s="56">
        <f>'[3]Daily Roster'!$C235</f>
        <v>0</v>
      </c>
      <c r="D235" s="56" t="str">
        <f>'[3]Daily Roster'!$D235</f>
        <v>Hayley</v>
      </c>
      <c r="E235" s="51" t="str">
        <f>'[3]Daily Roster'!$E235</f>
        <v>qq</v>
      </c>
      <c r="F235" s="51" t="str">
        <f>'[3]Daily Roster'!$F235</f>
        <v>V.Hill</v>
      </c>
      <c r="G235" s="51" t="str">
        <f>'[3]Daily Roster'!$G235</f>
        <v>qq</v>
      </c>
      <c r="H235" s="51">
        <f>'[3]Daily Roster'!$H235</f>
        <v>0</v>
      </c>
      <c r="I235" s="51">
        <f>'[3]Daily Roster'!$I235</f>
        <v>0</v>
      </c>
      <c r="J235" s="51">
        <f>'[3]Daily Roster'!$J235</f>
        <v>0</v>
      </c>
      <c r="K235" s="51">
        <f>'[3]Daily Roster'!$K235</f>
        <v>0</v>
      </c>
      <c r="L235" s="51" t="str">
        <f>'[3]Daily Roster'!$L235</f>
        <v>qq</v>
      </c>
      <c r="M235" s="51">
        <f>'[3]Daily Roster'!$M235</f>
        <v>0</v>
      </c>
      <c r="N235" s="51">
        <f>'[3]Daily Roster'!$N235</f>
        <v>0</v>
      </c>
      <c r="O235" s="51">
        <f>'[3]Daily Roster'!$O235</f>
        <v>0</v>
      </c>
      <c r="P235" s="51">
        <f>'[3]Daily Roster'!$P235</f>
        <v>0</v>
      </c>
      <c r="Q235" s="51">
        <f>'[3]Daily Roster'!$Q235</f>
        <v>0</v>
      </c>
      <c r="R235" s="51">
        <f>'[3]Daily Roster'!$R235</f>
        <v>0</v>
      </c>
      <c r="S235" s="51" t="str">
        <f>'[3]Daily Roster'!$S235</f>
        <v>Arthur</v>
      </c>
      <c r="T235" s="51" t="str">
        <f>'[3]Daily Roster'!$T235</f>
        <v>Bunmi</v>
      </c>
      <c r="U235" s="51">
        <f>'[3]Daily Roster'!$U235</f>
        <v>0</v>
      </c>
      <c r="V235" s="51">
        <f>'[3]Daily Roster'!$V235</f>
        <v>0</v>
      </c>
      <c r="W235" s="51">
        <f>'[3]Daily Roster'!$W235</f>
        <v>0</v>
      </c>
      <c r="X235" s="51">
        <f>'[3]Daily Roster'!$X235</f>
        <v>0</v>
      </c>
      <c r="Y235" s="51">
        <f>'[3]Daily Roster'!$Y235</f>
        <v>0</v>
      </c>
      <c r="Z235" s="51">
        <f>'[3]Daily Roster'!$Z235</f>
        <v>0</v>
      </c>
      <c r="AA235" s="51">
        <f>'[3]Daily Roster'!$AA235</f>
        <v>0</v>
      </c>
      <c r="AB235" s="51">
        <f>'[3]Daily Roster'!$AB235</f>
        <v>0</v>
      </c>
      <c r="AC235" s="51" t="str">
        <f>'[3]Daily Roster'!$AC235</f>
        <v>S.Sturm</v>
      </c>
      <c r="AD235" s="51" t="str">
        <f>'[3]Daily Roster'!$AD235</f>
        <v>A.Chong</v>
      </c>
      <c r="AE235" s="51">
        <f>'[3]Daily Roster'!$AE235</f>
        <v>0</v>
      </c>
      <c r="AF235" s="51">
        <f>'[3]Daily Roster'!$AF235</f>
        <v>0</v>
      </c>
      <c r="AG235" s="51" t="str">
        <f>'[3]Daily Roster'!$AG235</f>
        <v>N.Dirnbauer</v>
      </c>
      <c r="AH235" s="51" t="str">
        <f>'[3]Daily Roster'!$AH235</f>
        <v>Graham</v>
      </c>
      <c r="AI235" s="51">
        <f>'[3]Daily Roster'!$AI235</f>
        <v>0</v>
      </c>
      <c r="AJ235" s="51">
        <f>'[3]Daily Roster'!$AJ235</f>
        <v>0</v>
      </c>
    </row>
    <row r="236" spans="1:36" x14ac:dyDescent="0.3">
      <c r="A236" s="7">
        <v>43794</v>
      </c>
      <c r="B236" s="1" t="s">
        <v>5</v>
      </c>
      <c r="C236" s="56">
        <f>'[3]Daily Roster'!$C236</f>
        <v>0</v>
      </c>
      <c r="D236" s="56" t="str">
        <f>'[3]Daily Roster'!$D236</f>
        <v>Bronwyn</v>
      </c>
      <c r="E236" s="51" t="str">
        <f>'[3]Daily Roster'!$E236</f>
        <v>Stav</v>
      </c>
      <c r="F236" s="51" t="str">
        <f>'[3]Daily Roster'!$F236</f>
        <v>V.Hill</v>
      </c>
      <c r="G236" s="51" t="str">
        <f>'[3]Daily Roster'!$G236</f>
        <v>qq</v>
      </c>
      <c r="H236" s="51">
        <f>'[3]Daily Roster'!$H236</f>
        <v>0</v>
      </c>
      <c r="I236" s="51">
        <f>'[3]Daily Roster'!$I236</f>
        <v>0</v>
      </c>
      <c r="J236" s="51">
        <f>'[3]Daily Roster'!$J236</f>
        <v>0</v>
      </c>
      <c r="K236" s="51">
        <f>'[3]Daily Roster'!$K236</f>
        <v>0</v>
      </c>
      <c r="L236" s="51" t="str">
        <f>'[3]Daily Roster'!$L236</f>
        <v>qq</v>
      </c>
      <c r="M236" s="51">
        <f>'[3]Daily Roster'!$M236</f>
        <v>0</v>
      </c>
      <c r="N236" s="51">
        <f>'[3]Daily Roster'!$N236</f>
        <v>0</v>
      </c>
      <c r="O236" s="51">
        <f>'[3]Daily Roster'!$O236</f>
        <v>0</v>
      </c>
      <c r="P236" s="51">
        <f>'[3]Daily Roster'!$P236</f>
        <v>0</v>
      </c>
      <c r="Q236" s="51">
        <f>'[3]Daily Roster'!$Q236</f>
        <v>0</v>
      </c>
      <c r="R236" s="51">
        <f>'[3]Daily Roster'!$R236</f>
        <v>0</v>
      </c>
      <c r="S236" s="51" t="str">
        <f>'[3]Daily Roster'!$S236</f>
        <v>Arthur</v>
      </c>
      <c r="T236" s="51" t="str">
        <f>'[3]Daily Roster'!$T236</f>
        <v>Bunmi</v>
      </c>
      <c r="U236" s="51">
        <f>'[3]Daily Roster'!$U236</f>
        <v>0</v>
      </c>
      <c r="V236" s="51">
        <f>'[3]Daily Roster'!$V236</f>
        <v>0</v>
      </c>
      <c r="W236" s="51">
        <f>'[3]Daily Roster'!$W236</f>
        <v>0</v>
      </c>
      <c r="X236" s="51">
        <f>'[3]Daily Roster'!$X236</f>
        <v>0</v>
      </c>
      <c r="Y236" s="51">
        <f>'[3]Daily Roster'!$Y236</f>
        <v>0</v>
      </c>
      <c r="Z236" s="51">
        <f>'[3]Daily Roster'!$Z236</f>
        <v>0</v>
      </c>
      <c r="AA236" s="51">
        <f>'[3]Daily Roster'!$AA236</f>
        <v>0</v>
      </c>
      <c r="AB236" s="51">
        <f>'[3]Daily Roster'!$AB236</f>
        <v>0</v>
      </c>
      <c r="AC236" s="51" t="str">
        <f>'[3]Daily Roster'!$AC236</f>
        <v>S.Sturm</v>
      </c>
      <c r="AD236" s="51" t="str">
        <f>'[3]Daily Roster'!$AD236</f>
        <v>A.Chong</v>
      </c>
      <c r="AE236" s="51">
        <f>'[3]Daily Roster'!$AE236</f>
        <v>0</v>
      </c>
      <c r="AF236" s="51">
        <f>'[3]Daily Roster'!$AF236</f>
        <v>0</v>
      </c>
      <c r="AG236" s="51" t="str">
        <f>'[3]Daily Roster'!$AG236</f>
        <v>N.Dirnbauer</v>
      </c>
      <c r="AH236" s="51" t="str">
        <f>'[3]Daily Roster'!$AH236</f>
        <v>Graham</v>
      </c>
      <c r="AI236" s="51">
        <f>'[3]Daily Roster'!$AI236</f>
        <v>0</v>
      </c>
      <c r="AJ236" s="51">
        <f>'[3]Daily Roster'!$AJ236</f>
        <v>0</v>
      </c>
    </row>
    <row r="237" spans="1:36" x14ac:dyDescent="0.3">
      <c r="A237" s="7">
        <v>43795</v>
      </c>
      <c r="B237" s="1" t="s">
        <v>1</v>
      </c>
      <c r="C237" s="56">
        <f>'[3]Daily Roster'!$C237</f>
        <v>0</v>
      </c>
      <c r="D237" s="56" t="str">
        <f>'[3]Daily Roster'!$D237</f>
        <v>Bronwyn</v>
      </c>
      <c r="E237" s="51" t="str">
        <f>'[3]Daily Roster'!$E237</f>
        <v>qq</v>
      </c>
      <c r="F237" s="51" t="str">
        <f>'[3]Daily Roster'!$F237</f>
        <v>V.Hill</v>
      </c>
      <c r="G237" s="51" t="str">
        <f>'[3]Daily Roster'!$G237</f>
        <v>qq</v>
      </c>
      <c r="H237" s="51">
        <f>'[3]Daily Roster'!$H237</f>
        <v>0</v>
      </c>
      <c r="I237" s="51">
        <f>'[3]Daily Roster'!$I237</f>
        <v>0</v>
      </c>
      <c r="J237" s="51">
        <f>'[3]Daily Roster'!$J237</f>
        <v>0</v>
      </c>
      <c r="K237" s="51">
        <f>'[3]Daily Roster'!$K237</f>
        <v>0</v>
      </c>
      <c r="L237" s="51" t="str">
        <f>'[3]Daily Roster'!$L237</f>
        <v>Marisa</v>
      </c>
      <c r="M237" s="51">
        <f>'[3]Daily Roster'!$M237</f>
        <v>0</v>
      </c>
      <c r="N237" s="51">
        <f>'[3]Daily Roster'!$N237</f>
        <v>0</v>
      </c>
      <c r="O237" s="51">
        <f>'[3]Daily Roster'!$O237</f>
        <v>0</v>
      </c>
      <c r="P237" s="51">
        <f>'[3]Daily Roster'!$P237</f>
        <v>0</v>
      </c>
      <c r="Q237" s="51">
        <f>'[3]Daily Roster'!$Q237</f>
        <v>0</v>
      </c>
      <c r="R237" s="51">
        <f>'[3]Daily Roster'!$R237</f>
        <v>0</v>
      </c>
      <c r="S237" s="51" t="str">
        <f>'[3]Daily Roster'!$S237</f>
        <v>Arthur</v>
      </c>
      <c r="T237" s="51" t="str">
        <f>'[3]Daily Roster'!$T237</f>
        <v>Bunmi</v>
      </c>
      <c r="U237" s="51">
        <f>'[3]Daily Roster'!$U237</f>
        <v>0</v>
      </c>
      <c r="V237" s="51">
        <f>'[3]Daily Roster'!$V237</f>
        <v>0</v>
      </c>
      <c r="W237" s="51">
        <f>'[3]Daily Roster'!$W237</f>
        <v>0</v>
      </c>
      <c r="X237" s="51">
        <f>'[3]Daily Roster'!$X237</f>
        <v>0</v>
      </c>
      <c r="Y237" s="51">
        <f>'[3]Daily Roster'!$Y237</f>
        <v>0</v>
      </c>
      <c r="Z237" s="51">
        <f>'[3]Daily Roster'!$Z237</f>
        <v>0</v>
      </c>
      <c r="AA237" s="51">
        <f>'[3]Daily Roster'!$AA237</f>
        <v>0</v>
      </c>
      <c r="AB237" s="51">
        <f>'[3]Daily Roster'!$AB237</f>
        <v>0</v>
      </c>
      <c r="AC237" s="51" t="str">
        <f>'[3]Daily Roster'!$AC237</f>
        <v>S.Sturm</v>
      </c>
      <c r="AD237" s="51" t="str">
        <f>'[3]Daily Roster'!$AD237</f>
        <v>A.Chong</v>
      </c>
      <c r="AE237" s="51">
        <f>'[3]Daily Roster'!$AE237</f>
        <v>0</v>
      </c>
      <c r="AF237" s="51">
        <f>'[3]Daily Roster'!$AF237</f>
        <v>0</v>
      </c>
      <c r="AG237" s="51" t="str">
        <f>'[3]Daily Roster'!$AG237</f>
        <v>N.Dirnbauer</v>
      </c>
      <c r="AH237" s="51" t="str">
        <f>'[3]Daily Roster'!$AH237</f>
        <v>Graham</v>
      </c>
      <c r="AI237" s="51">
        <f>'[3]Daily Roster'!$AI237</f>
        <v>0</v>
      </c>
      <c r="AJ237" s="51">
        <f>'[3]Daily Roster'!$AJ237</f>
        <v>0</v>
      </c>
    </row>
    <row r="238" spans="1:36" x14ac:dyDescent="0.3">
      <c r="A238" s="7">
        <v>43796</v>
      </c>
      <c r="B238" s="1" t="s">
        <v>2</v>
      </c>
      <c r="C238" s="56">
        <f>'[3]Daily Roster'!$C238</f>
        <v>0</v>
      </c>
      <c r="D238" s="56" t="str">
        <f>'[3]Daily Roster'!$D238</f>
        <v>Bronwyn</v>
      </c>
      <c r="E238" s="51" t="str">
        <f>'[3]Daily Roster'!$E238</f>
        <v>Hayley</v>
      </c>
      <c r="F238" s="51" t="str">
        <f>'[3]Daily Roster'!$F238</f>
        <v>V.Hill</v>
      </c>
      <c r="G238" s="51" t="str">
        <f>'[3]Daily Roster'!$G238</f>
        <v>K.Tiong</v>
      </c>
      <c r="H238" s="51">
        <f>'[3]Daily Roster'!$H238</f>
        <v>0</v>
      </c>
      <c r="I238" s="51">
        <f>'[3]Daily Roster'!$I238</f>
        <v>0</v>
      </c>
      <c r="J238" s="51">
        <f>'[3]Daily Roster'!$J238</f>
        <v>0</v>
      </c>
      <c r="K238" s="51">
        <f>'[3]Daily Roster'!$K238</f>
        <v>0</v>
      </c>
      <c r="L238" s="51" t="str">
        <f>'[3]Daily Roster'!$L238</f>
        <v>Marisa</v>
      </c>
      <c r="M238" s="51">
        <f>'[3]Daily Roster'!$M238</f>
        <v>0</v>
      </c>
      <c r="N238" s="51">
        <f>'[3]Daily Roster'!$N238</f>
        <v>0</v>
      </c>
      <c r="O238" s="51">
        <f>'[3]Daily Roster'!$O238</f>
        <v>0</v>
      </c>
      <c r="P238" s="51">
        <f>'[3]Daily Roster'!$P238</f>
        <v>0</v>
      </c>
      <c r="Q238" s="51">
        <f>'[3]Daily Roster'!$Q238</f>
        <v>0</v>
      </c>
      <c r="R238" s="51">
        <f>'[3]Daily Roster'!$R238</f>
        <v>0</v>
      </c>
      <c r="S238" s="51" t="str">
        <f>'[3]Daily Roster'!$S238</f>
        <v>Arthur</v>
      </c>
      <c r="T238" s="51" t="str">
        <f>'[3]Daily Roster'!$T238</f>
        <v>Bunmi</v>
      </c>
      <c r="U238" s="51">
        <f>'[3]Daily Roster'!$U238</f>
        <v>0</v>
      </c>
      <c r="V238" s="51">
        <f>'[3]Daily Roster'!$V238</f>
        <v>0</v>
      </c>
      <c r="W238" s="51">
        <f>'[3]Daily Roster'!$W238</f>
        <v>0</v>
      </c>
      <c r="X238" s="51">
        <f>'[3]Daily Roster'!$X238</f>
        <v>0</v>
      </c>
      <c r="Y238" s="51">
        <f>'[3]Daily Roster'!$Y238</f>
        <v>0</v>
      </c>
      <c r="Z238" s="51">
        <f>'[3]Daily Roster'!$Z238</f>
        <v>0</v>
      </c>
      <c r="AA238" s="51">
        <f>'[3]Daily Roster'!$AA238</f>
        <v>0</v>
      </c>
      <c r="AB238" s="51">
        <f>'[3]Daily Roster'!$AB238</f>
        <v>0</v>
      </c>
      <c r="AC238" s="51" t="str">
        <f>'[3]Daily Roster'!$AC238</f>
        <v>S.Sturm</v>
      </c>
      <c r="AD238" s="51" t="str">
        <f>'[3]Daily Roster'!$AD238</f>
        <v>A.Chong</v>
      </c>
      <c r="AE238" s="51">
        <f>'[3]Daily Roster'!$AE238</f>
        <v>0</v>
      </c>
      <c r="AF238" s="51">
        <f>'[3]Daily Roster'!$AF238</f>
        <v>0</v>
      </c>
      <c r="AG238" s="51" t="str">
        <f>'[3]Daily Roster'!$AG238</f>
        <v>N.Dirnbauer</v>
      </c>
      <c r="AH238" s="51" t="str">
        <f>'[3]Daily Roster'!$AH238</f>
        <v>Graham</v>
      </c>
      <c r="AI238" s="51">
        <f>'[3]Daily Roster'!$AI238</f>
        <v>0</v>
      </c>
      <c r="AJ238" s="51">
        <f>'[3]Daily Roster'!$AJ238</f>
        <v>0</v>
      </c>
    </row>
    <row r="239" spans="1:36" x14ac:dyDescent="0.3">
      <c r="A239" s="7">
        <v>43797</v>
      </c>
      <c r="B239" s="1" t="s">
        <v>3</v>
      </c>
      <c r="C239" s="56">
        <f>'[3]Daily Roster'!$C239</f>
        <v>0</v>
      </c>
      <c r="D239" s="56" t="str">
        <f>'[3]Daily Roster'!$D239</f>
        <v>Hayley</v>
      </c>
      <c r="E239" s="51" t="str">
        <f>'[3]Daily Roster'!$E239</f>
        <v>qq</v>
      </c>
      <c r="F239" s="51" t="str">
        <f>'[3]Daily Roster'!$F239</f>
        <v>V.Hill</v>
      </c>
      <c r="G239" s="51" t="str">
        <f>'[3]Daily Roster'!$G239</f>
        <v>K.Tiong</v>
      </c>
      <c r="H239" s="51">
        <f>'[3]Daily Roster'!$H239</f>
        <v>0</v>
      </c>
      <c r="I239" s="51">
        <f>'[3]Daily Roster'!$I239</f>
        <v>0</v>
      </c>
      <c r="J239" s="51">
        <f>'[3]Daily Roster'!$J239</f>
        <v>0</v>
      </c>
      <c r="K239" s="51">
        <f>'[3]Daily Roster'!$K239</f>
        <v>0</v>
      </c>
      <c r="L239" s="51" t="str">
        <f>'[3]Daily Roster'!$L239</f>
        <v>Marisa</v>
      </c>
      <c r="M239" s="51">
        <f>'[3]Daily Roster'!$M239</f>
        <v>0</v>
      </c>
      <c r="N239" s="51">
        <f>'[3]Daily Roster'!$N239</f>
        <v>0</v>
      </c>
      <c r="O239" s="51">
        <f>'[3]Daily Roster'!$O239</f>
        <v>0</v>
      </c>
      <c r="P239" s="51">
        <f>'[3]Daily Roster'!$P239</f>
        <v>0</v>
      </c>
      <c r="Q239" s="51">
        <f>'[3]Daily Roster'!$Q239</f>
        <v>0</v>
      </c>
      <c r="R239" s="51">
        <f>'[3]Daily Roster'!$R239</f>
        <v>0</v>
      </c>
      <c r="S239" s="51" t="str">
        <f>'[3]Daily Roster'!$S239</f>
        <v>Arthur</v>
      </c>
      <c r="T239" s="51" t="str">
        <f>'[3]Daily Roster'!$T239</f>
        <v>Bunmi</v>
      </c>
      <c r="U239" s="51">
        <f>'[3]Daily Roster'!$U239</f>
        <v>0</v>
      </c>
      <c r="V239" s="51">
        <f>'[3]Daily Roster'!$V239</f>
        <v>0</v>
      </c>
      <c r="W239" s="51">
        <f>'[3]Daily Roster'!$W239</f>
        <v>0</v>
      </c>
      <c r="X239" s="51">
        <f>'[3]Daily Roster'!$X239</f>
        <v>0</v>
      </c>
      <c r="Y239" s="51">
        <f>'[3]Daily Roster'!$Y239</f>
        <v>0</v>
      </c>
      <c r="Z239" s="51">
        <f>'[3]Daily Roster'!$Z239</f>
        <v>0</v>
      </c>
      <c r="AA239" s="51">
        <f>'[3]Daily Roster'!$AA239</f>
        <v>0</v>
      </c>
      <c r="AB239" s="51">
        <f>'[3]Daily Roster'!$AB239</f>
        <v>0</v>
      </c>
      <c r="AC239" s="51" t="str">
        <f>'[3]Daily Roster'!$AC239</f>
        <v>S.Sturm</v>
      </c>
      <c r="AD239" s="51" t="str">
        <f>'[3]Daily Roster'!$AD239</f>
        <v>A.Chong</v>
      </c>
      <c r="AE239" s="51">
        <f>'[3]Daily Roster'!$AE239</f>
        <v>0</v>
      </c>
      <c r="AF239" s="51">
        <f>'[3]Daily Roster'!$AF239</f>
        <v>0</v>
      </c>
      <c r="AG239" s="51" t="str">
        <f>'[3]Daily Roster'!$AG239</f>
        <v>N.Dirnbauer</v>
      </c>
      <c r="AH239" s="51" t="str">
        <f>'[3]Daily Roster'!$AH239</f>
        <v>Graham</v>
      </c>
      <c r="AI239" s="51">
        <f>'[3]Daily Roster'!$AI239</f>
        <v>0</v>
      </c>
      <c r="AJ239" s="51">
        <f>'[3]Daily Roster'!$AJ239</f>
        <v>0</v>
      </c>
    </row>
    <row r="240" spans="1:36" x14ac:dyDescent="0.3">
      <c r="A240" s="7">
        <v>43798</v>
      </c>
      <c r="B240" s="1" t="s">
        <v>4</v>
      </c>
      <c r="C240" s="56">
        <f>'[3]Daily Roster'!$C240</f>
        <v>0</v>
      </c>
      <c r="D240" s="56" t="str">
        <f>'[3]Daily Roster'!$D240</f>
        <v>qq</v>
      </c>
      <c r="E240" s="51" t="str">
        <f>'[3]Daily Roster'!$E240</f>
        <v>qq</v>
      </c>
      <c r="F240" s="51" t="str">
        <f>'[3]Daily Roster'!$F240</f>
        <v>V.Hill</v>
      </c>
      <c r="G240" s="51" t="str">
        <f>'[3]Daily Roster'!$G240</f>
        <v>qq</v>
      </c>
      <c r="H240" s="51">
        <f>'[3]Daily Roster'!$H240</f>
        <v>0</v>
      </c>
      <c r="I240" s="51">
        <f>'[3]Daily Roster'!$I240</f>
        <v>0</v>
      </c>
      <c r="J240" s="51">
        <f>'[3]Daily Roster'!$J240</f>
        <v>0</v>
      </c>
      <c r="K240" s="51">
        <f>'[3]Daily Roster'!$K240</f>
        <v>0</v>
      </c>
      <c r="L240" s="51" t="str">
        <f>'[3]Daily Roster'!$L240</f>
        <v>qq</v>
      </c>
      <c r="M240" s="51">
        <f>'[3]Daily Roster'!$M240</f>
        <v>0</v>
      </c>
      <c r="N240" s="51">
        <f>'[3]Daily Roster'!$N240</f>
        <v>0</v>
      </c>
      <c r="O240" s="51">
        <f>'[3]Daily Roster'!$O240</f>
        <v>0</v>
      </c>
      <c r="P240" s="51">
        <f>'[3]Daily Roster'!$P240</f>
        <v>0</v>
      </c>
      <c r="Q240" s="51">
        <f>'[3]Daily Roster'!$Q240</f>
        <v>0</v>
      </c>
      <c r="R240" s="51">
        <f>'[3]Daily Roster'!$R240</f>
        <v>0</v>
      </c>
      <c r="S240" s="51" t="str">
        <f>'[3]Daily Roster'!$S240</f>
        <v>Arthur</v>
      </c>
      <c r="T240" s="51" t="str">
        <f>'[3]Daily Roster'!$T240</f>
        <v>Bunmi</v>
      </c>
      <c r="U240" s="51">
        <f>'[3]Daily Roster'!$U240</f>
        <v>0</v>
      </c>
      <c r="V240" s="51">
        <f>'[3]Daily Roster'!$V240</f>
        <v>0</v>
      </c>
      <c r="W240" s="51">
        <f>'[3]Daily Roster'!$W240</f>
        <v>0</v>
      </c>
      <c r="X240" s="51">
        <f>'[3]Daily Roster'!$X240</f>
        <v>0</v>
      </c>
      <c r="Y240" s="51">
        <f>'[3]Daily Roster'!$Y240</f>
        <v>0</v>
      </c>
      <c r="Z240" s="51">
        <f>'[3]Daily Roster'!$Z240</f>
        <v>0</v>
      </c>
      <c r="AA240" s="51">
        <f>'[3]Daily Roster'!$AA240</f>
        <v>0</v>
      </c>
      <c r="AB240" s="51">
        <f>'[3]Daily Roster'!$AB240</f>
        <v>0</v>
      </c>
      <c r="AC240" s="51" t="str">
        <f>'[3]Daily Roster'!$AC240</f>
        <v>S.Sturm</v>
      </c>
      <c r="AD240" s="51" t="str">
        <f>'[3]Daily Roster'!$AD240</f>
        <v>A.Chong</v>
      </c>
      <c r="AE240" s="51">
        <f>'[3]Daily Roster'!$AE240</f>
        <v>0</v>
      </c>
      <c r="AF240" s="51">
        <f>'[3]Daily Roster'!$AF240</f>
        <v>0</v>
      </c>
      <c r="AG240" s="51" t="str">
        <f>'[3]Daily Roster'!$AG240</f>
        <v>N.Dirnbauer</v>
      </c>
      <c r="AH240" s="51" t="str">
        <f>'[3]Daily Roster'!$AH240</f>
        <v>Graham</v>
      </c>
      <c r="AI240" s="51">
        <f>'[3]Daily Roster'!$AI240</f>
        <v>0</v>
      </c>
      <c r="AJ240" s="51">
        <f>'[3]Daily Roster'!$AJ240</f>
        <v>0</v>
      </c>
    </row>
    <row r="241" spans="1:36" x14ac:dyDescent="0.3">
      <c r="A241" s="7">
        <v>43801</v>
      </c>
      <c r="B241" s="1" t="s">
        <v>5</v>
      </c>
      <c r="C241" s="56">
        <f>'[3]Daily Roster'!$C241</f>
        <v>0</v>
      </c>
      <c r="D241" s="56" t="str">
        <f>'[3]Daily Roster'!$D241</f>
        <v>Bronwyn</v>
      </c>
      <c r="E241" s="51" t="str">
        <f>'[3]Daily Roster'!$E241</f>
        <v>Stav</v>
      </c>
      <c r="F241" s="51" t="str">
        <f>'[3]Daily Roster'!$F241</f>
        <v>V.Hill</v>
      </c>
      <c r="G241" s="51" t="str">
        <f>'[3]Daily Roster'!$G241</f>
        <v>qq</v>
      </c>
      <c r="H241" s="51">
        <f>'[3]Daily Roster'!$H241</f>
        <v>0</v>
      </c>
      <c r="I241" s="51">
        <f>'[3]Daily Roster'!$I241</f>
        <v>0</v>
      </c>
      <c r="J241" s="51">
        <f>'[3]Daily Roster'!$J241</f>
        <v>0</v>
      </c>
      <c r="K241" s="51">
        <f>'[3]Daily Roster'!$K241</f>
        <v>0</v>
      </c>
      <c r="L241" s="51" t="str">
        <f>'[3]Daily Roster'!$L241</f>
        <v>qq</v>
      </c>
      <c r="M241" s="51">
        <f>'[3]Daily Roster'!$M241</f>
        <v>0</v>
      </c>
      <c r="N241" s="51">
        <f>'[3]Daily Roster'!$N241</f>
        <v>0</v>
      </c>
      <c r="O241" s="51">
        <f>'[3]Daily Roster'!$O241</f>
        <v>0</v>
      </c>
      <c r="P241" s="51">
        <f>'[3]Daily Roster'!$P241</f>
        <v>0</v>
      </c>
      <c r="Q241" s="51">
        <f>'[3]Daily Roster'!$Q241</f>
        <v>0</v>
      </c>
      <c r="R241" s="51">
        <f>'[3]Daily Roster'!$R241</f>
        <v>0</v>
      </c>
      <c r="S241" s="51" t="str">
        <f>'[3]Daily Roster'!$S241</f>
        <v>Arthur</v>
      </c>
      <c r="T241" s="51" t="str">
        <f>'[3]Daily Roster'!$T241</f>
        <v>Bunmi</v>
      </c>
      <c r="U241" s="51">
        <f>'[3]Daily Roster'!$U241</f>
        <v>0</v>
      </c>
      <c r="V241" s="51">
        <f>'[3]Daily Roster'!$V241</f>
        <v>0</v>
      </c>
      <c r="W241" s="51">
        <f>'[3]Daily Roster'!$W241</f>
        <v>0</v>
      </c>
      <c r="X241" s="51">
        <f>'[3]Daily Roster'!$X241</f>
        <v>0</v>
      </c>
      <c r="Y241" s="51">
        <f>'[3]Daily Roster'!$Y241</f>
        <v>0</v>
      </c>
      <c r="Z241" s="51">
        <f>'[3]Daily Roster'!$Z241</f>
        <v>0</v>
      </c>
      <c r="AA241" s="51" t="str">
        <f>'[3]Daily Roster'!$AA241</f>
        <v>Roshny, Ana</v>
      </c>
      <c r="AB241" s="51">
        <f>'[3]Daily Roster'!$AB241</f>
        <v>0</v>
      </c>
      <c r="AC241" s="51" t="str">
        <f>'[3]Daily Roster'!$AC241</f>
        <v>S.Sturm</v>
      </c>
      <c r="AD241" s="51" t="str">
        <f>'[3]Daily Roster'!$AD241</f>
        <v>A.Chong</v>
      </c>
      <c r="AE241" s="51">
        <f>'[3]Daily Roster'!$AE241</f>
        <v>0</v>
      </c>
      <c r="AF241" s="51">
        <f>'[3]Daily Roster'!$AF241</f>
        <v>0</v>
      </c>
      <c r="AG241" s="51" t="str">
        <f>'[3]Daily Roster'!$AG241</f>
        <v>N.Dirnbauer</v>
      </c>
      <c r="AH241" s="51" t="str">
        <f>'[3]Daily Roster'!$AH241</f>
        <v>Graham</v>
      </c>
      <c r="AI241" s="51">
        <f>'[3]Daily Roster'!$AI241</f>
        <v>0</v>
      </c>
      <c r="AJ241" s="51">
        <f>'[3]Daily Roster'!$AJ241</f>
        <v>0</v>
      </c>
    </row>
    <row r="242" spans="1:36" x14ac:dyDescent="0.3">
      <c r="A242" s="7">
        <v>43802</v>
      </c>
      <c r="B242" s="1" t="s">
        <v>1</v>
      </c>
      <c r="C242" s="56">
        <f>'[3]Daily Roster'!$C242</f>
        <v>0</v>
      </c>
      <c r="D242" s="56" t="str">
        <f>'[3]Daily Roster'!$D242</f>
        <v>Bronwyn</v>
      </c>
      <c r="E242" s="51" t="str">
        <f>'[3]Daily Roster'!$E242</f>
        <v>qq</v>
      </c>
      <c r="F242" s="51" t="str">
        <f>'[3]Daily Roster'!$F242</f>
        <v>V.Hill</v>
      </c>
      <c r="G242" s="51" t="str">
        <f>'[3]Daily Roster'!$G242</f>
        <v>K.Tiong</v>
      </c>
      <c r="H242" s="51">
        <f>'[3]Daily Roster'!$H242</f>
        <v>0</v>
      </c>
      <c r="I242" s="51">
        <f>'[3]Daily Roster'!$I242</f>
        <v>0</v>
      </c>
      <c r="J242" s="51">
        <f>'[3]Daily Roster'!$J242</f>
        <v>0</v>
      </c>
      <c r="K242" s="51">
        <f>'[3]Daily Roster'!$K242</f>
        <v>0</v>
      </c>
      <c r="L242" s="51" t="str">
        <f>'[3]Daily Roster'!$L242</f>
        <v>Marisa</v>
      </c>
      <c r="M242" s="51">
        <f>'[3]Daily Roster'!$M242</f>
        <v>0</v>
      </c>
      <c r="N242" s="51">
        <f>'[3]Daily Roster'!$N242</f>
        <v>0</v>
      </c>
      <c r="O242" s="51">
        <f>'[3]Daily Roster'!$O242</f>
        <v>0</v>
      </c>
      <c r="P242" s="51">
        <f>'[3]Daily Roster'!$P242</f>
        <v>0</v>
      </c>
      <c r="Q242" s="51">
        <f>'[3]Daily Roster'!$Q242</f>
        <v>0</v>
      </c>
      <c r="R242" s="51">
        <f>'[3]Daily Roster'!$R242</f>
        <v>0</v>
      </c>
      <c r="S242" s="51" t="str">
        <f>'[3]Daily Roster'!$S242</f>
        <v>Arthur</v>
      </c>
      <c r="T242" s="51" t="str">
        <f>'[3]Daily Roster'!$T242</f>
        <v>Bunmi</v>
      </c>
      <c r="U242" s="51">
        <f>'[3]Daily Roster'!$U242</f>
        <v>0</v>
      </c>
      <c r="V242" s="51">
        <f>'[3]Daily Roster'!$V242</f>
        <v>0</v>
      </c>
      <c r="W242" s="51">
        <f>'[3]Daily Roster'!$W242</f>
        <v>0</v>
      </c>
      <c r="X242" s="51">
        <f>'[3]Daily Roster'!$X242</f>
        <v>0</v>
      </c>
      <c r="Y242" s="51">
        <f>'[3]Daily Roster'!$Y242</f>
        <v>0</v>
      </c>
      <c r="Z242" s="51">
        <f>'[3]Daily Roster'!$Z242</f>
        <v>0</v>
      </c>
      <c r="AA242" s="51">
        <f>'[3]Daily Roster'!$AA242</f>
        <v>0</v>
      </c>
      <c r="AB242" s="51">
        <f>'[3]Daily Roster'!$AB242</f>
        <v>0</v>
      </c>
      <c r="AC242" s="51" t="str">
        <f>'[3]Daily Roster'!$AC242</f>
        <v>S.Sturm</v>
      </c>
      <c r="AD242" s="51" t="str">
        <f>'[3]Daily Roster'!$AD242</f>
        <v>A.Chong</v>
      </c>
      <c r="AE242" s="51">
        <f>'[3]Daily Roster'!$AE242</f>
        <v>0</v>
      </c>
      <c r="AF242" s="51">
        <f>'[3]Daily Roster'!$AF242</f>
        <v>0</v>
      </c>
      <c r="AG242" s="51" t="str">
        <f>'[3]Daily Roster'!$AG242</f>
        <v>N.Dirnbauer</v>
      </c>
      <c r="AH242" s="51" t="str">
        <f>'[3]Daily Roster'!$AH242</f>
        <v>Graham</v>
      </c>
      <c r="AI242" s="51">
        <f>'[3]Daily Roster'!$AI242</f>
        <v>0</v>
      </c>
      <c r="AJ242" s="51">
        <f>'[3]Daily Roster'!$AJ242</f>
        <v>0</v>
      </c>
    </row>
    <row r="243" spans="1:36" x14ac:dyDescent="0.3">
      <c r="A243" s="7">
        <v>43803</v>
      </c>
      <c r="B243" s="1" t="s">
        <v>2</v>
      </c>
      <c r="C243" s="56">
        <f>'[3]Daily Roster'!$C243</f>
        <v>0</v>
      </c>
      <c r="D243" s="56" t="str">
        <f>'[3]Daily Roster'!$D243</f>
        <v>Hayley</v>
      </c>
      <c r="E243" s="51" t="str">
        <f>'[3]Daily Roster'!$E243</f>
        <v>qq</v>
      </c>
      <c r="F243" s="51" t="str">
        <f>'[3]Daily Roster'!$F243</f>
        <v>V.Hill</v>
      </c>
      <c r="G243" s="51" t="str">
        <f>'[3]Daily Roster'!$G243</f>
        <v>K.Tiong</v>
      </c>
      <c r="H243" s="51">
        <f>'[3]Daily Roster'!$H243</f>
        <v>0</v>
      </c>
      <c r="I243" s="51">
        <f>'[3]Daily Roster'!$I243</f>
        <v>0</v>
      </c>
      <c r="J243" s="51">
        <f>'[3]Daily Roster'!$J243</f>
        <v>0</v>
      </c>
      <c r="K243" s="51">
        <f>'[3]Daily Roster'!$K243</f>
        <v>0</v>
      </c>
      <c r="L243" s="51" t="str">
        <f>'[3]Daily Roster'!$L243</f>
        <v>Marisa</v>
      </c>
      <c r="M243" s="51">
        <f>'[3]Daily Roster'!$M243</f>
        <v>0</v>
      </c>
      <c r="N243" s="51">
        <f>'[3]Daily Roster'!$N243</f>
        <v>0</v>
      </c>
      <c r="O243" s="51">
        <f>'[3]Daily Roster'!$O243</f>
        <v>0</v>
      </c>
      <c r="P243" s="51">
        <f>'[3]Daily Roster'!$P243</f>
        <v>0</v>
      </c>
      <c r="Q243" s="51">
        <f>'[3]Daily Roster'!$Q243</f>
        <v>0</v>
      </c>
      <c r="R243" s="51">
        <f>'[3]Daily Roster'!$R243</f>
        <v>0</v>
      </c>
      <c r="S243" s="51" t="str">
        <f>'[3]Daily Roster'!$S243</f>
        <v>Arthur</v>
      </c>
      <c r="T243" s="51" t="str">
        <f>'[3]Daily Roster'!$T243</f>
        <v>Bunmi</v>
      </c>
      <c r="U243" s="51">
        <f>'[3]Daily Roster'!$U243</f>
        <v>0</v>
      </c>
      <c r="V243" s="51">
        <f>'[3]Daily Roster'!$V243</f>
        <v>0</v>
      </c>
      <c r="W243" s="51">
        <f>'[3]Daily Roster'!$W243</f>
        <v>0</v>
      </c>
      <c r="X243" s="51">
        <f>'[3]Daily Roster'!$X243</f>
        <v>0</v>
      </c>
      <c r="Y243" s="51">
        <f>'[3]Daily Roster'!$Y243</f>
        <v>0</v>
      </c>
      <c r="Z243" s="51">
        <f>'[3]Daily Roster'!$Z243</f>
        <v>0</v>
      </c>
      <c r="AA243" s="51">
        <f>'[3]Daily Roster'!$AA243</f>
        <v>0</v>
      </c>
      <c r="AB243" s="51">
        <f>'[3]Daily Roster'!$AB243</f>
        <v>0</v>
      </c>
      <c r="AC243" s="51" t="str">
        <f>'[3]Daily Roster'!$AC243</f>
        <v>S.Sturm</v>
      </c>
      <c r="AD243" s="51" t="str">
        <f>'[3]Daily Roster'!$AD243</f>
        <v>A.Chong</v>
      </c>
      <c r="AE243" s="51">
        <f>'[3]Daily Roster'!$AE243</f>
        <v>0</v>
      </c>
      <c r="AF243" s="51">
        <f>'[3]Daily Roster'!$AF243</f>
        <v>0</v>
      </c>
      <c r="AG243" s="51" t="str">
        <f>'[3]Daily Roster'!$AG243</f>
        <v>N.Dirnbauer</v>
      </c>
      <c r="AH243" s="51" t="str">
        <f>'[3]Daily Roster'!$AH243</f>
        <v>Graham</v>
      </c>
      <c r="AI243" s="51">
        <f>'[3]Daily Roster'!$AI243</f>
        <v>0</v>
      </c>
      <c r="AJ243" s="51">
        <f>'[3]Daily Roster'!$AJ243</f>
        <v>0</v>
      </c>
    </row>
    <row r="244" spans="1:36" x14ac:dyDescent="0.3">
      <c r="A244" s="7">
        <v>43804</v>
      </c>
      <c r="B244" s="1" t="s">
        <v>3</v>
      </c>
      <c r="C244" s="56">
        <f>'[3]Daily Roster'!$C244</f>
        <v>0</v>
      </c>
      <c r="D244" s="56" t="str">
        <f>'[3]Daily Roster'!$D244</f>
        <v>Hayley</v>
      </c>
      <c r="E244" s="51" t="str">
        <f>'[3]Daily Roster'!$E244</f>
        <v>qq</v>
      </c>
      <c r="F244" s="51" t="str">
        <f>'[3]Daily Roster'!$F244</f>
        <v>V.Hill</v>
      </c>
      <c r="G244" s="51" t="str">
        <f>'[3]Daily Roster'!$G244</f>
        <v>K.Tiong</v>
      </c>
      <c r="H244" s="51">
        <f>'[3]Daily Roster'!$H244</f>
        <v>0</v>
      </c>
      <c r="I244" s="51">
        <f>'[3]Daily Roster'!$I244</f>
        <v>0</v>
      </c>
      <c r="J244" s="51">
        <f>'[3]Daily Roster'!$J244</f>
        <v>0</v>
      </c>
      <c r="K244" s="51">
        <f>'[3]Daily Roster'!$K244</f>
        <v>0</v>
      </c>
      <c r="L244" s="51" t="str">
        <f>'[3]Daily Roster'!$L244</f>
        <v>Marisa</v>
      </c>
      <c r="M244" s="51">
        <f>'[3]Daily Roster'!$M244</f>
        <v>0</v>
      </c>
      <c r="N244" s="51">
        <f>'[3]Daily Roster'!$N244</f>
        <v>0</v>
      </c>
      <c r="O244" s="51">
        <f>'[3]Daily Roster'!$O244</f>
        <v>0</v>
      </c>
      <c r="P244" s="51">
        <f>'[3]Daily Roster'!$P244</f>
        <v>0</v>
      </c>
      <c r="Q244" s="51">
        <f>'[3]Daily Roster'!$Q244</f>
        <v>0</v>
      </c>
      <c r="R244" s="51">
        <f>'[3]Daily Roster'!$R244</f>
        <v>0</v>
      </c>
      <c r="S244" s="51" t="str">
        <f>'[3]Daily Roster'!$S244</f>
        <v>Arthur</v>
      </c>
      <c r="T244" s="51" t="str">
        <f>'[3]Daily Roster'!$T244</f>
        <v>Bunmi</v>
      </c>
      <c r="U244" s="51">
        <f>'[3]Daily Roster'!$U244</f>
        <v>0</v>
      </c>
      <c r="V244" s="51">
        <f>'[3]Daily Roster'!$V244</f>
        <v>0</v>
      </c>
      <c r="W244" s="51">
        <f>'[3]Daily Roster'!$W244</f>
        <v>0</v>
      </c>
      <c r="X244" s="51">
        <f>'[3]Daily Roster'!$X244</f>
        <v>0</v>
      </c>
      <c r="Y244" s="51">
        <f>'[3]Daily Roster'!$Y244</f>
        <v>0</v>
      </c>
      <c r="Z244" s="51">
        <f>'[3]Daily Roster'!$Z244</f>
        <v>0</v>
      </c>
      <c r="AA244" s="51">
        <f>'[3]Daily Roster'!$AA244</f>
        <v>0</v>
      </c>
      <c r="AB244" s="51">
        <f>'[3]Daily Roster'!$AB244</f>
        <v>0</v>
      </c>
      <c r="AC244" s="51" t="str">
        <f>'[3]Daily Roster'!$AC244</f>
        <v>S.Sturm</v>
      </c>
      <c r="AD244" s="51" t="str">
        <f>'[3]Daily Roster'!$AD244</f>
        <v>A.Chong</v>
      </c>
      <c r="AE244" s="51">
        <f>'[3]Daily Roster'!$AE244</f>
        <v>0</v>
      </c>
      <c r="AF244" s="51">
        <f>'[3]Daily Roster'!$AF244</f>
        <v>0</v>
      </c>
      <c r="AG244" s="51" t="str">
        <f>'[3]Daily Roster'!$AG244</f>
        <v>N.Dirnbauer</v>
      </c>
      <c r="AH244" s="51" t="str">
        <f>'[3]Daily Roster'!$AH244</f>
        <v>Graham</v>
      </c>
      <c r="AI244" s="51">
        <f>'[3]Daily Roster'!$AI244</f>
        <v>0</v>
      </c>
      <c r="AJ244" s="51">
        <f>'[3]Daily Roster'!$AJ244</f>
        <v>0</v>
      </c>
    </row>
    <row r="245" spans="1:36" x14ac:dyDescent="0.3">
      <c r="A245" s="7">
        <v>43805</v>
      </c>
      <c r="B245" s="1" t="s">
        <v>4</v>
      </c>
      <c r="C245" s="56">
        <f>'[3]Daily Roster'!$C245</f>
        <v>0</v>
      </c>
      <c r="D245" s="56" t="str">
        <f>'[3]Daily Roster'!$D245</f>
        <v>Hayley</v>
      </c>
      <c r="E245" s="51" t="str">
        <f>'[3]Daily Roster'!$E245</f>
        <v>qq</v>
      </c>
      <c r="F245" s="51" t="str">
        <f>'[3]Daily Roster'!$F245</f>
        <v>V.Hill</v>
      </c>
      <c r="G245" s="51" t="str">
        <f>'[3]Daily Roster'!$G245</f>
        <v>qq</v>
      </c>
      <c r="H245" s="51">
        <f>'[3]Daily Roster'!$H245</f>
        <v>0</v>
      </c>
      <c r="I245" s="51">
        <f>'[3]Daily Roster'!$I245</f>
        <v>0</v>
      </c>
      <c r="J245" s="51">
        <f>'[3]Daily Roster'!$J245</f>
        <v>0</v>
      </c>
      <c r="K245" s="51">
        <f>'[3]Daily Roster'!$K245</f>
        <v>0</v>
      </c>
      <c r="L245" s="51" t="str">
        <f>'[3]Daily Roster'!$L245</f>
        <v>qq</v>
      </c>
      <c r="M245" s="51">
        <f>'[3]Daily Roster'!$M245</f>
        <v>0</v>
      </c>
      <c r="N245" s="51">
        <f>'[3]Daily Roster'!$N245</f>
        <v>0</v>
      </c>
      <c r="O245" s="51">
        <f>'[3]Daily Roster'!$O245</f>
        <v>0</v>
      </c>
      <c r="P245" s="51">
        <f>'[3]Daily Roster'!$P245</f>
        <v>0</v>
      </c>
      <c r="Q245" s="51">
        <f>'[3]Daily Roster'!$Q245</f>
        <v>0</v>
      </c>
      <c r="R245" s="51">
        <f>'[3]Daily Roster'!$R245</f>
        <v>0</v>
      </c>
      <c r="S245" s="51" t="str">
        <f>'[3]Daily Roster'!$S245</f>
        <v>Arthur</v>
      </c>
      <c r="T245" s="51" t="str">
        <f>'[3]Daily Roster'!$T245</f>
        <v>Bunmi</v>
      </c>
      <c r="U245" s="51">
        <f>'[3]Daily Roster'!$U245</f>
        <v>0</v>
      </c>
      <c r="V245" s="51">
        <f>'[3]Daily Roster'!$V245</f>
        <v>0</v>
      </c>
      <c r="W245" s="51">
        <f>'[3]Daily Roster'!$W245</f>
        <v>0</v>
      </c>
      <c r="X245" s="51">
        <f>'[3]Daily Roster'!$X245</f>
        <v>0</v>
      </c>
      <c r="Y245" s="51">
        <f>'[3]Daily Roster'!$Y245</f>
        <v>0</v>
      </c>
      <c r="Z245" s="51">
        <f>'[3]Daily Roster'!$Z245</f>
        <v>0</v>
      </c>
      <c r="AA245" s="51">
        <f>'[3]Daily Roster'!$AA245</f>
        <v>0</v>
      </c>
      <c r="AB245" s="51">
        <f>'[3]Daily Roster'!$AB245</f>
        <v>0</v>
      </c>
      <c r="AC245" s="51" t="str">
        <f>'[3]Daily Roster'!$AC245</f>
        <v>S.Sturm</v>
      </c>
      <c r="AD245" s="51" t="str">
        <f>'[3]Daily Roster'!$AD245</f>
        <v>A.Chong</v>
      </c>
      <c r="AE245" s="51">
        <f>'[3]Daily Roster'!$AE245</f>
        <v>0</v>
      </c>
      <c r="AF245" s="51">
        <f>'[3]Daily Roster'!$AF245</f>
        <v>0</v>
      </c>
      <c r="AG245" s="51" t="str">
        <f>'[3]Daily Roster'!$AG245</f>
        <v>N.Dirnbauer</v>
      </c>
      <c r="AH245" s="51" t="str">
        <f>'[3]Daily Roster'!$AH245</f>
        <v>Graham</v>
      </c>
      <c r="AI245" s="51">
        <f>'[3]Daily Roster'!$AI245</f>
        <v>0</v>
      </c>
      <c r="AJ245" s="51">
        <f>'[3]Daily Roster'!$AJ245</f>
        <v>0</v>
      </c>
    </row>
    <row r="246" spans="1:36" x14ac:dyDescent="0.3">
      <c r="A246" s="7">
        <v>43808</v>
      </c>
      <c r="B246" s="1" t="s">
        <v>5</v>
      </c>
      <c r="C246" s="56">
        <f>'[3]Daily Roster'!$C246</f>
        <v>0</v>
      </c>
      <c r="D246" s="56" t="str">
        <f>'[3]Daily Roster'!$D246</f>
        <v>Bronwyn</v>
      </c>
      <c r="E246" s="51" t="str">
        <f>'[3]Daily Roster'!$E246</f>
        <v>Stav</v>
      </c>
      <c r="F246" s="51" t="str">
        <f>'[3]Daily Roster'!$F246</f>
        <v>V.Hill</v>
      </c>
      <c r="G246" s="51" t="str">
        <f>'[3]Daily Roster'!$G246</f>
        <v>qq</v>
      </c>
      <c r="H246" s="51">
        <f>'[3]Daily Roster'!$H246</f>
        <v>0</v>
      </c>
      <c r="I246" s="51">
        <f>'[3]Daily Roster'!$I246</f>
        <v>0</v>
      </c>
      <c r="J246" s="51">
        <f>'[3]Daily Roster'!$J246</f>
        <v>0</v>
      </c>
      <c r="K246" s="51">
        <f>'[3]Daily Roster'!$K246</f>
        <v>0</v>
      </c>
      <c r="L246" s="51" t="str">
        <f>'[3]Daily Roster'!$L246</f>
        <v>qq</v>
      </c>
      <c r="M246" s="51">
        <f>'[3]Daily Roster'!$M246</f>
        <v>0</v>
      </c>
      <c r="N246" s="51">
        <f>'[3]Daily Roster'!$N246</f>
        <v>0</v>
      </c>
      <c r="O246" s="51">
        <f>'[3]Daily Roster'!$O246</f>
        <v>0</v>
      </c>
      <c r="P246" s="51">
        <f>'[3]Daily Roster'!$P246</f>
        <v>0</v>
      </c>
      <c r="Q246" s="51">
        <f>'[3]Daily Roster'!$Q246</f>
        <v>0</v>
      </c>
      <c r="R246" s="51">
        <f>'[3]Daily Roster'!$R246</f>
        <v>0</v>
      </c>
      <c r="S246" s="51" t="str">
        <f>'[3]Daily Roster'!$S246</f>
        <v>Arthur</v>
      </c>
      <c r="T246" s="51" t="str">
        <f>'[3]Daily Roster'!$T246</f>
        <v>Bunmi</v>
      </c>
      <c r="U246" s="51">
        <f>'[3]Daily Roster'!$U246</f>
        <v>0</v>
      </c>
      <c r="V246" s="51">
        <f>'[3]Daily Roster'!$V246</f>
        <v>0</v>
      </c>
      <c r="W246" s="51">
        <f>'[3]Daily Roster'!$W246</f>
        <v>0</v>
      </c>
      <c r="X246" s="51">
        <f>'[3]Daily Roster'!$X246</f>
        <v>0</v>
      </c>
      <c r="Y246" s="51">
        <f>'[3]Daily Roster'!$Y246</f>
        <v>0</v>
      </c>
      <c r="Z246" s="51">
        <f>'[3]Daily Roster'!$Z246</f>
        <v>0</v>
      </c>
      <c r="AA246" s="51" t="str">
        <f>'[3]Daily Roster'!$AA246</f>
        <v>Tinh</v>
      </c>
      <c r="AB246" s="51">
        <f>'[3]Daily Roster'!$AB246</f>
        <v>0</v>
      </c>
      <c r="AC246" s="51" t="str">
        <f>'[3]Daily Roster'!$AC246</f>
        <v>S.Sturm</v>
      </c>
      <c r="AD246" s="51" t="str">
        <f>'[3]Daily Roster'!$AD246</f>
        <v>A.Chong</v>
      </c>
      <c r="AE246" s="51">
        <f>'[3]Daily Roster'!$AE246</f>
        <v>0</v>
      </c>
      <c r="AF246" s="51">
        <f>'[3]Daily Roster'!$AF246</f>
        <v>0</v>
      </c>
      <c r="AG246" s="51" t="str">
        <f>'[3]Daily Roster'!$AG246</f>
        <v>N.Dirnbauer</v>
      </c>
      <c r="AH246" s="51" t="str">
        <f>'[3]Daily Roster'!$AH246</f>
        <v>Graham</v>
      </c>
      <c r="AI246" s="51">
        <f>'[3]Daily Roster'!$AI246</f>
        <v>0</v>
      </c>
      <c r="AJ246" s="51">
        <f>'[3]Daily Roster'!$AJ246</f>
        <v>0</v>
      </c>
    </row>
    <row r="247" spans="1:36" x14ac:dyDescent="0.3">
      <c r="A247" s="7">
        <v>43809</v>
      </c>
      <c r="B247" s="1" t="s">
        <v>1</v>
      </c>
      <c r="C247" s="56">
        <f>'[3]Daily Roster'!$C247</f>
        <v>0</v>
      </c>
      <c r="D247" s="56" t="str">
        <f>'[3]Daily Roster'!$D247</f>
        <v>Bronwyn</v>
      </c>
      <c r="E247" s="51" t="str">
        <f>'[3]Daily Roster'!$E247</f>
        <v>qq</v>
      </c>
      <c r="F247" s="51" t="str">
        <f>'[3]Daily Roster'!$F247</f>
        <v>V.Hill</v>
      </c>
      <c r="G247" s="51" t="str">
        <f>'[3]Daily Roster'!$G247</f>
        <v>qq</v>
      </c>
      <c r="H247" s="51">
        <f>'[3]Daily Roster'!$H247</f>
        <v>0</v>
      </c>
      <c r="I247" s="51">
        <f>'[3]Daily Roster'!$I247</f>
        <v>0</v>
      </c>
      <c r="J247" s="51">
        <f>'[3]Daily Roster'!$J247</f>
        <v>0</v>
      </c>
      <c r="K247" s="51">
        <f>'[3]Daily Roster'!$K247</f>
        <v>0</v>
      </c>
      <c r="L247" s="51" t="str">
        <f>'[3]Daily Roster'!$L247</f>
        <v>Marisa</v>
      </c>
      <c r="M247" s="51">
        <f>'[3]Daily Roster'!$M247</f>
        <v>0</v>
      </c>
      <c r="N247" s="51">
        <f>'[3]Daily Roster'!$N247</f>
        <v>0</v>
      </c>
      <c r="O247" s="51">
        <f>'[3]Daily Roster'!$O247</f>
        <v>0</v>
      </c>
      <c r="P247" s="51">
        <f>'[3]Daily Roster'!$P247</f>
        <v>0</v>
      </c>
      <c r="Q247" s="51">
        <f>'[3]Daily Roster'!$Q247</f>
        <v>0</v>
      </c>
      <c r="R247" s="51">
        <f>'[3]Daily Roster'!$R247</f>
        <v>0</v>
      </c>
      <c r="S247" s="51" t="str">
        <f>'[3]Daily Roster'!$S247</f>
        <v>Arthur</v>
      </c>
      <c r="T247" s="51" t="str">
        <f>'[3]Daily Roster'!$T247</f>
        <v>Bunmi</v>
      </c>
      <c r="U247" s="51">
        <f>'[3]Daily Roster'!$U247</f>
        <v>0</v>
      </c>
      <c r="V247" s="51">
        <f>'[3]Daily Roster'!$V247</f>
        <v>0</v>
      </c>
      <c r="W247" s="51">
        <f>'[3]Daily Roster'!$W247</f>
        <v>0</v>
      </c>
      <c r="X247" s="51">
        <f>'[3]Daily Roster'!$X247</f>
        <v>0</v>
      </c>
      <c r="Y247" s="51">
        <f>'[3]Daily Roster'!$Y247</f>
        <v>0</v>
      </c>
      <c r="Z247" s="51">
        <f>'[3]Daily Roster'!$Z247</f>
        <v>0</v>
      </c>
      <c r="AA247" s="51">
        <f>'[3]Daily Roster'!$AA247</f>
        <v>0</v>
      </c>
      <c r="AB247" s="51">
        <f>'[3]Daily Roster'!$AB247</f>
        <v>0</v>
      </c>
      <c r="AC247" s="51" t="str">
        <f>'[3]Daily Roster'!$AC247</f>
        <v>S.Sturm</v>
      </c>
      <c r="AD247" s="51" t="str">
        <f>'[3]Daily Roster'!$AD247</f>
        <v>A.Chong</v>
      </c>
      <c r="AE247" s="51">
        <f>'[3]Daily Roster'!$AE247</f>
        <v>0</v>
      </c>
      <c r="AF247" s="51">
        <f>'[3]Daily Roster'!$AF247</f>
        <v>0</v>
      </c>
      <c r="AG247" s="51" t="str">
        <f>'[3]Daily Roster'!$AG247</f>
        <v>N.Dirnbauer</v>
      </c>
      <c r="AH247" s="51" t="str">
        <f>'[3]Daily Roster'!$AH247</f>
        <v>Graham</v>
      </c>
      <c r="AI247" s="51">
        <f>'[3]Daily Roster'!$AI247</f>
        <v>0</v>
      </c>
      <c r="AJ247" s="51">
        <f>'[3]Daily Roster'!$AJ247</f>
        <v>0</v>
      </c>
    </row>
    <row r="248" spans="1:36" x14ac:dyDescent="0.3">
      <c r="A248" s="7">
        <v>43810</v>
      </c>
      <c r="B248" s="1" t="s">
        <v>2</v>
      </c>
      <c r="C248" s="56">
        <f>'[3]Daily Roster'!$C248</f>
        <v>0</v>
      </c>
      <c r="D248" s="56" t="str">
        <f>'[3]Daily Roster'!$D248</f>
        <v>Bronwyn</v>
      </c>
      <c r="E248" s="51" t="str">
        <f>'[3]Daily Roster'!$E248</f>
        <v>Hayley</v>
      </c>
      <c r="F248" s="51" t="str">
        <f>'[3]Daily Roster'!$F248</f>
        <v>V.Hill</v>
      </c>
      <c r="G248" s="51" t="str">
        <f>'[3]Daily Roster'!$G248</f>
        <v>K.Tiong</v>
      </c>
      <c r="H248" s="51">
        <f>'[3]Daily Roster'!$H248</f>
        <v>0</v>
      </c>
      <c r="I248" s="51">
        <f>'[3]Daily Roster'!$I248</f>
        <v>0</v>
      </c>
      <c r="J248" s="51">
        <f>'[3]Daily Roster'!$J248</f>
        <v>0</v>
      </c>
      <c r="K248" s="51">
        <f>'[3]Daily Roster'!$K248</f>
        <v>0</v>
      </c>
      <c r="L248" s="51" t="str">
        <f>'[3]Daily Roster'!$L248</f>
        <v>Marisa</v>
      </c>
      <c r="M248" s="51">
        <f>'[3]Daily Roster'!$M248</f>
        <v>0</v>
      </c>
      <c r="N248" s="51">
        <f>'[3]Daily Roster'!$N248</f>
        <v>0</v>
      </c>
      <c r="O248" s="51">
        <f>'[3]Daily Roster'!$O248</f>
        <v>0</v>
      </c>
      <c r="P248" s="51">
        <f>'[3]Daily Roster'!$P248</f>
        <v>0</v>
      </c>
      <c r="Q248" s="51">
        <f>'[3]Daily Roster'!$Q248</f>
        <v>0</v>
      </c>
      <c r="R248" s="51">
        <f>'[3]Daily Roster'!$R248</f>
        <v>0</v>
      </c>
      <c r="S248" s="51" t="str">
        <f>'[3]Daily Roster'!$S248</f>
        <v>Arthur</v>
      </c>
      <c r="T248" s="51" t="str">
        <f>'[3]Daily Roster'!$T248</f>
        <v>Bunmi</v>
      </c>
      <c r="U248" s="51">
        <f>'[3]Daily Roster'!$U248</f>
        <v>0</v>
      </c>
      <c r="V248" s="51">
        <f>'[3]Daily Roster'!$V248</f>
        <v>0</v>
      </c>
      <c r="W248" s="51">
        <f>'[3]Daily Roster'!$W248</f>
        <v>0</v>
      </c>
      <c r="X248" s="51">
        <f>'[3]Daily Roster'!$X248</f>
        <v>0</v>
      </c>
      <c r="Y248" s="51">
        <f>'[3]Daily Roster'!$Y248</f>
        <v>0</v>
      </c>
      <c r="Z248" s="51">
        <f>'[3]Daily Roster'!$Z248</f>
        <v>0</v>
      </c>
      <c r="AA248" s="51">
        <f>'[3]Daily Roster'!$AA248</f>
        <v>0</v>
      </c>
      <c r="AB248" s="51">
        <f>'[3]Daily Roster'!$AB248</f>
        <v>0</v>
      </c>
      <c r="AC248" s="51" t="str">
        <f>'[3]Daily Roster'!$AC248</f>
        <v>S.Sturm</v>
      </c>
      <c r="AD248" s="51" t="str">
        <f>'[3]Daily Roster'!$AD248</f>
        <v>A.Chong</v>
      </c>
      <c r="AE248" s="51">
        <f>'[3]Daily Roster'!$AE248</f>
        <v>0</v>
      </c>
      <c r="AF248" s="51">
        <f>'[3]Daily Roster'!$AF248</f>
        <v>0</v>
      </c>
      <c r="AG248" s="51" t="str">
        <f>'[3]Daily Roster'!$AG248</f>
        <v>N.Dirnbauer</v>
      </c>
      <c r="AH248" s="51" t="str">
        <f>'[3]Daily Roster'!$AH248</f>
        <v>Graham</v>
      </c>
      <c r="AI248" s="51">
        <f>'[3]Daily Roster'!$AI248</f>
        <v>0</v>
      </c>
      <c r="AJ248" s="51">
        <f>'[3]Daily Roster'!$AJ248</f>
        <v>0</v>
      </c>
    </row>
    <row r="249" spans="1:36" x14ac:dyDescent="0.3">
      <c r="A249" s="7">
        <v>43811</v>
      </c>
      <c r="B249" s="1" t="s">
        <v>3</v>
      </c>
      <c r="C249" s="56">
        <f>'[3]Daily Roster'!$C249</f>
        <v>0</v>
      </c>
      <c r="D249" s="56" t="str">
        <f>'[3]Daily Roster'!$D249</f>
        <v>Hayley</v>
      </c>
      <c r="E249" s="51" t="str">
        <f>'[3]Daily Roster'!$E249</f>
        <v>qq</v>
      </c>
      <c r="F249" s="51" t="str">
        <f>'[3]Daily Roster'!$F249</f>
        <v>V.Hill</v>
      </c>
      <c r="G249" s="51" t="str">
        <f>'[3]Daily Roster'!$G249</f>
        <v>K.Tiong</v>
      </c>
      <c r="H249" s="51">
        <f>'[3]Daily Roster'!$H249</f>
        <v>0</v>
      </c>
      <c r="I249" s="51">
        <f>'[3]Daily Roster'!$I249</f>
        <v>0</v>
      </c>
      <c r="J249" s="51">
        <f>'[3]Daily Roster'!$J249</f>
        <v>0</v>
      </c>
      <c r="K249" s="51">
        <f>'[3]Daily Roster'!$K249</f>
        <v>0</v>
      </c>
      <c r="L249" s="51" t="str">
        <f>'[3]Daily Roster'!$L249</f>
        <v>Marisa</v>
      </c>
      <c r="M249" s="51">
        <f>'[3]Daily Roster'!$M249</f>
        <v>0</v>
      </c>
      <c r="N249" s="51">
        <f>'[3]Daily Roster'!$N249</f>
        <v>0</v>
      </c>
      <c r="O249" s="51">
        <f>'[3]Daily Roster'!$O249</f>
        <v>0</v>
      </c>
      <c r="P249" s="51">
        <f>'[3]Daily Roster'!$P249</f>
        <v>0</v>
      </c>
      <c r="Q249" s="51">
        <f>'[3]Daily Roster'!$Q249</f>
        <v>0</v>
      </c>
      <c r="R249" s="51">
        <f>'[3]Daily Roster'!$R249</f>
        <v>0</v>
      </c>
      <c r="S249" s="51" t="str">
        <f>'[3]Daily Roster'!$S249</f>
        <v>Arthur</v>
      </c>
      <c r="T249" s="51" t="str">
        <f>'[3]Daily Roster'!$T249</f>
        <v>Bunmi</v>
      </c>
      <c r="U249" s="51">
        <f>'[3]Daily Roster'!$U249</f>
        <v>0</v>
      </c>
      <c r="V249" s="51">
        <f>'[3]Daily Roster'!$V249</f>
        <v>0</v>
      </c>
      <c r="W249" s="51">
        <f>'[3]Daily Roster'!$W249</f>
        <v>0</v>
      </c>
      <c r="X249" s="51">
        <f>'[3]Daily Roster'!$X249</f>
        <v>0</v>
      </c>
      <c r="Y249" s="51">
        <f>'[3]Daily Roster'!$Y249</f>
        <v>0</v>
      </c>
      <c r="Z249" s="51">
        <f>'[3]Daily Roster'!$Z249</f>
        <v>0</v>
      </c>
      <c r="AA249" s="51">
        <f>'[3]Daily Roster'!$AA249</f>
        <v>0</v>
      </c>
      <c r="AB249" s="51">
        <f>'[3]Daily Roster'!$AB249</f>
        <v>0</v>
      </c>
      <c r="AC249" s="51" t="str">
        <f>'[3]Daily Roster'!$AC249</f>
        <v>S.Sturm</v>
      </c>
      <c r="AD249" s="51" t="str">
        <f>'[3]Daily Roster'!$AD249</f>
        <v>A.Chong</v>
      </c>
      <c r="AE249" s="51">
        <f>'[3]Daily Roster'!$AE249</f>
        <v>0</v>
      </c>
      <c r="AF249" s="51">
        <f>'[3]Daily Roster'!$AF249</f>
        <v>0</v>
      </c>
      <c r="AG249" s="51" t="str">
        <f>'[3]Daily Roster'!$AG249</f>
        <v>N.Dirnbauer</v>
      </c>
      <c r="AH249" s="51" t="str">
        <f>'[3]Daily Roster'!$AH249</f>
        <v>Graham</v>
      </c>
      <c r="AI249" s="51">
        <f>'[3]Daily Roster'!$AI249</f>
        <v>0</v>
      </c>
      <c r="AJ249" s="51">
        <f>'[3]Daily Roster'!$AJ249</f>
        <v>0</v>
      </c>
    </row>
    <row r="250" spans="1:36" x14ac:dyDescent="0.3">
      <c r="A250" s="7">
        <v>43812</v>
      </c>
      <c r="B250" s="1" t="s">
        <v>4</v>
      </c>
      <c r="C250" s="56">
        <f>'[3]Daily Roster'!$C250</f>
        <v>0</v>
      </c>
      <c r="D250" s="56" t="str">
        <f>'[3]Daily Roster'!$D250</f>
        <v>qq</v>
      </c>
      <c r="E250" s="51" t="str">
        <f>'[3]Daily Roster'!$E250</f>
        <v>qq</v>
      </c>
      <c r="F250" s="51" t="str">
        <f>'[3]Daily Roster'!$F250</f>
        <v>V.Hill</v>
      </c>
      <c r="G250" s="51" t="str">
        <f>'[3]Daily Roster'!$G250</f>
        <v>qq</v>
      </c>
      <c r="H250" s="51">
        <f>'[3]Daily Roster'!$H250</f>
        <v>0</v>
      </c>
      <c r="I250" s="51">
        <f>'[3]Daily Roster'!$I250</f>
        <v>0</v>
      </c>
      <c r="J250" s="51">
        <f>'[3]Daily Roster'!$J250</f>
        <v>0</v>
      </c>
      <c r="K250" s="51">
        <f>'[3]Daily Roster'!$K250</f>
        <v>0</v>
      </c>
      <c r="L250" s="51" t="str">
        <f>'[3]Daily Roster'!$L250</f>
        <v>qq</v>
      </c>
      <c r="M250" s="51">
        <f>'[3]Daily Roster'!$M250</f>
        <v>0</v>
      </c>
      <c r="N250" s="51">
        <f>'[3]Daily Roster'!$N250</f>
        <v>0</v>
      </c>
      <c r="O250" s="51">
        <f>'[3]Daily Roster'!$O250</f>
        <v>0</v>
      </c>
      <c r="P250" s="51">
        <f>'[3]Daily Roster'!$P250</f>
        <v>0</v>
      </c>
      <c r="Q250" s="51">
        <f>'[3]Daily Roster'!$Q250</f>
        <v>0</v>
      </c>
      <c r="R250" s="51">
        <f>'[3]Daily Roster'!$R250</f>
        <v>0</v>
      </c>
      <c r="S250" s="51" t="str">
        <f>'[3]Daily Roster'!$S250</f>
        <v>Arthur</v>
      </c>
      <c r="T250" s="51" t="str">
        <f>'[3]Daily Roster'!$T250</f>
        <v>Bunmi</v>
      </c>
      <c r="U250" s="51">
        <f>'[3]Daily Roster'!$U250</f>
        <v>0</v>
      </c>
      <c r="V250" s="51">
        <f>'[3]Daily Roster'!$V250</f>
        <v>0</v>
      </c>
      <c r="W250" s="51">
        <f>'[3]Daily Roster'!$W250</f>
        <v>0</v>
      </c>
      <c r="X250" s="51">
        <f>'[3]Daily Roster'!$X250</f>
        <v>0</v>
      </c>
      <c r="Y250" s="51">
        <f>'[3]Daily Roster'!$Y250</f>
        <v>0</v>
      </c>
      <c r="Z250" s="51">
        <f>'[3]Daily Roster'!$Z250</f>
        <v>0</v>
      </c>
      <c r="AA250" s="51">
        <f>'[3]Daily Roster'!$AA250</f>
        <v>0</v>
      </c>
      <c r="AB250" s="51">
        <f>'[3]Daily Roster'!$AB250</f>
        <v>0</v>
      </c>
      <c r="AC250" s="51" t="str">
        <f>'[3]Daily Roster'!$AC250</f>
        <v>S.Sturm</v>
      </c>
      <c r="AD250" s="51" t="str">
        <f>'[3]Daily Roster'!$AD250</f>
        <v>A.Chong</v>
      </c>
      <c r="AE250" s="51">
        <f>'[3]Daily Roster'!$AE250</f>
        <v>0</v>
      </c>
      <c r="AF250" s="51">
        <f>'[3]Daily Roster'!$AF250</f>
        <v>0</v>
      </c>
      <c r="AG250" s="51" t="str">
        <f>'[3]Daily Roster'!$AG250</f>
        <v>N.Dirnbauer</v>
      </c>
      <c r="AH250" s="51" t="str">
        <f>'[3]Daily Roster'!$AH250</f>
        <v>Graham</v>
      </c>
      <c r="AI250" s="51">
        <f>'[3]Daily Roster'!$AI250</f>
        <v>0</v>
      </c>
      <c r="AJ250" s="51">
        <f>'[3]Daily Roster'!$AJ250</f>
        <v>0</v>
      </c>
    </row>
    <row r="251" spans="1:36" x14ac:dyDescent="0.3">
      <c r="A251" s="7">
        <v>43815</v>
      </c>
      <c r="B251" s="1" t="s">
        <v>5</v>
      </c>
      <c r="C251" s="56">
        <f>'[3]Daily Roster'!$C251</f>
        <v>0</v>
      </c>
      <c r="D251" s="56" t="str">
        <f>'[3]Daily Roster'!$D251</f>
        <v>Bronwyn</v>
      </c>
      <c r="E251" s="51" t="str">
        <f>'[3]Daily Roster'!$E251</f>
        <v>Stav</v>
      </c>
      <c r="F251" s="51" t="str">
        <f>'[3]Daily Roster'!$F251</f>
        <v>V.Hill</v>
      </c>
      <c r="G251" s="51" t="str">
        <f>'[3]Daily Roster'!$G251</f>
        <v>qq</v>
      </c>
      <c r="H251" s="51">
        <f>'[3]Daily Roster'!$H251</f>
        <v>0</v>
      </c>
      <c r="I251" s="51">
        <f>'[3]Daily Roster'!$I251</f>
        <v>0</v>
      </c>
      <c r="J251" s="51">
        <f>'[3]Daily Roster'!$J251</f>
        <v>0</v>
      </c>
      <c r="K251" s="51">
        <f>'[3]Daily Roster'!$K251</f>
        <v>0</v>
      </c>
      <c r="L251" s="51" t="str">
        <f>'[3]Daily Roster'!$L251</f>
        <v>qq</v>
      </c>
      <c r="M251" s="51">
        <f>'[3]Daily Roster'!$M251</f>
        <v>0</v>
      </c>
      <c r="N251" s="51">
        <f>'[3]Daily Roster'!$N251</f>
        <v>0</v>
      </c>
      <c r="O251" s="51">
        <f>'[3]Daily Roster'!$O251</f>
        <v>0</v>
      </c>
      <c r="P251" s="51">
        <f>'[3]Daily Roster'!$P251</f>
        <v>0</v>
      </c>
      <c r="Q251" s="51">
        <f>'[3]Daily Roster'!$Q251</f>
        <v>0</v>
      </c>
      <c r="R251" s="51">
        <f>'[3]Daily Roster'!$R251</f>
        <v>0</v>
      </c>
      <c r="S251" s="51" t="str">
        <f>'[3]Daily Roster'!$S251</f>
        <v>Arthur</v>
      </c>
      <c r="T251" s="51" t="str">
        <f>'[3]Daily Roster'!$T251</f>
        <v>Bunmi</v>
      </c>
      <c r="U251" s="51">
        <f>'[3]Daily Roster'!$U251</f>
        <v>0</v>
      </c>
      <c r="V251" s="51">
        <f>'[3]Daily Roster'!$V251</f>
        <v>0</v>
      </c>
      <c r="W251" s="51">
        <f>'[3]Daily Roster'!$W251</f>
        <v>0</v>
      </c>
      <c r="X251" s="51">
        <f>'[3]Daily Roster'!$X251</f>
        <v>0</v>
      </c>
      <c r="Y251" s="51">
        <f>'[3]Daily Roster'!$Y251</f>
        <v>0</v>
      </c>
      <c r="Z251" s="51">
        <f>'[3]Daily Roster'!$Z251</f>
        <v>0</v>
      </c>
      <c r="AA251" s="51">
        <f>'[3]Daily Roster'!$AA251</f>
        <v>0</v>
      </c>
      <c r="AB251" s="51">
        <f>'[3]Daily Roster'!$AB251</f>
        <v>0</v>
      </c>
      <c r="AC251" s="51" t="str">
        <f>'[3]Daily Roster'!$AC251</f>
        <v>S.Sturm</v>
      </c>
      <c r="AD251" s="51" t="str">
        <f>'[3]Daily Roster'!$AD251</f>
        <v>A.Chong</v>
      </c>
      <c r="AE251" s="51">
        <f>'[3]Daily Roster'!$AE251</f>
        <v>0</v>
      </c>
      <c r="AF251" s="51">
        <f>'[3]Daily Roster'!$AF251</f>
        <v>0</v>
      </c>
      <c r="AG251" s="51" t="str">
        <f>'[3]Daily Roster'!$AG251</f>
        <v>N.Dirnbauer</v>
      </c>
      <c r="AH251" s="51" t="str">
        <f>'[3]Daily Roster'!$AH251</f>
        <v>Graham</v>
      </c>
      <c r="AI251" s="51">
        <f>'[3]Daily Roster'!$AI251</f>
        <v>0</v>
      </c>
      <c r="AJ251" s="51">
        <f>'[3]Daily Roster'!$AJ251</f>
        <v>0</v>
      </c>
    </row>
    <row r="252" spans="1:36" x14ac:dyDescent="0.3">
      <c r="A252" s="7">
        <v>43816</v>
      </c>
      <c r="B252" s="1" t="s">
        <v>1</v>
      </c>
      <c r="C252" s="56">
        <f>'[3]Daily Roster'!$C252</f>
        <v>0</v>
      </c>
      <c r="D252" s="56" t="str">
        <f>'[3]Daily Roster'!$D252</f>
        <v>Bronwyn</v>
      </c>
      <c r="E252" s="51" t="str">
        <f>'[3]Daily Roster'!$E252</f>
        <v>qq</v>
      </c>
      <c r="F252" s="51" t="str">
        <f>'[3]Daily Roster'!$F252</f>
        <v>V.Hill</v>
      </c>
      <c r="G252" s="51" t="str">
        <f>'[3]Daily Roster'!$G252</f>
        <v>K.Tiong</v>
      </c>
      <c r="H252" s="51">
        <f>'[3]Daily Roster'!$H252</f>
        <v>0</v>
      </c>
      <c r="I252" s="51">
        <f>'[3]Daily Roster'!$I252</f>
        <v>0</v>
      </c>
      <c r="J252" s="51">
        <f>'[3]Daily Roster'!$J252</f>
        <v>0</v>
      </c>
      <c r="K252" s="51">
        <f>'[3]Daily Roster'!$K252</f>
        <v>0</v>
      </c>
      <c r="L252" s="51" t="str">
        <f>'[3]Daily Roster'!$L252</f>
        <v>Marisa</v>
      </c>
      <c r="M252" s="51">
        <f>'[3]Daily Roster'!$M252</f>
        <v>0</v>
      </c>
      <c r="N252" s="51">
        <f>'[3]Daily Roster'!$N252</f>
        <v>0</v>
      </c>
      <c r="O252" s="51">
        <f>'[3]Daily Roster'!$O252</f>
        <v>0</v>
      </c>
      <c r="P252" s="51">
        <f>'[3]Daily Roster'!$P252</f>
        <v>0</v>
      </c>
      <c r="Q252" s="51">
        <f>'[3]Daily Roster'!$Q252</f>
        <v>0</v>
      </c>
      <c r="R252" s="51">
        <f>'[3]Daily Roster'!$R252</f>
        <v>0</v>
      </c>
      <c r="S252" s="51" t="str">
        <f>'[3]Daily Roster'!$S252</f>
        <v>Arthur</v>
      </c>
      <c r="T252" s="51" t="str">
        <f>'[3]Daily Roster'!$T252</f>
        <v>Bunmi</v>
      </c>
      <c r="U252" s="51">
        <f>'[3]Daily Roster'!$U252</f>
        <v>0</v>
      </c>
      <c r="V252" s="51">
        <f>'[3]Daily Roster'!$V252</f>
        <v>0</v>
      </c>
      <c r="W252" s="51">
        <f>'[3]Daily Roster'!$W252</f>
        <v>0</v>
      </c>
      <c r="X252" s="51">
        <f>'[3]Daily Roster'!$X252</f>
        <v>0</v>
      </c>
      <c r="Y252" s="51">
        <f>'[3]Daily Roster'!$Y252</f>
        <v>0</v>
      </c>
      <c r="Z252" s="51">
        <f>'[3]Daily Roster'!$Z252</f>
        <v>0</v>
      </c>
      <c r="AA252" s="51">
        <f>'[3]Daily Roster'!$AA252</f>
        <v>0</v>
      </c>
      <c r="AB252" s="51">
        <f>'[3]Daily Roster'!$AB252</f>
        <v>0</v>
      </c>
      <c r="AC252" s="51" t="str">
        <f>'[3]Daily Roster'!$AC252</f>
        <v>S.Sturm</v>
      </c>
      <c r="AD252" s="51" t="str">
        <f>'[3]Daily Roster'!$AD252</f>
        <v>A.Chong</v>
      </c>
      <c r="AE252" s="51">
        <f>'[3]Daily Roster'!$AE252</f>
        <v>0</v>
      </c>
      <c r="AF252" s="51">
        <f>'[3]Daily Roster'!$AF252</f>
        <v>0</v>
      </c>
      <c r="AG252" s="51" t="str">
        <f>'[3]Daily Roster'!$AG252</f>
        <v>N.Dirnbauer</v>
      </c>
      <c r="AH252" s="51" t="str">
        <f>'[3]Daily Roster'!$AH252</f>
        <v>Graham</v>
      </c>
      <c r="AI252" s="51">
        <f>'[3]Daily Roster'!$AI252</f>
        <v>0</v>
      </c>
      <c r="AJ252" s="51">
        <f>'[3]Daily Roster'!$AJ252</f>
        <v>0</v>
      </c>
    </row>
    <row r="253" spans="1:36" x14ac:dyDescent="0.3">
      <c r="A253" s="7">
        <v>43817</v>
      </c>
      <c r="B253" s="1" t="s">
        <v>2</v>
      </c>
      <c r="C253" s="56">
        <f>'[3]Daily Roster'!$C253</f>
        <v>0</v>
      </c>
      <c r="D253" s="56" t="str">
        <f>'[3]Daily Roster'!$D253</f>
        <v>Hayley</v>
      </c>
      <c r="E253" s="51" t="str">
        <f>'[3]Daily Roster'!$E253</f>
        <v>qq</v>
      </c>
      <c r="F253" s="51" t="str">
        <f>'[3]Daily Roster'!$F253</f>
        <v>V.Hill</v>
      </c>
      <c r="G253" s="51" t="str">
        <f>'[3]Daily Roster'!$G253</f>
        <v>K.Tiong</v>
      </c>
      <c r="H253" s="51">
        <f>'[3]Daily Roster'!$H253</f>
        <v>0</v>
      </c>
      <c r="I253" s="51">
        <f>'[3]Daily Roster'!$I253</f>
        <v>0</v>
      </c>
      <c r="J253" s="51">
        <f>'[3]Daily Roster'!$J253</f>
        <v>0</v>
      </c>
      <c r="K253" s="51">
        <f>'[3]Daily Roster'!$K253</f>
        <v>0</v>
      </c>
      <c r="L253" s="51" t="str">
        <f>'[3]Daily Roster'!$L253</f>
        <v>Marisa</v>
      </c>
      <c r="M253" s="51">
        <f>'[3]Daily Roster'!$M253</f>
        <v>0</v>
      </c>
      <c r="N253" s="51">
        <f>'[3]Daily Roster'!$N253</f>
        <v>0</v>
      </c>
      <c r="O253" s="51">
        <f>'[3]Daily Roster'!$O253</f>
        <v>0</v>
      </c>
      <c r="P253" s="51">
        <f>'[3]Daily Roster'!$P253</f>
        <v>0</v>
      </c>
      <c r="Q253" s="51">
        <f>'[3]Daily Roster'!$Q253</f>
        <v>0</v>
      </c>
      <c r="R253" s="51">
        <f>'[3]Daily Roster'!$R253</f>
        <v>0</v>
      </c>
      <c r="S253" s="51" t="str">
        <f>'[3]Daily Roster'!$S253</f>
        <v>Arthur</v>
      </c>
      <c r="T253" s="51" t="str">
        <f>'[3]Daily Roster'!$T253</f>
        <v>Bunmi</v>
      </c>
      <c r="U253" s="51">
        <f>'[3]Daily Roster'!$U253</f>
        <v>0</v>
      </c>
      <c r="V253" s="51">
        <f>'[3]Daily Roster'!$V253</f>
        <v>0</v>
      </c>
      <c r="W253" s="51">
        <f>'[3]Daily Roster'!$W253</f>
        <v>0</v>
      </c>
      <c r="X253" s="51">
        <f>'[3]Daily Roster'!$X253</f>
        <v>0</v>
      </c>
      <c r="Y253" s="51">
        <f>'[3]Daily Roster'!$Y253</f>
        <v>0</v>
      </c>
      <c r="Z253" s="51">
        <f>'[3]Daily Roster'!$Z253</f>
        <v>0</v>
      </c>
      <c r="AA253" s="51">
        <f>'[3]Daily Roster'!$AA253</f>
        <v>0</v>
      </c>
      <c r="AB253" s="51">
        <f>'[3]Daily Roster'!$AB253</f>
        <v>0</v>
      </c>
      <c r="AC253" s="51" t="str">
        <f>'[3]Daily Roster'!$AC253</f>
        <v>S.Sturm</v>
      </c>
      <c r="AD253" s="51" t="str">
        <f>'[3]Daily Roster'!$AD253</f>
        <v>A.Chong</v>
      </c>
      <c r="AE253" s="51">
        <f>'[3]Daily Roster'!$AE253</f>
        <v>0</v>
      </c>
      <c r="AF253" s="51">
        <f>'[3]Daily Roster'!$AF253</f>
        <v>0</v>
      </c>
      <c r="AG253" s="51" t="str">
        <f>'[3]Daily Roster'!$AG253</f>
        <v>N.Dirnbauer</v>
      </c>
      <c r="AH253" s="51" t="str">
        <f>'[3]Daily Roster'!$AH253</f>
        <v>Graham</v>
      </c>
      <c r="AI253" s="51">
        <f>'[3]Daily Roster'!$AI253</f>
        <v>0</v>
      </c>
      <c r="AJ253" s="51">
        <f>'[3]Daily Roster'!$AJ253</f>
        <v>0</v>
      </c>
    </row>
    <row r="254" spans="1:36" x14ac:dyDescent="0.3">
      <c r="A254" s="7">
        <v>43818</v>
      </c>
      <c r="B254" s="1" t="s">
        <v>3</v>
      </c>
      <c r="C254" s="56">
        <f>'[3]Daily Roster'!$C254</f>
        <v>0</v>
      </c>
      <c r="D254" s="56" t="str">
        <f>'[3]Daily Roster'!$D254</f>
        <v>Hayley</v>
      </c>
      <c r="E254" s="51" t="str">
        <f>'[3]Daily Roster'!$E254</f>
        <v>qq</v>
      </c>
      <c r="F254" s="51" t="str">
        <f>'[3]Daily Roster'!$F254</f>
        <v>V.Hill</v>
      </c>
      <c r="G254" s="51" t="str">
        <f>'[3]Daily Roster'!$G254</f>
        <v>K.Tiong</v>
      </c>
      <c r="H254" s="51">
        <f>'[3]Daily Roster'!$H254</f>
        <v>0</v>
      </c>
      <c r="I254" s="51">
        <f>'[3]Daily Roster'!$I254</f>
        <v>0</v>
      </c>
      <c r="J254" s="51">
        <f>'[3]Daily Roster'!$J254</f>
        <v>0</v>
      </c>
      <c r="K254" s="51">
        <f>'[3]Daily Roster'!$K254</f>
        <v>0</v>
      </c>
      <c r="L254" s="51" t="str">
        <f>'[3]Daily Roster'!$L254</f>
        <v>Marisa</v>
      </c>
      <c r="M254" s="51">
        <f>'[3]Daily Roster'!$M254</f>
        <v>0</v>
      </c>
      <c r="N254" s="51">
        <f>'[3]Daily Roster'!$N254</f>
        <v>0</v>
      </c>
      <c r="O254" s="51">
        <f>'[3]Daily Roster'!$O254</f>
        <v>0</v>
      </c>
      <c r="P254" s="51">
        <f>'[3]Daily Roster'!$P254</f>
        <v>0</v>
      </c>
      <c r="Q254" s="51">
        <f>'[3]Daily Roster'!$Q254</f>
        <v>0</v>
      </c>
      <c r="R254" s="51">
        <f>'[3]Daily Roster'!$R254</f>
        <v>0</v>
      </c>
      <c r="S254" s="51" t="str">
        <f>'[3]Daily Roster'!$S254</f>
        <v>Arthur</v>
      </c>
      <c r="T254" s="51" t="str">
        <f>'[3]Daily Roster'!$T254</f>
        <v>Bunmi</v>
      </c>
      <c r="U254" s="51">
        <f>'[3]Daily Roster'!$U254</f>
        <v>0</v>
      </c>
      <c r="V254" s="51">
        <f>'[3]Daily Roster'!$V254</f>
        <v>0</v>
      </c>
      <c r="W254" s="51">
        <f>'[3]Daily Roster'!$W254</f>
        <v>0</v>
      </c>
      <c r="X254" s="51">
        <f>'[3]Daily Roster'!$X254</f>
        <v>0</v>
      </c>
      <c r="Y254" s="51">
        <f>'[3]Daily Roster'!$Y254</f>
        <v>0</v>
      </c>
      <c r="Z254" s="51">
        <f>'[3]Daily Roster'!$Z254</f>
        <v>0</v>
      </c>
      <c r="AA254" s="51">
        <f>'[3]Daily Roster'!$AA254</f>
        <v>0</v>
      </c>
      <c r="AB254" s="51">
        <f>'[3]Daily Roster'!$AB254</f>
        <v>0</v>
      </c>
      <c r="AC254" s="51" t="str">
        <f>'[3]Daily Roster'!$AC254</f>
        <v>S.Sturm</v>
      </c>
      <c r="AD254" s="51" t="str">
        <f>'[3]Daily Roster'!$AD254</f>
        <v>A.Chong</v>
      </c>
      <c r="AE254" s="51">
        <f>'[3]Daily Roster'!$AE254</f>
        <v>0</v>
      </c>
      <c r="AF254" s="51">
        <f>'[3]Daily Roster'!$AF254</f>
        <v>0</v>
      </c>
      <c r="AG254" s="51" t="str">
        <f>'[3]Daily Roster'!$AG254</f>
        <v>N.Dirnbauer</v>
      </c>
      <c r="AH254" s="51" t="str">
        <f>'[3]Daily Roster'!$AH254</f>
        <v>Graham</v>
      </c>
      <c r="AI254" s="51">
        <f>'[3]Daily Roster'!$AI254</f>
        <v>0</v>
      </c>
      <c r="AJ254" s="51">
        <f>'[3]Daily Roster'!$AJ254</f>
        <v>0</v>
      </c>
    </row>
    <row r="255" spans="1:36" x14ac:dyDescent="0.3">
      <c r="A255" s="7">
        <v>43819</v>
      </c>
      <c r="B255" s="1" t="s">
        <v>4</v>
      </c>
      <c r="C255" s="56">
        <f>'[3]Daily Roster'!$C255</f>
        <v>0</v>
      </c>
      <c r="D255" s="56" t="str">
        <f>'[3]Daily Roster'!$D255</f>
        <v>Hayley</v>
      </c>
      <c r="E255" s="51" t="str">
        <f>'[3]Daily Roster'!$E255</f>
        <v>qq</v>
      </c>
      <c r="F255" s="51" t="str">
        <f>'[3]Daily Roster'!$F255</f>
        <v>V.Hill</v>
      </c>
      <c r="G255" s="51" t="str">
        <f>'[3]Daily Roster'!$G255</f>
        <v>qq</v>
      </c>
      <c r="H255" s="51">
        <f>'[3]Daily Roster'!$H255</f>
        <v>0</v>
      </c>
      <c r="I255" s="51">
        <f>'[3]Daily Roster'!$I255</f>
        <v>0</v>
      </c>
      <c r="J255" s="51">
        <f>'[3]Daily Roster'!$J255</f>
        <v>0</v>
      </c>
      <c r="K255" s="51">
        <f>'[3]Daily Roster'!$K255</f>
        <v>0</v>
      </c>
      <c r="L255" s="51" t="str">
        <f>'[3]Daily Roster'!$L255</f>
        <v>qq</v>
      </c>
      <c r="M255" s="51">
        <f>'[3]Daily Roster'!$M255</f>
        <v>0</v>
      </c>
      <c r="N255" s="51">
        <f>'[3]Daily Roster'!$N255</f>
        <v>0</v>
      </c>
      <c r="O255" s="51">
        <f>'[3]Daily Roster'!$O255</f>
        <v>0</v>
      </c>
      <c r="P255" s="51">
        <f>'[3]Daily Roster'!$P255</f>
        <v>0</v>
      </c>
      <c r="Q255" s="51">
        <f>'[3]Daily Roster'!$Q255</f>
        <v>0</v>
      </c>
      <c r="R255" s="51">
        <f>'[3]Daily Roster'!$R255</f>
        <v>0</v>
      </c>
      <c r="S255" s="51" t="str">
        <f>'[3]Daily Roster'!$S255</f>
        <v>Arthur</v>
      </c>
      <c r="T255" s="51" t="str">
        <f>'[3]Daily Roster'!$T255</f>
        <v>Bunmi</v>
      </c>
      <c r="U255" s="51">
        <f>'[3]Daily Roster'!$U255</f>
        <v>0</v>
      </c>
      <c r="V255" s="51">
        <f>'[3]Daily Roster'!$V255</f>
        <v>0</v>
      </c>
      <c r="W255" s="51">
        <f>'[3]Daily Roster'!$W255</f>
        <v>0</v>
      </c>
      <c r="X255" s="51">
        <f>'[3]Daily Roster'!$X255</f>
        <v>0</v>
      </c>
      <c r="Y255" s="51">
        <f>'[3]Daily Roster'!$Y255</f>
        <v>0</v>
      </c>
      <c r="Z255" s="51">
        <f>'[3]Daily Roster'!$Z255</f>
        <v>0</v>
      </c>
      <c r="AA255" s="51">
        <f>'[3]Daily Roster'!$AA255</f>
        <v>0</v>
      </c>
      <c r="AB255" s="51">
        <f>'[3]Daily Roster'!$AB255</f>
        <v>0</v>
      </c>
      <c r="AC255" s="51" t="str">
        <f>'[3]Daily Roster'!$AC255</f>
        <v>S.Sturm</v>
      </c>
      <c r="AD255" s="51" t="str">
        <f>'[3]Daily Roster'!$AD255</f>
        <v>A.Chong</v>
      </c>
      <c r="AE255" s="51">
        <f>'[3]Daily Roster'!$AE255</f>
        <v>0</v>
      </c>
      <c r="AF255" s="51">
        <f>'[3]Daily Roster'!$AF255</f>
        <v>0</v>
      </c>
      <c r="AG255" s="51" t="str">
        <f>'[3]Daily Roster'!$AG255</f>
        <v>N.Dirnbauer</v>
      </c>
      <c r="AH255" s="51" t="str">
        <f>'[3]Daily Roster'!$AH255</f>
        <v>Graham</v>
      </c>
      <c r="AI255" s="51">
        <f>'[3]Daily Roster'!$AI255</f>
        <v>0</v>
      </c>
      <c r="AJ255" s="51">
        <f>'[3]Daily Roster'!$AJ255</f>
        <v>0</v>
      </c>
    </row>
    <row r="256" spans="1:36" x14ac:dyDescent="0.3">
      <c r="A256" s="7">
        <v>43822</v>
      </c>
      <c r="B256" s="1" t="s">
        <v>5</v>
      </c>
      <c r="C256" s="56">
        <f>'[3]Daily Roster'!$C256</f>
        <v>0</v>
      </c>
      <c r="D256" s="56" t="str">
        <f>'[3]Daily Roster'!$D256</f>
        <v>Bronwyn</v>
      </c>
      <c r="E256" s="51" t="str">
        <f>'[3]Daily Roster'!$E256</f>
        <v>Stav</v>
      </c>
      <c r="F256" s="51" t="str">
        <f>'[3]Daily Roster'!$F256</f>
        <v>V.Hill</v>
      </c>
      <c r="G256" s="51" t="str">
        <f>'[3]Daily Roster'!$G256</f>
        <v>qq</v>
      </c>
      <c r="H256" s="51">
        <f>'[3]Daily Roster'!$H256</f>
        <v>0</v>
      </c>
      <c r="I256" s="51">
        <f>'[3]Daily Roster'!$I256</f>
        <v>0</v>
      </c>
      <c r="J256" s="51">
        <f>'[3]Daily Roster'!$J256</f>
        <v>0</v>
      </c>
      <c r="K256" s="51">
        <f>'[3]Daily Roster'!$K256</f>
        <v>0</v>
      </c>
      <c r="L256" s="51" t="str">
        <f>'[3]Daily Roster'!$L256</f>
        <v>qq</v>
      </c>
      <c r="M256" s="51">
        <f>'[3]Daily Roster'!$M256</f>
        <v>0</v>
      </c>
      <c r="N256" s="51">
        <f>'[3]Daily Roster'!$N256</f>
        <v>0</v>
      </c>
      <c r="O256" s="51">
        <f>'[3]Daily Roster'!$O256</f>
        <v>0</v>
      </c>
      <c r="P256" s="51">
        <f>'[3]Daily Roster'!$P256</f>
        <v>0</v>
      </c>
      <c r="Q256" s="51">
        <f>'[3]Daily Roster'!$Q256</f>
        <v>0</v>
      </c>
      <c r="R256" s="51">
        <f>'[3]Daily Roster'!$R256</f>
        <v>0</v>
      </c>
      <c r="S256" s="51" t="str">
        <f>'[3]Daily Roster'!$S256</f>
        <v>Arthur</v>
      </c>
      <c r="T256" s="51" t="str">
        <f>'[3]Daily Roster'!$T256</f>
        <v>Bunmi</v>
      </c>
      <c r="U256" s="51">
        <f>'[3]Daily Roster'!$U256</f>
        <v>0</v>
      </c>
      <c r="V256" s="51">
        <f>'[3]Daily Roster'!$V256</f>
        <v>0</v>
      </c>
      <c r="W256" s="51">
        <f>'[3]Daily Roster'!$W256</f>
        <v>0</v>
      </c>
      <c r="X256" s="51">
        <f>'[3]Daily Roster'!$X256</f>
        <v>0</v>
      </c>
      <c r="Y256" s="51">
        <f>'[3]Daily Roster'!$Y256</f>
        <v>0</v>
      </c>
      <c r="Z256" s="51">
        <f>'[3]Daily Roster'!$Z256</f>
        <v>0</v>
      </c>
      <c r="AA256" s="51">
        <f>'[3]Daily Roster'!$AA256</f>
        <v>0</v>
      </c>
      <c r="AB256" s="51">
        <f>'[3]Daily Roster'!$AB256</f>
        <v>0</v>
      </c>
      <c r="AC256" s="51" t="str">
        <f>'[3]Daily Roster'!$AC256</f>
        <v>S.Sturm</v>
      </c>
      <c r="AD256" s="51" t="str">
        <f>'[3]Daily Roster'!$AD256</f>
        <v>A.Chong</v>
      </c>
      <c r="AE256" s="51">
        <f>'[3]Daily Roster'!$AE256</f>
        <v>0</v>
      </c>
      <c r="AF256" s="51">
        <f>'[3]Daily Roster'!$AF256</f>
        <v>0</v>
      </c>
      <c r="AG256" s="51" t="str">
        <f>'[3]Daily Roster'!$AG256</f>
        <v>N.Dirnbauer</v>
      </c>
      <c r="AH256" s="51" t="str">
        <f>'[3]Daily Roster'!$AH256</f>
        <v>Graham</v>
      </c>
      <c r="AI256" s="51">
        <f>'[3]Daily Roster'!$AI256</f>
        <v>0</v>
      </c>
      <c r="AJ256" s="51">
        <f>'[3]Daily Roster'!$AJ256</f>
        <v>0</v>
      </c>
    </row>
    <row r="257" spans="1:36" x14ac:dyDescent="0.3">
      <c r="A257" s="7">
        <v>43823</v>
      </c>
      <c r="B257" s="1" t="s">
        <v>1</v>
      </c>
      <c r="C257" s="56">
        <f>'[3]Daily Roster'!$C257</f>
        <v>0</v>
      </c>
      <c r="D257" s="56" t="str">
        <f>'[3]Daily Roster'!$D257</f>
        <v>Bronwyn</v>
      </c>
      <c r="E257" s="51" t="str">
        <f>'[3]Daily Roster'!$E257</f>
        <v>qq</v>
      </c>
      <c r="F257" s="51" t="str">
        <f>'[3]Daily Roster'!$F257</f>
        <v>V.Hill</v>
      </c>
      <c r="G257" s="51" t="str">
        <f>'[3]Daily Roster'!$G257</f>
        <v>qq</v>
      </c>
      <c r="H257" s="51">
        <f>'[3]Daily Roster'!$H257</f>
        <v>0</v>
      </c>
      <c r="I257" s="51">
        <f>'[3]Daily Roster'!$I257</f>
        <v>0</v>
      </c>
      <c r="J257" s="51">
        <f>'[3]Daily Roster'!$J257</f>
        <v>0</v>
      </c>
      <c r="K257" s="51">
        <f>'[3]Daily Roster'!$K257</f>
        <v>0</v>
      </c>
      <c r="L257" s="51" t="str">
        <f>'[3]Daily Roster'!$L257</f>
        <v>Marisa</v>
      </c>
      <c r="M257" s="51">
        <f>'[3]Daily Roster'!$M257</f>
        <v>0</v>
      </c>
      <c r="N257" s="51">
        <f>'[3]Daily Roster'!$N257</f>
        <v>0</v>
      </c>
      <c r="O257" s="51">
        <f>'[3]Daily Roster'!$O257</f>
        <v>0</v>
      </c>
      <c r="P257" s="51">
        <f>'[3]Daily Roster'!$P257</f>
        <v>0</v>
      </c>
      <c r="Q257" s="51">
        <f>'[3]Daily Roster'!$Q257</f>
        <v>0</v>
      </c>
      <c r="R257" s="51">
        <f>'[3]Daily Roster'!$R257</f>
        <v>0</v>
      </c>
      <c r="S257" s="51" t="str">
        <f>'[3]Daily Roster'!$S257</f>
        <v>Arthur</v>
      </c>
      <c r="T257" s="51" t="str">
        <f>'[3]Daily Roster'!$T257</f>
        <v>Bunmi</v>
      </c>
      <c r="U257" s="51">
        <f>'[3]Daily Roster'!$U257</f>
        <v>0</v>
      </c>
      <c r="V257" s="51">
        <f>'[3]Daily Roster'!$V257</f>
        <v>0</v>
      </c>
      <c r="W257" s="51">
        <f>'[3]Daily Roster'!$W257</f>
        <v>0</v>
      </c>
      <c r="X257" s="51">
        <f>'[3]Daily Roster'!$X257</f>
        <v>0</v>
      </c>
      <c r="Y257" s="51">
        <f>'[3]Daily Roster'!$Y257</f>
        <v>0</v>
      </c>
      <c r="Z257" s="51">
        <f>'[3]Daily Roster'!$Z257</f>
        <v>0</v>
      </c>
      <c r="AA257" s="51">
        <f>'[3]Daily Roster'!$AA257</f>
        <v>0</v>
      </c>
      <c r="AB257" s="51">
        <f>'[3]Daily Roster'!$AB257</f>
        <v>0</v>
      </c>
      <c r="AC257" s="51" t="str">
        <f>'[3]Daily Roster'!$AC257</f>
        <v>S.Sturm</v>
      </c>
      <c r="AD257" s="51" t="str">
        <f>'[3]Daily Roster'!$AD257</f>
        <v>A.Chong</v>
      </c>
      <c r="AE257" s="51">
        <f>'[3]Daily Roster'!$AE257</f>
        <v>0</v>
      </c>
      <c r="AF257" s="51">
        <f>'[3]Daily Roster'!$AF257</f>
        <v>0</v>
      </c>
      <c r="AG257" s="51" t="str">
        <f>'[3]Daily Roster'!$AG257</f>
        <v>N.Dirnbauer</v>
      </c>
      <c r="AH257" s="51" t="str">
        <f>'[3]Daily Roster'!$AH257</f>
        <v>Graham</v>
      </c>
      <c r="AI257" s="51">
        <f>'[3]Daily Roster'!$AI257</f>
        <v>0</v>
      </c>
      <c r="AJ257" s="51">
        <f>'[3]Daily Roster'!$AJ257</f>
        <v>0</v>
      </c>
    </row>
    <row r="258" spans="1:36" x14ac:dyDescent="0.3">
      <c r="A258" s="7">
        <v>43824</v>
      </c>
      <c r="B258" s="1" t="s">
        <v>2</v>
      </c>
      <c r="C258" s="56">
        <f>'[3]Daily Roster'!$C258</f>
        <v>0</v>
      </c>
      <c r="D258" s="56" t="str">
        <f>'[3]Daily Roster'!$D258</f>
        <v>Bronwyn</v>
      </c>
      <c r="E258" s="51" t="str">
        <f>'[3]Daily Roster'!$E258</f>
        <v>Hayley</v>
      </c>
      <c r="F258" s="51" t="str">
        <f>'[3]Daily Roster'!$F258</f>
        <v>V.Hill</v>
      </c>
      <c r="G258" s="51" t="str">
        <f>'[3]Daily Roster'!$G258</f>
        <v>K.Tiong</v>
      </c>
      <c r="H258" s="51">
        <f>'[3]Daily Roster'!$H258</f>
        <v>0</v>
      </c>
      <c r="I258" s="51">
        <f>'[3]Daily Roster'!$I258</f>
        <v>0</v>
      </c>
      <c r="J258" s="51">
        <f>'[3]Daily Roster'!$J258</f>
        <v>0</v>
      </c>
      <c r="K258" s="51">
        <f>'[3]Daily Roster'!$K258</f>
        <v>0</v>
      </c>
      <c r="L258" s="51" t="str">
        <f>'[3]Daily Roster'!$L258</f>
        <v>Marisa</v>
      </c>
      <c r="M258" s="51">
        <f>'[3]Daily Roster'!$M258</f>
        <v>0</v>
      </c>
      <c r="N258" s="51">
        <f>'[3]Daily Roster'!$N258</f>
        <v>0</v>
      </c>
      <c r="O258" s="51">
        <f>'[3]Daily Roster'!$O258</f>
        <v>0</v>
      </c>
      <c r="P258" s="51">
        <f>'[3]Daily Roster'!$P258</f>
        <v>0</v>
      </c>
      <c r="Q258" s="51">
        <f>'[3]Daily Roster'!$Q258</f>
        <v>0</v>
      </c>
      <c r="R258" s="51">
        <f>'[3]Daily Roster'!$R258</f>
        <v>0</v>
      </c>
      <c r="S258" s="51" t="str">
        <f>'[3]Daily Roster'!$S258</f>
        <v>Arthur</v>
      </c>
      <c r="T258" s="51" t="str">
        <f>'[3]Daily Roster'!$T258</f>
        <v>Bunmi</v>
      </c>
      <c r="U258" s="51">
        <f>'[3]Daily Roster'!$U258</f>
        <v>0</v>
      </c>
      <c r="V258" s="51">
        <f>'[3]Daily Roster'!$V258</f>
        <v>0</v>
      </c>
      <c r="W258" s="51">
        <f>'[3]Daily Roster'!$W258</f>
        <v>0</v>
      </c>
      <c r="X258" s="51">
        <f>'[3]Daily Roster'!$X258</f>
        <v>0</v>
      </c>
      <c r="Y258" s="51">
        <f>'[3]Daily Roster'!$Y258</f>
        <v>0</v>
      </c>
      <c r="Z258" s="51">
        <f>'[3]Daily Roster'!$Z258</f>
        <v>0</v>
      </c>
      <c r="AA258" s="51">
        <f>'[3]Daily Roster'!$AA258</f>
        <v>0</v>
      </c>
      <c r="AB258" s="51">
        <f>'[3]Daily Roster'!$AB258</f>
        <v>0</v>
      </c>
      <c r="AC258" s="51" t="str">
        <f>'[3]Daily Roster'!$AC258</f>
        <v>S.Sturm</v>
      </c>
      <c r="AD258" s="51" t="str">
        <f>'[3]Daily Roster'!$AD258</f>
        <v>A.Chong</v>
      </c>
      <c r="AE258" s="51">
        <f>'[3]Daily Roster'!$AE258</f>
        <v>0</v>
      </c>
      <c r="AF258" s="51">
        <f>'[3]Daily Roster'!$AF258</f>
        <v>0</v>
      </c>
      <c r="AG258" s="51" t="str">
        <f>'[3]Daily Roster'!$AG258</f>
        <v>N.Dirnbauer</v>
      </c>
      <c r="AH258" s="51" t="str">
        <f>'[3]Daily Roster'!$AH258</f>
        <v>Graham</v>
      </c>
      <c r="AI258" s="51">
        <f>'[3]Daily Roster'!$AI258</f>
        <v>0</v>
      </c>
      <c r="AJ258" s="51">
        <f>'[3]Daily Roster'!$AJ258</f>
        <v>0</v>
      </c>
    </row>
    <row r="259" spans="1:36" x14ac:dyDescent="0.3">
      <c r="A259" s="7">
        <v>43825</v>
      </c>
      <c r="B259" s="1" t="s">
        <v>3</v>
      </c>
      <c r="C259" s="56">
        <f>'[3]Daily Roster'!$C259</f>
        <v>0</v>
      </c>
      <c r="D259" s="56" t="str">
        <f>'[3]Daily Roster'!$D259</f>
        <v>Hayley</v>
      </c>
      <c r="E259" s="51" t="str">
        <f>'[3]Daily Roster'!$E259</f>
        <v>qq</v>
      </c>
      <c r="F259" s="51" t="str">
        <f>'[3]Daily Roster'!$F259</f>
        <v>V.Hill</v>
      </c>
      <c r="G259" s="51" t="str">
        <f>'[3]Daily Roster'!$G259</f>
        <v>K.Tiong</v>
      </c>
      <c r="H259" s="51">
        <f>'[3]Daily Roster'!$H259</f>
        <v>0</v>
      </c>
      <c r="I259" s="51">
        <f>'[3]Daily Roster'!$I259</f>
        <v>0</v>
      </c>
      <c r="J259" s="51">
        <f>'[3]Daily Roster'!$J259</f>
        <v>0</v>
      </c>
      <c r="K259" s="51">
        <f>'[3]Daily Roster'!$K259</f>
        <v>0</v>
      </c>
      <c r="L259" s="51" t="str">
        <f>'[3]Daily Roster'!$L259</f>
        <v>Marisa</v>
      </c>
      <c r="M259" s="51">
        <f>'[3]Daily Roster'!$M259</f>
        <v>0</v>
      </c>
      <c r="N259" s="51">
        <f>'[3]Daily Roster'!$N259</f>
        <v>0</v>
      </c>
      <c r="O259" s="51">
        <f>'[3]Daily Roster'!$O259</f>
        <v>0</v>
      </c>
      <c r="P259" s="51">
        <f>'[3]Daily Roster'!$P259</f>
        <v>0</v>
      </c>
      <c r="Q259" s="51">
        <f>'[3]Daily Roster'!$Q259</f>
        <v>0</v>
      </c>
      <c r="R259" s="51">
        <f>'[3]Daily Roster'!$R259</f>
        <v>0</v>
      </c>
      <c r="S259" s="51" t="str">
        <f>'[3]Daily Roster'!$S259</f>
        <v>Arthur</v>
      </c>
      <c r="T259" s="51" t="str">
        <f>'[3]Daily Roster'!$T259</f>
        <v>Bunmi</v>
      </c>
      <c r="U259" s="51">
        <f>'[3]Daily Roster'!$U259</f>
        <v>0</v>
      </c>
      <c r="V259" s="51">
        <f>'[3]Daily Roster'!$V259</f>
        <v>0</v>
      </c>
      <c r="W259" s="51">
        <f>'[3]Daily Roster'!$W259</f>
        <v>0</v>
      </c>
      <c r="X259" s="51">
        <f>'[3]Daily Roster'!$X259</f>
        <v>0</v>
      </c>
      <c r="Y259" s="51">
        <f>'[3]Daily Roster'!$Y259</f>
        <v>0</v>
      </c>
      <c r="Z259" s="51">
        <f>'[3]Daily Roster'!$Z259</f>
        <v>0</v>
      </c>
      <c r="AA259" s="51">
        <f>'[3]Daily Roster'!$AA259</f>
        <v>0</v>
      </c>
      <c r="AB259" s="51">
        <f>'[3]Daily Roster'!$AB259</f>
        <v>0</v>
      </c>
      <c r="AC259" s="51" t="str">
        <f>'[3]Daily Roster'!$AC259</f>
        <v>S.Sturm</v>
      </c>
      <c r="AD259" s="51" t="str">
        <f>'[3]Daily Roster'!$AD259</f>
        <v>A.Chong</v>
      </c>
      <c r="AE259" s="51">
        <f>'[3]Daily Roster'!$AE259</f>
        <v>0</v>
      </c>
      <c r="AF259" s="51">
        <f>'[3]Daily Roster'!$AF259</f>
        <v>0</v>
      </c>
      <c r="AG259" s="51" t="str">
        <f>'[3]Daily Roster'!$AG259</f>
        <v>N.Dirnbauer</v>
      </c>
      <c r="AH259" s="51" t="str">
        <f>'[3]Daily Roster'!$AH259</f>
        <v>Graham</v>
      </c>
      <c r="AI259" s="51">
        <f>'[3]Daily Roster'!$AI259</f>
        <v>0</v>
      </c>
      <c r="AJ259" s="51">
        <f>'[3]Daily Roster'!$AJ259</f>
        <v>0</v>
      </c>
    </row>
    <row r="260" spans="1:36" x14ac:dyDescent="0.3">
      <c r="A260" s="7">
        <v>43826</v>
      </c>
      <c r="B260" s="1" t="s">
        <v>4</v>
      </c>
      <c r="C260" s="56">
        <f>'[3]Daily Roster'!$C260</f>
        <v>0</v>
      </c>
      <c r="D260" s="56" t="str">
        <f>'[3]Daily Roster'!$D260</f>
        <v>qq</v>
      </c>
      <c r="E260" s="51" t="str">
        <f>'[3]Daily Roster'!$E260</f>
        <v>qq</v>
      </c>
      <c r="F260" s="51" t="str">
        <f>'[3]Daily Roster'!$F260</f>
        <v>V.Hill</v>
      </c>
      <c r="G260" s="51" t="str">
        <f>'[3]Daily Roster'!$G260</f>
        <v>qq</v>
      </c>
      <c r="H260" s="51">
        <f>'[3]Daily Roster'!$H260</f>
        <v>0</v>
      </c>
      <c r="I260" s="51">
        <f>'[3]Daily Roster'!$I260</f>
        <v>0</v>
      </c>
      <c r="J260" s="51">
        <f>'[3]Daily Roster'!$J260</f>
        <v>0</v>
      </c>
      <c r="K260" s="51">
        <f>'[3]Daily Roster'!$K260</f>
        <v>0</v>
      </c>
      <c r="L260" s="51" t="str">
        <f>'[3]Daily Roster'!$L260</f>
        <v>qq</v>
      </c>
      <c r="M260" s="51">
        <f>'[3]Daily Roster'!$M260</f>
        <v>0</v>
      </c>
      <c r="N260" s="51">
        <f>'[3]Daily Roster'!$N260</f>
        <v>0</v>
      </c>
      <c r="O260" s="51">
        <f>'[3]Daily Roster'!$O260</f>
        <v>0</v>
      </c>
      <c r="P260" s="51">
        <f>'[3]Daily Roster'!$P260</f>
        <v>0</v>
      </c>
      <c r="Q260" s="51">
        <f>'[3]Daily Roster'!$Q260</f>
        <v>0</v>
      </c>
      <c r="R260" s="51">
        <f>'[3]Daily Roster'!$R260</f>
        <v>0</v>
      </c>
      <c r="S260" s="51" t="str">
        <f>'[3]Daily Roster'!$S260</f>
        <v>Arthur</v>
      </c>
      <c r="T260" s="51" t="str">
        <f>'[3]Daily Roster'!$T260</f>
        <v>Bunmi</v>
      </c>
      <c r="U260" s="51">
        <f>'[3]Daily Roster'!$U260</f>
        <v>0</v>
      </c>
      <c r="V260" s="51">
        <f>'[3]Daily Roster'!$V260</f>
        <v>0</v>
      </c>
      <c r="W260" s="51">
        <f>'[3]Daily Roster'!$W260</f>
        <v>0</v>
      </c>
      <c r="X260" s="51">
        <f>'[3]Daily Roster'!$X260</f>
        <v>0</v>
      </c>
      <c r="Y260" s="51">
        <f>'[3]Daily Roster'!$Y260</f>
        <v>0</v>
      </c>
      <c r="Z260" s="51">
        <f>'[3]Daily Roster'!$Z260</f>
        <v>0</v>
      </c>
      <c r="AA260" s="51">
        <f>'[3]Daily Roster'!$AA260</f>
        <v>0</v>
      </c>
      <c r="AB260" s="51">
        <f>'[3]Daily Roster'!$AB260</f>
        <v>0</v>
      </c>
      <c r="AC260" s="51" t="str">
        <f>'[3]Daily Roster'!$AC260</f>
        <v>S.Sturm</v>
      </c>
      <c r="AD260" s="51" t="str">
        <f>'[3]Daily Roster'!$AD260</f>
        <v>A.Chong</v>
      </c>
      <c r="AE260" s="51">
        <f>'[3]Daily Roster'!$AE260</f>
        <v>0</v>
      </c>
      <c r="AF260" s="51">
        <f>'[3]Daily Roster'!$AF260</f>
        <v>0</v>
      </c>
      <c r="AG260" s="51" t="str">
        <f>'[3]Daily Roster'!$AG260</f>
        <v>N.Dirnbauer</v>
      </c>
      <c r="AH260" s="51" t="str">
        <f>'[3]Daily Roster'!$AH260</f>
        <v>Graham</v>
      </c>
      <c r="AI260" s="51">
        <f>'[3]Daily Roster'!$AI260</f>
        <v>0</v>
      </c>
      <c r="AJ260" s="51">
        <f>'[3]Daily Roster'!$AJ260</f>
        <v>0</v>
      </c>
    </row>
    <row r="261" spans="1:36" x14ac:dyDescent="0.3">
      <c r="A261" s="7">
        <v>43829</v>
      </c>
      <c r="B261" s="1" t="s">
        <v>5</v>
      </c>
      <c r="C261" s="56">
        <f>'[3]Daily Roster'!$C261</f>
        <v>0</v>
      </c>
      <c r="D261" s="56" t="str">
        <f>'[3]Daily Roster'!$D261</f>
        <v>Bronwyn</v>
      </c>
      <c r="E261" s="51" t="str">
        <f>'[3]Daily Roster'!$E261</f>
        <v>Stav</v>
      </c>
      <c r="F261" s="51" t="str">
        <f>'[3]Daily Roster'!$F261</f>
        <v>V.Hill</v>
      </c>
      <c r="G261" s="51" t="str">
        <f>'[3]Daily Roster'!$G261</f>
        <v>qq</v>
      </c>
      <c r="H261" s="51">
        <f>'[3]Daily Roster'!$H261</f>
        <v>0</v>
      </c>
      <c r="I261" s="51">
        <f>'[3]Daily Roster'!$I261</f>
        <v>0</v>
      </c>
      <c r="J261" s="51">
        <f>'[3]Daily Roster'!$J261</f>
        <v>0</v>
      </c>
      <c r="K261" s="51">
        <f>'[3]Daily Roster'!$K261</f>
        <v>0</v>
      </c>
      <c r="L261" s="51" t="str">
        <f>'[3]Daily Roster'!$L261</f>
        <v>qq</v>
      </c>
      <c r="M261" s="51">
        <f>'[3]Daily Roster'!$M261</f>
        <v>0</v>
      </c>
      <c r="N261" s="51">
        <f>'[3]Daily Roster'!$N261</f>
        <v>0</v>
      </c>
      <c r="O261" s="51">
        <f>'[3]Daily Roster'!$O261</f>
        <v>0</v>
      </c>
      <c r="P261" s="51">
        <f>'[3]Daily Roster'!$P261</f>
        <v>0</v>
      </c>
      <c r="Q261" s="51">
        <f>'[3]Daily Roster'!$Q261</f>
        <v>0</v>
      </c>
      <c r="R261" s="51">
        <f>'[3]Daily Roster'!$R261</f>
        <v>0</v>
      </c>
      <c r="S261" s="51" t="str">
        <f>'[3]Daily Roster'!$S261</f>
        <v>Arthur</v>
      </c>
      <c r="T261" s="51" t="str">
        <f>'[3]Daily Roster'!$T261</f>
        <v>Bunmi</v>
      </c>
      <c r="U261" s="51">
        <f>'[3]Daily Roster'!$U261</f>
        <v>0</v>
      </c>
      <c r="V261" s="51">
        <f>'[3]Daily Roster'!$V261</f>
        <v>0</v>
      </c>
      <c r="W261" s="51">
        <f>'[3]Daily Roster'!$W261</f>
        <v>0</v>
      </c>
      <c r="X261" s="51">
        <f>'[3]Daily Roster'!$X261</f>
        <v>0</v>
      </c>
      <c r="Y261" s="51">
        <f>'[3]Daily Roster'!$Y261</f>
        <v>0</v>
      </c>
      <c r="Z261" s="51">
        <f>'[3]Daily Roster'!$Z261</f>
        <v>0</v>
      </c>
      <c r="AA261" s="51">
        <f>'[3]Daily Roster'!$AA261</f>
        <v>0</v>
      </c>
      <c r="AB261" s="51">
        <f>'[3]Daily Roster'!$AB261</f>
        <v>0</v>
      </c>
      <c r="AC261" s="51" t="str">
        <f>'[3]Daily Roster'!$AC261</f>
        <v>S.Sturm</v>
      </c>
      <c r="AD261" s="51" t="str">
        <f>'[3]Daily Roster'!$AD261</f>
        <v>A.Chong</v>
      </c>
      <c r="AE261" s="51">
        <f>'[3]Daily Roster'!$AE261</f>
        <v>0</v>
      </c>
      <c r="AF261" s="51">
        <f>'[3]Daily Roster'!$AF261</f>
        <v>0</v>
      </c>
      <c r="AG261" s="51" t="str">
        <f>'[3]Daily Roster'!$AG261</f>
        <v>N.Dirnbauer</v>
      </c>
      <c r="AH261" s="51" t="str">
        <f>'[3]Daily Roster'!$AH261</f>
        <v>Graham</v>
      </c>
      <c r="AI261" s="51">
        <f>'[3]Daily Roster'!$AI261</f>
        <v>0</v>
      </c>
      <c r="AJ261" s="51">
        <f>'[3]Daily Roster'!$AJ261</f>
        <v>0</v>
      </c>
    </row>
    <row r="262" spans="1:36" x14ac:dyDescent="0.3">
      <c r="A262" s="7">
        <v>43830</v>
      </c>
      <c r="B262" s="1" t="s">
        <v>1</v>
      </c>
      <c r="C262" s="56">
        <f>'[3]Daily Roster'!$C262</f>
        <v>0</v>
      </c>
      <c r="D262" s="56" t="str">
        <f>'[3]Daily Roster'!$D262</f>
        <v>Bronwyn</v>
      </c>
      <c r="E262" s="51" t="str">
        <f>'[3]Daily Roster'!$E262</f>
        <v>qq</v>
      </c>
      <c r="F262" s="51" t="str">
        <f>'[3]Daily Roster'!$F262</f>
        <v>V.Hill</v>
      </c>
      <c r="G262" s="51" t="str">
        <f>'[3]Daily Roster'!$G262</f>
        <v>K.Tiong</v>
      </c>
      <c r="H262" s="51">
        <f>'[3]Daily Roster'!$H262</f>
        <v>0</v>
      </c>
      <c r="I262" s="51">
        <f>'[3]Daily Roster'!$I262</f>
        <v>0</v>
      </c>
      <c r="J262" s="51">
        <f>'[3]Daily Roster'!$J262</f>
        <v>0</v>
      </c>
      <c r="K262" s="51">
        <f>'[3]Daily Roster'!$K262</f>
        <v>0</v>
      </c>
      <c r="L262" s="51" t="str">
        <f>'[3]Daily Roster'!$L262</f>
        <v>Marisa</v>
      </c>
      <c r="M262" s="51">
        <f>'[3]Daily Roster'!$M262</f>
        <v>0</v>
      </c>
      <c r="N262" s="51">
        <f>'[3]Daily Roster'!$N262</f>
        <v>0</v>
      </c>
      <c r="O262" s="51">
        <f>'[3]Daily Roster'!$O262</f>
        <v>0</v>
      </c>
      <c r="P262" s="51">
        <f>'[3]Daily Roster'!$P262</f>
        <v>0</v>
      </c>
      <c r="Q262" s="51">
        <f>'[3]Daily Roster'!$Q262</f>
        <v>0</v>
      </c>
      <c r="R262" s="51">
        <f>'[3]Daily Roster'!$R262</f>
        <v>0</v>
      </c>
      <c r="S262" s="51" t="str">
        <f>'[3]Daily Roster'!$S262</f>
        <v>Arthur</v>
      </c>
      <c r="T262" s="51" t="str">
        <f>'[3]Daily Roster'!$T262</f>
        <v>Bunmi</v>
      </c>
      <c r="U262" s="51">
        <f>'[3]Daily Roster'!$U262</f>
        <v>0</v>
      </c>
      <c r="V262" s="51">
        <f>'[3]Daily Roster'!$V262</f>
        <v>0</v>
      </c>
      <c r="W262" s="51">
        <f>'[3]Daily Roster'!$W262</f>
        <v>0</v>
      </c>
      <c r="X262" s="51">
        <f>'[3]Daily Roster'!$X262</f>
        <v>0</v>
      </c>
      <c r="Y262" s="51">
        <f>'[3]Daily Roster'!$Y262</f>
        <v>0</v>
      </c>
      <c r="Z262" s="51">
        <f>'[3]Daily Roster'!$Z262</f>
        <v>0</v>
      </c>
      <c r="AA262" s="51">
        <f>'[3]Daily Roster'!$AA262</f>
        <v>0</v>
      </c>
      <c r="AB262" s="51">
        <f>'[3]Daily Roster'!$AB262</f>
        <v>0</v>
      </c>
      <c r="AC262" s="51" t="str">
        <f>'[3]Daily Roster'!$AC262</f>
        <v>S.Sturm</v>
      </c>
      <c r="AD262" s="51" t="str">
        <f>'[3]Daily Roster'!$AD262</f>
        <v>A.Chong</v>
      </c>
      <c r="AE262" s="51">
        <f>'[3]Daily Roster'!$AE262</f>
        <v>0</v>
      </c>
      <c r="AF262" s="51">
        <f>'[3]Daily Roster'!$AF262</f>
        <v>0</v>
      </c>
      <c r="AG262" s="51" t="str">
        <f>'[3]Daily Roster'!$AG262</f>
        <v>N.Dirnbauer</v>
      </c>
      <c r="AH262" s="51" t="str">
        <f>'[3]Daily Roster'!$AH262</f>
        <v>Graham</v>
      </c>
      <c r="AI262" s="51">
        <f>'[3]Daily Roster'!$AI262</f>
        <v>0</v>
      </c>
      <c r="AJ262" s="51">
        <f>'[3]Daily Roster'!$AJ262</f>
        <v>0</v>
      </c>
    </row>
    <row r="263" spans="1:36" x14ac:dyDescent="0.3">
      <c r="A263" s="226"/>
      <c r="B263" s="222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56"/>
    </row>
    <row r="264" spans="1:36" x14ac:dyDescent="0.3">
      <c r="A264" s="226"/>
      <c r="B264" s="222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56"/>
    </row>
    <row r="265" spans="1:36" x14ac:dyDescent="0.3">
      <c r="A265" s="226"/>
      <c r="B265" s="222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56"/>
    </row>
    <row r="266" spans="1:36" x14ac:dyDescent="0.3">
      <c r="A266" s="226"/>
      <c r="B266" s="222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56"/>
    </row>
    <row r="267" spans="1:36" x14ac:dyDescent="0.3">
      <c r="B267" s="62" t="s">
        <v>81</v>
      </c>
      <c r="Y267" s="56">
        <f>'[3]Daily Roster'!$AH272</f>
        <v>0</v>
      </c>
    </row>
    <row r="268" spans="1:36" x14ac:dyDescent="0.3">
      <c r="B268" s="62" t="s">
        <v>82</v>
      </c>
      <c r="Y268" s="56">
        <f>'[3]Daily Roster'!$AH273</f>
        <v>0</v>
      </c>
    </row>
    <row r="269" spans="1:36" x14ac:dyDescent="0.3">
      <c r="B269" s="62" t="s">
        <v>83</v>
      </c>
      <c r="Y269" s="56">
        <f>'[3]Daily Roster'!$AH274</f>
        <v>0</v>
      </c>
    </row>
    <row r="270" spans="1:36" x14ac:dyDescent="0.3">
      <c r="B270" s="62" t="s">
        <v>84</v>
      </c>
      <c r="Y270" s="56">
        <f>'[3]Daily Roster'!$AH275</f>
        <v>0</v>
      </c>
    </row>
    <row r="271" spans="1:36" x14ac:dyDescent="0.3">
      <c r="B271" s="62" t="s">
        <v>85</v>
      </c>
      <c r="Y271" s="56">
        <f>'[3]Daily Roster'!$AH276</f>
        <v>0</v>
      </c>
    </row>
  </sheetData>
  <conditionalFormatting sqref="R272:XFD1048576 C267:Q1048576 R267:X271 C1:XFD1 C2:X266 Y2:XFD271">
    <cfRule type="containsText" dxfId="17" priority="64" operator="containsText" text="blank">
      <formula>NOT(ISERROR(SEARCH("blank",C1)))</formula>
    </cfRule>
  </conditionalFormatting>
  <conditionalFormatting sqref="A1:B266">
    <cfRule type="containsText" dxfId="16" priority="1" operator="containsText" text="qq">
      <formula>NOT(ISERROR(SEARCH("qq",A1)))</formula>
    </cfRule>
    <cfRule type="containsText" dxfId="15" priority="2" operator="containsText" text="Public Holiday">
      <formula>NOT(ISERROR(SEARCH("Public Holiday",A1)))</formula>
    </cfRule>
    <cfRule type="containsText" dxfId="14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horizont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2"/>
  <sheetViews>
    <sheetView workbookViewId="0">
      <pane xSplit="1" topLeftCell="B1" activePane="topRight" state="frozen"/>
      <selection pane="topRight" activeCell="A2" sqref="A2:A241"/>
    </sheetView>
  </sheetViews>
  <sheetFormatPr defaultColWidth="12.25" defaultRowHeight="16.5" x14ac:dyDescent="0.3"/>
  <cols>
    <col min="1" max="1" width="9.375" style="8" bestFit="1" customWidth="1"/>
    <col min="2" max="2" width="12.625" customWidth="1"/>
    <col min="3" max="3" width="21.25" bestFit="1" customWidth="1"/>
    <col min="4" max="4" width="30.625" bestFit="1" customWidth="1"/>
    <col min="5" max="5" width="11.875" bestFit="1" customWidth="1"/>
    <col min="6" max="6" width="18.25" bestFit="1" customWidth="1"/>
    <col min="7" max="7" width="11.875" bestFit="1" customWidth="1"/>
    <col min="8" max="8" width="15.375" bestFit="1" customWidth="1"/>
    <col min="9" max="9" width="23.625" bestFit="1" customWidth="1"/>
    <col min="10" max="10" width="14.75" bestFit="1" customWidth="1"/>
    <col min="11" max="11" width="16.125" bestFit="1" customWidth="1"/>
    <col min="12" max="12" width="21.25" bestFit="1" customWidth="1"/>
    <col min="13" max="20" width="15.5" bestFit="1" customWidth="1"/>
  </cols>
  <sheetData>
    <row r="1" spans="1:20" s="115" customFormat="1" x14ac:dyDescent="0.3">
      <c r="A1" s="6"/>
      <c r="B1" s="2"/>
      <c r="C1" s="51" t="str">
        <f>'[5]Daily Roster'!$C1</f>
        <v>Nest MONASH NEWBORN</v>
      </c>
      <c r="D1" s="51" t="str">
        <f>'[5]Daily Roster'!$D1</f>
        <v>4A Canopy</v>
      </c>
      <c r="E1" s="51" t="str">
        <f>'[5]Daily Roster'!$E1</f>
        <v>3A Forest</v>
      </c>
      <c r="F1" s="51" t="str">
        <f>'[5]Daily Roster'!$F1</f>
        <v>4C Reef Cancer Centre</v>
      </c>
      <c r="G1" s="51" t="str">
        <f>'[5]Daily Roster'!$G1</f>
        <v xml:space="preserve">MN SUPPORT </v>
      </c>
      <c r="H1" s="51" t="str">
        <f>'[5]Daily Roster'!$H1</f>
        <v>PICU / AVIARY</v>
      </c>
      <c r="I1" s="51" t="str">
        <f>'[5]Daily Roster'!$I1</f>
        <v>INTERN 1</v>
      </c>
      <c r="J1" s="51" t="str">
        <f>'[5]Daily Roster'!$J1</f>
        <v>MCH DISPENSARY MANAGER</v>
      </c>
      <c r="K1" s="51" t="str">
        <f>'[5]Daily Roster'!$K1</f>
        <v>MCH DISPENSARY</v>
      </c>
      <c r="L1" s="51" t="str">
        <f>'[5]Daily Roster'!$L1</f>
        <v>MCH ASEPTIC SUITE</v>
      </c>
      <c r="M1" s="51" t="str">
        <f>'[5]Daily Roster'!$M1</f>
        <v>Associate Deputy Director</v>
      </c>
      <c r="N1" s="51" t="str">
        <f>'[5]Daily Roster'!$N1</f>
        <v>INTERN 2</v>
      </c>
      <c r="O1" s="51" t="str">
        <f>'[5]Daily Roster'!$O1</f>
        <v>MCH DISP TRAINING</v>
      </c>
      <c r="P1" s="51" t="str">
        <f>'[5]Daily Roster'!$P1</f>
        <v>Support</v>
      </c>
      <c r="Q1" s="51" t="str">
        <f>'[5]Daily Roster'!$Q1</f>
        <v>StEP Student</v>
      </c>
      <c r="R1" s="51" t="str">
        <f>'[5]Daily Roster'!$R1</f>
        <v>Smart Pumps</v>
      </c>
      <c r="S1" s="51" t="str">
        <f>'[5]Daily Roster'!$S1</f>
        <v>EMR meetings</v>
      </c>
      <c r="T1" s="51" t="str">
        <f>'[5]Daily Roster'!$T1</f>
        <v>French Student</v>
      </c>
    </row>
    <row r="2" spans="1:20" x14ac:dyDescent="0.3">
      <c r="A2" s="7">
        <v>43466</v>
      </c>
      <c r="B2" s="1" t="s">
        <v>1</v>
      </c>
      <c r="C2" s="56" t="str">
        <f>'[5]Daily Roster'!$C2</f>
        <v>Public Holiday</v>
      </c>
      <c r="D2" s="56" t="str">
        <f>'[5]Daily Roster'!$D2</f>
        <v>Public Holiday</v>
      </c>
      <c r="E2" s="56" t="str">
        <f>'[5]Daily Roster'!$E2</f>
        <v>Public Holiday</v>
      </c>
      <c r="F2" s="56" t="str">
        <f>'[5]Daily Roster'!$F2</f>
        <v>Public Holiday</v>
      </c>
      <c r="G2" s="56" t="str">
        <f>'[5]Daily Roster'!$G2</f>
        <v>Public Holiday</v>
      </c>
      <c r="H2" s="56" t="str">
        <f>'[5]Daily Roster'!$H2</f>
        <v>Public Holiday</v>
      </c>
      <c r="I2" s="56" t="str">
        <f>'[5]Daily Roster'!$I2</f>
        <v>Public Holiday</v>
      </c>
      <c r="J2" s="56" t="str">
        <f>'[5]Daily Roster'!$J2</f>
        <v>Public Holiday</v>
      </c>
      <c r="K2" s="56" t="str">
        <f>'[5]Daily Roster'!$K2</f>
        <v>Public Holiday</v>
      </c>
      <c r="L2" s="56" t="str">
        <f>'[5]Daily Roster'!$L2</f>
        <v>Public Holiday</v>
      </c>
      <c r="M2" s="56" t="str">
        <f>'[5]Daily Roster'!$M2</f>
        <v>Public Holiday</v>
      </c>
      <c r="N2" s="56" t="str">
        <f>'[5]Daily Roster'!$N2</f>
        <v>Public Holiday</v>
      </c>
      <c r="O2" s="56" t="str">
        <f>'[5]Daily Roster'!$O2</f>
        <v>Public Holiday</v>
      </c>
      <c r="P2" s="56" t="str">
        <f>'[5]Daily Roster'!$P2</f>
        <v>Public Holiday</v>
      </c>
      <c r="Q2" s="56" t="str">
        <f>'[5]Daily Roster'!$Q2</f>
        <v>Public Holiday</v>
      </c>
      <c r="R2" s="56" t="str">
        <f>'[5]Daily Roster'!$R2</f>
        <v>Public Holiday</v>
      </c>
      <c r="S2" s="56" t="str">
        <f>'[5]Daily Roster'!$S2</f>
        <v>Public Holiday</v>
      </c>
      <c r="T2" s="56" t="str">
        <f>'[5]Daily Roster'!$T2</f>
        <v>Public Holiday</v>
      </c>
    </row>
    <row r="3" spans="1:20" x14ac:dyDescent="0.3">
      <c r="A3" s="7">
        <v>43467</v>
      </c>
      <c r="B3" s="1" t="s">
        <v>2</v>
      </c>
      <c r="C3" s="56" t="str">
        <f>'[5]Daily Roster'!$C3</f>
        <v>Christine</v>
      </c>
      <c r="D3" s="56" t="str">
        <f>'[5]Daily Roster'!$D3</f>
        <v>Sneha</v>
      </c>
      <c r="E3" s="56" t="str">
        <f>'[5]Daily Roster'!$E3</f>
        <v>Georgia</v>
      </c>
      <c r="F3" s="56" t="str">
        <f>'[5]Daily Roster'!$F3</f>
        <v>J.Drummond</v>
      </c>
      <c r="G3" s="56" t="str">
        <f>'[5]Daily Roster'!$G3</f>
        <v>Angelica</v>
      </c>
      <c r="H3" s="56" t="str">
        <f>'[5]Daily Roster'!$H3</f>
        <v>E.Hu</v>
      </c>
      <c r="I3" s="56" t="str">
        <f>'[5]Daily Roster'!$I3</f>
        <v>Nha</v>
      </c>
      <c r="J3" s="56" t="str">
        <f>'[5]Daily Roster'!$J3</f>
        <v>Vineeth</v>
      </c>
      <c r="K3" s="56" t="str">
        <f>'[5]Daily Roster'!$K3</f>
        <v>Janki</v>
      </c>
      <c r="L3" s="56">
        <f>'[5]Daily Roster'!$L3</f>
        <v>0</v>
      </c>
      <c r="M3" s="56">
        <f>'[5]Daily Roster'!$M3</f>
        <v>0</v>
      </c>
      <c r="N3" s="56">
        <f>'[5]Daily Roster'!$N3</f>
        <v>0</v>
      </c>
      <c r="O3" s="56">
        <f>'[5]Daily Roster'!$O3</f>
        <v>0</v>
      </c>
      <c r="P3" s="56" t="str">
        <f>'[5]Daily Roster'!$P3</f>
        <v>Nadi (4A)</v>
      </c>
      <c r="Q3" s="56">
        <f>'[5]Daily Roster'!$Q3</f>
        <v>0</v>
      </c>
      <c r="R3" s="56">
        <f>'[5]Daily Roster'!$R3</f>
        <v>0</v>
      </c>
      <c r="S3" s="56">
        <f>'[5]Daily Roster'!$S3</f>
        <v>0</v>
      </c>
      <c r="T3" s="56">
        <f>'[5]Daily Roster'!$T3</f>
        <v>0</v>
      </c>
    </row>
    <row r="4" spans="1:20" x14ac:dyDescent="0.3">
      <c r="A4" s="7">
        <v>43468</v>
      </c>
      <c r="B4" s="1" t="s">
        <v>3</v>
      </c>
      <c r="C4" s="56" t="str">
        <f>'[5]Daily Roster'!$C4</f>
        <v>Christine</v>
      </c>
      <c r="D4" s="56" t="str">
        <f>'[5]Daily Roster'!$D4</f>
        <v>Sneha</v>
      </c>
      <c r="E4" s="56" t="str">
        <f>'[5]Daily Roster'!$E4</f>
        <v>Georgia</v>
      </c>
      <c r="F4" s="56" t="str">
        <f>'[5]Daily Roster'!$F4</f>
        <v>L.Janson</v>
      </c>
      <c r="G4" s="56" t="str">
        <f>'[5]Daily Roster'!$G4</f>
        <v>Angelica</v>
      </c>
      <c r="H4" s="56" t="str">
        <f>'[5]Daily Roster'!$H4</f>
        <v>Kelly (&lt;3 pm)</v>
      </c>
      <c r="I4" s="56" t="str">
        <f>'[5]Daily Roster'!$I4</f>
        <v>Nha</v>
      </c>
      <c r="J4" s="56" t="str">
        <f>'[5]Daily Roster'!$J4</f>
        <v>Vineeth</v>
      </c>
      <c r="K4" s="56" t="str">
        <f>'[5]Daily Roster'!$K4</f>
        <v>Janki</v>
      </c>
      <c r="L4" s="56">
        <f>'[5]Daily Roster'!$L4</f>
        <v>0</v>
      </c>
      <c r="M4" s="56">
        <f>'[5]Daily Roster'!$M4</f>
        <v>0</v>
      </c>
      <c r="N4" s="56">
        <f>'[5]Daily Roster'!$N4</f>
        <v>0</v>
      </c>
      <c r="O4" s="56">
        <f>'[5]Daily Roster'!$O4</f>
        <v>0</v>
      </c>
      <c r="P4" s="56" t="str">
        <f>'[5]Daily Roster'!$P4</f>
        <v>Nadi (4A)</v>
      </c>
      <c r="Q4" s="56">
        <f>'[5]Daily Roster'!$Q4</f>
        <v>0</v>
      </c>
      <c r="R4" s="56">
        <f>'[5]Daily Roster'!$R4</f>
        <v>0</v>
      </c>
      <c r="S4" s="56">
        <f>'[5]Daily Roster'!$S4</f>
        <v>0</v>
      </c>
      <c r="T4" s="56">
        <f>'[5]Daily Roster'!$T4</f>
        <v>0</v>
      </c>
    </row>
    <row r="5" spans="1:20" x14ac:dyDescent="0.3">
      <c r="A5" s="7">
        <v>43469</v>
      </c>
      <c r="B5" s="1" t="s">
        <v>4</v>
      </c>
      <c r="C5" s="56" t="str">
        <f>'[5]Daily Roster'!$C5</f>
        <v>Christine</v>
      </c>
      <c r="D5" s="56" t="str">
        <f>'[5]Daily Roster'!$D5</f>
        <v>Sherine</v>
      </c>
      <c r="E5" s="56" t="str">
        <f>'[5]Daily Roster'!$E5</f>
        <v>Georgia</v>
      </c>
      <c r="F5" s="56" t="str">
        <f>'[5]Daily Roster'!$F5</f>
        <v>J.Drummond</v>
      </c>
      <c r="G5" s="56" t="str">
        <f>'[5]Daily Roster'!$G5</f>
        <v>Angelica</v>
      </c>
      <c r="H5" s="56" t="str">
        <f>'[5]Daily Roster'!$H5</f>
        <v>Emma</v>
      </c>
      <c r="I5" s="56" t="str">
        <f>'[5]Daily Roster'!$I5</f>
        <v>Nha</v>
      </c>
      <c r="J5" s="56" t="str">
        <f>'[5]Daily Roster'!$J5</f>
        <v>Vineeth</v>
      </c>
      <c r="K5" s="56" t="str">
        <f>'[5]Daily Roster'!$K5</f>
        <v>Janki</v>
      </c>
      <c r="L5" s="56">
        <f>'[5]Daily Roster'!$L5</f>
        <v>0</v>
      </c>
      <c r="M5" s="56">
        <f>'[5]Daily Roster'!$M5</f>
        <v>0</v>
      </c>
      <c r="N5" s="56">
        <f>'[5]Daily Roster'!$N5</f>
        <v>0</v>
      </c>
      <c r="O5" s="56">
        <f>'[5]Daily Roster'!$O5</f>
        <v>0</v>
      </c>
      <c r="P5" s="56" t="str">
        <f>'[5]Daily Roster'!$P5</f>
        <v>Nadi (4A)</v>
      </c>
      <c r="Q5" s="56">
        <f>'[5]Daily Roster'!$Q5</f>
        <v>0</v>
      </c>
      <c r="R5" s="56">
        <f>'[5]Daily Roster'!$R5</f>
        <v>0</v>
      </c>
      <c r="S5" s="56">
        <f>'[5]Daily Roster'!$S5</f>
        <v>0</v>
      </c>
      <c r="T5" s="56">
        <f>'[5]Daily Roster'!$T5</f>
        <v>0</v>
      </c>
    </row>
    <row r="6" spans="1:20" x14ac:dyDescent="0.3">
      <c r="A6" s="7">
        <v>43472</v>
      </c>
      <c r="B6" s="1" t="s">
        <v>5</v>
      </c>
      <c r="C6" s="56" t="str">
        <f>'[5]Daily Roster'!$C6</f>
        <v>Christine</v>
      </c>
      <c r="D6" s="56" t="str">
        <f>'[5]Daily Roster'!$D6</f>
        <v>Sherine</v>
      </c>
      <c r="E6" s="56" t="str">
        <f>'[5]Daily Roster'!$E6</f>
        <v>Nadi</v>
      </c>
      <c r="F6" s="56" t="str">
        <f>'[5]Daily Roster'!$F6</f>
        <v>J.Drummond</v>
      </c>
      <c r="G6" s="56" t="str">
        <f>'[5]Daily Roster'!$G6</f>
        <v>Angelica</v>
      </c>
      <c r="H6" s="56" t="str">
        <f>'[5]Daily Roster'!$H6</f>
        <v>Emma</v>
      </c>
      <c r="I6" s="56" t="str">
        <f>'[5]Daily Roster'!$I6</f>
        <v>Tinh</v>
      </c>
      <c r="J6" s="56" t="str">
        <f>'[5]Daily Roster'!$J6</f>
        <v>Vineeth</v>
      </c>
      <c r="K6" s="56" t="str">
        <f>'[5]Daily Roster'!$K6</f>
        <v>A.Alex</v>
      </c>
      <c r="L6" s="56">
        <f>'[5]Daily Roster'!$L6</f>
        <v>0</v>
      </c>
      <c r="M6" s="56">
        <f>'[5]Daily Roster'!$M6</f>
        <v>0</v>
      </c>
      <c r="N6" s="56" t="str">
        <f>'[5]Daily Roster'!$N6</f>
        <v>Lauren</v>
      </c>
      <c r="O6" s="56">
        <f>'[5]Daily Roster'!$O6</f>
        <v>0</v>
      </c>
      <c r="P6" s="56">
        <f>'[5]Daily Roster'!$P6</f>
        <v>0</v>
      </c>
      <c r="Q6" s="56" t="str">
        <f>'[5]Daily Roster'!$Q6</f>
        <v>Student 3A</v>
      </c>
      <c r="R6" s="56">
        <f>'[5]Daily Roster'!$R6</f>
        <v>0</v>
      </c>
      <c r="S6" s="56">
        <f>'[5]Daily Roster'!$S6</f>
        <v>0</v>
      </c>
      <c r="T6" s="56">
        <f>'[5]Daily Roster'!$T6</f>
        <v>0</v>
      </c>
    </row>
    <row r="7" spans="1:20" x14ac:dyDescent="0.3">
      <c r="A7" s="7">
        <v>43473</v>
      </c>
      <c r="B7" s="1" t="s">
        <v>1</v>
      </c>
      <c r="C7" s="56" t="str">
        <f>'[5]Daily Roster'!$C7</f>
        <v>Christine</v>
      </c>
      <c r="D7" s="56" t="str">
        <f>'[5]Daily Roster'!$D7</f>
        <v>Sherine</v>
      </c>
      <c r="E7" s="56" t="str">
        <f>'[5]Daily Roster'!$E7</f>
        <v>Nadi</v>
      </c>
      <c r="F7" s="56" t="str">
        <f>'[5]Daily Roster'!$F7</f>
        <v>J.Drummond</v>
      </c>
      <c r="G7" s="56" t="str">
        <f>'[5]Daily Roster'!$G7</f>
        <v>Angelica</v>
      </c>
      <c r="H7" s="56" t="str">
        <f>'[5]Daily Roster'!$H7</f>
        <v>E.Hu</v>
      </c>
      <c r="I7" s="56" t="str">
        <f>'[5]Daily Roster'!$I7</f>
        <v>Tinh</v>
      </c>
      <c r="J7" s="56" t="str">
        <f>'[5]Daily Roster'!$J7</f>
        <v>Vineeth</v>
      </c>
      <c r="K7" s="56" t="str">
        <f>'[5]Daily Roster'!$K7</f>
        <v>A.Alex</v>
      </c>
      <c r="L7" s="56">
        <f>'[5]Daily Roster'!$L7</f>
        <v>0</v>
      </c>
      <c r="M7" s="56">
        <f>'[5]Daily Roster'!$M7</f>
        <v>0</v>
      </c>
      <c r="N7" s="56" t="str">
        <f>'[5]Daily Roster'!$N7</f>
        <v>Lauren</v>
      </c>
      <c r="O7" s="56">
        <f>'[5]Daily Roster'!$O7</f>
        <v>0</v>
      </c>
      <c r="P7" s="56">
        <f>'[5]Daily Roster'!$P7</f>
        <v>0</v>
      </c>
      <c r="Q7" s="56" t="str">
        <f>'[5]Daily Roster'!$Q7</f>
        <v>Student 3A</v>
      </c>
      <c r="R7" s="56">
        <f>'[5]Daily Roster'!$R7</f>
        <v>0</v>
      </c>
      <c r="S7" s="56">
        <f>'[5]Daily Roster'!$S7</f>
        <v>0</v>
      </c>
      <c r="T7" s="56">
        <f>'[5]Daily Roster'!$T7</f>
        <v>0</v>
      </c>
    </row>
    <row r="8" spans="1:20" x14ac:dyDescent="0.3">
      <c r="A8" s="7">
        <v>43474</v>
      </c>
      <c r="B8" s="1" t="s">
        <v>2</v>
      </c>
      <c r="C8" s="56" t="str">
        <f>'[5]Daily Roster'!$C8</f>
        <v>Christine</v>
      </c>
      <c r="D8" s="56" t="str">
        <f>'[5]Daily Roster'!$D8</f>
        <v>Emma</v>
      </c>
      <c r="E8" s="56" t="str">
        <f>'[5]Daily Roster'!$E8</f>
        <v>Sherine</v>
      </c>
      <c r="F8" s="56" t="str">
        <f>'[5]Daily Roster'!$F8</f>
        <v>J.Drummond</v>
      </c>
      <c r="G8" s="56" t="str">
        <f>'[5]Daily Roster'!$G8</f>
        <v>Angelica</v>
      </c>
      <c r="H8" s="56" t="str">
        <f>'[5]Daily Roster'!$H8</f>
        <v>E.Hu</v>
      </c>
      <c r="I8" s="56" t="str">
        <f>'[5]Daily Roster'!$I8</f>
        <v>qq</v>
      </c>
      <c r="J8" s="56" t="str">
        <f>'[5]Daily Roster'!$J8</f>
        <v>Vineeth</v>
      </c>
      <c r="K8" s="56" t="str">
        <f>'[5]Daily Roster'!$K8</f>
        <v>A.Alex</v>
      </c>
      <c r="L8" s="56">
        <f>'[5]Daily Roster'!$L8</f>
        <v>0</v>
      </c>
      <c r="M8" s="56">
        <f>'[5]Daily Roster'!$M8</f>
        <v>0</v>
      </c>
      <c r="N8" s="56" t="str">
        <f>'[5]Daily Roster'!$N8</f>
        <v>qq</v>
      </c>
      <c r="O8" s="56">
        <f>'[5]Daily Roster'!$O8</f>
        <v>0</v>
      </c>
      <c r="P8" s="56">
        <f>'[5]Daily Roster'!$P8</f>
        <v>0</v>
      </c>
      <c r="Q8" s="56" t="str">
        <f>'[5]Daily Roster'!$Q8</f>
        <v>Student 3A</v>
      </c>
      <c r="R8" s="56">
        <f>'[5]Daily Roster'!$R8</f>
        <v>0</v>
      </c>
      <c r="S8" s="56">
        <f>'[5]Daily Roster'!$S8</f>
        <v>0</v>
      </c>
      <c r="T8" s="56">
        <f>'[5]Daily Roster'!$T8</f>
        <v>0</v>
      </c>
    </row>
    <row r="9" spans="1:20" x14ac:dyDescent="0.3">
      <c r="A9" s="7">
        <v>43475</v>
      </c>
      <c r="B9" s="1" t="s">
        <v>3</v>
      </c>
      <c r="C9" s="56" t="str">
        <f>'[5]Daily Roster'!$C9</f>
        <v>Christine</v>
      </c>
      <c r="D9" s="56" t="str">
        <f>'[5]Daily Roster'!$D9</f>
        <v>Sherine</v>
      </c>
      <c r="E9" s="56" t="str">
        <f>'[5]Daily Roster'!$E9</f>
        <v>Nadi</v>
      </c>
      <c r="F9" s="56" t="str">
        <f>'[5]Daily Roster'!$F9</f>
        <v>J.Drummond</v>
      </c>
      <c r="G9" s="56" t="str">
        <f>'[5]Daily Roster'!$G9</f>
        <v>Angelica</v>
      </c>
      <c r="H9" s="56" t="str">
        <f>'[5]Daily Roster'!$H9</f>
        <v>Emma</v>
      </c>
      <c r="I9" s="56" t="str">
        <f>'[5]Daily Roster'!$I9</f>
        <v>Tinh</v>
      </c>
      <c r="J9" s="56" t="str">
        <f>'[5]Daily Roster'!$J9</f>
        <v>Vineeth</v>
      </c>
      <c r="K9" s="56" t="str">
        <f>'[5]Daily Roster'!$K9</f>
        <v>A.Alex</v>
      </c>
      <c r="L9" s="56">
        <f>'[5]Daily Roster'!$L9</f>
        <v>0</v>
      </c>
      <c r="M9" s="56">
        <f>'[5]Daily Roster'!$M9</f>
        <v>0</v>
      </c>
      <c r="N9" s="56" t="str">
        <f>'[5]Daily Roster'!$N9</f>
        <v>Lauren</v>
      </c>
      <c r="O9" s="56">
        <f>'[5]Daily Roster'!$O9</f>
        <v>0</v>
      </c>
      <c r="P9" s="56">
        <f>'[5]Daily Roster'!$P9</f>
        <v>0</v>
      </c>
      <c r="Q9" s="56" t="str">
        <f>'[5]Daily Roster'!$Q9</f>
        <v>Student 3A</v>
      </c>
      <c r="R9" s="56">
        <f>'[5]Daily Roster'!$R9</f>
        <v>0</v>
      </c>
      <c r="S9" s="56" t="str">
        <f>'[5]Daily Roster'!$S9</f>
        <v>L.Janson</v>
      </c>
      <c r="T9" s="56">
        <f>'[5]Daily Roster'!$T9</f>
        <v>0</v>
      </c>
    </row>
    <row r="10" spans="1:20" x14ac:dyDescent="0.3">
      <c r="A10" s="7">
        <v>43476</v>
      </c>
      <c r="B10" s="1" t="s">
        <v>4</v>
      </c>
      <c r="C10" s="56" t="str">
        <f>'[5]Daily Roster'!$C10</f>
        <v>Christine</v>
      </c>
      <c r="D10" s="56" t="str">
        <f>'[5]Daily Roster'!$D10</f>
        <v>L.Janson</v>
      </c>
      <c r="E10" s="56" t="str">
        <f>'[5]Daily Roster'!$E10</f>
        <v>Sherine</v>
      </c>
      <c r="F10" s="56" t="str">
        <f>'[5]Daily Roster'!$F10</f>
        <v>J.Drummond</v>
      </c>
      <c r="G10" s="56" t="str">
        <f>'[5]Daily Roster'!$G10</f>
        <v>Angelica</v>
      </c>
      <c r="H10" s="56" t="str">
        <f>'[5]Daily Roster'!$H10</f>
        <v>Huda</v>
      </c>
      <c r="I10" s="56" t="str">
        <f>'[5]Daily Roster'!$I10</f>
        <v>Tinh</v>
      </c>
      <c r="J10" s="56" t="str">
        <f>'[5]Daily Roster'!$J10</f>
        <v>Vineeth</v>
      </c>
      <c r="K10" s="56" t="str">
        <f>'[5]Daily Roster'!$K10</f>
        <v>Nadi</v>
      </c>
      <c r="L10" s="56">
        <f>'[5]Daily Roster'!$L10</f>
        <v>0</v>
      </c>
      <c r="M10" s="56">
        <f>'[5]Daily Roster'!$M10</f>
        <v>0</v>
      </c>
      <c r="N10" s="56" t="str">
        <f>'[5]Daily Roster'!$N10</f>
        <v>Lauren</v>
      </c>
      <c r="O10" s="56">
        <f>'[5]Daily Roster'!$O10</f>
        <v>0</v>
      </c>
      <c r="P10" s="56">
        <f>'[5]Daily Roster'!$P10</f>
        <v>0</v>
      </c>
      <c r="Q10" s="56" t="str">
        <f>'[5]Daily Roster'!$Q10</f>
        <v>Student 3A</v>
      </c>
      <c r="R10" s="56">
        <f>'[5]Daily Roster'!$R10</f>
        <v>0</v>
      </c>
      <c r="S10" s="56">
        <f>'[5]Daily Roster'!$S10</f>
        <v>0</v>
      </c>
      <c r="T10" s="56">
        <f>'[5]Daily Roster'!$T10</f>
        <v>0</v>
      </c>
    </row>
    <row r="11" spans="1:20" x14ac:dyDescent="0.3">
      <c r="A11" s="7">
        <v>43479</v>
      </c>
      <c r="B11" s="1" t="s">
        <v>5</v>
      </c>
      <c r="C11" s="56" t="str">
        <f>'[5]Daily Roster'!$C11</f>
        <v>Christine</v>
      </c>
      <c r="D11" s="56" t="str">
        <f>'[5]Daily Roster'!$D11</f>
        <v>Sherine</v>
      </c>
      <c r="E11" s="56" t="str">
        <f>'[5]Daily Roster'!$E11</f>
        <v>Nadi</v>
      </c>
      <c r="F11" s="56" t="str">
        <f>'[5]Daily Roster'!$F11</f>
        <v>J.Drummond</v>
      </c>
      <c r="G11" s="56" t="str">
        <f>'[5]Daily Roster'!$G11</f>
        <v>Angelica</v>
      </c>
      <c r="H11" s="56" t="str">
        <f>'[5]Daily Roster'!$H11</f>
        <v>Huda</v>
      </c>
      <c r="I11" s="56" t="str">
        <f>'[5]Daily Roster'!$I11</f>
        <v>Ana</v>
      </c>
      <c r="J11" s="56" t="str">
        <f>'[5]Daily Roster'!$J11</f>
        <v>Vineeth</v>
      </c>
      <c r="K11" s="56" t="str">
        <f>'[5]Daily Roster'!$K11</f>
        <v>Eugene</v>
      </c>
      <c r="L11" s="56">
        <f>'[5]Daily Roster'!$L11</f>
        <v>0</v>
      </c>
      <c r="M11" s="56">
        <f>'[5]Daily Roster'!$M11</f>
        <v>0</v>
      </c>
      <c r="N11" s="56">
        <f>'[5]Daily Roster'!$N11</f>
        <v>0</v>
      </c>
      <c r="O11" s="56">
        <f>'[5]Daily Roster'!$O11</f>
        <v>0</v>
      </c>
      <c r="P11" s="56">
        <f>'[5]Daily Roster'!$P11</f>
        <v>0</v>
      </c>
      <c r="Q11" s="56" t="str">
        <f>'[5]Daily Roster'!$Q11</f>
        <v>Student 4A</v>
      </c>
      <c r="R11" s="56">
        <f>'[5]Daily Roster'!$R11</f>
        <v>0</v>
      </c>
      <c r="S11" s="56">
        <f>'[5]Daily Roster'!$S11</f>
        <v>0</v>
      </c>
      <c r="T11" s="56">
        <f>'[5]Daily Roster'!$T11</f>
        <v>0</v>
      </c>
    </row>
    <row r="12" spans="1:20" x14ac:dyDescent="0.3">
      <c r="A12" s="7">
        <v>43480</v>
      </c>
      <c r="B12" s="1" t="s">
        <v>1</v>
      </c>
      <c r="C12" s="56" t="str">
        <f>'[5]Daily Roster'!$C12</f>
        <v>Christine</v>
      </c>
      <c r="D12" s="56" t="str">
        <f>'[5]Daily Roster'!$D12</f>
        <v>Emma</v>
      </c>
      <c r="E12" s="56" t="str">
        <f>'[5]Daily Roster'!$E12</f>
        <v>Sherine</v>
      </c>
      <c r="F12" s="56" t="str">
        <f>'[5]Daily Roster'!$F12</f>
        <v>J.Drummond</v>
      </c>
      <c r="G12" s="56" t="str">
        <f>'[5]Daily Roster'!$G12</f>
        <v>Angelica</v>
      </c>
      <c r="H12" s="56" t="str">
        <f>'[5]Daily Roster'!$H12</f>
        <v>E.Hu</v>
      </c>
      <c r="I12" s="56" t="str">
        <f>'[5]Daily Roster'!$I12</f>
        <v>Ana</v>
      </c>
      <c r="J12" s="56" t="str">
        <f>'[5]Daily Roster'!$J12</f>
        <v>Vineeth</v>
      </c>
      <c r="K12" s="56" t="str">
        <f>'[5]Daily Roster'!$K12</f>
        <v>Nadi</v>
      </c>
      <c r="L12" s="56">
        <f>'[5]Daily Roster'!$L12</f>
        <v>0</v>
      </c>
      <c r="M12" s="56">
        <f>'[5]Daily Roster'!$M12</f>
        <v>0</v>
      </c>
      <c r="N12" s="56">
        <f>'[5]Daily Roster'!$N12</f>
        <v>0</v>
      </c>
      <c r="O12" s="56">
        <f>'[5]Daily Roster'!$O12</f>
        <v>0</v>
      </c>
      <c r="P12" s="56">
        <f>'[5]Daily Roster'!$P12</f>
        <v>0</v>
      </c>
      <c r="Q12" s="56" t="str">
        <f>'[5]Daily Roster'!$Q12</f>
        <v>Student 4A</v>
      </c>
      <c r="R12" s="56" t="str">
        <f>'[5]Daily Roster'!$R12</f>
        <v>Emma meeting 9:30 am</v>
      </c>
      <c r="S12" s="56">
        <f>'[5]Daily Roster'!$S12</f>
        <v>0</v>
      </c>
      <c r="T12" s="56">
        <f>'[5]Daily Roster'!$T12</f>
        <v>0</v>
      </c>
    </row>
    <row r="13" spans="1:20" x14ac:dyDescent="0.3">
      <c r="A13" s="7">
        <v>43481</v>
      </c>
      <c r="B13" s="1" t="s">
        <v>2</v>
      </c>
      <c r="C13" s="56" t="str">
        <f>'[5]Daily Roster'!$C13</f>
        <v>Christine</v>
      </c>
      <c r="D13" s="56" t="str">
        <f>'[5]Daily Roster'!$D13</f>
        <v>Sherine</v>
      </c>
      <c r="E13" s="56" t="str">
        <f>'[5]Daily Roster'!$E13</f>
        <v>Nadi</v>
      </c>
      <c r="F13" s="56" t="str">
        <f>'[5]Daily Roster'!$F13</f>
        <v>J.Drummond</v>
      </c>
      <c r="G13" s="56" t="str">
        <f>'[5]Daily Roster'!$G13</f>
        <v>Megan</v>
      </c>
      <c r="H13" s="56" t="str">
        <f>'[5]Daily Roster'!$H13</f>
        <v>E.Hu</v>
      </c>
      <c r="I13" s="56" t="str">
        <f>'[5]Daily Roster'!$I13</f>
        <v>Ana</v>
      </c>
      <c r="J13" s="56" t="str">
        <f>'[5]Daily Roster'!$J13</f>
        <v>Vineeth</v>
      </c>
      <c r="K13" s="56" t="str">
        <f>'[5]Daily Roster'!$K13</f>
        <v>Angelica</v>
      </c>
      <c r="L13" s="56">
        <f>'[5]Daily Roster'!$L13</f>
        <v>0</v>
      </c>
      <c r="M13" s="56">
        <f>'[5]Daily Roster'!$M13</f>
        <v>0</v>
      </c>
      <c r="N13" s="56">
        <f>'[5]Daily Roster'!$N13</f>
        <v>0</v>
      </c>
      <c r="O13" s="56">
        <f>'[5]Daily Roster'!$O13</f>
        <v>0</v>
      </c>
      <c r="P13" s="56">
        <f>'[5]Daily Roster'!$P13</f>
        <v>0</v>
      </c>
      <c r="Q13" s="56" t="str">
        <f>'[5]Daily Roster'!$Q13</f>
        <v>Student 4A</v>
      </c>
      <c r="R13" s="56" t="str">
        <f>'[5]Daily Roster'!$R13</f>
        <v>Emma meeting 11 am</v>
      </c>
      <c r="S13" s="56">
        <f>'[5]Daily Roster'!$S13</f>
        <v>0</v>
      </c>
      <c r="T13" s="56">
        <f>'[5]Daily Roster'!$T13</f>
        <v>0</v>
      </c>
    </row>
    <row r="14" spans="1:20" x14ac:dyDescent="0.3">
      <c r="A14" s="7">
        <v>43482</v>
      </c>
      <c r="B14" s="1" t="s">
        <v>3</v>
      </c>
      <c r="C14" s="56" t="str">
        <f>'[5]Daily Roster'!$C14</f>
        <v>Christine</v>
      </c>
      <c r="D14" s="56" t="str">
        <f>'[5]Daily Roster'!$D14</f>
        <v>Sherine</v>
      </c>
      <c r="E14" s="56" t="str">
        <f>'[5]Daily Roster'!$E14</f>
        <v>Nadi</v>
      </c>
      <c r="F14" s="56" t="str">
        <f>'[5]Daily Roster'!$F14</f>
        <v>J.Drummond</v>
      </c>
      <c r="G14" s="56" t="str">
        <f>'[5]Daily Roster'!$G14</f>
        <v>Megan</v>
      </c>
      <c r="H14" s="56" t="str">
        <f>'[5]Daily Roster'!$H14</f>
        <v>Huda</v>
      </c>
      <c r="I14" s="56" t="str">
        <f>'[5]Daily Roster'!$I14</f>
        <v>Ana</v>
      </c>
      <c r="J14" s="56" t="str">
        <f>'[5]Daily Roster'!$J14</f>
        <v>Vineeth</v>
      </c>
      <c r="K14" s="56" t="str">
        <f>'[5]Daily Roster'!$K14</f>
        <v>Angelica</v>
      </c>
      <c r="L14" s="56">
        <f>'[5]Daily Roster'!$L14</f>
        <v>0</v>
      </c>
      <c r="M14" s="56">
        <f>'[5]Daily Roster'!$M14</f>
        <v>0</v>
      </c>
      <c r="N14" s="56">
        <f>'[5]Daily Roster'!$N14</f>
        <v>0</v>
      </c>
      <c r="O14" s="56">
        <f>'[5]Daily Roster'!$O14</f>
        <v>0</v>
      </c>
      <c r="P14" s="56">
        <f>'[5]Daily Roster'!$P14</f>
        <v>0</v>
      </c>
      <c r="Q14" s="56" t="str">
        <f>'[5]Daily Roster'!$Q14</f>
        <v>Student 4A</v>
      </c>
      <c r="R14" s="56" t="str">
        <f>'[5]Daily Roster'!$R14</f>
        <v>Emma</v>
      </c>
      <c r="S14" s="56">
        <f>'[5]Daily Roster'!$S14</f>
        <v>0</v>
      </c>
      <c r="T14" s="56">
        <f>'[5]Daily Roster'!$T14</f>
        <v>0</v>
      </c>
    </row>
    <row r="15" spans="1:20" x14ac:dyDescent="0.3">
      <c r="A15" s="7">
        <v>43483</v>
      </c>
      <c r="B15" s="1" t="s">
        <v>4</v>
      </c>
      <c r="C15" s="56" t="str">
        <f>'[5]Daily Roster'!$C15</f>
        <v>Christine</v>
      </c>
      <c r="D15" s="56" t="str">
        <f>'[5]Daily Roster'!$D15</f>
        <v>Sherine</v>
      </c>
      <c r="E15" s="56" t="str">
        <f>'[5]Daily Roster'!$E15</f>
        <v>Nadi</v>
      </c>
      <c r="F15" s="56" t="str">
        <f>'[5]Daily Roster'!$F15</f>
        <v>J.Drummond</v>
      </c>
      <c r="G15" s="56" t="str">
        <f>'[5]Daily Roster'!$G15</f>
        <v>Megan</v>
      </c>
      <c r="H15" s="56" t="str">
        <f>'[5]Daily Roster'!$H15</f>
        <v>Emma</v>
      </c>
      <c r="I15" s="56" t="str">
        <f>'[5]Daily Roster'!$I15</f>
        <v>Ana</v>
      </c>
      <c r="J15" s="56" t="str">
        <f>'[5]Daily Roster'!$J15</f>
        <v>Vineeth</v>
      </c>
      <c r="K15" s="56" t="str">
        <f>'[5]Daily Roster'!$K15</f>
        <v>Janki</v>
      </c>
      <c r="L15" s="56">
        <f>'[5]Daily Roster'!$L15</f>
        <v>0</v>
      </c>
      <c r="M15" s="56">
        <f>'[5]Daily Roster'!$M15</f>
        <v>0</v>
      </c>
      <c r="N15" s="56">
        <f>'[5]Daily Roster'!$N15</f>
        <v>0</v>
      </c>
      <c r="O15" s="56">
        <f>'[5]Daily Roster'!$O15</f>
        <v>0</v>
      </c>
      <c r="P15" s="56">
        <f>'[5]Daily Roster'!$P15</f>
        <v>0</v>
      </c>
      <c r="Q15" s="56" t="str">
        <f>'[5]Daily Roster'!$Q15</f>
        <v>Student 4A</v>
      </c>
      <c r="R15" s="56" t="str">
        <f>'[5]Daily Roster'!$R15</f>
        <v>Emma</v>
      </c>
      <c r="S15" s="56">
        <f>'[5]Daily Roster'!$S15</f>
        <v>0</v>
      </c>
      <c r="T15" s="56">
        <f>'[5]Daily Roster'!$T15</f>
        <v>0</v>
      </c>
    </row>
    <row r="16" spans="1:20" x14ac:dyDescent="0.3">
      <c r="A16" s="7">
        <v>43486</v>
      </c>
      <c r="B16" s="1" t="s">
        <v>5</v>
      </c>
      <c r="C16" s="56" t="str">
        <f>'[5]Daily Roster'!$C16</f>
        <v>Christine</v>
      </c>
      <c r="D16" s="56" t="str">
        <f>'[5]Daily Roster'!$D16</f>
        <v>Sherine</v>
      </c>
      <c r="E16" s="56" t="str">
        <f>'[5]Daily Roster'!$E16</f>
        <v>Nadi</v>
      </c>
      <c r="F16" s="56" t="str">
        <f>'[5]Daily Roster'!$F16</f>
        <v>J.Drummond</v>
      </c>
      <c r="G16" s="56" t="str">
        <f>'[5]Daily Roster'!$G16</f>
        <v>Megan</v>
      </c>
      <c r="H16" s="56" t="str">
        <f>'[5]Daily Roster'!$H16</f>
        <v>Diana</v>
      </c>
      <c r="I16" s="56" t="str">
        <f>'[5]Daily Roster'!$I16</f>
        <v>Roshny</v>
      </c>
      <c r="J16" s="56" t="str">
        <f>'[5]Daily Roster'!$J16</f>
        <v>Vineeth</v>
      </c>
      <c r="K16" s="56" t="str">
        <f>'[5]Daily Roster'!$K16</f>
        <v>Janki</v>
      </c>
      <c r="L16" s="56">
        <f>'[5]Daily Roster'!$L16</f>
        <v>0</v>
      </c>
      <c r="M16" s="56">
        <f>'[5]Daily Roster'!$M16</f>
        <v>0</v>
      </c>
      <c r="N16" s="56">
        <f>'[5]Daily Roster'!$N16</f>
        <v>0</v>
      </c>
      <c r="O16" s="56">
        <f>'[5]Daily Roster'!$O16</f>
        <v>0</v>
      </c>
      <c r="P16" s="56">
        <f>'[5]Daily Roster'!$P16</f>
        <v>0</v>
      </c>
      <c r="Q16" s="56">
        <f>'[5]Daily Roster'!$Q16</f>
        <v>0</v>
      </c>
      <c r="R16" s="56">
        <f>'[5]Daily Roster'!$R16</f>
        <v>0</v>
      </c>
      <c r="S16" s="56">
        <f>'[5]Daily Roster'!$S16</f>
        <v>0</v>
      </c>
      <c r="T16" s="56">
        <f>'[5]Daily Roster'!$T16</f>
        <v>0</v>
      </c>
    </row>
    <row r="17" spans="1:20" x14ac:dyDescent="0.3">
      <c r="A17" s="7">
        <v>43487</v>
      </c>
      <c r="B17" s="1" t="s">
        <v>1</v>
      </c>
      <c r="C17" s="56" t="str">
        <f>'[5]Daily Roster'!$C17</f>
        <v>Christine</v>
      </c>
      <c r="D17" s="56" t="str">
        <f>'[5]Daily Roster'!$D17</f>
        <v>Sherine</v>
      </c>
      <c r="E17" s="56" t="str">
        <f>'[5]Daily Roster'!$E17</f>
        <v>Nadi</v>
      </c>
      <c r="F17" s="56" t="str">
        <f>'[5]Daily Roster'!$F17</f>
        <v>J.Drummond</v>
      </c>
      <c r="G17" s="56" t="str">
        <f>'[5]Daily Roster'!$G17</f>
        <v>Megan</v>
      </c>
      <c r="H17" s="56" t="str">
        <f>'[5]Daily Roster'!$H17</f>
        <v>Diana</v>
      </c>
      <c r="I17" s="56" t="str">
        <f>'[5]Daily Roster'!$I17</f>
        <v>Roshny</v>
      </c>
      <c r="J17" s="56" t="str">
        <f>'[5]Daily Roster'!$J17</f>
        <v>Vineeth</v>
      </c>
      <c r="K17" s="56" t="str">
        <f>'[5]Daily Roster'!$K17</f>
        <v>G.Wang</v>
      </c>
      <c r="L17" s="56">
        <f>'[5]Daily Roster'!$L17</f>
        <v>0</v>
      </c>
      <c r="M17" s="56">
        <f>'[5]Daily Roster'!$M17</f>
        <v>0</v>
      </c>
      <c r="N17" s="56">
        <f>'[5]Daily Roster'!$N17</f>
        <v>0</v>
      </c>
      <c r="O17" s="56">
        <f>'[5]Daily Roster'!$O17</f>
        <v>0</v>
      </c>
      <c r="P17" s="56">
        <f>'[5]Daily Roster'!$P17</f>
        <v>0</v>
      </c>
      <c r="Q17" s="56">
        <f>'[5]Daily Roster'!$Q17</f>
        <v>0</v>
      </c>
      <c r="R17" s="56">
        <f>'[5]Daily Roster'!$R17</f>
        <v>0</v>
      </c>
      <c r="S17" s="56">
        <f>'[5]Daily Roster'!$S17</f>
        <v>0</v>
      </c>
      <c r="T17" s="56">
        <f>'[5]Daily Roster'!$T17</f>
        <v>0</v>
      </c>
    </row>
    <row r="18" spans="1:20" x14ac:dyDescent="0.3">
      <c r="A18" s="7">
        <v>43488</v>
      </c>
      <c r="B18" s="1" t="s">
        <v>2</v>
      </c>
      <c r="C18" s="56" t="str">
        <f>'[5]Daily Roster'!$C18</f>
        <v>Christine</v>
      </c>
      <c r="D18" s="56" t="str">
        <f>'[5]Daily Roster'!$D18</f>
        <v>Sherine</v>
      </c>
      <c r="E18" s="56" t="str">
        <f>'[5]Daily Roster'!$E18</f>
        <v>Nadi</v>
      </c>
      <c r="F18" s="56" t="str">
        <f>'[5]Daily Roster'!$F18</f>
        <v>J.Drummond</v>
      </c>
      <c r="G18" s="56" t="str">
        <f>'[5]Daily Roster'!$G18</f>
        <v>Megan</v>
      </c>
      <c r="H18" s="56" t="str">
        <f>'[5]Daily Roster'!$H18</f>
        <v>Kelly</v>
      </c>
      <c r="I18" s="56" t="str">
        <f>'[5]Daily Roster'!$I18</f>
        <v>Roshny</v>
      </c>
      <c r="J18" s="56" t="str">
        <f>'[5]Daily Roster'!$J18</f>
        <v>Vineeth</v>
      </c>
      <c r="K18" s="56" t="str">
        <f>'[5]Daily Roster'!$K18</f>
        <v>Meng</v>
      </c>
      <c r="L18" s="56">
        <f>'[5]Daily Roster'!$L18</f>
        <v>0</v>
      </c>
      <c r="M18" s="56">
        <f>'[5]Daily Roster'!$M18</f>
        <v>0</v>
      </c>
      <c r="N18" s="56">
        <f>'[5]Daily Roster'!$N18</f>
        <v>0</v>
      </c>
      <c r="O18" s="56">
        <f>'[5]Daily Roster'!$O18</f>
        <v>0</v>
      </c>
      <c r="P18" s="56">
        <f>'[5]Daily Roster'!$P18</f>
        <v>0</v>
      </c>
      <c r="Q18" s="56">
        <f>'[5]Daily Roster'!$Q18</f>
        <v>0</v>
      </c>
      <c r="R18" s="56">
        <f>'[5]Daily Roster'!$R18</f>
        <v>0</v>
      </c>
      <c r="S18" s="56">
        <f>'[5]Daily Roster'!$S18</f>
        <v>0</v>
      </c>
      <c r="T18" s="56">
        <f>'[5]Daily Roster'!$T18</f>
        <v>0</v>
      </c>
    </row>
    <row r="19" spans="1:20" x14ac:dyDescent="0.3">
      <c r="A19" s="7">
        <v>43489</v>
      </c>
      <c r="B19" s="1" t="s">
        <v>3</v>
      </c>
      <c r="C19" s="56" t="str">
        <f>'[5]Daily Roster'!$C19</f>
        <v>Christine</v>
      </c>
      <c r="D19" s="56" t="str">
        <f>'[5]Daily Roster'!$D19</f>
        <v>Sherine</v>
      </c>
      <c r="E19" s="56" t="str">
        <f>'[5]Daily Roster'!$E19</f>
        <v>Nadi</v>
      </c>
      <c r="F19" s="56" t="str">
        <f>'[5]Daily Roster'!$F19</f>
        <v>J.Drummond</v>
      </c>
      <c r="G19" s="56" t="str">
        <f>'[5]Daily Roster'!$G19</f>
        <v>Megan</v>
      </c>
      <c r="H19" s="56" t="str">
        <f>'[5]Daily Roster'!$H19</f>
        <v>Diana</v>
      </c>
      <c r="I19" s="56" t="str">
        <f>'[5]Daily Roster'!$I19</f>
        <v>Roshny</v>
      </c>
      <c r="J19" s="56" t="str">
        <f>'[5]Daily Roster'!$J19</f>
        <v>Vineeth</v>
      </c>
      <c r="K19" s="56" t="str">
        <f>'[5]Daily Roster'!$K19</f>
        <v>Meng</v>
      </c>
      <c r="L19" s="56">
        <f>'[5]Daily Roster'!$L19</f>
        <v>0</v>
      </c>
      <c r="M19" s="56">
        <f>'[5]Daily Roster'!$M19</f>
        <v>0</v>
      </c>
      <c r="N19" s="56">
        <f>'[5]Daily Roster'!$N19</f>
        <v>0</v>
      </c>
      <c r="O19" s="56">
        <f>'[5]Daily Roster'!$O19</f>
        <v>0</v>
      </c>
      <c r="P19" s="56">
        <f>'[5]Daily Roster'!$P19</f>
        <v>0</v>
      </c>
      <c r="Q19" s="56">
        <f>'[5]Daily Roster'!$Q19</f>
        <v>0</v>
      </c>
      <c r="R19" s="56">
        <f>'[5]Daily Roster'!$R19</f>
        <v>0</v>
      </c>
      <c r="S19" s="56">
        <f>'[5]Daily Roster'!$S19</f>
        <v>0</v>
      </c>
      <c r="T19" s="56">
        <f>'[5]Daily Roster'!$T19</f>
        <v>0</v>
      </c>
    </row>
    <row r="20" spans="1:20" x14ac:dyDescent="0.3">
      <c r="A20" s="7">
        <v>43490</v>
      </c>
      <c r="B20" s="1" t="s">
        <v>4</v>
      </c>
      <c r="C20" s="56" t="str">
        <f>'[5]Daily Roster'!$C20</f>
        <v>Christine</v>
      </c>
      <c r="D20" s="56" t="str">
        <f>'[5]Daily Roster'!$D20</f>
        <v>Sherine</v>
      </c>
      <c r="E20" s="56" t="str">
        <f>'[5]Daily Roster'!$E20</f>
        <v>Nadi</v>
      </c>
      <c r="F20" s="56" t="str">
        <f>'[5]Daily Roster'!$F20</f>
        <v>J.Drummond</v>
      </c>
      <c r="G20" s="56" t="str">
        <f>'[5]Daily Roster'!$G20</f>
        <v>Phuong</v>
      </c>
      <c r="H20" s="56" t="str">
        <f>'[5]Daily Roster'!$H20</f>
        <v>Diana</v>
      </c>
      <c r="I20" s="56" t="str">
        <f>'[5]Daily Roster'!$I20</f>
        <v>Roshny</v>
      </c>
      <c r="J20" s="56" t="str">
        <f>'[5]Daily Roster'!$J20</f>
        <v>Vineeth</v>
      </c>
      <c r="K20" s="56" t="str">
        <f>'[5]Daily Roster'!$K20</f>
        <v>Janki</v>
      </c>
      <c r="L20" s="56">
        <f>'[5]Daily Roster'!$L20</f>
        <v>0</v>
      </c>
      <c r="M20" s="56">
        <f>'[5]Daily Roster'!$M20</f>
        <v>0</v>
      </c>
      <c r="N20" s="56">
        <f>'[5]Daily Roster'!$N20</f>
        <v>0</v>
      </c>
      <c r="O20" s="56">
        <f>'[5]Daily Roster'!$O20</f>
        <v>0</v>
      </c>
      <c r="P20" s="56">
        <f>'[5]Daily Roster'!$P20</f>
        <v>0</v>
      </c>
      <c r="Q20" s="56">
        <f>'[5]Daily Roster'!$Q20</f>
        <v>0</v>
      </c>
      <c r="R20" s="56">
        <f>'[5]Daily Roster'!$R20</f>
        <v>0</v>
      </c>
      <c r="S20" s="56">
        <f>'[5]Daily Roster'!$S20</f>
        <v>0</v>
      </c>
      <c r="T20" s="56">
        <f>'[5]Daily Roster'!$T20</f>
        <v>0</v>
      </c>
    </row>
    <row r="21" spans="1:20" x14ac:dyDescent="0.3">
      <c r="A21" s="7">
        <v>43493</v>
      </c>
      <c r="B21" s="1" t="s">
        <v>5</v>
      </c>
      <c r="C21" s="56" t="str">
        <f>'[5]Daily Roster'!$C21</f>
        <v>Public Holiday</v>
      </c>
      <c r="D21" s="56" t="str">
        <f>'[5]Daily Roster'!$D21</f>
        <v>Public Holiday</v>
      </c>
      <c r="E21" s="56" t="str">
        <f>'[5]Daily Roster'!$E21</f>
        <v>Public Holiday</v>
      </c>
      <c r="F21" s="56" t="str">
        <f>'[5]Daily Roster'!$F21</f>
        <v>Public Holiday</v>
      </c>
      <c r="G21" s="56" t="str">
        <f>'[5]Daily Roster'!$G21</f>
        <v>Public Holiday</v>
      </c>
      <c r="H21" s="56" t="str">
        <f>'[5]Daily Roster'!$H21</f>
        <v>Public Holiday</v>
      </c>
      <c r="I21" s="56" t="str">
        <f>'[5]Daily Roster'!$I21</f>
        <v>Public Holiday</v>
      </c>
      <c r="J21" s="56" t="str">
        <f>'[5]Daily Roster'!$J21</f>
        <v>Public Holiday</v>
      </c>
      <c r="K21" s="56" t="str">
        <f>'[5]Daily Roster'!$K21</f>
        <v>Public Holiday</v>
      </c>
      <c r="L21" s="56" t="str">
        <f>'[5]Daily Roster'!$L21</f>
        <v>Public Holiday</v>
      </c>
      <c r="M21" s="56" t="str">
        <f>'[5]Daily Roster'!$M21</f>
        <v>Public Holiday</v>
      </c>
      <c r="N21" s="56" t="str">
        <f>'[5]Daily Roster'!$N21</f>
        <v>Public Holiday</v>
      </c>
      <c r="O21" s="56" t="str">
        <f>'[5]Daily Roster'!$O21</f>
        <v>Public Holiday</v>
      </c>
      <c r="P21" s="56" t="str">
        <f>'[5]Daily Roster'!$P21</f>
        <v>Public Holiday</v>
      </c>
      <c r="Q21" s="56" t="str">
        <f>'[5]Daily Roster'!$Q21</f>
        <v>Public Holiday</v>
      </c>
      <c r="R21" s="56">
        <f>'[5]Daily Roster'!$R21</f>
        <v>0</v>
      </c>
      <c r="S21" s="56" t="str">
        <f>'[5]Daily Roster'!$S21</f>
        <v>Public Holiday</v>
      </c>
      <c r="T21" s="56" t="str">
        <f>'[5]Daily Roster'!$T21</f>
        <v>Public Holiday</v>
      </c>
    </row>
    <row r="22" spans="1:20" x14ac:dyDescent="0.3">
      <c r="A22" s="7">
        <v>43494</v>
      </c>
      <c r="B22" s="1" t="s">
        <v>1</v>
      </c>
      <c r="C22" s="56" t="str">
        <f>'[5]Daily Roster'!$C22</f>
        <v>E.Hu</v>
      </c>
      <c r="D22" s="56" t="str">
        <f>'[5]Daily Roster'!$D22</f>
        <v>Angelica</v>
      </c>
      <c r="E22" s="56" t="str">
        <f>'[5]Daily Roster'!$E22</f>
        <v>Nadi</v>
      </c>
      <c r="F22" s="56" t="str">
        <f>'[5]Daily Roster'!$F22</f>
        <v>J.Drummond</v>
      </c>
      <c r="G22" s="56" t="str">
        <f>'[5]Daily Roster'!$G22</f>
        <v>Megan</v>
      </c>
      <c r="H22" s="56" t="str">
        <f>'[5]Daily Roster'!$H22</f>
        <v>Diana</v>
      </c>
      <c r="I22" s="56" t="str">
        <f>'[5]Daily Roster'!$I22</f>
        <v>Roshny (4C)</v>
      </c>
      <c r="J22" s="56" t="str">
        <f>'[5]Daily Roster'!$J22</f>
        <v>Vineeth</v>
      </c>
      <c r="K22" s="56" t="str">
        <f>'[5]Daily Roster'!$K22</f>
        <v>April</v>
      </c>
      <c r="L22" s="56" t="str">
        <f>'[5]Daily Roster'!$L22</f>
        <v>qq</v>
      </c>
      <c r="M22" s="56">
        <f>'[5]Daily Roster'!$M22</f>
        <v>0</v>
      </c>
      <c r="N22" s="56">
        <f>'[5]Daily Roster'!$N22</f>
        <v>0</v>
      </c>
      <c r="O22" s="56">
        <f>'[5]Daily Roster'!$O22</f>
        <v>0</v>
      </c>
      <c r="P22" s="56">
        <f>'[5]Daily Roster'!$P22</f>
        <v>0</v>
      </c>
      <c r="Q22" s="56">
        <f>'[5]Daily Roster'!$Q22</f>
        <v>0</v>
      </c>
      <c r="R22" s="56">
        <f>'[5]Daily Roster'!$R22</f>
        <v>0</v>
      </c>
      <c r="S22" s="56">
        <f>'[5]Daily Roster'!$S22</f>
        <v>0</v>
      </c>
      <c r="T22" s="56">
        <f>'[5]Daily Roster'!$T22</f>
        <v>0</v>
      </c>
    </row>
    <row r="23" spans="1:20" x14ac:dyDescent="0.3">
      <c r="A23" s="7">
        <v>43495</v>
      </c>
      <c r="B23" s="1" t="s">
        <v>2</v>
      </c>
      <c r="C23" s="56" t="str">
        <f>'[5]Daily Roster'!$C23</f>
        <v>Christine</v>
      </c>
      <c r="D23" s="56" t="str">
        <f>'[5]Daily Roster'!$D23</f>
        <v>Angelica</v>
      </c>
      <c r="E23" s="56" t="str">
        <f>'[5]Daily Roster'!$E23</f>
        <v>Nadi</v>
      </c>
      <c r="F23" s="56" t="str">
        <f>'[5]Daily Roster'!$F23</f>
        <v>J.Drummond</v>
      </c>
      <c r="G23" s="56" t="str">
        <f>'[5]Daily Roster'!$G23</f>
        <v>E.Hu</v>
      </c>
      <c r="H23" s="56" t="str">
        <f>'[5]Daily Roster'!$H23</f>
        <v>Diana</v>
      </c>
      <c r="I23" s="56" t="str">
        <f>'[5]Daily Roster'!$I23</f>
        <v>Roshny (4C)</v>
      </c>
      <c r="J23" s="56" t="str">
        <f>'[5]Daily Roster'!$J23</f>
        <v>Vineeth</v>
      </c>
      <c r="K23" s="56" t="str">
        <f>'[5]Daily Roster'!$K23</f>
        <v>April</v>
      </c>
      <c r="L23" s="56" t="str">
        <f>'[5]Daily Roster'!$L23</f>
        <v>qq</v>
      </c>
      <c r="M23" s="56">
        <f>'[5]Daily Roster'!$M23</f>
        <v>0</v>
      </c>
      <c r="N23" s="56">
        <f>'[5]Daily Roster'!$N23</f>
        <v>0</v>
      </c>
      <c r="O23" s="56">
        <f>'[5]Daily Roster'!$O23</f>
        <v>0</v>
      </c>
      <c r="P23" s="56">
        <f>'[5]Daily Roster'!$P23</f>
        <v>0</v>
      </c>
      <c r="Q23" s="56">
        <f>'[5]Daily Roster'!$Q23</f>
        <v>0</v>
      </c>
      <c r="R23" s="56">
        <f>'[5]Daily Roster'!$R23</f>
        <v>0</v>
      </c>
      <c r="S23" s="56">
        <f>'[5]Daily Roster'!$S23</f>
        <v>0</v>
      </c>
      <c r="T23" s="56">
        <f>'[5]Daily Roster'!$T23</f>
        <v>0</v>
      </c>
    </row>
    <row r="24" spans="1:20" x14ac:dyDescent="0.3">
      <c r="A24" s="7">
        <v>43496</v>
      </c>
      <c r="B24" s="1" t="s">
        <v>3</v>
      </c>
      <c r="C24" s="56" t="str">
        <f>'[5]Daily Roster'!$C24</f>
        <v>Christine</v>
      </c>
      <c r="D24" s="56" t="str">
        <f>'[5]Daily Roster'!$D24</f>
        <v>L.Janson</v>
      </c>
      <c r="E24" s="56" t="str">
        <f>'[5]Daily Roster'!$E24</f>
        <v>Angelica</v>
      </c>
      <c r="F24" s="56" t="str">
        <f>'[5]Daily Roster'!$F24</f>
        <v>J.Drummond</v>
      </c>
      <c r="G24" s="56" t="str">
        <f>'[5]Daily Roster'!$G24</f>
        <v>Phuong</v>
      </c>
      <c r="H24" s="56" t="str">
        <f>'[5]Daily Roster'!$H24</f>
        <v>Megan</v>
      </c>
      <c r="I24" s="56" t="str">
        <f>'[5]Daily Roster'!$I24</f>
        <v>Roshny (NICU)</v>
      </c>
      <c r="J24" s="56" t="str">
        <f>'[5]Daily Roster'!$J24</f>
        <v>Vineeth</v>
      </c>
      <c r="K24" s="56" t="str">
        <f>'[5]Daily Roster'!$K24</f>
        <v>April</v>
      </c>
      <c r="L24" s="56" t="str">
        <f>'[5]Daily Roster'!$L24</f>
        <v>qq</v>
      </c>
      <c r="M24" s="56">
        <f>'[5]Daily Roster'!$M24</f>
        <v>0</v>
      </c>
      <c r="N24" s="56">
        <f>'[5]Daily Roster'!$N24</f>
        <v>0</v>
      </c>
      <c r="O24" s="56">
        <f>'[5]Daily Roster'!$O24</f>
        <v>0</v>
      </c>
      <c r="P24" s="56">
        <f>'[5]Daily Roster'!$P24</f>
        <v>0</v>
      </c>
      <c r="Q24" s="56">
        <f>'[5]Daily Roster'!$Q24</f>
        <v>0</v>
      </c>
      <c r="R24" s="56">
        <f>'[5]Daily Roster'!$R24</f>
        <v>0</v>
      </c>
      <c r="S24" s="56">
        <f>'[5]Daily Roster'!$S24</f>
        <v>0</v>
      </c>
      <c r="T24" s="56">
        <f>'[5]Daily Roster'!$T24</f>
        <v>0</v>
      </c>
    </row>
    <row r="25" spans="1:20" x14ac:dyDescent="0.3">
      <c r="A25" s="7">
        <v>43497</v>
      </c>
      <c r="B25" s="1" t="s">
        <v>4</v>
      </c>
      <c r="C25" s="56" t="str">
        <f>'[5]Daily Roster'!$C25</f>
        <v>Christine</v>
      </c>
      <c r="D25" s="56" t="str">
        <f>'[5]Daily Roster'!$D25</f>
        <v>Angelica</v>
      </c>
      <c r="E25" s="56" t="str">
        <f>'[5]Daily Roster'!$E25</f>
        <v>Nadi</v>
      </c>
      <c r="F25" s="56" t="str">
        <f>'[5]Daily Roster'!$F25</f>
        <v>J.Drummond</v>
      </c>
      <c r="G25" s="56" t="str">
        <f>'[5]Daily Roster'!$G25</f>
        <v>Megan</v>
      </c>
      <c r="H25" s="56" t="str">
        <f>'[5]Daily Roster'!$H25</f>
        <v>Emma</v>
      </c>
      <c r="I25" s="56" t="str">
        <f>'[5]Daily Roster'!$I25</f>
        <v>Roshny (NICU)</v>
      </c>
      <c r="J25" s="56" t="str">
        <f>'[5]Daily Roster'!$J25</f>
        <v>Janki</v>
      </c>
      <c r="K25" s="56" t="str">
        <f>'[5]Daily Roster'!$K25</f>
        <v>Eugene</v>
      </c>
      <c r="L25" s="56" t="str">
        <f>'[5]Daily Roster'!$L25</f>
        <v>G.Lau</v>
      </c>
      <c r="M25" s="56">
        <f>'[5]Daily Roster'!$M25</f>
        <v>0</v>
      </c>
      <c r="N25" s="56">
        <f>'[5]Daily Roster'!$N25</f>
        <v>0</v>
      </c>
      <c r="O25" s="56">
        <f>'[5]Daily Roster'!$O25</f>
        <v>0</v>
      </c>
      <c r="P25" s="56">
        <f>'[5]Daily Roster'!$P25</f>
        <v>0</v>
      </c>
      <c r="Q25" s="56">
        <f>'[5]Daily Roster'!$Q25</f>
        <v>0</v>
      </c>
      <c r="R25" s="56">
        <f>'[5]Daily Roster'!$R25</f>
        <v>0</v>
      </c>
      <c r="S25" s="56">
        <f>'[5]Daily Roster'!$S25</f>
        <v>0</v>
      </c>
      <c r="T25" s="56">
        <f>'[5]Daily Roster'!$T25</f>
        <v>0</v>
      </c>
    </row>
    <row r="26" spans="1:20" x14ac:dyDescent="0.3">
      <c r="A26" s="7">
        <v>43500</v>
      </c>
      <c r="B26" s="1" t="s">
        <v>5</v>
      </c>
      <c r="C26" s="56" t="str">
        <f>'[5]Daily Roster'!$C26</f>
        <v>Christine</v>
      </c>
      <c r="D26" s="56" t="str">
        <f>'[5]Daily Roster'!$D26</f>
        <v>J.Do</v>
      </c>
      <c r="E26" s="56" t="str">
        <f>'[5]Daily Roster'!$E26</f>
        <v>Nadi</v>
      </c>
      <c r="F26" s="56" t="str">
        <f>'[5]Daily Roster'!$F26</f>
        <v>L.Janson</v>
      </c>
      <c r="G26" s="56" t="str">
        <f>'[5]Daily Roster'!$G26</f>
        <v>Megan</v>
      </c>
      <c r="H26" s="56" t="str">
        <f>'[5]Daily Roster'!$H26</f>
        <v>J.Drummond</v>
      </c>
      <c r="I26" s="56" t="str">
        <f>'[5]Daily Roster'!$I26</f>
        <v>Roshny (LS - 3A)</v>
      </c>
      <c r="J26" s="56" t="str">
        <f>'[5]Daily Roster'!$J26</f>
        <v>Vineeth</v>
      </c>
      <c r="K26" s="56" t="str">
        <f>'[5]Daily Roster'!$K26</f>
        <v>Eugene</v>
      </c>
      <c r="L26" s="56">
        <f>'[5]Daily Roster'!$L26</f>
        <v>0</v>
      </c>
      <c r="M26" s="56">
        <f>'[5]Daily Roster'!$M26</f>
        <v>0</v>
      </c>
      <c r="N26" s="56">
        <f>'[5]Daily Roster'!$N26</f>
        <v>0</v>
      </c>
      <c r="O26" s="56">
        <f>'[5]Daily Roster'!$O26</f>
        <v>0</v>
      </c>
      <c r="P26" s="56">
        <f>'[5]Daily Roster'!$P26</f>
        <v>0</v>
      </c>
      <c r="Q26" s="56">
        <f>'[5]Daily Roster'!$Q26</f>
        <v>0</v>
      </c>
      <c r="R26" s="56">
        <f>'[5]Daily Roster'!$R26</f>
        <v>0</v>
      </c>
      <c r="S26" s="56">
        <f>'[5]Daily Roster'!$S26</f>
        <v>0</v>
      </c>
      <c r="T26" s="56">
        <f>'[5]Daily Roster'!$T26</f>
        <v>0</v>
      </c>
    </row>
    <row r="27" spans="1:20" x14ac:dyDescent="0.3">
      <c r="A27" s="7">
        <v>43501</v>
      </c>
      <c r="B27" s="1" t="s">
        <v>1</v>
      </c>
      <c r="C27" s="56" t="str">
        <f>'[5]Daily Roster'!$C27</f>
        <v>Christine</v>
      </c>
      <c r="D27" s="56" t="str">
        <f>'[5]Daily Roster'!$D27</f>
        <v>J.Do</v>
      </c>
      <c r="E27" s="56" t="str">
        <f>'[5]Daily Roster'!$E27</f>
        <v>Nadi</v>
      </c>
      <c r="F27" s="56" t="str">
        <f>'[5]Daily Roster'!$F27</f>
        <v>J.Drummond</v>
      </c>
      <c r="G27" s="56" t="str">
        <f>'[5]Daily Roster'!$G27</f>
        <v>Megan</v>
      </c>
      <c r="H27" s="56" t="str">
        <f>'[5]Daily Roster'!$H27</f>
        <v>E.Hu</v>
      </c>
      <c r="I27" s="56" t="str">
        <f>'[5]Daily Roster'!$I27</f>
        <v>Roshny (LS - 3A)</v>
      </c>
      <c r="J27" s="56" t="str">
        <f>'[5]Daily Roster'!$J27</f>
        <v>Vineeth</v>
      </c>
      <c r="K27" s="56" t="str">
        <f>'[5]Daily Roster'!$K27</f>
        <v>Karishma</v>
      </c>
      <c r="L27" s="56">
        <f>'[5]Daily Roster'!$L27</f>
        <v>0</v>
      </c>
      <c r="M27" s="56">
        <f>'[5]Daily Roster'!$M27</f>
        <v>0</v>
      </c>
      <c r="N27" s="56">
        <f>'[5]Daily Roster'!$N27</f>
        <v>0</v>
      </c>
      <c r="O27" s="56">
        <f>'[5]Daily Roster'!$O27</f>
        <v>0</v>
      </c>
      <c r="P27" s="56">
        <f>'[5]Daily Roster'!$P27</f>
        <v>0</v>
      </c>
      <c r="Q27" s="56">
        <f>'[5]Daily Roster'!$Q27</f>
        <v>0</v>
      </c>
      <c r="R27" s="56">
        <f>'[5]Daily Roster'!$R27</f>
        <v>0</v>
      </c>
      <c r="S27" s="56">
        <f>'[5]Daily Roster'!$S27</f>
        <v>0</v>
      </c>
      <c r="T27" s="56">
        <f>'[5]Daily Roster'!$T27</f>
        <v>0</v>
      </c>
    </row>
    <row r="28" spans="1:20" x14ac:dyDescent="0.3">
      <c r="A28" s="7">
        <v>43502</v>
      </c>
      <c r="B28" s="1" t="s">
        <v>2</v>
      </c>
      <c r="C28" s="56" t="str">
        <f>'[5]Daily Roster'!$C28</f>
        <v>Christine</v>
      </c>
      <c r="D28" s="56" t="str">
        <f>'[5]Daily Roster'!$D28</f>
        <v>Meng</v>
      </c>
      <c r="E28" s="56" t="str">
        <f>'[5]Daily Roster'!$E28</f>
        <v>Nadi</v>
      </c>
      <c r="F28" s="56" t="str">
        <f>'[5]Daily Roster'!$F28</f>
        <v>J.Drummond</v>
      </c>
      <c r="G28" s="56" t="str">
        <f>'[5]Daily Roster'!$G28</f>
        <v>E.Hu</v>
      </c>
      <c r="H28" s="56" t="str">
        <f>'[5]Daily Roster'!$H28</f>
        <v>Emma</v>
      </c>
      <c r="I28" s="56" t="str">
        <f>'[5]Daily Roster'!$I28</f>
        <v>Roshny (LS - 4A)</v>
      </c>
      <c r="J28" s="56" t="str">
        <f>'[5]Daily Roster'!$J28</f>
        <v>Vineeth</v>
      </c>
      <c r="K28" s="56" t="str">
        <f>'[5]Daily Roster'!$K28</f>
        <v>Meghana</v>
      </c>
      <c r="L28" s="56">
        <f>'[5]Daily Roster'!$L28</f>
        <v>0</v>
      </c>
      <c r="M28" s="56">
        <f>'[5]Daily Roster'!$M28</f>
        <v>0</v>
      </c>
      <c r="N28" s="56">
        <f>'[5]Daily Roster'!$N28</f>
        <v>0</v>
      </c>
      <c r="O28" s="56">
        <f>'[5]Daily Roster'!$O28</f>
        <v>0</v>
      </c>
      <c r="P28" s="56">
        <f>'[5]Daily Roster'!$P28</f>
        <v>0</v>
      </c>
      <c r="Q28" s="56">
        <f>'[5]Daily Roster'!$Q28</f>
        <v>0</v>
      </c>
      <c r="R28" s="56">
        <f>'[5]Daily Roster'!$R28</f>
        <v>0</v>
      </c>
      <c r="S28" s="56">
        <f>'[5]Daily Roster'!$S28</f>
        <v>0</v>
      </c>
      <c r="T28" s="56">
        <f>'[5]Daily Roster'!$T28</f>
        <v>0</v>
      </c>
    </row>
    <row r="29" spans="1:20" x14ac:dyDescent="0.3">
      <c r="A29" s="7">
        <v>43503</v>
      </c>
      <c r="B29" s="1" t="s">
        <v>3</v>
      </c>
      <c r="C29" s="56" t="str">
        <f>'[5]Daily Roster'!$C29</f>
        <v>Christine</v>
      </c>
      <c r="D29" s="56" t="str">
        <f>'[5]Daily Roster'!$D29</f>
        <v>J.Do</v>
      </c>
      <c r="E29" s="56" t="str">
        <f>'[5]Daily Roster'!$E29</f>
        <v>Nadi</v>
      </c>
      <c r="F29" s="56" t="str">
        <f>'[5]Daily Roster'!$F29</f>
        <v>J.Drummond</v>
      </c>
      <c r="G29" s="56" t="str">
        <f>'[5]Daily Roster'!$G29</f>
        <v>Megan</v>
      </c>
      <c r="H29" s="56" t="str">
        <f>'[5]Daily Roster'!$H29</f>
        <v>Diana</v>
      </c>
      <c r="I29" s="56" t="str">
        <f>'[5]Daily Roster'!$I29</f>
        <v>Roshny (LS - 4A)</v>
      </c>
      <c r="J29" s="56" t="str">
        <f>'[5]Daily Roster'!$J29</f>
        <v>Vineeth</v>
      </c>
      <c r="K29" s="56" t="str">
        <f>'[5]Daily Roster'!$K29</f>
        <v>G.Lau</v>
      </c>
      <c r="L29" s="56">
        <f>'[5]Daily Roster'!$L29</f>
        <v>0</v>
      </c>
      <c r="M29" s="56">
        <f>'[5]Daily Roster'!$M29</f>
        <v>0</v>
      </c>
      <c r="N29" s="56">
        <f>'[5]Daily Roster'!$N29</f>
        <v>0</v>
      </c>
      <c r="O29" s="56">
        <f>'[5]Daily Roster'!$O29</f>
        <v>0</v>
      </c>
      <c r="P29" s="56">
        <f>'[5]Daily Roster'!$P29</f>
        <v>0</v>
      </c>
      <c r="Q29" s="56">
        <f>'[5]Daily Roster'!$Q29</f>
        <v>0</v>
      </c>
      <c r="R29" s="56">
        <f>'[5]Daily Roster'!$R29</f>
        <v>0</v>
      </c>
      <c r="S29" s="56">
        <f>'[5]Daily Roster'!$S29</f>
        <v>0</v>
      </c>
      <c r="T29" s="56">
        <f>'[5]Daily Roster'!$T29</f>
        <v>0</v>
      </c>
    </row>
    <row r="30" spans="1:20" x14ac:dyDescent="0.3">
      <c r="A30" s="7">
        <v>43504</v>
      </c>
      <c r="B30" s="1" t="s">
        <v>4</v>
      </c>
      <c r="C30" s="56" t="str">
        <f>'[5]Daily Roster'!$C30</f>
        <v>Christine</v>
      </c>
      <c r="D30" s="56" t="str">
        <f>'[5]Daily Roster'!$D30</f>
        <v>J.Do</v>
      </c>
      <c r="E30" s="56" t="str">
        <f>'[5]Daily Roster'!$E30</f>
        <v>Nadi</v>
      </c>
      <c r="F30" s="56" t="str">
        <f>'[5]Daily Roster'!$F30</f>
        <v>J.Drummond</v>
      </c>
      <c r="G30" s="56" t="str">
        <f>'[5]Daily Roster'!$G30</f>
        <v>Megan</v>
      </c>
      <c r="H30" s="56" t="str">
        <f>'[5]Daily Roster'!$H30</f>
        <v>Emma</v>
      </c>
      <c r="I30" s="56" t="str">
        <f>'[5]Daily Roster'!$I30</f>
        <v>Roshny (LS - PICU/Aviary)</v>
      </c>
      <c r="J30" s="56" t="str">
        <f>'[5]Daily Roster'!$J30</f>
        <v>Vineeth</v>
      </c>
      <c r="K30" s="56" t="str">
        <f>'[5]Daily Roster'!$K30</f>
        <v>Eugene</v>
      </c>
      <c r="L30" s="56">
        <f>'[5]Daily Roster'!$L30</f>
        <v>0</v>
      </c>
      <c r="M30" s="56">
        <f>'[5]Daily Roster'!$M30</f>
        <v>0</v>
      </c>
      <c r="N30" s="56">
        <f>'[5]Daily Roster'!$N30</f>
        <v>0</v>
      </c>
      <c r="O30" s="56">
        <f>'[5]Daily Roster'!$O30</f>
        <v>0</v>
      </c>
      <c r="P30" s="56">
        <f>'[5]Daily Roster'!$P30</f>
        <v>0</v>
      </c>
      <c r="Q30" s="56">
        <f>'[5]Daily Roster'!$Q30</f>
        <v>0</v>
      </c>
      <c r="R30" s="56">
        <f>'[5]Daily Roster'!$R30</f>
        <v>0</v>
      </c>
      <c r="S30" s="56">
        <f>'[5]Daily Roster'!$S30</f>
        <v>0</v>
      </c>
      <c r="T30" s="56">
        <f>'[5]Daily Roster'!$T30</f>
        <v>0</v>
      </c>
    </row>
    <row r="31" spans="1:20" x14ac:dyDescent="0.3">
      <c r="A31" s="7">
        <v>43507</v>
      </c>
      <c r="B31" s="1" t="s">
        <v>5</v>
      </c>
      <c r="C31" s="56" t="str">
        <f>'[5]Daily Roster'!$C31</f>
        <v>Vineeth&lt;11.30/Christine&gt;11.30</v>
      </c>
      <c r="D31" s="56" t="str">
        <f>'[5]Daily Roster'!$D31</f>
        <v>Sherine</v>
      </c>
      <c r="E31" s="56" t="str">
        <f>'[5]Daily Roster'!$E31</f>
        <v>Nadi</v>
      </c>
      <c r="F31" s="56" t="str">
        <f>'[5]Daily Roster'!$F31</f>
        <v>L.Janson&lt;11.30/J.Drummond&gt;11.30</v>
      </c>
      <c r="G31" s="56" t="str">
        <f>'[5]Daily Roster'!$G31</f>
        <v>J.Do</v>
      </c>
      <c r="H31" s="56" t="str">
        <f>'[5]Daily Roster'!$H31</f>
        <v>K.Chin</v>
      </c>
      <c r="I31" s="56" t="str">
        <f>'[5]Daily Roster'!$I31</f>
        <v>qq</v>
      </c>
      <c r="J31" s="56" t="str">
        <f>'[5]Daily Roster'!$J31</f>
        <v>J.Drummond&lt;11.30/Vineeth&gt;11.30</v>
      </c>
      <c r="K31" s="56" t="str">
        <f>'[5]Daily Roster'!$K31</f>
        <v>Janki</v>
      </c>
      <c r="L31" s="56" t="str">
        <f>'[5]Daily Roster'!$L31</f>
        <v>qq</v>
      </c>
      <c r="M31" s="56" t="str">
        <f>'[5]Daily Roster'!$M31</f>
        <v>qq</v>
      </c>
      <c r="N31" s="56">
        <f>'[5]Daily Roster'!$N31</f>
        <v>0</v>
      </c>
      <c r="O31" s="56">
        <f>'[5]Daily Roster'!$O31</f>
        <v>0</v>
      </c>
      <c r="P31" s="56">
        <f>'[5]Daily Roster'!$P31</f>
        <v>0</v>
      </c>
      <c r="Q31" s="56">
        <f>'[5]Daily Roster'!$Q31</f>
        <v>0</v>
      </c>
      <c r="R31" s="56" t="str">
        <f>'[5]Daily Roster'!$R31</f>
        <v>Megan/L.Janson&gt;11.30</v>
      </c>
      <c r="S31" s="56">
        <f>'[5]Daily Roster'!$S31</f>
        <v>0</v>
      </c>
      <c r="T31" s="56">
        <f>'[5]Daily Roster'!$T31</f>
        <v>0</v>
      </c>
    </row>
    <row r="32" spans="1:20" x14ac:dyDescent="0.3">
      <c r="A32" s="7">
        <v>43508</v>
      </c>
      <c r="B32" s="1" t="s">
        <v>1</v>
      </c>
      <c r="C32" s="56" t="str">
        <f>'[5]Daily Roster'!$C32</f>
        <v>Megan</v>
      </c>
      <c r="D32" s="56" t="str">
        <f>'[5]Daily Roster'!$D32</f>
        <v>Sherine</v>
      </c>
      <c r="E32" s="56" t="str">
        <f>'[5]Daily Roster'!$E32</f>
        <v>Nadi</v>
      </c>
      <c r="F32" s="56" t="str">
        <f>'[5]Daily Roster'!$F32</f>
        <v>J.Drummond</v>
      </c>
      <c r="G32" s="56" t="str">
        <f>'[5]Daily Roster'!$G32</f>
        <v>E.Hu</v>
      </c>
      <c r="H32" s="56" t="str">
        <f>'[5]Daily Roster'!$H32</f>
        <v>K.Chin</v>
      </c>
      <c r="I32" s="56" t="str">
        <f>'[5]Daily Roster'!$I32</f>
        <v>qq</v>
      </c>
      <c r="J32" s="56" t="str">
        <f>'[5]Daily Roster'!$J32</f>
        <v>Vineeth</v>
      </c>
      <c r="K32" s="56" t="str">
        <f>'[5]Daily Roster'!$K32</f>
        <v>April</v>
      </c>
      <c r="L32" s="56" t="str">
        <f>'[5]Daily Roster'!$L32</f>
        <v>qq</v>
      </c>
      <c r="M32" s="56" t="str">
        <f>'[5]Daily Roster'!$M32</f>
        <v>qq</v>
      </c>
      <c r="N32" s="56">
        <f>'[5]Daily Roster'!$N32</f>
        <v>0</v>
      </c>
      <c r="O32" s="56">
        <f>'[5]Daily Roster'!$O32</f>
        <v>0</v>
      </c>
      <c r="P32" s="56">
        <f>'[5]Daily Roster'!$P32</f>
        <v>0</v>
      </c>
      <c r="Q32" s="56" t="str">
        <f>'[5]Daily Roster'!$Q32</f>
        <v>Michelle (4A)</v>
      </c>
      <c r="R32" s="56" t="str">
        <f>'[5]Daily Roster'!$R32</f>
        <v>L.Janson 1.30-3pm</v>
      </c>
      <c r="S32" s="56">
        <f>'[5]Daily Roster'!$S32</f>
        <v>0</v>
      </c>
      <c r="T32" s="56">
        <f>'[5]Daily Roster'!$T32</f>
        <v>0</v>
      </c>
    </row>
    <row r="33" spans="1:20" x14ac:dyDescent="0.3">
      <c r="A33" s="7">
        <v>43509</v>
      </c>
      <c r="B33" s="1" t="s">
        <v>2</v>
      </c>
      <c r="C33" s="56" t="str">
        <f>'[5]Daily Roster'!$C33</f>
        <v>Megan</v>
      </c>
      <c r="D33" s="56" t="str">
        <f>'[5]Daily Roster'!$D33</f>
        <v>Sherine</v>
      </c>
      <c r="E33" s="56" t="str">
        <f>'[5]Daily Roster'!$E33</f>
        <v>Nadi</v>
      </c>
      <c r="F33" s="56" t="str">
        <f>'[5]Daily Roster'!$F33</f>
        <v>E.Hu</v>
      </c>
      <c r="G33" s="56" t="str">
        <f>'[5]Daily Roster'!$G33</f>
        <v>J.Do</v>
      </c>
      <c r="H33" s="56" t="str">
        <f>'[5]Daily Roster'!$H33</f>
        <v>K.Chin</v>
      </c>
      <c r="I33" s="56" t="str">
        <f>'[5]Daily Roster'!$I33</f>
        <v>Jesslyn</v>
      </c>
      <c r="J33" s="56" t="str">
        <f>'[5]Daily Roster'!$J33</f>
        <v>Vineeth</v>
      </c>
      <c r="K33" s="56" t="str">
        <f>'[5]Daily Roster'!$K33</f>
        <v>Meng</v>
      </c>
      <c r="L33" s="56" t="str">
        <f>'[5]Daily Roster'!$L33</f>
        <v>qq</v>
      </c>
      <c r="M33" s="56" t="str">
        <f>'[5]Daily Roster'!$M33</f>
        <v>qq</v>
      </c>
      <c r="N33" s="56">
        <f>'[5]Daily Roster'!$N33</f>
        <v>0</v>
      </c>
      <c r="O33" s="56">
        <f>'[5]Daily Roster'!$O33</f>
        <v>0</v>
      </c>
      <c r="P33" s="56">
        <f>'[5]Daily Roster'!$P33</f>
        <v>0</v>
      </c>
      <c r="Q33" s="56" t="str">
        <f>'[5]Daily Roster'!$Q33</f>
        <v>Michelle (4A)</v>
      </c>
      <c r="R33" s="56" t="str">
        <f>'[5]Daily Roster'!$R33</f>
        <v>qq</v>
      </c>
      <c r="S33" s="56">
        <f>'[5]Daily Roster'!$S33</f>
        <v>0</v>
      </c>
      <c r="T33" s="56">
        <f>'[5]Daily Roster'!$T33</f>
        <v>0</v>
      </c>
    </row>
    <row r="34" spans="1:20" x14ac:dyDescent="0.3">
      <c r="A34" s="7">
        <v>43510</v>
      </c>
      <c r="B34" s="1" t="s">
        <v>3</v>
      </c>
      <c r="C34" s="56" t="str">
        <f>'[5]Daily Roster'!$C34</f>
        <v>K.Chin</v>
      </c>
      <c r="D34" s="56" t="str">
        <f>'[5]Daily Roster'!$D34</f>
        <v>Sherine</v>
      </c>
      <c r="E34" s="56" t="str">
        <f>'[5]Daily Roster'!$E34</f>
        <v>Nadi</v>
      </c>
      <c r="F34" s="56" t="str">
        <f>'[5]Daily Roster'!$F34</f>
        <v>L.Janson</v>
      </c>
      <c r="G34" s="56" t="str">
        <f>'[5]Daily Roster'!$G34</f>
        <v>J.Do</v>
      </c>
      <c r="H34" s="56" t="str">
        <f>'[5]Daily Roster'!$H34</f>
        <v>J.Drummond</v>
      </c>
      <c r="I34" s="56" t="str">
        <f>'[5]Daily Roster'!$I34</f>
        <v>Jesslyn</v>
      </c>
      <c r="J34" s="56" t="str">
        <f>'[5]Daily Roster'!$J34</f>
        <v>Vineeth</v>
      </c>
      <c r="K34" s="56" t="str">
        <f>'[5]Daily Roster'!$K34</f>
        <v>Meng</v>
      </c>
      <c r="L34" s="56" t="str">
        <f>'[5]Daily Roster'!$L34</f>
        <v>qq</v>
      </c>
      <c r="M34" s="56" t="str">
        <f>'[5]Daily Roster'!$M34</f>
        <v>qq</v>
      </c>
      <c r="N34" s="56">
        <f>'[5]Daily Roster'!$N34</f>
        <v>0</v>
      </c>
      <c r="O34" s="56">
        <f>'[5]Daily Roster'!$O34</f>
        <v>0</v>
      </c>
      <c r="P34" s="56">
        <f>'[5]Daily Roster'!$P34</f>
        <v>0</v>
      </c>
      <c r="Q34" s="56" t="str">
        <f>'[5]Daily Roster'!$Q34</f>
        <v>Michelle (4A)</v>
      </c>
      <c r="R34" s="56" t="str">
        <f>'[5]Daily Roster'!$R34</f>
        <v>Megan</v>
      </c>
      <c r="S34" s="56">
        <f>'[5]Daily Roster'!$S34</f>
        <v>0</v>
      </c>
      <c r="T34" s="56">
        <f>'[5]Daily Roster'!$T34</f>
        <v>0</v>
      </c>
    </row>
    <row r="35" spans="1:20" x14ac:dyDescent="0.3">
      <c r="A35" s="7">
        <v>43511</v>
      </c>
      <c r="B35" s="1" t="s">
        <v>4</v>
      </c>
      <c r="C35" s="56" t="str">
        <f>'[5]Daily Roster'!$C35</f>
        <v>Megan</v>
      </c>
      <c r="D35" s="56" t="str">
        <f>'[5]Daily Roster'!$D35</f>
        <v>Sherine</v>
      </c>
      <c r="E35" s="56" t="str">
        <f>'[5]Daily Roster'!$E35</f>
        <v>Nadi</v>
      </c>
      <c r="F35" s="56" t="str">
        <f>'[5]Daily Roster'!$F35</f>
        <v>J.Drummond</v>
      </c>
      <c r="G35" s="56" t="str">
        <f>'[5]Daily Roster'!$G35</f>
        <v>J.Do</v>
      </c>
      <c r="H35" s="56" t="str">
        <f>'[5]Daily Roster'!$H35</f>
        <v>K.Chin</v>
      </c>
      <c r="I35" s="56" t="str">
        <f>'[5]Daily Roster'!$I35</f>
        <v>Jesslyn</v>
      </c>
      <c r="J35" s="56" t="str">
        <f>'[5]Daily Roster'!$J35</f>
        <v>Meng</v>
      </c>
      <c r="K35" s="56" t="str">
        <f>'[5]Daily Roster'!$K35</f>
        <v>Meghana</v>
      </c>
      <c r="L35" s="56" t="str">
        <f>'[5]Daily Roster'!$L35</f>
        <v>qq</v>
      </c>
      <c r="M35" s="56" t="str">
        <f>'[5]Daily Roster'!$M35</f>
        <v>qq</v>
      </c>
      <c r="N35" s="56">
        <f>'[5]Daily Roster'!$N35</f>
        <v>0</v>
      </c>
      <c r="O35" s="56">
        <f>'[5]Daily Roster'!$O35</f>
        <v>0</v>
      </c>
      <c r="P35" s="56">
        <f>'[5]Daily Roster'!$P35</f>
        <v>0</v>
      </c>
      <c r="Q35" s="56" t="str">
        <f>'[5]Daily Roster'!$Q35</f>
        <v>Michelle (4A)</v>
      </c>
      <c r="R35" s="56" t="str">
        <f>'[5]Daily Roster'!$R35</f>
        <v>qq</v>
      </c>
      <c r="S35" s="56">
        <f>'[5]Daily Roster'!$S35</f>
        <v>0</v>
      </c>
      <c r="T35" s="56">
        <f>'[5]Daily Roster'!$T35</f>
        <v>0</v>
      </c>
    </row>
    <row r="36" spans="1:20" x14ac:dyDescent="0.3">
      <c r="A36" s="7">
        <v>43514</v>
      </c>
      <c r="B36" s="1" t="s">
        <v>5</v>
      </c>
      <c r="C36" s="56" t="str">
        <f>'[5]Daily Roster'!$C36</f>
        <v>Christine</v>
      </c>
      <c r="D36" s="56" t="str">
        <f>'[5]Daily Roster'!$D36</f>
        <v>L.Janson</v>
      </c>
      <c r="E36" s="56" t="str">
        <f>'[5]Daily Roster'!$E36</f>
        <v>Sherine</v>
      </c>
      <c r="F36" s="56" t="str">
        <f>'[5]Daily Roster'!$F36</f>
        <v>J.Drummond</v>
      </c>
      <c r="G36" s="56" t="str">
        <f>'[5]Daily Roster'!$G36</f>
        <v>Megan</v>
      </c>
      <c r="H36" s="56" t="str">
        <f>'[5]Daily Roster'!$H36</f>
        <v>K.Chin</v>
      </c>
      <c r="I36" s="56" t="str">
        <f>'[5]Daily Roster'!$I36</f>
        <v>qq</v>
      </c>
      <c r="J36" s="56" t="str">
        <f>'[5]Daily Roster'!$J36</f>
        <v>V.Shen</v>
      </c>
      <c r="K36" s="56" t="str">
        <f>'[5]Daily Roster'!$K36</f>
        <v>Brodie</v>
      </c>
      <c r="L36" s="56" t="str">
        <f>'[5]Daily Roster'!$L36</f>
        <v>qq</v>
      </c>
      <c r="M36" s="56">
        <f>'[5]Daily Roster'!$M36</f>
        <v>0</v>
      </c>
      <c r="N36" s="56">
        <f>'[5]Daily Roster'!$N36</f>
        <v>0</v>
      </c>
      <c r="O36" s="56">
        <f>'[5]Daily Roster'!$O36</f>
        <v>0</v>
      </c>
      <c r="P36" s="56">
        <f>'[5]Daily Roster'!$P36</f>
        <v>0</v>
      </c>
      <c r="Q36" s="56" t="str">
        <f>'[5]Daily Roster'!$Q36</f>
        <v>Kenny (3A)</v>
      </c>
      <c r="R36" s="56">
        <f>'[5]Daily Roster'!$R36</f>
        <v>0</v>
      </c>
      <c r="S36" s="56">
        <f>'[5]Daily Roster'!$S36</f>
        <v>0</v>
      </c>
      <c r="T36" s="56">
        <f>'[5]Daily Roster'!$T36</f>
        <v>0</v>
      </c>
    </row>
    <row r="37" spans="1:20" x14ac:dyDescent="0.3">
      <c r="A37" s="7">
        <v>43515</v>
      </c>
      <c r="B37" s="1" t="s">
        <v>1</v>
      </c>
      <c r="C37" s="56" t="str">
        <f>'[5]Daily Roster'!$C37</f>
        <v>Christine</v>
      </c>
      <c r="D37" s="56" t="str">
        <f>'[5]Daily Roster'!$D37</f>
        <v>Tanya</v>
      </c>
      <c r="E37" s="56" t="str">
        <f>'[5]Daily Roster'!$E37</f>
        <v>Sherine</v>
      </c>
      <c r="F37" s="56" t="str">
        <f>'[5]Daily Roster'!$F37</f>
        <v>J.Drummond</v>
      </c>
      <c r="G37" s="56" t="str">
        <f>'[5]Daily Roster'!$G37</f>
        <v>Megan</v>
      </c>
      <c r="H37" s="56" t="str">
        <f>'[5]Daily Roster'!$H37</f>
        <v>K.Chin</v>
      </c>
      <c r="I37" s="56" t="str">
        <f>'[5]Daily Roster'!$I37</f>
        <v>Jesslyn</v>
      </c>
      <c r="J37" s="56" t="str">
        <f>'[5]Daily Roster'!$J37</f>
        <v>E.Hu</v>
      </c>
      <c r="K37" s="56" t="str">
        <f>'[5]Daily Roster'!$K37</f>
        <v>Nadi</v>
      </c>
      <c r="L37" s="56" t="str">
        <f>'[5]Daily Roster'!$L37</f>
        <v>qq</v>
      </c>
      <c r="M37" s="56">
        <f>'[5]Daily Roster'!$M37</f>
        <v>0</v>
      </c>
      <c r="N37" s="56">
        <f>'[5]Daily Roster'!$N37</f>
        <v>0</v>
      </c>
      <c r="O37" s="56">
        <f>'[5]Daily Roster'!$O37</f>
        <v>0</v>
      </c>
      <c r="P37" s="56">
        <f>'[5]Daily Roster'!$P37</f>
        <v>0</v>
      </c>
      <c r="Q37" s="56" t="str">
        <f>'[5]Daily Roster'!$Q37</f>
        <v>Kenny (3A)</v>
      </c>
      <c r="R37" s="56">
        <f>'[5]Daily Roster'!$R37</f>
        <v>0</v>
      </c>
      <c r="S37" s="56">
        <f>'[5]Daily Roster'!$S37</f>
        <v>0</v>
      </c>
      <c r="T37" s="56">
        <f>'[5]Daily Roster'!$T37</f>
        <v>0</v>
      </c>
    </row>
    <row r="38" spans="1:20" x14ac:dyDescent="0.3">
      <c r="A38" s="7">
        <v>43516</v>
      </c>
      <c r="B38" s="1" t="s">
        <v>2</v>
      </c>
      <c r="C38" s="56" t="str">
        <f>'[5]Daily Roster'!$C38</f>
        <v>Christine</v>
      </c>
      <c r="D38" s="56" t="str">
        <f>'[5]Daily Roster'!$D38</f>
        <v>Tanya</v>
      </c>
      <c r="E38" s="56" t="str">
        <f>'[5]Daily Roster'!$E38</f>
        <v>Sherine</v>
      </c>
      <c r="F38" s="56" t="str">
        <f>'[5]Daily Roster'!$F38</f>
        <v>J.Drummond</v>
      </c>
      <c r="G38" s="56" t="str">
        <f>'[5]Daily Roster'!$G38</f>
        <v>Megan</v>
      </c>
      <c r="H38" s="56" t="str">
        <f>'[5]Daily Roster'!$H38</f>
        <v>K.Chin</v>
      </c>
      <c r="I38" s="56" t="str">
        <f>'[5]Daily Roster'!$I38</f>
        <v>Jesslyn</v>
      </c>
      <c r="J38" s="56" t="str">
        <f>'[5]Daily Roster'!$J38</f>
        <v>V.Shen</v>
      </c>
      <c r="K38" s="56" t="str">
        <f>'[5]Daily Roster'!$K38</f>
        <v>E.Hu</v>
      </c>
      <c r="L38" s="56" t="str">
        <f>'[5]Daily Roster'!$L38</f>
        <v>qq</v>
      </c>
      <c r="M38" s="56">
        <f>'[5]Daily Roster'!$M38</f>
        <v>0</v>
      </c>
      <c r="N38" s="56">
        <f>'[5]Daily Roster'!$N38</f>
        <v>0</v>
      </c>
      <c r="O38" s="56">
        <f>'[5]Daily Roster'!$O38</f>
        <v>0</v>
      </c>
      <c r="P38" s="56">
        <f>'[5]Daily Roster'!$P38</f>
        <v>0</v>
      </c>
      <c r="Q38" s="56" t="str">
        <f>'[5]Daily Roster'!$Q38</f>
        <v>Kenny (3A)</v>
      </c>
      <c r="R38" s="56">
        <f>'[5]Daily Roster'!$R38</f>
        <v>0</v>
      </c>
      <c r="S38" s="56">
        <f>'[5]Daily Roster'!$S38</f>
        <v>0</v>
      </c>
      <c r="T38" s="56">
        <f>'[5]Daily Roster'!$T38</f>
        <v>0</v>
      </c>
    </row>
    <row r="39" spans="1:20" x14ac:dyDescent="0.3">
      <c r="A39" s="7">
        <v>43517</v>
      </c>
      <c r="B39" s="1" t="s">
        <v>3</v>
      </c>
      <c r="C39" s="56" t="str">
        <f>'[5]Daily Roster'!$C39</f>
        <v>Christine</v>
      </c>
      <c r="D39" s="56" t="str">
        <f>'[5]Daily Roster'!$D39</f>
        <v>Sherine</v>
      </c>
      <c r="E39" s="56" t="str">
        <f>'[5]Daily Roster'!$E39</f>
        <v>Nadi</v>
      </c>
      <c r="F39" s="56" t="str">
        <f>'[5]Daily Roster'!$F39</f>
        <v>L.Janson</v>
      </c>
      <c r="G39" s="56" t="str">
        <f>'[5]Daily Roster'!$G39</f>
        <v>Megan</v>
      </c>
      <c r="H39" s="56" t="str">
        <f>'[5]Daily Roster'!$H39</f>
        <v>Brodie</v>
      </c>
      <c r="I39" s="56" t="str">
        <f>'[5]Daily Roster'!$I39</f>
        <v>Jesslyn</v>
      </c>
      <c r="J39" s="56" t="str">
        <f>'[5]Daily Roster'!$J39</f>
        <v>Janki</v>
      </c>
      <c r="K39" s="56" t="str">
        <f>'[5]Daily Roster'!$K39</f>
        <v>Meng</v>
      </c>
      <c r="L39" s="56" t="str">
        <f>'[5]Daily Roster'!$L39</f>
        <v>qq</v>
      </c>
      <c r="M39" s="56">
        <f>'[5]Daily Roster'!$M39</f>
        <v>0</v>
      </c>
      <c r="N39" s="56">
        <f>'[5]Daily Roster'!$N39</f>
        <v>0</v>
      </c>
      <c r="O39" s="56">
        <f>'[5]Daily Roster'!$O39</f>
        <v>0</v>
      </c>
      <c r="P39" s="56">
        <f>'[5]Daily Roster'!$P39</f>
        <v>0</v>
      </c>
      <c r="Q39" s="56" t="str">
        <f>'[5]Daily Roster'!$Q39</f>
        <v>Kenny (3A)</v>
      </c>
      <c r="R39" s="56">
        <f>'[5]Daily Roster'!$R39</f>
        <v>0</v>
      </c>
      <c r="S39" s="56">
        <f>'[5]Daily Roster'!$S39</f>
        <v>0</v>
      </c>
      <c r="T39" s="56">
        <f>'[5]Daily Roster'!$T39</f>
        <v>0</v>
      </c>
    </row>
    <row r="40" spans="1:20" x14ac:dyDescent="0.3">
      <c r="A40" s="7">
        <v>43518</v>
      </c>
      <c r="B40" s="1" t="s">
        <v>4</v>
      </c>
      <c r="C40" s="56" t="str">
        <f>'[5]Daily Roster'!$C40</f>
        <v>Christine</v>
      </c>
      <c r="D40" s="56" t="str">
        <f>'[5]Daily Roster'!$D40</f>
        <v>Tanya</v>
      </c>
      <c r="E40" s="56" t="str">
        <f>'[5]Daily Roster'!$E40</f>
        <v>Sherine</v>
      </c>
      <c r="F40" s="56" t="str">
        <f>'[5]Daily Roster'!$F40</f>
        <v>J.Drummond</v>
      </c>
      <c r="G40" s="56" t="str">
        <f>'[5]Daily Roster'!$G40</f>
        <v>Megan</v>
      </c>
      <c r="H40" s="56" t="str">
        <f>'[5]Daily Roster'!$H40</f>
        <v>Brodie</v>
      </c>
      <c r="I40" s="56" t="str">
        <f>'[5]Daily Roster'!$I40</f>
        <v>Jesslyn</v>
      </c>
      <c r="J40" s="56" t="str">
        <f>'[5]Daily Roster'!$J40</f>
        <v>V.Shen</v>
      </c>
      <c r="K40" s="56" t="str">
        <f>'[5]Daily Roster'!$K40</f>
        <v>Meng</v>
      </c>
      <c r="L40" s="56" t="str">
        <f>'[5]Daily Roster'!$L40</f>
        <v>qq</v>
      </c>
      <c r="M40" s="56">
        <f>'[5]Daily Roster'!$M40</f>
        <v>0</v>
      </c>
      <c r="N40" s="56">
        <f>'[5]Daily Roster'!$N40</f>
        <v>0</v>
      </c>
      <c r="O40" s="56">
        <f>'[5]Daily Roster'!$O40</f>
        <v>0</v>
      </c>
      <c r="P40" s="56">
        <f>'[5]Daily Roster'!$P40</f>
        <v>0</v>
      </c>
      <c r="Q40" s="56" t="str">
        <f>'[5]Daily Roster'!$Q40</f>
        <v>qq</v>
      </c>
      <c r="R40" s="56">
        <f>'[5]Daily Roster'!$R40</f>
        <v>0</v>
      </c>
      <c r="S40" s="56">
        <f>'[5]Daily Roster'!$S40</f>
        <v>0</v>
      </c>
      <c r="T40" s="56">
        <f>'[5]Daily Roster'!$T40</f>
        <v>0</v>
      </c>
    </row>
    <row r="41" spans="1:20" x14ac:dyDescent="0.3">
      <c r="A41" s="7">
        <v>43521</v>
      </c>
      <c r="B41" s="1" t="s">
        <v>5</v>
      </c>
      <c r="C41" s="56" t="str">
        <f>'[5]Daily Roster'!$C41</f>
        <v>Christine</v>
      </c>
      <c r="D41" s="56" t="str">
        <f>'[5]Daily Roster'!$D41</f>
        <v>L.Janson</v>
      </c>
      <c r="E41" s="56" t="str">
        <f>'[5]Daily Roster'!$E41</f>
        <v>Sherine</v>
      </c>
      <c r="F41" s="56" t="str">
        <f>'[5]Daily Roster'!$F41</f>
        <v>J.Drummond</v>
      </c>
      <c r="G41" s="56" t="str">
        <f>'[5]Daily Roster'!$G41</f>
        <v>Megan</v>
      </c>
      <c r="H41" s="56" t="str">
        <f>'[5]Daily Roster'!$H41</f>
        <v>K.Chin</v>
      </c>
      <c r="I41" s="56" t="str">
        <f>'[5]Daily Roster'!$I41</f>
        <v>qq</v>
      </c>
      <c r="J41" s="56" t="str">
        <f>'[5]Daily Roster'!$J41</f>
        <v>Brodie</v>
      </c>
      <c r="K41" s="56" t="str">
        <f>'[5]Daily Roster'!$K41</f>
        <v>Meng</v>
      </c>
      <c r="L41" s="56" t="str">
        <f>'[5]Daily Roster'!$L41</f>
        <v>qq</v>
      </c>
      <c r="M41" s="56" t="str">
        <f>'[5]Daily Roster'!$M41</f>
        <v>qq</v>
      </c>
      <c r="N41" s="56">
        <f>'[5]Daily Roster'!$N41</f>
        <v>0</v>
      </c>
      <c r="O41" s="56">
        <f>'[5]Daily Roster'!$O41</f>
        <v>0</v>
      </c>
      <c r="P41" s="56">
        <f>'[5]Daily Roster'!$P41</f>
        <v>0</v>
      </c>
      <c r="Q41" s="56" t="str">
        <f>'[5]Daily Roster'!$Q41</f>
        <v>Jenny (3A)</v>
      </c>
      <c r="R41" s="56">
        <f>'[5]Daily Roster'!$R41</f>
        <v>0</v>
      </c>
      <c r="S41" s="56">
        <f>'[5]Daily Roster'!$S41</f>
        <v>0</v>
      </c>
      <c r="T41" s="56">
        <f>'[5]Daily Roster'!$T41</f>
        <v>0</v>
      </c>
    </row>
    <row r="42" spans="1:20" x14ac:dyDescent="0.3">
      <c r="A42" s="7">
        <v>43522</v>
      </c>
      <c r="B42" s="1" t="s">
        <v>1</v>
      </c>
      <c r="C42" s="56" t="str">
        <f>'[5]Daily Roster'!$C42</f>
        <v>Christine</v>
      </c>
      <c r="D42" s="56" t="str">
        <f>'[5]Daily Roster'!$D42</f>
        <v>L.Janson</v>
      </c>
      <c r="E42" s="56" t="str">
        <f>'[5]Daily Roster'!$E42</f>
        <v>Sherine</v>
      </c>
      <c r="F42" s="56" t="str">
        <f>'[5]Daily Roster'!$F42</f>
        <v>J.Drummond</v>
      </c>
      <c r="G42" s="56" t="str">
        <f>'[5]Daily Roster'!$G42</f>
        <v>Megan</v>
      </c>
      <c r="H42" s="56" t="str">
        <f>'[5]Daily Roster'!$H42</f>
        <v>E.Hu</v>
      </c>
      <c r="I42" s="56" t="str">
        <f>'[5]Daily Roster'!$I42</f>
        <v>V.Le</v>
      </c>
      <c r="J42" s="56" t="str">
        <f>'[5]Daily Roster'!$J42</f>
        <v>Meng</v>
      </c>
      <c r="K42" s="56" t="str">
        <f>'[5]Daily Roster'!$K42</f>
        <v>Nadi</v>
      </c>
      <c r="L42" s="56" t="str">
        <f>'[5]Daily Roster'!$L42</f>
        <v>qq</v>
      </c>
      <c r="M42" s="56" t="str">
        <f>'[5]Daily Roster'!$M42</f>
        <v>qq</v>
      </c>
      <c r="N42" s="56">
        <f>'[5]Daily Roster'!$N42</f>
        <v>0</v>
      </c>
      <c r="O42" s="56">
        <f>'[5]Daily Roster'!$O42</f>
        <v>0</v>
      </c>
      <c r="P42" s="56">
        <f>'[5]Daily Roster'!$P42</f>
        <v>0</v>
      </c>
      <c r="Q42" s="56" t="str">
        <f>'[5]Daily Roster'!$Q42</f>
        <v>Jenny (3A)</v>
      </c>
      <c r="R42" s="56">
        <f>'[5]Daily Roster'!$R42</f>
        <v>0</v>
      </c>
      <c r="S42" s="56">
        <f>'[5]Daily Roster'!$S42</f>
        <v>0</v>
      </c>
      <c r="T42" s="56">
        <f>'[5]Daily Roster'!$T42</f>
        <v>0</v>
      </c>
    </row>
    <row r="43" spans="1:20" x14ac:dyDescent="0.3">
      <c r="A43" s="7">
        <v>43523</v>
      </c>
      <c r="B43" s="1" t="s">
        <v>2</v>
      </c>
      <c r="C43" s="56" t="str">
        <f>'[5]Daily Roster'!$C43</f>
        <v>Christine</v>
      </c>
      <c r="D43" s="56" t="str">
        <f>'[5]Daily Roster'!$D43</f>
        <v>Tanya</v>
      </c>
      <c r="E43" s="56" t="str">
        <f>'[5]Daily Roster'!$E43</f>
        <v>Nadi</v>
      </c>
      <c r="F43" s="56" t="str">
        <f>'[5]Daily Roster'!$F43</f>
        <v>J.Drummond</v>
      </c>
      <c r="G43" s="56" t="str">
        <f>'[5]Daily Roster'!$G43</f>
        <v>Megan</v>
      </c>
      <c r="H43" s="56" t="str">
        <f>'[5]Daily Roster'!$H43</f>
        <v>K.Chin</v>
      </c>
      <c r="I43" s="56" t="str">
        <f>'[5]Daily Roster'!$I43</f>
        <v>V.Le</v>
      </c>
      <c r="J43" s="56" t="str">
        <f>'[5]Daily Roster'!$J43</f>
        <v>E.Hu</v>
      </c>
      <c r="K43" s="56" t="str">
        <f>'[5]Daily Roster'!$K43</f>
        <v>Meng</v>
      </c>
      <c r="L43" s="56" t="str">
        <f>'[5]Daily Roster'!$L43</f>
        <v>qq</v>
      </c>
      <c r="M43" s="56" t="str">
        <f>'[5]Daily Roster'!$M43</f>
        <v>qq</v>
      </c>
      <c r="N43" s="56">
        <f>'[5]Daily Roster'!$N43</f>
        <v>0</v>
      </c>
      <c r="O43" s="56">
        <f>'[5]Daily Roster'!$O43</f>
        <v>0</v>
      </c>
      <c r="P43" s="56">
        <f>'[5]Daily Roster'!$P43</f>
        <v>0</v>
      </c>
      <c r="Q43" s="56" t="str">
        <f>'[5]Daily Roster'!$Q43</f>
        <v>Jenny (3A)</v>
      </c>
      <c r="R43" s="56">
        <f>'[5]Daily Roster'!$R43</f>
        <v>0</v>
      </c>
      <c r="S43" s="56">
        <f>'[5]Daily Roster'!$S43</f>
        <v>0</v>
      </c>
      <c r="T43" s="56">
        <f>'[5]Daily Roster'!$T43</f>
        <v>0</v>
      </c>
    </row>
    <row r="44" spans="1:20" x14ac:dyDescent="0.3">
      <c r="A44" s="7">
        <v>43524</v>
      </c>
      <c r="B44" s="1" t="s">
        <v>3</v>
      </c>
      <c r="C44" s="56" t="str">
        <f>'[5]Daily Roster'!$C44</f>
        <v>Brodie</v>
      </c>
      <c r="D44" s="56" t="str">
        <f>'[5]Daily Roster'!$D44</f>
        <v>L.Janson</v>
      </c>
      <c r="E44" s="56" t="str">
        <f>'[5]Daily Roster'!$E44</f>
        <v>Sherine</v>
      </c>
      <c r="F44" s="56" t="str">
        <f>'[5]Daily Roster'!$F44</f>
        <v>J.Drummond</v>
      </c>
      <c r="G44" s="56" t="str">
        <f>'[5]Daily Roster'!$G44</f>
        <v>Megan</v>
      </c>
      <c r="H44" s="56" t="str">
        <f>'[5]Daily Roster'!$H44</f>
        <v>K.Chin</v>
      </c>
      <c r="I44" s="56" t="str">
        <f>'[5]Daily Roster'!$I44</f>
        <v>V.Le</v>
      </c>
      <c r="J44" s="56" t="str">
        <f>'[5]Daily Roster'!$J44</f>
        <v>Meng</v>
      </c>
      <c r="K44" s="56" t="str">
        <f>'[5]Daily Roster'!$K44</f>
        <v>Nadi</v>
      </c>
      <c r="L44" s="56" t="str">
        <f>'[5]Daily Roster'!$L44</f>
        <v>qq</v>
      </c>
      <c r="M44" s="56" t="str">
        <f>'[5]Daily Roster'!$M44</f>
        <v>qq</v>
      </c>
      <c r="N44" s="56">
        <f>'[5]Daily Roster'!$N44</f>
        <v>0</v>
      </c>
      <c r="O44" s="56">
        <f>'[5]Daily Roster'!$O44</f>
        <v>0</v>
      </c>
      <c r="P44" s="56">
        <f>'[5]Daily Roster'!$P44</f>
        <v>0</v>
      </c>
      <c r="Q44" s="56" t="str">
        <f>'[5]Daily Roster'!$Q44</f>
        <v>Jenny (3A)</v>
      </c>
      <c r="R44" s="56">
        <f>'[5]Daily Roster'!$R44</f>
        <v>0</v>
      </c>
      <c r="S44" s="56">
        <f>'[5]Daily Roster'!$S44</f>
        <v>0</v>
      </c>
      <c r="T44" s="56">
        <f>'[5]Daily Roster'!$T44</f>
        <v>0</v>
      </c>
    </row>
    <row r="45" spans="1:20" x14ac:dyDescent="0.3">
      <c r="A45" s="7">
        <v>43525</v>
      </c>
      <c r="B45" s="1" t="s">
        <v>4</v>
      </c>
      <c r="C45" s="56" t="str">
        <f>'[5]Daily Roster'!$C45</f>
        <v>Christine</v>
      </c>
      <c r="D45" s="56" t="str">
        <f>'[5]Daily Roster'!$D45</f>
        <v>Tanya</v>
      </c>
      <c r="E45" s="56" t="str">
        <f>'[5]Daily Roster'!$E45</f>
        <v>Sherine</v>
      </c>
      <c r="F45" s="56" t="str">
        <f>'[5]Daily Roster'!$F45</f>
        <v>J.Drummond</v>
      </c>
      <c r="G45" s="56" t="str">
        <f>'[5]Daily Roster'!$G45</f>
        <v>Megan</v>
      </c>
      <c r="H45" s="56" t="str">
        <f>'[5]Daily Roster'!$H45</f>
        <v>Brodie</v>
      </c>
      <c r="I45" s="56" t="str">
        <f>'[5]Daily Roster'!$I45</f>
        <v>qq</v>
      </c>
      <c r="J45" s="56" t="str">
        <f>'[5]Daily Roster'!$J45</f>
        <v>Meng</v>
      </c>
      <c r="K45" s="56" t="str">
        <f>'[5]Daily Roster'!$K45</f>
        <v>Nadi</v>
      </c>
      <c r="L45" s="56" t="str">
        <f>'[5]Daily Roster'!$L45</f>
        <v>qq</v>
      </c>
      <c r="M45" s="56" t="str">
        <f>'[5]Daily Roster'!$M45</f>
        <v>qq</v>
      </c>
      <c r="N45" s="56">
        <f>'[5]Daily Roster'!$N45</f>
        <v>0</v>
      </c>
      <c r="O45" s="56">
        <f>'[5]Daily Roster'!$O45</f>
        <v>0</v>
      </c>
      <c r="P45" s="56">
        <f>'[5]Daily Roster'!$P45</f>
        <v>0</v>
      </c>
      <c r="Q45" s="56" t="str">
        <f>'[5]Daily Roster'!$Q45</f>
        <v>qq</v>
      </c>
      <c r="R45" s="56">
        <f>'[5]Daily Roster'!$R45</f>
        <v>0</v>
      </c>
      <c r="S45" s="56">
        <f>'[5]Daily Roster'!$S45</f>
        <v>0</v>
      </c>
      <c r="T45" s="56">
        <f>'[5]Daily Roster'!$T45</f>
        <v>0</v>
      </c>
    </row>
    <row r="46" spans="1:20" x14ac:dyDescent="0.3">
      <c r="A46" s="7">
        <v>43528</v>
      </c>
      <c r="B46" s="1" t="s">
        <v>5</v>
      </c>
      <c r="C46" s="56" t="str">
        <f>'[5]Daily Roster'!$C46</f>
        <v>Christine</v>
      </c>
      <c r="D46" s="56" t="str">
        <f>'[5]Daily Roster'!$D46</f>
        <v>Sherine</v>
      </c>
      <c r="E46" s="56" t="str">
        <f>'[5]Daily Roster'!$E46</f>
        <v>Brodie</v>
      </c>
      <c r="F46" s="56" t="str">
        <f>'[5]Daily Roster'!$F46</f>
        <v>L.Janson</v>
      </c>
      <c r="G46" s="56" t="str">
        <f>'[5]Daily Roster'!$G46</f>
        <v>Megan</v>
      </c>
      <c r="H46" s="56" t="str">
        <f>'[5]Daily Roster'!$H46</f>
        <v>K.Chin</v>
      </c>
      <c r="I46" s="56" t="str">
        <f>'[5]Daily Roster'!$I46</f>
        <v>V.Le (NICU)</v>
      </c>
      <c r="J46" s="56" t="str">
        <f>'[5]Daily Roster'!$J46</f>
        <v>Vineeth</v>
      </c>
      <c r="K46" s="56" t="str">
        <f>'[5]Daily Roster'!$K46</f>
        <v>Meghana</v>
      </c>
      <c r="L46" s="56" t="str">
        <f>'[5]Daily Roster'!$L46</f>
        <v>qq</v>
      </c>
      <c r="M46" s="56" t="str">
        <f>'[5]Daily Roster'!$M46</f>
        <v>qq</v>
      </c>
      <c r="N46" s="56">
        <f>'[5]Daily Roster'!$N46</f>
        <v>0</v>
      </c>
      <c r="O46" s="56" t="str">
        <f>'[5]Daily Roster'!$O46</f>
        <v>QQ</v>
      </c>
      <c r="P46" s="56">
        <f>'[5]Daily Roster'!$P46</f>
        <v>0</v>
      </c>
      <c r="Q46" s="56">
        <f>'[5]Daily Roster'!$Q46</f>
        <v>0</v>
      </c>
      <c r="R46" s="56">
        <f>'[5]Daily Roster'!$R46</f>
        <v>0</v>
      </c>
      <c r="S46" s="56">
        <f>'[5]Daily Roster'!$S46</f>
        <v>0</v>
      </c>
      <c r="T46" s="56">
        <f>'[5]Daily Roster'!$T46</f>
        <v>0</v>
      </c>
    </row>
    <row r="47" spans="1:20" x14ac:dyDescent="0.3">
      <c r="A47" s="7">
        <v>43529</v>
      </c>
      <c r="B47" s="1" t="s">
        <v>1</v>
      </c>
      <c r="C47" s="56" t="str">
        <f>'[5]Daily Roster'!$C47</f>
        <v>Christine</v>
      </c>
      <c r="D47" s="56" t="str">
        <f>'[5]Daily Roster'!$D47</f>
        <v>Sherine</v>
      </c>
      <c r="E47" s="56" t="str">
        <f>'[5]Daily Roster'!$E47</f>
        <v>Tatyana</v>
      </c>
      <c r="F47" s="56" t="str">
        <f>'[5]Daily Roster'!$F47</f>
        <v>Tanya</v>
      </c>
      <c r="G47" s="56" t="str">
        <f>'[5]Daily Roster'!$G47</f>
        <v>E.Hu</v>
      </c>
      <c r="H47" s="56" t="str">
        <f>'[5]Daily Roster'!$H47</f>
        <v>K.Chin</v>
      </c>
      <c r="I47" s="56" t="str">
        <f>'[5]Daily Roster'!$I47</f>
        <v>V.Le (PICU/Aviary)</v>
      </c>
      <c r="J47" s="56" t="str">
        <f>'[5]Daily Roster'!$J47</f>
        <v>Vineeth</v>
      </c>
      <c r="K47" s="56" t="str">
        <f>'[5]Daily Roster'!$K47</f>
        <v>Meghana</v>
      </c>
      <c r="L47" s="56" t="str">
        <f>'[5]Daily Roster'!$L47</f>
        <v>qq</v>
      </c>
      <c r="M47" s="56" t="str">
        <f>'[5]Daily Roster'!$M47</f>
        <v>qq</v>
      </c>
      <c r="N47" s="56">
        <f>'[5]Daily Roster'!$N47</f>
        <v>0</v>
      </c>
      <c r="O47" s="56" t="str">
        <f>'[5]Daily Roster'!$O47</f>
        <v>QQ</v>
      </c>
      <c r="P47" s="56">
        <f>'[5]Daily Roster'!$P47</f>
        <v>0</v>
      </c>
      <c r="Q47" s="56" t="str">
        <f>'[5]Daily Roster'!$Q47</f>
        <v>Anne (3A)</v>
      </c>
      <c r="R47" s="56">
        <f>'[5]Daily Roster'!$R47</f>
        <v>0</v>
      </c>
      <c r="S47" s="56">
        <f>'[5]Daily Roster'!$S47</f>
        <v>0</v>
      </c>
      <c r="T47" s="56">
        <f>'[5]Daily Roster'!$T47</f>
        <v>0</v>
      </c>
    </row>
    <row r="48" spans="1:20" x14ac:dyDescent="0.3">
      <c r="A48" s="7">
        <v>43530</v>
      </c>
      <c r="B48" s="1" t="s">
        <v>2</v>
      </c>
      <c r="C48" s="56" t="str">
        <f>'[5]Daily Roster'!$C48</f>
        <v>Christine</v>
      </c>
      <c r="D48" s="56" t="str">
        <f>'[5]Daily Roster'!$D48</f>
        <v>Sherine</v>
      </c>
      <c r="E48" s="56" t="str">
        <f>'[5]Daily Roster'!$E48</f>
        <v>Tatyana</v>
      </c>
      <c r="F48" s="56" t="str">
        <f>'[5]Daily Roster'!$F48</f>
        <v>Tanya</v>
      </c>
      <c r="G48" s="56" t="str">
        <f>'[5]Daily Roster'!$G48</f>
        <v>E.Hu</v>
      </c>
      <c r="H48" s="56" t="str">
        <f>'[5]Daily Roster'!$H48</f>
        <v>K.Chin</v>
      </c>
      <c r="I48" s="56" t="str">
        <f>'[5]Daily Roster'!$I48</f>
        <v>V.Le (PICU/Aviary)</v>
      </c>
      <c r="J48" s="56" t="str">
        <f>'[5]Daily Roster'!$J48</f>
        <v>Vineeth</v>
      </c>
      <c r="K48" s="56" t="str">
        <f>'[5]Daily Roster'!$K48</f>
        <v>&lt;11am Meng / &gt;11am Megan</v>
      </c>
      <c r="L48" s="56" t="str">
        <f>'[5]Daily Roster'!$L48</f>
        <v>qq</v>
      </c>
      <c r="M48" s="56" t="str">
        <f>'[5]Daily Roster'!$M48</f>
        <v>qq</v>
      </c>
      <c r="N48" s="56">
        <f>'[5]Daily Roster'!$N48</f>
        <v>0</v>
      </c>
      <c r="O48" s="56" t="str">
        <f>'[5]Daily Roster'!$O48</f>
        <v>QQ</v>
      </c>
      <c r="P48" s="56">
        <f>'[5]Daily Roster'!$P48</f>
        <v>0</v>
      </c>
      <c r="Q48" s="56" t="str">
        <f>'[5]Daily Roster'!$Q48</f>
        <v>Anne (3A)</v>
      </c>
      <c r="R48" s="56">
        <f>'[5]Daily Roster'!$R48</f>
        <v>0</v>
      </c>
      <c r="S48" s="56" t="str">
        <f>'[5]Daily Roster'!$S48</f>
        <v>Megan (8.45-10.45)</v>
      </c>
      <c r="T48" s="56">
        <f>'[5]Daily Roster'!$T48</f>
        <v>0</v>
      </c>
    </row>
    <row r="49" spans="1:20" x14ac:dyDescent="0.3">
      <c r="A49" s="7">
        <v>43531</v>
      </c>
      <c r="B49" s="1" t="s">
        <v>3</v>
      </c>
      <c r="C49" s="56" t="str">
        <f>'[5]Daily Roster'!$C49</f>
        <v>Christine</v>
      </c>
      <c r="D49" s="56" t="str">
        <f>'[5]Daily Roster'!$D49</f>
        <v>Sherine</v>
      </c>
      <c r="E49" s="56" t="str">
        <f>'[5]Daily Roster'!$E49</f>
        <v>Brodie</v>
      </c>
      <c r="F49" s="56" t="str">
        <f>'[5]Daily Roster'!$F49</f>
        <v>L.Janson</v>
      </c>
      <c r="G49" s="56" t="str">
        <f>'[5]Daily Roster'!$G49</f>
        <v>Megan</v>
      </c>
      <c r="H49" s="56" t="str">
        <f>'[5]Daily Roster'!$H49</f>
        <v>K.Chin</v>
      </c>
      <c r="I49" s="56" t="str">
        <f>'[5]Daily Roster'!$I49</f>
        <v>V.Le (4A)</v>
      </c>
      <c r="J49" s="56" t="str">
        <f>'[5]Daily Roster'!$J49</f>
        <v>Vineeth</v>
      </c>
      <c r="K49" s="56" t="str">
        <f>'[5]Daily Roster'!$K49</f>
        <v>Meng</v>
      </c>
      <c r="L49" s="56" t="str">
        <f>'[5]Daily Roster'!$L49</f>
        <v>qq</v>
      </c>
      <c r="M49" s="56" t="str">
        <f>'[5]Daily Roster'!$M49</f>
        <v>qq</v>
      </c>
      <c r="N49" s="56">
        <f>'[5]Daily Roster'!$N49</f>
        <v>0</v>
      </c>
      <c r="O49" s="56" t="str">
        <f>'[5]Daily Roster'!$O49</f>
        <v>Alison</v>
      </c>
      <c r="P49" s="56">
        <f>'[5]Daily Roster'!$P49</f>
        <v>0</v>
      </c>
      <c r="Q49" s="56" t="str">
        <f>'[5]Daily Roster'!$Q49</f>
        <v>Anne (3A)</v>
      </c>
      <c r="R49" s="56">
        <f>'[5]Daily Roster'!$R49</f>
        <v>0</v>
      </c>
      <c r="S49" s="56">
        <f>'[5]Daily Roster'!$S49</f>
        <v>0</v>
      </c>
      <c r="T49" s="56">
        <f>'[5]Daily Roster'!$T49</f>
        <v>0</v>
      </c>
    </row>
    <row r="50" spans="1:20" x14ac:dyDescent="0.3">
      <c r="A50" s="7">
        <v>43532</v>
      </c>
      <c r="B50" s="1" t="s">
        <v>4</v>
      </c>
      <c r="C50" s="56" t="str">
        <f>'[5]Daily Roster'!$C50</f>
        <v>Christine</v>
      </c>
      <c r="D50" s="56" t="str">
        <f>'[5]Daily Roster'!$D50</f>
        <v>Sherine</v>
      </c>
      <c r="E50" s="56" t="str">
        <f>'[5]Daily Roster'!$E50</f>
        <v>Brodie</v>
      </c>
      <c r="F50" s="56" t="str">
        <f>'[5]Daily Roster'!$F50</f>
        <v>L.Janson</v>
      </c>
      <c r="G50" s="56" t="str">
        <f>'[5]Daily Roster'!$G50</f>
        <v>Megan</v>
      </c>
      <c r="H50" s="56" t="str">
        <f>'[5]Daily Roster'!$H50</f>
        <v>K.Chin</v>
      </c>
      <c r="I50" s="56" t="str">
        <f>'[5]Daily Roster'!$I50</f>
        <v>V.Le (4A)</v>
      </c>
      <c r="J50" s="56" t="str">
        <f>'[5]Daily Roster'!$J50</f>
        <v>Vineeth</v>
      </c>
      <c r="K50" s="56" t="str">
        <f>'[5]Daily Roster'!$K50</f>
        <v>Meng</v>
      </c>
      <c r="L50" s="56" t="str">
        <f>'[5]Daily Roster'!$L50</f>
        <v>qq</v>
      </c>
      <c r="M50" s="56" t="str">
        <f>'[5]Daily Roster'!$M50</f>
        <v>qq</v>
      </c>
      <c r="N50" s="56">
        <f>'[5]Daily Roster'!$N50</f>
        <v>0</v>
      </c>
      <c r="O50" s="56" t="str">
        <f>'[5]Daily Roster'!$O50</f>
        <v>qq</v>
      </c>
      <c r="P50" s="56">
        <f>'[5]Daily Roster'!$P50</f>
        <v>0</v>
      </c>
      <c r="Q50" s="56" t="str">
        <f>'[5]Daily Roster'!$Q50</f>
        <v>Anne (3A)</v>
      </c>
      <c r="R50" s="56">
        <f>'[5]Daily Roster'!$R50</f>
        <v>0</v>
      </c>
      <c r="S50" s="56">
        <f>'[5]Daily Roster'!$S50</f>
        <v>0</v>
      </c>
      <c r="T50" s="56">
        <f>'[5]Daily Roster'!$T50</f>
        <v>0</v>
      </c>
    </row>
    <row r="51" spans="1:20" x14ac:dyDescent="0.3">
      <c r="A51" s="7">
        <v>43535</v>
      </c>
      <c r="B51" s="1" t="s">
        <v>5</v>
      </c>
      <c r="C51" s="56" t="str">
        <f>'[5]Daily Roster'!$C51</f>
        <v>Public Holiday</v>
      </c>
      <c r="D51" s="56" t="str">
        <f>'[5]Daily Roster'!$D51</f>
        <v>Public Holiday</v>
      </c>
      <c r="E51" s="56" t="str">
        <f>'[5]Daily Roster'!$E51</f>
        <v>Public Holiday</v>
      </c>
      <c r="F51" s="56" t="str">
        <f>'[5]Daily Roster'!$F51</f>
        <v>Public Holiday</v>
      </c>
      <c r="G51" s="56" t="str">
        <f>'[5]Daily Roster'!$G51</f>
        <v>Public Holiday</v>
      </c>
      <c r="H51" s="56" t="str">
        <f>'[5]Daily Roster'!$H51</f>
        <v>Public Holiday</v>
      </c>
      <c r="I51" s="56" t="str">
        <f>'[5]Daily Roster'!$I51</f>
        <v>Public Holiday</v>
      </c>
      <c r="J51" s="56" t="str">
        <f>'[5]Daily Roster'!$J51</f>
        <v>Public Holiday</v>
      </c>
      <c r="K51" s="56" t="str">
        <f>'[5]Daily Roster'!$K51</f>
        <v>Public Holiday</v>
      </c>
      <c r="L51" s="56" t="str">
        <f>'[5]Daily Roster'!$L51</f>
        <v>Public Holiday</v>
      </c>
      <c r="M51" s="56" t="str">
        <f>'[5]Daily Roster'!$M51</f>
        <v>Public Holiday</v>
      </c>
      <c r="N51" s="56" t="str">
        <f>'[5]Daily Roster'!$N51</f>
        <v>Public Holiday</v>
      </c>
      <c r="O51" s="56" t="str">
        <f>'[5]Daily Roster'!$O51</f>
        <v>Public Holiday</v>
      </c>
      <c r="P51" s="56" t="str">
        <f>'[5]Daily Roster'!$P51</f>
        <v>Public Holiday</v>
      </c>
      <c r="Q51" s="56" t="str">
        <f>'[5]Daily Roster'!$Q51</f>
        <v>Public Holiday</v>
      </c>
      <c r="R51" s="56" t="str">
        <f>'[5]Daily Roster'!$R51</f>
        <v>Public Holiday</v>
      </c>
      <c r="S51" s="56" t="str">
        <f>'[5]Daily Roster'!$S51</f>
        <v>Public Holiday</v>
      </c>
      <c r="T51" s="56" t="str">
        <f>'[5]Daily Roster'!$T51</f>
        <v>Public Holiday</v>
      </c>
    </row>
    <row r="52" spans="1:20" x14ac:dyDescent="0.3">
      <c r="A52" s="7">
        <v>43536</v>
      </c>
      <c r="B52" s="1" t="s">
        <v>1</v>
      </c>
      <c r="C52" s="56" t="str">
        <f>'[5]Daily Roster'!$C52</f>
        <v>Christine</v>
      </c>
      <c r="D52" s="56" t="str">
        <f>'[5]Daily Roster'!$D52</f>
        <v>Sherine</v>
      </c>
      <c r="E52" s="56" t="str">
        <f>'[5]Daily Roster'!$E52</f>
        <v>E.Hu</v>
      </c>
      <c r="F52" s="56" t="str">
        <f>'[5]Daily Roster'!$F52</f>
        <v>L.Janson</v>
      </c>
      <c r="G52" s="56" t="str">
        <f>'[5]Daily Roster'!$G52</f>
        <v>Megan</v>
      </c>
      <c r="H52" s="56" t="str">
        <f>'[5]Daily Roster'!$H52</f>
        <v>K.Chin</v>
      </c>
      <c r="I52" s="56" t="str">
        <f>'[5]Daily Roster'!$I52</f>
        <v>Thao (4C)</v>
      </c>
      <c r="J52" s="56" t="str">
        <f>'[5]Daily Roster'!$J52</f>
        <v>Vineeth</v>
      </c>
      <c r="K52" s="56" t="str">
        <f>'[5]Daily Roster'!$K52</f>
        <v>Meghana</v>
      </c>
      <c r="L52" s="56">
        <f>'[5]Daily Roster'!$L52</f>
        <v>0</v>
      </c>
      <c r="M52" s="56">
        <f>'[5]Daily Roster'!$M52</f>
        <v>0</v>
      </c>
      <c r="N52" s="56">
        <f>'[5]Daily Roster'!$N52</f>
        <v>0</v>
      </c>
      <c r="O52" s="56">
        <f>'[5]Daily Roster'!$O52</f>
        <v>0</v>
      </c>
      <c r="P52" s="56">
        <f>'[5]Daily Roster'!$P52</f>
        <v>0</v>
      </c>
      <c r="Q52" s="56" t="str">
        <f>'[5]Daily Roster'!$Q52</f>
        <v>Wendy (PICU/Aviary)</v>
      </c>
      <c r="R52" s="56">
        <f>'[5]Daily Roster'!$R52</f>
        <v>0</v>
      </c>
      <c r="S52" s="56">
        <f>'[5]Daily Roster'!$S52</f>
        <v>0</v>
      </c>
      <c r="T52" s="56">
        <f>'[5]Daily Roster'!$T52</f>
        <v>0</v>
      </c>
    </row>
    <row r="53" spans="1:20" x14ac:dyDescent="0.3">
      <c r="A53" s="7">
        <v>43537</v>
      </c>
      <c r="B53" s="1" t="s">
        <v>2</v>
      </c>
      <c r="C53" s="56" t="str">
        <f>'[5]Daily Roster'!$C53</f>
        <v>Christine</v>
      </c>
      <c r="D53" s="56" t="str">
        <f>'[5]Daily Roster'!$D53</f>
        <v>Sherine</v>
      </c>
      <c r="E53" s="56" t="str">
        <f>'[5]Daily Roster'!$E53</f>
        <v>E.Hu</v>
      </c>
      <c r="F53" s="56" t="str">
        <f>'[5]Daily Roster'!$F53</f>
        <v>Tanya</v>
      </c>
      <c r="G53" s="56" t="str">
        <f>'[5]Daily Roster'!$G53</f>
        <v>Megan</v>
      </c>
      <c r="H53" s="56" t="str">
        <f>'[5]Daily Roster'!$H53</f>
        <v>K.Chin</v>
      </c>
      <c r="I53" s="56" t="str">
        <f>'[5]Daily Roster'!$I53</f>
        <v>Thao (4C)</v>
      </c>
      <c r="J53" s="56" t="str">
        <f>'[5]Daily Roster'!$J53</f>
        <v>Vineeth</v>
      </c>
      <c r="K53" s="56" t="str">
        <f>'[5]Daily Roster'!$K53</f>
        <v>Meghana</v>
      </c>
      <c r="L53" s="56">
        <f>'[5]Daily Roster'!$L53</f>
        <v>0</v>
      </c>
      <c r="M53" s="56">
        <f>'[5]Daily Roster'!$M53</f>
        <v>0</v>
      </c>
      <c r="N53" s="56">
        <f>'[5]Daily Roster'!$N53</f>
        <v>0</v>
      </c>
      <c r="O53" s="56">
        <f>'[5]Daily Roster'!$O53</f>
        <v>0</v>
      </c>
      <c r="P53" s="56">
        <f>'[5]Daily Roster'!$P53</f>
        <v>0</v>
      </c>
      <c r="Q53" s="56" t="str">
        <f>'[5]Daily Roster'!$Q53</f>
        <v>Wendy (PICU/Aviary)</v>
      </c>
      <c r="R53" s="56">
        <f>'[5]Daily Roster'!$R53</f>
        <v>0</v>
      </c>
      <c r="S53" s="56">
        <f>'[5]Daily Roster'!$S53</f>
        <v>0</v>
      </c>
      <c r="T53" s="56">
        <f>'[5]Daily Roster'!$T53</f>
        <v>0</v>
      </c>
    </row>
    <row r="54" spans="1:20" x14ac:dyDescent="0.3">
      <c r="A54" s="7">
        <v>43538</v>
      </c>
      <c r="B54" s="1" t="s">
        <v>3</v>
      </c>
      <c r="C54" s="56" t="str">
        <f>'[5]Daily Roster'!$C54</f>
        <v>Brodie</v>
      </c>
      <c r="D54" s="56" t="str">
        <f>'[5]Daily Roster'!$D54</f>
        <v>Sherine</v>
      </c>
      <c r="E54" s="56" t="str">
        <f>'[5]Daily Roster'!$E54</f>
        <v>Nadi</v>
      </c>
      <c r="F54" s="56" t="str">
        <f>'[5]Daily Roster'!$F54</f>
        <v>L.Janson</v>
      </c>
      <c r="G54" s="56" t="str">
        <f>'[5]Daily Roster'!$G54</f>
        <v>Megan</v>
      </c>
      <c r="H54" s="56" t="str">
        <f>'[5]Daily Roster'!$H54</f>
        <v>K.Chin</v>
      </c>
      <c r="I54" s="56" t="str">
        <f>'[5]Daily Roster'!$I54</f>
        <v>Thao (NICU)</v>
      </c>
      <c r="J54" s="56" t="str">
        <f>'[5]Daily Roster'!$J54</f>
        <v>Vineeth</v>
      </c>
      <c r="K54" s="56" t="str">
        <f>'[5]Daily Roster'!$K54</f>
        <v>Eugene</v>
      </c>
      <c r="L54" s="56">
        <f>'[5]Daily Roster'!$L54</f>
        <v>0</v>
      </c>
      <c r="M54" s="56">
        <f>'[5]Daily Roster'!$M54</f>
        <v>0</v>
      </c>
      <c r="N54" s="56">
        <f>'[5]Daily Roster'!$N54</f>
        <v>0</v>
      </c>
      <c r="O54" s="56">
        <f>'[5]Daily Roster'!$O54</f>
        <v>0</v>
      </c>
      <c r="P54" s="56">
        <f>'[5]Daily Roster'!$P54</f>
        <v>0</v>
      </c>
      <c r="Q54" s="56" t="str">
        <f>'[5]Daily Roster'!$Q54</f>
        <v>Wendy (PICU/Aviary)</v>
      </c>
      <c r="R54" s="56">
        <f>'[5]Daily Roster'!$R54</f>
        <v>0</v>
      </c>
      <c r="S54" s="56">
        <f>'[5]Daily Roster'!$S54</f>
        <v>0</v>
      </c>
      <c r="T54" s="56">
        <f>'[5]Daily Roster'!$T54</f>
        <v>0</v>
      </c>
    </row>
    <row r="55" spans="1:20" x14ac:dyDescent="0.3">
      <c r="A55" s="7">
        <v>43539</v>
      </c>
      <c r="B55" s="1" t="s">
        <v>4</v>
      </c>
      <c r="C55" s="56" t="str">
        <f>'[5]Daily Roster'!$C55</f>
        <v>Christine</v>
      </c>
      <c r="D55" s="56" t="str">
        <f>'[5]Daily Roster'!$D55</f>
        <v>Sherine</v>
      </c>
      <c r="E55" s="56" t="str">
        <f>'[5]Daily Roster'!$E55</f>
        <v>Nadi</v>
      </c>
      <c r="F55" s="56" t="str">
        <f>'[5]Daily Roster'!$F55</f>
        <v>Tanya</v>
      </c>
      <c r="G55" s="56" t="str">
        <f>'[5]Daily Roster'!$G55</f>
        <v>Megan</v>
      </c>
      <c r="H55" s="56" t="str">
        <f>'[5]Daily Roster'!$H55</f>
        <v>K.Chin</v>
      </c>
      <c r="I55" s="56" t="str">
        <f>'[5]Daily Roster'!$I55</f>
        <v>Thao  (NICU)</v>
      </c>
      <c r="J55" s="56" t="str">
        <f>'[5]Daily Roster'!$J55</f>
        <v>Vineeth</v>
      </c>
      <c r="K55" s="56" t="str">
        <f>'[5]Daily Roster'!$K55</f>
        <v>Meghana</v>
      </c>
      <c r="L55" s="56">
        <f>'[5]Daily Roster'!$L55</f>
        <v>0</v>
      </c>
      <c r="M55" s="56">
        <f>'[5]Daily Roster'!$M55</f>
        <v>0</v>
      </c>
      <c r="N55" s="56">
        <f>'[5]Daily Roster'!$N55</f>
        <v>0</v>
      </c>
      <c r="O55" s="56">
        <f>'[5]Daily Roster'!$O55</f>
        <v>0</v>
      </c>
      <c r="P55" s="56">
        <f>'[5]Daily Roster'!$P55</f>
        <v>0</v>
      </c>
      <c r="Q55" s="56" t="str">
        <f>'[5]Daily Roster'!$Q55</f>
        <v>Wendy (PICU/Aviary)</v>
      </c>
      <c r="R55" s="56">
        <f>'[5]Daily Roster'!$R55</f>
        <v>0</v>
      </c>
      <c r="S55" s="56">
        <f>'[5]Daily Roster'!$S55</f>
        <v>0</v>
      </c>
      <c r="T55" s="56">
        <f>'[5]Daily Roster'!$T55</f>
        <v>0</v>
      </c>
    </row>
    <row r="56" spans="1:20" x14ac:dyDescent="0.3">
      <c r="A56" s="7">
        <v>43542</v>
      </c>
      <c r="B56" s="1" t="s">
        <v>5</v>
      </c>
      <c r="C56" s="56" t="str">
        <f>'[5]Daily Roster'!$C56</f>
        <v>Christine</v>
      </c>
      <c r="D56" s="56" t="str">
        <f>'[5]Daily Roster'!$D56</f>
        <v>Sherine</v>
      </c>
      <c r="E56" s="56" t="str">
        <f>'[5]Daily Roster'!$E56</f>
        <v>Nadi</v>
      </c>
      <c r="F56" s="56" t="str">
        <f>'[5]Daily Roster'!$F56</f>
        <v>L.Janson</v>
      </c>
      <c r="G56" s="56" t="str">
        <f>'[5]Daily Roster'!$G56</f>
        <v>Megan</v>
      </c>
      <c r="H56" s="56" t="str">
        <f>'[5]Daily Roster'!$H56</f>
        <v>K.Chin</v>
      </c>
      <c r="I56" s="56" t="str">
        <f>'[5]Daily Roster'!$I56</f>
        <v>Thao (PICU/Aviary)</v>
      </c>
      <c r="J56" s="56" t="str">
        <f>'[5]Daily Roster'!$J56</f>
        <v>Vineeth</v>
      </c>
      <c r="K56" s="56" t="str">
        <f>'[5]Daily Roster'!$K56</f>
        <v>Brodie</v>
      </c>
      <c r="L56" s="56">
        <f>'[5]Daily Roster'!$L56</f>
        <v>0</v>
      </c>
      <c r="M56" s="56">
        <f>'[5]Daily Roster'!$M56</f>
        <v>0</v>
      </c>
      <c r="N56" s="56">
        <f>'[5]Daily Roster'!$N56</f>
        <v>0</v>
      </c>
      <c r="O56" s="56" t="str">
        <f>'[5]Daily Roster'!$O56</f>
        <v>qq</v>
      </c>
      <c r="P56" s="56">
        <f>'[5]Daily Roster'!$P56</f>
        <v>0</v>
      </c>
      <c r="Q56" s="56" t="str">
        <f>'[5]Daily Roster'!$Q56</f>
        <v>Carina (3A)</v>
      </c>
      <c r="R56" s="56">
        <f>'[5]Daily Roster'!$R56</f>
        <v>0</v>
      </c>
      <c r="S56" s="56">
        <f>'[5]Daily Roster'!$S56</f>
        <v>0</v>
      </c>
      <c r="T56" s="56">
        <f>'[5]Daily Roster'!$T56</f>
        <v>0</v>
      </c>
    </row>
    <row r="57" spans="1:20" x14ac:dyDescent="0.3">
      <c r="A57" s="7">
        <v>43543</v>
      </c>
      <c r="B57" s="1" t="s">
        <v>1</v>
      </c>
      <c r="C57" s="56" t="str">
        <f>'[5]Daily Roster'!$C57</f>
        <v>Christine</v>
      </c>
      <c r="D57" s="56" t="str">
        <f>'[5]Daily Roster'!$D57</f>
        <v>Sherine</v>
      </c>
      <c r="E57" s="56" t="str">
        <f>'[5]Daily Roster'!$E57</f>
        <v>Nadi</v>
      </c>
      <c r="F57" s="56" t="str">
        <f>'[5]Daily Roster'!$F57</f>
        <v>Tanya</v>
      </c>
      <c r="G57" s="56" t="str">
        <f>'[5]Daily Roster'!$G57</f>
        <v>Megan</v>
      </c>
      <c r="H57" s="56" t="str">
        <f>'[5]Daily Roster'!$H57</f>
        <v>E.Hu</v>
      </c>
      <c r="I57" s="56" t="str">
        <f>'[5]Daily Roster'!$I57</f>
        <v>Thao (PICU/Aviary)</v>
      </c>
      <c r="J57" s="56" t="str">
        <f>'[5]Daily Roster'!$J57</f>
        <v>Vineeth</v>
      </c>
      <c r="K57" s="56" t="str">
        <f>'[5]Daily Roster'!$K57</f>
        <v>Alison??</v>
      </c>
      <c r="L57" s="56">
        <f>'[5]Daily Roster'!$L57</f>
        <v>0</v>
      </c>
      <c r="M57" s="56">
        <f>'[5]Daily Roster'!$M57</f>
        <v>0</v>
      </c>
      <c r="N57" s="56">
        <f>'[5]Daily Roster'!$N57</f>
        <v>0</v>
      </c>
      <c r="O57" s="56" t="str">
        <f>'[5]Daily Roster'!$O57</f>
        <v>&lt;12.45pm Lucky</v>
      </c>
      <c r="P57" s="56">
        <f>'[5]Daily Roster'!$P57</f>
        <v>0</v>
      </c>
      <c r="Q57" s="56" t="str">
        <f>'[5]Daily Roster'!$Q57</f>
        <v>Carina (3A)</v>
      </c>
      <c r="R57" s="56">
        <f>'[5]Daily Roster'!$R57</f>
        <v>0</v>
      </c>
      <c r="S57" s="56">
        <f>'[5]Daily Roster'!$S57</f>
        <v>0</v>
      </c>
      <c r="T57" s="56">
        <f>'[5]Daily Roster'!$T57</f>
        <v>0</v>
      </c>
    </row>
    <row r="58" spans="1:20" x14ac:dyDescent="0.3">
      <c r="A58" s="7">
        <v>43544</v>
      </c>
      <c r="B58" s="1" t="s">
        <v>2</v>
      </c>
      <c r="C58" s="56" t="str">
        <f>'[5]Daily Roster'!$C58</f>
        <v>Christine</v>
      </c>
      <c r="D58" s="56" t="str">
        <f>'[5]Daily Roster'!$D58</f>
        <v>Sherine</v>
      </c>
      <c r="E58" s="56" t="str">
        <f>'[5]Daily Roster'!$E58</f>
        <v>Nadi</v>
      </c>
      <c r="F58" s="56" t="str">
        <f>'[5]Daily Roster'!$F58</f>
        <v>Tanya</v>
      </c>
      <c r="G58" s="56" t="str">
        <f>'[5]Daily Roster'!$G58</f>
        <v>Megan</v>
      </c>
      <c r="H58" s="56" t="str">
        <f>'[5]Daily Roster'!$H58</f>
        <v>K.Chin</v>
      </c>
      <c r="I58" s="56" t="str">
        <f>'[5]Daily Roster'!$I58</f>
        <v>Thao (4A)</v>
      </c>
      <c r="J58" s="56" t="str">
        <f>'[5]Daily Roster'!$J58</f>
        <v>Vineeth</v>
      </c>
      <c r="K58" s="56" t="str">
        <f>'[5]Daily Roster'!$K58</f>
        <v>E.Hu</v>
      </c>
      <c r="L58" s="56">
        <f>'[5]Daily Roster'!$L58</f>
        <v>0</v>
      </c>
      <c r="M58" s="56">
        <f>'[5]Daily Roster'!$M58</f>
        <v>0</v>
      </c>
      <c r="N58" s="56">
        <f>'[5]Daily Roster'!$N58</f>
        <v>0</v>
      </c>
      <c r="O58" s="56" t="str">
        <f>'[5]Daily Roster'!$O58</f>
        <v>qq</v>
      </c>
      <c r="P58" s="56">
        <f>'[5]Daily Roster'!$P58</f>
        <v>0</v>
      </c>
      <c r="Q58" s="56" t="str">
        <f>'[5]Daily Roster'!$Q58</f>
        <v>Carina (3A)</v>
      </c>
      <c r="R58" s="56">
        <f>'[5]Daily Roster'!$R58</f>
        <v>0</v>
      </c>
      <c r="S58" s="56">
        <f>'[5]Daily Roster'!$S58</f>
        <v>0</v>
      </c>
      <c r="T58" s="56">
        <f>'[5]Daily Roster'!$T58</f>
        <v>0</v>
      </c>
    </row>
    <row r="59" spans="1:20" x14ac:dyDescent="0.3">
      <c r="A59" s="7">
        <v>43545</v>
      </c>
      <c r="B59" s="1" t="s">
        <v>3</v>
      </c>
      <c r="C59" s="56" t="str">
        <f>'[5]Daily Roster'!$C59</f>
        <v>Christine</v>
      </c>
      <c r="D59" s="56" t="str">
        <f>'[5]Daily Roster'!$D59</f>
        <v>Sherine</v>
      </c>
      <c r="E59" s="56" t="str">
        <f>'[5]Daily Roster'!$E59</f>
        <v>Nadi</v>
      </c>
      <c r="F59" s="56" t="str">
        <f>'[5]Daily Roster'!$F59</f>
        <v>L.Janson</v>
      </c>
      <c r="G59" s="56" t="str">
        <f>'[5]Daily Roster'!$G59</f>
        <v>Megan</v>
      </c>
      <c r="H59" s="56" t="str">
        <f>'[5]Daily Roster'!$H59</f>
        <v>K.Chin</v>
      </c>
      <c r="I59" s="56" t="str">
        <f>'[5]Daily Roster'!$I59</f>
        <v>Thao (4A)</v>
      </c>
      <c r="J59" s="56" t="str">
        <f>'[5]Daily Roster'!$J59</f>
        <v>Brodie</v>
      </c>
      <c r="K59" s="56" t="str">
        <f>'[5]Daily Roster'!$K59</f>
        <v>Meng</v>
      </c>
      <c r="L59" s="56">
        <f>'[5]Daily Roster'!$L59</f>
        <v>0</v>
      </c>
      <c r="M59" s="56">
        <f>'[5]Daily Roster'!$M59</f>
        <v>0</v>
      </c>
      <c r="N59" s="56">
        <f>'[5]Daily Roster'!$N59</f>
        <v>0</v>
      </c>
      <c r="O59" s="56" t="str">
        <f>'[5]Daily Roster'!$O59</f>
        <v>qq</v>
      </c>
      <c r="P59" s="56">
        <f>'[5]Daily Roster'!$P59</f>
        <v>0</v>
      </c>
      <c r="Q59" s="56" t="str">
        <f>'[5]Daily Roster'!$Q59</f>
        <v>Carina (3A)</v>
      </c>
      <c r="R59" s="56">
        <f>'[5]Daily Roster'!$R59</f>
        <v>0</v>
      </c>
      <c r="S59" s="56">
        <f>'[5]Daily Roster'!$S59</f>
        <v>0</v>
      </c>
      <c r="T59" s="56">
        <f>'[5]Daily Roster'!$T59</f>
        <v>0</v>
      </c>
    </row>
    <row r="60" spans="1:20" x14ac:dyDescent="0.3">
      <c r="A60" s="7">
        <v>43546</v>
      </c>
      <c r="B60" s="1" t="s">
        <v>4</v>
      </c>
      <c r="C60" s="56" t="str">
        <f>'[5]Daily Roster'!$C60</f>
        <v>Christine</v>
      </c>
      <c r="D60" s="56" t="str">
        <f>'[5]Daily Roster'!$D60</f>
        <v>Sherine</v>
      </c>
      <c r="E60" s="56" t="str">
        <f>'[5]Daily Roster'!$E60</f>
        <v>Nadi</v>
      </c>
      <c r="F60" s="56" t="str">
        <f>'[5]Daily Roster'!$F60</f>
        <v>Tanya</v>
      </c>
      <c r="G60" s="56" t="str">
        <f>'[5]Daily Roster'!$G60</f>
        <v>Megan</v>
      </c>
      <c r="H60" s="56" t="str">
        <f>'[5]Daily Roster'!$H60</f>
        <v>K.Chin</v>
      </c>
      <c r="I60" s="56" t="str">
        <f>'[5]Daily Roster'!$I60</f>
        <v>Thao (Disp)</v>
      </c>
      <c r="J60" s="56" t="str">
        <f>'[5]Daily Roster'!$J60</f>
        <v>Vineeth</v>
      </c>
      <c r="K60" s="56" t="str">
        <f>'[5]Daily Roster'!$K60</f>
        <v>Brodie</v>
      </c>
      <c r="L60" s="56">
        <f>'[5]Daily Roster'!$L60</f>
        <v>0</v>
      </c>
      <c r="M60" s="56">
        <f>'[5]Daily Roster'!$M60</f>
        <v>0</v>
      </c>
      <c r="N60" s="56">
        <f>'[5]Daily Roster'!$N60</f>
        <v>0</v>
      </c>
      <c r="O60" s="56" t="str">
        <f>'[5]Daily Roster'!$O60</f>
        <v>qq</v>
      </c>
      <c r="P60" s="56">
        <f>'[5]Daily Roster'!$P60</f>
        <v>0</v>
      </c>
      <c r="Q60" s="56" t="str">
        <f>'[5]Daily Roster'!$Q60</f>
        <v>Carina (3A)</v>
      </c>
      <c r="R60" s="56">
        <f>'[5]Daily Roster'!$R60</f>
        <v>0</v>
      </c>
      <c r="S60" s="56">
        <f>'[5]Daily Roster'!$S60</f>
        <v>0</v>
      </c>
      <c r="T60" s="56">
        <f>'[5]Daily Roster'!$T60</f>
        <v>0</v>
      </c>
    </row>
    <row r="61" spans="1:20" x14ac:dyDescent="0.3">
      <c r="A61" s="7">
        <v>43549</v>
      </c>
      <c r="B61" s="1" t="s">
        <v>5</v>
      </c>
      <c r="C61" s="56" t="str">
        <f>'[5]Daily Roster'!$C61</f>
        <v>Christine</v>
      </c>
      <c r="D61" s="56" t="str">
        <f>'[5]Daily Roster'!$D61</f>
        <v>Sherine</v>
      </c>
      <c r="E61" s="56" t="str">
        <f>'[5]Daily Roster'!$E61</f>
        <v>Nadi</v>
      </c>
      <c r="F61" s="56" t="str">
        <f>'[5]Daily Roster'!$F61</f>
        <v>L.Janson</v>
      </c>
      <c r="G61" s="56" t="str">
        <f>'[5]Daily Roster'!$G61</f>
        <v>Megan</v>
      </c>
      <c r="H61" s="56" t="str">
        <f>'[5]Daily Roster'!$H61</f>
        <v>K.Chin</v>
      </c>
      <c r="I61" s="56" t="str">
        <f>'[5]Daily Roster'!$I61</f>
        <v>qq</v>
      </c>
      <c r="J61" s="56" t="str">
        <f>'[5]Daily Roster'!$J61</f>
        <v>Vineeth</v>
      </c>
      <c r="K61" s="56" t="str">
        <f>'[5]Daily Roster'!$K61</f>
        <v>Brodie</v>
      </c>
      <c r="L61" s="56">
        <f>'[5]Daily Roster'!$L61</f>
        <v>0</v>
      </c>
      <c r="M61" s="56">
        <f>'[5]Daily Roster'!$M61</f>
        <v>0</v>
      </c>
      <c r="N61" s="56">
        <f>'[5]Daily Roster'!$N61</f>
        <v>0</v>
      </c>
      <c r="O61" s="56" t="str">
        <f>'[5]Daily Roster'!$O61</f>
        <v>qq</v>
      </c>
      <c r="P61" s="56">
        <f>'[5]Daily Roster'!$P61</f>
        <v>0</v>
      </c>
      <c r="Q61" s="56">
        <f>'[5]Daily Roster'!$Q61</f>
        <v>0</v>
      </c>
      <c r="R61" s="56">
        <f>'[5]Daily Roster'!$R61</f>
        <v>0</v>
      </c>
      <c r="S61" s="56">
        <f>'[5]Daily Roster'!$S61</f>
        <v>0</v>
      </c>
      <c r="T61" s="56">
        <f>'[5]Daily Roster'!$T61</f>
        <v>0</v>
      </c>
    </row>
    <row r="62" spans="1:20" x14ac:dyDescent="0.3">
      <c r="A62" s="7">
        <v>43550</v>
      </c>
      <c r="B62" s="1" t="s">
        <v>1</v>
      </c>
      <c r="C62" s="56" t="str">
        <f>'[5]Daily Roster'!$C62</f>
        <v>Christine</v>
      </c>
      <c r="D62" s="56" t="str">
        <f>'[5]Daily Roster'!$D62</f>
        <v>Sherine</v>
      </c>
      <c r="E62" s="56" t="str">
        <f>'[5]Daily Roster'!$E62</f>
        <v>Nadi</v>
      </c>
      <c r="F62" s="56" t="str">
        <f>'[5]Daily Roster'!$F62</f>
        <v>L.Janson</v>
      </c>
      <c r="G62" s="56" t="str">
        <f>'[5]Daily Roster'!$G62</f>
        <v>Megan</v>
      </c>
      <c r="H62" s="56" t="str">
        <f>'[5]Daily Roster'!$H62</f>
        <v>K.Chin</v>
      </c>
      <c r="I62" s="56" t="str">
        <f>'[5]Daily Roster'!$I62</f>
        <v>Lauren (4C)</v>
      </c>
      <c r="J62" s="56" t="str">
        <f>'[5]Daily Roster'!$J62</f>
        <v>Vineeth</v>
      </c>
      <c r="K62" s="56" t="str">
        <f>'[5]Daily Roster'!$K62</f>
        <v>E.Hu</v>
      </c>
      <c r="L62" s="56">
        <f>'[5]Daily Roster'!$L62</f>
        <v>0</v>
      </c>
      <c r="M62" s="56">
        <f>'[5]Daily Roster'!$M62</f>
        <v>0</v>
      </c>
      <c r="N62" s="56">
        <f>'[5]Daily Roster'!$N62</f>
        <v>0</v>
      </c>
      <c r="O62" s="56" t="str">
        <f>'[5]Daily Roster'!$O62</f>
        <v>&lt;12.45pm Lucky</v>
      </c>
      <c r="P62" s="56">
        <f>'[5]Daily Roster'!$P62</f>
        <v>0</v>
      </c>
      <c r="Q62" s="56">
        <f>'[5]Daily Roster'!$Q62</f>
        <v>0</v>
      </c>
      <c r="R62" s="56">
        <f>'[5]Daily Roster'!$R62</f>
        <v>0</v>
      </c>
      <c r="S62" s="56">
        <f>'[5]Daily Roster'!$S62</f>
        <v>0</v>
      </c>
      <c r="T62" s="56">
        <f>'[5]Daily Roster'!$T62</f>
        <v>0</v>
      </c>
    </row>
    <row r="63" spans="1:20" x14ac:dyDescent="0.3">
      <c r="A63" s="7">
        <v>43551</v>
      </c>
      <c r="B63" s="1" t="s">
        <v>2</v>
      </c>
      <c r="C63" s="56" t="str">
        <f>'[5]Daily Roster'!$C63</f>
        <v>Christine</v>
      </c>
      <c r="D63" s="56" t="str">
        <f>'[5]Daily Roster'!$D63</f>
        <v>Sherine</v>
      </c>
      <c r="E63" s="56" t="str">
        <f>'[5]Daily Roster'!$E63</f>
        <v>Nadi</v>
      </c>
      <c r="F63" s="56" t="str">
        <f>'[5]Daily Roster'!$F63</f>
        <v>blank</v>
      </c>
      <c r="G63" s="56" t="str">
        <f>'[5]Daily Roster'!$G63</f>
        <v>Megan</v>
      </c>
      <c r="H63" s="56" t="str">
        <f>'[5]Daily Roster'!$H63</f>
        <v>K.Chin</v>
      </c>
      <c r="I63" s="56" t="str">
        <f>'[5]Daily Roster'!$I63</f>
        <v>Lauren (Disp)</v>
      </c>
      <c r="J63" s="56" t="str">
        <f>'[5]Daily Roster'!$J63</f>
        <v>Vineeth</v>
      </c>
      <c r="K63" s="56" t="str">
        <f>'[5]Daily Roster'!$K63</f>
        <v>Meng</v>
      </c>
      <c r="L63" s="56">
        <f>'[5]Daily Roster'!$L63</f>
        <v>0</v>
      </c>
      <c r="M63" s="56">
        <f>'[5]Daily Roster'!$M63</f>
        <v>0</v>
      </c>
      <c r="N63" s="56">
        <f>'[5]Daily Roster'!$N63</f>
        <v>0</v>
      </c>
      <c r="O63" s="56" t="str">
        <f>'[5]Daily Roster'!$O63</f>
        <v>qq</v>
      </c>
      <c r="P63" s="56">
        <f>'[5]Daily Roster'!$P63</f>
        <v>0</v>
      </c>
      <c r="Q63" s="56">
        <f>'[5]Daily Roster'!$Q63</f>
        <v>0</v>
      </c>
      <c r="R63" s="56">
        <f>'[5]Daily Roster'!$R63</f>
        <v>0</v>
      </c>
      <c r="S63" s="56">
        <f>'[5]Daily Roster'!$S63</f>
        <v>0</v>
      </c>
      <c r="T63" s="56">
        <f>'[5]Daily Roster'!$T63</f>
        <v>0</v>
      </c>
    </row>
    <row r="64" spans="1:20" x14ac:dyDescent="0.3">
      <c r="A64" s="7">
        <v>43552</v>
      </c>
      <c r="B64" s="1" t="s">
        <v>3</v>
      </c>
      <c r="C64" s="56" t="str">
        <f>'[5]Daily Roster'!$C64</f>
        <v>Brodie</v>
      </c>
      <c r="D64" s="56" t="str">
        <f>'[5]Daily Roster'!$D64</f>
        <v>Sherine</v>
      </c>
      <c r="E64" s="56" t="str">
        <f>'[5]Daily Roster'!$E64</f>
        <v>Nadi</v>
      </c>
      <c r="F64" s="56" t="str">
        <f>'[5]Daily Roster'!$F64</f>
        <v>L.Janson</v>
      </c>
      <c r="G64" s="56" t="str">
        <f>'[5]Daily Roster'!$G64</f>
        <v>Megan</v>
      </c>
      <c r="H64" s="56" t="str">
        <f>'[5]Daily Roster'!$H64</f>
        <v>K.Chin</v>
      </c>
      <c r="I64" s="56" t="str">
        <f>'[5]Daily Roster'!$I64</f>
        <v>Lauren (NICU)</v>
      </c>
      <c r="J64" s="56" t="str">
        <f>'[5]Daily Roster'!$J64</f>
        <v>Vineeth</v>
      </c>
      <c r="K64" s="56" t="str">
        <f>'[5]Daily Roster'!$K64</f>
        <v>Meng</v>
      </c>
      <c r="L64" s="56">
        <f>'[5]Daily Roster'!$L64</f>
        <v>0</v>
      </c>
      <c r="M64" s="56">
        <f>'[5]Daily Roster'!$M64</f>
        <v>0</v>
      </c>
      <c r="N64" s="56">
        <f>'[5]Daily Roster'!$N64</f>
        <v>0</v>
      </c>
      <c r="O64" s="56" t="str">
        <f>'[5]Daily Roster'!$O64</f>
        <v>qq</v>
      </c>
      <c r="P64" s="56">
        <f>'[5]Daily Roster'!$P64</f>
        <v>0</v>
      </c>
      <c r="Q64" s="56">
        <f>'[5]Daily Roster'!$Q64</f>
        <v>0</v>
      </c>
      <c r="R64" s="56">
        <f>'[5]Daily Roster'!$R64</f>
        <v>0</v>
      </c>
      <c r="S64" s="56">
        <f>'[5]Daily Roster'!$S64</f>
        <v>0</v>
      </c>
      <c r="T64" s="56">
        <f>'[5]Daily Roster'!$T64</f>
        <v>0</v>
      </c>
    </row>
    <row r="65" spans="1:20" x14ac:dyDescent="0.3">
      <c r="A65" s="7">
        <v>43553</v>
      </c>
      <c r="B65" s="1" t="s">
        <v>4</v>
      </c>
      <c r="C65" s="56" t="str">
        <f>'[5]Daily Roster'!$C65</f>
        <v>Megan</v>
      </c>
      <c r="D65" s="56" t="str">
        <f>'[5]Daily Roster'!$D65</f>
        <v>Sherine</v>
      </c>
      <c r="E65" s="56" t="str">
        <f>'[5]Daily Roster'!$E65</f>
        <v>Nadi</v>
      </c>
      <c r="F65" s="56" t="str">
        <f>'[5]Daily Roster'!$F65</f>
        <v>blank</v>
      </c>
      <c r="G65" s="56" t="str">
        <f>'[5]Daily Roster'!$G65</f>
        <v>Angelica</v>
      </c>
      <c r="H65" s="56" t="str">
        <f>'[5]Daily Roster'!$H65</f>
        <v>K.Chin</v>
      </c>
      <c r="I65" s="56" t="str">
        <f>'[5]Daily Roster'!$I65</f>
        <v>Lauren (NICU)</v>
      </c>
      <c r="J65" s="56" t="str">
        <f>'[5]Daily Roster'!$J65</f>
        <v>Vineeth</v>
      </c>
      <c r="K65" s="56" t="str">
        <f>'[5]Daily Roster'!$K65</f>
        <v>Janki</v>
      </c>
      <c r="L65" s="56">
        <f>'[5]Daily Roster'!$L65</f>
        <v>0</v>
      </c>
      <c r="M65" s="56">
        <f>'[5]Daily Roster'!$M65</f>
        <v>0</v>
      </c>
      <c r="N65" s="56">
        <f>'[5]Daily Roster'!$N65</f>
        <v>0</v>
      </c>
      <c r="O65" s="56" t="str">
        <f>'[5]Daily Roster'!$O65</f>
        <v>qq</v>
      </c>
      <c r="P65" s="56">
        <f>'[5]Daily Roster'!$P65</f>
        <v>0</v>
      </c>
      <c r="Q65" s="56">
        <f>'[5]Daily Roster'!$Q65</f>
        <v>0</v>
      </c>
      <c r="R65" s="56">
        <f>'[5]Daily Roster'!$R65</f>
        <v>0</v>
      </c>
      <c r="S65" s="56">
        <f>'[5]Daily Roster'!$S65</f>
        <v>0</v>
      </c>
      <c r="T65" s="56">
        <f>'[5]Daily Roster'!$T65</f>
        <v>0</v>
      </c>
    </row>
    <row r="66" spans="1:20" x14ac:dyDescent="0.3">
      <c r="A66" s="7">
        <v>43556</v>
      </c>
      <c r="B66" s="1" t="s">
        <v>5</v>
      </c>
      <c r="C66" s="56" t="str">
        <f>'[5]Daily Roster'!$C66</f>
        <v>Christine</v>
      </c>
      <c r="D66" s="56" t="str">
        <f>'[5]Daily Roster'!$D66</f>
        <v>L.Janson</v>
      </c>
      <c r="E66" s="56" t="str">
        <f>'[5]Daily Roster'!$E66</f>
        <v>Sherine</v>
      </c>
      <c r="F66" s="56" t="str">
        <f>'[5]Daily Roster'!$F66</f>
        <v>J.Drummond</v>
      </c>
      <c r="G66" s="56" t="str">
        <f>'[5]Daily Roster'!$G66</f>
        <v>Megan</v>
      </c>
      <c r="H66" s="56" t="str">
        <f>'[5]Daily Roster'!$H66</f>
        <v>K.Chin</v>
      </c>
      <c r="I66" s="56" t="str">
        <f>'[5]Daily Roster'!$I66</f>
        <v>Lauren (PICU/Aviary)</v>
      </c>
      <c r="J66" s="56" t="str">
        <f>'[5]Daily Roster'!$J66</f>
        <v>Vineeth</v>
      </c>
      <c r="K66" s="56" t="str">
        <f>'[5]Daily Roster'!$K66</f>
        <v>Brodie</v>
      </c>
      <c r="L66" s="56">
        <f>'[5]Daily Roster'!$L66</f>
        <v>0</v>
      </c>
      <c r="M66" s="56">
        <f>'[5]Daily Roster'!$M66</f>
        <v>0</v>
      </c>
      <c r="N66" s="56">
        <f>'[5]Daily Roster'!$N66</f>
        <v>0</v>
      </c>
      <c r="O66" s="56">
        <f>'[5]Daily Roster'!$O66</f>
        <v>0</v>
      </c>
      <c r="P66" s="56">
        <f>'[5]Daily Roster'!$P66</f>
        <v>0</v>
      </c>
      <c r="Q66" s="56">
        <f>'[5]Daily Roster'!$Q66</f>
        <v>0</v>
      </c>
      <c r="R66" s="56">
        <f>'[5]Daily Roster'!$R66</f>
        <v>0</v>
      </c>
      <c r="S66" s="56">
        <f>'[5]Daily Roster'!$S66</f>
        <v>0</v>
      </c>
      <c r="T66" s="56">
        <f>'[5]Daily Roster'!$T66</f>
        <v>0</v>
      </c>
    </row>
    <row r="67" spans="1:20" x14ac:dyDescent="0.3">
      <c r="A67" s="7">
        <v>43557</v>
      </c>
      <c r="B67" s="1" t="s">
        <v>1</v>
      </c>
      <c r="C67" s="56" t="str">
        <f>'[5]Daily Roster'!$C67</f>
        <v>Christine</v>
      </c>
      <c r="D67" s="56" t="str">
        <f>'[5]Daily Roster'!$D67</f>
        <v>Sherine</v>
      </c>
      <c r="E67" s="56" t="str">
        <f>'[5]Daily Roster'!$E67</f>
        <v>Nadi</v>
      </c>
      <c r="F67" s="56" t="str">
        <f>'[5]Daily Roster'!$F67</f>
        <v>J.Drummond</v>
      </c>
      <c r="G67" s="56" t="str">
        <f>'[5]Daily Roster'!$G67</f>
        <v>blank</v>
      </c>
      <c r="H67" s="56" t="str">
        <f>'[5]Daily Roster'!$H67</f>
        <v>K.Chin</v>
      </c>
      <c r="I67" s="56" t="str">
        <f>'[5]Daily Roster'!$I67</f>
        <v>Lauren (PICU/Aviary)</v>
      </c>
      <c r="J67" s="56" t="str">
        <f>'[5]Daily Roster'!$J67</f>
        <v>Vineeth</v>
      </c>
      <c r="K67" s="56" t="str">
        <f>'[5]Daily Roster'!$K67</f>
        <v>blank</v>
      </c>
      <c r="L67" s="56">
        <f>'[5]Daily Roster'!$L67</f>
        <v>0</v>
      </c>
      <c r="M67" s="56">
        <f>'[5]Daily Roster'!$M67</f>
        <v>0</v>
      </c>
      <c r="N67" s="56">
        <f>'[5]Daily Roster'!$N67</f>
        <v>0</v>
      </c>
      <c r="O67" s="56">
        <f>'[5]Daily Roster'!$O67</f>
        <v>0</v>
      </c>
      <c r="P67" s="56">
        <f>'[5]Daily Roster'!$P67</f>
        <v>0</v>
      </c>
      <c r="Q67" s="56">
        <f>'[5]Daily Roster'!$Q67</f>
        <v>0</v>
      </c>
      <c r="R67" s="56">
        <f>'[5]Daily Roster'!$R67</f>
        <v>0</v>
      </c>
      <c r="S67" s="56">
        <f>'[5]Daily Roster'!$S67</f>
        <v>0</v>
      </c>
      <c r="T67" s="56">
        <f>'[5]Daily Roster'!$T67</f>
        <v>0</v>
      </c>
    </row>
    <row r="68" spans="1:20" x14ac:dyDescent="0.3">
      <c r="A68" s="7">
        <v>43558</v>
      </c>
      <c r="B68" s="1" t="s">
        <v>2</v>
      </c>
      <c r="C68" s="56" t="str">
        <f>'[5]Daily Roster'!$C68</f>
        <v>Christine</v>
      </c>
      <c r="D68" s="56" t="str">
        <f>'[5]Daily Roster'!$D68</f>
        <v>Sherine</v>
      </c>
      <c r="E68" s="56" t="str">
        <f>'[5]Daily Roster'!$E68</f>
        <v>Nadi</v>
      </c>
      <c r="F68" s="56" t="str">
        <f>'[5]Daily Roster'!$F68</f>
        <v>J.Drummond</v>
      </c>
      <c r="G68" s="56" t="str">
        <f>'[5]Daily Roster'!$G68</f>
        <v>Megan</v>
      </c>
      <c r="H68" s="56" t="str">
        <f>'[5]Daily Roster'!$H68</f>
        <v>K.Chin</v>
      </c>
      <c r="I68" s="56" t="str">
        <f>'[5]Daily Roster'!$I68</f>
        <v>Lauren (4A)</v>
      </c>
      <c r="J68" s="56" t="str">
        <f>'[5]Daily Roster'!$J68</f>
        <v>Vineeth</v>
      </c>
      <c r="K68" s="56" t="str">
        <f>'[5]Daily Roster'!$K68</f>
        <v>Meng</v>
      </c>
      <c r="L68" s="56">
        <f>'[5]Daily Roster'!$L68</f>
        <v>0</v>
      </c>
      <c r="M68" s="56">
        <f>'[5]Daily Roster'!$M68</f>
        <v>0</v>
      </c>
      <c r="N68" s="56">
        <f>'[5]Daily Roster'!$N68</f>
        <v>0</v>
      </c>
      <c r="O68" s="56">
        <f>'[5]Daily Roster'!$O68</f>
        <v>0</v>
      </c>
      <c r="P68" s="56">
        <f>'[5]Daily Roster'!$P68</f>
        <v>0</v>
      </c>
      <c r="Q68" s="56">
        <f>'[5]Daily Roster'!$Q68</f>
        <v>0</v>
      </c>
      <c r="R68" s="56">
        <f>'[5]Daily Roster'!$R68</f>
        <v>0</v>
      </c>
      <c r="S68" s="56">
        <f>'[5]Daily Roster'!$S68</f>
        <v>0</v>
      </c>
      <c r="T68" s="56">
        <f>'[5]Daily Roster'!$T68</f>
        <v>0</v>
      </c>
    </row>
    <row r="69" spans="1:20" x14ac:dyDescent="0.3">
      <c r="A69" s="7">
        <v>43559</v>
      </c>
      <c r="B69" s="1" t="s">
        <v>3</v>
      </c>
      <c r="C69" s="56" t="str">
        <f>'[5]Daily Roster'!$C69</f>
        <v>Christine</v>
      </c>
      <c r="D69" s="56" t="str">
        <f>'[5]Daily Roster'!$D69</f>
        <v>L.Janson</v>
      </c>
      <c r="E69" s="56" t="str">
        <f>'[5]Daily Roster'!$E69</f>
        <v>Sherine</v>
      </c>
      <c r="F69" s="56" t="str">
        <f>'[5]Daily Roster'!$F69</f>
        <v>J.Drummond</v>
      </c>
      <c r="G69" s="56" t="str">
        <f>'[5]Daily Roster'!$G69</f>
        <v>Megan</v>
      </c>
      <c r="H69" s="56" t="str">
        <f>'[5]Daily Roster'!$H69</f>
        <v>K.Chin</v>
      </c>
      <c r="I69" s="56" t="str">
        <f>'[5]Daily Roster'!$I69</f>
        <v>Lauren (3A)</v>
      </c>
      <c r="J69" s="56" t="str">
        <f>'[5]Daily Roster'!$J69</f>
        <v>Vineeth</v>
      </c>
      <c r="K69" s="56" t="str">
        <f>'[5]Daily Roster'!$K69</f>
        <v>Brodie</v>
      </c>
      <c r="L69" s="56">
        <f>'[5]Daily Roster'!$L69</f>
        <v>0</v>
      </c>
      <c r="M69" s="56">
        <f>'[5]Daily Roster'!$M69</f>
        <v>0</v>
      </c>
      <c r="N69" s="56">
        <f>'[5]Daily Roster'!$N69</f>
        <v>0</v>
      </c>
      <c r="O69" s="56">
        <f>'[5]Daily Roster'!$O69</f>
        <v>0</v>
      </c>
      <c r="P69" s="56">
        <f>'[5]Daily Roster'!$P69</f>
        <v>0</v>
      </c>
      <c r="Q69" s="56">
        <f>'[5]Daily Roster'!$Q69</f>
        <v>0</v>
      </c>
      <c r="R69" s="56">
        <f>'[5]Daily Roster'!$R69</f>
        <v>0</v>
      </c>
      <c r="S69" s="56">
        <f>'[5]Daily Roster'!$S69</f>
        <v>0</v>
      </c>
      <c r="T69" s="56">
        <f>'[5]Daily Roster'!$T69</f>
        <v>0</v>
      </c>
    </row>
    <row r="70" spans="1:20" x14ac:dyDescent="0.3">
      <c r="A70" s="7">
        <v>43560</v>
      </c>
      <c r="B70" s="1" t="s">
        <v>4</v>
      </c>
      <c r="C70" s="56" t="str">
        <f>'[5]Daily Roster'!$C70</f>
        <v>Megan</v>
      </c>
      <c r="D70" s="56" t="str">
        <f>'[5]Daily Roster'!$D70</f>
        <v>Sherine</v>
      </c>
      <c r="E70" s="56" t="str">
        <f>'[5]Daily Roster'!$E70</f>
        <v>Nadi</v>
      </c>
      <c r="F70" s="56" t="str">
        <f>'[5]Daily Roster'!$F70</f>
        <v>J.Drummond</v>
      </c>
      <c r="G70" s="56" t="str">
        <f>'[5]Daily Roster'!$G70</f>
        <v>Brodie</v>
      </c>
      <c r="H70" s="56" t="str">
        <f>'[5]Daily Roster'!$H70</f>
        <v>K.Chin</v>
      </c>
      <c r="I70" s="56" t="str">
        <f>'[5]Daily Roster'!$I70</f>
        <v>Lauren (3A)</v>
      </c>
      <c r="J70" s="56" t="str">
        <f>'[5]Daily Roster'!$J70</f>
        <v>Vineeth</v>
      </c>
      <c r="K70" s="56" t="str">
        <f>'[5]Daily Roster'!$K70</f>
        <v>Meng</v>
      </c>
      <c r="L70" s="56">
        <f>'[5]Daily Roster'!$L70</f>
        <v>0</v>
      </c>
      <c r="M70" s="56">
        <f>'[5]Daily Roster'!$M70</f>
        <v>0</v>
      </c>
      <c r="N70" s="56">
        <f>'[5]Daily Roster'!$N70</f>
        <v>0</v>
      </c>
      <c r="O70" s="56">
        <f>'[5]Daily Roster'!$O70</f>
        <v>0</v>
      </c>
      <c r="P70" s="56">
        <f>'[5]Daily Roster'!$P70</f>
        <v>0</v>
      </c>
      <c r="Q70" s="56">
        <f>'[5]Daily Roster'!$Q70</f>
        <v>0</v>
      </c>
      <c r="R70" s="56">
        <f>'[5]Daily Roster'!$R70</f>
        <v>0</v>
      </c>
      <c r="S70" s="56">
        <f>'[5]Daily Roster'!$S70</f>
        <v>0</v>
      </c>
      <c r="T70" s="56">
        <f>'[5]Daily Roster'!$T70</f>
        <v>0</v>
      </c>
    </row>
    <row r="71" spans="1:20" x14ac:dyDescent="0.3">
      <c r="A71" s="7">
        <v>43563</v>
      </c>
      <c r="B71" s="1" t="s">
        <v>5</v>
      </c>
      <c r="C71" s="56" t="str">
        <f>'[5]Daily Roster'!$C71</f>
        <v>Christine</v>
      </c>
      <c r="D71" s="56" t="str">
        <f>'[5]Daily Roster'!$D71</f>
        <v>Sherine</v>
      </c>
      <c r="E71" s="56" t="str">
        <f>'[5]Daily Roster'!$E71</f>
        <v>Nadi</v>
      </c>
      <c r="F71" s="56" t="str">
        <f>'[5]Daily Roster'!$F71</f>
        <v>J.Drummond</v>
      </c>
      <c r="G71" s="56" t="str">
        <f>'[5]Daily Roster'!$G71</f>
        <v>Megan</v>
      </c>
      <c r="H71" s="56" t="str">
        <f>'[5]Daily Roster'!$H71</f>
        <v>K.Chin</v>
      </c>
      <c r="I71" s="56" t="str">
        <f>'[5]Daily Roster'!$I71</f>
        <v>Idile Hassan (4C)</v>
      </c>
      <c r="J71" s="56" t="str">
        <f>'[5]Daily Roster'!$J71</f>
        <v>Vineeth</v>
      </c>
      <c r="K71" s="56" t="str">
        <f>'[5]Daily Roster'!$K71</f>
        <v>blank</v>
      </c>
      <c r="L71" s="56">
        <f>'[5]Daily Roster'!$L71</f>
        <v>0</v>
      </c>
      <c r="M71" s="56">
        <f>'[5]Daily Roster'!$M71</f>
        <v>0</v>
      </c>
      <c r="N71" s="56">
        <f>'[5]Daily Roster'!$N71</f>
        <v>0</v>
      </c>
      <c r="O71" s="56">
        <f>'[5]Daily Roster'!$O71</f>
        <v>0</v>
      </c>
      <c r="P71" s="56">
        <f>'[5]Daily Roster'!$P71</f>
        <v>0</v>
      </c>
      <c r="Q71" s="56">
        <f>'[5]Daily Roster'!$Q71</f>
        <v>0</v>
      </c>
      <c r="R71" s="56">
        <f>'[5]Daily Roster'!$R71</f>
        <v>0</v>
      </c>
      <c r="S71" s="56">
        <f>'[5]Daily Roster'!$S71</f>
        <v>0</v>
      </c>
      <c r="T71" s="56">
        <f>'[5]Daily Roster'!$T71</f>
        <v>0</v>
      </c>
    </row>
    <row r="72" spans="1:20" x14ac:dyDescent="0.3">
      <c r="A72" s="7">
        <v>43564</v>
      </c>
      <c r="B72" s="1" t="s">
        <v>1</v>
      </c>
      <c r="C72" s="56" t="str">
        <f>'[5]Daily Roster'!$C72</f>
        <v>Christine</v>
      </c>
      <c r="D72" s="56" t="str">
        <f>'[5]Daily Roster'!$D72</f>
        <v>Sherine</v>
      </c>
      <c r="E72" s="56" t="str">
        <f>'[5]Daily Roster'!$E72</f>
        <v>Nadi</v>
      </c>
      <c r="F72" s="56" t="str">
        <f>'[5]Daily Roster'!$F72</f>
        <v>J.Drummond</v>
      </c>
      <c r="G72" s="56" t="str">
        <f>'[5]Daily Roster'!$G72</f>
        <v>Megan</v>
      </c>
      <c r="H72" s="56" t="str">
        <f>'[5]Daily Roster'!$H72</f>
        <v>K.Chin</v>
      </c>
      <c r="I72" s="56" t="str">
        <f>'[5]Daily Roster'!$I72</f>
        <v>Idile Hassan (4C)</v>
      </c>
      <c r="J72" s="56" t="str">
        <f>'[5]Daily Roster'!$J72</f>
        <v>Vineeth</v>
      </c>
      <c r="K72" s="56" t="str">
        <f>'[5]Daily Roster'!$K72</f>
        <v>E.Hu</v>
      </c>
      <c r="L72" s="56">
        <f>'[5]Daily Roster'!$L72</f>
        <v>0</v>
      </c>
      <c r="M72" s="56">
        <f>'[5]Daily Roster'!$M72</f>
        <v>0</v>
      </c>
      <c r="N72" s="56">
        <f>'[5]Daily Roster'!$N72</f>
        <v>0</v>
      </c>
      <c r="O72" s="56">
        <f>'[5]Daily Roster'!$O72</f>
        <v>0</v>
      </c>
      <c r="P72" s="56">
        <f>'[5]Daily Roster'!$P72</f>
        <v>0</v>
      </c>
      <c r="Q72" s="56">
        <f>'[5]Daily Roster'!$Q72</f>
        <v>0</v>
      </c>
      <c r="R72" s="56">
        <f>'[5]Daily Roster'!$R72</f>
        <v>0</v>
      </c>
      <c r="S72" s="56">
        <f>'[5]Daily Roster'!$S72</f>
        <v>0</v>
      </c>
      <c r="T72" s="56">
        <f>'[5]Daily Roster'!$T72</f>
        <v>0</v>
      </c>
    </row>
    <row r="73" spans="1:20" x14ac:dyDescent="0.3">
      <c r="A73" s="7">
        <v>43565</v>
      </c>
      <c r="B73" s="1" t="s">
        <v>2</v>
      </c>
      <c r="C73" s="56" t="str">
        <f>'[5]Daily Roster'!$C73</f>
        <v>Christine</v>
      </c>
      <c r="D73" s="56" t="str">
        <f>'[5]Daily Roster'!$D73</f>
        <v>Tanya</v>
      </c>
      <c r="E73" s="56" t="str">
        <f>'[5]Daily Roster'!$E73</f>
        <v>Nadi</v>
      </c>
      <c r="F73" s="56" t="str">
        <f>'[5]Daily Roster'!$F73</f>
        <v>J.Drummond</v>
      </c>
      <c r="G73" s="56" t="str">
        <f>'[5]Daily Roster'!$G73</f>
        <v>Megan</v>
      </c>
      <c r="H73" s="56" t="str">
        <f>'[5]Daily Roster'!$H73</f>
        <v>K.Chin</v>
      </c>
      <c r="I73" s="56" t="str">
        <f>'[5]Daily Roster'!$I73</f>
        <v>Idile Hassan (Disp)</v>
      </c>
      <c r="J73" s="56" t="str">
        <f>'[5]Daily Roster'!$J73</f>
        <v>Vineeth</v>
      </c>
      <c r="K73" s="56" t="str">
        <f>'[5]Daily Roster'!$K73</f>
        <v>E.Hu</v>
      </c>
      <c r="L73" s="56">
        <f>'[5]Daily Roster'!$L73</f>
        <v>0</v>
      </c>
      <c r="M73" s="56">
        <f>'[5]Daily Roster'!$M73</f>
        <v>0</v>
      </c>
      <c r="N73" s="56">
        <f>'[5]Daily Roster'!$N73</f>
        <v>0</v>
      </c>
      <c r="O73" s="56">
        <f>'[5]Daily Roster'!$O73</f>
        <v>0</v>
      </c>
      <c r="P73" s="56">
        <f>'[5]Daily Roster'!$P73</f>
        <v>0</v>
      </c>
      <c r="Q73" s="56">
        <f>'[5]Daily Roster'!$Q73</f>
        <v>0</v>
      </c>
      <c r="R73" s="56">
        <f>'[5]Daily Roster'!$R73</f>
        <v>0</v>
      </c>
      <c r="S73" s="56">
        <f>'[5]Daily Roster'!$S73</f>
        <v>0</v>
      </c>
      <c r="T73" s="56">
        <f>'[5]Daily Roster'!$T73</f>
        <v>0</v>
      </c>
    </row>
    <row r="74" spans="1:20" x14ac:dyDescent="0.3">
      <c r="A74" s="7">
        <v>43566</v>
      </c>
      <c r="B74" s="1" t="s">
        <v>3</v>
      </c>
      <c r="C74" s="56" t="str">
        <f>'[5]Daily Roster'!$C74</f>
        <v>Christine</v>
      </c>
      <c r="D74" s="56" t="str">
        <f>'[5]Daily Roster'!$D74</f>
        <v>Sherine</v>
      </c>
      <c r="E74" s="56" t="str">
        <f>'[5]Daily Roster'!$E74</f>
        <v>Nadi</v>
      </c>
      <c r="F74" s="56" t="str">
        <f>'[5]Daily Roster'!$F74</f>
        <v>J.Drummond</v>
      </c>
      <c r="G74" s="56" t="str">
        <f>'[5]Daily Roster'!$G74</f>
        <v>Megan</v>
      </c>
      <c r="H74" s="56" t="str">
        <f>'[5]Daily Roster'!$H74</f>
        <v>K.Chin</v>
      </c>
      <c r="I74" s="56" t="str">
        <f>'[5]Daily Roster'!$I74</f>
        <v>Idile Hassan (NICU)</v>
      </c>
      <c r="J74" s="56" t="str">
        <f>'[5]Daily Roster'!$J74</f>
        <v>Vineeth</v>
      </c>
      <c r="K74" s="56" t="str">
        <f>'[5]Daily Roster'!$K74</f>
        <v>Brodie</v>
      </c>
      <c r="L74" s="56">
        <f>'[5]Daily Roster'!$L74</f>
        <v>0</v>
      </c>
      <c r="M74" s="56">
        <f>'[5]Daily Roster'!$M74</f>
        <v>0</v>
      </c>
      <c r="N74" s="56">
        <f>'[5]Daily Roster'!$N74</f>
        <v>0</v>
      </c>
      <c r="O74" s="56">
        <f>'[5]Daily Roster'!$O74</f>
        <v>0</v>
      </c>
      <c r="P74" s="56">
        <f>'[5]Daily Roster'!$P74</f>
        <v>0</v>
      </c>
      <c r="Q74" s="56">
        <f>'[5]Daily Roster'!$Q74</f>
        <v>0</v>
      </c>
      <c r="R74" s="56">
        <f>'[5]Daily Roster'!$R74</f>
        <v>0</v>
      </c>
      <c r="S74" s="56">
        <f>'[5]Daily Roster'!$S74</f>
        <v>0</v>
      </c>
      <c r="T74" s="56">
        <f>'[5]Daily Roster'!$T74</f>
        <v>0</v>
      </c>
    </row>
    <row r="75" spans="1:20" x14ac:dyDescent="0.3">
      <c r="A75" s="7">
        <v>43567</v>
      </c>
      <c r="B75" s="1" t="s">
        <v>4</v>
      </c>
      <c r="C75" s="56" t="str">
        <f>'[5]Daily Roster'!$C75</f>
        <v>Christine</v>
      </c>
      <c r="D75" s="56" t="str">
        <f>'[5]Daily Roster'!$D75</f>
        <v>Sherine</v>
      </c>
      <c r="E75" s="56" t="str">
        <f>'[5]Daily Roster'!$E75</f>
        <v>Nadi</v>
      </c>
      <c r="F75" s="56" t="str">
        <f>'[5]Daily Roster'!$F75</f>
        <v>Tanya</v>
      </c>
      <c r="G75" s="56" t="str">
        <f>'[5]Daily Roster'!$G75</f>
        <v>Megan</v>
      </c>
      <c r="H75" s="56" t="str">
        <f>'[5]Daily Roster'!$H75</f>
        <v>K.Chin</v>
      </c>
      <c r="I75" s="56" t="str">
        <f>'[5]Daily Roster'!$I75</f>
        <v>Idile Hassan (NICU)</v>
      </c>
      <c r="J75" s="56" t="str">
        <f>'[5]Daily Roster'!$J75</f>
        <v>Vineeth</v>
      </c>
      <c r="K75" s="56" t="str">
        <f>'[5]Daily Roster'!$K75</f>
        <v>Brodie</v>
      </c>
      <c r="L75" s="56">
        <f>'[5]Daily Roster'!$L75</f>
        <v>0</v>
      </c>
      <c r="M75" s="56">
        <f>'[5]Daily Roster'!$M75</f>
        <v>0</v>
      </c>
      <c r="N75" s="56">
        <f>'[5]Daily Roster'!$N75</f>
        <v>0</v>
      </c>
      <c r="O75" s="56">
        <f>'[5]Daily Roster'!$O75</f>
        <v>0</v>
      </c>
      <c r="P75" s="56">
        <f>'[5]Daily Roster'!$P75</f>
        <v>0</v>
      </c>
      <c r="Q75" s="56">
        <f>'[5]Daily Roster'!$Q75</f>
        <v>0</v>
      </c>
      <c r="R75" s="56">
        <f>'[5]Daily Roster'!$R75</f>
        <v>0</v>
      </c>
      <c r="S75" s="56">
        <f>'[5]Daily Roster'!$S75</f>
        <v>0</v>
      </c>
      <c r="T75" s="56">
        <f>'[5]Daily Roster'!$T75</f>
        <v>0</v>
      </c>
    </row>
    <row r="76" spans="1:20" x14ac:dyDescent="0.3">
      <c r="A76" s="7">
        <v>43570</v>
      </c>
      <c r="B76" s="1" t="s">
        <v>5</v>
      </c>
      <c r="C76" s="56" t="str">
        <f>'[5]Daily Roster'!$C76</f>
        <v>Christine</v>
      </c>
      <c r="D76" s="56" t="str">
        <f>'[5]Daily Roster'!$D76</f>
        <v>Sherine</v>
      </c>
      <c r="E76" s="56" t="str">
        <f>'[5]Daily Roster'!$E76</f>
        <v>Nadi</v>
      </c>
      <c r="F76" s="56" t="str">
        <f>'[5]Daily Roster'!$F76</f>
        <v>J.Drummond</v>
      </c>
      <c r="G76" s="56" t="str">
        <f>'[5]Daily Roster'!$G76</f>
        <v>Megan</v>
      </c>
      <c r="H76" s="56" t="str">
        <f>'[5]Daily Roster'!$H76</f>
        <v>Brodie</v>
      </c>
      <c r="I76" s="56" t="str">
        <f>'[5]Daily Roster'!$I76</f>
        <v>Idile Hassan (PICU/Aviary)</v>
      </c>
      <c r="J76" s="56" t="str">
        <f>'[5]Daily Roster'!$J76</f>
        <v>blank</v>
      </c>
      <c r="K76" s="56" t="str">
        <f>'[5]Daily Roster'!$K76</f>
        <v>blank</v>
      </c>
      <c r="L76" s="56">
        <f>'[5]Daily Roster'!$L76</f>
        <v>0</v>
      </c>
      <c r="M76" s="56">
        <f>'[5]Daily Roster'!$M76</f>
        <v>0</v>
      </c>
      <c r="N76" s="56">
        <f>'[5]Daily Roster'!$N76</f>
        <v>0</v>
      </c>
      <c r="O76" s="56">
        <f>'[5]Daily Roster'!$O76</f>
        <v>0</v>
      </c>
      <c r="P76" s="56">
        <f>'[5]Daily Roster'!$P76</f>
        <v>0</v>
      </c>
      <c r="Q76" s="56">
        <f>'[5]Daily Roster'!$Q76</f>
        <v>0</v>
      </c>
      <c r="R76" s="56">
        <f>'[5]Daily Roster'!$R76</f>
        <v>0</v>
      </c>
      <c r="S76" s="56">
        <f>'[5]Daily Roster'!$S76</f>
        <v>0</v>
      </c>
      <c r="T76" s="56">
        <f>'[5]Daily Roster'!$T76</f>
        <v>0</v>
      </c>
    </row>
    <row r="77" spans="1:20" x14ac:dyDescent="0.3">
      <c r="A77" s="7">
        <v>43571</v>
      </c>
      <c r="B77" s="1" t="s">
        <v>1</v>
      </c>
      <c r="C77" s="56" t="str">
        <f>'[5]Daily Roster'!$C77</f>
        <v>Christine</v>
      </c>
      <c r="D77" s="56" t="str">
        <f>'[5]Daily Roster'!$D77</f>
        <v>Sherine</v>
      </c>
      <c r="E77" s="56" t="str">
        <f>'[5]Daily Roster'!$E77</f>
        <v>Nadi</v>
      </c>
      <c r="F77" s="56" t="str">
        <f>'[5]Daily Roster'!$F77</f>
        <v>J.Drummond</v>
      </c>
      <c r="G77" s="56" t="str">
        <f>'[5]Daily Roster'!$G77</f>
        <v>blank</v>
      </c>
      <c r="H77" s="56" t="str">
        <f>'[5]Daily Roster'!$H77</f>
        <v>E.Hu</v>
      </c>
      <c r="I77" s="56" t="str">
        <f>'[5]Daily Roster'!$I77</f>
        <v>Idile Hassan (PICU/Aviary)</v>
      </c>
      <c r="J77" s="56" t="str">
        <f>'[5]Daily Roster'!$J77</f>
        <v>blank</v>
      </c>
      <c r="K77" s="56" t="str">
        <f>'[5]Daily Roster'!$K77</f>
        <v>blank</v>
      </c>
      <c r="L77" s="56">
        <f>'[5]Daily Roster'!$L77</f>
        <v>0</v>
      </c>
      <c r="M77" s="56">
        <f>'[5]Daily Roster'!$M77</f>
        <v>0</v>
      </c>
      <c r="N77" s="56">
        <f>'[5]Daily Roster'!$N77</f>
        <v>0</v>
      </c>
      <c r="O77" s="56">
        <f>'[5]Daily Roster'!$O77</f>
        <v>0</v>
      </c>
      <c r="P77" s="56">
        <f>'[5]Daily Roster'!$P77</f>
        <v>0</v>
      </c>
      <c r="Q77" s="56">
        <f>'[5]Daily Roster'!$Q77</f>
        <v>0</v>
      </c>
      <c r="R77" s="56">
        <f>'[5]Daily Roster'!$R77</f>
        <v>0</v>
      </c>
      <c r="S77" s="56">
        <f>'[5]Daily Roster'!$S77</f>
        <v>0</v>
      </c>
      <c r="T77" s="56">
        <f>'[5]Daily Roster'!$T77</f>
        <v>0</v>
      </c>
    </row>
    <row r="78" spans="1:20" x14ac:dyDescent="0.3">
      <c r="A78" s="7">
        <v>43572</v>
      </c>
      <c r="B78" s="1" t="s">
        <v>2</v>
      </c>
      <c r="C78" s="56" t="str">
        <f>'[5]Daily Roster'!$C78</f>
        <v>Christine</v>
      </c>
      <c r="D78" s="56" t="str">
        <f>'[5]Daily Roster'!$D78</f>
        <v>Tanya</v>
      </c>
      <c r="E78" s="56" t="str">
        <f>'[5]Daily Roster'!$E78</f>
        <v>Sherine</v>
      </c>
      <c r="F78" s="56" t="str">
        <f>'[5]Daily Roster'!$F78</f>
        <v>J.Drummond</v>
      </c>
      <c r="G78" s="56" t="str">
        <f>'[5]Daily Roster'!$G78</f>
        <v>blank</v>
      </c>
      <c r="H78" s="56" t="str">
        <f>'[5]Daily Roster'!$H78</f>
        <v>E.Hu</v>
      </c>
      <c r="I78" s="56" t="str">
        <f>'[5]Daily Roster'!$I78</f>
        <v>Idile Hassan (4A)</v>
      </c>
      <c r="J78" s="56" t="str">
        <f>'[5]Daily Roster'!$J78</f>
        <v>blank</v>
      </c>
      <c r="K78" s="56" t="str">
        <f>'[5]Daily Roster'!$K78</f>
        <v>Nadi</v>
      </c>
      <c r="L78" s="56">
        <f>'[5]Daily Roster'!$L78</f>
        <v>0</v>
      </c>
      <c r="M78" s="56">
        <f>'[5]Daily Roster'!$M78</f>
        <v>0</v>
      </c>
      <c r="N78" s="56">
        <f>'[5]Daily Roster'!$N78</f>
        <v>0</v>
      </c>
      <c r="O78" s="56">
        <f>'[5]Daily Roster'!$O78</f>
        <v>0</v>
      </c>
      <c r="P78" s="56">
        <f>'[5]Daily Roster'!$P78</f>
        <v>0</v>
      </c>
      <c r="Q78" s="56">
        <f>'[5]Daily Roster'!$Q78</f>
        <v>0</v>
      </c>
      <c r="R78" s="56">
        <f>'[5]Daily Roster'!$R78</f>
        <v>0</v>
      </c>
      <c r="S78" s="56">
        <f>'[5]Daily Roster'!$S78</f>
        <v>0</v>
      </c>
      <c r="T78" s="56">
        <f>'[5]Daily Roster'!$T78</f>
        <v>0</v>
      </c>
    </row>
    <row r="79" spans="1:20" x14ac:dyDescent="0.3">
      <c r="A79" s="7">
        <v>43573</v>
      </c>
      <c r="B79" s="1" t="s">
        <v>3</v>
      </c>
      <c r="C79" s="56" t="str">
        <f>'[5]Daily Roster'!$C79</f>
        <v>Christine</v>
      </c>
      <c r="D79" s="56" t="str">
        <f>'[5]Daily Roster'!$D79</f>
        <v>Sherine</v>
      </c>
      <c r="E79" s="56" t="str">
        <f>'[5]Daily Roster'!$E79</f>
        <v>Nadi</v>
      </c>
      <c r="F79" s="56" t="str">
        <f>'[5]Daily Roster'!$F79</f>
        <v>J.Drummond</v>
      </c>
      <c r="G79" s="56" t="str">
        <f>'[5]Daily Roster'!$G79</f>
        <v>blank</v>
      </c>
      <c r="H79" s="56" t="str">
        <f>'[5]Daily Roster'!$H79</f>
        <v>Brodie</v>
      </c>
      <c r="I79" s="56" t="str">
        <f>'[5]Daily Roster'!$I79</f>
        <v>Idile Hassan (3A)</v>
      </c>
      <c r="J79" s="56" t="str">
        <f>'[5]Daily Roster'!$J79</f>
        <v>blank</v>
      </c>
      <c r="K79" s="56" t="str">
        <f>'[5]Daily Roster'!$K79</f>
        <v>blank</v>
      </c>
      <c r="L79" s="56">
        <f>'[5]Daily Roster'!$L79</f>
        <v>0</v>
      </c>
      <c r="M79" s="56">
        <f>'[5]Daily Roster'!$M79</f>
        <v>0</v>
      </c>
      <c r="N79" s="56">
        <f>'[5]Daily Roster'!$N79</f>
        <v>0</v>
      </c>
      <c r="O79" s="56">
        <f>'[5]Daily Roster'!$O79</f>
        <v>0</v>
      </c>
      <c r="P79" s="56">
        <f>'[5]Daily Roster'!$P79</f>
        <v>0</v>
      </c>
      <c r="Q79" s="56">
        <f>'[5]Daily Roster'!$Q79</f>
        <v>0</v>
      </c>
      <c r="R79" s="56">
        <f>'[5]Daily Roster'!$R79</f>
        <v>0</v>
      </c>
      <c r="S79" s="56">
        <f>'[5]Daily Roster'!$S79</f>
        <v>0</v>
      </c>
      <c r="T79" s="56">
        <f>'[5]Daily Roster'!$T79</f>
        <v>0</v>
      </c>
    </row>
    <row r="80" spans="1:20" x14ac:dyDescent="0.3">
      <c r="A80" s="7">
        <v>43574</v>
      </c>
      <c r="B80" s="1" t="s">
        <v>4</v>
      </c>
      <c r="C80" s="56" t="str">
        <f>'[5]Daily Roster'!$C80</f>
        <v>Public Holiday</v>
      </c>
      <c r="D80" s="56" t="str">
        <f>'[5]Daily Roster'!$D80</f>
        <v>Public Holiday</v>
      </c>
      <c r="E80" s="56" t="str">
        <f>'[5]Daily Roster'!$E80</f>
        <v>Public Holiday</v>
      </c>
      <c r="F80" s="56" t="str">
        <f>'[5]Daily Roster'!$F80</f>
        <v>Public Holiday</v>
      </c>
      <c r="G80" s="56" t="str">
        <f>'[5]Daily Roster'!$G80</f>
        <v>Public Holiday</v>
      </c>
      <c r="H80" s="56" t="str">
        <f>'[5]Daily Roster'!$H80</f>
        <v>Public Holiday</v>
      </c>
      <c r="I80" s="56" t="str">
        <f>'[5]Daily Roster'!$I80</f>
        <v>Public Holiday</v>
      </c>
      <c r="J80" s="56" t="str">
        <f>'[5]Daily Roster'!$J80</f>
        <v>Public Holiday</v>
      </c>
      <c r="K80" s="56" t="str">
        <f>'[5]Daily Roster'!$K80</f>
        <v>Public Holiday</v>
      </c>
      <c r="L80" s="56" t="str">
        <f>'[5]Daily Roster'!$L80</f>
        <v>Public Holiday</v>
      </c>
      <c r="M80" s="56" t="str">
        <f>'[5]Daily Roster'!$M80</f>
        <v>Public Holiday</v>
      </c>
      <c r="N80" s="56" t="str">
        <f>'[5]Daily Roster'!$N80</f>
        <v>Public Holiday</v>
      </c>
      <c r="O80" s="56" t="str">
        <f>'[5]Daily Roster'!$O80</f>
        <v>Public Holiday</v>
      </c>
      <c r="P80" s="56" t="str">
        <f>'[5]Daily Roster'!$P80</f>
        <v>Public Holiday</v>
      </c>
      <c r="Q80" s="56" t="str">
        <f>'[5]Daily Roster'!$Q80</f>
        <v>Public Holiday</v>
      </c>
      <c r="R80" s="56" t="str">
        <f>'[5]Daily Roster'!$R80</f>
        <v>Public Holiday</v>
      </c>
      <c r="S80" s="56" t="str">
        <f>'[5]Daily Roster'!$S80</f>
        <v>Public Holiday</v>
      </c>
      <c r="T80" s="56" t="str">
        <f>'[5]Daily Roster'!$T80</f>
        <v>Public Holiday</v>
      </c>
    </row>
    <row r="81" spans="1:20" x14ac:dyDescent="0.3">
      <c r="A81" s="7">
        <v>43577</v>
      </c>
      <c r="B81" s="1" t="s">
        <v>5</v>
      </c>
      <c r="C81" s="56" t="str">
        <f>'[5]Daily Roster'!$C81</f>
        <v>Public Holiday</v>
      </c>
      <c r="D81" s="56" t="str">
        <f>'[5]Daily Roster'!$D81</f>
        <v>Public Holiday</v>
      </c>
      <c r="E81" s="56" t="str">
        <f>'[5]Daily Roster'!$E81</f>
        <v>Public Holiday</v>
      </c>
      <c r="F81" s="56" t="str">
        <f>'[5]Daily Roster'!$F81</f>
        <v>Public Holiday</v>
      </c>
      <c r="G81" s="56" t="str">
        <f>'[5]Daily Roster'!$G81</f>
        <v>Public Holiday</v>
      </c>
      <c r="H81" s="56" t="str">
        <f>'[5]Daily Roster'!$H81</f>
        <v>Public Holiday</v>
      </c>
      <c r="I81" s="56" t="str">
        <f>'[5]Daily Roster'!$I81</f>
        <v>Public Holiday</v>
      </c>
      <c r="J81" s="56" t="str">
        <f>'[5]Daily Roster'!$J81</f>
        <v>Public Holiday</v>
      </c>
      <c r="K81" s="56" t="str">
        <f>'[5]Daily Roster'!$K81</f>
        <v>Public Holiday</v>
      </c>
      <c r="L81" s="56" t="str">
        <f>'[5]Daily Roster'!$L81</f>
        <v>Public Holiday</v>
      </c>
      <c r="M81" s="56" t="str">
        <f>'[5]Daily Roster'!$M81</f>
        <v>Public Holiday</v>
      </c>
      <c r="N81" s="56" t="str">
        <f>'[5]Daily Roster'!$N81</f>
        <v>Public Holiday</v>
      </c>
      <c r="O81" s="56" t="str">
        <f>'[5]Daily Roster'!$O81</f>
        <v>Public Holiday</v>
      </c>
      <c r="P81" s="56" t="str">
        <f>'[5]Daily Roster'!$P81</f>
        <v>Public Holiday</v>
      </c>
      <c r="Q81" s="56" t="str">
        <f>'[5]Daily Roster'!$Q81</f>
        <v>Public Holiday</v>
      </c>
      <c r="R81" s="56" t="str">
        <f>'[5]Daily Roster'!$R81</f>
        <v>Public Holiday</v>
      </c>
      <c r="S81" s="56" t="str">
        <f>'[5]Daily Roster'!$S81</f>
        <v>Public Holiday</v>
      </c>
      <c r="T81" s="56" t="str">
        <f>'[5]Daily Roster'!$T81</f>
        <v>Public Holiday</v>
      </c>
    </row>
    <row r="82" spans="1:20" x14ac:dyDescent="0.3">
      <c r="A82" s="7">
        <v>43578</v>
      </c>
      <c r="B82" s="1" t="s">
        <v>1</v>
      </c>
      <c r="C82" s="56" t="str">
        <f>'[5]Daily Roster'!$C82</f>
        <v>Christine</v>
      </c>
      <c r="D82" s="56" t="str">
        <f>'[5]Daily Roster'!$D82</f>
        <v>Tanya</v>
      </c>
      <c r="E82" s="56" t="str">
        <f>'[5]Daily Roster'!$E82</f>
        <v>Sherine</v>
      </c>
      <c r="F82" s="56" t="str">
        <f>'[5]Daily Roster'!$F82</f>
        <v>J.Drummond</v>
      </c>
      <c r="G82" s="56" t="str">
        <f>'[5]Daily Roster'!$G82</f>
        <v>Megan</v>
      </c>
      <c r="H82" s="56" t="str">
        <f>'[5]Daily Roster'!$H82</f>
        <v>K.Chin</v>
      </c>
      <c r="I82" s="56">
        <f>'[5]Daily Roster'!$I82</f>
        <v>0</v>
      </c>
      <c r="J82" s="56" t="str">
        <f>'[5]Daily Roster'!$J82</f>
        <v>E.Hu</v>
      </c>
      <c r="K82" s="56" t="str">
        <f>'[5]Daily Roster'!$K82</f>
        <v>blank</v>
      </c>
      <c r="L82" s="56">
        <f>'[5]Daily Roster'!$L82</f>
        <v>0</v>
      </c>
      <c r="M82" s="56">
        <f>'[5]Daily Roster'!$M82</f>
        <v>0</v>
      </c>
      <c r="N82" s="56">
        <f>'[5]Daily Roster'!$N82</f>
        <v>0</v>
      </c>
      <c r="O82" s="56">
        <f>'[5]Daily Roster'!$O82</f>
        <v>0</v>
      </c>
      <c r="P82" s="56">
        <f>'[5]Daily Roster'!$P82</f>
        <v>0</v>
      </c>
      <c r="Q82" s="56">
        <f>'[5]Daily Roster'!$Q82</f>
        <v>0</v>
      </c>
      <c r="R82" s="56">
        <f>'[5]Daily Roster'!$R82</f>
        <v>0</v>
      </c>
      <c r="S82" s="56">
        <f>'[5]Daily Roster'!$S82</f>
        <v>0</v>
      </c>
      <c r="T82" s="56">
        <f>'[5]Daily Roster'!$T82</f>
        <v>0</v>
      </c>
    </row>
    <row r="83" spans="1:20" x14ac:dyDescent="0.3">
      <c r="A83" s="7">
        <v>43579</v>
      </c>
      <c r="B83" s="1" t="s">
        <v>2</v>
      </c>
      <c r="C83" s="56" t="str">
        <f>'[5]Daily Roster'!$C83</f>
        <v>Christine</v>
      </c>
      <c r="D83" s="56" t="str">
        <f>'[5]Daily Roster'!$D83</f>
        <v>Sherine</v>
      </c>
      <c r="E83" s="56" t="str">
        <f>'[5]Daily Roster'!$E83</f>
        <v>Nadi</v>
      </c>
      <c r="F83" s="56" t="str">
        <f>'[5]Daily Roster'!$F83</f>
        <v>Tanya</v>
      </c>
      <c r="G83" s="56" t="str">
        <f>'[5]Daily Roster'!$G83</f>
        <v>Megan</v>
      </c>
      <c r="H83" s="56" t="str">
        <f>'[5]Daily Roster'!$H83</f>
        <v>K.Chin</v>
      </c>
      <c r="I83" s="56">
        <f>'[5]Daily Roster'!$I83</f>
        <v>0</v>
      </c>
      <c r="J83" s="56" t="str">
        <f>'[5]Daily Roster'!$J83</f>
        <v>Vineeth</v>
      </c>
      <c r="K83" s="56" t="str">
        <f>'[5]Daily Roster'!$K83</f>
        <v>E.Hu</v>
      </c>
      <c r="L83" s="56">
        <f>'[5]Daily Roster'!$L83</f>
        <v>0</v>
      </c>
      <c r="M83" s="56">
        <f>'[5]Daily Roster'!$M83</f>
        <v>0</v>
      </c>
      <c r="N83" s="56">
        <f>'[5]Daily Roster'!$N83</f>
        <v>0</v>
      </c>
      <c r="O83" s="56">
        <f>'[5]Daily Roster'!$O83</f>
        <v>0</v>
      </c>
      <c r="P83" s="56">
        <f>'[5]Daily Roster'!$P83</f>
        <v>0</v>
      </c>
      <c r="Q83" s="56">
        <f>'[5]Daily Roster'!$Q83</f>
        <v>0</v>
      </c>
      <c r="R83" s="56">
        <f>'[5]Daily Roster'!$R83</f>
        <v>0</v>
      </c>
      <c r="S83" s="56">
        <f>'[5]Daily Roster'!$S83</f>
        <v>0</v>
      </c>
      <c r="T83" s="56">
        <f>'[5]Daily Roster'!$T83</f>
        <v>0</v>
      </c>
    </row>
    <row r="84" spans="1:20" x14ac:dyDescent="0.3">
      <c r="A84" s="7">
        <v>43580</v>
      </c>
      <c r="B84" s="1" t="s">
        <v>3</v>
      </c>
      <c r="C84" s="56" t="str">
        <f>'[5]Daily Roster'!$C84</f>
        <v>Public Holiday</v>
      </c>
      <c r="D84" s="56" t="str">
        <f>'[5]Daily Roster'!$D84</f>
        <v>Public Holiday</v>
      </c>
      <c r="E84" s="56" t="str">
        <f>'[5]Daily Roster'!$E84</f>
        <v>Public Holiday</v>
      </c>
      <c r="F84" s="56" t="str">
        <f>'[5]Daily Roster'!$F84</f>
        <v>Public Holiday</v>
      </c>
      <c r="G84" s="56" t="str">
        <f>'[5]Daily Roster'!$G84</f>
        <v>Public Holiday</v>
      </c>
      <c r="H84" s="56" t="str">
        <f>'[5]Daily Roster'!$H84</f>
        <v>Public Holiday</v>
      </c>
      <c r="I84" s="56" t="str">
        <f>'[5]Daily Roster'!$I84</f>
        <v>Public Holiday</v>
      </c>
      <c r="J84" s="56" t="str">
        <f>'[5]Daily Roster'!$J84</f>
        <v>Public Holiday</v>
      </c>
      <c r="K84" s="56" t="str">
        <f>'[5]Daily Roster'!$K84</f>
        <v>Public Holiday</v>
      </c>
      <c r="L84" s="56" t="str">
        <f>'[5]Daily Roster'!$L84</f>
        <v>Public Holiday</v>
      </c>
      <c r="M84" s="56" t="str">
        <f>'[5]Daily Roster'!$M84</f>
        <v>Public Holiday</v>
      </c>
      <c r="N84" s="56" t="str">
        <f>'[5]Daily Roster'!$N84</f>
        <v>Public Holiday</v>
      </c>
      <c r="O84" s="56" t="str">
        <f>'[5]Daily Roster'!$O84</f>
        <v>Public Holiday</v>
      </c>
      <c r="P84" s="56" t="str">
        <f>'[5]Daily Roster'!$P84</f>
        <v>Public Holiday</v>
      </c>
      <c r="Q84" s="56" t="str">
        <f>'[5]Daily Roster'!$Q84</f>
        <v>Public Holiday</v>
      </c>
      <c r="R84" s="56" t="str">
        <f>'[5]Daily Roster'!$R84</f>
        <v>Public Holiday</v>
      </c>
      <c r="S84" s="56" t="str">
        <f>'[5]Daily Roster'!$S84</f>
        <v>Public Holiday</v>
      </c>
      <c r="T84" s="56" t="str">
        <f>'[5]Daily Roster'!$T84</f>
        <v>Public Holiday</v>
      </c>
    </row>
    <row r="85" spans="1:20" x14ac:dyDescent="0.3">
      <c r="A85" s="7">
        <v>43581</v>
      </c>
      <c r="B85" s="1" t="s">
        <v>4</v>
      </c>
      <c r="C85" s="56" t="str">
        <f>'[5]Daily Roster'!$C85</f>
        <v>Christine</v>
      </c>
      <c r="D85" s="56" t="str">
        <f>'[5]Daily Roster'!$D85</f>
        <v>Tanya</v>
      </c>
      <c r="E85" s="56" t="str">
        <f>'[5]Daily Roster'!$E85</f>
        <v>Sherine</v>
      </c>
      <c r="F85" s="56" t="str">
        <f>'[5]Daily Roster'!$F85</f>
        <v>J.Drummond</v>
      </c>
      <c r="G85" s="56" t="str">
        <f>'[5]Daily Roster'!$G85</f>
        <v>Megan</v>
      </c>
      <c r="H85" s="56" t="str">
        <f>'[5]Daily Roster'!$H85</f>
        <v>K.Chin</v>
      </c>
      <c r="I85" s="56">
        <f>'[5]Daily Roster'!$I85</f>
        <v>0</v>
      </c>
      <c r="J85" s="56" t="str">
        <f>'[5]Daily Roster'!$J85</f>
        <v>Vineeth</v>
      </c>
      <c r="K85" s="56" t="str">
        <f>'[5]Daily Roster'!$K85</f>
        <v>Brodie</v>
      </c>
      <c r="L85" s="56">
        <f>'[5]Daily Roster'!$L85</f>
        <v>0</v>
      </c>
      <c r="M85" s="56">
        <f>'[5]Daily Roster'!$M85</f>
        <v>0</v>
      </c>
      <c r="N85" s="56">
        <f>'[5]Daily Roster'!$N85</f>
        <v>0</v>
      </c>
      <c r="O85" s="56">
        <f>'[5]Daily Roster'!$O85</f>
        <v>0</v>
      </c>
      <c r="P85" s="56">
        <f>'[5]Daily Roster'!$P85</f>
        <v>0</v>
      </c>
      <c r="Q85" s="56">
        <f>'[5]Daily Roster'!$Q85</f>
        <v>0</v>
      </c>
      <c r="R85" s="56">
        <f>'[5]Daily Roster'!$R85</f>
        <v>0</v>
      </c>
      <c r="S85" s="56">
        <f>'[5]Daily Roster'!$S85</f>
        <v>0</v>
      </c>
      <c r="T85" s="56">
        <f>'[5]Daily Roster'!$T85</f>
        <v>0</v>
      </c>
    </row>
    <row r="86" spans="1:20" x14ac:dyDescent="0.3">
      <c r="A86" s="7">
        <v>43584</v>
      </c>
      <c r="B86" s="1" t="s">
        <v>5</v>
      </c>
      <c r="C86" s="56">
        <f>'[5]Daily Roster'!$C86</f>
        <v>0</v>
      </c>
      <c r="D86" s="56">
        <f>'[5]Daily Roster'!$D86</f>
        <v>0</v>
      </c>
      <c r="E86" s="56">
        <f>'[5]Daily Roster'!$E86</f>
        <v>0</v>
      </c>
      <c r="F86" s="56">
        <f>'[5]Daily Roster'!$F86</f>
        <v>0</v>
      </c>
      <c r="G86" s="56">
        <f>'[5]Daily Roster'!$G86</f>
        <v>0</v>
      </c>
      <c r="H86" s="56">
        <f>'[5]Daily Roster'!$H86</f>
        <v>0</v>
      </c>
      <c r="I86" s="56" t="str">
        <f>'[5]Daily Roster'!$I86</f>
        <v>Tinh Nguyen</v>
      </c>
      <c r="J86" s="56">
        <f>'[5]Daily Roster'!$J86</f>
        <v>0</v>
      </c>
      <c r="K86" s="56">
        <f>'[5]Daily Roster'!$K86</f>
        <v>0</v>
      </c>
      <c r="L86" s="56">
        <f>'[5]Daily Roster'!$L86</f>
        <v>0</v>
      </c>
      <c r="M86" s="56">
        <f>'[5]Daily Roster'!$M86</f>
        <v>0</v>
      </c>
      <c r="N86" s="56">
        <f>'[5]Daily Roster'!$N86</f>
        <v>0</v>
      </c>
      <c r="O86" s="56">
        <f>'[5]Daily Roster'!$O86</f>
        <v>0</v>
      </c>
      <c r="P86" s="56">
        <f>'[5]Daily Roster'!$P86</f>
        <v>0</v>
      </c>
      <c r="Q86" s="56">
        <f>'[5]Daily Roster'!$Q86</f>
        <v>0</v>
      </c>
      <c r="R86" s="56">
        <f>'[5]Daily Roster'!$R86</f>
        <v>0</v>
      </c>
      <c r="S86" s="56">
        <f>'[5]Daily Roster'!$S86</f>
        <v>0</v>
      </c>
      <c r="T86" s="56">
        <f>'[5]Daily Roster'!$T86</f>
        <v>0</v>
      </c>
    </row>
    <row r="87" spans="1:20" x14ac:dyDescent="0.3">
      <c r="A87" s="7">
        <v>43585</v>
      </c>
      <c r="B87" s="1" t="s">
        <v>1</v>
      </c>
      <c r="C87" s="56">
        <f>'[5]Daily Roster'!$C87</f>
        <v>0</v>
      </c>
      <c r="D87" s="56">
        <f>'[5]Daily Roster'!$D87</f>
        <v>0</v>
      </c>
      <c r="E87" s="56">
        <f>'[5]Daily Roster'!$E87</f>
        <v>0</v>
      </c>
      <c r="F87" s="56">
        <f>'[5]Daily Roster'!$F87</f>
        <v>0</v>
      </c>
      <c r="G87" s="56">
        <f>'[5]Daily Roster'!$G87</f>
        <v>0</v>
      </c>
      <c r="H87" s="56">
        <f>'[5]Daily Roster'!$H87</f>
        <v>0</v>
      </c>
      <c r="I87" s="56" t="str">
        <f>'[5]Daily Roster'!$I87</f>
        <v>Tinh Nguyen</v>
      </c>
      <c r="J87" s="56">
        <f>'[5]Daily Roster'!$J87</f>
        <v>0</v>
      </c>
      <c r="K87" s="56">
        <f>'[5]Daily Roster'!$K87</f>
        <v>0</v>
      </c>
      <c r="L87" s="56">
        <f>'[5]Daily Roster'!$L87</f>
        <v>0</v>
      </c>
      <c r="M87" s="56">
        <f>'[5]Daily Roster'!$M87</f>
        <v>0</v>
      </c>
      <c r="N87" s="56">
        <f>'[5]Daily Roster'!$N87</f>
        <v>0</v>
      </c>
      <c r="O87" s="56">
        <f>'[5]Daily Roster'!$O87</f>
        <v>0</v>
      </c>
      <c r="P87" s="56">
        <f>'[5]Daily Roster'!$P87</f>
        <v>0</v>
      </c>
      <c r="Q87" s="56">
        <f>'[5]Daily Roster'!$Q87</f>
        <v>0</v>
      </c>
      <c r="R87" s="56">
        <f>'[5]Daily Roster'!$R87</f>
        <v>0</v>
      </c>
      <c r="S87" s="56">
        <f>'[5]Daily Roster'!$S87</f>
        <v>0</v>
      </c>
      <c r="T87" s="56">
        <f>'[5]Daily Roster'!$T87</f>
        <v>0</v>
      </c>
    </row>
    <row r="88" spans="1:20" x14ac:dyDescent="0.3">
      <c r="A88" s="7">
        <v>43586</v>
      </c>
      <c r="B88" s="1" t="s">
        <v>2</v>
      </c>
      <c r="C88" s="56">
        <f>'[5]Daily Roster'!$C88</f>
        <v>0</v>
      </c>
      <c r="D88" s="56">
        <f>'[5]Daily Roster'!$D88</f>
        <v>0</v>
      </c>
      <c r="E88" s="56">
        <f>'[5]Daily Roster'!$E88</f>
        <v>0</v>
      </c>
      <c r="F88" s="56">
        <f>'[5]Daily Roster'!$F88</f>
        <v>0</v>
      </c>
      <c r="G88" s="56">
        <f>'[5]Daily Roster'!$G88</f>
        <v>0</v>
      </c>
      <c r="H88" s="56">
        <f>'[5]Daily Roster'!$H88</f>
        <v>0</v>
      </c>
      <c r="I88" s="56" t="str">
        <f>'[5]Daily Roster'!$I88</f>
        <v>Tinh Nguyen</v>
      </c>
      <c r="J88" s="56">
        <f>'[5]Daily Roster'!$J88</f>
        <v>0</v>
      </c>
      <c r="K88" s="56">
        <f>'[5]Daily Roster'!$K88</f>
        <v>0</v>
      </c>
      <c r="L88" s="56">
        <f>'[5]Daily Roster'!$L88</f>
        <v>0</v>
      </c>
      <c r="M88" s="56">
        <f>'[5]Daily Roster'!$M88</f>
        <v>0</v>
      </c>
      <c r="N88" s="56">
        <f>'[5]Daily Roster'!$N88</f>
        <v>0</v>
      </c>
      <c r="O88" s="56">
        <f>'[5]Daily Roster'!$O88</f>
        <v>0</v>
      </c>
      <c r="P88" s="56">
        <f>'[5]Daily Roster'!$P88</f>
        <v>0</v>
      </c>
      <c r="Q88" s="56">
        <f>'[5]Daily Roster'!$Q88</f>
        <v>0</v>
      </c>
      <c r="R88" s="56">
        <f>'[5]Daily Roster'!$R88</f>
        <v>0</v>
      </c>
      <c r="S88" s="56">
        <f>'[5]Daily Roster'!$S88</f>
        <v>0</v>
      </c>
      <c r="T88" s="56">
        <f>'[5]Daily Roster'!$T88</f>
        <v>0</v>
      </c>
    </row>
    <row r="89" spans="1:20" x14ac:dyDescent="0.3">
      <c r="A89" s="7">
        <v>43587</v>
      </c>
      <c r="B89" s="1" t="s">
        <v>3</v>
      </c>
      <c r="C89" s="56">
        <f>'[5]Daily Roster'!$C89</f>
        <v>0</v>
      </c>
      <c r="D89" s="56">
        <f>'[5]Daily Roster'!$D89</f>
        <v>0</v>
      </c>
      <c r="E89" s="56">
        <f>'[5]Daily Roster'!$E89</f>
        <v>0</v>
      </c>
      <c r="F89" s="56">
        <f>'[5]Daily Roster'!$F89</f>
        <v>0</v>
      </c>
      <c r="G89" s="56">
        <f>'[5]Daily Roster'!$G89</f>
        <v>0</v>
      </c>
      <c r="H89" s="56">
        <f>'[5]Daily Roster'!$H89</f>
        <v>0</v>
      </c>
      <c r="I89" s="56" t="str">
        <f>'[5]Daily Roster'!$I89</f>
        <v>Tinh Nguyen</v>
      </c>
      <c r="J89" s="56">
        <f>'[5]Daily Roster'!$J89</f>
        <v>0</v>
      </c>
      <c r="K89" s="56">
        <f>'[5]Daily Roster'!$K89</f>
        <v>0</v>
      </c>
      <c r="L89" s="56">
        <f>'[5]Daily Roster'!$L89</f>
        <v>0</v>
      </c>
      <c r="M89" s="56">
        <f>'[5]Daily Roster'!$M89</f>
        <v>0</v>
      </c>
      <c r="N89" s="56">
        <f>'[5]Daily Roster'!$N89</f>
        <v>0</v>
      </c>
      <c r="O89" s="56">
        <f>'[5]Daily Roster'!$O89</f>
        <v>0</v>
      </c>
      <c r="P89" s="56">
        <f>'[5]Daily Roster'!$P89</f>
        <v>0</v>
      </c>
      <c r="Q89" s="56">
        <f>'[5]Daily Roster'!$Q89</f>
        <v>0</v>
      </c>
      <c r="R89" s="56">
        <f>'[5]Daily Roster'!$R89</f>
        <v>0</v>
      </c>
      <c r="S89" s="56">
        <f>'[5]Daily Roster'!$S89</f>
        <v>0</v>
      </c>
      <c r="T89" s="56">
        <f>'[5]Daily Roster'!$T89</f>
        <v>0</v>
      </c>
    </row>
    <row r="90" spans="1:20" x14ac:dyDescent="0.3">
      <c r="A90" s="7">
        <v>43588</v>
      </c>
      <c r="B90" s="1" t="s">
        <v>4</v>
      </c>
      <c r="C90" s="56">
        <f>'[5]Daily Roster'!$C90</f>
        <v>0</v>
      </c>
      <c r="D90" s="56">
        <f>'[5]Daily Roster'!$D90</f>
        <v>0</v>
      </c>
      <c r="E90" s="56">
        <f>'[5]Daily Roster'!$E90</f>
        <v>0</v>
      </c>
      <c r="F90" s="56">
        <f>'[5]Daily Roster'!$F90</f>
        <v>0</v>
      </c>
      <c r="G90" s="56">
        <f>'[5]Daily Roster'!$G90</f>
        <v>0</v>
      </c>
      <c r="H90" s="56">
        <f>'[5]Daily Roster'!$H90</f>
        <v>0</v>
      </c>
      <c r="I90" s="56" t="str">
        <f>'[5]Daily Roster'!$I90</f>
        <v>Tinh Nguyen</v>
      </c>
      <c r="J90" s="56">
        <f>'[5]Daily Roster'!$J90</f>
        <v>0</v>
      </c>
      <c r="K90" s="56">
        <f>'[5]Daily Roster'!$K90</f>
        <v>0</v>
      </c>
      <c r="L90" s="56">
        <f>'[5]Daily Roster'!$L90</f>
        <v>0</v>
      </c>
      <c r="M90" s="56">
        <f>'[5]Daily Roster'!$M90</f>
        <v>0</v>
      </c>
      <c r="N90" s="56">
        <f>'[5]Daily Roster'!$N90</f>
        <v>0</v>
      </c>
      <c r="O90" s="56">
        <f>'[5]Daily Roster'!$O90</f>
        <v>0</v>
      </c>
      <c r="P90" s="56">
        <f>'[5]Daily Roster'!$P90</f>
        <v>0</v>
      </c>
      <c r="Q90" s="56">
        <f>'[5]Daily Roster'!$Q90</f>
        <v>0</v>
      </c>
      <c r="R90" s="56">
        <f>'[5]Daily Roster'!$R90</f>
        <v>0</v>
      </c>
      <c r="S90" s="56">
        <f>'[5]Daily Roster'!$S90</f>
        <v>0</v>
      </c>
      <c r="T90" s="56">
        <f>'[5]Daily Roster'!$T90</f>
        <v>0</v>
      </c>
    </row>
    <row r="91" spans="1:20" x14ac:dyDescent="0.3">
      <c r="A91" s="7">
        <v>43591</v>
      </c>
      <c r="B91" s="1" t="s">
        <v>5</v>
      </c>
      <c r="C91" s="56">
        <f>'[5]Daily Roster'!$C91</f>
        <v>0</v>
      </c>
      <c r="D91" s="56">
        <f>'[5]Daily Roster'!$D91</f>
        <v>0</v>
      </c>
      <c r="E91" s="56">
        <f>'[5]Daily Roster'!$E91</f>
        <v>0</v>
      </c>
      <c r="F91" s="56">
        <f>'[5]Daily Roster'!$F91</f>
        <v>0</v>
      </c>
      <c r="G91" s="56">
        <f>'[5]Daily Roster'!$G91</f>
        <v>0</v>
      </c>
      <c r="H91" s="56">
        <f>'[5]Daily Roster'!$H91</f>
        <v>0</v>
      </c>
      <c r="I91" s="56" t="str">
        <f>'[5]Daily Roster'!$I91</f>
        <v>Tinh Nguyen</v>
      </c>
      <c r="J91" s="56">
        <f>'[5]Daily Roster'!$J91</f>
        <v>0</v>
      </c>
      <c r="K91" s="56">
        <f>'[5]Daily Roster'!$K91</f>
        <v>0</v>
      </c>
      <c r="L91" s="56">
        <f>'[5]Daily Roster'!$L91</f>
        <v>0</v>
      </c>
      <c r="M91" s="56">
        <f>'[5]Daily Roster'!$M91</f>
        <v>0</v>
      </c>
      <c r="N91" s="56">
        <f>'[5]Daily Roster'!$N91</f>
        <v>0</v>
      </c>
      <c r="O91" s="56">
        <f>'[5]Daily Roster'!$O91</f>
        <v>0</v>
      </c>
      <c r="P91" s="56">
        <f>'[5]Daily Roster'!$P91</f>
        <v>0</v>
      </c>
      <c r="Q91" s="56">
        <f>'[5]Daily Roster'!$Q91</f>
        <v>0</v>
      </c>
      <c r="R91" s="56">
        <f>'[5]Daily Roster'!$R91</f>
        <v>0</v>
      </c>
      <c r="S91" s="56">
        <f>'[5]Daily Roster'!$S91</f>
        <v>0</v>
      </c>
      <c r="T91" s="56">
        <f>'[5]Daily Roster'!$T91</f>
        <v>0</v>
      </c>
    </row>
    <row r="92" spans="1:20" x14ac:dyDescent="0.3">
      <c r="A92" s="7">
        <v>43592</v>
      </c>
      <c r="B92" s="1" t="s">
        <v>1</v>
      </c>
      <c r="C92" s="56">
        <f>'[5]Daily Roster'!$C92</f>
        <v>0</v>
      </c>
      <c r="D92" s="56">
        <f>'[5]Daily Roster'!$D92</f>
        <v>0</v>
      </c>
      <c r="E92" s="56">
        <f>'[5]Daily Roster'!$E92</f>
        <v>0</v>
      </c>
      <c r="F92" s="56">
        <f>'[5]Daily Roster'!$F92</f>
        <v>0</v>
      </c>
      <c r="G92" s="56">
        <f>'[5]Daily Roster'!$G92</f>
        <v>0</v>
      </c>
      <c r="H92" s="56">
        <f>'[5]Daily Roster'!$H92</f>
        <v>0</v>
      </c>
      <c r="I92" s="56" t="str">
        <f>'[5]Daily Roster'!$I92</f>
        <v>Tinh Nguyen</v>
      </c>
      <c r="J92" s="56">
        <f>'[5]Daily Roster'!$J92</f>
        <v>0</v>
      </c>
      <c r="K92" s="56">
        <f>'[5]Daily Roster'!$K92</f>
        <v>0</v>
      </c>
      <c r="L92" s="56">
        <f>'[5]Daily Roster'!$L92</f>
        <v>0</v>
      </c>
      <c r="M92" s="56">
        <f>'[5]Daily Roster'!$M92</f>
        <v>0</v>
      </c>
      <c r="N92" s="56">
        <f>'[5]Daily Roster'!$N92</f>
        <v>0</v>
      </c>
      <c r="O92" s="56">
        <f>'[5]Daily Roster'!$O92</f>
        <v>0</v>
      </c>
      <c r="P92" s="56">
        <f>'[5]Daily Roster'!$P92</f>
        <v>0</v>
      </c>
      <c r="Q92" s="56">
        <f>'[5]Daily Roster'!$Q92</f>
        <v>0</v>
      </c>
      <c r="R92" s="56">
        <f>'[5]Daily Roster'!$R92</f>
        <v>0</v>
      </c>
      <c r="S92" s="56">
        <f>'[5]Daily Roster'!$S92</f>
        <v>0</v>
      </c>
      <c r="T92" s="56">
        <f>'[5]Daily Roster'!$T92</f>
        <v>0</v>
      </c>
    </row>
    <row r="93" spans="1:20" x14ac:dyDescent="0.3">
      <c r="A93" s="7">
        <v>43593</v>
      </c>
      <c r="B93" s="1" t="s">
        <v>2</v>
      </c>
      <c r="C93" s="56">
        <f>'[5]Daily Roster'!$C93</f>
        <v>0</v>
      </c>
      <c r="D93" s="56">
        <f>'[5]Daily Roster'!$D93</f>
        <v>0</v>
      </c>
      <c r="E93" s="56">
        <f>'[5]Daily Roster'!$E93</f>
        <v>0</v>
      </c>
      <c r="F93" s="56">
        <f>'[5]Daily Roster'!$F93</f>
        <v>0</v>
      </c>
      <c r="G93" s="56">
        <f>'[5]Daily Roster'!$G93</f>
        <v>0</v>
      </c>
      <c r="H93" s="56">
        <f>'[5]Daily Roster'!$H93</f>
        <v>0</v>
      </c>
      <c r="I93" s="56" t="str">
        <f>'[5]Daily Roster'!$I93</f>
        <v>Tinh Nguyen</v>
      </c>
      <c r="J93" s="56">
        <f>'[5]Daily Roster'!$J93</f>
        <v>0</v>
      </c>
      <c r="K93" s="56">
        <f>'[5]Daily Roster'!$K93</f>
        <v>0</v>
      </c>
      <c r="L93" s="56">
        <f>'[5]Daily Roster'!$L93</f>
        <v>0</v>
      </c>
      <c r="M93" s="56">
        <f>'[5]Daily Roster'!$M93</f>
        <v>0</v>
      </c>
      <c r="N93" s="56">
        <f>'[5]Daily Roster'!$N93</f>
        <v>0</v>
      </c>
      <c r="O93" s="56">
        <f>'[5]Daily Roster'!$O93</f>
        <v>0</v>
      </c>
      <c r="P93" s="56">
        <f>'[5]Daily Roster'!$P93</f>
        <v>0</v>
      </c>
      <c r="Q93" s="56">
        <f>'[5]Daily Roster'!$Q93</f>
        <v>0</v>
      </c>
      <c r="R93" s="56">
        <f>'[5]Daily Roster'!$R93</f>
        <v>0</v>
      </c>
      <c r="S93" s="56">
        <f>'[5]Daily Roster'!$S93</f>
        <v>0</v>
      </c>
      <c r="T93" s="56">
        <f>'[5]Daily Roster'!$T93</f>
        <v>0</v>
      </c>
    </row>
    <row r="94" spans="1:20" x14ac:dyDescent="0.3">
      <c r="A94" s="7">
        <v>43594</v>
      </c>
      <c r="B94" s="1" t="s">
        <v>3</v>
      </c>
      <c r="C94" s="56">
        <f>'[5]Daily Roster'!$C94</f>
        <v>0</v>
      </c>
      <c r="D94" s="56">
        <f>'[5]Daily Roster'!$D94</f>
        <v>0</v>
      </c>
      <c r="E94" s="56">
        <f>'[5]Daily Roster'!$E94</f>
        <v>0</v>
      </c>
      <c r="F94" s="56">
        <f>'[5]Daily Roster'!$F94</f>
        <v>0</v>
      </c>
      <c r="G94" s="56">
        <f>'[5]Daily Roster'!$G94</f>
        <v>0</v>
      </c>
      <c r="H94" s="56">
        <f>'[5]Daily Roster'!$H94</f>
        <v>0</v>
      </c>
      <c r="I94" s="56" t="str">
        <f>'[5]Daily Roster'!$I94</f>
        <v>Tinh Nguyen</v>
      </c>
      <c r="J94" s="56">
        <f>'[5]Daily Roster'!$J94</f>
        <v>0</v>
      </c>
      <c r="K94" s="56">
        <f>'[5]Daily Roster'!$K94</f>
        <v>0</v>
      </c>
      <c r="L94" s="56">
        <f>'[5]Daily Roster'!$L94</f>
        <v>0</v>
      </c>
      <c r="M94" s="56">
        <f>'[5]Daily Roster'!$M94</f>
        <v>0</v>
      </c>
      <c r="N94" s="56">
        <f>'[5]Daily Roster'!$N94</f>
        <v>0</v>
      </c>
      <c r="O94" s="56">
        <f>'[5]Daily Roster'!$O94</f>
        <v>0</v>
      </c>
      <c r="P94" s="56">
        <f>'[5]Daily Roster'!$P94</f>
        <v>0</v>
      </c>
      <c r="Q94" s="56">
        <f>'[5]Daily Roster'!$Q94</f>
        <v>0</v>
      </c>
      <c r="R94" s="56">
        <f>'[5]Daily Roster'!$R94</f>
        <v>0</v>
      </c>
      <c r="S94" s="56">
        <f>'[5]Daily Roster'!$S94</f>
        <v>0</v>
      </c>
      <c r="T94" s="56">
        <f>'[5]Daily Roster'!$T94</f>
        <v>0</v>
      </c>
    </row>
    <row r="95" spans="1:20" x14ac:dyDescent="0.3">
      <c r="A95" s="7">
        <v>43595</v>
      </c>
      <c r="B95" s="1" t="s">
        <v>4</v>
      </c>
      <c r="C95" s="56">
        <f>'[5]Daily Roster'!$C95</f>
        <v>0</v>
      </c>
      <c r="D95" s="56">
        <f>'[5]Daily Roster'!$D95</f>
        <v>0</v>
      </c>
      <c r="E95" s="56">
        <f>'[5]Daily Roster'!$E95</f>
        <v>0</v>
      </c>
      <c r="F95" s="56">
        <f>'[5]Daily Roster'!$F95</f>
        <v>0</v>
      </c>
      <c r="G95" s="56">
        <f>'[5]Daily Roster'!$G95</f>
        <v>0</v>
      </c>
      <c r="H95" s="56">
        <f>'[5]Daily Roster'!$H95</f>
        <v>0</v>
      </c>
      <c r="I95" s="56" t="str">
        <f>'[5]Daily Roster'!$I95</f>
        <v>Tinh Nguyen</v>
      </c>
      <c r="J95" s="56">
        <f>'[5]Daily Roster'!$J95</f>
        <v>0</v>
      </c>
      <c r="K95" s="56">
        <f>'[5]Daily Roster'!$K95</f>
        <v>0</v>
      </c>
      <c r="L95" s="56">
        <f>'[5]Daily Roster'!$L95</f>
        <v>0</v>
      </c>
      <c r="M95" s="56">
        <f>'[5]Daily Roster'!$M95</f>
        <v>0</v>
      </c>
      <c r="N95" s="56">
        <f>'[5]Daily Roster'!$N95</f>
        <v>0</v>
      </c>
      <c r="O95" s="56">
        <f>'[5]Daily Roster'!$O95</f>
        <v>0</v>
      </c>
      <c r="P95" s="56">
        <f>'[5]Daily Roster'!$P95</f>
        <v>0</v>
      </c>
      <c r="Q95" s="56">
        <f>'[5]Daily Roster'!$Q95</f>
        <v>0</v>
      </c>
      <c r="R95" s="56">
        <f>'[5]Daily Roster'!$R95</f>
        <v>0</v>
      </c>
      <c r="S95" s="56">
        <f>'[5]Daily Roster'!$S95</f>
        <v>0</v>
      </c>
      <c r="T95" s="56">
        <f>'[5]Daily Roster'!$T95</f>
        <v>0</v>
      </c>
    </row>
    <row r="96" spans="1:20" x14ac:dyDescent="0.3">
      <c r="A96" s="7">
        <v>43598</v>
      </c>
      <c r="B96" s="1" t="s">
        <v>5</v>
      </c>
      <c r="C96" s="56">
        <f>'[5]Daily Roster'!$C96</f>
        <v>0</v>
      </c>
      <c r="D96" s="56">
        <f>'[5]Daily Roster'!$D96</f>
        <v>0</v>
      </c>
      <c r="E96" s="56">
        <f>'[5]Daily Roster'!$E96</f>
        <v>0</v>
      </c>
      <c r="F96" s="56">
        <f>'[5]Daily Roster'!$F96</f>
        <v>0</v>
      </c>
      <c r="G96" s="56">
        <f>'[5]Daily Roster'!$G96</f>
        <v>0</v>
      </c>
      <c r="H96" s="56">
        <f>'[5]Daily Roster'!$H96</f>
        <v>0</v>
      </c>
      <c r="I96" s="56" t="str">
        <f>'[5]Daily Roster'!$I96</f>
        <v>Nha Nguyen</v>
      </c>
      <c r="J96" s="56">
        <f>'[5]Daily Roster'!$J96</f>
        <v>0</v>
      </c>
      <c r="K96" s="56">
        <f>'[5]Daily Roster'!$K96</f>
        <v>0</v>
      </c>
      <c r="L96" s="56">
        <f>'[5]Daily Roster'!$L96</f>
        <v>0</v>
      </c>
      <c r="M96" s="56">
        <f>'[5]Daily Roster'!$M96</f>
        <v>0</v>
      </c>
      <c r="N96" s="56">
        <f>'[5]Daily Roster'!$N96</f>
        <v>0</v>
      </c>
      <c r="O96" s="56">
        <f>'[5]Daily Roster'!$O96</f>
        <v>0</v>
      </c>
      <c r="P96" s="56">
        <f>'[5]Daily Roster'!$P96</f>
        <v>0</v>
      </c>
      <c r="Q96" s="56">
        <f>'[5]Daily Roster'!$Q96</f>
        <v>0</v>
      </c>
      <c r="R96" s="56">
        <f>'[5]Daily Roster'!$R96</f>
        <v>0</v>
      </c>
      <c r="S96" s="56">
        <f>'[5]Daily Roster'!$S96</f>
        <v>0</v>
      </c>
      <c r="T96" s="56">
        <f>'[5]Daily Roster'!$T96</f>
        <v>0</v>
      </c>
    </row>
    <row r="97" spans="1:20" x14ac:dyDescent="0.3">
      <c r="A97" s="7">
        <v>43599</v>
      </c>
      <c r="B97" s="1" t="s">
        <v>1</v>
      </c>
      <c r="C97" s="56">
        <f>'[5]Daily Roster'!$C97</f>
        <v>0</v>
      </c>
      <c r="D97" s="56">
        <f>'[5]Daily Roster'!$D97</f>
        <v>0</v>
      </c>
      <c r="E97" s="56">
        <f>'[5]Daily Roster'!$E97</f>
        <v>0</v>
      </c>
      <c r="F97" s="56">
        <f>'[5]Daily Roster'!$F97</f>
        <v>0</v>
      </c>
      <c r="G97" s="56">
        <f>'[5]Daily Roster'!$G97</f>
        <v>0</v>
      </c>
      <c r="H97" s="56">
        <f>'[5]Daily Roster'!$H97</f>
        <v>0</v>
      </c>
      <c r="I97" s="56" t="str">
        <f>'[5]Daily Roster'!$I97</f>
        <v>Nha Nguyen</v>
      </c>
      <c r="J97" s="56">
        <f>'[5]Daily Roster'!$J97</f>
        <v>0</v>
      </c>
      <c r="K97" s="56">
        <f>'[5]Daily Roster'!$K97</f>
        <v>0</v>
      </c>
      <c r="L97" s="56">
        <f>'[5]Daily Roster'!$L97</f>
        <v>0</v>
      </c>
      <c r="M97" s="56">
        <f>'[5]Daily Roster'!$M97</f>
        <v>0</v>
      </c>
      <c r="N97" s="56">
        <f>'[5]Daily Roster'!$N97</f>
        <v>0</v>
      </c>
      <c r="O97" s="56">
        <f>'[5]Daily Roster'!$O97</f>
        <v>0</v>
      </c>
      <c r="P97" s="56">
        <f>'[5]Daily Roster'!$P97</f>
        <v>0</v>
      </c>
      <c r="Q97" s="56">
        <f>'[5]Daily Roster'!$Q97</f>
        <v>0</v>
      </c>
      <c r="R97" s="56">
        <f>'[5]Daily Roster'!$R97</f>
        <v>0</v>
      </c>
      <c r="S97" s="56">
        <f>'[5]Daily Roster'!$S97</f>
        <v>0</v>
      </c>
      <c r="T97" s="56">
        <f>'[5]Daily Roster'!$T97</f>
        <v>0</v>
      </c>
    </row>
    <row r="98" spans="1:20" x14ac:dyDescent="0.3">
      <c r="A98" s="7">
        <v>43600</v>
      </c>
      <c r="B98" s="1" t="s">
        <v>2</v>
      </c>
      <c r="C98" s="56">
        <f>'[5]Daily Roster'!$C98</f>
        <v>0</v>
      </c>
      <c r="D98" s="56">
        <f>'[5]Daily Roster'!$D98</f>
        <v>0</v>
      </c>
      <c r="E98" s="56">
        <f>'[5]Daily Roster'!$E98</f>
        <v>0</v>
      </c>
      <c r="F98" s="56">
        <f>'[5]Daily Roster'!$F98</f>
        <v>0</v>
      </c>
      <c r="G98" s="56">
        <f>'[5]Daily Roster'!$G98</f>
        <v>0</v>
      </c>
      <c r="H98" s="56">
        <f>'[5]Daily Roster'!$H98</f>
        <v>0</v>
      </c>
      <c r="I98" s="56" t="str">
        <f>'[5]Daily Roster'!$I98</f>
        <v>Nha Nguyen</v>
      </c>
      <c r="J98" s="56">
        <f>'[5]Daily Roster'!$J98</f>
        <v>0</v>
      </c>
      <c r="K98" s="56">
        <f>'[5]Daily Roster'!$K98</f>
        <v>0</v>
      </c>
      <c r="L98" s="56">
        <f>'[5]Daily Roster'!$L98</f>
        <v>0</v>
      </c>
      <c r="M98" s="56">
        <f>'[5]Daily Roster'!$M98</f>
        <v>0</v>
      </c>
      <c r="N98" s="56">
        <f>'[5]Daily Roster'!$N98</f>
        <v>0</v>
      </c>
      <c r="O98" s="56">
        <f>'[5]Daily Roster'!$O98</f>
        <v>0</v>
      </c>
      <c r="P98" s="56">
        <f>'[5]Daily Roster'!$P98</f>
        <v>0</v>
      </c>
      <c r="Q98" s="56">
        <f>'[5]Daily Roster'!$Q98</f>
        <v>0</v>
      </c>
      <c r="R98" s="56">
        <f>'[5]Daily Roster'!$R98</f>
        <v>0</v>
      </c>
      <c r="S98" s="56">
        <f>'[5]Daily Roster'!$S98</f>
        <v>0</v>
      </c>
      <c r="T98" s="56">
        <f>'[5]Daily Roster'!$T98</f>
        <v>0</v>
      </c>
    </row>
    <row r="99" spans="1:20" x14ac:dyDescent="0.3">
      <c r="A99" s="7">
        <v>43601</v>
      </c>
      <c r="B99" s="1" t="s">
        <v>3</v>
      </c>
      <c r="C99" s="56">
        <f>'[5]Daily Roster'!$C99</f>
        <v>0</v>
      </c>
      <c r="D99" s="56">
        <f>'[5]Daily Roster'!$D99</f>
        <v>0</v>
      </c>
      <c r="E99" s="56">
        <f>'[5]Daily Roster'!$E99</f>
        <v>0</v>
      </c>
      <c r="F99" s="56">
        <f>'[5]Daily Roster'!$F99</f>
        <v>0</v>
      </c>
      <c r="G99" s="56">
        <f>'[5]Daily Roster'!$G99</f>
        <v>0</v>
      </c>
      <c r="H99" s="56">
        <f>'[5]Daily Roster'!$H99</f>
        <v>0</v>
      </c>
      <c r="I99" s="56" t="str">
        <f>'[5]Daily Roster'!$I99</f>
        <v>Nha Nguyen</v>
      </c>
      <c r="J99" s="56">
        <f>'[5]Daily Roster'!$J99</f>
        <v>0</v>
      </c>
      <c r="K99" s="56">
        <f>'[5]Daily Roster'!$K99</f>
        <v>0</v>
      </c>
      <c r="L99" s="56">
        <f>'[5]Daily Roster'!$L99</f>
        <v>0</v>
      </c>
      <c r="M99" s="56">
        <f>'[5]Daily Roster'!$M99</f>
        <v>0</v>
      </c>
      <c r="N99" s="56">
        <f>'[5]Daily Roster'!$N99</f>
        <v>0</v>
      </c>
      <c r="O99" s="56">
        <f>'[5]Daily Roster'!$O99</f>
        <v>0</v>
      </c>
      <c r="P99" s="56">
        <f>'[5]Daily Roster'!$P99</f>
        <v>0</v>
      </c>
      <c r="Q99" s="56">
        <f>'[5]Daily Roster'!$Q99</f>
        <v>0</v>
      </c>
      <c r="R99" s="56">
        <f>'[5]Daily Roster'!$R99</f>
        <v>0</v>
      </c>
      <c r="S99" s="56">
        <f>'[5]Daily Roster'!$S99</f>
        <v>0</v>
      </c>
      <c r="T99" s="56">
        <f>'[5]Daily Roster'!$T99</f>
        <v>0</v>
      </c>
    </row>
    <row r="100" spans="1:20" x14ac:dyDescent="0.3">
      <c r="A100" s="7">
        <v>43602</v>
      </c>
      <c r="B100" s="1" t="s">
        <v>4</v>
      </c>
      <c r="C100" s="56">
        <f>'[5]Daily Roster'!$C100</f>
        <v>0</v>
      </c>
      <c r="D100" s="56">
        <f>'[5]Daily Roster'!$D100</f>
        <v>0</v>
      </c>
      <c r="E100" s="56">
        <f>'[5]Daily Roster'!$E100</f>
        <v>0</v>
      </c>
      <c r="F100" s="56">
        <f>'[5]Daily Roster'!$F100</f>
        <v>0</v>
      </c>
      <c r="G100" s="56">
        <f>'[5]Daily Roster'!$G100</f>
        <v>0</v>
      </c>
      <c r="H100" s="56">
        <f>'[5]Daily Roster'!$H100</f>
        <v>0</v>
      </c>
      <c r="I100" s="56" t="str">
        <f>'[5]Daily Roster'!$I100</f>
        <v>Nha Nguyen</v>
      </c>
      <c r="J100" s="56">
        <f>'[5]Daily Roster'!$J100</f>
        <v>0</v>
      </c>
      <c r="K100" s="56">
        <f>'[5]Daily Roster'!$K100</f>
        <v>0</v>
      </c>
      <c r="L100" s="56">
        <f>'[5]Daily Roster'!$L100</f>
        <v>0</v>
      </c>
      <c r="M100" s="56">
        <f>'[5]Daily Roster'!$M100</f>
        <v>0</v>
      </c>
      <c r="N100" s="56">
        <f>'[5]Daily Roster'!$N100</f>
        <v>0</v>
      </c>
      <c r="O100" s="56">
        <f>'[5]Daily Roster'!$O100</f>
        <v>0</v>
      </c>
      <c r="P100" s="56">
        <f>'[5]Daily Roster'!$P100</f>
        <v>0</v>
      </c>
      <c r="Q100" s="56">
        <f>'[5]Daily Roster'!$Q100</f>
        <v>0</v>
      </c>
      <c r="R100" s="56">
        <f>'[5]Daily Roster'!$R100</f>
        <v>0</v>
      </c>
      <c r="S100" s="56">
        <f>'[5]Daily Roster'!$S100</f>
        <v>0</v>
      </c>
      <c r="T100" s="56">
        <f>'[5]Daily Roster'!$T100</f>
        <v>0</v>
      </c>
    </row>
    <row r="101" spans="1:20" x14ac:dyDescent="0.3">
      <c r="A101" s="7">
        <v>43605</v>
      </c>
      <c r="B101" s="1" t="s">
        <v>5</v>
      </c>
      <c r="C101" s="56">
        <f>'[5]Daily Roster'!$C101</f>
        <v>0</v>
      </c>
      <c r="D101" s="56">
        <f>'[5]Daily Roster'!$D101</f>
        <v>0</v>
      </c>
      <c r="E101" s="56">
        <f>'[5]Daily Roster'!$E101</f>
        <v>0</v>
      </c>
      <c r="F101" s="56">
        <f>'[5]Daily Roster'!$F101</f>
        <v>0</v>
      </c>
      <c r="G101" s="56">
        <f>'[5]Daily Roster'!$G101</f>
        <v>0</v>
      </c>
      <c r="H101" s="56">
        <f>'[5]Daily Roster'!$H101</f>
        <v>0</v>
      </c>
      <c r="I101" s="56" t="str">
        <f>'[5]Daily Roster'!$I101</f>
        <v>Nha Nguyen</v>
      </c>
      <c r="J101" s="56">
        <f>'[5]Daily Roster'!$J101</f>
        <v>0</v>
      </c>
      <c r="K101" s="56">
        <f>'[5]Daily Roster'!$K101</f>
        <v>0</v>
      </c>
      <c r="L101" s="56">
        <f>'[5]Daily Roster'!$L101</f>
        <v>0</v>
      </c>
      <c r="M101" s="56">
        <f>'[5]Daily Roster'!$M101</f>
        <v>0</v>
      </c>
      <c r="N101" s="56">
        <f>'[5]Daily Roster'!$N101</f>
        <v>0</v>
      </c>
      <c r="O101" s="56">
        <f>'[5]Daily Roster'!$O101</f>
        <v>0</v>
      </c>
      <c r="P101" s="56">
        <f>'[5]Daily Roster'!$P101</f>
        <v>0</v>
      </c>
      <c r="Q101" s="56">
        <f>'[5]Daily Roster'!$Q101</f>
        <v>0</v>
      </c>
      <c r="R101" s="56">
        <f>'[5]Daily Roster'!$R101</f>
        <v>0</v>
      </c>
      <c r="S101" s="56">
        <f>'[5]Daily Roster'!$S101</f>
        <v>0</v>
      </c>
      <c r="T101" s="56">
        <f>'[5]Daily Roster'!$T101</f>
        <v>0</v>
      </c>
    </row>
    <row r="102" spans="1:20" x14ac:dyDescent="0.3">
      <c r="A102" s="7">
        <v>43606</v>
      </c>
      <c r="B102" s="1" t="s">
        <v>1</v>
      </c>
      <c r="C102" s="56">
        <f>'[5]Daily Roster'!$C102</f>
        <v>0</v>
      </c>
      <c r="D102" s="56">
        <f>'[5]Daily Roster'!$D102</f>
        <v>0</v>
      </c>
      <c r="E102" s="56">
        <f>'[5]Daily Roster'!$E102</f>
        <v>0</v>
      </c>
      <c r="F102" s="56">
        <f>'[5]Daily Roster'!$F102</f>
        <v>0</v>
      </c>
      <c r="G102" s="56">
        <f>'[5]Daily Roster'!$G102</f>
        <v>0</v>
      </c>
      <c r="H102" s="56">
        <f>'[5]Daily Roster'!$H102</f>
        <v>0</v>
      </c>
      <c r="I102" s="56" t="str">
        <f>'[5]Daily Roster'!$I102</f>
        <v>Nha Nguyen</v>
      </c>
      <c r="J102" s="56">
        <f>'[5]Daily Roster'!$J102</f>
        <v>0</v>
      </c>
      <c r="K102" s="56">
        <f>'[5]Daily Roster'!$K102</f>
        <v>0</v>
      </c>
      <c r="L102" s="56">
        <f>'[5]Daily Roster'!$L102</f>
        <v>0</v>
      </c>
      <c r="M102" s="56">
        <f>'[5]Daily Roster'!$M102</f>
        <v>0</v>
      </c>
      <c r="N102" s="56">
        <f>'[5]Daily Roster'!$N102</f>
        <v>0</v>
      </c>
      <c r="O102" s="56">
        <f>'[5]Daily Roster'!$O102</f>
        <v>0</v>
      </c>
      <c r="P102" s="56">
        <f>'[5]Daily Roster'!$P102</f>
        <v>0</v>
      </c>
      <c r="Q102" s="56">
        <f>'[5]Daily Roster'!$Q102</f>
        <v>0</v>
      </c>
      <c r="R102" s="56">
        <f>'[5]Daily Roster'!$R102</f>
        <v>0</v>
      </c>
      <c r="S102" s="56">
        <f>'[5]Daily Roster'!$S102</f>
        <v>0</v>
      </c>
      <c r="T102" s="56">
        <f>'[5]Daily Roster'!$T102</f>
        <v>0</v>
      </c>
    </row>
    <row r="103" spans="1:20" x14ac:dyDescent="0.3">
      <c r="A103" s="7">
        <v>43607</v>
      </c>
      <c r="B103" s="1" t="s">
        <v>2</v>
      </c>
      <c r="C103" s="56">
        <f>'[5]Daily Roster'!$C103</f>
        <v>0</v>
      </c>
      <c r="D103" s="56">
        <f>'[5]Daily Roster'!$D103</f>
        <v>0</v>
      </c>
      <c r="E103" s="56">
        <f>'[5]Daily Roster'!$E103</f>
        <v>0</v>
      </c>
      <c r="F103" s="56">
        <f>'[5]Daily Roster'!$F103</f>
        <v>0</v>
      </c>
      <c r="G103" s="56">
        <f>'[5]Daily Roster'!$G103</f>
        <v>0</v>
      </c>
      <c r="H103" s="56">
        <f>'[5]Daily Roster'!$H103</f>
        <v>0</v>
      </c>
      <c r="I103" s="56" t="str">
        <f>'[5]Daily Roster'!$I103</f>
        <v>Nha Nguyen</v>
      </c>
      <c r="J103" s="56">
        <f>'[5]Daily Roster'!$J103</f>
        <v>0</v>
      </c>
      <c r="K103" s="56">
        <f>'[5]Daily Roster'!$K103</f>
        <v>0</v>
      </c>
      <c r="L103" s="56">
        <f>'[5]Daily Roster'!$L103</f>
        <v>0</v>
      </c>
      <c r="M103" s="56">
        <f>'[5]Daily Roster'!$M103</f>
        <v>0</v>
      </c>
      <c r="N103" s="56">
        <f>'[5]Daily Roster'!$N103</f>
        <v>0</v>
      </c>
      <c r="O103" s="56">
        <f>'[5]Daily Roster'!$O103</f>
        <v>0</v>
      </c>
      <c r="P103" s="56">
        <f>'[5]Daily Roster'!$P103</f>
        <v>0</v>
      </c>
      <c r="Q103" s="56">
        <f>'[5]Daily Roster'!$Q103</f>
        <v>0</v>
      </c>
      <c r="R103" s="56">
        <f>'[5]Daily Roster'!$R103</f>
        <v>0</v>
      </c>
      <c r="S103" s="56">
        <f>'[5]Daily Roster'!$S103</f>
        <v>0</v>
      </c>
      <c r="T103" s="56">
        <f>'[5]Daily Roster'!$T103</f>
        <v>0</v>
      </c>
    </row>
    <row r="104" spans="1:20" x14ac:dyDescent="0.3">
      <c r="A104" s="7">
        <v>43608</v>
      </c>
      <c r="B104" s="1" t="s">
        <v>3</v>
      </c>
      <c r="C104" s="56">
        <f>'[5]Daily Roster'!$C104</f>
        <v>0</v>
      </c>
      <c r="D104" s="56">
        <f>'[5]Daily Roster'!$D104</f>
        <v>0</v>
      </c>
      <c r="E104" s="56">
        <f>'[5]Daily Roster'!$E104</f>
        <v>0</v>
      </c>
      <c r="F104" s="56">
        <f>'[5]Daily Roster'!$F104</f>
        <v>0</v>
      </c>
      <c r="G104" s="56">
        <f>'[5]Daily Roster'!$G104</f>
        <v>0</v>
      </c>
      <c r="H104" s="56">
        <f>'[5]Daily Roster'!$H104</f>
        <v>0</v>
      </c>
      <c r="I104" s="56" t="str">
        <f>'[5]Daily Roster'!$I104</f>
        <v>Nha Nguyen</v>
      </c>
      <c r="J104" s="56">
        <f>'[5]Daily Roster'!$J104</f>
        <v>0</v>
      </c>
      <c r="K104" s="56">
        <f>'[5]Daily Roster'!$K104</f>
        <v>0</v>
      </c>
      <c r="L104" s="56">
        <f>'[5]Daily Roster'!$L104</f>
        <v>0</v>
      </c>
      <c r="M104" s="56">
        <f>'[5]Daily Roster'!$M104</f>
        <v>0</v>
      </c>
      <c r="N104" s="56">
        <f>'[5]Daily Roster'!$N104</f>
        <v>0</v>
      </c>
      <c r="O104" s="56">
        <f>'[5]Daily Roster'!$O104</f>
        <v>0</v>
      </c>
      <c r="P104" s="56">
        <f>'[5]Daily Roster'!$P104</f>
        <v>0</v>
      </c>
      <c r="Q104" s="56">
        <f>'[5]Daily Roster'!$Q104</f>
        <v>0</v>
      </c>
      <c r="R104" s="56">
        <f>'[5]Daily Roster'!$R104</f>
        <v>0</v>
      </c>
      <c r="S104" s="56">
        <f>'[5]Daily Roster'!$S104</f>
        <v>0</v>
      </c>
      <c r="T104" s="56">
        <f>'[5]Daily Roster'!$T104</f>
        <v>0</v>
      </c>
    </row>
    <row r="105" spans="1:20" x14ac:dyDescent="0.3">
      <c r="A105" s="7">
        <v>43609</v>
      </c>
      <c r="B105" s="1" t="s">
        <v>4</v>
      </c>
      <c r="C105" s="56">
        <f>'[5]Daily Roster'!$C105</f>
        <v>0</v>
      </c>
      <c r="D105" s="56">
        <f>'[5]Daily Roster'!$D105</f>
        <v>0</v>
      </c>
      <c r="E105" s="56">
        <f>'[5]Daily Roster'!$E105</f>
        <v>0</v>
      </c>
      <c r="F105" s="56">
        <f>'[5]Daily Roster'!$F105</f>
        <v>0</v>
      </c>
      <c r="G105" s="56">
        <f>'[5]Daily Roster'!$G105</f>
        <v>0</v>
      </c>
      <c r="H105" s="56">
        <f>'[5]Daily Roster'!$H105</f>
        <v>0</v>
      </c>
      <c r="I105" s="56" t="str">
        <f>'[5]Daily Roster'!$I105</f>
        <v>Nha Nguyen</v>
      </c>
      <c r="J105" s="56">
        <f>'[5]Daily Roster'!$J105</f>
        <v>0</v>
      </c>
      <c r="K105" s="56">
        <f>'[5]Daily Roster'!$K105</f>
        <v>0</v>
      </c>
      <c r="L105" s="56">
        <f>'[5]Daily Roster'!$L105</f>
        <v>0</v>
      </c>
      <c r="M105" s="56">
        <f>'[5]Daily Roster'!$M105</f>
        <v>0</v>
      </c>
      <c r="N105" s="56">
        <f>'[5]Daily Roster'!$N105</f>
        <v>0</v>
      </c>
      <c r="O105" s="56">
        <f>'[5]Daily Roster'!$O105</f>
        <v>0</v>
      </c>
      <c r="P105" s="56">
        <f>'[5]Daily Roster'!$P105</f>
        <v>0</v>
      </c>
      <c r="Q105" s="56">
        <f>'[5]Daily Roster'!$Q105</f>
        <v>0</v>
      </c>
      <c r="R105" s="56">
        <f>'[5]Daily Roster'!$R105</f>
        <v>0</v>
      </c>
      <c r="S105" s="56">
        <f>'[5]Daily Roster'!$S105</f>
        <v>0</v>
      </c>
      <c r="T105" s="56">
        <f>'[5]Daily Roster'!$T105</f>
        <v>0</v>
      </c>
    </row>
    <row r="106" spans="1:20" x14ac:dyDescent="0.3">
      <c r="A106" s="7">
        <v>43612</v>
      </c>
      <c r="B106" s="1" t="s">
        <v>5</v>
      </c>
      <c r="C106" s="56">
        <f>'[5]Daily Roster'!$C106</f>
        <v>0</v>
      </c>
      <c r="D106" s="56">
        <f>'[5]Daily Roster'!$D106</f>
        <v>0</v>
      </c>
      <c r="E106" s="56">
        <f>'[5]Daily Roster'!$E106</f>
        <v>0</v>
      </c>
      <c r="F106" s="56">
        <f>'[5]Daily Roster'!$F106</f>
        <v>0</v>
      </c>
      <c r="G106" s="56">
        <f>'[5]Daily Roster'!$G106</f>
        <v>0</v>
      </c>
      <c r="H106" s="56">
        <f>'[5]Daily Roster'!$H106</f>
        <v>0</v>
      </c>
      <c r="I106" s="56" t="str">
        <f>'[5]Daily Roster'!$I106</f>
        <v>Edward Chua</v>
      </c>
      <c r="J106" s="56">
        <f>'[5]Daily Roster'!$J106</f>
        <v>0</v>
      </c>
      <c r="K106" s="56">
        <f>'[5]Daily Roster'!$K106</f>
        <v>0</v>
      </c>
      <c r="L106" s="56">
        <f>'[5]Daily Roster'!$L106</f>
        <v>0</v>
      </c>
      <c r="M106" s="56">
        <f>'[5]Daily Roster'!$M106</f>
        <v>0</v>
      </c>
      <c r="N106" s="56">
        <f>'[5]Daily Roster'!$N106</f>
        <v>0</v>
      </c>
      <c r="O106" s="56">
        <f>'[5]Daily Roster'!$O106</f>
        <v>0</v>
      </c>
      <c r="P106" s="56">
        <f>'[5]Daily Roster'!$P106</f>
        <v>0</v>
      </c>
      <c r="Q106" s="56">
        <f>'[5]Daily Roster'!$Q106</f>
        <v>0</v>
      </c>
      <c r="R106" s="56">
        <f>'[5]Daily Roster'!$R106</f>
        <v>0</v>
      </c>
      <c r="S106" s="56">
        <f>'[5]Daily Roster'!$S106</f>
        <v>0</v>
      </c>
      <c r="T106" s="56">
        <f>'[5]Daily Roster'!$T106</f>
        <v>0</v>
      </c>
    </row>
    <row r="107" spans="1:20" x14ac:dyDescent="0.3">
      <c r="A107" s="7">
        <v>43613</v>
      </c>
      <c r="B107" s="1" t="s">
        <v>1</v>
      </c>
      <c r="C107" s="56">
        <f>'[5]Daily Roster'!$C107</f>
        <v>0</v>
      </c>
      <c r="D107" s="56">
        <f>'[5]Daily Roster'!$D107</f>
        <v>0</v>
      </c>
      <c r="E107" s="56">
        <f>'[5]Daily Roster'!$E107</f>
        <v>0</v>
      </c>
      <c r="F107" s="56">
        <f>'[5]Daily Roster'!$F107</f>
        <v>0</v>
      </c>
      <c r="G107" s="56">
        <f>'[5]Daily Roster'!$G107</f>
        <v>0</v>
      </c>
      <c r="H107" s="56">
        <f>'[5]Daily Roster'!$H107</f>
        <v>0</v>
      </c>
      <c r="I107" s="56" t="str">
        <f>'[5]Daily Roster'!$I107</f>
        <v>Edward Chua</v>
      </c>
      <c r="J107" s="56">
        <f>'[5]Daily Roster'!$J107</f>
        <v>0</v>
      </c>
      <c r="K107" s="56">
        <f>'[5]Daily Roster'!$K107</f>
        <v>0</v>
      </c>
      <c r="L107" s="56">
        <f>'[5]Daily Roster'!$L107</f>
        <v>0</v>
      </c>
      <c r="M107" s="56">
        <f>'[5]Daily Roster'!$M107</f>
        <v>0</v>
      </c>
      <c r="N107" s="56">
        <f>'[5]Daily Roster'!$N107</f>
        <v>0</v>
      </c>
      <c r="O107" s="56">
        <f>'[5]Daily Roster'!$O107</f>
        <v>0</v>
      </c>
      <c r="P107" s="56">
        <f>'[5]Daily Roster'!$P107</f>
        <v>0</v>
      </c>
      <c r="Q107" s="56">
        <f>'[5]Daily Roster'!$Q107</f>
        <v>0</v>
      </c>
      <c r="R107" s="56">
        <f>'[5]Daily Roster'!$R107</f>
        <v>0</v>
      </c>
      <c r="S107" s="56">
        <f>'[5]Daily Roster'!$S107</f>
        <v>0</v>
      </c>
      <c r="T107" s="56">
        <f>'[5]Daily Roster'!$T107</f>
        <v>0</v>
      </c>
    </row>
    <row r="108" spans="1:20" x14ac:dyDescent="0.3">
      <c r="A108" s="7">
        <v>43614</v>
      </c>
      <c r="B108" s="1" t="s">
        <v>2</v>
      </c>
      <c r="C108" s="56">
        <f>'[5]Daily Roster'!$C108</f>
        <v>0</v>
      </c>
      <c r="D108" s="56">
        <f>'[5]Daily Roster'!$D108</f>
        <v>0</v>
      </c>
      <c r="E108" s="56">
        <f>'[5]Daily Roster'!$E108</f>
        <v>0</v>
      </c>
      <c r="F108" s="56">
        <f>'[5]Daily Roster'!$F108</f>
        <v>0</v>
      </c>
      <c r="G108" s="56">
        <f>'[5]Daily Roster'!$G108</f>
        <v>0</v>
      </c>
      <c r="H108" s="56">
        <f>'[5]Daily Roster'!$H108</f>
        <v>0</v>
      </c>
      <c r="I108" s="56" t="str">
        <f>'[5]Daily Roster'!$I108</f>
        <v>Edward Chua</v>
      </c>
      <c r="J108" s="56">
        <f>'[5]Daily Roster'!$J108</f>
        <v>0</v>
      </c>
      <c r="K108" s="56">
        <f>'[5]Daily Roster'!$K108</f>
        <v>0</v>
      </c>
      <c r="L108" s="56">
        <f>'[5]Daily Roster'!$L108</f>
        <v>0</v>
      </c>
      <c r="M108" s="56">
        <f>'[5]Daily Roster'!$M108</f>
        <v>0</v>
      </c>
      <c r="N108" s="56">
        <f>'[5]Daily Roster'!$N108</f>
        <v>0</v>
      </c>
      <c r="O108" s="56">
        <f>'[5]Daily Roster'!$O108</f>
        <v>0</v>
      </c>
      <c r="P108" s="56">
        <f>'[5]Daily Roster'!$P108</f>
        <v>0</v>
      </c>
      <c r="Q108" s="56">
        <f>'[5]Daily Roster'!$Q108</f>
        <v>0</v>
      </c>
      <c r="R108" s="56">
        <f>'[5]Daily Roster'!$R108</f>
        <v>0</v>
      </c>
      <c r="S108" s="56">
        <f>'[5]Daily Roster'!$S108</f>
        <v>0</v>
      </c>
      <c r="T108" s="56">
        <f>'[5]Daily Roster'!$T108</f>
        <v>0</v>
      </c>
    </row>
    <row r="109" spans="1:20" x14ac:dyDescent="0.3">
      <c r="A109" s="7">
        <v>43615</v>
      </c>
      <c r="B109" s="1" t="s">
        <v>3</v>
      </c>
      <c r="C109" s="56">
        <f>'[5]Daily Roster'!$C109</f>
        <v>0</v>
      </c>
      <c r="D109" s="56">
        <f>'[5]Daily Roster'!$D109</f>
        <v>0</v>
      </c>
      <c r="E109" s="56">
        <f>'[5]Daily Roster'!$E109</f>
        <v>0</v>
      </c>
      <c r="F109" s="56">
        <f>'[5]Daily Roster'!$F109</f>
        <v>0</v>
      </c>
      <c r="G109" s="56">
        <f>'[5]Daily Roster'!$G109</f>
        <v>0</v>
      </c>
      <c r="H109" s="56">
        <f>'[5]Daily Roster'!$H109</f>
        <v>0</v>
      </c>
      <c r="I109" s="56" t="str">
        <f>'[5]Daily Roster'!$I109</f>
        <v>Edward Chua</v>
      </c>
      <c r="J109" s="56">
        <f>'[5]Daily Roster'!$J109</f>
        <v>0</v>
      </c>
      <c r="K109" s="56">
        <f>'[5]Daily Roster'!$K109</f>
        <v>0</v>
      </c>
      <c r="L109" s="56">
        <f>'[5]Daily Roster'!$L109</f>
        <v>0</v>
      </c>
      <c r="M109" s="56">
        <f>'[5]Daily Roster'!$M109</f>
        <v>0</v>
      </c>
      <c r="N109" s="56">
        <f>'[5]Daily Roster'!$N109</f>
        <v>0</v>
      </c>
      <c r="O109" s="56">
        <f>'[5]Daily Roster'!$O109</f>
        <v>0</v>
      </c>
      <c r="P109" s="56">
        <f>'[5]Daily Roster'!$P109</f>
        <v>0</v>
      </c>
      <c r="Q109" s="56">
        <f>'[5]Daily Roster'!$Q109</f>
        <v>0</v>
      </c>
      <c r="R109" s="56">
        <f>'[5]Daily Roster'!$R109</f>
        <v>0</v>
      </c>
      <c r="S109" s="56">
        <f>'[5]Daily Roster'!$S109</f>
        <v>0</v>
      </c>
      <c r="T109" s="56">
        <f>'[5]Daily Roster'!$T109</f>
        <v>0</v>
      </c>
    </row>
    <row r="110" spans="1:20" x14ac:dyDescent="0.3">
      <c r="A110" s="7">
        <v>43616</v>
      </c>
      <c r="B110" s="1" t="s">
        <v>4</v>
      </c>
      <c r="C110" s="56">
        <f>'[5]Daily Roster'!$C110</f>
        <v>0</v>
      </c>
      <c r="D110" s="56">
        <f>'[5]Daily Roster'!$D110</f>
        <v>0</v>
      </c>
      <c r="E110" s="56">
        <f>'[5]Daily Roster'!$E110</f>
        <v>0</v>
      </c>
      <c r="F110" s="56">
        <f>'[5]Daily Roster'!$F110</f>
        <v>0</v>
      </c>
      <c r="G110" s="56">
        <f>'[5]Daily Roster'!$G110</f>
        <v>0</v>
      </c>
      <c r="H110" s="56">
        <f>'[5]Daily Roster'!$H110</f>
        <v>0</v>
      </c>
      <c r="I110" s="56" t="str">
        <f>'[5]Daily Roster'!$I110</f>
        <v>Edward Chua</v>
      </c>
      <c r="J110" s="56">
        <f>'[5]Daily Roster'!$J110</f>
        <v>0</v>
      </c>
      <c r="K110" s="56">
        <f>'[5]Daily Roster'!$K110</f>
        <v>0</v>
      </c>
      <c r="L110" s="56">
        <f>'[5]Daily Roster'!$L110</f>
        <v>0</v>
      </c>
      <c r="M110" s="56">
        <f>'[5]Daily Roster'!$M110</f>
        <v>0</v>
      </c>
      <c r="N110" s="56">
        <f>'[5]Daily Roster'!$N110</f>
        <v>0</v>
      </c>
      <c r="O110" s="56">
        <f>'[5]Daily Roster'!$O110</f>
        <v>0</v>
      </c>
      <c r="P110" s="56">
        <f>'[5]Daily Roster'!$P110</f>
        <v>0</v>
      </c>
      <c r="Q110" s="56">
        <f>'[5]Daily Roster'!$Q110</f>
        <v>0</v>
      </c>
      <c r="R110" s="56">
        <f>'[5]Daily Roster'!$R110</f>
        <v>0</v>
      </c>
      <c r="S110" s="56">
        <f>'[5]Daily Roster'!$S110</f>
        <v>0</v>
      </c>
      <c r="T110" s="56">
        <f>'[5]Daily Roster'!$T110</f>
        <v>0</v>
      </c>
    </row>
    <row r="111" spans="1:20" x14ac:dyDescent="0.3">
      <c r="A111" s="7">
        <v>43619</v>
      </c>
      <c r="B111" s="1" t="s">
        <v>5</v>
      </c>
      <c r="C111" s="56">
        <f>'[5]Daily Roster'!$C111</f>
        <v>0</v>
      </c>
      <c r="D111" s="56">
        <f>'[5]Daily Roster'!$D111</f>
        <v>0</v>
      </c>
      <c r="E111" s="56">
        <f>'[5]Daily Roster'!$E111</f>
        <v>0</v>
      </c>
      <c r="F111" s="56">
        <f>'[5]Daily Roster'!$F111</f>
        <v>0</v>
      </c>
      <c r="G111" s="56">
        <f>'[5]Daily Roster'!$G111</f>
        <v>0</v>
      </c>
      <c r="H111" s="56">
        <f>'[5]Daily Roster'!$H111</f>
        <v>0</v>
      </c>
      <c r="I111" s="56" t="str">
        <f>'[5]Daily Roster'!$I111</f>
        <v>Edward Chua</v>
      </c>
      <c r="J111" s="56">
        <f>'[5]Daily Roster'!$J111</f>
        <v>0</v>
      </c>
      <c r="K111" s="56">
        <f>'[5]Daily Roster'!$K111</f>
        <v>0</v>
      </c>
      <c r="L111" s="56">
        <f>'[5]Daily Roster'!$L111</f>
        <v>0</v>
      </c>
      <c r="M111" s="56">
        <f>'[5]Daily Roster'!$M111</f>
        <v>0</v>
      </c>
      <c r="N111" s="56">
        <f>'[5]Daily Roster'!$N111</f>
        <v>0</v>
      </c>
      <c r="O111" s="56">
        <f>'[5]Daily Roster'!$O111</f>
        <v>0</v>
      </c>
      <c r="P111" s="56">
        <f>'[5]Daily Roster'!$P111</f>
        <v>0</v>
      </c>
      <c r="Q111" s="56">
        <f>'[5]Daily Roster'!$Q111</f>
        <v>0</v>
      </c>
      <c r="R111" s="56">
        <f>'[5]Daily Roster'!$R111</f>
        <v>0</v>
      </c>
      <c r="S111" s="56">
        <f>'[5]Daily Roster'!$S111</f>
        <v>0</v>
      </c>
      <c r="T111" s="56">
        <f>'[5]Daily Roster'!$T111</f>
        <v>0</v>
      </c>
    </row>
    <row r="112" spans="1:20" x14ac:dyDescent="0.3">
      <c r="A112" s="7">
        <v>43620</v>
      </c>
      <c r="B112" s="1" t="s">
        <v>1</v>
      </c>
      <c r="C112" s="56">
        <f>'[5]Daily Roster'!$C112</f>
        <v>0</v>
      </c>
      <c r="D112" s="56">
        <f>'[5]Daily Roster'!$D112</f>
        <v>0</v>
      </c>
      <c r="E112" s="56">
        <f>'[5]Daily Roster'!$E112</f>
        <v>0</v>
      </c>
      <c r="F112" s="56">
        <f>'[5]Daily Roster'!$F112</f>
        <v>0</v>
      </c>
      <c r="G112" s="56">
        <f>'[5]Daily Roster'!$G112</f>
        <v>0</v>
      </c>
      <c r="H112" s="56">
        <f>'[5]Daily Roster'!$H112</f>
        <v>0</v>
      </c>
      <c r="I112" s="56" t="str">
        <f>'[5]Daily Roster'!$I112</f>
        <v>Edward Chua</v>
      </c>
      <c r="J112" s="56">
        <f>'[5]Daily Roster'!$J112</f>
        <v>0</v>
      </c>
      <c r="K112" s="56">
        <f>'[5]Daily Roster'!$K112</f>
        <v>0</v>
      </c>
      <c r="L112" s="56">
        <f>'[5]Daily Roster'!$L112</f>
        <v>0</v>
      </c>
      <c r="M112" s="56">
        <f>'[5]Daily Roster'!$M112</f>
        <v>0</v>
      </c>
      <c r="N112" s="56">
        <f>'[5]Daily Roster'!$N112</f>
        <v>0</v>
      </c>
      <c r="O112" s="56">
        <f>'[5]Daily Roster'!$O112</f>
        <v>0</v>
      </c>
      <c r="P112" s="56">
        <f>'[5]Daily Roster'!$P112</f>
        <v>0</v>
      </c>
      <c r="Q112" s="56">
        <f>'[5]Daily Roster'!$Q112</f>
        <v>0</v>
      </c>
      <c r="R112" s="56">
        <f>'[5]Daily Roster'!$R112</f>
        <v>0</v>
      </c>
      <c r="S112" s="56">
        <f>'[5]Daily Roster'!$S112</f>
        <v>0</v>
      </c>
      <c r="T112" s="56">
        <f>'[5]Daily Roster'!$T112</f>
        <v>0</v>
      </c>
    </row>
    <row r="113" spans="1:20" x14ac:dyDescent="0.3">
      <c r="A113" s="7">
        <v>43621</v>
      </c>
      <c r="B113" s="1" t="s">
        <v>2</v>
      </c>
      <c r="C113" s="56">
        <f>'[5]Daily Roster'!$C113</f>
        <v>0</v>
      </c>
      <c r="D113" s="56">
        <f>'[5]Daily Roster'!$D113</f>
        <v>0</v>
      </c>
      <c r="E113" s="56">
        <f>'[5]Daily Roster'!$E113</f>
        <v>0</v>
      </c>
      <c r="F113" s="56">
        <f>'[5]Daily Roster'!$F113</f>
        <v>0</v>
      </c>
      <c r="G113" s="56">
        <f>'[5]Daily Roster'!$G113</f>
        <v>0</v>
      </c>
      <c r="H113" s="56">
        <f>'[5]Daily Roster'!$H113</f>
        <v>0</v>
      </c>
      <c r="I113" s="56" t="str">
        <f>'[5]Daily Roster'!$I113</f>
        <v>Edward Chua</v>
      </c>
      <c r="J113" s="56">
        <f>'[5]Daily Roster'!$J113</f>
        <v>0</v>
      </c>
      <c r="K113" s="56">
        <f>'[5]Daily Roster'!$K113</f>
        <v>0</v>
      </c>
      <c r="L113" s="56">
        <f>'[5]Daily Roster'!$L113</f>
        <v>0</v>
      </c>
      <c r="M113" s="56">
        <f>'[5]Daily Roster'!$M113</f>
        <v>0</v>
      </c>
      <c r="N113" s="56">
        <f>'[5]Daily Roster'!$N113</f>
        <v>0</v>
      </c>
      <c r="O113" s="56">
        <f>'[5]Daily Roster'!$O113</f>
        <v>0</v>
      </c>
      <c r="P113" s="56">
        <f>'[5]Daily Roster'!$P113</f>
        <v>0</v>
      </c>
      <c r="Q113" s="56">
        <f>'[5]Daily Roster'!$Q113</f>
        <v>0</v>
      </c>
      <c r="R113" s="56">
        <f>'[5]Daily Roster'!$R113</f>
        <v>0</v>
      </c>
      <c r="S113" s="56">
        <f>'[5]Daily Roster'!$S113</f>
        <v>0</v>
      </c>
      <c r="T113" s="56">
        <f>'[5]Daily Roster'!$T113</f>
        <v>0</v>
      </c>
    </row>
    <row r="114" spans="1:20" x14ac:dyDescent="0.3">
      <c r="A114" s="7">
        <v>43622</v>
      </c>
      <c r="B114" s="1" t="s">
        <v>3</v>
      </c>
      <c r="C114" s="56">
        <f>'[5]Daily Roster'!$C114</f>
        <v>0</v>
      </c>
      <c r="D114" s="56">
        <f>'[5]Daily Roster'!$D114</f>
        <v>0</v>
      </c>
      <c r="E114" s="56">
        <f>'[5]Daily Roster'!$E114</f>
        <v>0</v>
      </c>
      <c r="F114" s="56">
        <f>'[5]Daily Roster'!$F114</f>
        <v>0</v>
      </c>
      <c r="G114" s="56">
        <f>'[5]Daily Roster'!$G114</f>
        <v>0</v>
      </c>
      <c r="H114" s="56">
        <f>'[5]Daily Roster'!$H114</f>
        <v>0</v>
      </c>
      <c r="I114" s="56" t="str">
        <f>'[5]Daily Roster'!$I114</f>
        <v>Edward Chua</v>
      </c>
      <c r="J114" s="56">
        <f>'[5]Daily Roster'!$J114</f>
        <v>0</v>
      </c>
      <c r="K114" s="56">
        <f>'[5]Daily Roster'!$K114</f>
        <v>0</v>
      </c>
      <c r="L114" s="56">
        <f>'[5]Daily Roster'!$L114</f>
        <v>0</v>
      </c>
      <c r="M114" s="56">
        <f>'[5]Daily Roster'!$M114</f>
        <v>0</v>
      </c>
      <c r="N114" s="56">
        <f>'[5]Daily Roster'!$N114</f>
        <v>0</v>
      </c>
      <c r="O114" s="56">
        <f>'[5]Daily Roster'!$O114</f>
        <v>0</v>
      </c>
      <c r="P114" s="56">
        <f>'[5]Daily Roster'!$P114</f>
        <v>0</v>
      </c>
      <c r="Q114" s="56">
        <f>'[5]Daily Roster'!$Q114</f>
        <v>0</v>
      </c>
      <c r="R114" s="56">
        <f>'[5]Daily Roster'!$R114</f>
        <v>0</v>
      </c>
      <c r="S114" s="56">
        <f>'[5]Daily Roster'!$S114</f>
        <v>0</v>
      </c>
      <c r="T114" s="56">
        <f>'[5]Daily Roster'!$T114</f>
        <v>0</v>
      </c>
    </row>
    <row r="115" spans="1:20" x14ac:dyDescent="0.3">
      <c r="A115" s="7">
        <v>43623</v>
      </c>
      <c r="B115" s="1" t="s">
        <v>4</v>
      </c>
      <c r="C115" s="56">
        <f>'[5]Daily Roster'!$C115</f>
        <v>0</v>
      </c>
      <c r="D115" s="56">
        <f>'[5]Daily Roster'!$D115</f>
        <v>0</v>
      </c>
      <c r="E115" s="56">
        <f>'[5]Daily Roster'!$E115</f>
        <v>0</v>
      </c>
      <c r="F115" s="56">
        <f>'[5]Daily Roster'!$F115</f>
        <v>0</v>
      </c>
      <c r="G115" s="56">
        <f>'[5]Daily Roster'!$G115</f>
        <v>0</v>
      </c>
      <c r="H115" s="56">
        <f>'[5]Daily Roster'!$H115</f>
        <v>0</v>
      </c>
      <c r="I115" s="56" t="str">
        <f>'[5]Daily Roster'!$I115</f>
        <v>Edward Chua</v>
      </c>
      <c r="J115" s="56">
        <f>'[5]Daily Roster'!$J115</f>
        <v>0</v>
      </c>
      <c r="K115" s="56">
        <f>'[5]Daily Roster'!$K115</f>
        <v>0</v>
      </c>
      <c r="L115" s="56">
        <f>'[5]Daily Roster'!$L115</f>
        <v>0</v>
      </c>
      <c r="M115" s="56">
        <f>'[5]Daily Roster'!$M115</f>
        <v>0</v>
      </c>
      <c r="N115" s="56">
        <f>'[5]Daily Roster'!$N115</f>
        <v>0</v>
      </c>
      <c r="O115" s="56">
        <f>'[5]Daily Roster'!$O115</f>
        <v>0</v>
      </c>
      <c r="P115" s="56">
        <f>'[5]Daily Roster'!$P115</f>
        <v>0</v>
      </c>
      <c r="Q115" s="56">
        <f>'[5]Daily Roster'!$Q115</f>
        <v>0</v>
      </c>
      <c r="R115" s="56">
        <f>'[5]Daily Roster'!$R115</f>
        <v>0</v>
      </c>
      <c r="S115" s="56">
        <f>'[5]Daily Roster'!$S115</f>
        <v>0</v>
      </c>
      <c r="T115" s="56">
        <f>'[5]Daily Roster'!$T115</f>
        <v>0</v>
      </c>
    </row>
    <row r="116" spans="1:20" x14ac:dyDescent="0.3">
      <c r="A116" s="7">
        <v>43626</v>
      </c>
      <c r="B116" s="1" t="s">
        <v>5</v>
      </c>
      <c r="C116" s="56" t="str">
        <f>'[5]Daily Roster'!$C116</f>
        <v>Public Holiday</v>
      </c>
      <c r="D116" s="56" t="str">
        <f>'[5]Daily Roster'!$D116</f>
        <v>Public Holiday</v>
      </c>
      <c r="E116" s="56" t="str">
        <f>'[5]Daily Roster'!$E116</f>
        <v>Public Holiday</v>
      </c>
      <c r="F116" s="56" t="str">
        <f>'[5]Daily Roster'!$F116</f>
        <v>Public Holiday</v>
      </c>
      <c r="G116" s="56" t="str">
        <f>'[5]Daily Roster'!$G116</f>
        <v>Public Holiday</v>
      </c>
      <c r="H116" s="56" t="str">
        <f>'[5]Daily Roster'!$H116</f>
        <v>Public Holiday</v>
      </c>
      <c r="I116" s="56" t="str">
        <f>'[5]Daily Roster'!$I116</f>
        <v>Public Holiday</v>
      </c>
      <c r="J116" s="56" t="str">
        <f>'[5]Daily Roster'!$J116</f>
        <v>Public Holiday</v>
      </c>
      <c r="K116" s="56" t="str">
        <f>'[5]Daily Roster'!$K116</f>
        <v>Public Holiday</v>
      </c>
      <c r="L116" s="56" t="str">
        <f>'[5]Daily Roster'!$L116</f>
        <v>Public Holiday</v>
      </c>
      <c r="M116" s="56" t="str">
        <f>'[5]Daily Roster'!$M116</f>
        <v>Public Holiday</v>
      </c>
      <c r="N116" s="56" t="str">
        <f>'[5]Daily Roster'!$N116</f>
        <v>Public Holiday</v>
      </c>
      <c r="O116" s="56" t="str">
        <f>'[5]Daily Roster'!$O116</f>
        <v>Public Holiday</v>
      </c>
      <c r="P116" s="56" t="str">
        <f>'[5]Daily Roster'!$P116</f>
        <v>Public Holiday</v>
      </c>
      <c r="Q116" s="56" t="str">
        <f>'[5]Daily Roster'!$Q116</f>
        <v>Public Holiday</v>
      </c>
      <c r="R116" s="56" t="str">
        <f>'[5]Daily Roster'!$R116</f>
        <v>Public Holiday</v>
      </c>
      <c r="S116" s="56" t="str">
        <f>'[5]Daily Roster'!$S116</f>
        <v>Public Holiday</v>
      </c>
      <c r="T116" s="56">
        <f>'[5]Daily Roster'!$T116</f>
        <v>0</v>
      </c>
    </row>
    <row r="117" spans="1:20" x14ac:dyDescent="0.3">
      <c r="A117" s="7">
        <v>43627</v>
      </c>
      <c r="B117" s="1" t="s">
        <v>1</v>
      </c>
      <c r="C117" s="56">
        <f>'[5]Daily Roster'!$C117</f>
        <v>0</v>
      </c>
      <c r="D117" s="56">
        <f>'[5]Daily Roster'!$D117</f>
        <v>0</v>
      </c>
      <c r="E117" s="56">
        <f>'[5]Daily Roster'!$E117</f>
        <v>0</v>
      </c>
      <c r="F117" s="56">
        <f>'[5]Daily Roster'!$F117</f>
        <v>0</v>
      </c>
      <c r="G117" s="56">
        <f>'[5]Daily Roster'!$G117</f>
        <v>0</v>
      </c>
      <c r="H117" s="56">
        <f>'[5]Daily Roster'!$H117</f>
        <v>0</v>
      </c>
      <c r="I117" s="56" t="str">
        <f>'[5]Daily Roster'!$I117</f>
        <v>Jonathan Chew</v>
      </c>
      <c r="J117" s="56">
        <f>'[5]Daily Roster'!$J117</f>
        <v>0</v>
      </c>
      <c r="K117" s="56">
        <f>'[5]Daily Roster'!$K117</f>
        <v>0</v>
      </c>
      <c r="L117" s="56">
        <f>'[5]Daily Roster'!$L117</f>
        <v>0</v>
      </c>
      <c r="M117" s="56">
        <f>'[5]Daily Roster'!$M117</f>
        <v>0</v>
      </c>
      <c r="N117" s="56">
        <f>'[5]Daily Roster'!$N117</f>
        <v>0</v>
      </c>
      <c r="O117" s="56">
        <f>'[5]Daily Roster'!$O117</f>
        <v>0</v>
      </c>
      <c r="P117" s="56">
        <f>'[5]Daily Roster'!$P117</f>
        <v>0</v>
      </c>
      <c r="Q117" s="56">
        <f>'[5]Daily Roster'!$Q117</f>
        <v>0</v>
      </c>
      <c r="R117" s="56">
        <f>'[5]Daily Roster'!$R117</f>
        <v>0</v>
      </c>
      <c r="S117" s="56">
        <f>'[5]Daily Roster'!$S117</f>
        <v>0</v>
      </c>
      <c r="T117" s="56">
        <f>'[5]Daily Roster'!$T117</f>
        <v>0</v>
      </c>
    </row>
    <row r="118" spans="1:20" x14ac:dyDescent="0.3">
      <c r="A118" s="7">
        <v>43628</v>
      </c>
      <c r="B118" s="1" t="s">
        <v>2</v>
      </c>
      <c r="C118" s="56">
        <f>'[5]Daily Roster'!$C118</f>
        <v>0</v>
      </c>
      <c r="D118" s="56">
        <f>'[5]Daily Roster'!$D118</f>
        <v>0</v>
      </c>
      <c r="E118" s="56">
        <f>'[5]Daily Roster'!$E118</f>
        <v>0</v>
      </c>
      <c r="F118" s="56">
        <f>'[5]Daily Roster'!$F118</f>
        <v>0</v>
      </c>
      <c r="G118" s="56">
        <f>'[5]Daily Roster'!$G118</f>
        <v>0</v>
      </c>
      <c r="H118" s="56">
        <f>'[5]Daily Roster'!$H118</f>
        <v>0</v>
      </c>
      <c r="I118" s="56" t="str">
        <f>'[5]Daily Roster'!$I118</f>
        <v>Jonathan Chew</v>
      </c>
      <c r="J118" s="56">
        <f>'[5]Daily Roster'!$J118</f>
        <v>0</v>
      </c>
      <c r="K118" s="56">
        <f>'[5]Daily Roster'!$K118</f>
        <v>0</v>
      </c>
      <c r="L118" s="56">
        <f>'[5]Daily Roster'!$L118</f>
        <v>0</v>
      </c>
      <c r="M118" s="56">
        <f>'[5]Daily Roster'!$M118</f>
        <v>0</v>
      </c>
      <c r="N118" s="56">
        <f>'[5]Daily Roster'!$N118</f>
        <v>0</v>
      </c>
      <c r="O118" s="56">
        <f>'[5]Daily Roster'!$O118</f>
        <v>0</v>
      </c>
      <c r="P118" s="56">
        <f>'[5]Daily Roster'!$P118</f>
        <v>0</v>
      </c>
      <c r="Q118" s="56">
        <f>'[5]Daily Roster'!$Q118</f>
        <v>0</v>
      </c>
      <c r="R118" s="56">
        <f>'[5]Daily Roster'!$R118</f>
        <v>0</v>
      </c>
      <c r="S118" s="56">
        <f>'[5]Daily Roster'!$S118</f>
        <v>0</v>
      </c>
      <c r="T118" s="56">
        <f>'[5]Daily Roster'!$T118</f>
        <v>0</v>
      </c>
    </row>
    <row r="119" spans="1:20" x14ac:dyDescent="0.3">
      <c r="A119" s="7">
        <v>43629</v>
      </c>
      <c r="B119" s="1" t="s">
        <v>3</v>
      </c>
      <c r="C119" s="56">
        <f>'[5]Daily Roster'!$C119</f>
        <v>0</v>
      </c>
      <c r="D119" s="56">
        <f>'[5]Daily Roster'!$D119</f>
        <v>0</v>
      </c>
      <c r="E119" s="56">
        <f>'[5]Daily Roster'!$E119</f>
        <v>0</v>
      </c>
      <c r="F119" s="56">
        <f>'[5]Daily Roster'!$F119</f>
        <v>0</v>
      </c>
      <c r="G119" s="56">
        <f>'[5]Daily Roster'!$G119</f>
        <v>0</v>
      </c>
      <c r="H119" s="56">
        <f>'[5]Daily Roster'!$H119</f>
        <v>0</v>
      </c>
      <c r="I119" s="56" t="str">
        <f>'[5]Daily Roster'!$I119</f>
        <v>Jonathan Chew</v>
      </c>
      <c r="J119" s="56">
        <f>'[5]Daily Roster'!$J119</f>
        <v>0</v>
      </c>
      <c r="K119" s="56">
        <f>'[5]Daily Roster'!$K119</f>
        <v>0</v>
      </c>
      <c r="L119" s="56">
        <f>'[5]Daily Roster'!$L119</f>
        <v>0</v>
      </c>
      <c r="M119" s="56">
        <f>'[5]Daily Roster'!$M119</f>
        <v>0</v>
      </c>
      <c r="N119" s="56">
        <f>'[5]Daily Roster'!$N119</f>
        <v>0</v>
      </c>
      <c r="O119" s="56">
        <f>'[5]Daily Roster'!$O119</f>
        <v>0</v>
      </c>
      <c r="P119" s="56">
        <f>'[5]Daily Roster'!$P119</f>
        <v>0</v>
      </c>
      <c r="Q119" s="56">
        <f>'[5]Daily Roster'!$Q119</f>
        <v>0</v>
      </c>
      <c r="R119" s="56">
        <f>'[5]Daily Roster'!$R119</f>
        <v>0</v>
      </c>
      <c r="S119" s="56">
        <f>'[5]Daily Roster'!$S119</f>
        <v>0</v>
      </c>
      <c r="T119" s="56">
        <f>'[5]Daily Roster'!$T119</f>
        <v>0</v>
      </c>
    </row>
    <row r="120" spans="1:20" x14ac:dyDescent="0.3">
      <c r="A120" s="7">
        <v>43630</v>
      </c>
      <c r="B120" s="1" t="s">
        <v>4</v>
      </c>
      <c r="C120" s="56">
        <f>'[5]Daily Roster'!$C120</f>
        <v>0</v>
      </c>
      <c r="D120" s="56">
        <f>'[5]Daily Roster'!$D120</f>
        <v>0</v>
      </c>
      <c r="E120" s="56">
        <f>'[5]Daily Roster'!$E120</f>
        <v>0</v>
      </c>
      <c r="F120" s="56">
        <f>'[5]Daily Roster'!$F120</f>
        <v>0</v>
      </c>
      <c r="G120" s="56">
        <f>'[5]Daily Roster'!$G120</f>
        <v>0</v>
      </c>
      <c r="H120" s="56">
        <f>'[5]Daily Roster'!$H120</f>
        <v>0</v>
      </c>
      <c r="I120" s="56" t="str">
        <f>'[5]Daily Roster'!$I120</f>
        <v>Jonathan Chew</v>
      </c>
      <c r="J120" s="56">
        <f>'[5]Daily Roster'!$J120</f>
        <v>0</v>
      </c>
      <c r="K120" s="56">
        <f>'[5]Daily Roster'!$K120</f>
        <v>0</v>
      </c>
      <c r="L120" s="56">
        <f>'[5]Daily Roster'!$L120</f>
        <v>0</v>
      </c>
      <c r="M120" s="56">
        <f>'[5]Daily Roster'!$M120</f>
        <v>0</v>
      </c>
      <c r="N120" s="56">
        <f>'[5]Daily Roster'!$N120</f>
        <v>0</v>
      </c>
      <c r="O120" s="56">
        <f>'[5]Daily Roster'!$O120</f>
        <v>0</v>
      </c>
      <c r="P120" s="56">
        <f>'[5]Daily Roster'!$P120</f>
        <v>0</v>
      </c>
      <c r="Q120" s="56">
        <f>'[5]Daily Roster'!$Q120</f>
        <v>0</v>
      </c>
      <c r="R120" s="56">
        <f>'[5]Daily Roster'!$R120</f>
        <v>0</v>
      </c>
      <c r="S120" s="56">
        <f>'[5]Daily Roster'!$S120</f>
        <v>0</v>
      </c>
      <c r="T120" s="56">
        <f>'[5]Daily Roster'!$T120</f>
        <v>0</v>
      </c>
    </row>
    <row r="121" spans="1:20" x14ac:dyDescent="0.3">
      <c r="A121" s="7">
        <v>43633</v>
      </c>
      <c r="B121" s="1" t="s">
        <v>5</v>
      </c>
      <c r="C121" s="56">
        <f>'[5]Daily Roster'!$C121</f>
        <v>0</v>
      </c>
      <c r="D121" s="56">
        <f>'[5]Daily Roster'!$D121</f>
        <v>0</v>
      </c>
      <c r="E121" s="56">
        <f>'[5]Daily Roster'!$E121</f>
        <v>0</v>
      </c>
      <c r="F121" s="56">
        <f>'[5]Daily Roster'!$F121</f>
        <v>0</v>
      </c>
      <c r="G121" s="56">
        <f>'[5]Daily Roster'!$G121</f>
        <v>0</v>
      </c>
      <c r="H121" s="56">
        <f>'[5]Daily Roster'!$H121</f>
        <v>0</v>
      </c>
      <c r="I121" s="56" t="str">
        <f>'[5]Daily Roster'!$I121</f>
        <v>Jonathan Chew</v>
      </c>
      <c r="J121" s="56">
        <f>'[5]Daily Roster'!$J121</f>
        <v>0</v>
      </c>
      <c r="K121" s="56">
        <f>'[5]Daily Roster'!$K121</f>
        <v>0</v>
      </c>
      <c r="L121" s="56">
        <f>'[5]Daily Roster'!$L121</f>
        <v>0</v>
      </c>
      <c r="M121" s="56">
        <f>'[5]Daily Roster'!$M121</f>
        <v>0</v>
      </c>
      <c r="N121" s="56">
        <f>'[5]Daily Roster'!$N121</f>
        <v>0</v>
      </c>
      <c r="O121" s="56">
        <f>'[5]Daily Roster'!$O121</f>
        <v>0</v>
      </c>
      <c r="P121" s="56">
        <f>'[5]Daily Roster'!$P121</f>
        <v>0</v>
      </c>
      <c r="Q121" s="56">
        <f>'[5]Daily Roster'!$Q121</f>
        <v>0</v>
      </c>
      <c r="R121" s="56">
        <f>'[5]Daily Roster'!$R121</f>
        <v>0</v>
      </c>
      <c r="S121" s="56">
        <f>'[5]Daily Roster'!$S121</f>
        <v>0</v>
      </c>
      <c r="T121" s="56">
        <f>'[5]Daily Roster'!$T121</f>
        <v>0</v>
      </c>
    </row>
    <row r="122" spans="1:20" x14ac:dyDescent="0.3">
      <c r="A122" s="7">
        <v>43634</v>
      </c>
      <c r="B122" s="1" t="s">
        <v>1</v>
      </c>
      <c r="C122" s="56">
        <f>'[5]Daily Roster'!$C122</f>
        <v>0</v>
      </c>
      <c r="D122" s="56">
        <f>'[5]Daily Roster'!$D122</f>
        <v>0</v>
      </c>
      <c r="E122" s="56">
        <f>'[5]Daily Roster'!$E122</f>
        <v>0</v>
      </c>
      <c r="F122" s="56">
        <f>'[5]Daily Roster'!$F122</f>
        <v>0</v>
      </c>
      <c r="G122" s="56">
        <f>'[5]Daily Roster'!$G122</f>
        <v>0</v>
      </c>
      <c r="H122" s="56">
        <f>'[5]Daily Roster'!$H122</f>
        <v>0</v>
      </c>
      <c r="I122" s="56" t="str">
        <f>'[5]Daily Roster'!$I122</f>
        <v>Jonathan Chew</v>
      </c>
      <c r="J122" s="56">
        <f>'[5]Daily Roster'!$J122</f>
        <v>0</v>
      </c>
      <c r="K122" s="56">
        <f>'[5]Daily Roster'!$K122</f>
        <v>0</v>
      </c>
      <c r="L122" s="56">
        <f>'[5]Daily Roster'!$L122</f>
        <v>0</v>
      </c>
      <c r="M122" s="56">
        <f>'[5]Daily Roster'!$M122</f>
        <v>0</v>
      </c>
      <c r="N122" s="56">
        <f>'[5]Daily Roster'!$N122</f>
        <v>0</v>
      </c>
      <c r="O122" s="56">
        <f>'[5]Daily Roster'!$O122</f>
        <v>0</v>
      </c>
      <c r="P122" s="56">
        <f>'[5]Daily Roster'!$P122</f>
        <v>0</v>
      </c>
      <c r="Q122" s="56">
        <f>'[5]Daily Roster'!$Q122</f>
        <v>0</v>
      </c>
      <c r="R122" s="56">
        <f>'[5]Daily Roster'!$R122</f>
        <v>0</v>
      </c>
      <c r="S122" s="56">
        <f>'[5]Daily Roster'!$S122</f>
        <v>0</v>
      </c>
      <c r="T122" s="56">
        <f>'[5]Daily Roster'!$T122</f>
        <v>0</v>
      </c>
    </row>
    <row r="123" spans="1:20" x14ac:dyDescent="0.3">
      <c r="A123" s="7">
        <v>43635</v>
      </c>
      <c r="B123" s="1" t="s">
        <v>2</v>
      </c>
      <c r="C123" s="56">
        <f>'[5]Daily Roster'!$C123</f>
        <v>0</v>
      </c>
      <c r="D123" s="56">
        <f>'[5]Daily Roster'!$D123</f>
        <v>0</v>
      </c>
      <c r="E123" s="56">
        <f>'[5]Daily Roster'!$E123</f>
        <v>0</v>
      </c>
      <c r="F123" s="56">
        <f>'[5]Daily Roster'!$F123</f>
        <v>0</v>
      </c>
      <c r="G123" s="56">
        <f>'[5]Daily Roster'!$G123</f>
        <v>0</v>
      </c>
      <c r="H123" s="56">
        <f>'[5]Daily Roster'!$H123</f>
        <v>0</v>
      </c>
      <c r="I123" s="56" t="str">
        <f>'[5]Daily Roster'!$I123</f>
        <v>Jonathan Chew</v>
      </c>
      <c r="J123" s="56">
        <f>'[5]Daily Roster'!$J123</f>
        <v>0</v>
      </c>
      <c r="K123" s="56">
        <f>'[5]Daily Roster'!$K123</f>
        <v>0</v>
      </c>
      <c r="L123" s="56">
        <f>'[5]Daily Roster'!$L123</f>
        <v>0</v>
      </c>
      <c r="M123" s="56">
        <f>'[5]Daily Roster'!$M123</f>
        <v>0</v>
      </c>
      <c r="N123" s="56">
        <f>'[5]Daily Roster'!$N123</f>
        <v>0</v>
      </c>
      <c r="O123" s="56">
        <f>'[5]Daily Roster'!$O123</f>
        <v>0</v>
      </c>
      <c r="P123" s="56">
        <f>'[5]Daily Roster'!$P123</f>
        <v>0</v>
      </c>
      <c r="Q123" s="56">
        <f>'[5]Daily Roster'!$Q123</f>
        <v>0</v>
      </c>
      <c r="R123" s="56">
        <f>'[5]Daily Roster'!$R123</f>
        <v>0</v>
      </c>
      <c r="S123" s="56">
        <f>'[5]Daily Roster'!$S123</f>
        <v>0</v>
      </c>
      <c r="T123" s="56">
        <f>'[5]Daily Roster'!$T123</f>
        <v>0</v>
      </c>
    </row>
    <row r="124" spans="1:20" x14ac:dyDescent="0.3">
      <c r="A124" s="7">
        <v>43636</v>
      </c>
      <c r="B124" s="1" t="s">
        <v>3</v>
      </c>
      <c r="C124" s="56">
        <f>'[5]Daily Roster'!$C124</f>
        <v>0</v>
      </c>
      <c r="D124" s="56">
        <f>'[5]Daily Roster'!$D124</f>
        <v>0</v>
      </c>
      <c r="E124" s="56">
        <f>'[5]Daily Roster'!$E124</f>
        <v>0</v>
      </c>
      <c r="F124" s="56">
        <f>'[5]Daily Roster'!$F124</f>
        <v>0</v>
      </c>
      <c r="G124" s="56">
        <f>'[5]Daily Roster'!$G124</f>
        <v>0</v>
      </c>
      <c r="H124" s="56">
        <f>'[5]Daily Roster'!$H124</f>
        <v>0</v>
      </c>
      <c r="I124" s="56" t="str">
        <f>'[5]Daily Roster'!$I124</f>
        <v>Jonathan Chew</v>
      </c>
      <c r="J124" s="56">
        <f>'[5]Daily Roster'!$J124</f>
        <v>0</v>
      </c>
      <c r="K124" s="56">
        <f>'[5]Daily Roster'!$K124</f>
        <v>0</v>
      </c>
      <c r="L124" s="56">
        <f>'[5]Daily Roster'!$L124</f>
        <v>0</v>
      </c>
      <c r="M124" s="56">
        <f>'[5]Daily Roster'!$M124</f>
        <v>0</v>
      </c>
      <c r="N124" s="56">
        <f>'[5]Daily Roster'!$N124</f>
        <v>0</v>
      </c>
      <c r="O124" s="56">
        <f>'[5]Daily Roster'!$O124</f>
        <v>0</v>
      </c>
      <c r="P124" s="56">
        <f>'[5]Daily Roster'!$P124</f>
        <v>0</v>
      </c>
      <c r="Q124" s="56">
        <f>'[5]Daily Roster'!$Q124</f>
        <v>0</v>
      </c>
      <c r="R124" s="56">
        <f>'[5]Daily Roster'!$R124</f>
        <v>0</v>
      </c>
      <c r="S124" s="56">
        <f>'[5]Daily Roster'!$S124</f>
        <v>0</v>
      </c>
      <c r="T124" s="56">
        <f>'[5]Daily Roster'!$T124</f>
        <v>0</v>
      </c>
    </row>
    <row r="125" spans="1:20" x14ac:dyDescent="0.3">
      <c r="A125" s="7">
        <v>43637</v>
      </c>
      <c r="B125" s="1" t="s">
        <v>4</v>
      </c>
      <c r="C125" s="56">
        <f>'[5]Daily Roster'!$C125</f>
        <v>0</v>
      </c>
      <c r="D125" s="56">
        <f>'[5]Daily Roster'!$D125</f>
        <v>0</v>
      </c>
      <c r="E125" s="56">
        <f>'[5]Daily Roster'!$E125</f>
        <v>0</v>
      </c>
      <c r="F125" s="56">
        <f>'[5]Daily Roster'!$F125</f>
        <v>0</v>
      </c>
      <c r="G125" s="56">
        <f>'[5]Daily Roster'!$G125</f>
        <v>0</v>
      </c>
      <c r="H125" s="56">
        <f>'[5]Daily Roster'!$H125</f>
        <v>0</v>
      </c>
      <c r="I125" s="56" t="str">
        <f>'[5]Daily Roster'!$I125</f>
        <v>Jonathan Chew</v>
      </c>
      <c r="J125" s="56">
        <f>'[5]Daily Roster'!$J125</f>
        <v>0</v>
      </c>
      <c r="K125" s="56">
        <f>'[5]Daily Roster'!$K125</f>
        <v>0</v>
      </c>
      <c r="L125" s="56">
        <f>'[5]Daily Roster'!$L125</f>
        <v>0</v>
      </c>
      <c r="M125" s="56">
        <f>'[5]Daily Roster'!$M125</f>
        <v>0</v>
      </c>
      <c r="N125" s="56">
        <f>'[5]Daily Roster'!$N125</f>
        <v>0</v>
      </c>
      <c r="O125" s="56">
        <f>'[5]Daily Roster'!$O125</f>
        <v>0</v>
      </c>
      <c r="P125" s="56">
        <f>'[5]Daily Roster'!$P125</f>
        <v>0</v>
      </c>
      <c r="Q125" s="56">
        <f>'[5]Daily Roster'!$Q125</f>
        <v>0</v>
      </c>
      <c r="R125" s="56">
        <f>'[5]Daily Roster'!$R125</f>
        <v>0</v>
      </c>
      <c r="S125" s="56">
        <f>'[5]Daily Roster'!$S125</f>
        <v>0</v>
      </c>
      <c r="T125" s="56">
        <f>'[5]Daily Roster'!$T125</f>
        <v>0</v>
      </c>
    </row>
    <row r="126" spans="1:20" x14ac:dyDescent="0.3">
      <c r="A126" s="7">
        <v>43640</v>
      </c>
      <c r="B126" s="1" t="s">
        <v>5</v>
      </c>
      <c r="C126" s="56">
        <f>'[5]Daily Roster'!$C126</f>
        <v>0</v>
      </c>
      <c r="D126" s="56">
        <f>'[5]Daily Roster'!$D126</f>
        <v>0</v>
      </c>
      <c r="E126" s="56">
        <f>'[5]Daily Roster'!$E126</f>
        <v>0</v>
      </c>
      <c r="F126" s="56">
        <f>'[5]Daily Roster'!$F126</f>
        <v>0</v>
      </c>
      <c r="G126" s="56">
        <f>'[5]Daily Roster'!$G126</f>
        <v>0</v>
      </c>
      <c r="H126" s="56">
        <f>'[5]Daily Roster'!$H126</f>
        <v>0</v>
      </c>
      <c r="I126" s="56">
        <f>'[5]Daily Roster'!$I126</f>
        <v>0</v>
      </c>
      <c r="J126" s="56">
        <f>'[5]Daily Roster'!$J126</f>
        <v>0</v>
      </c>
      <c r="K126" s="56">
        <f>'[5]Daily Roster'!$K126</f>
        <v>0</v>
      </c>
      <c r="L126" s="56">
        <f>'[5]Daily Roster'!$L126</f>
        <v>0</v>
      </c>
      <c r="M126" s="56">
        <f>'[5]Daily Roster'!$M126</f>
        <v>0</v>
      </c>
      <c r="N126" s="56">
        <f>'[5]Daily Roster'!$N126</f>
        <v>0</v>
      </c>
      <c r="O126" s="56">
        <f>'[5]Daily Roster'!$O126</f>
        <v>0</v>
      </c>
      <c r="P126" s="56">
        <f>'[5]Daily Roster'!$P126</f>
        <v>0</v>
      </c>
      <c r="Q126" s="56">
        <f>'[5]Daily Roster'!$Q126</f>
        <v>0</v>
      </c>
      <c r="R126" s="56">
        <f>'[5]Daily Roster'!$R126</f>
        <v>0</v>
      </c>
      <c r="S126" s="56">
        <f>'[5]Daily Roster'!$S126</f>
        <v>0</v>
      </c>
      <c r="T126" s="56">
        <f>'[5]Daily Roster'!$T126</f>
        <v>0</v>
      </c>
    </row>
    <row r="127" spans="1:20" x14ac:dyDescent="0.3">
      <c r="A127" s="7">
        <v>43641</v>
      </c>
      <c r="B127" s="1" t="s">
        <v>1</v>
      </c>
      <c r="C127" s="56">
        <f>'[5]Daily Roster'!$C127</f>
        <v>0</v>
      </c>
      <c r="D127" s="56">
        <f>'[5]Daily Roster'!$D127</f>
        <v>0</v>
      </c>
      <c r="E127" s="56">
        <f>'[5]Daily Roster'!$E127</f>
        <v>0</v>
      </c>
      <c r="F127" s="56">
        <f>'[5]Daily Roster'!$F127</f>
        <v>0</v>
      </c>
      <c r="G127" s="56">
        <f>'[5]Daily Roster'!$G127</f>
        <v>0</v>
      </c>
      <c r="H127" s="56">
        <f>'[5]Daily Roster'!$H127</f>
        <v>0</v>
      </c>
      <c r="I127" s="56">
        <f>'[5]Daily Roster'!$I127</f>
        <v>0</v>
      </c>
      <c r="J127" s="56">
        <f>'[5]Daily Roster'!$J127</f>
        <v>0</v>
      </c>
      <c r="K127" s="56">
        <f>'[5]Daily Roster'!$K127</f>
        <v>0</v>
      </c>
      <c r="L127" s="56">
        <f>'[5]Daily Roster'!$L127</f>
        <v>0</v>
      </c>
      <c r="M127" s="56">
        <f>'[5]Daily Roster'!$M127</f>
        <v>0</v>
      </c>
      <c r="N127" s="56">
        <f>'[5]Daily Roster'!$N127</f>
        <v>0</v>
      </c>
      <c r="O127" s="56">
        <f>'[5]Daily Roster'!$O127</f>
        <v>0</v>
      </c>
      <c r="P127" s="56">
        <f>'[5]Daily Roster'!$P127</f>
        <v>0</v>
      </c>
      <c r="Q127" s="56">
        <f>'[5]Daily Roster'!$Q127</f>
        <v>0</v>
      </c>
      <c r="R127" s="56">
        <f>'[5]Daily Roster'!$R127</f>
        <v>0</v>
      </c>
      <c r="S127" s="56">
        <f>'[5]Daily Roster'!$S127</f>
        <v>0</v>
      </c>
      <c r="T127" s="56">
        <f>'[5]Daily Roster'!$T127</f>
        <v>0</v>
      </c>
    </row>
    <row r="128" spans="1:20" x14ac:dyDescent="0.3">
      <c r="A128" s="7">
        <v>43642</v>
      </c>
      <c r="B128" s="1" t="s">
        <v>2</v>
      </c>
      <c r="C128" s="56">
        <f>'[5]Daily Roster'!$C128</f>
        <v>0</v>
      </c>
      <c r="D128" s="56">
        <f>'[5]Daily Roster'!$D128</f>
        <v>0</v>
      </c>
      <c r="E128" s="56">
        <f>'[5]Daily Roster'!$E128</f>
        <v>0</v>
      </c>
      <c r="F128" s="56">
        <f>'[5]Daily Roster'!$F128</f>
        <v>0</v>
      </c>
      <c r="G128" s="56">
        <f>'[5]Daily Roster'!$G128</f>
        <v>0</v>
      </c>
      <c r="H128" s="56">
        <f>'[5]Daily Roster'!$H128</f>
        <v>0</v>
      </c>
      <c r="I128" s="56">
        <f>'[5]Daily Roster'!$I128</f>
        <v>0</v>
      </c>
      <c r="J128" s="56">
        <f>'[5]Daily Roster'!$J128</f>
        <v>0</v>
      </c>
      <c r="K128" s="56">
        <f>'[5]Daily Roster'!$K128</f>
        <v>0</v>
      </c>
      <c r="L128" s="56">
        <f>'[5]Daily Roster'!$L128</f>
        <v>0</v>
      </c>
      <c r="M128" s="56">
        <f>'[5]Daily Roster'!$M128</f>
        <v>0</v>
      </c>
      <c r="N128" s="56">
        <f>'[5]Daily Roster'!$N128</f>
        <v>0</v>
      </c>
      <c r="O128" s="56">
        <f>'[5]Daily Roster'!$O128</f>
        <v>0</v>
      </c>
      <c r="P128" s="56">
        <f>'[5]Daily Roster'!$P128</f>
        <v>0</v>
      </c>
      <c r="Q128" s="56">
        <f>'[5]Daily Roster'!$Q128</f>
        <v>0</v>
      </c>
      <c r="R128" s="56">
        <f>'[5]Daily Roster'!$R128</f>
        <v>0</v>
      </c>
      <c r="S128" s="56">
        <f>'[5]Daily Roster'!$S128</f>
        <v>0</v>
      </c>
      <c r="T128" s="56">
        <f>'[5]Daily Roster'!$T128</f>
        <v>0</v>
      </c>
    </row>
    <row r="129" spans="1:20" x14ac:dyDescent="0.3">
      <c r="A129" s="7">
        <v>43643</v>
      </c>
      <c r="B129" s="1" t="s">
        <v>3</v>
      </c>
      <c r="C129" s="56">
        <f>'[5]Daily Roster'!$C129</f>
        <v>0</v>
      </c>
      <c r="D129" s="56">
        <f>'[5]Daily Roster'!$D129</f>
        <v>0</v>
      </c>
      <c r="E129" s="56">
        <f>'[5]Daily Roster'!$E129</f>
        <v>0</v>
      </c>
      <c r="F129" s="56">
        <f>'[5]Daily Roster'!$F129</f>
        <v>0</v>
      </c>
      <c r="G129" s="56">
        <f>'[5]Daily Roster'!$G129</f>
        <v>0</v>
      </c>
      <c r="H129" s="56">
        <f>'[5]Daily Roster'!$H129</f>
        <v>0</v>
      </c>
      <c r="I129" s="56">
        <f>'[5]Daily Roster'!$I129</f>
        <v>0</v>
      </c>
      <c r="J129" s="56">
        <f>'[5]Daily Roster'!$J129</f>
        <v>0</v>
      </c>
      <c r="K129" s="56">
        <f>'[5]Daily Roster'!$K129</f>
        <v>0</v>
      </c>
      <c r="L129" s="56">
        <f>'[5]Daily Roster'!$L129</f>
        <v>0</v>
      </c>
      <c r="M129" s="56">
        <f>'[5]Daily Roster'!$M129</f>
        <v>0</v>
      </c>
      <c r="N129" s="56">
        <f>'[5]Daily Roster'!$N129</f>
        <v>0</v>
      </c>
      <c r="O129" s="56">
        <f>'[5]Daily Roster'!$O129</f>
        <v>0</v>
      </c>
      <c r="P129" s="56">
        <f>'[5]Daily Roster'!$P129</f>
        <v>0</v>
      </c>
      <c r="Q129" s="56">
        <f>'[5]Daily Roster'!$Q129</f>
        <v>0</v>
      </c>
      <c r="R129" s="56">
        <f>'[5]Daily Roster'!$R129</f>
        <v>0</v>
      </c>
      <c r="S129" s="56">
        <f>'[5]Daily Roster'!$S129</f>
        <v>0</v>
      </c>
      <c r="T129" s="56">
        <f>'[5]Daily Roster'!$T129</f>
        <v>0</v>
      </c>
    </row>
    <row r="130" spans="1:20" x14ac:dyDescent="0.3">
      <c r="A130" s="7">
        <v>43644</v>
      </c>
      <c r="B130" s="1" t="s">
        <v>4</v>
      </c>
      <c r="C130" s="56">
        <f>'[5]Daily Roster'!$C130</f>
        <v>0</v>
      </c>
      <c r="D130" s="56">
        <f>'[5]Daily Roster'!$D130</f>
        <v>0</v>
      </c>
      <c r="E130" s="56">
        <f>'[5]Daily Roster'!$E130</f>
        <v>0</v>
      </c>
      <c r="F130" s="56">
        <f>'[5]Daily Roster'!$F130</f>
        <v>0</v>
      </c>
      <c r="G130" s="56">
        <f>'[5]Daily Roster'!$G130</f>
        <v>0</v>
      </c>
      <c r="H130" s="56">
        <f>'[5]Daily Roster'!$H130</f>
        <v>0</v>
      </c>
      <c r="I130" s="56">
        <f>'[5]Daily Roster'!$I130</f>
        <v>0</v>
      </c>
      <c r="J130" s="56">
        <f>'[5]Daily Roster'!$J130</f>
        <v>0</v>
      </c>
      <c r="K130" s="56">
        <f>'[5]Daily Roster'!$K130</f>
        <v>0</v>
      </c>
      <c r="L130" s="56">
        <f>'[5]Daily Roster'!$L130</f>
        <v>0</v>
      </c>
      <c r="M130" s="56">
        <f>'[5]Daily Roster'!$M130</f>
        <v>0</v>
      </c>
      <c r="N130" s="56">
        <f>'[5]Daily Roster'!$N130</f>
        <v>0</v>
      </c>
      <c r="O130" s="56">
        <f>'[5]Daily Roster'!$O130</f>
        <v>0</v>
      </c>
      <c r="P130" s="56">
        <f>'[5]Daily Roster'!$P130</f>
        <v>0</v>
      </c>
      <c r="Q130" s="56">
        <f>'[5]Daily Roster'!$Q130</f>
        <v>0</v>
      </c>
      <c r="R130" s="56">
        <f>'[5]Daily Roster'!$R130</f>
        <v>0</v>
      </c>
      <c r="S130" s="56">
        <f>'[5]Daily Roster'!$S130</f>
        <v>0</v>
      </c>
      <c r="T130" s="56">
        <f>'[5]Daily Roster'!$T130</f>
        <v>0</v>
      </c>
    </row>
    <row r="131" spans="1:20" x14ac:dyDescent="0.3">
      <c r="A131" s="7">
        <v>43647</v>
      </c>
      <c r="B131" s="1" t="s">
        <v>5</v>
      </c>
      <c r="C131" s="56">
        <f>'[5]Daily Roster'!$C131</f>
        <v>0</v>
      </c>
      <c r="D131" s="56">
        <f>'[5]Daily Roster'!$D131</f>
        <v>0</v>
      </c>
      <c r="E131" s="56">
        <f>'[5]Daily Roster'!$E131</f>
        <v>0</v>
      </c>
      <c r="F131" s="56">
        <f>'[5]Daily Roster'!$F131</f>
        <v>0</v>
      </c>
      <c r="G131" s="56">
        <f>'[5]Daily Roster'!$G131</f>
        <v>0</v>
      </c>
      <c r="H131" s="56">
        <f>'[5]Daily Roster'!$H131</f>
        <v>0</v>
      </c>
      <c r="I131" s="56">
        <f>'[5]Daily Roster'!$I131</f>
        <v>0</v>
      </c>
      <c r="J131" s="56">
        <f>'[5]Daily Roster'!$J131</f>
        <v>0</v>
      </c>
      <c r="K131" s="56">
        <f>'[5]Daily Roster'!$K131</f>
        <v>0</v>
      </c>
      <c r="L131" s="56">
        <f>'[5]Daily Roster'!$L131</f>
        <v>0</v>
      </c>
      <c r="M131" s="56">
        <f>'[5]Daily Roster'!$M131</f>
        <v>0</v>
      </c>
      <c r="N131" s="56">
        <f>'[5]Daily Roster'!$N131</f>
        <v>0</v>
      </c>
      <c r="O131" s="56">
        <f>'[5]Daily Roster'!$O131</f>
        <v>0</v>
      </c>
      <c r="P131" s="56">
        <f>'[5]Daily Roster'!$P131</f>
        <v>0</v>
      </c>
      <c r="Q131" s="56">
        <f>'[5]Daily Roster'!$Q131</f>
        <v>0</v>
      </c>
      <c r="R131" s="56">
        <f>'[5]Daily Roster'!$R131</f>
        <v>0</v>
      </c>
      <c r="S131" s="56">
        <f>'[5]Daily Roster'!$S131</f>
        <v>0</v>
      </c>
      <c r="T131" s="56">
        <f>'[5]Daily Roster'!$T131</f>
        <v>0</v>
      </c>
    </row>
    <row r="132" spans="1:20" x14ac:dyDescent="0.3">
      <c r="A132" s="7">
        <v>43648</v>
      </c>
      <c r="B132" s="1" t="s">
        <v>1</v>
      </c>
      <c r="C132" s="56">
        <f>'[5]Daily Roster'!$C132</f>
        <v>0</v>
      </c>
      <c r="D132" s="56">
        <f>'[5]Daily Roster'!$D132</f>
        <v>0</v>
      </c>
      <c r="E132" s="56">
        <f>'[5]Daily Roster'!$E132</f>
        <v>0</v>
      </c>
      <c r="F132" s="56">
        <f>'[5]Daily Roster'!$F132</f>
        <v>0</v>
      </c>
      <c r="G132" s="56">
        <f>'[5]Daily Roster'!$G132</f>
        <v>0</v>
      </c>
      <c r="H132" s="56">
        <f>'[5]Daily Roster'!$H132</f>
        <v>0</v>
      </c>
      <c r="I132" s="56">
        <f>'[5]Daily Roster'!$I132</f>
        <v>0</v>
      </c>
      <c r="J132" s="56">
        <f>'[5]Daily Roster'!$J132</f>
        <v>0</v>
      </c>
      <c r="K132" s="56">
        <f>'[5]Daily Roster'!$K132</f>
        <v>0</v>
      </c>
      <c r="L132" s="56">
        <f>'[5]Daily Roster'!$L132</f>
        <v>0</v>
      </c>
      <c r="M132" s="56">
        <f>'[5]Daily Roster'!$M132</f>
        <v>0</v>
      </c>
      <c r="N132" s="56">
        <f>'[5]Daily Roster'!$N132</f>
        <v>0</v>
      </c>
      <c r="O132" s="56">
        <f>'[5]Daily Roster'!$O132</f>
        <v>0</v>
      </c>
      <c r="P132" s="56">
        <f>'[5]Daily Roster'!$P132</f>
        <v>0</v>
      </c>
      <c r="Q132" s="56">
        <f>'[5]Daily Roster'!$Q132</f>
        <v>0</v>
      </c>
      <c r="R132" s="56">
        <f>'[5]Daily Roster'!$R132</f>
        <v>0</v>
      </c>
      <c r="S132" s="56">
        <f>'[5]Daily Roster'!$S132</f>
        <v>0</v>
      </c>
      <c r="T132" s="56">
        <f>'[5]Daily Roster'!$T132</f>
        <v>0</v>
      </c>
    </row>
    <row r="133" spans="1:20" x14ac:dyDescent="0.3">
      <c r="A133" s="7">
        <v>43649</v>
      </c>
      <c r="B133" s="1" t="s">
        <v>2</v>
      </c>
      <c r="C133" s="56">
        <f>'[5]Daily Roster'!$C133</f>
        <v>0</v>
      </c>
      <c r="D133" s="56">
        <f>'[5]Daily Roster'!$D133</f>
        <v>0</v>
      </c>
      <c r="E133" s="56">
        <f>'[5]Daily Roster'!$E133</f>
        <v>0</v>
      </c>
      <c r="F133" s="56">
        <f>'[5]Daily Roster'!$F133</f>
        <v>0</v>
      </c>
      <c r="G133" s="56">
        <f>'[5]Daily Roster'!$G133</f>
        <v>0</v>
      </c>
      <c r="H133" s="56">
        <f>'[5]Daily Roster'!$H133</f>
        <v>0</v>
      </c>
      <c r="I133" s="56">
        <f>'[5]Daily Roster'!$I133</f>
        <v>0</v>
      </c>
      <c r="J133" s="56">
        <f>'[5]Daily Roster'!$J133</f>
        <v>0</v>
      </c>
      <c r="K133" s="56">
        <f>'[5]Daily Roster'!$K133</f>
        <v>0</v>
      </c>
      <c r="L133" s="56">
        <f>'[5]Daily Roster'!$L133</f>
        <v>0</v>
      </c>
      <c r="M133" s="56">
        <f>'[5]Daily Roster'!$M133</f>
        <v>0</v>
      </c>
      <c r="N133" s="56">
        <f>'[5]Daily Roster'!$N133</f>
        <v>0</v>
      </c>
      <c r="O133" s="56">
        <f>'[5]Daily Roster'!$O133</f>
        <v>0</v>
      </c>
      <c r="P133" s="56">
        <f>'[5]Daily Roster'!$P133</f>
        <v>0</v>
      </c>
      <c r="Q133" s="56">
        <f>'[5]Daily Roster'!$Q133</f>
        <v>0</v>
      </c>
      <c r="R133" s="56">
        <f>'[5]Daily Roster'!$R133</f>
        <v>0</v>
      </c>
      <c r="S133" s="56">
        <f>'[5]Daily Roster'!$S133</f>
        <v>0</v>
      </c>
      <c r="T133" s="56">
        <f>'[5]Daily Roster'!$T133</f>
        <v>0</v>
      </c>
    </row>
    <row r="134" spans="1:20" x14ac:dyDescent="0.3">
      <c r="A134" s="7">
        <v>43650</v>
      </c>
      <c r="B134" s="1" t="s">
        <v>3</v>
      </c>
      <c r="C134" s="56">
        <f>'[5]Daily Roster'!$C134</f>
        <v>0</v>
      </c>
      <c r="D134" s="56">
        <f>'[5]Daily Roster'!$D134</f>
        <v>0</v>
      </c>
      <c r="E134" s="56">
        <f>'[5]Daily Roster'!$E134</f>
        <v>0</v>
      </c>
      <c r="F134" s="56">
        <f>'[5]Daily Roster'!$F134</f>
        <v>0</v>
      </c>
      <c r="G134" s="56">
        <f>'[5]Daily Roster'!$G134</f>
        <v>0</v>
      </c>
      <c r="H134" s="56">
        <f>'[5]Daily Roster'!$H134</f>
        <v>0</v>
      </c>
      <c r="I134" s="56">
        <f>'[5]Daily Roster'!$I134</f>
        <v>0</v>
      </c>
      <c r="J134" s="56">
        <f>'[5]Daily Roster'!$J134</f>
        <v>0</v>
      </c>
      <c r="K134" s="56">
        <f>'[5]Daily Roster'!$K134</f>
        <v>0</v>
      </c>
      <c r="L134" s="56">
        <f>'[5]Daily Roster'!$L134</f>
        <v>0</v>
      </c>
      <c r="M134" s="56">
        <f>'[5]Daily Roster'!$M134</f>
        <v>0</v>
      </c>
      <c r="N134" s="56">
        <f>'[5]Daily Roster'!$N134</f>
        <v>0</v>
      </c>
      <c r="O134" s="56">
        <f>'[5]Daily Roster'!$O134</f>
        <v>0</v>
      </c>
      <c r="P134" s="56">
        <f>'[5]Daily Roster'!$P134</f>
        <v>0</v>
      </c>
      <c r="Q134" s="56">
        <f>'[5]Daily Roster'!$Q134</f>
        <v>0</v>
      </c>
      <c r="R134" s="56">
        <f>'[5]Daily Roster'!$R134</f>
        <v>0</v>
      </c>
      <c r="S134" s="56">
        <f>'[5]Daily Roster'!$S134</f>
        <v>0</v>
      </c>
      <c r="T134" s="56">
        <f>'[5]Daily Roster'!$T134</f>
        <v>0</v>
      </c>
    </row>
    <row r="135" spans="1:20" x14ac:dyDescent="0.3">
      <c r="A135" s="7">
        <v>43651</v>
      </c>
      <c r="B135" s="1" t="s">
        <v>4</v>
      </c>
      <c r="C135" s="56">
        <f>'[5]Daily Roster'!$C135</f>
        <v>0</v>
      </c>
      <c r="D135" s="56">
        <f>'[5]Daily Roster'!$D135</f>
        <v>0</v>
      </c>
      <c r="E135" s="56">
        <f>'[5]Daily Roster'!$E135</f>
        <v>0</v>
      </c>
      <c r="F135" s="56">
        <f>'[5]Daily Roster'!$F135</f>
        <v>0</v>
      </c>
      <c r="G135" s="56">
        <f>'[5]Daily Roster'!$G135</f>
        <v>0</v>
      </c>
      <c r="H135" s="56">
        <f>'[5]Daily Roster'!$H135</f>
        <v>0</v>
      </c>
      <c r="I135" s="56">
        <f>'[5]Daily Roster'!$I135</f>
        <v>0</v>
      </c>
      <c r="J135" s="56">
        <f>'[5]Daily Roster'!$J135</f>
        <v>0</v>
      </c>
      <c r="K135" s="56">
        <f>'[5]Daily Roster'!$K135</f>
        <v>0</v>
      </c>
      <c r="L135" s="56">
        <f>'[5]Daily Roster'!$L135</f>
        <v>0</v>
      </c>
      <c r="M135" s="56">
        <f>'[5]Daily Roster'!$M135</f>
        <v>0</v>
      </c>
      <c r="N135" s="56">
        <f>'[5]Daily Roster'!$N135</f>
        <v>0</v>
      </c>
      <c r="O135" s="56">
        <f>'[5]Daily Roster'!$O135</f>
        <v>0</v>
      </c>
      <c r="P135" s="56">
        <f>'[5]Daily Roster'!$P135</f>
        <v>0</v>
      </c>
      <c r="Q135" s="56">
        <f>'[5]Daily Roster'!$Q135</f>
        <v>0</v>
      </c>
      <c r="R135" s="56">
        <f>'[5]Daily Roster'!$R135</f>
        <v>0</v>
      </c>
      <c r="S135" s="56">
        <f>'[5]Daily Roster'!$S135</f>
        <v>0</v>
      </c>
      <c r="T135" s="56">
        <f>'[5]Daily Roster'!$T135</f>
        <v>0</v>
      </c>
    </row>
    <row r="136" spans="1:20" x14ac:dyDescent="0.3">
      <c r="A136" s="7">
        <v>43654</v>
      </c>
      <c r="B136" s="1" t="s">
        <v>5</v>
      </c>
      <c r="C136" s="56">
        <f>'[5]Daily Roster'!$C136</f>
        <v>0</v>
      </c>
      <c r="D136" s="56">
        <f>'[5]Daily Roster'!$D136</f>
        <v>0</v>
      </c>
      <c r="E136" s="56">
        <f>'[5]Daily Roster'!$E136</f>
        <v>0</v>
      </c>
      <c r="F136" s="56">
        <f>'[5]Daily Roster'!$F136</f>
        <v>0</v>
      </c>
      <c r="G136" s="56">
        <f>'[5]Daily Roster'!$G136</f>
        <v>0</v>
      </c>
      <c r="H136" s="56">
        <f>'[5]Daily Roster'!$H136</f>
        <v>0</v>
      </c>
      <c r="I136" s="56">
        <f>'[5]Daily Roster'!$I136</f>
        <v>0</v>
      </c>
      <c r="J136" s="56">
        <f>'[5]Daily Roster'!$J136</f>
        <v>0</v>
      </c>
      <c r="K136" s="56">
        <f>'[5]Daily Roster'!$K136</f>
        <v>0</v>
      </c>
      <c r="L136" s="56">
        <f>'[5]Daily Roster'!$L136</f>
        <v>0</v>
      </c>
      <c r="M136" s="56">
        <f>'[5]Daily Roster'!$M136</f>
        <v>0</v>
      </c>
      <c r="N136" s="56">
        <f>'[5]Daily Roster'!$N136</f>
        <v>0</v>
      </c>
      <c r="O136" s="56">
        <f>'[5]Daily Roster'!$O136</f>
        <v>0</v>
      </c>
      <c r="P136" s="56">
        <f>'[5]Daily Roster'!$P136</f>
        <v>0</v>
      </c>
      <c r="Q136" s="56">
        <f>'[5]Daily Roster'!$Q136</f>
        <v>0</v>
      </c>
      <c r="R136" s="56">
        <f>'[5]Daily Roster'!$R136</f>
        <v>0</v>
      </c>
      <c r="S136" s="56">
        <f>'[5]Daily Roster'!$S136</f>
        <v>0</v>
      </c>
      <c r="T136" s="56">
        <f>'[5]Daily Roster'!$T136</f>
        <v>0</v>
      </c>
    </row>
    <row r="137" spans="1:20" x14ac:dyDescent="0.3">
      <c r="A137" s="7">
        <v>43655</v>
      </c>
      <c r="B137" s="1" t="s">
        <v>1</v>
      </c>
      <c r="C137" s="56">
        <f>'[5]Daily Roster'!$C137</f>
        <v>0</v>
      </c>
      <c r="D137" s="56">
        <f>'[5]Daily Roster'!$D137</f>
        <v>0</v>
      </c>
      <c r="E137" s="56">
        <f>'[5]Daily Roster'!$E137</f>
        <v>0</v>
      </c>
      <c r="F137" s="56">
        <f>'[5]Daily Roster'!$F137</f>
        <v>0</v>
      </c>
      <c r="G137" s="56">
        <f>'[5]Daily Roster'!$G137</f>
        <v>0</v>
      </c>
      <c r="H137" s="56">
        <f>'[5]Daily Roster'!$H137</f>
        <v>0</v>
      </c>
      <c r="I137" s="56">
        <f>'[5]Daily Roster'!$I137</f>
        <v>0</v>
      </c>
      <c r="J137" s="56">
        <f>'[5]Daily Roster'!$J137</f>
        <v>0</v>
      </c>
      <c r="K137" s="56">
        <f>'[5]Daily Roster'!$K137</f>
        <v>0</v>
      </c>
      <c r="L137" s="56">
        <f>'[5]Daily Roster'!$L137</f>
        <v>0</v>
      </c>
      <c r="M137" s="56">
        <f>'[5]Daily Roster'!$M137</f>
        <v>0</v>
      </c>
      <c r="N137" s="56">
        <f>'[5]Daily Roster'!$N137</f>
        <v>0</v>
      </c>
      <c r="O137" s="56">
        <f>'[5]Daily Roster'!$O137</f>
        <v>0</v>
      </c>
      <c r="P137" s="56">
        <f>'[5]Daily Roster'!$P137</f>
        <v>0</v>
      </c>
      <c r="Q137" s="56">
        <f>'[5]Daily Roster'!$Q137</f>
        <v>0</v>
      </c>
      <c r="R137" s="56">
        <f>'[5]Daily Roster'!$R137</f>
        <v>0</v>
      </c>
      <c r="S137" s="56">
        <f>'[5]Daily Roster'!$S137</f>
        <v>0</v>
      </c>
      <c r="T137" s="56">
        <f>'[5]Daily Roster'!$T137</f>
        <v>0</v>
      </c>
    </row>
    <row r="138" spans="1:20" x14ac:dyDescent="0.3">
      <c r="A138" s="7">
        <v>43656</v>
      </c>
      <c r="B138" s="1" t="s">
        <v>2</v>
      </c>
      <c r="C138" s="56">
        <f>'[5]Daily Roster'!$C138</f>
        <v>0</v>
      </c>
      <c r="D138" s="56">
        <f>'[5]Daily Roster'!$D138</f>
        <v>0</v>
      </c>
      <c r="E138" s="56">
        <f>'[5]Daily Roster'!$E138</f>
        <v>0</v>
      </c>
      <c r="F138" s="56">
        <f>'[5]Daily Roster'!$F138</f>
        <v>0</v>
      </c>
      <c r="G138" s="56">
        <f>'[5]Daily Roster'!$G138</f>
        <v>0</v>
      </c>
      <c r="H138" s="56">
        <f>'[5]Daily Roster'!$H138</f>
        <v>0</v>
      </c>
      <c r="I138" s="56">
        <f>'[5]Daily Roster'!$I138</f>
        <v>0</v>
      </c>
      <c r="J138" s="56">
        <f>'[5]Daily Roster'!$J138</f>
        <v>0</v>
      </c>
      <c r="K138" s="56">
        <f>'[5]Daily Roster'!$K138</f>
        <v>0</v>
      </c>
      <c r="L138" s="56">
        <f>'[5]Daily Roster'!$L138</f>
        <v>0</v>
      </c>
      <c r="M138" s="56">
        <f>'[5]Daily Roster'!$M138</f>
        <v>0</v>
      </c>
      <c r="N138" s="56">
        <f>'[5]Daily Roster'!$N138</f>
        <v>0</v>
      </c>
      <c r="O138" s="56">
        <f>'[5]Daily Roster'!$O138</f>
        <v>0</v>
      </c>
      <c r="P138" s="56">
        <f>'[5]Daily Roster'!$P138</f>
        <v>0</v>
      </c>
      <c r="Q138" s="56">
        <f>'[5]Daily Roster'!$Q138</f>
        <v>0</v>
      </c>
      <c r="R138" s="56">
        <f>'[5]Daily Roster'!$R138</f>
        <v>0</v>
      </c>
      <c r="S138" s="56">
        <f>'[5]Daily Roster'!$S138</f>
        <v>0</v>
      </c>
      <c r="T138" s="56">
        <f>'[5]Daily Roster'!$T138</f>
        <v>0</v>
      </c>
    </row>
    <row r="139" spans="1:20" x14ac:dyDescent="0.3">
      <c r="A139" s="7">
        <v>43657</v>
      </c>
      <c r="B139" s="1" t="s">
        <v>3</v>
      </c>
      <c r="C139" s="56">
        <f>'[5]Daily Roster'!$C139</f>
        <v>0</v>
      </c>
      <c r="D139" s="56">
        <f>'[5]Daily Roster'!$D139</f>
        <v>0</v>
      </c>
      <c r="E139" s="56">
        <f>'[5]Daily Roster'!$E139</f>
        <v>0</v>
      </c>
      <c r="F139" s="56">
        <f>'[5]Daily Roster'!$F139</f>
        <v>0</v>
      </c>
      <c r="G139" s="56">
        <f>'[5]Daily Roster'!$G139</f>
        <v>0</v>
      </c>
      <c r="H139" s="56">
        <f>'[5]Daily Roster'!$H139</f>
        <v>0</v>
      </c>
      <c r="I139" s="56">
        <f>'[5]Daily Roster'!$I139</f>
        <v>0</v>
      </c>
      <c r="J139" s="56">
        <f>'[5]Daily Roster'!$J139</f>
        <v>0</v>
      </c>
      <c r="K139" s="56">
        <f>'[5]Daily Roster'!$K139</f>
        <v>0</v>
      </c>
      <c r="L139" s="56">
        <f>'[5]Daily Roster'!$L139</f>
        <v>0</v>
      </c>
      <c r="M139" s="56">
        <f>'[5]Daily Roster'!$M139</f>
        <v>0</v>
      </c>
      <c r="N139" s="56">
        <f>'[5]Daily Roster'!$N139</f>
        <v>0</v>
      </c>
      <c r="O139" s="56">
        <f>'[5]Daily Roster'!$O139</f>
        <v>0</v>
      </c>
      <c r="P139" s="56">
        <f>'[5]Daily Roster'!$P139</f>
        <v>0</v>
      </c>
      <c r="Q139" s="56">
        <f>'[5]Daily Roster'!$Q139</f>
        <v>0</v>
      </c>
      <c r="R139" s="56">
        <f>'[5]Daily Roster'!$R139</f>
        <v>0</v>
      </c>
      <c r="S139" s="56">
        <f>'[5]Daily Roster'!$S139</f>
        <v>0</v>
      </c>
      <c r="T139" s="56">
        <f>'[5]Daily Roster'!$T139</f>
        <v>0</v>
      </c>
    </row>
    <row r="140" spans="1:20" x14ac:dyDescent="0.3">
      <c r="A140" s="7">
        <v>43658</v>
      </c>
      <c r="B140" s="1" t="s">
        <v>4</v>
      </c>
      <c r="C140" s="56">
        <f>'[5]Daily Roster'!$C140</f>
        <v>0</v>
      </c>
      <c r="D140" s="56">
        <f>'[5]Daily Roster'!$D140</f>
        <v>0</v>
      </c>
      <c r="E140" s="56">
        <f>'[5]Daily Roster'!$E140</f>
        <v>0</v>
      </c>
      <c r="F140" s="56">
        <f>'[5]Daily Roster'!$F140</f>
        <v>0</v>
      </c>
      <c r="G140" s="56">
        <f>'[5]Daily Roster'!$G140</f>
        <v>0</v>
      </c>
      <c r="H140" s="56">
        <f>'[5]Daily Roster'!$H140</f>
        <v>0</v>
      </c>
      <c r="I140" s="56">
        <f>'[5]Daily Roster'!$I140</f>
        <v>0</v>
      </c>
      <c r="J140" s="56">
        <f>'[5]Daily Roster'!$J140</f>
        <v>0</v>
      </c>
      <c r="K140" s="56">
        <f>'[5]Daily Roster'!$K140</f>
        <v>0</v>
      </c>
      <c r="L140" s="56">
        <f>'[5]Daily Roster'!$L140</f>
        <v>0</v>
      </c>
      <c r="M140" s="56">
        <f>'[5]Daily Roster'!$M140</f>
        <v>0</v>
      </c>
      <c r="N140" s="56">
        <f>'[5]Daily Roster'!$N140</f>
        <v>0</v>
      </c>
      <c r="O140" s="56">
        <f>'[5]Daily Roster'!$O140</f>
        <v>0</v>
      </c>
      <c r="P140" s="56">
        <f>'[5]Daily Roster'!$P140</f>
        <v>0</v>
      </c>
      <c r="Q140" s="56">
        <f>'[5]Daily Roster'!$Q140</f>
        <v>0</v>
      </c>
      <c r="R140" s="56">
        <f>'[5]Daily Roster'!$R140</f>
        <v>0</v>
      </c>
      <c r="S140" s="56">
        <f>'[5]Daily Roster'!$S140</f>
        <v>0</v>
      </c>
      <c r="T140" s="56">
        <f>'[5]Daily Roster'!$T140</f>
        <v>0</v>
      </c>
    </row>
    <row r="141" spans="1:20" x14ac:dyDescent="0.3">
      <c r="A141" s="7">
        <v>43661</v>
      </c>
      <c r="B141" s="1" t="s">
        <v>5</v>
      </c>
      <c r="C141" s="56">
        <f>'[5]Daily Roster'!$C141</f>
        <v>0</v>
      </c>
      <c r="D141" s="56">
        <f>'[5]Daily Roster'!$D141</f>
        <v>0</v>
      </c>
      <c r="E141" s="56">
        <f>'[5]Daily Roster'!$E141</f>
        <v>0</v>
      </c>
      <c r="F141" s="56">
        <f>'[5]Daily Roster'!$F141</f>
        <v>0</v>
      </c>
      <c r="G141" s="56">
        <f>'[5]Daily Roster'!$G141</f>
        <v>0</v>
      </c>
      <c r="H141" s="56">
        <f>'[5]Daily Roster'!$H141</f>
        <v>0</v>
      </c>
      <c r="I141" s="56">
        <f>'[5]Daily Roster'!$I141</f>
        <v>0</v>
      </c>
      <c r="J141" s="56">
        <f>'[5]Daily Roster'!$J141</f>
        <v>0</v>
      </c>
      <c r="K141" s="56">
        <f>'[5]Daily Roster'!$K141</f>
        <v>0</v>
      </c>
      <c r="L141" s="56">
        <f>'[5]Daily Roster'!$L141</f>
        <v>0</v>
      </c>
      <c r="M141" s="56">
        <f>'[5]Daily Roster'!$M141</f>
        <v>0</v>
      </c>
      <c r="N141" s="56">
        <f>'[5]Daily Roster'!$N141</f>
        <v>0</v>
      </c>
      <c r="O141" s="56">
        <f>'[5]Daily Roster'!$O141</f>
        <v>0</v>
      </c>
      <c r="P141" s="56">
        <f>'[5]Daily Roster'!$P141</f>
        <v>0</v>
      </c>
      <c r="Q141" s="56">
        <f>'[5]Daily Roster'!$Q141</f>
        <v>0</v>
      </c>
      <c r="R141" s="56">
        <f>'[5]Daily Roster'!$R141</f>
        <v>0</v>
      </c>
      <c r="S141" s="56">
        <f>'[5]Daily Roster'!$S141</f>
        <v>0</v>
      </c>
      <c r="T141" s="56">
        <f>'[5]Daily Roster'!$T141</f>
        <v>0</v>
      </c>
    </row>
    <row r="142" spans="1:20" x14ac:dyDescent="0.3">
      <c r="A142" s="7">
        <v>43662</v>
      </c>
      <c r="B142" s="1" t="s">
        <v>1</v>
      </c>
      <c r="C142" s="56">
        <f>'[5]Daily Roster'!$C142</f>
        <v>0</v>
      </c>
      <c r="D142" s="56">
        <f>'[5]Daily Roster'!$D142</f>
        <v>0</v>
      </c>
      <c r="E142" s="56">
        <f>'[5]Daily Roster'!$E142</f>
        <v>0</v>
      </c>
      <c r="F142" s="56">
        <f>'[5]Daily Roster'!$F142</f>
        <v>0</v>
      </c>
      <c r="G142" s="56">
        <f>'[5]Daily Roster'!$G142</f>
        <v>0</v>
      </c>
      <c r="H142" s="56">
        <f>'[5]Daily Roster'!$H142</f>
        <v>0</v>
      </c>
      <c r="I142" s="56">
        <f>'[5]Daily Roster'!$I142</f>
        <v>0</v>
      </c>
      <c r="J142" s="56">
        <f>'[5]Daily Roster'!$J142</f>
        <v>0</v>
      </c>
      <c r="K142" s="56">
        <f>'[5]Daily Roster'!$K142</f>
        <v>0</v>
      </c>
      <c r="L142" s="56">
        <f>'[5]Daily Roster'!$L142</f>
        <v>0</v>
      </c>
      <c r="M142" s="56">
        <f>'[5]Daily Roster'!$M142</f>
        <v>0</v>
      </c>
      <c r="N142" s="56">
        <f>'[5]Daily Roster'!$N142</f>
        <v>0</v>
      </c>
      <c r="O142" s="56">
        <f>'[5]Daily Roster'!$O142</f>
        <v>0</v>
      </c>
      <c r="P142" s="56">
        <f>'[5]Daily Roster'!$P142</f>
        <v>0</v>
      </c>
      <c r="Q142" s="56">
        <f>'[5]Daily Roster'!$Q142</f>
        <v>0</v>
      </c>
      <c r="R142" s="56">
        <f>'[5]Daily Roster'!$R142</f>
        <v>0</v>
      </c>
      <c r="S142" s="56">
        <f>'[5]Daily Roster'!$S142</f>
        <v>0</v>
      </c>
      <c r="T142" s="56">
        <f>'[5]Daily Roster'!$T142</f>
        <v>0</v>
      </c>
    </row>
    <row r="143" spans="1:20" x14ac:dyDescent="0.3">
      <c r="A143" s="7">
        <v>43663</v>
      </c>
      <c r="B143" s="1" t="s">
        <v>2</v>
      </c>
      <c r="C143" s="56">
        <f>'[5]Daily Roster'!$C143</f>
        <v>0</v>
      </c>
      <c r="D143" s="56">
        <f>'[5]Daily Roster'!$D143</f>
        <v>0</v>
      </c>
      <c r="E143" s="56">
        <f>'[5]Daily Roster'!$E143</f>
        <v>0</v>
      </c>
      <c r="F143" s="56">
        <f>'[5]Daily Roster'!$F143</f>
        <v>0</v>
      </c>
      <c r="G143" s="56">
        <f>'[5]Daily Roster'!$G143</f>
        <v>0</v>
      </c>
      <c r="H143" s="56">
        <f>'[5]Daily Roster'!$H143</f>
        <v>0</v>
      </c>
      <c r="I143" s="56">
        <f>'[5]Daily Roster'!$I143</f>
        <v>0</v>
      </c>
      <c r="J143" s="56">
        <f>'[5]Daily Roster'!$J143</f>
        <v>0</v>
      </c>
      <c r="K143" s="56">
        <f>'[5]Daily Roster'!$K143</f>
        <v>0</v>
      </c>
      <c r="L143" s="56">
        <f>'[5]Daily Roster'!$L143</f>
        <v>0</v>
      </c>
      <c r="M143" s="56">
        <f>'[5]Daily Roster'!$M143</f>
        <v>0</v>
      </c>
      <c r="N143" s="56">
        <f>'[5]Daily Roster'!$N143</f>
        <v>0</v>
      </c>
      <c r="O143" s="56">
        <f>'[5]Daily Roster'!$O143</f>
        <v>0</v>
      </c>
      <c r="P143" s="56">
        <f>'[5]Daily Roster'!$P143</f>
        <v>0</v>
      </c>
      <c r="Q143" s="56">
        <f>'[5]Daily Roster'!$Q143</f>
        <v>0</v>
      </c>
      <c r="R143" s="56">
        <f>'[5]Daily Roster'!$R143</f>
        <v>0</v>
      </c>
      <c r="S143" s="56">
        <f>'[5]Daily Roster'!$S143</f>
        <v>0</v>
      </c>
      <c r="T143" s="56">
        <f>'[5]Daily Roster'!$T143</f>
        <v>0</v>
      </c>
    </row>
    <row r="144" spans="1:20" x14ac:dyDescent="0.3">
      <c r="A144" s="7">
        <v>43664</v>
      </c>
      <c r="B144" s="1" t="s">
        <v>3</v>
      </c>
      <c r="C144" s="56">
        <f>'[5]Daily Roster'!$C144</f>
        <v>0</v>
      </c>
      <c r="D144" s="56">
        <f>'[5]Daily Roster'!$D144</f>
        <v>0</v>
      </c>
      <c r="E144" s="56">
        <f>'[5]Daily Roster'!$E144</f>
        <v>0</v>
      </c>
      <c r="F144" s="56">
        <f>'[5]Daily Roster'!$F144</f>
        <v>0</v>
      </c>
      <c r="G144" s="56">
        <f>'[5]Daily Roster'!$G144</f>
        <v>0</v>
      </c>
      <c r="H144" s="56">
        <f>'[5]Daily Roster'!$H144</f>
        <v>0</v>
      </c>
      <c r="I144" s="56">
        <f>'[5]Daily Roster'!$I144</f>
        <v>0</v>
      </c>
      <c r="J144" s="56">
        <f>'[5]Daily Roster'!$J144</f>
        <v>0</v>
      </c>
      <c r="K144" s="56">
        <f>'[5]Daily Roster'!$K144</f>
        <v>0</v>
      </c>
      <c r="L144" s="56">
        <f>'[5]Daily Roster'!$L144</f>
        <v>0</v>
      </c>
      <c r="M144" s="56">
        <f>'[5]Daily Roster'!$M144</f>
        <v>0</v>
      </c>
      <c r="N144" s="56">
        <f>'[5]Daily Roster'!$N144</f>
        <v>0</v>
      </c>
      <c r="O144" s="56">
        <f>'[5]Daily Roster'!$O144</f>
        <v>0</v>
      </c>
      <c r="P144" s="56">
        <f>'[5]Daily Roster'!$P144</f>
        <v>0</v>
      </c>
      <c r="Q144" s="56">
        <f>'[5]Daily Roster'!$Q144</f>
        <v>0</v>
      </c>
      <c r="R144" s="56">
        <f>'[5]Daily Roster'!$R144</f>
        <v>0</v>
      </c>
      <c r="S144" s="56">
        <f>'[5]Daily Roster'!$S144</f>
        <v>0</v>
      </c>
      <c r="T144" s="56">
        <f>'[5]Daily Roster'!$T144</f>
        <v>0</v>
      </c>
    </row>
    <row r="145" spans="1:20" x14ac:dyDescent="0.3">
      <c r="A145" s="7">
        <v>43665</v>
      </c>
      <c r="B145" s="1" t="s">
        <v>4</v>
      </c>
      <c r="C145" s="56">
        <f>'[5]Daily Roster'!$C145</f>
        <v>0</v>
      </c>
      <c r="D145" s="56">
        <f>'[5]Daily Roster'!$D145</f>
        <v>0</v>
      </c>
      <c r="E145" s="56">
        <f>'[5]Daily Roster'!$E145</f>
        <v>0</v>
      </c>
      <c r="F145" s="56">
        <f>'[5]Daily Roster'!$F145</f>
        <v>0</v>
      </c>
      <c r="G145" s="56">
        <f>'[5]Daily Roster'!$G145</f>
        <v>0</v>
      </c>
      <c r="H145" s="56">
        <f>'[5]Daily Roster'!$H145</f>
        <v>0</v>
      </c>
      <c r="I145" s="56">
        <f>'[5]Daily Roster'!$I145</f>
        <v>0</v>
      </c>
      <c r="J145" s="56">
        <f>'[5]Daily Roster'!$J145</f>
        <v>0</v>
      </c>
      <c r="K145" s="56">
        <f>'[5]Daily Roster'!$K145</f>
        <v>0</v>
      </c>
      <c r="L145" s="56">
        <f>'[5]Daily Roster'!$L145</f>
        <v>0</v>
      </c>
      <c r="M145" s="56">
        <f>'[5]Daily Roster'!$M145</f>
        <v>0</v>
      </c>
      <c r="N145" s="56">
        <f>'[5]Daily Roster'!$N145</f>
        <v>0</v>
      </c>
      <c r="O145" s="56">
        <f>'[5]Daily Roster'!$O145</f>
        <v>0</v>
      </c>
      <c r="P145" s="56">
        <f>'[5]Daily Roster'!$P145</f>
        <v>0</v>
      </c>
      <c r="Q145" s="56">
        <f>'[5]Daily Roster'!$Q145</f>
        <v>0</v>
      </c>
      <c r="R145" s="56">
        <f>'[5]Daily Roster'!$R145</f>
        <v>0</v>
      </c>
      <c r="S145" s="56">
        <f>'[5]Daily Roster'!$S145</f>
        <v>0</v>
      </c>
      <c r="T145" s="56">
        <f>'[5]Daily Roster'!$T145</f>
        <v>0</v>
      </c>
    </row>
    <row r="146" spans="1:20" x14ac:dyDescent="0.3">
      <c r="A146" s="7">
        <v>43668</v>
      </c>
      <c r="B146" s="1" t="s">
        <v>5</v>
      </c>
      <c r="C146" s="56">
        <f>'[5]Daily Roster'!$C146</f>
        <v>0</v>
      </c>
      <c r="D146" s="56">
        <f>'[5]Daily Roster'!$D146</f>
        <v>0</v>
      </c>
      <c r="E146" s="56">
        <f>'[5]Daily Roster'!$E146</f>
        <v>0</v>
      </c>
      <c r="F146" s="56">
        <f>'[5]Daily Roster'!$F146</f>
        <v>0</v>
      </c>
      <c r="G146" s="56">
        <f>'[5]Daily Roster'!$G146</f>
        <v>0</v>
      </c>
      <c r="H146" s="56">
        <f>'[5]Daily Roster'!$H146</f>
        <v>0</v>
      </c>
      <c r="I146" s="56">
        <f>'[5]Daily Roster'!$I146</f>
        <v>0</v>
      </c>
      <c r="J146" s="56">
        <f>'[5]Daily Roster'!$J146</f>
        <v>0</v>
      </c>
      <c r="K146" s="56">
        <f>'[5]Daily Roster'!$K146</f>
        <v>0</v>
      </c>
      <c r="L146" s="56">
        <f>'[5]Daily Roster'!$L146</f>
        <v>0</v>
      </c>
      <c r="M146" s="56">
        <f>'[5]Daily Roster'!$M146</f>
        <v>0</v>
      </c>
      <c r="N146" s="56">
        <f>'[5]Daily Roster'!$N146</f>
        <v>0</v>
      </c>
      <c r="O146" s="56">
        <f>'[5]Daily Roster'!$O146</f>
        <v>0</v>
      </c>
      <c r="P146" s="56">
        <f>'[5]Daily Roster'!$P146</f>
        <v>0</v>
      </c>
      <c r="Q146" s="56">
        <f>'[5]Daily Roster'!$Q146</f>
        <v>0</v>
      </c>
      <c r="R146" s="56">
        <f>'[5]Daily Roster'!$R146</f>
        <v>0</v>
      </c>
      <c r="S146" s="56">
        <f>'[5]Daily Roster'!$S146</f>
        <v>0</v>
      </c>
      <c r="T146" s="56">
        <f>'[5]Daily Roster'!$T146</f>
        <v>0</v>
      </c>
    </row>
    <row r="147" spans="1:20" x14ac:dyDescent="0.3">
      <c r="A147" s="7">
        <v>43669</v>
      </c>
      <c r="B147" s="1" t="s">
        <v>1</v>
      </c>
      <c r="C147" s="56">
        <f>'[5]Daily Roster'!$C147</f>
        <v>0</v>
      </c>
      <c r="D147" s="56">
        <f>'[5]Daily Roster'!$D147</f>
        <v>0</v>
      </c>
      <c r="E147" s="56">
        <f>'[5]Daily Roster'!$E147</f>
        <v>0</v>
      </c>
      <c r="F147" s="56">
        <f>'[5]Daily Roster'!$F147</f>
        <v>0</v>
      </c>
      <c r="G147" s="56">
        <f>'[5]Daily Roster'!$G147</f>
        <v>0</v>
      </c>
      <c r="H147" s="56">
        <f>'[5]Daily Roster'!$H147</f>
        <v>0</v>
      </c>
      <c r="I147" s="56">
        <f>'[5]Daily Roster'!$I147</f>
        <v>0</v>
      </c>
      <c r="J147" s="56">
        <f>'[5]Daily Roster'!$J147</f>
        <v>0</v>
      </c>
      <c r="K147" s="56">
        <f>'[5]Daily Roster'!$K147</f>
        <v>0</v>
      </c>
      <c r="L147" s="56">
        <f>'[5]Daily Roster'!$L147</f>
        <v>0</v>
      </c>
      <c r="M147" s="56">
        <f>'[5]Daily Roster'!$M147</f>
        <v>0</v>
      </c>
      <c r="N147" s="56">
        <f>'[5]Daily Roster'!$N147</f>
        <v>0</v>
      </c>
      <c r="O147" s="56">
        <f>'[5]Daily Roster'!$O147</f>
        <v>0</v>
      </c>
      <c r="P147" s="56">
        <f>'[5]Daily Roster'!$P147</f>
        <v>0</v>
      </c>
      <c r="Q147" s="56">
        <f>'[5]Daily Roster'!$Q147</f>
        <v>0</v>
      </c>
      <c r="R147" s="56">
        <f>'[5]Daily Roster'!$R147</f>
        <v>0</v>
      </c>
      <c r="S147" s="56">
        <f>'[5]Daily Roster'!$S147</f>
        <v>0</v>
      </c>
      <c r="T147" s="56">
        <f>'[5]Daily Roster'!$T147</f>
        <v>0</v>
      </c>
    </row>
    <row r="148" spans="1:20" x14ac:dyDescent="0.3">
      <c r="A148" s="7">
        <v>43670</v>
      </c>
      <c r="B148" s="1" t="s">
        <v>2</v>
      </c>
      <c r="C148" s="56">
        <f>'[5]Daily Roster'!$C148</f>
        <v>0</v>
      </c>
      <c r="D148" s="56">
        <f>'[5]Daily Roster'!$D148</f>
        <v>0</v>
      </c>
      <c r="E148" s="56">
        <f>'[5]Daily Roster'!$E148</f>
        <v>0</v>
      </c>
      <c r="F148" s="56">
        <f>'[5]Daily Roster'!$F148</f>
        <v>0</v>
      </c>
      <c r="G148" s="56">
        <f>'[5]Daily Roster'!$G148</f>
        <v>0</v>
      </c>
      <c r="H148" s="56">
        <f>'[5]Daily Roster'!$H148</f>
        <v>0</v>
      </c>
      <c r="I148" s="56">
        <f>'[5]Daily Roster'!$I148</f>
        <v>0</v>
      </c>
      <c r="J148" s="56">
        <f>'[5]Daily Roster'!$J148</f>
        <v>0</v>
      </c>
      <c r="K148" s="56">
        <f>'[5]Daily Roster'!$K148</f>
        <v>0</v>
      </c>
      <c r="L148" s="56">
        <f>'[5]Daily Roster'!$L148</f>
        <v>0</v>
      </c>
      <c r="M148" s="56">
        <f>'[5]Daily Roster'!$M148</f>
        <v>0</v>
      </c>
      <c r="N148" s="56">
        <f>'[5]Daily Roster'!$N148</f>
        <v>0</v>
      </c>
      <c r="O148" s="56">
        <f>'[5]Daily Roster'!$O148</f>
        <v>0</v>
      </c>
      <c r="P148" s="56">
        <f>'[5]Daily Roster'!$P148</f>
        <v>0</v>
      </c>
      <c r="Q148" s="56">
        <f>'[5]Daily Roster'!$Q148</f>
        <v>0</v>
      </c>
      <c r="R148" s="56">
        <f>'[5]Daily Roster'!$R148</f>
        <v>0</v>
      </c>
      <c r="S148" s="56">
        <f>'[5]Daily Roster'!$S148</f>
        <v>0</v>
      </c>
      <c r="T148" s="56">
        <f>'[5]Daily Roster'!$T148</f>
        <v>0</v>
      </c>
    </row>
    <row r="149" spans="1:20" x14ac:dyDescent="0.3">
      <c r="A149" s="7">
        <v>43671</v>
      </c>
      <c r="B149" s="1" t="s">
        <v>3</v>
      </c>
      <c r="C149" s="56">
        <f>'[5]Daily Roster'!$C149</f>
        <v>0</v>
      </c>
      <c r="D149" s="56">
        <f>'[5]Daily Roster'!$D149</f>
        <v>0</v>
      </c>
      <c r="E149" s="56">
        <f>'[5]Daily Roster'!$E149</f>
        <v>0</v>
      </c>
      <c r="F149" s="56">
        <f>'[5]Daily Roster'!$F149</f>
        <v>0</v>
      </c>
      <c r="G149" s="56">
        <f>'[5]Daily Roster'!$G149</f>
        <v>0</v>
      </c>
      <c r="H149" s="56">
        <f>'[5]Daily Roster'!$H149</f>
        <v>0</v>
      </c>
      <c r="I149" s="56">
        <f>'[5]Daily Roster'!$I149</f>
        <v>0</v>
      </c>
      <c r="J149" s="56">
        <f>'[5]Daily Roster'!$J149</f>
        <v>0</v>
      </c>
      <c r="K149" s="56">
        <f>'[5]Daily Roster'!$K149</f>
        <v>0</v>
      </c>
      <c r="L149" s="56">
        <f>'[5]Daily Roster'!$L149</f>
        <v>0</v>
      </c>
      <c r="M149" s="56">
        <f>'[5]Daily Roster'!$M149</f>
        <v>0</v>
      </c>
      <c r="N149" s="56">
        <f>'[5]Daily Roster'!$N149</f>
        <v>0</v>
      </c>
      <c r="O149" s="56">
        <f>'[5]Daily Roster'!$O149</f>
        <v>0</v>
      </c>
      <c r="P149" s="56">
        <f>'[5]Daily Roster'!$P149</f>
        <v>0</v>
      </c>
      <c r="Q149" s="56">
        <f>'[5]Daily Roster'!$Q149</f>
        <v>0</v>
      </c>
      <c r="R149" s="56">
        <f>'[5]Daily Roster'!$R149</f>
        <v>0</v>
      </c>
      <c r="S149" s="56">
        <f>'[5]Daily Roster'!$S149</f>
        <v>0</v>
      </c>
      <c r="T149" s="56">
        <f>'[5]Daily Roster'!$T149</f>
        <v>0</v>
      </c>
    </row>
    <row r="150" spans="1:20" x14ac:dyDescent="0.3">
      <c r="A150" s="7">
        <v>43672</v>
      </c>
      <c r="B150" s="1" t="s">
        <v>4</v>
      </c>
      <c r="C150" s="56">
        <f>'[5]Daily Roster'!$C150</f>
        <v>0</v>
      </c>
      <c r="D150" s="56">
        <f>'[5]Daily Roster'!$D150</f>
        <v>0</v>
      </c>
      <c r="E150" s="56">
        <f>'[5]Daily Roster'!$E150</f>
        <v>0</v>
      </c>
      <c r="F150" s="56">
        <f>'[5]Daily Roster'!$F150</f>
        <v>0</v>
      </c>
      <c r="G150" s="56">
        <f>'[5]Daily Roster'!$G150</f>
        <v>0</v>
      </c>
      <c r="H150" s="56">
        <f>'[5]Daily Roster'!$H150</f>
        <v>0</v>
      </c>
      <c r="I150" s="56">
        <f>'[5]Daily Roster'!$I150</f>
        <v>0</v>
      </c>
      <c r="J150" s="56">
        <f>'[5]Daily Roster'!$J150</f>
        <v>0</v>
      </c>
      <c r="K150" s="56">
        <f>'[5]Daily Roster'!$K150</f>
        <v>0</v>
      </c>
      <c r="L150" s="56">
        <f>'[5]Daily Roster'!$L150</f>
        <v>0</v>
      </c>
      <c r="M150" s="56">
        <f>'[5]Daily Roster'!$M150</f>
        <v>0</v>
      </c>
      <c r="N150" s="56">
        <f>'[5]Daily Roster'!$N150</f>
        <v>0</v>
      </c>
      <c r="O150" s="56">
        <f>'[5]Daily Roster'!$O150</f>
        <v>0</v>
      </c>
      <c r="P150" s="56">
        <f>'[5]Daily Roster'!$P150</f>
        <v>0</v>
      </c>
      <c r="Q150" s="56">
        <f>'[5]Daily Roster'!$Q150</f>
        <v>0</v>
      </c>
      <c r="R150" s="56">
        <f>'[5]Daily Roster'!$R150</f>
        <v>0</v>
      </c>
      <c r="S150" s="56">
        <f>'[5]Daily Roster'!$S150</f>
        <v>0</v>
      </c>
      <c r="T150" s="56">
        <f>'[5]Daily Roster'!$T150</f>
        <v>0</v>
      </c>
    </row>
    <row r="151" spans="1:20" x14ac:dyDescent="0.3">
      <c r="A151" s="7">
        <v>43675</v>
      </c>
      <c r="B151" s="1" t="s">
        <v>5</v>
      </c>
      <c r="C151" s="56">
        <f>'[5]Daily Roster'!$C151</f>
        <v>0</v>
      </c>
      <c r="D151" s="56">
        <f>'[5]Daily Roster'!$D151</f>
        <v>0</v>
      </c>
      <c r="E151" s="56">
        <f>'[5]Daily Roster'!$E151</f>
        <v>0</v>
      </c>
      <c r="F151" s="56">
        <f>'[5]Daily Roster'!$F151</f>
        <v>0</v>
      </c>
      <c r="G151" s="56">
        <f>'[5]Daily Roster'!$G151</f>
        <v>0</v>
      </c>
      <c r="H151" s="56">
        <f>'[5]Daily Roster'!$H151</f>
        <v>0</v>
      </c>
      <c r="I151" s="56">
        <f>'[5]Daily Roster'!$I151</f>
        <v>0</v>
      </c>
      <c r="J151" s="56">
        <f>'[5]Daily Roster'!$J151</f>
        <v>0</v>
      </c>
      <c r="K151" s="56">
        <f>'[5]Daily Roster'!$K151</f>
        <v>0</v>
      </c>
      <c r="L151" s="56">
        <f>'[5]Daily Roster'!$L151</f>
        <v>0</v>
      </c>
      <c r="M151" s="56">
        <f>'[5]Daily Roster'!$M151</f>
        <v>0</v>
      </c>
      <c r="N151" s="56">
        <f>'[5]Daily Roster'!$N151</f>
        <v>0</v>
      </c>
      <c r="O151" s="56">
        <f>'[5]Daily Roster'!$O151</f>
        <v>0</v>
      </c>
      <c r="P151" s="56">
        <f>'[5]Daily Roster'!$P151</f>
        <v>0</v>
      </c>
      <c r="Q151" s="56">
        <f>'[5]Daily Roster'!$Q151</f>
        <v>0</v>
      </c>
      <c r="R151" s="56">
        <f>'[5]Daily Roster'!$R151</f>
        <v>0</v>
      </c>
      <c r="S151" s="56">
        <f>'[5]Daily Roster'!$S151</f>
        <v>0</v>
      </c>
      <c r="T151" s="56">
        <f>'[5]Daily Roster'!$T151</f>
        <v>0</v>
      </c>
    </row>
    <row r="152" spans="1:20" x14ac:dyDescent="0.3">
      <c r="A152" s="7">
        <v>43676</v>
      </c>
      <c r="B152" s="1" t="s">
        <v>1</v>
      </c>
      <c r="C152" s="56">
        <f>'[5]Daily Roster'!$C152</f>
        <v>0</v>
      </c>
      <c r="D152" s="56">
        <f>'[5]Daily Roster'!$D152</f>
        <v>0</v>
      </c>
      <c r="E152" s="56">
        <f>'[5]Daily Roster'!$E152</f>
        <v>0</v>
      </c>
      <c r="F152" s="56">
        <f>'[5]Daily Roster'!$F152</f>
        <v>0</v>
      </c>
      <c r="G152" s="56">
        <f>'[5]Daily Roster'!$G152</f>
        <v>0</v>
      </c>
      <c r="H152" s="56">
        <f>'[5]Daily Roster'!$H152</f>
        <v>0</v>
      </c>
      <c r="I152" s="56">
        <f>'[5]Daily Roster'!$I152</f>
        <v>0</v>
      </c>
      <c r="J152" s="56">
        <f>'[5]Daily Roster'!$J152</f>
        <v>0</v>
      </c>
      <c r="K152" s="56">
        <f>'[5]Daily Roster'!$K152</f>
        <v>0</v>
      </c>
      <c r="L152" s="56">
        <f>'[5]Daily Roster'!$L152</f>
        <v>0</v>
      </c>
      <c r="M152" s="56">
        <f>'[5]Daily Roster'!$M152</f>
        <v>0</v>
      </c>
      <c r="N152" s="56">
        <f>'[5]Daily Roster'!$N152</f>
        <v>0</v>
      </c>
      <c r="O152" s="56">
        <f>'[5]Daily Roster'!$O152</f>
        <v>0</v>
      </c>
      <c r="P152" s="56">
        <f>'[5]Daily Roster'!$P152</f>
        <v>0</v>
      </c>
      <c r="Q152" s="56">
        <f>'[5]Daily Roster'!$Q152</f>
        <v>0</v>
      </c>
      <c r="R152" s="56">
        <f>'[5]Daily Roster'!$R152</f>
        <v>0</v>
      </c>
      <c r="S152" s="56">
        <f>'[5]Daily Roster'!$S152</f>
        <v>0</v>
      </c>
      <c r="T152" s="56">
        <f>'[5]Daily Roster'!$T152</f>
        <v>0</v>
      </c>
    </row>
    <row r="153" spans="1:20" x14ac:dyDescent="0.3">
      <c r="A153" s="7">
        <v>43677</v>
      </c>
      <c r="B153" s="1" t="s">
        <v>2</v>
      </c>
      <c r="C153" s="56">
        <f>'[5]Daily Roster'!$C153</f>
        <v>0</v>
      </c>
      <c r="D153" s="56">
        <f>'[5]Daily Roster'!$D153</f>
        <v>0</v>
      </c>
      <c r="E153" s="56">
        <f>'[5]Daily Roster'!$E153</f>
        <v>0</v>
      </c>
      <c r="F153" s="56">
        <f>'[5]Daily Roster'!$F153</f>
        <v>0</v>
      </c>
      <c r="G153" s="56">
        <f>'[5]Daily Roster'!$G153</f>
        <v>0</v>
      </c>
      <c r="H153" s="56">
        <f>'[5]Daily Roster'!$H153</f>
        <v>0</v>
      </c>
      <c r="I153" s="56">
        <f>'[5]Daily Roster'!$I153</f>
        <v>0</v>
      </c>
      <c r="J153" s="56">
        <f>'[5]Daily Roster'!$J153</f>
        <v>0</v>
      </c>
      <c r="K153" s="56">
        <f>'[5]Daily Roster'!$K153</f>
        <v>0</v>
      </c>
      <c r="L153" s="56">
        <f>'[5]Daily Roster'!$L153</f>
        <v>0</v>
      </c>
      <c r="M153" s="56">
        <f>'[5]Daily Roster'!$M153</f>
        <v>0</v>
      </c>
      <c r="N153" s="56">
        <f>'[5]Daily Roster'!$N153</f>
        <v>0</v>
      </c>
      <c r="O153" s="56">
        <f>'[5]Daily Roster'!$O153</f>
        <v>0</v>
      </c>
      <c r="P153" s="56">
        <f>'[5]Daily Roster'!$P153</f>
        <v>0</v>
      </c>
      <c r="Q153" s="56">
        <f>'[5]Daily Roster'!$Q153</f>
        <v>0</v>
      </c>
      <c r="R153" s="56">
        <f>'[5]Daily Roster'!$R153</f>
        <v>0</v>
      </c>
      <c r="S153" s="56">
        <f>'[5]Daily Roster'!$S153</f>
        <v>0</v>
      </c>
      <c r="T153" s="56">
        <f>'[5]Daily Roster'!$T153</f>
        <v>0</v>
      </c>
    </row>
    <row r="154" spans="1:20" x14ac:dyDescent="0.3">
      <c r="A154" s="7">
        <v>43678</v>
      </c>
      <c r="B154" s="1" t="s">
        <v>3</v>
      </c>
      <c r="C154" s="56">
        <f>'[5]Daily Roster'!$C154</f>
        <v>0</v>
      </c>
      <c r="D154" s="56">
        <f>'[5]Daily Roster'!$D154</f>
        <v>0</v>
      </c>
      <c r="E154" s="56">
        <f>'[5]Daily Roster'!$E154</f>
        <v>0</v>
      </c>
      <c r="F154" s="56">
        <f>'[5]Daily Roster'!$F154</f>
        <v>0</v>
      </c>
      <c r="G154" s="56">
        <f>'[5]Daily Roster'!$G154</f>
        <v>0</v>
      </c>
      <c r="H154" s="56">
        <f>'[5]Daily Roster'!$H154</f>
        <v>0</v>
      </c>
      <c r="I154" s="56">
        <f>'[5]Daily Roster'!$I154</f>
        <v>0</v>
      </c>
      <c r="J154" s="56">
        <f>'[5]Daily Roster'!$J154</f>
        <v>0</v>
      </c>
      <c r="K154" s="56">
        <f>'[5]Daily Roster'!$K154</f>
        <v>0</v>
      </c>
      <c r="L154" s="56">
        <f>'[5]Daily Roster'!$L154</f>
        <v>0</v>
      </c>
      <c r="M154" s="56">
        <f>'[5]Daily Roster'!$M154</f>
        <v>0</v>
      </c>
      <c r="N154" s="56">
        <f>'[5]Daily Roster'!$N154</f>
        <v>0</v>
      </c>
      <c r="O154" s="56">
        <f>'[5]Daily Roster'!$O154</f>
        <v>0</v>
      </c>
      <c r="P154" s="56">
        <f>'[5]Daily Roster'!$P154</f>
        <v>0</v>
      </c>
      <c r="Q154" s="56">
        <f>'[5]Daily Roster'!$Q154</f>
        <v>0</v>
      </c>
      <c r="R154" s="56">
        <f>'[5]Daily Roster'!$R154</f>
        <v>0</v>
      </c>
      <c r="S154" s="56">
        <f>'[5]Daily Roster'!$S154</f>
        <v>0</v>
      </c>
      <c r="T154" s="56">
        <f>'[5]Daily Roster'!$T154</f>
        <v>0</v>
      </c>
    </row>
    <row r="155" spans="1:20" x14ac:dyDescent="0.3">
      <c r="A155" s="7">
        <v>43679</v>
      </c>
      <c r="B155" s="1" t="s">
        <v>4</v>
      </c>
      <c r="C155" s="56">
        <f>'[5]Daily Roster'!$C155</f>
        <v>0</v>
      </c>
      <c r="D155" s="56">
        <f>'[5]Daily Roster'!$D155</f>
        <v>0</v>
      </c>
      <c r="E155" s="56">
        <f>'[5]Daily Roster'!$E155</f>
        <v>0</v>
      </c>
      <c r="F155" s="56">
        <f>'[5]Daily Roster'!$F155</f>
        <v>0</v>
      </c>
      <c r="G155" s="56">
        <f>'[5]Daily Roster'!$G155</f>
        <v>0</v>
      </c>
      <c r="H155" s="56">
        <f>'[5]Daily Roster'!$H155</f>
        <v>0</v>
      </c>
      <c r="I155" s="56">
        <f>'[5]Daily Roster'!$I155</f>
        <v>0</v>
      </c>
      <c r="J155" s="56">
        <f>'[5]Daily Roster'!$J155</f>
        <v>0</v>
      </c>
      <c r="K155" s="56">
        <f>'[5]Daily Roster'!$K155</f>
        <v>0</v>
      </c>
      <c r="L155" s="56">
        <f>'[5]Daily Roster'!$L155</f>
        <v>0</v>
      </c>
      <c r="M155" s="56">
        <f>'[5]Daily Roster'!$M155</f>
        <v>0</v>
      </c>
      <c r="N155" s="56">
        <f>'[5]Daily Roster'!$N155</f>
        <v>0</v>
      </c>
      <c r="O155" s="56">
        <f>'[5]Daily Roster'!$O155</f>
        <v>0</v>
      </c>
      <c r="P155" s="56">
        <f>'[5]Daily Roster'!$P155</f>
        <v>0</v>
      </c>
      <c r="Q155" s="56">
        <f>'[5]Daily Roster'!$Q155</f>
        <v>0</v>
      </c>
      <c r="R155" s="56">
        <f>'[5]Daily Roster'!$R155</f>
        <v>0</v>
      </c>
      <c r="S155" s="56">
        <f>'[5]Daily Roster'!$S155</f>
        <v>0</v>
      </c>
      <c r="T155" s="56">
        <f>'[5]Daily Roster'!$T155</f>
        <v>0</v>
      </c>
    </row>
    <row r="156" spans="1:20" x14ac:dyDescent="0.3">
      <c r="A156" s="7">
        <v>43682</v>
      </c>
      <c r="B156" s="1" t="s">
        <v>5</v>
      </c>
      <c r="C156" s="56">
        <f>'[5]Daily Roster'!$C156</f>
        <v>0</v>
      </c>
      <c r="D156" s="56">
        <f>'[5]Daily Roster'!$D156</f>
        <v>0</v>
      </c>
      <c r="E156" s="56">
        <f>'[5]Daily Roster'!$E156</f>
        <v>0</v>
      </c>
      <c r="F156" s="56">
        <f>'[5]Daily Roster'!$F156</f>
        <v>0</v>
      </c>
      <c r="G156" s="56">
        <f>'[5]Daily Roster'!$G156</f>
        <v>0</v>
      </c>
      <c r="H156" s="56">
        <f>'[5]Daily Roster'!$H156</f>
        <v>0</v>
      </c>
      <c r="I156" s="56">
        <f>'[5]Daily Roster'!$I156</f>
        <v>0</v>
      </c>
      <c r="J156" s="56">
        <f>'[5]Daily Roster'!$J156</f>
        <v>0</v>
      </c>
      <c r="K156" s="56">
        <f>'[5]Daily Roster'!$K156</f>
        <v>0</v>
      </c>
      <c r="L156" s="56">
        <f>'[5]Daily Roster'!$L156</f>
        <v>0</v>
      </c>
      <c r="M156" s="56">
        <f>'[5]Daily Roster'!$M156</f>
        <v>0</v>
      </c>
      <c r="N156" s="56">
        <f>'[5]Daily Roster'!$N156</f>
        <v>0</v>
      </c>
      <c r="O156" s="56">
        <f>'[5]Daily Roster'!$O156</f>
        <v>0</v>
      </c>
      <c r="P156" s="56">
        <f>'[5]Daily Roster'!$P156</f>
        <v>0</v>
      </c>
      <c r="Q156" s="56">
        <f>'[5]Daily Roster'!$Q156</f>
        <v>0</v>
      </c>
      <c r="R156" s="56">
        <f>'[5]Daily Roster'!$R156</f>
        <v>0</v>
      </c>
      <c r="S156" s="56">
        <f>'[5]Daily Roster'!$S156</f>
        <v>0</v>
      </c>
      <c r="T156" s="56">
        <f>'[5]Daily Roster'!$T156</f>
        <v>0</v>
      </c>
    </row>
    <row r="157" spans="1:20" x14ac:dyDescent="0.3">
      <c r="A157" s="7">
        <v>43683</v>
      </c>
      <c r="B157" s="1" t="s">
        <v>1</v>
      </c>
      <c r="C157" s="56">
        <f>'[5]Daily Roster'!$C157</f>
        <v>0</v>
      </c>
      <c r="D157" s="56">
        <f>'[5]Daily Roster'!$D157</f>
        <v>0</v>
      </c>
      <c r="E157" s="56">
        <f>'[5]Daily Roster'!$E157</f>
        <v>0</v>
      </c>
      <c r="F157" s="56">
        <f>'[5]Daily Roster'!$F157</f>
        <v>0</v>
      </c>
      <c r="G157" s="56">
        <f>'[5]Daily Roster'!$G157</f>
        <v>0</v>
      </c>
      <c r="H157" s="56">
        <f>'[5]Daily Roster'!$H157</f>
        <v>0</v>
      </c>
      <c r="I157" s="56">
        <f>'[5]Daily Roster'!$I157</f>
        <v>0</v>
      </c>
      <c r="J157" s="56">
        <f>'[5]Daily Roster'!$J157</f>
        <v>0</v>
      </c>
      <c r="K157" s="56">
        <f>'[5]Daily Roster'!$K157</f>
        <v>0</v>
      </c>
      <c r="L157" s="56">
        <f>'[5]Daily Roster'!$L157</f>
        <v>0</v>
      </c>
      <c r="M157" s="56">
        <f>'[5]Daily Roster'!$M157</f>
        <v>0</v>
      </c>
      <c r="N157" s="56">
        <f>'[5]Daily Roster'!$N157</f>
        <v>0</v>
      </c>
      <c r="O157" s="56">
        <f>'[5]Daily Roster'!$O157</f>
        <v>0</v>
      </c>
      <c r="P157" s="56">
        <f>'[5]Daily Roster'!$P157</f>
        <v>0</v>
      </c>
      <c r="Q157" s="56">
        <f>'[5]Daily Roster'!$Q157</f>
        <v>0</v>
      </c>
      <c r="R157" s="56">
        <f>'[5]Daily Roster'!$R157</f>
        <v>0</v>
      </c>
      <c r="S157" s="56">
        <f>'[5]Daily Roster'!$S157</f>
        <v>0</v>
      </c>
      <c r="T157" s="56">
        <f>'[5]Daily Roster'!$T157</f>
        <v>0</v>
      </c>
    </row>
    <row r="158" spans="1:20" x14ac:dyDescent="0.3">
      <c r="A158" s="7">
        <v>43684</v>
      </c>
      <c r="B158" s="1" t="s">
        <v>2</v>
      </c>
      <c r="C158" s="56">
        <f>'[5]Daily Roster'!$C158</f>
        <v>0</v>
      </c>
      <c r="D158" s="56">
        <f>'[5]Daily Roster'!$D158</f>
        <v>0</v>
      </c>
      <c r="E158" s="56">
        <f>'[5]Daily Roster'!$E158</f>
        <v>0</v>
      </c>
      <c r="F158" s="56">
        <f>'[5]Daily Roster'!$F158</f>
        <v>0</v>
      </c>
      <c r="G158" s="56">
        <f>'[5]Daily Roster'!$G158</f>
        <v>0</v>
      </c>
      <c r="H158" s="56">
        <f>'[5]Daily Roster'!$H158</f>
        <v>0</v>
      </c>
      <c r="I158" s="56">
        <f>'[5]Daily Roster'!$I158</f>
        <v>0</v>
      </c>
      <c r="J158" s="56">
        <f>'[5]Daily Roster'!$J158</f>
        <v>0</v>
      </c>
      <c r="K158" s="56">
        <f>'[5]Daily Roster'!$K158</f>
        <v>0</v>
      </c>
      <c r="L158" s="56">
        <f>'[5]Daily Roster'!$L158</f>
        <v>0</v>
      </c>
      <c r="M158" s="56">
        <f>'[5]Daily Roster'!$M158</f>
        <v>0</v>
      </c>
      <c r="N158" s="56">
        <f>'[5]Daily Roster'!$N158</f>
        <v>0</v>
      </c>
      <c r="O158" s="56">
        <f>'[5]Daily Roster'!$O158</f>
        <v>0</v>
      </c>
      <c r="P158" s="56">
        <f>'[5]Daily Roster'!$P158</f>
        <v>0</v>
      </c>
      <c r="Q158" s="56">
        <f>'[5]Daily Roster'!$Q158</f>
        <v>0</v>
      </c>
      <c r="R158" s="56">
        <f>'[5]Daily Roster'!$R158</f>
        <v>0</v>
      </c>
      <c r="S158" s="56">
        <f>'[5]Daily Roster'!$S158</f>
        <v>0</v>
      </c>
      <c r="T158" s="56">
        <f>'[5]Daily Roster'!$T158</f>
        <v>0</v>
      </c>
    </row>
    <row r="159" spans="1:20" x14ac:dyDescent="0.3">
      <c r="A159" s="7">
        <v>43685</v>
      </c>
      <c r="B159" s="1" t="s">
        <v>3</v>
      </c>
      <c r="C159" s="56">
        <f>'[5]Daily Roster'!$C159</f>
        <v>0</v>
      </c>
      <c r="D159" s="56">
        <f>'[5]Daily Roster'!$D159</f>
        <v>0</v>
      </c>
      <c r="E159" s="56">
        <f>'[5]Daily Roster'!$E159</f>
        <v>0</v>
      </c>
      <c r="F159" s="56">
        <f>'[5]Daily Roster'!$F159</f>
        <v>0</v>
      </c>
      <c r="G159" s="56">
        <f>'[5]Daily Roster'!$G159</f>
        <v>0</v>
      </c>
      <c r="H159" s="56">
        <f>'[5]Daily Roster'!$H159</f>
        <v>0</v>
      </c>
      <c r="I159" s="56">
        <f>'[5]Daily Roster'!$I159</f>
        <v>0</v>
      </c>
      <c r="J159" s="56">
        <f>'[5]Daily Roster'!$J159</f>
        <v>0</v>
      </c>
      <c r="K159" s="56">
        <f>'[5]Daily Roster'!$K159</f>
        <v>0</v>
      </c>
      <c r="L159" s="56">
        <f>'[5]Daily Roster'!$L159</f>
        <v>0</v>
      </c>
      <c r="M159" s="56">
        <f>'[5]Daily Roster'!$M159</f>
        <v>0</v>
      </c>
      <c r="N159" s="56">
        <f>'[5]Daily Roster'!$N159</f>
        <v>0</v>
      </c>
      <c r="O159" s="56">
        <f>'[5]Daily Roster'!$O159</f>
        <v>0</v>
      </c>
      <c r="P159" s="56">
        <f>'[5]Daily Roster'!$P159</f>
        <v>0</v>
      </c>
      <c r="Q159" s="56">
        <f>'[5]Daily Roster'!$Q159</f>
        <v>0</v>
      </c>
      <c r="R159" s="56">
        <f>'[5]Daily Roster'!$R159</f>
        <v>0</v>
      </c>
      <c r="S159" s="56">
        <f>'[5]Daily Roster'!$S159</f>
        <v>0</v>
      </c>
      <c r="T159" s="56">
        <f>'[5]Daily Roster'!$T159</f>
        <v>0</v>
      </c>
    </row>
    <row r="160" spans="1:20" x14ac:dyDescent="0.3">
      <c r="A160" s="7">
        <v>43686</v>
      </c>
      <c r="B160" s="1" t="s">
        <v>4</v>
      </c>
      <c r="C160" s="56">
        <f>'[5]Daily Roster'!$C160</f>
        <v>0</v>
      </c>
      <c r="D160" s="56">
        <f>'[5]Daily Roster'!$D160</f>
        <v>0</v>
      </c>
      <c r="E160" s="56">
        <f>'[5]Daily Roster'!$E160</f>
        <v>0</v>
      </c>
      <c r="F160" s="56">
        <f>'[5]Daily Roster'!$F160</f>
        <v>0</v>
      </c>
      <c r="G160" s="56">
        <f>'[5]Daily Roster'!$G160</f>
        <v>0</v>
      </c>
      <c r="H160" s="56">
        <f>'[5]Daily Roster'!$H160</f>
        <v>0</v>
      </c>
      <c r="I160" s="56">
        <f>'[5]Daily Roster'!$I160</f>
        <v>0</v>
      </c>
      <c r="J160" s="56">
        <f>'[5]Daily Roster'!$J160</f>
        <v>0</v>
      </c>
      <c r="K160" s="56">
        <f>'[5]Daily Roster'!$K160</f>
        <v>0</v>
      </c>
      <c r="L160" s="56">
        <f>'[5]Daily Roster'!$L160</f>
        <v>0</v>
      </c>
      <c r="M160" s="56">
        <f>'[5]Daily Roster'!$M160</f>
        <v>0</v>
      </c>
      <c r="N160" s="56">
        <f>'[5]Daily Roster'!$N160</f>
        <v>0</v>
      </c>
      <c r="O160" s="56">
        <f>'[5]Daily Roster'!$O160</f>
        <v>0</v>
      </c>
      <c r="P160" s="56">
        <f>'[5]Daily Roster'!$P160</f>
        <v>0</v>
      </c>
      <c r="Q160" s="56">
        <f>'[5]Daily Roster'!$Q160</f>
        <v>0</v>
      </c>
      <c r="R160" s="56">
        <f>'[5]Daily Roster'!$R160</f>
        <v>0</v>
      </c>
      <c r="S160" s="56">
        <f>'[5]Daily Roster'!$S160</f>
        <v>0</v>
      </c>
      <c r="T160" s="56">
        <f>'[5]Daily Roster'!$T160</f>
        <v>0</v>
      </c>
    </row>
    <row r="161" spans="1:20" x14ac:dyDescent="0.3">
      <c r="A161" s="7">
        <v>43689</v>
      </c>
      <c r="B161" s="1" t="s">
        <v>5</v>
      </c>
      <c r="C161" s="56">
        <f>'[5]Daily Roster'!$C161</f>
        <v>0</v>
      </c>
      <c r="D161" s="56">
        <f>'[5]Daily Roster'!$D161</f>
        <v>0</v>
      </c>
      <c r="E161" s="56">
        <f>'[5]Daily Roster'!$E161</f>
        <v>0</v>
      </c>
      <c r="F161" s="56">
        <f>'[5]Daily Roster'!$F161</f>
        <v>0</v>
      </c>
      <c r="G161" s="56">
        <f>'[5]Daily Roster'!$G161</f>
        <v>0</v>
      </c>
      <c r="H161" s="56">
        <f>'[5]Daily Roster'!$H161</f>
        <v>0</v>
      </c>
      <c r="I161" s="56">
        <f>'[5]Daily Roster'!$I161</f>
        <v>0</v>
      </c>
      <c r="J161" s="56">
        <f>'[5]Daily Roster'!$J161</f>
        <v>0</v>
      </c>
      <c r="K161" s="56">
        <f>'[5]Daily Roster'!$K161</f>
        <v>0</v>
      </c>
      <c r="L161" s="56">
        <f>'[5]Daily Roster'!$L161</f>
        <v>0</v>
      </c>
      <c r="M161" s="56">
        <f>'[5]Daily Roster'!$M161</f>
        <v>0</v>
      </c>
      <c r="N161" s="56">
        <f>'[5]Daily Roster'!$N161</f>
        <v>0</v>
      </c>
      <c r="O161" s="56">
        <f>'[5]Daily Roster'!$O161</f>
        <v>0</v>
      </c>
      <c r="P161" s="56">
        <f>'[5]Daily Roster'!$P161</f>
        <v>0</v>
      </c>
      <c r="Q161" s="56">
        <f>'[5]Daily Roster'!$Q161</f>
        <v>0</v>
      </c>
      <c r="R161" s="56">
        <f>'[5]Daily Roster'!$R161</f>
        <v>0</v>
      </c>
      <c r="S161" s="56">
        <f>'[5]Daily Roster'!$S161</f>
        <v>0</v>
      </c>
      <c r="T161" s="56">
        <f>'[5]Daily Roster'!$T161</f>
        <v>0</v>
      </c>
    </row>
    <row r="162" spans="1:20" x14ac:dyDescent="0.3">
      <c r="A162" s="7">
        <v>43690</v>
      </c>
      <c r="B162" s="1" t="s">
        <v>1</v>
      </c>
      <c r="C162" s="56">
        <f>'[5]Daily Roster'!$C162</f>
        <v>0</v>
      </c>
      <c r="D162" s="56">
        <f>'[5]Daily Roster'!$D162</f>
        <v>0</v>
      </c>
      <c r="E162" s="56">
        <f>'[5]Daily Roster'!$E162</f>
        <v>0</v>
      </c>
      <c r="F162" s="56">
        <f>'[5]Daily Roster'!$F162</f>
        <v>0</v>
      </c>
      <c r="G162" s="56">
        <f>'[5]Daily Roster'!$G162</f>
        <v>0</v>
      </c>
      <c r="H162" s="56">
        <f>'[5]Daily Roster'!$H162</f>
        <v>0</v>
      </c>
      <c r="I162" s="56">
        <f>'[5]Daily Roster'!$I162</f>
        <v>0</v>
      </c>
      <c r="J162" s="56">
        <f>'[5]Daily Roster'!$J162</f>
        <v>0</v>
      </c>
      <c r="K162" s="56">
        <f>'[5]Daily Roster'!$K162</f>
        <v>0</v>
      </c>
      <c r="L162" s="56">
        <f>'[5]Daily Roster'!$L162</f>
        <v>0</v>
      </c>
      <c r="M162" s="56">
        <f>'[5]Daily Roster'!$M162</f>
        <v>0</v>
      </c>
      <c r="N162" s="56">
        <f>'[5]Daily Roster'!$N162</f>
        <v>0</v>
      </c>
      <c r="O162" s="56">
        <f>'[5]Daily Roster'!$O162</f>
        <v>0</v>
      </c>
      <c r="P162" s="56">
        <f>'[5]Daily Roster'!$P162</f>
        <v>0</v>
      </c>
      <c r="Q162" s="56">
        <f>'[5]Daily Roster'!$Q162</f>
        <v>0</v>
      </c>
      <c r="R162" s="56">
        <f>'[5]Daily Roster'!$R162</f>
        <v>0</v>
      </c>
      <c r="S162" s="56">
        <f>'[5]Daily Roster'!$S162</f>
        <v>0</v>
      </c>
      <c r="T162" s="56">
        <f>'[5]Daily Roster'!$T162</f>
        <v>0</v>
      </c>
    </row>
    <row r="163" spans="1:20" x14ac:dyDescent="0.3">
      <c r="A163" s="7">
        <v>43691</v>
      </c>
      <c r="B163" s="1" t="s">
        <v>2</v>
      </c>
      <c r="C163" s="56">
        <f>'[5]Daily Roster'!$C163</f>
        <v>0</v>
      </c>
      <c r="D163" s="56">
        <f>'[5]Daily Roster'!$D163</f>
        <v>0</v>
      </c>
      <c r="E163" s="56">
        <f>'[5]Daily Roster'!$E163</f>
        <v>0</v>
      </c>
      <c r="F163" s="56">
        <f>'[5]Daily Roster'!$F163</f>
        <v>0</v>
      </c>
      <c r="G163" s="56">
        <f>'[5]Daily Roster'!$G163</f>
        <v>0</v>
      </c>
      <c r="H163" s="56">
        <f>'[5]Daily Roster'!$H163</f>
        <v>0</v>
      </c>
      <c r="I163" s="56">
        <f>'[5]Daily Roster'!$I163</f>
        <v>0</v>
      </c>
      <c r="J163" s="56">
        <f>'[5]Daily Roster'!$J163</f>
        <v>0</v>
      </c>
      <c r="K163" s="56">
        <f>'[5]Daily Roster'!$K163</f>
        <v>0</v>
      </c>
      <c r="L163" s="56">
        <f>'[5]Daily Roster'!$L163</f>
        <v>0</v>
      </c>
      <c r="M163" s="56">
        <f>'[5]Daily Roster'!$M163</f>
        <v>0</v>
      </c>
      <c r="N163" s="56">
        <f>'[5]Daily Roster'!$N163</f>
        <v>0</v>
      </c>
      <c r="O163" s="56">
        <f>'[5]Daily Roster'!$O163</f>
        <v>0</v>
      </c>
      <c r="P163" s="56">
        <f>'[5]Daily Roster'!$P163</f>
        <v>0</v>
      </c>
      <c r="Q163" s="56">
        <f>'[5]Daily Roster'!$Q163</f>
        <v>0</v>
      </c>
      <c r="R163" s="56">
        <f>'[5]Daily Roster'!$R163</f>
        <v>0</v>
      </c>
      <c r="S163" s="56">
        <f>'[5]Daily Roster'!$S163</f>
        <v>0</v>
      </c>
      <c r="T163" s="56">
        <f>'[5]Daily Roster'!$T163</f>
        <v>0</v>
      </c>
    </row>
    <row r="164" spans="1:20" x14ac:dyDescent="0.3">
      <c r="A164" s="7">
        <v>43692</v>
      </c>
      <c r="B164" s="1" t="s">
        <v>3</v>
      </c>
      <c r="C164" s="56">
        <f>'[5]Daily Roster'!$C164</f>
        <v>0</v>
      </c>
      <c r="D164" s="56">
        <f>'[5]Daily Roster'!$D164</f>
        <v>0</v>
      </c>
      <c r="E164" s="56">
        <f>'[5]Daily Roster'!$E164</f>
        <v>0</v>
      </c>
      <c r="F164" s="56">
        <f>'[5]Daily Roster'!$F164</f>
        <v>0</v>
      </c>
      <c r="G164" s="56">
        <f>'[5]Daily Roster'!$G164</f>
        <v>0</v>
      </c>
      <c r="H164" s="56">
        <f>'[5]Daily Roster'!$H164</f>
        <v>0</v>
      </c>
      <c r="I164" s="56">
        <f>'[5]Daily Roster'!$I164</f>
        <v>0</v>
      </c>
      <c r="J164" s="56">
        <f>'[5]Daily Roster'!$J164</f>
        <v>0</v>
      </c>
      <c r="K164" s="56">
        <f>'[5]Daily Roster'!$K164</f>
        <v>0</v>
      </c>
      <c r="L164" s="56">
        <f>'[5]Daily Roster'!$L164</f>
        <v>0</v>
      </c>
      <c r="M164" s="56">
        <f>'[5]Daily Roster'!$M164</f>
        <v>0</v>
      </c>
      <c r="N164" s="56">
        <f>'[5]Daily Roster'!$N164</f>
        <v>0</v>
      </c>
      <c r="O164" s="56">
        <f>'[5]Daily Roster'!$O164</f>
        <v>0</v>
      </c>
      <c r="P164" s="56">
        <f>'[5]Daily Roster'!$P164</f>
        <v>0</v>
      </c>
      <c r="Q164" s="56">
        <f>'[5]Daily Roster'!$Q164</f>
        <v>0</v>
      </c>
      <c r="R164" s="56">
        <f>'[5]Daily Roster'!$R164</f>
        <v>0</v>
      </c>
      <c r="S164" s="56">
        <f>'[5]Daily Roster'!$S164</f>
        <v>0</v>
      </c>
      <c r="T164" s="56">
        <f>'[5]Daily Roster'!$T164</f>
        <v>0</v>
      </c>
    </row>
    <row r="165" spans="1:20" x14ac:dyDescent="0.3">
      <c r="A165" s="7">
        <v>43693</v>
      </c>
      <c r="B165" s="1" t="s">
        <v>4</v>
      </c>
      <c r="C165" s="56">
        <f>'[5]Daily Roster'!$C165</f>
        <v>0</v>
      </c>
      <c r="D165" s="56">
        <f>'[5]Daily Roster'!$D165</f>
        <v>0</v>
      </c>
      <c r="E165" s="56">
        <f>'[5]Daily Roster'!$E165</f>
        <v>0</v>
      </c>
      <c r="F165" s="56">
        <f>'[5]Daily Roster'!$F165</f>
        <v>0</v>
      </c>
      <c r="G165" s="56">
        <f>'[5]Daily Roster'!$G165</f>
        <v>0</v>
      </c>
      <c r="H165" s="56">
        <f>'[5]Daily Roster'!$H165</f>
        <v>0</v>
      </c>
      <c r="I165" s="56">
        <f>'[5]Daily Roster'!$I165</f>
        <v>0</v>
      </c>
      <c r="J165" s="56">
        <f>'[5]Daily Roster'!$J165</f>
        <v>0</v>
      </c>
      <c r="K165" s="56">
        <f>'[5]Daily Roster'!$K165</f>
        <v>0</v>
      </c>
      <c r="L165" s="56">
        <f>'[5]Daily Roster'!$L165</f>
        <v>0</v>
      </c>
      <c r="M165" s="56">
        <f>'[5]Daily Roster'!$M165</f>
        <v>0</v>
      </c>
      <c r="N165" s="56">
        <f>'[5]Daily Roster'!$N165</f>
        <v>0</v>
      </c>
      <c r="O165" s="56">
        <f>'[5]Daily Roster'!$O165</f>
        <v>0</v>
      </c>
      <c r="P165" s="56">
        <f>'[5]Daily Roster'!$P165</f>
        <v>0</v>
      </c>
      <c r="Q165" s="56">
        <f>'[5]Daily Roster'!$Q165</f>
        <v>0</v>
      </c>
      <c r="R165" s="56">
        <f>'[5]Daily Roster'!$R165</f>
        <v>0</v>
      </c>
      <c r="S165" s="56">
        <f>'[5]Daily Roster'!$S165</f>
        <v>0</v>
      </c>
      <c r="T165" s="56">
        <f>'[5]Daily Roster'!$T165</f>
        <v>0</v>
      </c>
    </row>
    <row r="166" spans="1:20" x14ac:dyDescent="0.3">
      <c r="A166" s="7">
        <v>43696</v>
      </c>
      <c r="B166" s="1" t="s">
        <v>5</v>
      </c>
      <c r="C166" s="56">
        <f>'[5]Daily Roster'!$C166</f>
        <v>0</v>
      </c>
      <c r="D166" s="56">
        <f>'[5]Daily Roster'!$D166</f>
        <v>0</v>
      </c>
      <c r="E166" s="56">
        <f>'[5]Daily Roster'!$E166</f>
        <v>0</v>
      </c>
      <c r="F166" s="56">
        <f>'[5]Daily Roster'!$F166</f>
        <v>0</v>
      </c>
      <c r="G166" s="56">
        <f>'[5]Daily Roster'!$G166</f>
        <v>0</v>
      </c>
      <c r="H166" s="56">
        <f>'[5]Daily Roster'!$H166</f>
        <v>0</v>
      </c>
      <c r="I166" s="56">
        <f>'[5]Daily Roster'!$I166</f>
        <v>0</v>
      </c>
      <c r="J166" s="56">
        <f>'[5]Daily Roster'!$J166</f>
        <v>0</v>
      </c>
      <c r="K166" s="56">
        <f>'[5]Daily Roster'!$K166</f>
        <v>0</v>
      </c>
      <c r="L166" s="56">
        <f>'[5]Daily Roster'!$L166</f>
        <v>0</v>
      </c>
      <c r="M166" s="56">
        <f>'[5]Daily Roster'!$M166</f>
        <v>0</v>
      </c>
      <c r="N166" s="56">
        <f>'[5]Daily Roster'!$N166</f>
        <v>0</v>
      </c>
      <c r="O166" s="56">
        <f>'[5]Daily Roster'!$O166</f>
        <v>0</v>
      </c>
      <c r="P166" s="56">
        <f>'[5]Daily Roster'!$P166</f>
        <v>0</v>
      </c>
      <c r="Q166" s="56">
        <f>'[5]Daily Roster'!$Q166</f>
        <v>0</v>
      </c>
      <c r="R166" s="56">
        <f>'[5]Daily Roster'!$R166</f>
        <v>0</v>
      </c>
      <c r="S166" s="56">
        <f>'[5]Daily Roster'!$S166</f>
        <v>0</v>
      </c>
      <c r="T166" s="56">
        <f>'[5]Daily Roster'!$T166</f>
        <v>0</v>
      </c>
    </row>
    <row r="167" spans="1:20" x14ac:dyDescent="0.3">
      <c r="A167" s="7">
        <v>43697</v>
      </c>
      <c r="B167" s="1" t="s">
        <v>1</v>
      </c>
      <c r="C167" s="56">
        <f>'[5]Daily Roster'!$C167</f>
        <v>0</v>
      </c>
      <c r="D167" s="56">
        <f>'[5]Daily Roster'!$D167</f>
        <v>0</v>
      </c>
      <c r="E167" s="56">
        <f>'[5]Daily Roster'!$E167</f>
        <v>0</v>
      </c>
      <c r="F167" s="56">
        <f>'[5]Daily Roster'!$F167</f>
        <v>0</v>
      </c>
      <c r="G167" s="56">
        <f>'[5]Daily Roster'!$G167</f>
        <v>0</v>
      </c>
      <c r="H167" s="56">
        <f>'[5]Daily Roster'!$H167</f>
        <v>0</v>
      </c>
      <c r="I167" s="56">
        <f>'[5]Daily Roster'!$I167</f>
        <v>0</v>
      </c>
      <c r="J167" s="56">
        <f>'[5]Daily Roster'!$J167</f>
        <v>0</v>
      </c>
      <c r="K167" s="56">
        <f>'[5]Daily Roster'!$K167</f>
        <v>0</v>
      </c>
      <c r="L167" s="56">
        <f>'[5]Daily Roster'!$L167</f>
        <v>0</v>
      </c>
      <c r="M167" s="56">
        <f>'[5]Daily Roster'!$M167</f>
        <v>0</v>
      </c>
      <c r="N167" s="56">
        <f>'[5]Daily Roster'!$N167</f>
        <v>0</v>
      </c>
      <c r="O167" s="56">
        <f>'[5]Daily Roster'!$O167</f>
        <v>0</v>
      </c>
      <c r="P167" s="56">
        <f>'[5]Daily Roster'!$P167</f>
        <v>0</v>
      </c>
      <c r="Q167" s="56">
        <f>'[5]Daily Roster'!$Q167</f>
        <v>0</v>
      </c>
      <c r="R167" s="56">
        <f>'[5]Daily Roster'!$R167</f>
        <v>0</v>
      </c>
      <c r="S167" s="56">
        <f>'[5]Daily Roster'!$S167</f>
        <v>0</v>
      </c>
      <c r="T167" s="56">
        <f>'[5]Daily Roster'!$T167</f>
        <v>0</v>
      </c>
    </row>
    <row r="168" spans="1:20" x14ac:dyDescent="0.3">
      <c r="A168" s="7">
        <v>43698</v>
      </c>
      <c r="B168" s="1" t="s">
        <v>2</v>
      </c>
      <c r="C168" s="56">
        <f>'[5]Daily Roster'!$C168</f>
        <v>0</v>
      </c>
      <c r="D168" s="56">
        <f>'[5]Daily Roster'!$D168</f>
        <v>0</v>
      </c>
      <c r="E168" s="56">
        <f>'[5]Daily Roster'!$E168</f>
        <v>0</v>
      </c>
      <c r="F168" s="56">
        <f>'[5]Daily Roster'!$F168</f>
        <v>0</v>
      </c>
      <c r="G168" s="56">
        <f>'[5]Daily Roster'!$G168</f>
        <v>0</v>
      </c>
      <c r="H168" s="56">
        <f>'[5]Daily Roster'!$H168</f>
        <v>0</v>
      </c>
      <c r="I168" s="56">
        <f>'[5]Daily Roster'!$I168</f>
        <v>0</v>
      </c>
      <c r="J168" s="56">
        <f>'[5]Daily Roster'!$J168</f>
        <v>0</v>
      </c>
      <c r="K168" s="56">
        <f>'[5]Daily Roster'!$K168</f>
        <v>0</v>
      </c>
      <c r="L168" s="56">
        <f>'[5]Daily Roster'!$L168</f>
        <v>0</v>
      </c>
      <c r="M168" s="56">
        <f>'[5]Daily Roster'!$M168</f>
        <v>0</v>
      </c>
      <c r="N168" s="56">
        <f>'[5]Daily Roster'!$N168</f>
        <v>0</v>
      </c>
      <c r="O168" s="56">
        <f>'[5]Daily Roster'!$O168</f>
        <v>0</v>
      </c>
      <c r="P168" s="56">
        <f>'[5]Daily Roster'!$P168</f>
        <v>0</v>
      </c>
      <c r="Q168" s="56">
        <f>'[5]Daily Roster'!$Q168</f>
        <v>0</v>
      </c>
      <c r="R168" s="56">
        <f>'[5]Daily Roster'!$R168</f>
        <v>0</v>
      </c>
      <c r="S168" s="56">
        <f>'[5]Daily Roster'!$S168</f>
        <v>0</v>
      </c>
      <c r="T168" s="56">
        <f>'[5]Daily Roster'!$T168</f>
        <v>0</v>
      </c>
    </row>
    <row r="169" spans="1:20" x14ac:dyDescent="0.3">
      <c r="A169" s="7">
        <v>43699</v>
      </c>
      <c r="B169" s="1" t="s">
        <v>3</v>
      </c>
      <c r="C169" s="56">
        <f>'[5]Daily Roster'!$C169</f>
        <v>0</v>
      </c>
      <c r="D169" s="56">
        <f>'[5]Daily Roster'!$D169</f>
        <v>0</v>
      </c>
      <c r="E169" s="56">
        <f>'[5]Daily Roster'!$E169</f>
        <v>0</v>
      </c>
      <c r="F169" s="56">
        <f>'[5]Daily Roster'!$F169</f>
        <v>0</v>
      </c>
      <c r="G169" s="56">
        <f>'[5]Daily Roster'!$G169</f>
        <v>0</v>
      </c>
      <c r="H169" s="56">
        <f>'[5]Daily Roster'!$H169</f>
        <v>0</v>
      </c>
      <c r="I169" s="56">
        <f>'[5]Daily Roster'!$I169</f>
        <v>0</v>
      </c>
      <c r="J169" s="56">
        <f>'[5]Daily Roster'!$J169</f>
        <v>0</v>
      </c>
      <c r="K169" s="56">
        <f>'[5]Daily Roster'!$K169</f>
        <v>0</v>
      </c>
      <c r="L169" s="56">
        <f>'[5]Daily Roster'!$L169</f>
        <v>0</v>
      </c>
      <c r="M169" s="56">
        <f>'[5]Daily Roster'!$M169</f>
        <v>0</v>
      </c>
      <c r="N169" s="56">
        <f>'[5]Daily Roster'!$N169</f>
        <v>0</v>
      </c>
      <c r="O169" s="56">
        <f>'[5]Daily Roster'!$O169</f>
        <v>0</v>
      </c>
      <c r="P169" s="56">
        <f>'[5]Daily Roster'!$P169</f>
        <v>0</v>
      </c>
      <c r="Q169" s="56">
        <f>'[5]Daily Roster'!$Q169</f>
        <v>0</v>
      </c>
      <c r="R169" s="56">
        <f>'[5]Daily Roster'!$R169</f>
        <v>0</v>
      </c>
      <c r="S169" s="56">
        <f>'[5]Daily Roster'!$S169</f>
        <v>0</v>
      </c>
      <c r="T169" s="56">
        <f>'[5]Daily Roster'!$T169</f>
        <v>0</v>
      </c>
    </row>
    <row r="170" spans="1:20" x14ac:dyDescent="0.3">
      <c r="A170" s="7">
        <v>43700</v>
      </c>
      <c r="B170" s="1" t="s">
        <v>4</v>
      </c>
      <c r="C170" s="56">
        <f>'[5]Daily Roster'!$C170</f>
        <v>0</v>
      </c>
      <c r="D170" s="56">
        <f>'[5]Daily Roster'!$D170</f>
        <v>0</v>
      </c>
      <c r="E170" s="56">
        <f>'[5]Daily Roster'!$E170</f>
        <v>0</v>
      </c>
      <c r="F170" s="56">
        <f>'[5]Daily Roster'!$F170</f>
        <v>0</v>
      </c>
      <c r="G170" s="56">
        <f>'[5]Daily Roster'!$G170</f>
        <v>0</v>
      </c>
      <c r="H170" s="56">
        <f>'[5]Daily Roster'!$H170</f>
        <v>0</v>
      </c>
      <c r="I170" s="56">
        <f>'[5]Daily Roster'!$I170</f>
        <v>0</v>
      </c>
      <c r="J170" s="56">
        <f>'[5]Daily Roster'!$J170</f>
        <v>0</v>
      </c>
      <c r="K170" s="56">
        <f>'[5]Daily Roster'!$K170</f>
        <v>0</v>
      </c>
      <c r="L170" s="56">
        <f>'[5]Daily Roster'!$L170</f>
        <v>0</v>
      </c>
      <c r="M170" s="56">
        <f>'[5]Daily Roster'!$M170</f>
        <v>0</v>
      </c>
      <c r="N170" s="56">
        <f>'[5]Daily Roster'!$N170</f>
        <v>0</v>
      </c>
      <c r="O170" s="56">
        <f>'[5]Daily Roster'!$O170</f>
        <v>0</v>
      </c>
      <c r="P170" s="56">
        <f>'[5]Daily Roster'!$P170</f>
        <v>0</v>
      </c>
      <c r="Q170" s="56">
        <f>'[5]Daily Roster'!$Q170</f>
        <v>0</v>
      </c>
      <c r="R170" s="56">
        <f>'[5]Daily Roster'!$R170</f>
        <v>0</v>
      </c>
      <c r="S170" s="56">
        <f>'[5]Daily Roster'!$S170</f>
        <v>0</v>
      </c>
      <c r="T170" s="56">
        <f>'[5]Daily Roster'!$T170</f>
        <v>0</v>
      </c>
    </row>
    <row r="171" spans="1:20" x14ac:dyDescent="0.3">
      <c r="A171" s="7">
        <v>43703</v>
      </c>
      <c r="B171" s="1" t="s">
        <v>5</v>
      </c>
      <c r="C171" s="56">
        <f>'[5]Daily Roster'!$C171</f>
        <v>0</v>
      </c>
      <c r="D171" s="56">
        <f>'[5]Daily Roster'!$D171</f>
        <v>0</v>
      </c>
      <c r="E171" s="56">
        <f>'[5]Daily Roster'!$E171</f>
        <v>0</v>
      </c>
      <c r="F171" s="56">
        <f>'[5]Daily Roster'!$F171</f>
        <v>0</v>
      </c>
      <c r="G171" s="56">
        <f>'[5]Daily Roster'!$G171</f>
        <v>0</v>
      </c>
      <c r="H171" s="56">
        <f>'[5]Daily Roster'!$H171</f>
        <v>0</v>
      </c>
      <c r="I171" s="56">
        <f>'[5]Daily Roster'!$I171</f>
        <v>0</v>
      </c>
      <c r="J171" s="56">
        <f>'[5]Daily Roster'!$J171</f>
        <v>0</v>
      </c>
      <c r="K171" s="56">
        <f>'[5]Daily Roster'!$K171</f>
        <v>0</v>
      </c>
      <c r="L171" s="56">
        <f>'[5]Daily Roster'!$L171</f>
        <v>0</v>
      </c>
      <c r="M171" s="56">
        <f>'[5]Daily Roster'!$M171</f>
        <v>0</v>
      </c>
      <c r="N171" s="56">
        <f>'[5]Daily Roster'!$N171</f>
        <v>0</v>
      </c>
      <c r="O171" s="56">
        <f>'[5]Daily Roster'!$O171</f>
        <v>0</v>
      </c>
      <c r="P171" s="56">
        <f>'[5]Daily Roster'!$P171</f>
        <v>0</v>
      </c>
      <c r="Q171" s="56">
        <f>'[5]Daily Roster'!$Q171</f>
        <v>0</v>
      </c>
      <c r="R171" s="56">
        <f>'[5]Daily Roster'!$R171</f>
        <v>0</v>
      </c>
      <c r="S171" s="56">
        <f>'[5]Daily Roster'!$S171</f>
        <v>0</v>
      </c>
      <c r="T171" s="56">
        <f>'[5]Daily Roster'!$T171</f>
        <v>0</v>
      </c>
    </row>
    <row r="172" spans="1:20" x14ac:dyDescent="0.3">
      <c r="A172" s="7">
        <v>43704</v>
      </c>
      <c r="B172" s="1" t="s">
        <v>1</v>
      </c>
      <c r="C172" s="56">
        <f>'[5]Daily Roster'!$C172</f>
        <v>0</v>
      </c>
      <c r="D172" s="56">
        <f>'[5]Daily Roster'!$D172</f>
        <v>0</v>
      </c>
      <c r="E172" s="56">
        <f>'[5]Daily Roster'!$E172</f>
        <v>0</v>
      </c>
      <c r="F172" s="56">
        <f>'[5]Daily Roster'!$F172</f>
        <v>0</v>
      </c>
      <c r="G172" s="56">
        <f>'[5]Daily Roster'!$G172</f>
        <v>0</v>
      </c>
      <c r="H172" s="56">
        <f>'[5]Daily Roster'!$H172</f>
        <v>0</v>
      </c>
      <c r="I172" s="56">
        <f>'[5]Daily Roster'!$I172</f>
        <v>0</v>
      </c>
      <c r="J172" s="56">
        <f>'[5]Daily Roster'!$J172</f>
        <v>0</v>
      </c>
      <c r="K172" s="56">
        <f>'[5]Daily Roster'!$K172</f>
        <v>0</v>
      </c>
      <c r="L172" s="56">
        <f>'[5]Daily Roster'!$L172</f>
        <v>0</v>
      </c>
      <c r="M172" s="56">
        <f>'[5]Daily Roster'!$M172</f>
        <v>0</v>
      </c>
      <c r="N172" s="56">
        <f>'[5]Daily Roster'!$N172</f>
        <v>0</v>
      </c>
      <c r="O172" s="56">
        <f>'[5]Daily Roster'!$O172</f>
        <v>0</v>
      </c>
      <c r="P172" s="56">
        <f>'[5]Daily Roster'!$P172</f>
        <v>0</v>
      </c>
      <c r="Q172" s="56">
        <f>'[5]Daily Roster'!$Q172</f>
        <v>0</v>
      </c>
      <c r="R172" s="56">
        <f>'[5]Daily Roster'!$R172</f>
        <v>0</v>
      </c>
      <c r="S172" s="56">
        <f>'[5]Daily Roster'!$S172</f>
        <v>0</v>
      </c>
      <c r="T172" s="56">
        <f>'[5]Daily Roster'!$T172</f>
        <v>0</v>
      </c>
    </row>
    <row r="173" spans="1:20" x14ac:dyDescent="0.3">
      <c r="A173" s="7">
        <v>43705</v>
      </c>
      <c r="B173" s="1" t="s">
        <v>2</v>
      </c>
      <c r="C173" s="56">
        <f>'[5]Daily Roster'!$C173</f>
        <v>0</v>
      </c>
      <c r="D173" s="56">
        <f>'[5]Daily Roster'!$D173</f>
        <v>0</v>
      </c>
      <c r="E173" s="56">
        <f>'[5]Daily Roster'!$E173</f>
        <v>0</v>
      </c>
      <c r="F173" s="56">
        <f>'[5]Daily Roster'!$F173</f>
        <v>0</v>
      </c>
      <c r="G173" s="56">
        <f>'[5]Daily Roster'!$G173</f>
        <v>0</v>
      </c>
      <c r="H173" s="56">
        <f>'[5]Daily Roster'!$H173</f>
        <v>0</v>
      </c>
      <c r="I173" s="56">
        <f>'[5]Daily Roster'!$I173</f>
        <v>0</v>
      </c>
      <c r="J173" s="56">
        <f>'[5]Daily Roster'!$J173</f>
        <v>0</v>
      </c>
      <c r="K173" s="56">
        <f>'[5]Daily Roster'!$K173</f>
        <v>0</v>
      </c>
      <c r="L173" s="56">
        <f>'[5]Daily Roster'!$L173</f>
        <v>0</v>
      </c>
      <c r="M173" s="56">
        <f>'[5]Daily Roster'!$M173</f>
        <v>0</v>
      </c>
      <c r="N173" s="56">
        <f>'[5]Daily Roster'!$N173</f>
        <v>0</v>
      </c>
      <c r="O173" s="56">
        <f>'[5]Daily Roster'!$O173</f>
        <v>0</v>
      </c>
      <c r="P173" s="56">
        <f>'[5]Daily Roster'!$P173</f>
        <v>0</v>
      </c>
      <c r="Q173" s="56">
        <f>'[5]Daily Roster'!$Q173</f>
        <v>0</v>
      </c>
      <c r="R173" s="56">
        <f>'[5]Daily Roster'!$R173</f>
        <v>0</v>
      </c>
      <c r="S173" s="56">
        <f>'[5]Daily Roster'!$S173</f>
        <v>0</v>
      </c>
      <c r="T173" s="56">
        <f>'[5]Daily Roster'!$T173</f>
        <v>0</v>
      </c>
    </row>
    <row r="174" spans="1:20" x14ac:dyDescent="0.3">
      <c r="A174" s="7">
        <v>43706</v>
      </c>
      <c r="B174" s="1" t="s">
        <v>3</v>
      </c>
      <c r="C174" s="56">
        <f>'[5]Daily Roster'!$C174</f>
        <v>0</v>
      </c>
      <c r="D174" s="56">
        <f>'[5]Daily Roster'!$D174</f>
        <v>0</v>
      </c>
      <c r="E174" s="56">
        <f>'[5]Daily Roster'!$E174</f>
        <v>0</v>
      </c>
      <c r="F174" s="56">
        <f>'[5]Daily Roster'!$F174</f>
        <v>0</v>
      </c>
      <c r="G174" s="56">
        <f>'[5]Daily Roster'!$G174</f>
        <v>0</v>
      </c>
      <c r="H174" s="56">
        <f>'[5]Daily Roster'!$H174</f>
        <v>0</v>
      </c>
      <c r="I174" s="56">
        <f>'[5]Daily Roster'!$I174</f>
        <v>0</v>
      </c>
      <c r="J174" s="56">
        <f>'[5]Daily Roster'!$J174</f>
        <v>0</v>
      </c>
      <c r="K174" s="56">
        <f>'[5]Daily Roster'!$K174</f>
        <v>0</v>
      </c>
      <c r="L174" s="56">
        <f>'[5]Daily Roster'!$L174</f>
        <v>0</v>
      </c>
      <c r="M174" s="56">
        <f>'[5]Daily Roster'!$M174</f>
        <v>0</v>
      </c>
      <c r="N174" s="56">
        <f>'[5]Daily Roster'!$N174</f>
        <v>0</v>
      </c>
      <c r="O174" s="56">
        <f>'[5]Daily Roster'!$O174</f>
        <v>0</v>
      </c>
      <c r="P174" s="56">
        <f>'[5]Daily Roster'!$P174</f>
        <v>0</v>
      </c>
      <c r="Q174" s="56">
        <f>'[5]Daily Roster'!$Q174</f>
        <v>0</v>
      </c>
      <c r="R174" s="56">
        <f>'[5]Daily Roster'!$R174</f>
        <v>0</v>
      </c>
      <c r="S174" s="56">
        <f>'[5]Daily Roster'!$S174</f>
        <v>0</v>
      </c>
      <c r="T174" s="56">
        <f>'[5]Daily Roster'!$T174</f>
        <v>0</v>
      </c>
    </row>
    <row r="175" spans="1:20" x14ac:dyDescent="0.3">
      <c r="A175" s="7">
        <v>43707</v>
      </c>
      <c r="B175" s="1" t="s">
        <v>4</v>
      </c>
      <c r="C175" s="56">
        <f>'[5]Daily Roster'!$C175</f>
        <v>0</v>
      </c>
      <c r="D175" s="56">
        <f>'[5]Daily Roster'!$D175</f>
        <v>0</v>
      </c>
      <c r="E175" s="56">
        <f>'[5]Daily Roster'!$E175</f>
        <v>0</v>
      </c>
      <c r="F175" s="56">
        <f>'[5]Daily Roster'!$F175</f>
        <v>0</v>
      </c>
      <c r="G175" s="56">
        <f>'[5]Daily Roster'!$G175</f>
        <v>0</v>
      </c>
      <c r="H175" s="56">
        <f>'[5]Daily Roster'!$H175</f>
        <v>0</v>
      </c>
      <c r="I175" s="56">
        <f>'[5]Daily Roster'!$I175</f>
        <v>0</v>
      </c>
      <c r="J175" s="56">
        <f>'[5]Daily Roster'!$J175</f>
        <v>0</v>
      </c>
      <c r="K175" s="56">
        <f>'[5]Daily Roster'!$K175</f>
        <v>0</v>
      </c>
      <c r="L175" s="56">
        <f>'[5]Daily Roster'!$L175</f>
        <v>0</v>
      </c>
      <c r="M175" s="56">
        <f>'[5]Daily Roster'!$M175</f>
        <v>0</v>
      </c>
      <c r="N175" s="56">
        <f>'[5]Daily Roster'!$N175</f>
        <v>0</v>
      </c>
      <c r="O175" s="56">
        <f>'[5]Daily Roster'!$O175</f>
        <v>0</v>
      </c>
      <c r="P175" s="56">
        <f>'[5]Daily Roster'!$P175</f>
        <v>0</v>
      </c>
      <c r="Q175" s="56">
        <f>'[5]Daily Roster'!$Q175</f>
        <v>0</v>
      </c>
      <c r="R175" s="56">
        <f>'[5]Daily Roster'!$R175</f>
        <v>0</v>
      </c>
      <c r="S175" s="56">
        <f>'[5]Daily Roster'!$S175</f>
        <v>0</v>
      </c>
      <c r="T175" s="56">
        <f>'[5]Daily Roster'!$T175</f>
        <v>0</v>
      </c>
    </row>
    <row r="176" spans="1:20" x14ac:dyDescent="0.3">
      <c r="A176" s="7">
        <v>43710</v>
      </c>
      <c r="B176" s="1" t="s">
        <v>5</v>
      </c>
      <c r="C176" s="56">
        <f>'[5]Daily Roster'!$C176</f>
        <v>0</v>
      </c>
      <c r="D176" s="56">
        <f>'[5]Daily Roster'!$D176</f>
        <v>0</v>
      </c>
      <c r="E176" s="56">
        <f>'[5]Daily Roster'!$E176</f>
        <v>0</v>
      </c>
      <c r="F176" s="56">
        <f>'[5]Daily Roster'!$F176</f>
        <v>0</v>
      </c>
      <c r="G176" s="56">
        <f>'[5]Daily Roster'!$G176</f>
        <v>0</v>
      </c>
      <c r="H176" s="56">
        <f>'[5]Daily Roster'!$H176</f>
        <v>0</v>
      </c>
      <c r="I176" s="56">
        <f>'[5]Daily Roster'!$I176</f>
        <v>0</v>
      </c>
      <c r="J176" s="56">
        <f>'[5]Daily Roster'!$J176</f>
        <v>0</v>
      </c>
      <c r="K176" s="56">
        <f>'[5]Daily Roster'!$K176</f>
        <v>0</v>
      </c>
      <c r="L176" s="56">
        <f>'[5]Daily Roster'!$L176</f>
        <v>0</v>
      </c>
      <c r="M176" s="56">
        <f>'[5]Daily Roster'!$M176</f>
        <v>0</v>
      </c>
      <c r="N176" s="56">
        <f>'[5]Daily Roster'!$N176</f>
        <v>0</v>
      </c>
      <c r="O176" s="56">
        <f>'[5]Daily Roster'!$O176</f>
        <v>0</v>
      </c>
      <c r="P176" s="56">
        <f>'[5]Daily Roster'!$P176</f>
        <v>0</v>
      </c>
      <c r="Q176" s="56">
        <f>'[5]Daily Roster'!$Q176</f>
        <v>0</v>
      </c>
      <c r="R176" s="56">
        <f>'[5]Daily Roster'!$R176</f>
        <v>0</v>
      </c>
      <c r="S176" s="56">
        <f>'[5]Daily Roster'!$S176</f>
        <v>0</v>
      </c>
      <c r="T176" s="56">
        <f>'[5]Daily Roster'!$T176</f>
        <v>0</v>
      </c>
    </row>
    <row r="177" spans="1:20" x14ac:dyDescent="0.3">
      <c r="A177" s="7">
        <v>43711</v>
      </c>
      <c r="B177" s="1" t="s">
        <v>1</v>
      </c>
      <c r="C177" s="56">
        <f>'[5]Daily Roster'!$C177</f>
        <v>0</v>
      </c>
      <c r="D177" s="56">
        <f>'[5]Daily Roster'!$D177</f>
        <v>0</v>
      </c>
      <c r="E177" s="56">
        <f>'[5]Daily Roster'!$E177</f>
        <v>0</v>
      </c>
      <c r="F177" s="56">
        <f>'[5]Daily Roster'!$F177</f>
        <v>0</v>
      </c>
      <c r="G177" s="56">
        <f>'[5]Daily Roster'!$G177</f>
        <v>0</v>
      </c>
      <c r="H177" s="56">
        <f>'[5]Daily Roster'!$H177</f>
        <v>0</v>
      </c>
      <c r="I177" s="56">
        <f>'[5]Daily Roster'!$I177</f>
        <v>0</v>
      </c>
      <c r="J177" s="56">
        <f>'[5]Daily Roster'!$J177</f>
        <v>0</v>
      </c>
      <c r="K177" s="56">
        <f>'[5]Daily Roster'!$K177</f>
        <v>0</v>
      </c>
      <c r="L177" s="56">
        <f>'[5]Daily Roster'!$L177</f>
        <v>0</v>
      </c>
      <c r="M177" s="56">
        <f>'[5]Daily Roster'!$M177</f>
        <v>0</v>
      </c>
      <c r="N177" s="56">
        <f>'[5]Daily Roster'!$N177</f>
        <v>0</v>
      </c>
      <c r="O177" s="56">
        <f>'[5]Daily Roster'!$O177</f>
        <v>0</v>
      </c>
      <c r="P177" s="56">
        <f>'[5]Daily Roster'!$P177</f>
        <v>0</v>
      </c>
      <c r="Q177" s="56">
        <f>'[5]Daily Roster'!$Q177</f>
        <v>0</v>
      </c>
      <c r="R177" s="56">
        <f>'[5]Daily Roster'!$R177</f>
        <v>0</v>
      </c>
      <c r="S177" s="56">
        <f>'[5]Daily Roster'!$S177</f>
        <v>0</v>
      </c>
      <c r="T177" s="56">
        <f>'[5]Daily Roster'!$T177</f>
        <v>0</v>
      </c>
    </row>
    <row r="178" spans="1:20" x14ac:dyDescent="0.3">
      <c r="A178" s="7">
        <v>43712</v>
      </c>
      <c r="B178" s="1" t="s">
        <v>2</v>
      </c>
      <c r="C178" s="56">
        <f>'[5]Daily Roster'!$C178</f>
        <v>0</v>
      </c>
      <c r="D178" s="56">
        <f>'[5]Daily Roster'!$D178</f>
        <v>0</v>
      </c>
      <c r="E178" s="56">
        <f>'[5]Daily Roster'!$E178</f>
        <v>0</v>
      </c>
      <c r="F178" s="56">
        <f>'[5]Daily Roster'!$F178</f>
        <v>0</v>
      </c>
      <c r="G178" s="56">
        <f>'[5]Daily Roster'!$G178</f>
        <v>0</v>
      </c>
      <c r="H178" s="56">
        <f>'[5]Daily Roster'!$H178</f>
        <v>0</v>
      </c>
      <c r="I178" s="56">
        <f>'[5]Daily Roster'!$I178</f>
        <v>0</v>
      </c>
      <c r="J178" s="56">
        <f>'[5]Daily Roster'!$J178</f>
        <v>0</v>
      </c>
      <c r="K178" s="56">
        <f>'[5]Daily Roster'!$K178</f>
        <v>0</v>
      </c>
      <c r="L178" s="56">
        <f>'[5]Daily Roster'!$L178</f>
        <v>0</v>
      </c>
      <c r="M178" s="56">
        <f>'[5]Daily Roster'!$M178</f>
        <v>0</v>
      </c>
      <c r="N178" s="56">
        <f>'[5]Daily Roster'!$N178</f>
        <v>0</v>
      </c>
      <c r="O178" s="56">
        <f>'[5]Daily Roster'!$O178</f>
        <v>0</v>
      </c>
      <c r="P178" s="56">
        <f>'[5]Daily Roster'!$P178</f>
        <v>0</v>
      </c>
      <c r="Q178" s="56">
        <f>'[5]Daily Roster'!$Q178</f>
        <v>0</v>
      </c>
      <c r="R178" s="56">
        <f>'[5]Daily Roster'!$R178</f>
        <v>0</v>
      </c>
      <c r="S178" s="56">
        <f>'[5]Daily Roster'!$S178</f>
        <v>0</v>
      </c>
      <c r="T178" s="56">
        <f>'[5]Daily Roster'!$T178</f>
        <v>0</v>
      </c>
    </row>
    <row r="179" spans="1:20" x14ac:dyDescent="0.3">
      <c r="A179" s="7">
        <v>43713</v>
      </c>
      <c r="B179" s="1" t="s">
        <v>3</v>
      </c>
      <c r="C179" s="56">
        <f>'[5]Daily Roster'!$C179</f>
        <v>0</v>
      </c>
      <c r="D179" s="56">
        <f>'[5]Daily Roster'!$D179</f>
        <v>0</v>
      </c>
      <c r="E179" s="56">
        <f>'[5]Daily Roster'!$E179</f>
        <v>0</v>
      </c>
      <c r="F179" s="56">
        <f>'[5]Daily Roster'!$F179</f>
        <v>0</v>
      </c>
      <c r="G179" s="56">
        <f>'[5]Daily Roster'!$G179</f>
        <v>0</v>
      </c>
      <c r="H179" s="56">
        <f>'[5]Daily Roster'!$H179</f>
        <v>0</v>
      </c>
      <c r="I179" s="56">
        <f>'[5]Daily Roster'!$I179</f>
        <v>0</v>
      </c>
      <c r="J179" s="56">
        <f>'[5]Daily Roster'!$J179</f>
        <v>0</v>
      </c>
      <c r="K179" s="56">
        <f>'[5]Daily Roster'!$K179</f>
        <v>0</v>
      </c>
      <c r="L179" s="56">
        <f>'[5]Daily Roster'!$L179</f>
        <v>0</v>
      </c>
      <c r="M179" s="56">
        <f>'[5]Daily Roster'!$M179</f>
        <v>0</v>
      </c>
      <c r="N179" s="56">
        <f>'[5]Daily Roster'!$N179</f>
        <v>0</v>
      </c>
      <c r="O179" s="56">
        <f>'[5]Daily Roster'!$O179</f>
        <v>0</v>
      </c>
      <c r="P179" s="56">
        <f>'[5]Daily Roster'!$P179</f>
        <v>0</v>
      </c>
      <c r="Q179" s="56">
        <f>'[5]Daily Roster'!$Q179</f>
        <v>0</v>
      </c>
      <c r="R179" s="56">
        <f>'[5]Daily Roster'!$R179</f>
        <v>0</v>
      </c>
      <c r="S179" s="56">
        <f>'[5]Daily Roster'!$S179</f>
        <v>0</v>
      </c>
      <c r="T179" s="56">
        <f>'[5]Daily Roster'!$T179</f>
        <v>0</v>
      </c>
    </row>
    <row r="180" spans="1:20" x14ac:dyDescent="0.3">
      <c r="A180" s="7">
        <v>43714</v>
      </c>
      <c r="B180" s="1" t="s">
        <v>4</v>
      </c>
      <c r="C180" s="56">
        <f>'[5]Daily Roster'!$C180</f>
        <v>0</v>
      </c>
      <c r="D180" s="56">
        <f>'[5]Daily Roster'!$D180</f>
        <v>0</v>
      </c>
      <c r="E180" s="56">
        <f>'[5]Daily Roster'!$E180</f>
        <v>0</v>
      </c>
      <c r="F180" s="56">
        <f>'[5]Daily Roster'!$F180</f>
        <v>0</v>
      </c>
      <c r="G180" s="56">
        <f>'[5]Daily Roster'!$G180</f>
        <v>0</v>
      </c>
      <c r="H180" s="56">
        <f>'[5]Daily Roster'!$H180</f>
        <v>0</v>
      </c>
      <c r="I180" s="56">
        <f>'[5]Daily Roster'!$I180</f>
        <v>0</v>
      </c>
      <c r="J180" s="56">
        <f>'[5]Daily Roster'!$J180</f>
        <v>0</v>
      </c>
      <c r="K180" s="56">
        <f>'[5]Daily Roster'!$K180</f>
        <v>0</v>
      </c>
      <c r="L180" s="56">
        <f>'[5]Daily Roster'!$L180</f>
        <v>0</v>
      </c>
      <c r="M180" s="56">
        <f>'[5]Daily Roster'!$M180</f>
        <v>0</v>
      </c>
      <c r="N180" s="56">
        <f>'[5]Daily Roster'!$N180</f>
        <v>0</v>
      </c>
      <c r="O180" s="56">
        <f>'[5]Daily Roster'!$O180</f>
        <v>0</v>
      </c>
      <c r="P180" s="56">
        <f>'[5]Daily Roster'!$P180</f>
        <v>0</v>
      </c>
      <c r="Q180" s="56">
        <f>'[5]Daily Roster'!$Q180</f>
        <v>0</v>
      </c>
      <c r="R180" s="56">
        <f>'[5]Daily Roster'!$R180</f>
        <v>0</v>
      </c>
      <c r="S180" s="56">
        <f>'[5]Daily Roster'!$S180</f>
        <v>0</v>
      </c>
      <c r="T180" s="56">
        <f>'[5]Daily Roster'!$T180</f>
        <v>0</v>
      </c>
    </row>
    <row r="181" spans="1:20" x14ac:dyDescent="0.3">
      <c r="A181" s="7">
        <v>43717</v>
      </c>
      <c r="B181" s="1" t="s">
        <v>5</v>
      </c>
      <c r="C181" s="56">
        <f>'[5]Daily Roster'!$C181</f>
        <v>0</v>
      </c>
      <c r="D181" s="56">
        <f>'[5]Daily Roster'!$D181</f>
        <v>0</v>
      </c>
      <c r="E181" s="56">
        <f>'[5]Daily Roster'!$E181</f>
        <v>0</v>
      </c>
      <c r="F181" s="56">
        <f>'[5]Daily Roster'!$F181</f>
        <v>0</v>
      </c>
      <c r="G181" s="56">
        <f>'[5]Daily Roster'!$G181</f>
        <v>0</v>
      </c>
      <c r="H181" s="56">
        <f>'[5]Daily Roster'!$H181</f>
        <v>0</v>
      </c>
      <c r="I181" s="56">
        <f>'[5]Daily Roster'!$I181</f>
        <v>0</v>
      </c>
      <c r="J181" s="56">
        <f>'[5]Daily Roster'!$J181</f>
        <v>0</v>
      </c>
      <c r="K181" s="56">
        <f>'[5]Daily Roster'!$K181</f>
        <v>0</v>
      </c>
      <c r="L181" s="56">
        <f>'[5]Daily Roster'!$L181</f>
        <v>0</v>
      </c>
      <c r="M181" s="56">
        <f>'[5]Daily Roster'!$M181</f>
        <v>0</v>
      </c>
      <c r="N181" s="56">
        <f>'[5]Daily Roster'!$N181</f>
        <v>0</v>
      </c>
      <c r="O181" s="56">
        <f>'[5]Daily Roster'!$O181</f>
        <v>0</v>
      </c>
      <c r="P181" s="56">
        <f>'[5]Daily Roster'!$P181</f>
        <v>0</v>
      </c>
      <c r="Q181" s="56">
        <f>'[5]Daily Roster'!$Q181</f>
        <v>0</v>
      </c>
      <c r="R181" s="56">
        <f>'[5]Daily Roster'!$R181</f>
        <v>0</v>
      </c>
      <c r="S181" s="56">
        <f>'[5]Daily Roster'!$S181</f>
        <v>0</v>
      </c>
      <c r="T181" s="56">
        <f>'[5]Daily Roster'!$T181</f>
        <v>0</v>
      </c>
    </row>
    <row r="182" spans="1:20" x14ac:dyDescent="0.3">
      <c r="A182" s="7">
        <v>43718</v>
      </c>
      <c r="B182" s="1" t="s">
        <v>1</v>
      </c>
      <c r="C182" s="56">
        <f>'[5]Daily Roster'!$C182</f>
        <v>0</v>
      </c>
      <c r="D182" s="56">
        <f>'[5]Daily Roster'!$D182</f>
        <v>0</v>
      </c>
      <c r="E182" s="56">
        <f>'[5]Daily Roster'!$E182</f>
        <v>0</v>
      </c>
      <c r="F182" s="56">
        <f>'[5]Daily Roster'!$F182</f>
        <v>0</v>
      </c>
      <c r="G182" s="56">
        <f>'[5]Daily Roster'!$G182</f>
        <v>0</v>
      </c>
      <c r="H182" s="56">
        <f>'[5]Daily Roster'!$H182</f>
        <v>0</v>
      </c>
      <c r="I182" s="56">
        <f>'[5]Daily Roster'!$I182</f>
        <v>0</v>
      </c>
      <c r="J182" s="56">
        <f>'[5]Daily Roster'!$J182</f>
        <v>0</v>
      </c>
      <c r="K182" s="56">
        <f>'[5]Daily Roster'!$K182</f>
        <v>0</v>
      </c>
      <c r="L182" s="56">
        <f>'[5]Daily Roster'!$L182</f>
        <v>0</v>
      </c>
      <c r="M182" s="56">
        <f>'[5]Daily Roster'!$M182</f>
        <v>0</v>
      </c>
      <c r="N182" s="56">
        <f>'[5]Daily Roster'!$N182</f>
        <v>0</v>
      </c>
      <c r="O182" s="56">
        <f>'[5]Daily Roster'!$O182</f>
        <v>0</v>
      </c>
      <c r="P182" s="56">
        <f>'[5]Daily Roster'!$P182</f>
        <v>0</v>
      </c>
      <c r="Q182" s="56">
        <f>'[5]Daily Roster'!$Q182</f>
        <v>0</v>
      </c>
      <c r="R182" s="56">
        <f>'[5]Daily Roster'!$R182</f>
        <v>0</v>
      </c>
      <c r="S182" s="56">
        <f>'[5]Daily Roster'!$S182</f>
        <v>0</v>
      </c>
      <c r="T182" s="56">
        <f>'[5]Daily Roster'!$T182</f>
        <v>0</v>
      </c>
    </row>
    <row r="183" spans="1:20" x14ac:dyDescent="0.3">
      <c r="A183" s="7">
        <v>43719</v>
      </c>
      <c r="B183" s="1" t="s">
        <v>2</v>
      </c>
      <c r="C183" s="56">
        <f>'[5]Daily Roster'!$C183</f>
        <v>0</v>
      </c>
      <c r="D183" s="56">
        <f>'[5]Daily Roster'!$D183</f>
        <v>0</v>
      </c>
      <c r="E183" s="56">
        <f>'[5]Daily Roster'!$E183</f>
        <v>0</v>
      </c>
      <c r="F183" s="56">
        <f>'[5]Daily Roster'!$F183</f>
        <v>0</v>
      </c>
      <c r="G183" s="56">
        <f>'[5]Daily Roster'!$G183</f>
        <v>0</v>
      </c>
      <c r="H183" s="56">
        <f>'[5]Daily Roster'!$H183</f>
        <v>0</v>
      </c>
      <c r="I183" s="56">
        <f>'[5]Daily Roster'!$I183</f>
        <v>0</v>
      </c>
      <c r="J183" s="56">
        <f>'[5]Daily Roster'!$J183</f>
        <v>0</v>
      </c>
      <c r="K183" s="56">
        <f>'[5]Daily Roster'!$K183</f>
        <v>0</v>
      </c>
      <c r="L183" s="56">
        <f>'[5]Daily Roster'!$L183</f>
        <v>0</v>
      </c>
      <c r="M183" s="56">
        <f>'[5]Daily Roster'!$M183</f>
        <v>0</v>
      </c>
      <c r="N183" s="56">
        <f>'[5]Daily Roster'!$N183</f>
        <v>0</v>
      </c>
      <c r="O183" s="56">
        <f>'[5]Daily Roster'!$O183</f>
        <v>0</v>
      </c>
      <c r="P183" s="56">
        <f>'[5]Daily Roster'!$P183</f>
        <v>0</v>
      </c>
      <c r="Q183" s="56">
        <f>'[5]Daily Roster'!$Q183</f>
        <v>0</v>
      </c>
      <c r="R183" s="56">
        <f>'[5]Daily Roster'!$R183</f>
        <v>0</v>
      </c>
      <c r="S183" s="56">
        <f>'[5]Daily Roster'!$S183</f>
        <v>0</v>
      </c>
      <c r="T183" s="56">
        <f>'[5]Daily Roster'!$T183</f>
        <v>0</v>
      </c>
    </row>
    <row r="184" spans="1:20" x14ac:dyDescent="0.3">
      <c r="A184" s="7">
        <v>43720</v>
      </c>
      <c r="B184" s="1" t="s">
        <v>3</v>
      </c>
      <c r="C184" s="56">
        <f>'[5]Daily Roster'!$C184</f>
        <v>0</v>
      </c>
      <c r="D184" s="56">
        <f>'[5]Daily Roster'!$D184</f>
        <v>0</v>
      </c>
      <c r="E184" s="56">
        <f>'[5]Daily Roster'!$E184</f>
        <v>0</v>
      </c>
      <c r="F184" s="56">
        <f>'[5]Daily Roster'!$F184</f>
        <v>0</v>
      </c>
      <c r="G184" s="56">
        <f>'[5]Daily Roster'!$G184</f>
        <v>0</v>
      </c>
      <c r="H184" s="56">
        <f>'[5]Daily Roster'!$H184</f>
        <v>0</v>
      </c>
      <c r="I184" s="56">
        <f>'[5]Daily Roster'!$I184</f>
        <v>0</v>
      </c>
      <c r="J184" s="56">
        <f>'[5]Daily Roster'!$J184</f>
        <v>0</v>
      </c>
      <c r="K184" s="56">
        <f>'[5]Daily Roster'!$K184</f>
        <v>0</v>
      </c>
      <c r="L184" s="56">
        <f>'[5]Daily Roster'!$L184</f>
        <v>0</v>
      </c>
      <c r="M184" s="56">
        <f>'[5]Daily Roster'!$M184</f>
        <v>0</v>
      </c>
      <c r="N184" s="56">
        <f>'[5]Daily Roster'!$N184</f>
        <v>0</v>
      </c>
      <c r="O184" s="56">
        <f>'[5]Daily Roster'!$O184</f>
        <v>0</v>
      </c>
      <c r="P184" s="56">
        <f>'[5]Daily Roster'!$P184</f>
        <v>0</v>
      </c>
      <c r="Q184" s="56">
        <f>'[5]Daily Roster'!$Q184</f>
        <v>0</v>
      </c>
      <c r="R184" s="56">
        <f>'[5]Daily Roster'!$R184</f>
        <v>0</v>
      </c>
      <c r="S184" s="56">
        <f>'[5]Daily Roster'!$S184</f>
        <v>0</v>
      </c>
      <c r="T184" s="56">
        <f>'[5]Daily Roster'!$T184</f>
        <v>0</v>
      </c>
    </row>
    <row r="185" spans="1:20" x14ac:dyDescent="0.3">
      <c r="A185" s="7">
        <v>43721</v>
      </c>
      <c r="B185" s="1" t="s">
        <v>4</v>
      </c>
      <c r="C185" s="56">
        <f>'[5]Daily Roster'!$C185</f>
        <v>0</v>
      </c>
      <c r="D185" s="56">
        <f>'[5]Daily Roster'!$D185</f>
        <v>0</v>
      </c>
      <c r="E185" s="56">
        <f>'[5]Daily Roster'!$E185</f>
        <v>0</v>
      </c>
      <c r="F185" s="56">
        <f>'[5]Daily Roster'!$F185</f>
        <v>0</v>
      </c>
      <c r="G185" s="56">
        <f>'[5]Daily Roster'!$G185</f>
        <v>0</v>
      </c>
      <c r="H185" s="56">
        <f>'[5]Daily Roster'!$H185</f>
        <v>0</v>
      </c>
      <c r="I185" s="56">
        <f>'[5]Daily Roster'!$I185</f>
        <v>0</v>
      </c>
      <c r="J185" s="56">
        <f>'[5]Daily Roster'!$J185</f>
        <v>0</v>
      </c>
      <c r="K185" s="56">
        <f>'[5]Daily Roster'!$K185</f>
        <v>0</v>
      </c>
      <c r="L185" s="56">
        <f>'[5]Daily Roster'!$L185</f>
        <v>0</v>
      </c>
      <c r="M185" s="56">
        <f>'[5]Daily Roster'!$M185</f>
        <v>0</v>
      </c>
      <c r="N185" s="56">
        <f>'[5]Daily Roster'!$N185</f>
        <v>0</v>
      </c>
      <c r="O185" s="56">
        <f>'[5]Daily Roster'!$O185</f>
        <v>0</v>
      </c>
      <c r="P185" s="56">
        <f>'[5]Daily Roster'!$P185</f>
        <v>0</v>
      </c>
      <c r="Q185" s="56">
        <f>'[5]Daily Roster'!$Q185</f>
        <v>0</v>
      </c>
      <c r="R185" s="56">
        <f>'[5]Daily Roster'!$R185</f>
        <v>0</v>
      </c>
      <c r="S185" s="56">
        <f>'[5]Daily Roster'!$S185</f>
        <v>0</v>
      </c>
      <c r="T185" s="56">
        <f>'[5]Daily Roster'!$T185</f>
        <v>0</v>
      </c>
    </row>
    <row r="186" spans="1:20" x14ac:dyDescent="0.3">
      <c r="A186" s="7">
        <v>43724</v>
      </c>
      <c r="B186" s="1" t="s">
        <v>5</v>
      </c>
      <c r="C186" s="56">
        <f>'[5]Daily Roster'!$C186</f>
        <v>0</v>
      </c>
      <c r="D186" s="56">
        <f>'[5]Daily Roster'!$D186</f>
        <v>0</v>
      </c>
      <c r="E186" s="56">
        <f>'[5]Daily Roster'!$E186</f>
        <v>0</v>
      </c>
      <c r="F186" s="56">
        <f>'[5]Daily Roster'!$F186</f>
        <v>0</v>
      </c>
      <c r="G186" s="56">
        <f>'[5]Daily Roster'!$G186</f>
        <v>0</v>
      </c>
      <c r="H186" s="56">
        <f>'[5]Daily Roster'!$H186</f>
        <v>0</v>
      </c>
      <c r="I186" s="56">
        <f>'[5]Daily Roster'!$I186</f>
        <v>0</v>
      </c>
      <c r="J186" s="56">
        <f>'[5]Daily Roster'!$J186</f>
        <v>0</v>
      </c>
      <c r="K186" s="56">
        <f>'[5]Daily Roster'!$K186</f>
        <v>0</v>
      </c>
      <c r="L186" s="56">
        <f>'[5]Daily Roster'!$L186</f>
        <v>0</v>
      </c>
      <c r="M186" s="56">
        <f>'[5]Daily Roster'!$M186</f>
        <v>0</v>
      </c>
      <c r="N186" s="56">
        <f>'[5]Daily Roster'!$N186</f>
        <v>0</v>
      </c>
      <c r="O186" s="56">
        <f>'[5]Daily Roster'!$O186</f>
        <v>0</v>
      </c>
      <c r="P186" s="56">
        <f>'[5]Daily Roster'!$P186</f>
        <v>0</v>
      </c>
      <c r="Q186" s="56">
        <f>'[5]Daily Roster'!$Q186</f>
        <v>0</v>
      </c>
      <c r="R186" s="56">
        <f>'[5]Daily Roster'!$R186</f>
        <v>0</v>
      </c>
      <c r="S186" s="56">
        <f>'[5]Daily Roster'!$S186</f>
        <v>0</v>
      </c>
      <c r="T186" s="56">
        <f>'[5]Daily Roster'!$T186</f>
        <v>0</v>
      </c>
    </row>
    <row r="187" spans="1:20" x14ac:dyDescent="0.3">
      <c r="A187" s="7">
        <v>43725</v>
      </c>
      <c r="B187" s="1" t="s">
        <v>1</v>
      </c>
      <c r="C187" s="56">
        <f>'[5]Daily Roster'!$C187</f>
        <v>0</v>
      </c>
      <c r="D187" s="56">
        <f>'[5]Daily Roster'!$D187</f>
        <v>0</v>
      </c>
      <c r="E187" s="56">
        <f>'[5]Daily Roster'!$E187</f>
        <v>0</v>
      </c>
      <c r="F187" s="56">
        <f>'[5]Daily Roster'!$F187</f>
        <v>0</v>
      </c>
      <c r="G187" s="56">
        <f>'[5]Daily Roster'!$G187</f>
        <v>0</v>
      </c>
      <c r="H187" s="56">
        <f>'[5]Daily Roster'!$H187</f>
        <v>0</v>
      </c>
      <c r="I187" s="56">
        <f>'[5]Daily Roster'!$I187</f>
        <v>0</v>
      </c>
      <c r="J187" s="56">
        <f>'[5]Daily Roster'!$J187</f>
        <v>0</v>
      </c>
      <c r="K187" s="56">
        <f>'[5]Daily Roster'!$K187</f>
        <v>0</v>
      </c>
      <c r="L187" s="56">
        <f>'[5]Daily Roster'!$L187</f>
        <v>0</v>
      </c>
      <c r="M187" s="56">
        <f>'[5]Daily Roster'!$M187</f>
        <v>0</v>
      </c>
      <c r="N187" s="56">
        <f>'[5]Daily Roster'!$N187</f>
        <v>0</v>
      </c>
      <c r="O187" s="56">
        <f>'[5]Daily Roster'!$O187</f>
        <v>0</v>
      </c>
      <c r="P187" s="56">
        <f>'[5]Daily Roster'!$P187</f>
        <v>0</v>
      </c>
      <c r="Q187" s="56">
        <f>'[5]Daily Roster'!$Q187</f>
        <v>0</v>
      </c>
      <c r="R187" s="56">
        <f>'[5]Daily Roster'!$R187</f>
        <v>0</v>
      </c>
      <c r="S187" s="56">
        <f>'[5]Daily Roster'!$S187</f>
        <v>0</v>
      </c>
      <c r="T187" s="56">
        <f>'[5]Daily Roster'!$T187</f>
        <v>0</v>
      </c>
    </row>
    <row r="188" spans="1:20" x14ac:dyDescent="0.3">
      <c r="A188" s="7">
        <v>43726</v>
      </c>
      <c r="B188" s="1" t="s">
        <v>2</v>
      </c>
      <c r="C188" s="56">
        <f>'[5]Daily Roster'!$C188</f>
        <v>0</v>
      </c>
      <c r="D188" s="56">
        <f>'[5]Daily Roster'!$D188</f>
        <v>0</v>
      </c>
      <c r="E188" s="56">
        <f>'[5]Daily Roster'!$E188</f>
        <v>0</v>
      </c>
      <c r="F188" s="56">
        <f>'[5]Daily Roster'!$F188</f>
        <v>0</v>
      </c>
      <c r="G188" s="56">
        <f>'[5]Daily Roster'!$G188</f>
        <v>0</v>
      </c>
      <c r="H188" s="56">
        <f>'[5]Daily Roster'!$H188</f>
        <v>0</v>
      </c>
      <c r="I188" s="56">
        <f>'[5]Daily Roster'!$I188</f>
        <v>0</v>
      </c>
      <c r="J188" s="56">
        <f>'[5]Daily Roster'!$J188</f>
        <v>0</v>
      </c>
      <c r="K188" s="56">
        <f>'[5]Daily Roster'!$K188</f>
        <v>0</v>
      </c>
      <c r="L188" s="56">
        <f>'[5]Daily Roster'!$L188</f>
        <v>0</v>
      </c>
      <c r="M188" s="56">
        <f>'[5]Daily Roster'!$M188</f>
        <v>0</v>
      </c>
      <c r="N188" s="56">
        <f>'[5]Daily Roster'!$N188</f>
        <v>0</v>
      </c>
      <c r="O188" s="56">
        <f>'[5]Daily Roster'!$O188</f>
        <v>0</v>
      </c>
      <c r="P188" s="56">
        <f>'[5]Daily Roster'!$P188</f>
        <v>0</v>
      </c>
      <c r="Q188" s="56">
        <f>'[5]Daily Roster'!$Q188</f>
        <v>0</v>
      </c>
      <c r="R188" s="56">
        <f>'[5]Daily Roster'!$R188</f>
        <v>0</v>
      </c>
      <c r="S188" s="56">
        <f>'[5]Daily Roster'!$S188</f>
        <v>0</v>
      </c>
      <c r="T188" s="56">
        <f>'[5]Daily Roster'!$T188</f>
        <v>0</v>
      </c>
    </row>
    <row r="189" spans="1:20" x14ac:dyDescent="0.3">
      <c r="A189" s="7">
        <v>43727</v>
      </c>
      <c r="B189" s="1" t="s">
        <v>3</v>
      </c>
      <c r="C189" s="56">
        <f>'[5]Daily Roster'!$C189</f>
        <v>0</v>
      </c>
      <c r="D189" s="56">
        <f>'[5]Daily Roster'!$D189</f>
        <v>0</v>
      </c>
      <c r="E189" s="56">
        <f>'[5]Daily Roster'!$E189</f>
        <v>0</v>
      </c>
      <c r="F189" s="56">
        <f>'[5]Daily Roster'!$F189</f>
        <v>0</v>
      </c>
      <c r="G189" s="56">
        <f>'[5]Daily Roster'!$G189</f>
        <v>0</v>
      </c>
      <c r="H189" s="56">
        <f>'[5]Daily Roster'!$H189</f>
        <v>0</v>
      </c>
      <c r="I189" s="56">
        <f>'[5]Daily Roster'!$I189</f>
        <v>0</v>
      </c>
      <c r="J189" s="56">
        <f>'[5]Daily Roster'!$J189</f>
        <v>0</v>
      </c>
      <c r="K189" s="56">
        <f>'[5]Daily Roster'!$K189</f>
        <v>0</v>
      </c>
      <c r="L189" s="56">
        <f>'[5]Daily Roster'!$L189</f>
        <v>0</v>
      </c>
      <c r="M189" s="56">
        <f>'[5]Daily Roster'!$M189</f>
        <v>0</v>
      </c>
      <c r="N189" s="56">
        <f>'[5]Daily Roster'!$N189</f>
        <v>0</v>
      </c>
      <c r="O189" s="56">
        <f>'[5]Daily Roster'!$O189</f>
        <v>0</v>
      </c>
      <c r="P189" s="56">
        <f>'[5]Daily Roster'!$P189</f>
        <v>0</v>
      </c>
      <c r="Q189" s="56">
        <f>'[5]Daily Roster'!$Q189</f>
        <v>0</v>
      </c>
      <c r="R189" s="56">
        <f>'[5]Daily Roster'!$R189</f>
        <v>0</v>
      </c>
      <c r="S189" s="56">
        <f>'[5]Daily Roster'!$S189</f>
        <v>0</v>
      </c>
      <c r="T189" s="56">
        <f>'[5]Daily Roster'!$T189</f>
        <v>0</v>
      </c>
    </row>
    <row r="190" spans="1:20" x14ac:dyDescent="0.3">
      <c r="A190" s="7">
        <v>43728</v>
      </c>
      <c r="B190" s="1" t="s">
        <v>4</v>
      </c>
      <c r="C190" s="56">
        <f>'[5]Daily Roster'!$C190</f>
        <v>0</v>
      </c>
      <c r="D190" s="56">
        <f>'[5]Daily Roster'!$D190</f>
        <v>0</v>
      </c>
      <c r="E190" s="56">
        <f>'[5]Daily Roster'!$E190</f>
        <v>0</v>
      </c>
      <c r="F190" s="56">
        <f>'[5]Daily Roster'!$F190</f>
        <v>0</v>
      </c>
      <c r="G190" s="56">
        <f>'[5]Daily Roster'!$G190</f>
        <v>0</v>
      </c>
      <c r="H190" s="56">
        <f>'[5]Daily Roster'!$H190</f>
        <v>0</v>
      </c>
      <c r="I190" s="56">
        <f>'[5]Daily Roster'!$I190</f>
        <v>0</v>
      </c>
      <c r="J190" s="56">
        <f>'[5]Daily Roster'!$J190</f>
        <v>0</v>
      </c>
      <c r="K190" s="56">
        <f>'[5]Daily Roster'!$K190</f>
        <v>0</v>
      </c>
      <c r="L190" s="56">
        <f>'[5]Daily Roster'!$L190</f>
        <v>0</v>
      </c>
      <c r="M190" s="56">
        <f>'[5]Daily Roster'!$M190</f>
        <v>0</v>
      </c>
      <c r="N190" s="56">
        <f>'[5]Daily Roster'!$N190</f>
        <v>0</v>
      </c>
      <c r="O190" s="56">
        <f>'[5]Daily Roster'!$O190</f>
        <v>0</v>
      </c>
      <c r="P190" s="56">
        <f>'[5]Daily Roster'!$P190</f>
        <v>0</v>
      </c>
      <c r="Q190" s="56">
        <f>'[5]Daily Roster'!$Q190</f>
        <v>0</v>
      </c>
      <c r="R190" s="56">
        <f>'[5]Daily Roster'!$R190</f>
        <v>0</v>
      </c>
      <c r="S190" s="56">
        <f>'[5]Daily Roster'!$S190</f>
        <v>0</v>
      </c>
      <c r="T190" s="56">
        <f>'[5]Daily Roster'!$T190</f>
        <v>0</v>
      </c>
    </row>
    <row r="191" spans="1:20" x14ac:dyDescent="0.3">
      <c r="A191" s="7">
        <v>43731</v>
      </c>
      <c r="B191" s="1" t="s">
        <v>5</v>
      </c>
      <c r="C191" s="56">
        <f>'[5]Daily Roster'!$C191</f>
        <v>0</v>
      </c>
      <c r="D191" s="56">
        <f>'[5]Daily Roster'!$D191</f>
        <v>0</v>
      </c>
      <c r="E191" s="56">
        <f>'[5]Daily Roster'!$E191</f>
        <v>0</v>
      </c>
      <c r="F191" s="56">
        <f>'[5]Daily Roster'!$F191</f>
        <v>0</v>
      </c>
      <c r="G191" s="56">
        <f>'[5]Daily Roster'!$G191</f>
        <v>0</v>
      </c>
      <c r="H191" s="56">
        <f>'[5]Daily Roster'!$H191</f>
        <v>0</v>
      </c>
      <c r="I191" s="56">
        <f>'[5]Daily Roster'!$I191</f>
        <v>0</v>
      </c>
      <c r="J191" s="56">
        <f>'[5]Daily Roster'!$J191</f>
        <v>0</v>
      </c>
      <c r="K191" s="56">
        <f>'[5]Daily Roster'!$K191</f>
        <v>0</v>
      </c>
      <c r="L191" s="56">
        <f>'[5]Daily Roster'!$L191</f>
        <v>0</v>
      </c>
      <c r="M191" s="56">
        <f>'[5]Daily Roster'!$M191</f>
        <v>0</v>
      </c>
      <c r="N191" s="56">
        <f>'[5]Daily Roster'!$N191</f>
        <v>0</v>
      </c>
      <c r="O191" s="56">
        <f>'[5]Daily Roster'!$O191</f>
        <v>0</v>
      </c>
      <c r="P191" s="56">
        <f>'[5]Daily Roster'!$P191</f>
        <v>0</v>
      </c>
      <c r="Q191" s="56">
        <f>'[5]Daily Roster'!$Q191</f>
        <v>0</v>
      </c>
      <c r="R191" s="56">
        <f>'[5]Daily Roster'!$R191</f>
        <v>0</v>
      </c>
      <c r="S191" s="56">
        <f>'[5]Daily Roster'!$S191</f>
        <v>0</v>
      </c>
      <c r="T191" s="56">
        <f>'[5]Daily Roster'!$T191</f>
        <v>0</v>
      </c>
    </row>
    <row r="192" spans="1:20" x14ac:dyDescent="0.3">
      <c r="A192" s="7">
        <v>43732</v>
      </c>
      <c r="B192" s="1" t="s">
        <v>1</v>
      </c>
      <c r="C192" s="56">
        <f>'[5]Daily Roster'!$C192</f>
        <v>0</v>
      </c>
      <c r="D192" s="56">
        <f>'[5]Daily Roster'!$D192</f>
        <v>0</v>
      </c>
      <c r="E192" s="56">
        <f>'[5]Daily Roster'!$E192</f>
        <v>0</v>
      </c>
      <c r="F192" s="56">
        <f>'[5]Daily Roster'!$F192</f>
        <v>0</v>
      </c>
      <c r="G192" s="56">
        <f>'[5]Daily Roster'!$G192</f>
        <v>0</v>
      </c>
      <c r="H192" s="56">
        <f>'[5]Daily Roster'!$H192</f>
        <v>0</v>
      </c>
      <c r="I192" s="56">
        <f>'[5]Daily Roster'!$I192</f>
        <v>0</v>
      </c>
      <c r="J192" s="56">
        <f>'[5]Daily Roster'!$J192</f>
        <v>0</v>
      </c>
      <c r="K192" s="56">
        <f>'[5]Daily Roster'!$K192</f>
        <v>0</v>
      </c>
      <c r="L192" s="56">
        <f>'[5]Daily Roster'!$L192</f>
        <v>0</v>
      </c>
      <c r="M192" s="56">
        <f>'[5]Daily Roster'!$M192</f>
        <v>0</v>
      </c>
      <c r="N192" s="56">
        <f>'[5]Daily Roster'!$N192</f>
        <v>0</v>
      </c>
      <c r="O192" s="56">
        <f>'[5]Daily Roster'!$O192</f>
        <v>0</v>
      </c>
      <c r="P192" s="56">
        <f>'[5]Daily Roster'!$P192</f>
        <v>0</v>
      </c>
      <c r="Q192" s="56">
        <f>'[5]Daily Roster'!$Q192</f>
        <v>0</v>
      </c>
      <c r="R192" s="56">
        <f>'[5]Daily Roster'!$R192</f>
        <v>0</v>
      </c>
      <c r="S192" s="56">
        <f>'[5]Daily Roster'!$S192</f>
        <v>0</v>
      </c>
      <c r="T192" s="56">
        <f>'[5]Daily Roster'!$T192</f>
        <v>0</v>
      </c>
    </row>
    <row r="193" spans="1:20" x14ac:dyDescent="0.3">
      <c r="A193" s="7">
        <v>43733</v>
      </c>
      <c r="B193" s="1" t="s">
        <v>2</v>
      </c>
      <c r="C193" s="56">
        <f>'[5]Daily Roster'!$C193</f>
        <v>0</v>
      </c>
      <c r="D193" s="56">
        <f>'[5]Daily Roster'!$D193</f>
        <v>0</v>
      </c>
      <c r="E193" s="56">
        <f>'[5]Daily Roster'!$E193</f>
        <v>0</v>
      </c>
      <c r="F193" s="56">
        <f>'[5]Daily Roster'!$F193</f>
        <v>0</v>
      </c>
      <c r="G193" s="56">
        <f>'[5]Daily Roster'!$G193</f>
        <v>0</v>
      </c>
      <c r="H193" s="56">
        <f>'[5]Daily Roster'!$H193</f>
        <v>0</v>
      </c>
      <c r="I193" s="56">
        <f>'[5]Daily Roster'!$I193</f>
        <v>0</v>
      </c>
      <c r="J193" s="56">
        <f>'[5]Daily Roster'!$J193</f>
        <v>0</v>
      </c>
      <c r="K193" s="56">
        <f>'[5]Daily Roster'!$K193</f>
        <v>0</v>
      </c>
      <c r="L193" s="56">
        <f>'[5]Daily Roster'!$L193</f>
        <v>0</v>
      </c>
      <c r="M193" s="56">
        <f>'[5]Daily Roster'!$M193</f>
        <v>0</v>
      </c>
      <c r="N193" s="56">
        <f>'[5]Daily Roster'!$N193</f>
        <v>0</v>
      </c>
      <c r="O193" s="56">
        <f>'[5]Daily Roster'!$O193</f>
        <v>0</v>
      </c>
      <c r="P193" s="56">
        <f>'[5]Daily Roster'!$P193</f>
        <v>0</v>
      </c>
      <c r="Q193" s="56">
        <f>'[5]Daily Roster'!$Q193</f>
        <v>0</v>
      </c>
      <c r="R193" s="56">
        <f>'[5]Daily Roster'!$R193</f>
        <v>0</v>
      </c>
      <c r="S193" s="56">
        <f>'[5]Daily Roster'!$S193</f>
        <v>0</v>
      </c>
      <c r="T193" s="56">
        <f>'[5]Daily Roster'!$T193</f>
        <v>0</v>
      </c>
    </row>
    <row r="194" spans="1:20" x14ac:dyDescent="0.3">
      <c r="A194" s="7">
        <v>43734</v>
      </c>
      <c r="B194" s="1" t="s">
        <v>3</v>
      </c>
      <c r="C194" s="56">
        <f>'[5]Daily Roster'!$C194</f>
        <v>0</v>
      </c>
      <c r="D194" s="56">
        <f>'[5]Daily Roster'!$D194</f>
        <v>0</v>
      </c>
      <c r="E194" s="56">
        <f>'[5]Daily Roster'!$E194</f>
        <v>0</v>
      </c>
      <c r="F194" s="56">
        <f>'[5]Daily Roster'!$F194</f>
        <v>0</v>
      </c>
      <c r="G194" s="56">
        <f>'[5]Daily Roster'!$G194</f>
        <v>0</v>
      </c>
      <c r="H194" s="56">
        <f>'[5]Daily Roster'!$H194</f>
        <v>0</v>
      </c>
      <c r="I194" s="56">
        <f>'[5]Daily Roster'!$I194</f>
        <v>0</v>
      </c>
      <c r="J194" s="56">
        <f>'[5]Daily Roster'!$J194</f>
        <v>0</v>
      </c>
      <c r="K194" s="56">
        <f>'[5]Daily Roster'!$K194</f>
        <v>0</v>
      </c>
      <c r="L194" s="56">
        <f>'[5]Daily Roster'!$L194</f>
        <v>0</v>
      </c>
      <c r="M194" s="56">
        <f>'[5]Daily Roster'!$M194</f>
        <v>0</v>
      </c>
      <c r="N194" s="56">
        <f>'[5]Daily Roster'!$N194</f>
        <v>0</v>
      </c>
      <c r="O194" s="56">
        <f>'[5]Daily Roster'!$O194</f>
        <v>0</v>
      </c>
      <c r="P194" s="56">
        <f>'[5]Daily Roster'!$P194</f>
        <v>0</v>
      </c>
      <c r="Q194" s="56">
        <f>'[5]Daily Roster'!$Q194</f>
        <v>0</v>
      </c>
      <c r="R194" s="56">
        <f>'[5]Daily Roster'!$R194</f>
        <v>0</v>
      </c>
      <c r="S194" s="56">
        <f>'[5]Daily Roster'!$S194</f>
        <v>0</v>
      </c>
      <c r="T194" s="56">
        <f>'[5]Daily Roster'!$T194</f>
        <v>0</v>
      </c>
    </row>
    <row r="195" spans="1:20" x14ac:dyDescent="0.3">
      <c r="A195" s="7">
        <v>43735</v>
      </c>
      <c r="B195" s="1" t="s">
        <v>4</v>
      </c>
      <c r="C195" s="56">
        <f>'[5]Daily Roster'!$C195</f>
        <v>0</v>
      </c>
      <c r="D195" s="56">
        <f>'[5]Daily Roster'!$D195</f>
        <v>0</v>
      </c>
      <c r="E195" s="56">
        <f>'[5]Daily Roster'!$E195</f>
        <v>0</v>
      </c>
      <c r="F195" s="56">
        <f>'[5]Daily Roster'!$F195</f>
        <v>0</v>
      </c>
      <c r="G195" s="56">
        <f>'[5]Daily Roster'!$G195</f>
        <v>0</v>
      </c>
      <c r="H195" s="56">
        <f>'[5]Daily Roster'!$H195</f>
        <v>0</v>
      </c>
      <c r="I195" s="56">
        <f>'[5]Daily Roster'!$I195</f>
        <v>0</v>
      </c>
      <c r="J195" s="56">
        <f>'[5]Daily Roster'!$J195</f>
        <v>0</v>
      </c>
      <c r="K195" s="56">
        <f>'[5]Daily Roster'!$K195</f>
        <v>0</v>
      </c>
      <c r="L195" s="56">
        <f>'[5]Daily Roster'!$L195</f>
        <v>0</v>
      </c>
      <c r="M195" s="56">
        <f>'[5]Daily Roster'!$M195</f>
        <v>0</v>
      </c>
      <c r="N195" s="56">
        <f>'[5]Daily Roster'!$N195</f>
        <v>0</v>
      </c>
      <c r="O195" s="56">
        <f>'[5]Daily Roster'!$O195</f>
        <v>0</v>
      </c>
      <c r="P195" s="56">
        <f>'[5]Daily Roster'!$P195</f>
        <v>0</v>
      </c>
      <c r="Q195" s="56">
        <f>'[5]Daily Roster'!$Q195</f>
        <v>0</v>
      </c>
      <c r="R195" s="56">
        <f>'[5]Daily Roster'!$R195</f>
        <v>0</v>
      </c>
      <c r="S195" s="56">
        <f>'[5]Daily Roster'!$S195</f>
        <v>0</v>
      </c>
      <c r="T195" s="56">
        <f>'[5]Daily Roster'!$T195</f>
        <v>0</v>
      </c>
    </row>
    <row r="196" spans="1:20" x14ac:dyDescent="0.3">
      <c r="A196" s="7">
        <v>43738</v>
      </c>
      <c r="B196" s="1" t="s">
        <v>5</v>
      </c>
      <c r="C196" s="56">
        <f>'[5]Daily Roster'!$C196</f>
        <v>0</v>
      </c>
      <c r="D196" s="56">
        <f>'[5]Daily Roster'!$D196</f>
        <v>0</v>
      </c>
      <c r="E196" s="56">
        <f>'[5]Daily Roster'!$E196</f>
        <v>0</v>
      </c>
      <c r="F196" s="56">
        <f>'[5]Daily Roster'!$F196</f>
        <v>0</v>
      </c>
      <c r="G196" s="56">
        <f>'[5]Daily Roster'!$G196</f>
        <v>0</v>
      </c>
      <c r="H196" s="56">
        <f>'[5]Daily Roster'!$H196</f>
        <v>0</v>
      </c>
      <c r="I196" s="56">
        <f>'[5]Daily Roster'!$I196</f>
        <v>0</v>
      </c>
      <c r="J196" s="56">
        <f>'[5]Daily Roster'!$J196</f>
        <v>0</v>
      </c>
      <c r="K196" s="56">
        <f>'[5]Daily Roster'!$K196</f>
        <v>0</v>
      </c>
      <c r="L196" s="56">
        <f>'[5]Daily Roster'!$L196</f>
        <v>0</v>
      </c>
      <c r="M196" s="56">
        <f>'[5]Daily Roster'!$M196</f>
        <v>0</v>
      </c>
      <c r="N196" s="56">
        <f>'[5]Daily Roster'!$N196</f>
        <v>0</v>
      </c>
      <c r="O196" s="56">
        <f>'[5]Daily Roster'!$O196</f>
        <v>0</v>
      </c>
      <c r="P196" s="56">
        <f>'[5]Daily Roster'!$P196</f>
        <v>0</v>
      </c>
      <c r="Q196" s="56">
        <f>'[5]Daily Roster'!$Q196</f>
        <v>0</v>
      </c>
      <c r="R196" s="56">
        <f>'[5]Daily Roster'!$R196</f>
        <v>0</v>
      </c>
      <c r="S196" s="56">
        <f>'[5]Daily Roster'!$S196</f>
        <v>0</v>
      </c>
      <c r="T196" s="56">
        <f>'[5]Daily Roster'!$T196</f>
        <v>0</v>
      </c>
    </row>
    <row r="197" spans="1:20" x14ac:dyDescent="0.3">
      <c r="A197" s="7">
        <v>43739</v>
      </c>
      <c r="B197" s="1" t="s">
        <v>1</v>
      </c>
      <c r="C197" s="56">
        <f>'[5]Daily Roster'!$C197</f>
        <v>0</v>
      </c>
      <c r="D197" s="56">
        <f>'[5]Daily Roster'!$D197</f>
        <v>0</v>
      </c>
      <c r="E197" s="56">
        <f>'[5]Daily Roster'!$E197</f>
        <v>0</v>
      </c>
      <c r="F197" s="56">
        <f>'[5]Daily Roster'!$F197</f>
        <v>0</v>
      </c>
      <c r="G197" s="56">
        <f>'[5]Daily Roster'!$G197</f>
        <v>0</v>
      </c>
      <c r="H197" s="56">
        <f>'[5]Daily Roster'!$H197</f>
        <v>0</v>
      </c>
      <c r="I197" s="56">
        <f>'[5]Daily Roster'!$I197</f>
        <v>0</v>
      </c>
      <c r="J197" s="56">
        <f>'[5]Daily Roster'!$J197</f>
        <v>0</v>
      </c>
      <c r="K197" s="56">
        <f>'[5]Daily Roster'!$K197</f>
        <v>0</v>
      </c>
      <c r="L197" s="56">
        <f>'[5]Daily Roster'!$L197</f>
        <v>0</v>
      </c>
      <c r="M197" s="56">
        <f>'[5]Daily Roster'!$M197</f>
        <v>0</v>
      </c>
      <c r="N197" s="56">
        <f>'[5]Daily Roster'!$N197</f>
        <v>0</v>
      </c>
      <c r="O197" s="56">
        <f>'[5]Daily Roster'!$O197</f>
        <v>0</v>
      </c>
      <c r="P197" s="56">
        <f>'[5]Daily Roster'!$P197</f>
        <v>0</v>
      </c>
      <c r="Q197" s="56">
        <f>'[5]Daily Roster'!$Q197</f>
        <v>0</v>
      </c>
      <c r="R197" s="56">
        <f>'[5]Daily Roster'!$R197</f>
        <v>0</v>
      </c>
      <c r="S197" s="56">
        <f>'[5]Daily Roster'!$S197</f>
        <v>0</v>
      </c>
      <c r="T197" s="56">
        <f>'[5]Daily Roster'!$T197</f>
        <v>0</v>
      </c>
    </row>
    <row r="198" spans="1:20" x14ac:dyDescent="0.3">
      <c r="A198" s="7">
        <v>43740</v>
      </c>
      <c r="B198" s="1" t="s">
        <v>2</v>
      </c>
      <c r="C198" s="56">
        <f>'[5]Daily Roster'!$C198</f>
        <v>0</v>
      </c>
      <c r="D198" s="56">
        <f>'[5]Daily Roster'!$D198</f>
        <v>0</v>
      </c>
      <c r="E198" s="56">
        <f>'[5]Daily Roster'!$E198</f>
        <v>0</v>
      </c>
      <c r="F198" s="56">
        <f>'[5]Daily Roster'!$F198</f>
        <v>0</v>
      </c>
      <c r="G198" s="56">
        <f>'[5]Daily Roster'!$G198</f>
        <v>0</v>
      </c>
      <c r="H198" s="56">
        <f>'[5]Daily Roster'!$H198</f>
        <v>0</v>
      </c>
      <c r="I198" s="56">
        <f>'[5]Daily Roster'!$I198</f>
        <v>0</v>
      </c>
      <c r="J198" s="56">
        <f>'[5]Daily Roster'!$J198</f>
        <v>0</v>
      </c>
      <c r="K198" s="56">
        <f>'[5]Daily Roster'!$K198</f>
        <v>0</v>
      </c>
      <c r="L198" s="56">
        <f>'[5]Daily Roster'!$L198</f>
        <v>0</v>
      </c>
      <c r="M198" s="56">
        <f>'[5]Daily Roster'!$M198</f>
        <v>0</v>
      </c>
      <c r="N198" s="56">
        <f>'[5]Daily Roster'!$N198</f>
        <v>0</v>
      </c>
      <c r="O198" s="56">
        <f>'[5]Daily Roster'!$O198</f>
        <v>0</v>
      </c>
      <c r="P198" s="56">
        <f>'[5]Daily Roster'!$P198</f>
        <v>0</v>
      </c>
      <c r="Q198" s="56">
        <f>'[5]Daily Roster'!$Q198</f>
        <v>0</v>
      </c>
      <c r="R198" s="56">
        <f>'[5]Daily Roster'!$R198</f>
        <v>0</v>
      </c>
      <c r="S198" s="56">
        <f>'[5]Daily Roster'!$S198</f>
        <v>0</v>
      </c>
      <c r="T198" s="56">
        <f>'[5]Daily Roster'!$T198</f>
        <v>0</v>
      </c>
    </row>
    <row r="199" spans="1:20" x14ac:dyDescent="0.3">
      <c r="A199" s="7">
        <v>43741</v>
      </c>
      <c r="B199" s="1" t="s">
        <v>3</v>
      </c>
      <c r="C199" s="56">
        <f>'[5]Daily Roster'!$C199</f>
        <v>0</v>
      </c>
      <c r="D199" s="56">
        <f>'[5]Daily Roster'!$D199</f>
        <v>0</v>
      </c>
      <c r="E199" s="56">
        <f>'[5]Daily Roster'!$E199</f>
        <v>0</v>
      </c>
      <c r="F199" s="56">
        <f>'[5]Daily Roster'!$F199</f>
        <v>0</v>
      </c>
      <c r="G199" s="56">
        <f>'[5]Daily Roster'!$G199</f>
        <v>0</v>
      </c>
      <c r="H199" s="56">
        <f>'[5]Daily Roster'!$H199</f>
        <v>0</v>
      </c>
      <c r="I199" s="56">
        <f>'[5]Daily Roster'!$I199</f>
        <v>0</v>
      </c>
      <c r="J199" s="56">
        <f>'[5]Daily Roster'!$J199</f>
        <v>0</v>
      </c>
      <c r="K199" s="56">
        <f>'[5]Daily Roster'!$K199</f>
        <v>0</v>
      </c>
      <c r="L199" s="56">
        <f>'[5]Daily Roster'!$L199</f>
        <v>0</v>
      </c>
      <c r="M199" s="56">
        <f>'[5]Daily Roster'!$M199</f>
        <v>0</v>
      </c>
      <c r="N199" s="56">
        <f>'[5]Daily Roster'!$N199</f>
        <v>0</v>
      </c>
      <c r="O199" s="56">
        <f>'[5]Daily Roster'!$O199</f>
        <v>0</v>
      </c>
      <c r="P199" s="56">
        <f>'[5]Daily Roster'!$P199</f>
        <v>0</v>
      </c>
      <c r="Q199" s="56">
        <f>'[5]Daily Roster'!$Q199</f>
        <v>0</v>
      </c>
      <c r="R199" s="56">
        <f>'[5]Daily Roster'!$R199</f>
        <v>0</v>
      </c>
      <c r="S199" s="56">
        <f>'[5]Daily Roster'!$S199</f>
        <v>0</v>
      </c>
      <c r="T199" s="56">
        <f>'[5]Daily Roster'!$T199</f>
        <v>0</v>
      </c>
    </row>
    <row r="200" spans="1:20" x14ac:dyDescent="0.3">
      <c r="A200" s="7">
        <v>43742</v>
      </c>
      <c r="B200" s="1" t="s">
        <v>4</v>
      </c>
      <c r="C200" s="56">
        <f>'[5]Daily Roster'!$C200</f>
        <v>0</v>
      </c>
      <c r="D200" s="56">
        <f>'[5]Daily Roster'!$D200</f>
        <v>0</v>
      </c>
      <c r="E200" s="56">
        <f>'[5]Daily Roster'!$E200</f>
        <v>0</v>
      </c>
      <c r="F200" s="56">
        <f>'[5]Daily Roster'!$F200</f>
        <v>0</v>
      </c>
      <c r="G200" s="56">
        <f>'[5]Daily Roster'!$G200</f>
        <v>0</v>
      </c>
      <c r="H200" s="56">
        <f>'[5]Daily Roster'!$H200</f>
        <v>0</v>
      </c>
      <c r="I200" s="56">
        <f>'[5]Daily Roster'!$I200</f>
        <v>0</v>
      </c>
      <c r="J200" s="56">
        <f>'[5]Daily Roster'!$J200</f>
        <v>0</v>
      </c>
      <c r="K200" s="56">
        <f>'[5]Daily Roster'!$K200</f>
        <v>0</v>
      </c>
      <c r="L200" s="56">
        <f>'[5]Daily Roster'!$L200</f>
        <v>0</v>
      </c>
      <c r="M200" s="56">
        <f>'[5]Daily Roster'!$M200</f>
        <v>0</v>
      </c>
      <c r="N200" s="56">
        <f>'[5]Daily Roster'!$N200</f>
        <v>0</v>
      </c>
      <c r="O200" s="56">
        <f>'[5]Daily Roster'!$O200</f>
        <v>0</v>
      </c>
      <c r="P200" s="56">
        <f>'[5]Daily Roster'!$P200</f>
        <v>0</v>
      </c>
      <c r="Q200" s="56">
        <f>'[5]Daily Roster'!$Q200</f>
        <v>0</v>
      </c>
      <c r="R200" s="56">
        <f>'[5]Daily Roster'!$R200</f>
        <v>0</v>
      </c>
      <c r="S200" s="56">
        <f>'[5]Daily Roster'!$S200</f>
        <v>0</v>
      </c>
      <c r="T200" s="56">
        <f>'[5]Daily Roster'!$T200</f>
        <v>0</v>
      </c>
    </row>
    <row r="201" spans="1:20" x14ac:dyDescent="0.3">
      <c r="A201" s="7">
        <v>43745</v>
      </c>
      <c r="B201" s="1" t="s">
        <v>5</v>
      </c>
      <c r="C201" s="56">
        <f>'[5]Daily Roster'!$C201</f>
        <v>0</v>
      </c>
      <c r="D201" s="56">
        <f>'[5]Daily Roster'!$D201</f>
        <v>0</v>
      </c>
      <c r="E201" s="56">
        <f>'[5]Daily Roster'!$E201</f>
        <v>0</v>
      </c>
      <c r="F201" s="56">
        <f>'[5]Daily Roster'!$F201</f>
        <v>0</v>
      </c>
      <c r="G201" s="56">
        <f>'[5]Daily Roster'!$G201</f>
        <v>0</v>
      </c>
      <c r="H201" s="56">
        <f>'[5]Daily Roster'!$H201</f>
        <v>0</v>
      </c>
      <c r="I201" s="56">
        <f>'[5]Daily Roster'!$I201</f>
        <v>0</v>
      </c>
      <c r="J201" s="56">
        <f>'[5]Daily Roster'!$J201</f>
        <v>0</v>
      </c>
      <c r="K201" s="56">
        <f>'[5]Daily Roster'!$K201</f>
        <v>0</v>
      </c>
      <c r="L201" s="56">
        <f>'[5]Daily Roster'!$L201</f>
        <v>0</v>
      </c>
      <c r="M201" s="56">
        <f>'[5]Daily Roster'!$M201</f>
        <v>0</v>
      </c>
      <c r="N201" s="56">
        <f>'[5]Daily Roster'!$N201</f>
        <v>0</v>
      </c>
      <c r="O201" s="56">
        <f>'[5]Daily Roster'!$O201</f>
        <v>0</v>
      </c>
      <c r="P201" s="56">
        <f>'[5]Daily Roster'!$P201</f>
        <v>0</v>
      </c>
      <c r="Q201" s="56">
        <f>'[5]Daily Roster'!$Q201</f>
        <v>0</v>
      </c>
      <c r="R201" s="56">
        <f>'[5]Daily Roster'!$R201</f>
        <v>0</v>
      </c>
      <c r="S201" s="56">
        <f>'[5]Daily Roster'!$S201</f>
        <v>0</v>
      </c>
      <c r="T201" s="56">
        <f>'[5]Daily Roster'!$T201</f>
        <v>0</v>
      </c>
    </row>
    <row r="202" spans="1:20" x14ac:dyDescent="0.3">
      <c r="A202" s="7">
        <v>43746</v>
      </c>
      <c r="B202" s="1" t="s">
        <v>1</v>
      </c>
      <c r="C202" s="56">
        <f>'[5]Daily Roster'!$C202</f>
        <v>0</v>
      </c>
      <c r="D202" s="56">
        <f>'[5]Daily Roster'!$D202</f>
        <v>0</v>
      </c>
      <c r="E202" s="56">
        <f>'[5]Daily Roster'!$E202</f>
        <v>0</v>
      </c>
      <c r="F202" s="56">
        <f>'[5]Daily Roster'!$F202</f>
        <v>0</v>
      </c>
      <c r="G202" s="56">
        <f>'[5]Daily Roster'!$G202</f>
        <v>0</v>
      </c>
      <c r="H202" s="56">
        <f>'[5]Daily Roster'!$H202</f>
        <v>0</v>
      </c>
      <c r="I202" s="56">
        <f>'[5]Daily Roster'!$I202</f>
        <v>0</v>
      </c>
      <c r="J202" s="56">
        <f>'[5]Daily Roster'!$J202</f>
        <v>0</v>
      </c>
      <c r="K202" s="56">
        <f>'[5]Daily Roster'!$K202</f>
        <v>0</v>
      </c>
      <c r="L202" s="56">
        <f>'[5]Daily Roster'!$L202</f>
        <v>0</v>
      </c>
      <c r="M202" s="56">
        <f>'[5]Daily Roster'!$M202</f>
        <v>0</v>
      </c>
      <c r="N202" s="56">
        <f>'[5]Daily Roster'!$N202</f>
        <v>0</v>
      </c>
      <c r="O202" s="56">
        <f>'[5]Daily Roster'!$O202</f>
        <v>0</v>
      </c>
      <c r="P202" s="56">
        <f>'[5]Daily Roster'!$P202</f>
        <v>0</v>
      </c>
      <c r="Q202" s="56">
        <f>'[5]Daily Roster'!$Q202</f>
        <v>0</v>
      </c>
      <c r="R202" s="56">
        <f>'[5]Daily Roster'!$R202</f>
        <v>0</v>
      </c>
      <c r="S202" s="56">
        <f>'[5]Daily Roster'!$S202</f>
        <v>0</v>
      </c>
      <c r="T202" s="56">
        <f>'[5]Daily Roster'!$T202</f>
        <v>0</v>
      </c>
    </row>
    <row r="203" spans="1:20" x14ac:dyDescent="0.3">
      <c r="A203" s="7">
        <v>43747</v>
      </c>
      <c r="B203" s="1" t="s">
        <v>2</v>
      </c>
      <c r="C203" s="56">
        <f>'[5]Daily Roster'!$C203</f>
        <v>0</v>
      </c>
      <c r="D203" s="56">
        <f>'[5]Daily Roster'!$D203</f>
        <v>0</v>
      </c>
      <c r="E203" s="56">
        <f>'[5]Daily Roster'!$E203</f>
        <v>0</v>
      </c>
      <c r="F203" s="56">
        <f>'[5]Daily Roster'!$F203</f>
        <v>0</v>
      </c>
      <c r="G203" s="56">
        <f>'[5]Daily Roster'!$G203</f>
        <v>0</v>
      </c>
      <c r="H203" s="56">
        <f>'[5]Daily Roster'!$H203</f>
        <v>0</v>
      </c>
      <c r="I203" s="56">
        <f>'[5]Daily Roster'!$I203</f>
        <v>0</v>
      </c>
      <c r="J203" s="56">
        <f>'[5]Daily Roster'!$J203</f>
        <v>0</v>
      </c>
      <c r="K203" s="56">
        <f>'[5]Daily Roster'!$K203</f>
        <v>0</v>
      </c>
      <c r="L203" s="56">
        <f>'[5]Daily Roster'!$L203</f>
        <v>0</v>
      </c>
      <c r="M203" s="56">
        <f>'[5]Daily Roster'!$M203</f>
        <v>0</v>
      </c>
      <c r="N203" s="56">
        <f>'[5]Daily Roster'!$N203</f>
        <v>0</v>
      </c>
      <c r="O203" s="56">
        <f>'[5]Daily Roster'!$O203</f>
        <v>0</v>
      </c>
      <c r="P203" s="56">
        <f>'[5]Daily Roster'!$P203</f>
        <v>0</v>
      </c>
      <c r="Q203" s="56">
        <f>'[5]Daily Roster'!$Q203</f>
        <v>0</v>
      </c>
      <c r="R203" s="56">
        <f>'[5]Daily Roster'!$R203</f>
        <v>0</v>
      </c>
      <c r="S203" s="56">
        <f>'[5]Daily Roster'!$S203</f>
        <v>0</v>
      </c>
      <c r="T203" s="56">
        <f>'[5]Daily Roster'!$T203</f>
        <v>0</v>
      </c>
    </row>
    <row r="204" spans="1:20" x14ac:dyDescent="0.3">
      <c r="A204" s="7">
        <v>43748</v>
      </c>
      <c r="B204" s="1" t="s">
        <v>3</v>
      </c>
      <c r="C204" s="56">
        <f>'[5]Daily Roster'!$C204</f>
        <v>0</v>
      </c>
      <c r="D204" s="56">
        <f>'[5]Daily Roster'!$D204</f>
        <v>0</v>
      </c>
      <c r="E204" s="56">
        <f>'[5]Daily Roster'!$E204</f>
        <v>0</v>
      </c>
      <c r="F204" s="56">
        <f>'[5]Daily Roster'!$F204</f>
        <v>0</v>
      </c>
      <c r="G204" s="56">
        <f>'[5]Daily Roster'!$G204</f>
        <v>0</v>
      </c>
      <c r="H204" s="56">
        <f>'[5]Daily Roster'!$H204</f>
        <v>0</v>
      </c>
      <c r="I204" s="56">
        <f>'[5]Daily Roster'!$I204</f>
        <v>0</v>
      </c>
      <c r="J204" s="56">
        <f>'[5]Daily Roster'!$J204</f>
        <v>0</v>
      </c>
      <c r="K204" s="56">
        <f>'[5]Daily Roster'!$K204</f>
        <v>0</v>
      </c>
      <c r="L204" s="56">
        <f>'[5]Daily Roster'!$L204</f>
        <v>0</v>
      </c>
      <c r="M204" s="56">
        <f>'[5]Daily Roster'!$M204</f>
        <v>0</v>
      </c>
      <c r="N204" s="56">
        <f>'[5]Daily Roster'!$N204</f>
        <v>0</v>
      </c>
      <c r="O204" s="56">
        <f>'[5]Daily Roster'!$O204</f>
        <v>0</v>
      </c>
      <c r="P204" s="56">
        <f>'[5]Daily Roster'!$P204</f>
        <v>0</v>
      </c>
      <c r="Q204" s="56">
        <f>'[5]Daily Roster'!$Q204</f>
        <v>0</v>
      </c>
      <c r="R204" s="56">
        <f>'[5]Daily Roster'!$R204</f>
        <v>0</v>
      </c>
      <c r="S204" s="56">
        <f>'[5]Daily Roster'!$S204</f>
        <v>0</v>
      </c>
      <c r="T204" s="56">
        <f>'[5]Daily Roster'!$T204</f>
        <v>0</v>
      </c>
    </row>
    <row r="205" spans="1:20" x14ac:dyDescent="0.3">
      <c r="A205" s="7">
        <v>43749</v>
      </c>
      <c r="B205" s="1" t="s">
        <v>4</v>
      </c>
      <c r="C205" s="56">
        <f>'[5]Daily Roster'!$C205</f>
        <v>0</v>
      </c>
      <c r="D205" s="56">
        <f>'[5]Daily Roster'!$D205</f>
        <v>0</v>
      </c>
      <c r="E205" s="56">
        <f>'[5]Daily Roster'!$E205</f>
        <v>0</v>
      </c>
      <c r="F205" s="56">
        <f>'[5]Daily Roster'!$F205</f>
        <v>0</v>
      </c>
      <c r="G205" s="56">
        <f>'[5]Daily Roster'!$G205</f>
        <v>0</v>
      </c>
      <c r="H205" s="56">
        <f>'[5]Daily Roster'!$H205</f>
        <v>0</v>
      </c>
      <c r="I205" s="56">
        <f>'[5]Daily Roster'!$I205</f>
        <v>0</v>
      </c>
      <c r="J205" s="56">
        <f>'[5]Daily Roster'!$J205</f>
        <v>0</v>
      </c>
      <c r="K205" s="56">
        <f>'[5]Daily Roster'!$K205</f>
        <v>0</v>
      </c>
      <c r="L205" s="56">
        <f>'[5]Daily Roster'!$L205</f>
        <v>0</v>
      </c>
      <c r="M205" s="56">
        <f>'[5]Daily Roster'!$M205</f>
        <v>0</v>
      </c>
      <c r="N205" s="56">
        <f>'[5]Daily Roster'!$N205</f>
        <v>0</v>
      </c>
      <c r="O205" s="56">
        <f>'[5]Daily Roster'!$O205</f>
        <v>0</v>
      </c>
      <c r="P205" s="56">
        <f>'[5]Daily Roster'!$P205</f>
        <v>0</v>
      </c>
      <c r="Q205" s="56">
        <f>'[5]Daily Roster'!$Q205</f>
        <v>0</v>
      </c>
      <c r="R205" s="56">
        <f>'[5]Daily Roster'!$R205</f>
        <v>0</v>
      </c>
      <c r="S205" s="56">
        <f>'[5]Daily Roster'!$S205</f>
        <v>0</v>
      </c>
      <c r="T205" s="56">
        <f>'[5]Daily Roster'!$T205</f>
        <v>0</v>
      </c>
    </row>
    <row r="206" spans="1:20" x14ac:dyDescent="0.3">
      <c r="A206" s="7">
        <v>43752</v>
      </c>
      <c r="B206" s="1" t="s">
        <v>5</v>
      </c>
      <c r="C206" s="56">
        <f>'[5]Daily Roster'!$C206</f>
        <v>0</v>
      </c>
      <c r="D206" s="56">
        <f>'[5]Daily Roster'!$D206</f>
        <v>0</v>
      </c>
      <c r="E206" s="56">
        <f>'[5]Daily Roster'!$E206</f>
        <v>0</v>
      </c>
      <c r="F206" s="56">
        <f>'[5]Daily Roster'!$F206</f>
        <v>0</v>
      </c>
      <c r="G206" s="56">
        <f>'[5]Daily Roster'!$G206</f>
        <v>0</v>
      </c>
      <c r="H206" s="56">
        <f>'[5]Daily Roster'!$H206</f>
        <v>0</v>
      </c>
      <c r="I206" s="56">
        <f>'[5]Daily Roster'!$I206</f>
        <v>0</v>
      </c>
      <c r="J206" s="56">
        <f>'[5]Daily Roster'!$J206</f>
        <v>0</v>
      </c>
      <c r="K206" s="56">
        <f>'[5]Daily Roster'!$K206</f>
        <v>0</v>
      </c>
      <c r="L206" s="56">
        <f>'[5]Daily Roster'!$L206</f>
        <v>0</v>
      </c>
      <c r="M206" s="56">
        <f>'[5]Daily Roster'!$M206</f>
        <v>0</v>
      </c>
      <c r="N206" s="56">
        <f>'[5]Daily Roster'!$N206</f>
        <v>0</v>
      </c>
      <c r="O206" s="56">
        <f>'[5]Daily Roster'!$O206</f>
        <v>0</v>
      </c>
      <c r="P206" s="56">
        <f>'[5]Daily Roster'!$P206</f>
        <v>0</v>
      </c>
      <c r="Q206" s="56">
        <f>'[5]Daily Roster'!$Q206</f>
        <v>0</v>
      </c>
      <c r="R206" s="56">
        <f>'[5]Daily Roster'!$R206</f>
        <v>0</v>
      </c>
      <c r="S206" s="56">
        <f>'[5]Daily Roster'!$S206</f>
        <v>0</v>
      </c>
      <c r="T206" s="56">
        <f>'[5]Daily Roster'!$T206</f>
        <v>0</v>
      </c>
    </row>
    <row r="207" spans="1:20" x14ac:dyDescent="0.3">
      <c r="A207" s="7">
        <v>43753</v>
      </c>
      <c r="B207" s="1" t="s">
        <v>1</v>
      </c>
      <c r="C207" s="56">
        <f>'[5]Daily Roster'!$C207</f>
        <v>0</v>
      </c>
      <c r="D207" s="56">
        <f>'[5]Daily Roster'!$D207</f>
        <v>0</v>
      </c>
      <c r="E207" s="56">
        <f>'[5]Daily Roster'!$E207</f>
        <v>0</v>
      </c>
      <c r="F207" s="56">
        <f>'[5]Daily Roster'!$F207</f>
        <v>0</v>
      </c>
      <c r="G207" s="56">
        <f>'[5]Daily Roster'!$G207</f>
        <v>0</v>
      </c>
      <c r="H207" s="56">
        <f>'[5]Daily Roster'!$H207</f>
        <v>0</v>
      </c>
      <c r="I207" s="56">
        <f>'[5]Daily Roster'!$I207</f>
        <v>0</v>
      </c>
      <c r="J207" s="56">
        <f>'[5]Daily Roster'!$J207</f>
        <v>0</v>
      </c>
      <c r="K207" s="56">
        <f>'[5]Daily Roster'!$K207</f>
        <v>0</v>
      </c>
      <c r="L207" s="56">
        <f>'[5]Daily Roster'!$L207</f>
        <v>0</v>
      </c>
      <c r="M207" s="56">
        <f>'[5]Daily Roster'!$M207</f>
        <v>0</v>
      </c>
      <c r="N207" s="56">
        <f>'[5]Daily Roster'!$N207</f>
        <v>0</v>
      </c>
      <c r="O207" s="56">
        <f>'[5]Daily Roster'!$O207</f>
        <v>0</v>
      </c>
      <c r="P207" s="56">
        <f>'[5]Daily Roster'!$P207</f>
        <v>0</v>
      </c>
      <c r="Q207" s="56">
        <f>'[5]Daily Roster'!$Q207</f>
        <v>0</v>
      </c>
      <c r="R207" s="56">
        <f>'[5]Daily Roster'!$R207</f>
        <v>0</v>
      </c>
      <c r="S207" s="56">
        <f>'[5]Daily Roster'!$S207</f>
        <v>0</v>
      </c>
      <c r="T207" s="56">
        <f>'[5]Daily Roster'!$T207</f>
        <v>0</v>
      </c>
    </row>
    <row r="208" spans="1:20" x14ac:dyDescent="0.3">
      <c r="A208" s="7">
        <v>43754</v>
      </c>
      <c r="B208" s="1" t="s">
        <v>2</v>
      </c>
      <c r="C208" s="56">
        <f>'[5]Daily Roster'!$C208</f>
        <v>0</v>
      </c>
      <c r="D208" s="56">
        <f>'[5]Daily Roster'!$D208</f>
        <v>0</v>
      </c>
      <c r="E208" s="56">
        <f>'[5]Daily Roster'!$E208</f>
        <v>0</v>
      </c>
      <c r="F208" s="56">
        <f>'[5]Daily Roster'!$F208</f>
        <v>0</v>
      </c>
      <c r="G208" s="56">
        <f>'[5]Daily Roster'!$G208</f>
        <v>0</v>
      </c>
      <c r="H208" s="56">
        <f>'[5]Daily Roster'!$H208</f>
        <v>0</v>
      </c>
      <c r="I208" s="56">
        <f>'[5]Daily Roster'!$I208</f>
        <v>0</v>
      </c>
      <c r="J208" s="56">
        <f>'[5]Daily Roster'!$J208</f>
        <v>0</v>
      </c>
      <c r="K208" s="56">
        <f>'[5]Daily Roster'!$K208</f>
        <v>0</v>
      </c>
      <c r="L208" s="56">
        <f>'[5]Daily Roster'!$L208</f>
        <v>0</v>
      </c>
      <c r="M208" s="56">
        <f>'[5]Daily Roster'!$M208</f>
        <v>0</v>
      </c>
      <c r="N208" s="56">
        <f>'[5]Daily Roster'!$N208</f>
        <v>0</v>
      </c>
      <c r="O208" s="56">
        <f>'[5]Daily Roster'!$O208</f>
        <v>0</v>
      </c>
      <c r="P208" s="56">
        <f>'[5]Daily Roster'!$P208</f>
        <v>0</v>
      </c>
      <c r="Q208" s="56">
        <f>'[5]Daily Roster'!$Q208</f>
        <v>0</v>
      </c>
      <c r="R208" s="56">
        <f>'[5]Daily Roster'!$R208</f>
        <v>0</v>
      </c>
      <c r="S208" s="56">
        <f>'[5]Daily Roster'!$S208</f>
        <v>0</v>
      </c>
      <c r="T208" s="56">
        <f>'[5]Daily Roster'!$T208</f>
        <v>0</v>
      </c>
    </row>
    <row r="209" spans="1:20" x14ac:dyDescent="0.3">
      <c r="A209" s="7">
        <v>43755</v>
      </c>
      <c r="B209" s="1" t="s">
        <v>3</v>
      </c>
      <c r="C209" s="56">
        <f>'[5]Daily Roster'!$C209</f>
        <v>0</v>
      </c>
      <c r="D209" s="56">
        <f>'[5]Daily Roster'!$D209</f>
        <v>0</v>
      </c>
      <c r="E209" s="56">
        <f>'[5]Daily Roster'!$E209</f>
        <v>0</v>
      </c>
      <c r="F209" s="56">
        <f>'[5]Daily Roster'!$F209</f>
        <v>0</v>
      </c>
      <c r="G209" s="56">
        <f>'[5]Daily Roster'!$G209</f>
        <v>0</v>
      </c>
      <c r="H209" s="56">
        <f>'[5]Daily Roster'!$H209</f>
        <v>0</v>
      </c>
      <c r="I209" s="56">
        <f>'[5]Daily Roster'!$I209</f>
        <v>0</v>
      </c>
      <c r="J209" s="56">
        <f>'[5]Daily Roster'!$J209</f>
        <v>0</v>
      </c>
      <c r="K209" s="56">
        <f>'[5]Daily Roster'!$K209</f>
        <v>0</v>
      </c>
      <c r="L209" s="56">
        <f>'[5]Daily Roster'!$L209</f>
        <v>0</v>
      </c>
      <c r="M209" s="56">
        <f>'[5]Daily Roster'!$M209</f>
        <v>0</v>
      </c>
      <c r="N209" s="56">
        <f>'[5]Daily Roster'!$N209</f>
        <v>0</v>
      </c>
      <c r="O209" s="56">
        <f>'[5]Daily Roster'!$O209</f>
        <v>0</v>
      </c>
      <c r="P209" s="56">
        <f>'[5]Daily Roster'!$P209</f>
        <v>0</v>
      </c>
      <c r="Q209" s="56">
        <f>'[5]Daily Roster'!$Q209</f>
        <v>0</v>
      </c>
      <c r="R209" s="56">
        <f>'[5]Daily Roster'!$R209</f>
        <v>0</v>
      </c>
      <c r="S209" s="56">
        <f>'[5]Daily Roster'!$S209</f>
        <v>0</v>
      </c>
      <c r="T209" s="56">
        <f>'[5]Daily Roster'!$T209</f>
        <v>0</v>
      </c>
    </row>
    <row r="210" spans="1:20" x14ac:dyDescent="0.3">
      <c r="A210" s="7">
        <v>43756</v>
      </c>
      <c r="B210" s="1" t="s">
        <v>4</v>
      </c>
      <c r="C210" s="56">
        <f>'[5]Daily Roster'!$C210</f>
        <v>0</v>
      </c>
      <c r="D210" s="56">
        <f>'[5]Daily Roster'!$D210</f>
        <v>0</v>
      </c>
      <c r="E210" s="56">
        <f>'[5]Daily Roster'!$E210</f>
        <v>0</v>
      </c>
      <c r="F210" s="56">
        <f>'[5]Daily Roster'!$F210</f>
        <v>0</v>
      </c>
      <c r="G210" s="56">
        <f>'[5]Daily Roster'!$G210</f>
        <v>0</v>
      </c>
      <c r="H210" s="56">
        <f>'[5]Daily Roster'!$H210</f>
        <v>0</v>
      </c>
      <c r="I210" s="56">
        <f>'[5]Daily Roster'!$I210</f>
        <v>0</v>
      </c>
      <c r="J210" s="56">
        <f>'[5]Daily Roster'!$J210</f>
        <v>0</v>
      </c>
      <c r="K210" s="56">
        <f>'[5]Daily Roster'!$K210</f>
        <v>0</v>
      </c>
      <c r="L210" s="56">
        <f>'[5]Daily Roster'!$L210</f>
        <v>0</v>
      </c>
      <c r="M210" s="56">
        <f>'[5]Daily Roster'!$M210</f>
        <v>0</v>
      </c>
      <c r="N210" s="56">
        <f>'[5]Daily Roster'!$N210</f>
        <v>0</v>
      </c>
      <c r="O210" s="56">
        <f>'[5]Daily Roster'!$O210</f>
        <v>0</v>
      </c>
      <c r="P210" s="56">
        <f>'[5]Daily Roster'!$P210</f>
        <v>0</v>
      </c>
      <c r="Q210" s="56">
        <f>'[5]Daily Roster'!$Q210</f>
        <v>0</v>
      </c>
      <c r="R210" s="56">
        <f>'[5]Daily Roster'!$R210</f>
        <v>0</v>
      </c>
      <c r="S210" s="56">
        <f>'[5]Daily Roster'!$S210</f>
        <v>0</v>
      </c>
      <c r="T210" s="56">
        <f>'[5]Daily Roster'!$T210</f>
        <v>0</v>
      </c>
    </row>
    <row r="211" spans="1:20" x14ac:dyDescent="0.3">
      <c r="A211" s="7">
        <v>43759</v>
      </c>
      <c r="B211" s="1" t="s">
        <v>5</v>
      </c>
      <c r="C211" s="56">
        <f>'[5]Daily Roster'!$C211</f>
        <v>0</v>
      </c>
      <c r="D211" s="56">
        <f>'[5]Daily Roster'!$D211</f>
        <v>0</v>
      </c>
      <c r="E211" s="56">
        <f>'[5]Daily Roster'!$E211</f>
        <v>0</v>
      </c>
      <c r="F211" s="56">
        <f>'[5]Daily Roster'!$F211</f>
        <v>0</v>
      </c>
      <c r="G211" s="56">
        <f>'[5]Daily Roster'!$G211</f>
        <v>0</v>
      </c>
      <c r="H211" s="56">
        <f>'[5]Daily Roster'!$H211</f>
        <v>0</v>
      </c>
      <c r="I211" s="56">
        <f>'[5]Daily Roster'!$I211</f>
        <v>0</v>
      </c>
      <c r="J211" s="56">
        <f>'[5]Daily Roster'!$J211</f>
        <v>0</v>
      </c>
      <c r="K211" s="56">
        <f>'[5]Daily Roster'!$K211</f>
        <v>0</v>
      </c>
      <c r="L211" s="56">
        <f>'[5]Daily Roster'!$L211</f>
        <v>0</v>
      </c>
      <c r="M211" s="56">
        <f>'[5]Daily Roster'!$M211</f>
        <v>0</v>
      </c>
      <c r="N211" s="56">
        <f>'[5]Daily Roster'!$N211</f>
        <v>0</v>
      </c>
      <c r="O211" s="56">
        <f>'[5]Daily Roster'!$O211</f>
        <v>0</v>
      </c>
      <c r="P211" s="56">
        <f>'[5]Daily Roster'!$P211</f>
        <v>0</v>
      </c>
      <c r="Q211" s="56">
        <f>'[5]Daily Roster'!$Q211</f>
        <v>0</v>
      </c>
      <c r="R211" s="56">
        <f>'[5]Daily Roster'!$R211</f>
        <v>0</v>
      </c>
      <c r="S211" s="56">
        <f>'[5]Daily Roster'!$S211</f>
        <v>0</v>
      </c>
      <c r="T211" s="56">
        <f>'[5]Daily Roster'!$T211</f>
        <v>0</v>
      </c>
    </row>
    <row r="212" spans="1:20" x14ac:dyDescent="0.3">
      <c r="A212" s="7">
        <v>43760</v>
      </c>
      <c r="B212" s="1" t="s">
        <v>1</v>
      </c>
      <c r="C212" s="56">
        <f>'[5]Daily Roster'!$C212</f>
        <v>0</v>
      </c>
      <c r="D212" s="56">
        <f>'[5]Daily Roster'!$D212</f>
        <v>0</v>
      </c>
      <c r="E212" s="56">
        <f>'[5]Daily Roster'!$E212</f>
        <v>0</v>
      </c>
      <c r="F212" s="56">
        <f>'[5]Daily Roster'!$F212</f>
        <v>0</v>
      </c>
      <c r="G212" s="56">
        <f>'[5]Daily Roster'!$G212</f>
        <v>0</v>
      </c>
      <c r="H212" s="56">
        <f>'[5]Daily Roster'!$H212</f>
        <v>0</v>
      </c>
      <c r="I212" s="56">
        <f>'[5]Daily Roster'!$I212</f>
        <v>0</v>
      </c>
      <c r="J212" s="56">
        <f>'[5]Daily Roster'!$J212</f>
        <v>0</v>
      </c>
      <c r="K212" s="56">
        <f>'[5]Daily Roster'!$K212</f>
        <v>0</v>
      </c>
      <c r="L212" s="56">
        <f>'[5]Daily Roster'!$L212</f>
        <v>0</v>
      </c>
      <c r="M212" s="56">
        <f>'[5]Daily Roster'!$M212</f>
        <v>0</v>
      </c>
      <c r="N212" s="56">
        <f>'[5]Daily Roster'!$N212</f>
        <v>0</v>
      </c>
      <c r="O212" s="56">
        <f>'[5]Daily Roster'!$O212</f>
        <v>0</v>
      </c>
      <c r="P212" s="56">
        <f>'[5]Daily Roster'!$P212</f>
        <v>0</v>
      </c>
      <c r="Q212" s="56">
        <f>'[5]Daily Roster'!$Q212</f>
        <v>0</v>
      </c>
      <c r="R212" s="56">
        <f>'[5]Daily Roster'!$R212</f>
        <v>0</v>
      </c>
      <c r="S212" s="56">
        <f>'[5]Daily Roster'!$S212</f>
        <v>0</v>
      </c>
      <c r="T212" s="56">
        <f>'[5]Daily Roster'!$T212</f>
        <v>0</v>
      </c>
    </row>
    <row r="213" spans="1:20" x14ac:dyDescent="0.3">
      <c r="A213" s="7">
        <v>43761</v>
      </c>
      <c r="B213" s="1" t="s">
        <v>2</v>
      </c>
      <c r="C213" s="56">
        <f>'[5]Daily Roster'!$C213</f>
        <v>0</v>
      </c>
      <c r="D213" s="56">
        <f>'[5]Daily Roster'!$D213</f>
        <v>0</v>
      </c>
      <c r="E213" s="56">
        <f>'[5]Daily Roster'!$E213</f>
        <v>0</v>
      </c>
      <c r="F213" s="56">
        <f>'[5]Daily Roster'!$F213</f>
        <v>0</v>
      </c>
      <c r="G213" s="56">
        <f>'[5]Daily Roster'!$G213</f>
        <v>0</v>
      </c>
      <c r="H213" s="56">
        <f>'[5]Daily Roster'!$H213</f>
        <v>0</v>
      </c>
      <c r="I213" s="56">
        <f>'[5]Daily Roster'!$I213</f>
        <v>0</v>
      </c>
      <c r="J213" s="56">
        <f>'[5]Daily Roster'!$J213</f>
        <v>0</v>
      </c>
      <c r="K213" s="56">
        <f>'[5]Daily Roster'!$K213</f>
        <v>0</v>
      </c>
      <c r="L213" s="56">
        <f>'[5]Daily Roster'!$L213</f>
        <v>0</v>
      </c>
      <c r="M213" s="56">
        <f>'[5]Daily Roster'!$M213</f>
        <v>0</v>
      </c>
      <c r="N213" s="56">
        <f>'[5]Daily Roster'!$N213</f>
        <v>0</v>
      </c>
      <c r="O213" s="56">
        <f>'[5]Daily Roster'!$O213</f>
        <v>0</v>
      </c>
      <c r="P213" s="56">
        <f>'[5]Daily Roster'!$P213</f>
        <v>0</v>
      </c>
      <c r="Q213" s="56">
        <f>'[5]Daily Roster'!$Q213</f>
        <v>0</v>
      </c>
      <c r="R213" s="56">
        <f>'[5]Daily Roster'!$R213</f>
        <v>0</v>
      </c>
      <c r="S213" s="56">
        <f>'[5]Daily Roster'!$S213</f>
        <v>0</v>
      </c>
      <c r="T213" s="56">
        <f>'[5]Daily Roster'!$T213</f>
        <v>0</v>
      </c>
    </row>
    <row r="214" spans="1:20" x14ac:dyDescent="0.3">
      <c r="A214" s="7">
        <v>43762</v>
      </c>
      <c r="B214" s="1" t="s">
        <v>3</v>
      </c>
      <c r="C214" s="56">
        <f>'[5]Daily Roster'!$C214</f>
        <v>0</v>
      </c>
      <c r="D214" s="56">
        <f>'[5]Daily Roster'!$D214</f>
        <v>0</v>
      </c>
      <c r="E214" s="56">
        <f>'[5]Daily Roster'!$E214</f>
        <v>0</v>
      </c>
      <c r="F214" s="56">
        <f>'[5]Daily Roster'!$F214</f>
        <v>0</v>
      </c>
      <c r="G214" s="56">
        <f>'[5]Daily Roster'!$G214</f>
        <v>0</v>
      </c>
      <c r="H214" s="56">
        <f>'[5]Daily Roster'!$H214</f>
        <v>0</v>
      </c>
      <c r="I214" s="56">
        <f>'[5]Daily Roster'!$I214</f>
        <v>0</v>
      </c>
      <c r="J214" s="56">
        <f>'[5]Daily Roster'!$J214</f>
        <v>0</v>
      </c>
      <c r="K214" s="56">
        <f>'[5]Daily Roster'!$K214</f>
        <v>0</v>
      </c>
      <c r="L214" s="56">
        <f>'[5]Daily Roster'!$L214</f>
        <v>0</v>
      </c>
      <c r="M214" s="56">
        <f>'[5]Daily Roster'!$M214</f>
        <v>0</v>
      </c>
      <c r="N214" s="56">
        <f>'[5]Daily Roster'!$N214</f>
        <v>0</v>
      </c>
      <c r="O214" s="56">
        <f>'[5]Daily Roster'!$O214</f>
        <v>0</v>
      </c>
      <c r="P214" s="56">
        <f>'[5]Daily Roster'!$P214</f>
        <v>0</v>
      </c>
      <c r="Q214" s="56">
        <f>'[5]Daily Roster'!$Q214</f>
        <v>0</v>
      </c>
      <c r="R214" s="56">
        <f>'[5]Daily Roster'!$R214</f>
        <v>0</v>
      </c>
      <c r="S214" s="56">
        <f>'[5]Daily Roster'!$S214</f>
        <v>0</v>
      </c>
      <c r="T214" s="56">
        <f>'[5]Daily Roster'!$T214</f>
        <v>0</v>
      </c>
    </row>
    <row r="215" spans="1:20" x14ac:dyDescent="0.3">
      <c r="A215" s="7">
        <v>43763</v>
      </c>
      <c r="B215" s="1" t="s">
        <v>4</v>
      </c>
      <c r="C215" s="56">
        <f>'[5]Daily Roster'!$C215</f>
        <v>0</v>
      </c>
      <c r="D215" s="56">
        <f>'[5]Daily Roster'!$D215</f>
        <v>0</v>
      </c>
      <c r="E215" s="56">
        <f>'[5]Daily Roster'!$E215</f>
        <v>0</v>
      </c>
      <c r="F215" s="56">
        <f>'[5]Daily Roster'!$F215</f>
        <v>0</v>
      </c>
      <c r="G215" s="56">
        <f>'[5]Daily Roster'!$G215</f>
        <v>0</v>
      </c>
      <c r="H215" s="56">
        <f>'[5]Daily Roster'!$H215</f>
        <v>0</v>
      </c>
      <c r="I215" s="56">
        <f>'[5]Daily Roster'!$I215</f>
        <v>0</v>
      </c>
      <c r="J215" s="56">
        <f>'[5]Daily Roster'!$J215</f>
        <v>0</v>
      </c>
      <c r="K215" s="56">
        <f>'[5]Daily Roster'!$K215</f>
        <v>0</v>
      </c>
      <c r="L215" s="56">
        <f>'[5]Daily Roster'!$L215</f>
        <v>0</v>
      </c>
      <c r="M215" s="56">
        <f>'[5]Daily Roster'!$M215</f>
        <v>0</v>
      </c>
      <c r="N215" s="56">
        <f>'[5]Daily Roster'!$N215</f>
        <v>0</v>
      </c>
      <c r="O215" s="56">
        <f>'[5]Daily Roster'!$O215</f>
        <v>0</v>
      </c>
      <c r="P215" s="56">
        <f>'[5]Daily Roster'!$P215</f>
        <v>0</v>
      </c>
      <c r="Q215" s="56">
        <f>'[5]Daily Roster'!$Q215</f>
        <v>0</v>
      </c>
      <c r="R215" s="56">
        <f>'[5]Daily Roster'!$R215</f>
        <v>0</v>
      </c>
      <c r="S215" s="56">
        <f>'[5]Daily Roster'!$S215</f>
        <v>0</v>
      </c>
      <c r="T215" s="56">
        <f>'[5]Daily Roster'!$T215</f>
        <v>0</v>
      </c>
    </row>
    <row r="216" spans="1:20" x14ac:dyDescent="0.3">
      <c r="A216" s="7">
        <v>43766</v>
      </c>
      <c r="B216" s="1" t="s">
        <v>5</v>
      </c>
      <c r="C216" s="56">
        <f>'[5]Daily Roster'!$C216</f>
        <v>0</v>
      </c>
      <c r="D216" s="56">
        <f>'[5]Daily Roster'!$D216</f>
        <v>0</v>
      </c>
      <c r="E216" s="56">
        <f>'[5]Daily Roster'!$E216</f>
        <v>0</v>
      </c>
      <c r="F216" s="56">
        <f>'[5]Daily Roster'!$F216</f>
        <v>0</v>
      </c>
      <c r="G216" s="56">
        <f>'[5]Daily Roster'!$G216</f>
        <v>0</v>
      </c>
      <c r="H216" s="56">
        <f>'[5]Daily Roster'!$H216</f>
        <v>0</v>
      </c>
      <c r="I216" s="56">
        <f>'[5]Daily Roster'!$I216</f>
        <v>0</v>
      </c>
      <c r="J216" s="56">
        <f>'[5]Daily Roster'!$J216</f>
        <v>0</v>
      </c>
      <c r="K216" s="56">
        <f>'[5]Daily Roster'!$K216</f>
        <v>0</v>
      </c>
      <c r="L216" s="56">
        <f>'[5]Daily Roster'!$L216</f>
        <v>0</v>
      </c>
      <c r="M216" s="56">
        <f>'[5]Daily Roster'!$M216</f>
        <v>0</v>
      </c>
      <c r="N216" s="56">
        <f>'[5]Daily Roster'!$N216</f>
        <v>0</v>
      </c>
      <c r="O216" s="56">
        <f>'[5]Daily Roster'!$O216</f>
        <v>0</v>
      </c>
      <c r="P216" s="56">
        <f>'[5]Daily Roster'!$P216</f>
        <v>0</v>
      </c>
      <c r="Q216" s="56">
        <f>'[5]Daily Roster'!$Q216</f>
        <v>0</v>
      </c>
      <c r="R216" s="56">
        <f>'[5]Daily Roster'!$R216</f>
        <v>0</v>
      </c>
      <c r="S216" s="56">
        <f>'[5]Daily Roster'!$S216</f>
        <v>0</v>
      </c>
      <c r="T216" s="56">
        <f>'[5]Daily Roster'!$T216</f>
        <v>0</v>
      </c>
    </row>
    <row r="217" spans="1:20" x14ac:dyDescent="0.3">
      <c r="A217" s="7">
        <v>43767</v>
      </c>
      <c r="B217" s="1" t="s">
        <v>1</v>
      </c>
      <c r="C217" s="56">
        <f>'[5]Daily Roster'!$C217</f>
        <v>0</v>
      </c>
      <c r="D217" s="56">
        <f>'[5]Daily Roster'!$D217</f>
        <v>0</v>
      </c>
      <c r="E217" s="56">
        <f>'[5]Daily Roster'!$E217</f>
        <v>0</v>
      </c>
      <c r="F217" s="56">
        <f>'[5]Daily Roster'!$F217</f>
        <v>0</v>
      </c>
      <c r="G217" s="56">
        <f>'[5]Daily Roster'!$G217</f>
        <v>0</v>
      </c>
      <c r="H217" s="56">
        <f>'[5]Daily Roster'!$H217</f>
        <v>0</v>
      </c>
      <c r="I217" s="56">
        <f>'[5]Daily Roster'!$I217</f>
        <v>0</v>
      </c>
      <c r="J217" s="56">
        <f>'[5]Daily Roster'!$J217</f>
        <v>0</v>
      </c>
      <c r="K217" s="56">
        <f>'[5]Daily Roster'!$K217</f>
        <v>0</v>
      </c>
      <c r="L217" s="56">
        <f>'[5]Daily Roster'!$L217</f>
        <v>0</v>
      </c>
      <c r="M217" s="56">
        <f>'[5]Daily Roster'!$M217</f>
        <v>0</v>
      </c>
      <c r="N217" s="56">
        <f>'[5]Daily Roster'!$N217</f>
        <v>0</v>
      </c>
      <c r="O217" s="56">
        <f>'[5]Daily Roster'!$O217</f>
        <v>0</v>
      </c>
      <c r="P217" s="56">
        <f>'[5]Daily Roster'!$P217</f>
        <v>0</v>
      </c>
      <c r="Q217" s="56">
        <f>'[5]Daily Roster'!$Q217</f>
        <v>0</v>
      </c>
      <c r="R217" s="56">
        <f>'[5]Daily Roster'!$R217</f>
        <v>0</v>
      </c>
      <c r="S217" s="56">
        <f>'[5]Daily Roster'!$S217</f>
        <v>0</v>
      </c>
      <c r="T217" s="56">
        <f>'[5]Daily Roster'!$T217</f>
        <v>0</v>
      </c>
    </row>
    <row r="218" spans="1:20" x14ac:dyDescent="0.3">
      <c r="A218" s="7">
        <v>43768</v>
      </c>
      <c r="B218" s="1" t="s">
        <v>2</v>
      </c>
      <c r="C218" s="56">
        <f>'[5]Daily Roster'!$C218</f>
        <v>0</v>
      </c>
      <c r="D218" s="56">
        <f>'[5]Daily Roster'!$D218</f>
        <v>0</v>
      </c>
      <c r="E218" s="56">
        <f>'[5]Daily Roster'!$E218</f>
        <v>0</v>
      </c>
      <c r="F218" s="56">
        <f>'[5]Daily Roster'!$F218</f>
        <v>0</v>
      </c>
      <c r="G218" s="56">
        <f>'[5]Daily Roster'!$G218</f>
        <v>0</v>
      </c>
      <c r="H218" s="56">
        <f>'[5]Daily Roster'!$H218</f>
        <v>0</v>
      </c>
      <c r="I218" s="56">
        <f>'[5]Daily Roster'!$I218</f>
        <v>0</v>
      </c>
      <c r="J218" s="56">
        <f>'[5]Daily Roster'!$J218</f>
        <v>0</v>
      </c>
      <c r="K218" s="56">
        <f>'[5]Daily Roster'!$K218</f>
        <v>0</v>
      </c>
      <c r="L218" s="56">
        <f>'[5]Daily Roster'!$L218</f>
        <v>0</v>
      </c>
      <c r="M218" s="56">
        <f>'[5]Daily Roster'!$M218</f>
        <v>0</v>
      </c>
      <c r="N218" s="56">
        <f>'[5]Daily Roster'!$N218</f>
        <v>0</v>
      </c>
      <c r="O218" s="56">
        <f>'[5]Daily Roster'!$O218</f>
        <v>0</v>
      </c>
      <c r="P218" s="56">
        <f>'[5]Daily Roster'!$P218</f>
        <v>0</v>
      </c>
      <c r="Q218" s="56">
        <f>'[5]Daily Roster'!$Q218</f>
        <v>0</v>
      </c>
      <c r="R218" s="56">
        <f>'[5]Daily Roster'!$R218</f>
        <v>0</v>
      </c>
      <c r="S218" s="56">
        <f>'[5]Daily Roster'!$S218</f>
        <v>0</v>
      </c>
      <c r="T218" s="56">
        <f>'[5]Daily Roster'!$T218</f>
        <v>0</v>
      </c>
    </row>
    <row r="219" spans="1:20" x14ac:dyDescent="0.3">
      <c r="A219" s="7">
        <v>43769</v>
      </c>
      <c r="B219" s="1" t="s">
        <v>3</v>
      </c>
      <c r="C219" s="56">
        <f>'[5]Daily Roster'!$C219</f>
        <v>0</v>
      </c>
      <c r="D219" s="56">
        <f>'[5]Daily Roster'!$D219</f>
        <v>0</v>
      </c>
      <c r="E219" s="56">
        <f>'[5]Daily Roster'!$E219</f>
        <v>0</v>
      </c>
      <c r="F219" s="56">
        <f>'[5]Daily Roster'!$F219</f>
        <v>0</v>
      </c>
      <c r="G219" s="56">
        <f>'[5]Daily Roster'!$G219</f>
        <v>0</v>
      </c>
      <c r="H219" s="56">
        <f>'[5]Daily Roster'!$H219</f>
        <v>0</v>
      </c>
      <c r="I219" s="56">
        <f>'[5]Daily Roster'!$I219</f>
        <v>0</v>
      </c>
      <c r="J219" s="56">
        <f>'[5]Daily Roster'!$J219</f>
        <v>0</v>
      </c>
      <c r="K219" s="56">
        <f>'[5]Daily Roster'!$K219</f>
        <v>0</v>
      </c>
      <c r="L219" s="56">
        <f>'[5]Daily Roster'!$L219</f>
        <v>0</v>
      </c>
      <c r="M219" s="56">
        <f>'[5]Daily Roster'!$M219</f>
        <v>0</v>
      </c>
      <c r="N219" s="56">
        <f>'[5]Daily Roster'!$N219</f>
        <v>0</v>
      </c>
      <c r="O219" s="56">
        <f>'[5]Daily Roster'!$O219</f>
        <v>0</v>
      </c>
      <c r="P219" s="56">
        <f>'[5]Daily Roster'!$P219</f>
        <v>0</v>
      </c>
      <c r="Q219" s="56">
        <f>'[5]Daily Roster'!$Q219</f>
        <v>0</v>
      </c>
      <c r="R219" s="56">
        <f>'[5]Daily Roster'!$R219</f>
        <v>0</v>
      </c>
      <c r="S219" s="56">
        <f>'[5]Daily Roster'!$S219</f>
        <v>0</v>
      </c>
      <c r="T219" s="56">
        <f>'[5]Daily Roster'!$T219</f>
        <v>0</v>
      </c>
    </row>
    <row r="220" spans="1:20" x14ac:dyDescent="0.3">
      <c r="A220" s="7">
        <v>43770</v>
      </c>
      <c r="B220" s="1" t="s">
        <v>4</v>
      </c>
      <c r="C220" s="56">
        <f>'[5]Daily Roster'!$C220</f>
        <v>0</v>
      </c>
      <c r="D220" s="56">
        <f>'[5]Daily Roster'!$D220</f>
        <v>0</v>
      </c>
      <c r="E220" s="56">
        <f>'[5]Daily Roster'!$E220</f>
        <v>0</v>
      </c>
      <c r="F220" s="56">
        <f>'[5]Daily Roster'!$F220</f>
        <v>0</v>
      </c>
      <c r="G220" s="56">
        <f>'[5]Daily Roster'!$G220</f>
        <v>0</v>
      </c>
      <c r="H220" s="56">
        <f>'[5]Daily Roster'!$H220</f>
        <v>0</v>
      </c>
      <c r="I220" s="56">
        <f>'[5]Daily Roster'!$I220</f>
        <v>0</v>
      </c>
      <c r="J220" s="56">
        <f>'[5]Daily Roster'!$J220</f>
        <v>0</v>
      </c>
      <c r="K220" s="56">
        <f>'[5]Daily Roster'!$K220</f>
        <v>0</v>
      </c>
      <c r="L220" s="56">
        <f>'[5]Daily Roster'!$L220</f>
        <v>0</v>
      </c>
      <c r="M220" s="56">
        <f>'[5]Daily Roster'!$M220</f>
        <v>0</v>
      </c>
      <c r="N220" s="56">
        <f>'[5]Daily Roster'!$N220</f>
        <v>0</v>
      </c>
      <c r="O220" s="56">
        <f>'[5]Daily Roster'!$O220</f>
        <v>0</v>
      </c>
      <c r="P220" s="56">
        <f>'[5]Daily Roster'!$P220</f>
        <v>0</v>
      </c>
      <c r="Q220" s="56">
        <f>'[5]Daily Roster'!$Q220</f>
        <v>0</v>
      </c>
      <c r="R220" s="56">
        <f>'[5]Daily Roster'!$R220</f>
        <v>0</v>
      </c>
      <c r="S220" s="56">
        <f>'[5]Daily Roster'!$S220</f>
        <v>0</v>
      </c>
      <c r="T220" s="56">
        <f>'[5]Daily Roster'!$T220</f>
        <v>0</v>
      </c>
    </row>
    <row r="221" spans="1:20" x14ac:dyDescent="0.3">
      <c r="A221" s="7">
        <v>43773</v>
      </c>
      <c r="B221" s="1" t="s">
        <v>5</v>
      </c>
      <c r="C221" s="56">
        <f>'[5]Daily Roster'!$C221</f>
        <v>0</v>
      </c>
      <c r="D221" s="56">
        <f>'[5]Daily Roster'!$D221</f>
        <v>0</v>
      </c>
      <c r="E221" s="56">
        <f>'[5]Daily Roster'!$E221</f>
        <v>0</v>
      </c>
      <c r="F221" s="56">
        <f>'[5]Daily Roster'!$F221</f>
        <v>0</v>
      </c>
      <c r="G221" s="56">
        <f>'[5]Daily Roster'!$G221</f>
        <v>0</v>
      </c>
      <c r="H221" s="56">
        <f>'[5]Daily Roster'!$H221</f>
        <v>0</v>
      </c>
      <c r="I221" s="56">
        <f>'[5]Daily Roster'!$I221</f>
        <v>0</v>
      </c>
      <c r="J221" s="56">
        <f>'[5]Daily Roster'!$J221</f>
        <v>0</v>
      </c>
      <c r="K221" s="56">
        <f>'[5]Daily Roster'!$K221</f>
        <v>0</v>
      </c>
      <c r="L221" s="56">
        <f>'[5]Daily Roster'!$L221</f>
        <v>0</v>
      </c>
      <c r="M221" s="56">
        <f>'[5]Daily Roster'!$M221</f>
        <v>0</v>
      </c>
      <c r="N221" s="56">
        <f>'[5]Daily Roster'!$N221</f>
        <v>0</v>
      </c>
      <c r="O221" s="56">
        <f>'[5]Daily Roster'!$O221</f>
        <v>0</v>
      </c>
      <c r="P221" s="56">
        <f>'[5]Daily Roster'!$P221</f>
        <v>0</v>
      </c>
      <c r="Q221" s="56">
        <f>'[5]Daily Roster'!$Q221</f>
        <v>0</v>
      </c>
      <c r="R221" s="56">
        <f>'[5]Daily Roster'!$R221</f>
        <v>0</v>
      </c>
      <c r="S221" s="56">
        <f>'[5]Daily Roster'!$S221</f>
        <v>0</v>
      </c>
      <c r="T221" s="56">
        <f>'[5]Daily Roster'!$T221</f>
        <v>0</v>
      </c>
    </row>
    <row r="222" spans="1:20" x14ac:dyDescent="0.3">
      <c r="A222" s="7">
        <v>43774</v>
      </c>
      <c r="B222" s="1" t="s">
        <v>1</v>
      </c>
      <c r="C222" s="56">
        <f>'[5]Daily Roster'!$C222</f>
        <v>0</v>
      </c>
      <c r="D222" s="56">
        <f>'[5]Daily Roster'!$D222</f>
        <v>0</v>
      </c>
      <c r="E222" s="56">
        <f>'[5]Daily Roster'!$E222</f>
        <v>0</v>
      </c>
      <c r="F222" s="56">
        <f>'[5]Daily Roster'!$F222</f>
        <v>0</v>
      </c>
      <c r="G222" s="56">
        <f>'[5]Daily Roster'!$G222</f>
        <v>0</v>
      </c>
      <c r="H222" s="56">
        <f>'[5]Daily Roster'!$H222</f>
        <v>0</v>
      </c>
      <c r="I222" s="56">
        <f>'[5]Daily Roster'!$I222</f>
        <v>0</v>
      </c>
      <c r="J222" s="56">
        <f>'[5]Daily Roster'!$J222</f>
        <v>0</v>
      </c>
      <c r="K222" s="56">
        <f>'[5]Daily Roster'!$K222</f>
        <v>0</v>
      </c>
      <c r="L222" s="56">
        <f>'[5]Daily Roster'!$L222</f>
        <v>0</v>
      </c>
      <c r="M222" s="56">
        <f>'[5]Daily Roster'!$M222</f>
        <v>0</v>
      </c>
      <c r="N222" s="56">
        <f>'[5]Daily Roster'!$N222</f>
        <v>0</v>
      </c>
      <c r="O222" s="56">
        <f>'[5]Daily Roster'!$O222</f>
        <v>0</v>
      </c>
      <c r="P222" s="56">
        <f>'[5]Daily Roster'!$P222</f>
        <v>0</v>
      </c>
      <c r="Q222" s="56">
        <f>'[5]Daily Roster'!$Q222</f>
        <v>0</v>
      </c>
      <c r="R222" s="56">
        <f>'[5]Daily Roster'!$R222</f>
        <v>0</v>
      </c>
      <c r="S222" s="56">
        <f>'[5]Daily Roster'!$S222</f>
        <v>0</v>
      </c>
      <c r="T222" s="56">
        <f>'[5]Daily Roster'!$T222</f>
        <v>0</v>
      </c>
    </row>
    <row r="223" spans="1:20" x14ac:dyDescent="0.3">
      <c r="A223" s="7">
        <v>43775</v>
      </c>
      <c r="B223" s="1" t="s">
        <v>2</v>
      </c>
      <c r="C223" s="56">
        <f>'[5]Daily Roster'!$C223</f>
        <v>0</v>
      </c>
      <c r="D223" s="56">
        <f>'[5]Daily Roster'!$D223</f>
        <v>0</v>
      </c>
      <c r="E223" s="56">
        <f>'[5]Daily Roster'!$E223</f>
        <v>0</v>
      </c>
      <c r="F223" s="56">
        <f>'[5]Daily Roster'!$F223</f>
        <v>0</v>
      </c>
      <c r="G223" s="56">
        <f>'[5]Daily Roster'!$G223</f>
        <v>0</v>
      </c>
      <c r="H223" s="56">
        <f>'[5]Daily Roster'!$H223</f>
        <v>0</v>
      </c>
      <c r="I223" s="56">
        <f>'[5]Daily Roster'!$I223</f>
        <v>0</v>
      </c>
      <c r="J223" s="56">
        <f>'[5]Daily Roster'!$J223</f>
        <v>0</v>
      </c>
      <c r="K223" s="56">
        <f>'[5]Daily Roster'!$K223</f>
        <v>0</v>
      </c>
      <c r="L223" s="56">
        <f>'[5]Daily Roster'!$L223</f>
        <v>0</v>
      </c>
      <c r="M223" s="56">
        <f>'[5]Daily Roster'!$M223</f>
        <v>0</v>
      </c>
      <c r="N223" s="56">
        <f>'[5]Daily Roster'!$N223</f>
        <v>0</v>
      </c>
      <c r="O223" s="56">
        <f>'[5]Daily Roster'!$O223</f>
        <v>0</v>
      </c>
      <c r="P223" s="56">
        <f>'[5]Daily Roster'!$P223</f>
        <v>0</v>
      </c>
      <c r="Q223" s="56">
        <f>'[5]Daily Roster'!$Q223</f>
        <v>0</v>
      </c>
      <c r="R223" s="56">
        <f>'[5]Daily Roster'!$R223</f>
        <v>0</v>
      </c>
      <c r="S223" s="56">
        <f>'[5]Daily Roster'!$S223</f>
        <v>0</v>
      </c>
      <c r="T223" s="56">
        <f>'[5]Daily Roster'!$T223</f>
        <v>0</v>
      </c>
    </row>
    <row r="224" spans="1:20" x14ac:dyDescent="0.3">
      <c r="A224" s="7">
        <v>43776</v>
      </c>
      <c r="B224" s="1" t="s">
        <v>3</v>
      </c>
      <c r="C224" s="56">
        <f>'[5]Daily Roster'!$C224</f>
        <v>0</v>
      </c>
      <c r="D224" s="56">
        <f>'[5]Daily Roster'!$D224</f>
        <v>0</v>
      </c>
      <c r="E224" s="56">
        <f>'[5]Daily Roster'!$E224</f>
        <v>0</v>
      </c>
      <c r="F224" s="56">
        <f>'[5]Daily Roster'!$F224</f>
        <v>0</v>
      </c>
      <c r="G224" s="56">
        <f>'[5]Daily Roster'!$G224</f>
        <v>0</v>
      </c>
      <c r="H224" s="56">
        <f>'[5]Daily Roster'!$H224</f>
        <v>0</v>
      </c>
      <c r="I224" s="56">
        <f>'[5]Daily Roster'!$I224</f>
        <v>0</v>
      </c>
      <c r="J224" s="56">
        <f>'[5]Daily Roster'!$J224</f>
        <v>0</v>
      </c>
      <c r="K224" s="56">
        <f>'[5]Daily Roster'!$K224</f>
        <v>0</v>
      </c>
      <c r="L224" s="56">
        <f>'[5]Daily Roster'!$L224</f>
        <v>0</v>
      </c>
      <c r="M224" s="56">
        <f>'[5]Daily Roster'!$M224</f>
        <v>0</v>
      </c>
      <c r="N224" s="56">
        <f>'[5]Daily Roster'!$N224</f>
        <v>0</v>
      </c>
      <c r="O224" s="56">
        <f>'[5]Daily Roster'!$O224</f>
        <v>0</v>
      </c>
      <c r="P224" s="56">
        <f>'[5]Daily Roster'!$P224</f>
        <v>0</v>
      </c>
      <c r="Q224" s="56">
        <f>'[5]Daily Roster'!$Q224</f>
        <v>0</v>
      </c>
      <c r="R224" s="56">
        <f>'[5]Daily Roster'!$R224</f>
        <v>0</v>
      </c>
      <c r="S224" s="56">
        <f>'[5]Daily Roster'!$S224</f>
        <v>0</v>
      </c>
      <c r="T224" s="56">
        <f>'[5]Daily Roster'!$T224</f>
        <v>0</v>
      </c>
    </row>
    <row r="225" spans="1:20" x14ac:dyDescent="0.3">
      <c r="A225" s="7">
        <v>43777</v>
      </c>
      <c r="B225" s="1" t="s">
        <v>4</v>
      </c>
      <c r="C225" s="56">
        <f>'[5]Daily Roster'!$C225</f>
        <v>0</v>
      </c>
      <c r="D225" s="56">
        <f>'[5]Daily Roster'!$D225</f>
        <v>0</v>
      </c>
      <c r="E225" s="56">
        <f>'[5]Daily Roster'!$E225</f>
        <v>0</v>
      </c>
      <c r="F225" s="56">
        <f>'[5]Daily Roster'!$F225</f>
        <v>0</v>
      </c>
      <c r="G225" s="56">
        <f>'[5]Daily Roster'!$G225</f>
        <v>0</v>
      </c>
      <c r="H225" s="56">
        <f>'[5]Daily Roster'!$H225</f>
        <v>0</v>
      </c>
      <c r="I225" s="56">
        <f>'[5]Daily Roster'!$I225</f>
        <v>0</v>
      </c>
      <c r="J225" s="56">
        <f>'[5]Daily Roster'!$J225</f>
        <v>0</v>
      </c>
      <c r="K225" s="56">
        <f>'[5]Daily Roster'!$K225</f>
        <v>0</v>
      </c>
      <c r="L225" s="56">
        <f>'[5]Daily Roster'!$L225</f>
        <v>0</v>
      </c>
      <c r="M225" s="56">
        <f>'[5]Daily Roster'!$M225</f>
        <v>0</v>
      </c>
      <c r="N225" s="56">
        <f>'[5]Daily Roster'!$N225</f>
        <v>0</v>
      </c>
      <c r="O225" s="56">
        <f>'[5]Daily Roster'!$O225</f>
        <v>0</v>
      </c>
      <c r="P225" s="56">
        <f>'[5]Daily Roster'!$P225</f>
        <v>0</v>
      </c>
      <c r="Q225" s="56">
        <f>'[5]Daily Roster'!$Q225</f>
        <v>0</v>
      </c>
      <c r="R225" s="56">
        <f>'[5]Daily Roster'!$R225</f>
        <v>0</v>
      </c>
      <c r="S225" s="56">
        <f>'[5]Daily Roster'!$S225</f>
        <v>0</v>
      </c>
      <c r="T225" s="56">
        <f>'[5]Daily Roster'!$T225</f>
        <v>0</v>
      </c>
    </row>
    <row r="226" spans="1:20" x14ac:dyDescent="0.3">
      <c r="A226" s="7">
        <v>43780</v>
      </c>
      <c r="B226" s="1" t="s">
        <v>5</v>
      </c>
      <c r="C226" s="56">
        <f>'[5]Daily Roster'!$C226</f>
        <v>0</v>
      </c>
      <c r="D226" s="56">
        <f>'[5]Daily Roster'!$D226</f>
        <v>0</v>
      </c>
      <c r="E226" s="56">
        <f>'[5]Daily Roster'!$E226</f>
        <v>0</v>
      </c>
      <c r="F226" s="56">
        <f>'[5]Daily Roster'!$F226</f>
        <v>0</v>
      </c>
      <c r="G226" s="56">
        <f>'[5]Daily Roster'!$G226</f>
        <v>0</v>
      </c>
      <c r="H226" s="56">
        <f>'[5]Daily Roster'!$H226</f>
        <v>0</v>
      </c>
      <c r="I226" s="56">
        <f>'[5]Daily Roster'!$I226</f>
        <v>0</v>
      </c>
      <c r="J226" s="56">
        <f>'[5]Daily Roster'!$J226</f>
        <v>0</v>
      </c>
      <c r="K226" s="56">
        <f>'[5]Daily Roster'!$K226</f>
        <v>0</v>
      </c>
      <c r="L226" s="56">
        <f>'[5]Daily Roster'!$L226</f>
        <v>0</v>
      </c>
      <c r="M226" s="56">
        <f>'[5]Daily Roster'!$M226</f>
        <v>0</v>
      </c>
      <c r="N226" s="56">
        <f>'[5]Daily Roster'!$N226</f>
        <v>0</v>
      </c>
      <c r="O226" s="56">
        <f>'[5]Daily Roster'!$O226</f>
        <v>0</v>
      </c>
      <c r="P226" s="56">
        <f>'[5]Daily Roster'!$P226</f>
        <v>0</v>
      </c>
      <c r="Q226" s="56">
        <f>'[5]Daily Roster'!$Q226</f>
        <v>0</v>
      </c>
      <c r="R226" s="56">
        <f>'[5]Daily Roster'!$R226</f>
        <v>0</v>
      </c>
      <c r="S226" s="56">
        <f>'[5]Daily Roster'!$S226</f>
        <v>0</v>
      </c>
      <c r="T226" s="56">
        <f>'[5]Daily Roster'!$T226</f>
        <v>0</v>
      </c>
    </row>
    <row r="227" spans="1:20" x14ac:dyDescent="0.3">
      <c r="A227" s="7">
        <v>43781</v>
      </c>
      <c r="B227" s="1" t="s">
        <v>1</v>
      </c>
      <c r="C227" s="56">
        <f>'[5]Daily Roster'!$C227</f>
        <v>0</v>
      </c>
      <c r="D227" s="56">
        <f>'[5]Daily Roster'!$D227</f>
        <v>0</v>
      </c>
      <c r="E227" s="56">
        <f>'[5]Daily Roster'!$E227</f>
        <v>0</v>
      </c>
      <c r="F227" s="56">
        <f>'[5]Daily Roster'!$F227</f>
        <v>0</v>
      </c>
      <c r="G227" s="56">
        <f>'[5]Daily Roster'!$G227</f>
        <v>0</v>
      </c>
      <c r="H227" s="56">
        <f>'[5]Daily Roster'!$H227</f>
        <v>0</v>
      </c>
      <c r="I227" s="56">
        <f>'[5]Daily Roster'!$I227</f>
        <v>0</v>
      </c>
      <c r="J227" s="56">
        <f>'[5]Daily Roster'!$J227</f>
        <v>0</v>
      </c>
      <c r="K227" s="56">
        <f>'[5]Daily Roster'!$K227</f>
        <v>0</v>
      </c>
      <c r="L227" s="56">
        <f>'[5]Daily Roster'!$L227</f>
        <v>0</v>
      </c>
      <c r="M227" s="56">
        <f>'[5]Daily Roster'!$M227</f>
        <v>0</v>
      </c>
      <c r="N227" s="56">
        <f>'[5]Daily Roster'!$N227</f>
        <v>0</v>
      </c>
      <c r="O227" s="56">
        <f>'[5]Daily Roster'!$O227</f>
        <v>0</v>
      </c>
      <c r="P227" s="56">
        <f>'[5]Daily Roster'!$P227</f>
        <v>0</v>
      </c>
      <c r="Q227" s="56">
        <f>'[5]Daily Roster'!$Q227</f>
        <v>0</v>
      </c>
      <c r="R227" s="56">
        <f>'[5]Daily Roster'!$R227</f>
        <v>0</v>
      </c>
      <c r="S227" s="56">
        <f>'[5]Daily Roster'!$S227</f>
        <v>0</v>
      </c>
      <c r="T227" s="56">
        <f>'[5]Daily Roster'!$T227</f>
        <v>0</v>
      </c>
    </row>
    <row r="228" spans="1:20" x14ac:dyDescent="0.3">
      <c r="A228" s="7">
        <v>43782</v>
      </c>
      <c r="B228" s="1" t="s">
        <v>2</v>
      </c>
      <c r="C228" s="56">
        <f>'[5]Daily Roster'!$C228</f>
        <v>0</v>
      </c>
      <c r="D228" s="56">
        <f>'[5]Daily Roster'!$D228</f>
        <v>0</v>
      </c>
      <c r="E228" s="56">
        <f>'[5]Daily Roster'!$E228</f>
        <v>0</v>
      </c>
      <c r="F228" s="56">
        <f>'[5]Daily Roster'!$F228</f>
        <v>0</v>
      </c>
      <c r="G228" s="56">
        <f>'[5]Daily Roster'!$G228</f>
        <v>0</v>
      </c>
      <c r="H228" s="56">
        <f>'[5]Daily Roster'!$H228</f>
        <v>0</v>
      </c>
      <c r="I228" s="56">
        <f>'[5]Daily Roster'!$I228</f>
        <v>0</v>
      </c>
      <c r="J228" s="56">
        <f>'[5]Daily Roster'!$J228</f>
        <v>0</v>
      </c>
      <c r="K228" s="56">
        <f>'[5]Daily Roster'!$K228</f>
        <v>0</v>
      </c>
      <c r="L228" s="56">
        <f>'[5]Daily Roster'!$L228</f>
        <v>0</v>
      </c>
      <c r="M228" s="56">
        <f>'[5]Daily Roster'!$M228</f>
        <v>0</v>
      </c>
      <c r="N228" s="56">
        <f>'[5]Daily Roster'!$N228</f>
        <v>0</v>
      </c>
      <c r="O228" s="56">
        <f>'[5]Daily Roster'!$O228</f>
        <v>0</v>
      </c>
      <c r="P228" s="56">
        <f>'[5]Daily Roster'!$P228</f>
        <v>0</v>
      </c>
      <c r="Q228" s="56">
        <f>'[5]Daily Roster'!$Q228</f>
        <v>0</v>
      </c>
      <c r="R228" s="56">
        <f>'[5]Daily Roster'!$R228</f>
        <v>0</v>
      </c>
      <c r="S228" s="56">
        <f>'[5]Daily Roster'!$S228</f>
        <v>0</v>
      </c>
      <c r="T228" s="56">
        <f>'[5]Daily Roster'!$T228</f>
        <v>0</v>
      </c>
    </row>
    <row r="229" spans="1:20" x14ac:dyDescent="0.3">
      <c r="A229" s="7">
        <v>43783</v>
      </c>
      <c r="B229" s="1" t="s">
        <v>3</v>
      </c>
      <c r="C229" s="56">
        <f>'[5]Daily Roster'!$C229</f>
        <v>0</v>
      </c>
      <c r="D229" s="56">
        <f>'[5]Daily Roster'!$D229</f>
        <v>0</v>
      </c>
      <c r="E229" s="56">
        <f>'[5]Daily Roster'!$E229</f>
        <v>0</v>
      </c>
      <c r="F229" s="56">
        <f>'[5]Daily Roster'!$F229</f>
        <v>0</v>
      </c>
      <c r="G229" s="56">
        <f>'[5]Daily Roster'!$G229</f>
        <v>0</v>
      </c>
      <c r="H229" s="56">
        <f>'[5]Daily Roster'!$H229</f>
        <v>0</v>
      </c>
      <c r="I229" s="56">
        <f>'[5]Daily Roster'!$I229</f>
        <v>0</v>
      </c>
      <c r="J229" s="56">
        <f>'[5]Daily Roster'!$J229</f>
        <v>0</v>
      </c>
      <c r="K229" s="56">
        <f>'[5]Daily Roster'!$K229</f>
        <v>0</v>
      </c>
      <c r="L229" s="56">
        <f>'[5]Daily Roster'!$L229</f>
        <v>0</v>
      </c>
      <c r="M229" s="56">
        <f>'[5]Daily Roster'!$M229</f>
        <v>0</v>
      </c>
      <c r="N229" s="56">
        <f>'[5]Daily Roster'!$N229</f>
        <v>0</v>
      </c>
      <c r="O229" s="56">
        <f>'[5]Daily Roster'!$O229</f>
        <v>0</v>
      </c>
      <c r="P229" s="56">
        <f>'[5]Daily Roster'!$P229</f>
        <v>0</v>
      </c>
      <c r="Q229" s="56">
        <f>'[5]Daily Roster'!$Q229</f>
        <v>0</v>
      </c>
      <c r="R229" s="56">
        <f>'[5]Daily Roster'!$R229</f>
        <v>0</v>
      </c>
      <c r="S229" s="56">
        <f>'[5]Daily Roster'!$S229</f>
        <v>0</v>
      </c>
      <c r="T229" s="56">
        <f>'[5]Daily Roster'!$T229</f>
        <v>0</v>
      </c>
    </row>
    <row r="230" spans="1:20" x14ac:dyDescent="0.3">
      <c r="A230" s="7">
        <v>43784</v>
      </c>
      <c r="B230" s="1" t="s">
        <v>4</v>
      </c>
      <c r="C230" s="56">
        <f>'[5]Daily Roster'!$C230</f>
        <v>0</v>
      </c>
      <c r="D230" s="56">
        <f>'[5]Daily Roster'!$D230</f>
        <v>0</v>
      </c>
      <c r="E230" s="56">
        <f>'[5]Daily Roster'!$E230</f>
        <v>0</v>
      </c>
      <c r="F230" s="56">
        <f>'[5]Daily Roster'!$F230</f>
        <v>0</v>
      </c>
      <c r="G230" s="56">
        <f>'[5]Daily Roster'!$G230</f>
        <v>0</v>
      </c>
      <c r="H230" s="56">
        <f>'[5]Daily Roster'!$H230</f>
        <v>0</v>
      </c>
      <c r="I230" s="56">
        <f>'[5]Daily Roster'!$I230</f>
        <v>0</v>
      </c>
      <c r="J230" s="56">
        <f>'[5]Daily Roster'!$J230</f>
        <v>0</v>
      </c>
      <c r="K230" s="56">
        <f>'[5]Daily Roster'!$K230</f>
        <v>0</v>
      </c>
      <c r="L230" s="56">
        <f>'[5]Daily Roster'!$L230</f>
        <v>0</v>
      </c>
      <c r="M230" s="56">
        <f>'[5]Daily Roster'!$M230</f>
        <v>0</v>
      </c>
      <c r="N230" s="56">
        <f>'[5]Daily Roster'!$N230</f>
        <v>0</v>
      </c>
      <c r="O230" s="56">
        <f>'[5]Daily Roster'!$O230</f>
        <v>0</v>
      </c>
      <c r="P230" s="56">
        <f>'[5]Daily Roster'!$P230</f>
        <v>0</v>
      </c>
      <c r="Q230" s="56">
        <f>'[5]Daily Roster'!$Q230</f>
        <v>0</v>
      </c>
      <c r="R230" s="56">
        <f>'[5]Daily Roster'!$R230</f>
        <v>0</v>
      </c>
      <c r="S230" s="56">
        <f>'[5]Daily Roster'!$S230</f>
        <v>0</v>
      </c>
      <c r="T230" s="56">
        <f>'[5]Daily Roster'!$T230</f>
        <v>0</v>
      </c>
    </row>
    <row r="231" spans="1:20" x14ac:dyDescent="0.3">
      <c r="A231" s="7">
        <v>43787</v>
      </c>
      <c r="B231" s="1" t="s">
        <v>5</v>
      </c>
      <c r="C231" s="56">
        <f>'[5]Daily Roster'!$C231</f>
        <v>0</v>
      </c>
      <c r="D231" s="56">
        <f>'[5]Daily Roster'!$D231</f>
        <v>0</v>
      </c>
      <c r="E231" s="56">
        <f>'[5]Daily Roster'!$E231</f>
        <v>0</v>
      </c>
      <c r="F231" s="56">
        <f>'[5]Daily Roster'!$F231</f>
        <v>0</v>
      </c>
      <c r="G231" s="56">
        <f>'[5]Daily Roster'!$G231</f>
        <v>0</v>
      </c>
      <c r="H231" s="56">
        <f>'[5]Daily Roster'!$H231</f>
        <v>0</v>
      </c>
      <c r="I231" s="56">
        <f>'[5]Daily Roster'!$I231</f>
        <v>0</v>
      </c>
      <c r="J231" s="56">
        <f>'[5]Daily Roster'!$J231</f>
        <v>0</v>
      </c>
      <c r="K231" s="56">
        <f>'[5]Daily Roster'!$K231</f>
        <v>0</v>
      </c>
      <c r="L231" s="56">
        <f>'[5]Daily Roster'!$L231</f>
        <v>0</v>
      </c>
      <c r="M231" s="56">
        <f>'[5]Daily Roster'!$M231</f>
        <v>0</v>
      </c>
      <c r="N231" s="56">
        <f>'[5]Daily Roster'!$N231</f>
        <v>0</v>
      </c>
      <c r="O231" s="56">
        <f>'[5]Daily Roster'!$O231</f>
        <v>0</v>
      </c>
      <c r="P231" s="56">
        <f>'[5]Daily Roster'!$P231</f>
        <v>0</v>
      </c>
      <c r="Q231" s="56">
        <f>'[5]Daily Roster'!$Q231</f>
        <v>0</v>
      </c>
      <c r="R231" s="56">
        <f>'[5]Daily Roster'!$R231</f>
        <v>0</v>
      </c>
      <c r="S231" s="56">
        <f>'[5]Daily Roster'!$S231</f>
        <v>0</v>
      </c>
      <c r="T231" s="56">
        <f>'[5]Daily Roster'!$T231</f>
        <v>0</v>
      </c>
    </row>
    <row r="232" spans="1:20" x14ac:dyDescent="0.3">
      <c r="A232" s="7">
        <v>43788</v>
      </c>
      <c r="B232" s="1" t="s">
        <v>1</v>
      </c>
      <c r="C232" s="56">
        <f>'[5]Daily Roster'!$C232</f>
        <v>0</v>
      </c>
      <c r="D232" s="56">
        <f>'[5]Daily Roster'!$D232</f>
        <v>0</v>
      </c>
      <c r="E232" s="56">
        <f>'[5]Daily Roster'!$E232</f>
        <v>0</v>
      </c>
      <c r="F232" s="56">
        <f>'[5]Daily Roster'!$F232</f>
        <v>0</v>
      </c>
      <c r="G232" s="56">
        <f>'[5]Daily Roster'!$G232</f>
        <v>0</v>
      </c>
      <c r="H232" s="56">
        <f>'[5]Daily Roster'!$H232</f>
        <v>0</v>
      </c>
      <c r="I232" s="56">
        <f>'[5]Daily Roster'!$I232</f>
        <v>0</v>
      </c>
      <c r="J232" s="56">
        <f>'[5]Daily Roster'!$J232</f>
        <v>0</v>
      </c>
      <c r="K232" s="56">
        <f>'[5]Daily Roster'!$K232</f>
        <v>0</v>
      </c>
      <c r="L232" s="56">
        <f>'[5]Daily Roster'!$L232</f>
        <v>0</v>
      </c>
      <c r="M232" s="56">
        <f>'[5]Daily Roster'!$M232</f>
        <v>0</v>
      </c>
      <c r="N232" s="56">
        <f>'[5]Daily Roster'!$N232</f>
        <v>0</v>
      </c>
      <c r="O232" s="56">
        <f>'[5]Daily Roster'!$O232</f>
        <v>0</v>
      </c>
      <c r="P232" s="56">
        <f>'[5]Daily Roster'!$P232</f>
        <v>0</v>
      </c>
      <c r="Q232" s="56">
        <f>'[5]Daily Roster'!$Q232</f>
        <v>0</v>
      </c>
      <c r="R232" s="56">
        <f>'[5]Daily Roster'!$R232</f>
        <v>0</v>
      </c>
      <c r="S232" s="56">
        <f>'[5]Daily Roster'!$S232</f>
        <v>0</v>
      </c>
      <c r="T232" s="56">
        <f>'[5]Daily Roster'!$T232</f>
        <v>0</v>
      </c>
    </row>
    <row r="233" spans="1:20" x14ac:dyDescent="0.3">
      <c r="A233" s="7">
        <v>43789</v>
      </c>
      <c r="B233" s="1" t="s">
        <v>2</v>
      </c>
      <c r="C233" s="56">
        <f>'[5]Daily Roster'!$C233</f>
        <v>0</v>
      </c>
      <c r="D233" s="56">
        <f>'[5]Daily Roster'!$D233</f>
        <v>0</v>
      </c>
      <c r="E233" s="56">
        <f>'[5]Daily Roster'!$E233</f>
        <v>0</v>
      </c>
      <c r="F233" s="56">
        <f>'[5]Daily Roster'!$F233</f>
        <v>0</v>
      </c>
      <c r="G233" s="56">
        <f>'[5]Daily Roster'!$G233</f>
        <v>0</v>
      </c>
      <c r="H233" s="56">
        <f>'[5]Daily Roster'!$H233</f>
        <v>0</v>
      </c>
      <c r="I233" s="56">
        <f>'[5]Daily Roster'!$I233</f>
        <v>0</v>
      </c>
      <c r="J233" s="56">
        <f>'[5]Daily Roster'!$J233</f>
        <v>0</v>
      </c>
      <c r="K233" s="56">
        <f>'[5]Daily Roster'!$K233</f>
        <v>0</v>
      </c>
      <c r="L233" s="56">
        <f>'[5]Daily Roster'!$L233</f>
        <v>0</v>
      </c>
      <c r="M233" s="56">
        <f>'[5]Daily Roster'!$M233</f>
        <v>0</v>
      </c>
      <c r="N233" s="56">
        <f>'[5]Daily Roster'!$N233</f>
        <v>0</v>
      </c>
      <c r="O233" s="56">
        <f>'[5]Daily Roster'!$O233</f>
        <v>0</v>
      </c>
      <c r="P233" s="56">
        <f>'[5]Daily Roster'!$P233</f>
        <v>0</v>
      </c>
      <c r="Q233" s="56">
        <f>'[5]Daily Roster'!$Q233</f>
        <v>0</v>
      </c>
      <c r="R233" s="56">
        <f>'[5]Daily Roster'!$R233</f>
        <v>0</v>
      </c>
      <c r="S233" s="56">
        <f>'[5]Daily Roster'!$S233</f>
        <v>0</v>
      </c>
      <c r="T233" s="56">
        <f>'[5]Daily Roster'!$T233</f>
        <v>0</v>
      </c>
    </row>
    <row r="234" spans="1:20" x14ac:dyDescent="0.3">
      <c r="A234" s="7">
        <v>43790</v>
      </c>
      <c r="B234" s="1" t="s">
        <v>3</v>
      </c>
      <c r="C234" s="56">
        <f>'[5]Daily Roster'!$C234</f>
        <v>0</v>
      </c>
      <c r="D234" s="56">
        <f>'[5]Daily Roster'!$D234</f>
        <v>0</v>
      </c>
      <c r="E234" s="56">
        <f>'[5]Daily Roster'!$E234</f>
        <v>0</v>
      </c>
      <c r="F234" s="56">
        <f>'[5]Daily Roster'!$F234</f>
        <v>0</v>
      </c>
      <c r="G234" s="56">
        <f>'[5]Daily Roster'!$G234</f>
        <v>0</v>
      </c>
      <c r="H234" s="56">
        <f>'[5]Daily Roster'!$H234</f>
        <v>0</v>
      </c>
      <c r="I234" s="56">
        <f>'[5]Daily Roster'!$I234</f>
        <v>0</v>
      </c>
      <c r="J234" s="56">
        <f>'[5]Daily Roster'!$J234</f>
        <v>0</v>
      </c>
      <c r="K234" s="56">
        <f>'[5]Daily Roster'!$K234</f>
        <v>0</v>
      </c>
      <c r="L234" s="56">
        <f>'[5]Daily Roster'!$L234</f>
        <v>0</v>
      </c>
      <c r="M234" s="56">
        <f>'[5]Daily Roster'!$M234</f>
        <v>0</v>
      </c>
      <c r="N234" s="56">
        <f>'[5]Daily Roster'!$N234</f>
        <v>0</v>
      </c>
      <c r="O234" s="56">
        <f>'[5]Daily Roster'!$O234</f>
        <v>0</v>
      </c>
      <c r="P234" s="56">
        <f>'[5]Daily Roster'!$P234</f>
        <v>0</v>
      </c>
      <c r="Q234" s="56">
        <f>'[5]Daily Roster'!$Q234</f>
        <v>0</v>
      </c>
      <c r="R234" s="56">
        <f>'[5]Daily Roster'!$R234</f>
        <v>0</v>
      </c>
      <c r="S234" s="56">
        <f>'[5]Daily Roster'!$S234</f>
        <v>0</v>
      </c>
      <c r="T234" s="56">
        <f>'[5]Daily Roster'!$T234</f>
        <v>0</v>
      </c>
    </row>
    <row r="235" spans="1:20" x14ac:dyDescent="0.3">
      <c r="A235" s="7">
        <v>43791</v>
      </c>
      <c r="B235" s="1" t="s">
        <v>4</v>
      </c>
      <c r="C235" s="56">
        <f>'[5]Daily Roster'!$C235</f>
        <v>0</v>
      </c>
      <c r="D235" s="56">
        <f>'[5]Daily Roster'!$D235</f>
        <v>0</v>
      </c>
      <c r="E235" s="56">
        <f>'[5]Daily Roster'!$E235</f>
        <v>0</v>
      </c>
      <c r="F235" s="56">
        <f>'[5]Daily Roster'!$F235</f>
        <v>0</v>
      </c>
      <c r="G235" s="56">
        <f>'[5]Daily Roster'!$G235</f>
        <v>0</v>
      </c>
      <c r="H235" s="56">
        <f>'[5]Daily Roster'!$H235</f>
        <v>0</v>
      </c>
      <c r="I235" s="56">
        <f>'[5]Daily Roster'!$I235</f>
        <v>0</v>
      </c>
      <c r="J235" s="56">
        <f>'[5]Daily Roster'!$J235</f>
        <v>0</v>
      </c>
      <c r="K235" s="56">
        <f>'[5]Daily Roster'!$K235</f>
        <v>0</v>
      </c>
      <c r="L235" s="56">
        <f>'[5]Daily Roster'!$L235</f>
        <v>0</v>
      </c>
      <c r="M235" s="56">
        <f>'[5]Daily Roster'!$M235</f>
        <v>0</v>
      </c>
      <c r="N235" s="56">
        <f>'[5]Daily Roster'!$N235</f>
        <v>0</v>
      </c>
      <c r="O235" s="56">
        <f>'[5]Daily Roster'!$O235</f>
        <v>0</v>
      </c>
      <c r="P235" s="56">
        <f>'[5]Daily Roster'!$P235</f>
        <v>0</v>
      </c>
      <c r="Q235" s="56">
        <f>'[5]Daily Roster'!$Q235</f>
        <v>0</v>
      </c>
      <c r="R235" s="56">
        <f>'[5]Daily Roster'!$R235</f>
        <v>0</v>
      </c>
      <c r="S235" s="56">
        <f>'[5]Daily Roster'!$S235</f>
        <v>0</v>
      </c>
      <c r="T235" s="56">
        <f>'[5]Daily Roster'!$T235</f>
        <v>0</v>
      </c>
    </row>
    <row r="236" spans="1:20" x14ac:dyDescent="0.3">
      <c r="A236" s="7">
        <v>43794</v>
      </c>
      <c r="B236" s="1" t="s">
        <v>5</v>
      </c>
      <c r="C236" s="56">
        <f>'[5]Daily Roster'!$C236</f>
        <v>0</v>
      </c>
      <c r="D236" s="56">
        <f>'[5]Daily Roster'!$D236</f>
        <v>0</v>
      </c>
      <c r="E236" s="56">
        <f>'[5]Daily Roster'!$E236</f>
        <v>0</v>
      </c>
      <c r="F236" s="56">
        <f>'[5]Daily Roster'!$F236</f>
        <v>0</v>
      </c>
      <c r="G236" s="56">
        <f>'[5]Daily Roster'!$G236</f>
        <v>0</v>
      </c>
      <c r="H236" s="56">
        <f>'[5]Daily Roster'!$H236</f>
        <v>0</v>
      </c>
      <c r="I236" s="56">
        <f>'[5]Daily Roster'!$I236</f>
        <v>0</v>
      </c>
      <c r="J236" s="56">
        <f>'[5]Daily Roster'!$J236</f>
        <v>0</v>
      </c>
      <c r="K236" s="56">
        <f>'[5]Daily Roster'!$K236</f>
        <v>0</v>
      </c>
      <c r="L236" s="56">
        <f>'[5]Daily Roster'!$L236</f>
        <v>0</v>
      </c>
      <c r="M236" s="56">
        <f>'[5]Daily Roster'!$M236</f>
        <v>0</v>
      </c>
      <c r="N236" s="56">
        <f>'[5]Daily Roster'!$N236</f>
        <v>0</v>
      </c>
      <c r="O236" s="56">
        <f>'[5]Daily Roster'!$O236</f>
        <v>0</v>
      </c>
      <c r="P236" s="56">
        <f>'[5]Daily Roster'!$P236</f>
        <v>0</v>
      </c>
      <c r="Q236" s="56">
        <f>'[5]Daily Roster'!$Q236</f>
        <v>0</v>
      </c>
      <c r="R236" s="56">
        <f>'[5]Daily Roster'!$R236</f>
        <v>0</v>
      </c>
      <c r="S236" s="56">
        <f>'[5]Daily Roster'!$S236</f>
        <v>0</v>
      </c>
      <c r="T236" s="56">
        <f>'[5]Daily Roster'!$T236</f>
        <v>0</v>
      </c>
    </row>
    <row r="237" spans="1:20" x14ac:dyDescent="0.3">
      <c r="A237" s="7">
        <v>43795</v>
      </c>
      <c r="B237" s="1" t="s">
        <v>1</v>
      </c>
      <c r="C237" s="56">
        <f>'[5]Daily Roster'!$C237</f>
        <v>0</v>
      </c>
      <c r="D237" s="56">
        <f>'[5]Daily Roster'!$D237</f>
        <v>0</v>
      </c>
      <c r="E237" s="56">
        <f>'[5]Daily Roster'!$E237</f>
        <v>0</v>
      </c>
      <c r="F237" s="56">
        <f>'[5]Daily Roster'!$F237</f>
        <v>0</v>
      </c>
      <c r="G237" s="56">
        <f>'[5]Daily Roster'!$G237</f>
        <v>0</v>
      </c>
      <c r="H237" s="56">
        <f>'[5]Daily Roster'!$H237</f>
        <v>0</v>
      </c>
      <c r="I237" s="56">
        <f>'[5]Daily Roster'!$I237</f>
        <v>0</v>
      </c>
      <c r="J237" s="56">
        <f>'[5]Daily Roster'!$J237</f>
        <v>0</v>
      </c>
      <c r="K237" s="56">
        <f>'[5]Daily Roster'!$K237</f>
        <v>0</v>
      </c>
      <c r="L237" s="56">
        <f>'[5]Daily Roster'!$L237</f>
        <v>0</v>
      </c>
      <c r="M237" s="56">
        <f>'[5]Daily Roster'!$M237</f>
        <v>0</v>
      </c>
      <c r="N237" s="56">
        <f>'[5]Daily Roster'!$N237</f>
        <v>0</v>
      </c>
      <c r="O237" s="56">
        <f>'[5]Daily Roster'!$O237</f>
        <v>0</v>
      </c>
      <c r="P237" s="56">
        <f>'[5]Daily Roster'!$P237</f>
        <v>0</v>
      </c>
      <c r="Q237" s="56">
        <f>'[5]Daily Roster'!$Q237</f>
        <v>0</v>
      </c>
      <c r="R237" s="56">
        <f>'[5]Daily Roster'!$R237</f>
        <v>0</v>
      </c>
      <c r="S237" s="56">
        <f>'[5]Daily Roster'!$S237</f>
        <v>0</v>
      </c>
      <c r="T237" s="56">
        <f>'[5]Daily Roster'!$T237</f>
        <v>0</v>
      </c>
    </row>
    <row r="238" spans="1:20" x14ac:dyDescent="0.3">
      <c r="A238" s="7">
        <v>43796</v>
      </c>
      <c r="B238" s="1" t="s">
        <v>2</v>
      </c>
      <c r="C238" s="56">
        <f>'[5]Daily Roster'!$C238</f>
        <v>0</v>
      </c>
      <c r="D238" s="56">
        <f>'[5]Daily Roster'!$D238</f>
        <v>0</v>
      </c>
      <c r="E238" s="56">
        <f>'[5]Daily Roster'!$E238</f>
        <v>0</v>
      </c>
      <c r="F238" s="56">
        <f>'[5]Daily Roster'!$F238</f>
        <v>0</v>
      </c>
      <c r="G238" s="56">
        <f>'[5]Daily Roster'!$G238</f>
        <v>0</v>
      </c>
      <c r="H238" s="56">
        <f>'[5]Daily Roster'!$H238</f>
        <v>0</v>
      </c>
      <c r="I238" s="56">
        <f>'[5]Daily Roster'!$I238</f>
        <v>0</v>
      </c>
      <c r="J238" s="56">
        <f>'[5]Daily Roster'!$J238</f>
        <v>0</v>
      </c>
      <c r="K238" s="56">
        <f>'[5]Daily Roster'!$K238</f>
        <v>0</v>
      </c>
      <c r="L238" s="56">
        <f>'[5]Daily Roster'!$L238</f>
        <v>0</v>
      </c>
      <c r="M238" s="56">
        <f>'[5]Daily Roster'!$M238</f>
        <v>0</v>
      </c>
      <c r="N238" s="56">
        <f>'[5]Daily Roster'!$N238</f>
        <v>0</v>
      </c>
      <c r="O238" s="56">
        <f>'[5]Daily Roster'!$O238</f>
        <v>0</v>
      </c>
      <c r="P238" s="56">
        <f>'[5]Daily Roster'!$P238</f>
        <v>0</v>
      </c>
      <c r="Q238" s="56">
        <f>'[5]Daily Roster'!$Q238</f>
        <v>0</v>
      </c>
      <c r="R238" s="56">
        <f>'[5]Daily Roster'!$R238</f>
        <v>0</v>
      </c>
      <c r="S238" s="56">
        <f>'[5]Daily Roster'!$S238</f>
        <v>0</v>
      </c>
      <c r="T238" s="56">
        <f>'[5]Daily Roster'!$T238</f>
        <v>0</v>
      </c>
    </row>
    <row r="239" spans="1:20" x14ac:dyDescent="0.3">
      <c r="A239" s="7">
        <v>43797</v>
      </c>
      <c r="B239" s="1" t="s">
        <v>3</v>
      </c>
      <c r="C239" s="56">
        <f>'[5]Daily Roster'!$C239</f>
        <v>0</v>
      </c>
      <c r="D239" s="56">
        <f>'[5]Daily Roster'!$D239</f>
        <v>0</v>
      </c>
      <c r="E239" s="56">
        <f>'[5]Daily Roster'!$E239</f>
        <v>0</v>
      </c>
      <c r="F239" s="56">
        <f>'[5]Daily Roster'!$F239</f>
        <v>0</v>
      </c>
      <c r="G239" s="56">
        <f>'[5]Daily Roster'!$G239</f>
        <v>0</v>
      </c>
      <c r="H239" s="56">
        <f>'[5]Daily Roster'!$H239</f>
        <v>0</v>
      </c>
      <c r="I239" s="56">
        <f>'[5]Daily Roster'!$I239</f>
        <v>0</v>
      </c>
      <c r="J239" s="56">
        <f>'[5]Daily Roster'!$J239</f>
        <v>0</v>
      </c>
      <c r="K239" s="56">
        <f>'[5]Daily Roster'!$K239</f>
        <v>0</v>
      </c>
      <c r="L239" s="56">
        <f>'[5]Daily Roster'!$L239</f>
        <v>0</v>
      </c>
      <c r="M239" s="56">
        <f>'[5]Daily Roster'!$M239</f>
        <v>0</v>
      </c>
      <c r="N239" s="56">
        <f>'[5]Daily Roster'!$N239</f>
        <v>0</v>
      </c>
      <c r="O239" s="56">
        <f>'[5]Daily Roster'!$O239</f>
        <v>0</v>
      </c>
      <c r="P239" s="56">
        <f>'[5]Daily Roster'!$P239</f>
        <v>0</v>
      </c>
      <c r="Q239" s="56">
        <f>'[5]Daily Roster'!$Q239</f>
        <v>0</v>
      </c>
      <c r="R239" s="56">
        <f>'[5]Daily Roster'!$R239</f>
        <v>0</v>
      </c>
      <c r="S239" s="56">
        <f>'[5]Daily Roster'!$S239</f>
        <v>0</v>
      </c>
      <c r="T239" s="56">
        <f>'[5]Daily Roster'!$T239</f>
        <v>0</v>
      </c>
    </row>
    <row r="240" spans="1:20" x14ac:dyDescent="0.3">
      <c r="A240" s="7">
        <v>43798</v>
      </c>
      <c r="B240" s="1" t="s">
        <v>4</v>
      </c>
      <c r="C240" s="56">
        <f>'[5]Daily Roster'!$C240</f>
        <v>0</v>
      </c>
      <c r="D240" s="56">
        <f>'[5]Daily Roster'!$D240</f>
        <v>0</v>
      </c>
      <c r="E240" s="56">
        <f>'[5]Daily Roster'!$E240</f>
        <v>0</v>
      </c>
      <c r="F240" s="56">
        <f>'[5]Daily Roster'!$F240</f>
        <v>0</v>
      </c>
      <c r="G240" s="56">
        <f>'[5]Daily Roster'!$G240</f>
        <v>0</v>
      </c>
      <c r="H240" s="56">
        <f>'[5]Daily Roster'!$H240</f>
        <v>0</v>
      </c>
      <c r="I240" s="56">
        <f>'[5]Daily Roster'!$I240</f>
        <v>0</v>
      </c>
      <c r="J240" s="56">
        <f>'[5]Daily Roster'!$J240</f>
        <v>0</v>
      </c>
      <c r="K240" s="56">
        <f>'[5]Daily Roster'!$K240</f>
        <v>0</v>
      </c>
      <c r="L240" s="56">
        <f>'[5]Daily Roster'!$L240</f>
        <v>0</v>
      </c>
      <c r="M240" s="56">
        <f>'[5]Daily Roster'!$M240</f>
        <v>0</v>
      </c>
      <c r="N240" s="56">
        <f>'[5]Daily Roster'!$N240</f>
        <v>0</v>
      </c>
      <c r="O240" s="56">
        <f>'[5]Daily Roster'!$O240</f>
        <v>0</v>
      </c>
      <c r="P240" s="56">
        <f>'[5]Daily Roster'!$P240</f>
        <v>0</v>
      </c>
      <c r="Q240" s="56">
        <f>'[5]Daily Roster'!$Q240</f>
        <v>0</v>
      </c>
      <c r="R240" s="56">
        <f>'[5]Daily Roster'!$R240</f>
        <v>0</v>
      </c>
      <c r="S240" s="56">
        <f>'[5]Daily Roster'!$S240</f>
        <v>0</v>
      </c>
      <c r="T240" s="56">
        <f>'[5]Daily Roster'!$T240</f>
        <v>0</v>
      </c>
    </row>
    <row r="241" spans="1:21" x14ac:dyDescent="0.3">
      <c r="A241" s="7">
        <v>43801</v>
      </c>
      <c r="B241" s="1" t="s">
        <v>5</v>
      </c>
      <c r="C241" s="56">
        <f>'[5]Daily Roster'!$C241</f>
        <v>0</v>
      </c>
      <c r="D241" s="56">
        <f>'[5]Daily Roster'!$D241</f>
        <v>0</v>
      </c>
      <c r="E241" s="56">
        <f>'[5]Daily Roster'!$E241</f>
        <v>0</v>
      </c>
      <c r="F241" s="56">
        <f>'[5]Daily Roster'!$F241</f>
        <v>0</v>
      </c>
      <c r="G241" s="56">
        <f>'[5]Daily Roster'!$G241</f>
        <v>0</v>
      </c>
      <c r="H241" s="56">
        <f>'[5]Daily Roster'!$H241</f>
        <v>0</v>
      </c>
      <c r="I241" s="56">
        <f>'[5]Daily Roster'!$I241</f>
        <v>0</v>
      </c>
      <c r="J241" s="56">
        <f>'[5]Daily Roster'!$J241</f>
        <v>0</v>
      </c>
      <c r="K241" s="56">
        <f>'[5]Daily Roster'!$K241</f>
        <v>0</v>
      </c>
      <c r="L241" s="56">
        <f>'[5]Daily Roster'!$L241</f>
        <v>0</v>
      </c>
      <c r="M241" s="56">
        <f>'[5]Daily Roster'!$M241</f>
        <v>0</v>
      </c>
      <c r="N241" s="56">
        <f>'[5]Daily Roster'!$N241</f>
        <v>0</v>
      </c>
      <c r="O241" s="56">
        <f>'[5]Daily Roster'!$O241</f>
        <v>0</v>
      </c>
      <c r="P241" s="56">
        <f>'[5]Daily Roster'!$P241</f>
        <v>0</v>
      </c>
      <c r="Q241" s="56">
        <f>'[5]Daily Roster'!$Q241</f>
        <v>0</v>
      </c>
      <c r="R241" s="56">
        <f>'[5]Daily Roster'!$R241</f>
        <v>0</v>
      </c>
      <c r="S241" s="56">
        <f>'[5]Daily Roster'!$S241</f>
        <v>0</v>
      </c>
      <c r="T241" s="56">
        <f>'[5]Daily Roster'!$T241</f>
        <v>0</v>
      </c>
    </row>
    <row r="242" spans="1:21" x14ac:dyDescent="0.3">
      <c r="A242" s="7">
        <v>43437</v>
      </c>
      <c r="B242" s="1" t="s">
        <v>1</v>
      </c>
      <c r="C242" s="56" t="str">
        <f>'[5]Daily Roster'!$C242</f>
        <v>Christine</v>
      </c>
      <c r="D242" s="56" t="str">
        <f>'[5]Daily Roster'!$D242</f>
        <v>Megan</v>
      </c>
      <c r="E242" s="56" t="str">
        <f>'[5]Daily Roster'!$E242</f>
        <v>Georgia</v>
      </c>
      <c r="F242" s="56" t="str">
        <f>'[5]Daily Roster'!$F242</f>
        <v>L.Janson</v>
      </c>
      <c r="G242" s="56" t="str">
        <f>'[5]Daily Roster'!$G242</f>
        <v>Angelica</v>
      </c>
      <c r="H242" s="56" t="str">
        <f>'[5]Daily Roster'!$H242</f>
        <v>K.Chin</v>
      </c>
      <c r="I242" s="56" t="str">
        <f>'[5]Daily Roster'!$I242</f>
        <v>Edward/Jesslyn</v>
      </c>
      <c r="J242" s="56" t="str">
        <f>'[5]Daily Roster'!$J242</f>
        <v>Vineeth</v>
      </c>
      <c r="K242" s="56" t="str">
        <f>'[5]Daily Roster'!$K242</f>
        <v>J.Drummond</v>
      </c>
      <c r="L242" s="56" t="str">
        <f>'[5]Daily Roster'!$L242</f>
        <v>qq</v>
      </c>
      <c r="M242" s="56" t="str">
        <f>'[5]Daily Roster'!$M242</f>
        <v>qq</v>
      </c>
      <c r="N242" s="56">
        <f>'[5]Daily Roster'!$N242</f>
        <v>0</v>
      </c>
      <c r="O242" s="56">
        <f>'[5]Daily Roster'!$O242</f>
        <v>0</v>
      </c>
      <c r="P242" s="56">
        <f>'[5]Daily Roster'!$P242</f>
        <v>0</v>
      </c>
      <c r="Q242" s="56" t="str">
        <f>'[5]Daily Roster'!$Q242</f>
        <v>Madhushi (3A)</v>
      </c>
      <c r="R242" s="56" t="str">
        <f>'[5]Daily Roster'!$R242</f>
        <v>Sherine Tan (4A)</v>
      </c>
      <c r="S242" s="56">
        <f>'[5]Daily Roster'!$S242</f>
        <v>0</v>
      </c>
      <c r="T242" s="56">
        <f>'[5]Daily Roster'!$T242</f>
        <v>0</v>
      </c>
    </row>
    <row r="243" spans="1:21" x14ac:dyDescent="0.3">
      <c r="A243" s="7">
        <v>43438</v>
      </c>
      <c r="B243" s="1" t="s">
        <v>2</v>
      </c>
      <c r="C243" s="56" t="str">
        <f>'[5]Daily Roster'!$C243</f>
        <v>Christine</v>
      </c>
      <c r="D243" s="56" t="str">
        <f>'[5]Daily Roster'!$D243</f>
        <v>Megan</v>
      </c>
      <c r="E243" s="56" t="str">
        <f>'[5]Daily Roster'!$E243</f>
        <v>Georgia</v>
      </c>
      <c r="F243" s="56" t="str">
        <f>'[5]Daily Roster'!$F243</f>
        <v>J.Drummond</v>
      </c>
      <c r="G243" s="56" t="str">
        <f>'[5]Daily Roster'!$G243</f>
        <v>Angelica</v>
      </c>
      <c r="H243" s="56" t="str">
        <f>'[5]Daily Roster'!$H243</f>
        <v>K.Chin</v>
      </c>
      <c r="I243" s="56" t="str">
        <f>'[5]Daily Roster'!$I243</f>
        <v>Edward/Jesslyn</v>
      </c>
      <c r="J243" s="56" t="str">
        <f>'[5]Daily Roster'!$J243</f>
        <v>Vineeth</v>
      </c>
      <c r="K243" s="56" t="str">
        <f>'[5]Daily Roster'!$K243</f>
        <v>E.Hu (&gt;11am)</v>
      </c>
      <c r="L243" s="56" t="str">
        <f>'[5]Daily Roster'!$L243</f>
        <v>qq</v>
      </c>
      <c r="M243" s="56" t="str">
        <f>'[5]Daily Roster'!$M243</f>
        <v>qq</v>
      </c>
      <c r="N243" s="56">
        <f>'[5]Daily Roster'!$N243</f>
        <v>0</v>
      </c>
      <c r="O243" s="56">
        <f>'[5]Daily Roster'!$O243</f>
        <v>0</v>
      </c>
      <c r="P243" s="56">
        <f>'[5]Daily Roster'!$P243</f>
        <v>0</v>
      </c>
      <c r="Q243" s="56" t="str">
        <f>'[5]Daily Roster'!$Q243</f>
        <v>Madhushi (3A)</v>
      </c>
      <c r="R243" s="56" t="str">
        <f>'[5]Daily Roster'!$R243</f>
        <v>Sherine Tan (4A)</v>
      </c>
      <c r="S243" s="56">
        <f>'[5]Daily Roster'!$S243</f>
        <v>0</v>
      </c>
      <c r="T243" s="56">
        <f>'[5]Daily Roster'!$T243</f>
        <v>0</v>
      </c>
    </row>
    <row r="244" spans="1:21" x14ac:dyDescent="0.3">
      <c r="A244" s="7">
        <v>43439</v>
      </c>
      <c r="B244" s="1" t="s">
        <v>3</v>
      </c>
      <c r="C244" s="56" t="str">
        <f>'[5]Daily Roster'!$C244</f>
        <v>Christine</v>
      </c>
      <c r="D244" s="56" t="str">
        <f>'[5]Daily Roster'!$D244</f>
        <v>Megan</v>
      </c>
      <c r="E244" s="56" t="str">
        <f>'[5]Daily Roster'!$E244</f>
        <v>Georgia</v>
      </c>
      <c r="F244" s="56" t="str">
        <f>'[5]Daily Roster'!$F244</f>
        <v>J.Drummond</v>
      </c>
      <c r="G244" s="56" t="str">
        <f>'[5]Daily Roster'!$G244</f>
        <v>Angelica</v>
      </c>
      <c r="H244" s="56" t="str">
        <f>'[5]Daily Roster'!$H244</f>
        <v>K.Chin</v>
      </c>
      <c r="I244" s="56" t="str">
        <f>'[5]Daily Roster'!$I244</f>
        <v>Edward/Jesslyn</v>
      </c>
      <c r="J244" s="56" t="str">
        <f>'[5]Daily Roster'!$J244</f>
        <v>Vineeth</v>
      </c>
      <c r="K244" s="56" t="str">
        <f>'[5]Daily Roster'!$K244</f>
        <v>E.Hu</v>
      </c>
      <c r="L244" s="56" t="str">
        <f>'[5]Daily Roster'!$L244</f>
        <v>qq</v>
      </c>
      <c r="M244" s="56" t="str">
        <f>'[5]Daily Roster'!$M244</f>
        <v>qq</v>
      </c>
      <c r="N244" s="56">
        <f>'[5]Daily Roster'!$N244</f>
        <v>0</v>
      </c>
      <c r="O244" s="56">
        <f>'[5]Daily Roster'!$O244</f>
        <v>0</v>
      </c>
      <c r="P244" s="56">
        <f>'[5]Daily Roster'!$P244</f>
        <v>0</v>
      </c>
      <c r="Q244" s="56" t="str">
        <f>'[5]Daily Roster'!$Q244</f>
        <v>Madhushi (3A)</v>
      </c>
      <c r="R244" s="56" t="str">
        <f>'[5]Daily Roster'!$R244</f>
        <v>Sherine Tan (4C)</v>
      </c>
      <c r="S244" s="56">
        <f>'[5]Daily Roster'!$S244</f>
        <v>0</v>
      </c>
      <c r="T244" s="56">
        <f>'[5]Daily Roster'!$T244</f>
        <v>0</v>
      </c>
    </row>
    <row r="245" spans="1:21" x14ac:dyDescent="0.3">
      <c r="A245" s="7">
        <v>43440</v>
      </c>
      <c r="B245" s="1" t="s">
        <v>4</v>
      </c>
      <c r="C245" s="56" t="str">
        <f>'[5]Daily Roster'!$C245</f>
        <v>Christine</v>
      </c>
      <c r="D245" s="56" t="str">
        <f>'[5]Daily Roster'!$D245</f>
        <v>Megan</v>
      </c>
      <c r="E245" s="56" t="str">
        <f>'[5]Daily Roster'!$E245</f>
        <v>Georgia</v>
      </c>
      <c r="F245" s="56" t="str">
        <f>'[5]Daily Roster'!$F245</f>
        <v>L.Janson</v>
      </c>
      <c r="G245" s="56" t="str">
        <f>'[5]Daily Roster'!$G245</f>
        <v>Angelica</v>
      </c>
      <c r="H245" s="56" t="str">
        <f>'[5]Daily Roster'!$H245</f>
        <v>K.Chin</v>
      </c>
      <c r="I245" s="56" t="str">
        <f>'[5]Daily Roster'!$I245</f>
        <v>Edward/Jesslyn</v>
      </c>
      <c r="J245" s="56" t="str">
        <f>'[5]Daily Roster'!$J245</f>
        <v>Vineeth</v>
      </c>
      <c r="K245" s="56" t="str">
        <f>'[5]Daily Roster'!$K245</f>
        <v>Janki</v>
      </c>
      <c r="L245" s="56" t="str">
        <f>'[5]Daily Roster'!$L245</f>
        <v>qq</v>
      </c>
      <c r="M245" s="56" t="str">
        <f>'[5]Daily Roster'!$M245</f>
        <v>qq</v>
      </c>
      <c r="N245" s="56">
        <f>'[5]Daily Roster'!$N245</f>
        <v>0</v>
      </c>
      <c r="O245" s="56">
        <f>'[5]Daily Roster'!$O245</f>
        <v>0</v>
      </c>
      <c r="P245" s="56">
        <f>'[5]Daily Roster'!$P245</f>
        <v>0</v>
      </c>
      <c r="Q245" s="56" t="str">
        <f>'[5]Daily Roster'!$Q245</f>
        <v>Madhushi (3A)</v>
      </c>
      <c r="R245" s="56" t="str">
        <f>'[5]Daily Roster'!$R245</f>
        <v>Sherine Tan (PICU/Aviary)</v>
      </c>
      <c r="S245" s="56">
        <f>'[5]Daily Roster'!$S245</f>
        <v>0</v>
      </c>
      <c r="T245" s="56">
        <f>'[5]Daily Roster'!$T245</f>
        <v>0</v>
      </c>
    </row>
    <row r="246" spans="1:21" x14ac:dyDescent="0.3">
      <c r="A246" s="7">
        <v>43441</v>
      </c>
      <c r="B246" s="1" t="s">
        <v>5</v>
      </c>
      <c r="C246" s="56" t="str">
        <f>'[5]Daily Roster'!$C246</f>
        <v>K.Chin</v>
      </c>
      <c r="D246" s="56" t="str">
        <f>'[5]Daily Roster'!$D246</f>
        <v>Megan</v>
      </c>
      <c r="E246" s="56" t="str">
        <f>'[5]Daily Roster'!$E246</f>
        <v>Georgia</v>
      </c>
      <c r="F246" s="56" t="str">
        <f>'[5]Daily Roster'!$F246</f>
        <v>J.Drummond</v>
      </c>
      <c r="G246" s="56" t="str">
        <f>'[5]Daily Roster'!$G246</f>
        <v>Angelica</v>
      </c>
      <c r="H246" s="56" t="str">
        <f>'[5]Daily Roster'!$H246</f>
        <v>Diana</v>
      </c>
      <c r="I246" s="56" t="str">
        <f>'[5]Daily Roster'!$I246</f>
        <v>Edward/Jesslyn</v>
      </c>
      <c r="J246" s="56" t="str">
        <f>'[5]Daily Roster'!$J246</f>
        <v>Vineeth</v>
      </c>
      <c r="K246" s="56" t="str">
        <f>'[5]Daily Roster'!$K246</f>
        <v>Janki</v>
      </c>
      <c r="L246" s="56" t="str">
        <f>'[5]Daily Roster'!$L246</f>
        <v>qq</v>
      </c>
      <c r="M246" s="56" t="str">
        <f>'[5]Daily Roster'!$M246</f>
        <v>qq</v>
      </c>
      <c r="N246" s="56">
        <f>'[5]Daily Roster'!$N246</f>
        <v>0</v>
      </c>
      <c r="O246" s="56">
        <f>'[5]Daily Roster'!$O246</f>
        <v>0</v>
      </c>
      <c r="P246" s="56">
        <f>'[5]Daily Roster'!$P246</f>
        <v>0</v>
      </c>
      <c r="Q246" s="56" t="str">
        <f>'[5]Daily Roster'!$Q246</f>
        <v>Madhushi (3A)</v>
      </c>
      <c r="R246" s="56" t="str">
        <f>'[5]Daily Roster'!$R246</f>
        <v>Sherine Tan (PICU/Aviary)</v>
      </c>
      <c r="S246" s="56">
        <f>'[5]Daily Roster'!$S246</f>
        <v>0</v>
      </c>
      <c r="T246" s="56">
        <f>'[5]Daily Roster'!$T246</f>
        <v>0</v>
      </c>
    </row>
    <row r="247" spans="1:21" x14ac:dyDescent="0.3">
      <c r="A247" s="7">
        <v>43444</v>
      </c>
      <c r="B247" s="1" t="s">
        <v>1</v>
      </c>
      <c r="C247" s="56" t="str">
        <f>'[5]Daily Roster'!$C247</f>
        <v>Christine</v>
      </c>
      <c r="D247" s="56" t="str">
        <f>'[5]Daily Roster'!$D247</f>
        <v>J.Drummond</v>
      </c>
      <c r="E247" s="56" t="str">
        <f>'[5]Daily Roster'!$E247</f>
        <v>Georgia</v>
      </c>
      <c r="F247" s="56" t="str">
        <f>'[5]Daily Roster'!$F247</f>
        <v>L.Janson</v>
      </c>
      <c r="G247" s="56" t="str">
        <f>'[5]Daily Roster'!$G247</f>
        <v>Angelica</v>
      </c>
      <c r="H247" s="56" t="str">
        <f>'[5]Daily Roster'!$H247</f>
        <v>K.Chin</v>
      </c>
      <c r="I247" s="56" t="str">
        <f>'[5]Daily Roster'!$I247</f>
        <v>V.Le</v>
      </c>
      <c r="J247" s="56" t="str">
        <f>'[5]Daily Roster'!$J247</f>
        <v>Vineeth</v>
      </c>
      <c r="K247" s="56" t="str">
        <f>'[5]Daily Roster'!$K247</f>
        <v>V.Shen</v>
      </c>
      <c r="L247" s="56" t="str">
        <f>'[5]Daily Roster'!$L247</f>
        <v>qq</v>
      </c>
      <c r="M247" s="56" t="str">
        <f>'[5]Daily Roster'!$M247</f>
        <v>qq</v>
      </c>
      <c r="N247" s="56">
        <f>'[5]Daily Roster'!$N247</f>
        <v>0</v>
      </c>
      <c r="O247" s="56">
        <f>'[5]Daily Roster'!$O247</f>
        <v>0</v>
      </c>
      <c r="P247" s="56">
        <f>'[5]Daily Roster'!$P247</f>
        <v>0</v>
      </c>
      <c r="Q247" s="56">
        <f>'[5]Daily Roster'!$Q247</f>
        <v>0</v>
      </c>
      <c r="R247" s="56" t="str">
        <f>'[5]Daily Roster'!$R247</f>
        <v>Sherine Tan (4C)</v>
      </c>
      <c r="S247" s="56">
        <f>'[5]Daily Roster'!$S247</f>
        <v>0</v>
      </c>
      <c r="T247" s="56">
        <f>'[5]Daily Roster'!$T247</f>
        <v>0</v>
      </c>
    </row>
    <row r="248" spans="1:21" x14ac:dyDescent="0.3">
      <c r="A248" s="7">
        <v>43445</v>
      </c>
      <c r="B248" s="1" t="s">
        <v>2</v>
      </c>
      <c r="C248" s="56" t="str">
        <f>'[5]Daily Roster'!$C248</f>
        <v>Christine</v>
      </c>
      <c r="D248" s="56" t="str">
        <f>'[5]Daily Roster'!$D248</f>
        <v>Megan</v>
      </c>
      <c r="E248" s="56" t="str">
        <f>'[5]Daily Roster'!$E248</f>
        <v>Georgia</v>
      </c>
      <c r="F248" s="56" t="str">
        <f>'[5]Daily Roster'!$F248</f>
        <v>J.Drummond</v>
      </c>
      <c r="G248" s="56" t="str">
        <f>'[5]Daily Roster'!$G248</f>
        <v>Angelica</v>
      </c>
      <c r="H248" s="56" t="str">
        <f>'[5]Daily Roster'!$H248</f>
        <v>K.Chin</v>
      </c>
      <c r="I248" s="56" t="str">
        <f>'[5]Daily Roster'!$I248</f>
        <v>V.Le</v>
      </c>
      <c r="J248" s="56" t="str">
        <f>'[5]Daily Roster'!$J248</f>
        <v>Vineeth</v>
      </c>
      <c r="K248" s="56" t="str">
        <f>'[5]Daily Roster'!$K248</f>
        <v>E.Hu</v>
      </c>
      <c r="L248" s="56" t="str">
        <f>'[5]Daily Roster'!$L248</f>
        <v>qq</v>
      </c>
      <c r="M248" s="56" t="str">
        <f>'[5]Daily Roster'!$M248</f>
        <v>qq</v>
      </c>
      <c r="N248" s="56">
        <f>'[5]Daily Roster'!$N248</f>
        <v>0</v>
      </c>
      <c r="O248" s="56">
        <f>'[5]Daily Roster'!$O248</f>
        <v>0</v>
      </c>
      <c r="P248" s="56">
        <f>'[5]Daily Roster'!$P248</f>
        <v>0</v>
      </c>
      <c r="Q248" s="56">
        <f>'[5]Daily Roster'!$Q248</f>
        <v>0</v>
      </c>
      <c r="R248" s="56" t="str">
        <f>'[5]Daily Roster'!$R248</f>
        <v>Sherine Tan (NICU)</v>
      </c>
      <c r="S248" s="56">
        <f>'[5]Daily Roster'!$S248</f>
        <v>0</v>
      </c>
      <c r="T248" s="56">
        <f>'[5]Daily Roster'!$T248</f>
        <v>0</v>
      </c>
    </row>
    <row r="249" spans="1:21" x14ac:dyDescent="0.3">
      <c r="A249" s="7">
        <v>43446</v>
      </c>
      <c r="B249" s="1" t="s">
        <v>3</v>
      </c>
      <c r="C249" s="56" t="str">
        <f>'[5]Daily Roster'!$C249</f>
        <v>Christine</v>
      </c>
      <c r="D249" s="56" t="str">
        <f>'[5]Daily Roster'!$D249</f>
        <v>Megan</v>
      </c>
      <c r="E249" s="56" t="str">
        <f>'[5]Daily Roster'!$E249</f>
        <v>Georgia</v>
      </c>
      <c r="F249" s="56" t="str">
        <f>'[5]Daily Roster'!$F249</f>
        <v>J.Drummond</v>
      </c>
      <c r="G249" s="56" t="str">
        <f>'[5]Daily Roster'!$G249</f>
        <v>E.Hu</v>
      </c>
      <c r="H249" s="56" t="str">
        <f>'[5]Daily Roster'!$H249</f>
        <v>K.Chin</v>
      </c>
      <c r="I249" s="56" t="str">
        <f>'[5]Daily Roster'!$I249</f>
        <v>V.Le</v>
      </c>
      <c r="J249" s="56" t="str">
        <f>'[5]Daily Roster'!$J249</f>
        <v>Vineeth</v>
      </c>
      <c r="K249" s="56" t="str">
        <f>'[5]Daily Roster'!$K249</f>
        <v>V.Shen</v>
      </c>
      <c r="L249" s="56" t="str">
        <f>'[5]Daily Roster'!$L249</f>
        <v>qq</v>
      </c>
      <c r="M249" s="56" t="str">
        <f>'[5]Daily Roster'!$M249</f>
        <v>qq</v>
      </c>
      <c r="N249" s="56">
        <f>'[5]Daily Roster'!$N249</f>
        <v>0</v>
      </c>
      <c r="O249" s="56">
        <f>'[5]Daily Roster'!$O249</f>
        <v>0</v>
      </c>
      <c r="P249" s="56">
        <f>'[5]Daily Roster'!$P249</f>
        <v>0</v>
      </c>
      <c r="Q249" s="56">
        <f>'[5]Daily Roster'!$Q249</f>
        <v>0</v>
      </c>
      <c r="R249" s="56" t="str">
        <f>'[5]Daily Roster'!$R249</f>
        <v>Sherine Tan (NICU)</v>
      </c>
      <c r="S249" s="56">
        <f>'[5]Daily Roster'!$S249</f>
        <v>0</v>
      </c>
      <c r="T249" s="56">
        <f>'[5]Daily Roster'!$T249</f>
        <v>0</v>
      </c>
    </row>
    <row r="250" spans="1:21" x14ac:dyDescent="0.3">
      <c r="A250" s="7">
        <v>43447</v>
      </c>
      <c r="B250" s="1" t="s">
        <v>4</v>
      </c>
      <c r="C250" s="56" t="str">
        <f>'[5]Daily Roster'!$C250</f>
        <v>Christine</v>
      </c>
      <c r="D250" s="56" t="str">
        <f>'[5]Daily Roster'!$D250</f>
        <v>Megan</v>
      </c>
      <c r="E250" s="56" t="str">
        <f>'[5]Daily Roster'!$E250</f>
        <v>J.Drummond</v>
      </c>
      <c r="F250" s="56" t="str">
        <f>'[5]Daily Roster'!$F250</f>
        <v>L.Janson</v>
      </c>
      <c r="G250" s="56" t="str">
        <f>'[5]Daily Roster'!$G250</f>
        <v>Angelica</v>
      </c>
      <c r="H250" s="56" t="str">
        <f>'[5]Daily Roster'!$H250</f>
        <v>Huda</v>
      </c>
      <c r="I250" s="56" t="str">
        <f>'[5]Daily Roster'!$I250</f>
        <v>V.Le</v>
      </c>
      <c r="J250" s="56" t="str">
        <f>'[5]Daily Roster'!$J250</f>
        <v>K.Tiong</v>
      </c>
      <c r="K250" s="56" t="str">
        <f>'[5]Daily Roster'!$K250</f>
        <v>A.Alex</v>
      </c>
      <c r="L250" s="56" t="str">
        <f>'[5]Daily Roster'!$L250</f>
        <v>qq</v>
      </c>
      <c r="M250" s="56" t="str">
        <f>'[5]Daily Roster'!$M250</f>
        <v>qq</v>
      </c>
      <c r="N250" s="56">
        <f>'[5]Daily Roster'!$N250</f>
        <v>0</v>
      </c>
      <c r="O250" s="56">
        <f>'[5]Daily Roster'!$O250</f>
        <v>0</v>
      </c>
      <c r="P250" s="56">
        <f>'[5]Daily Roster'!$P250</f>
        <v>0</v>
      </c>
      <c r="Q250" s="56">
        <f>'[5]Daily Roster'!$Q250</f>
        <v>0</v>
      </c>
      <c r="R250" s="56" t="str">
        <f>'[5]Daily Roster'!$R250</f>
        <v>Sherine Tan (NICU)</v>
      </c>
      <c r="S250" s="56">
        <f>'[5]Daily Roster'!$S250</f>
        <v>0</v>
      </c>
      <c r="T250" s="56">
        <f>'[5]Daily Roster'!$T250</f>
        <v>0</v>
      </c>
    </row>
    <row r="251" spans="1:21" x14ac:dyDescent="0.3">
      <c r="A251" s="7">
        <v>43448</v>
      </c>
      <c r="B251" s="1" t="s">
        <v>5</v>
      </c>
      <c r="C251" s="56" t="str">
        <f>'[5]Daily Roster'!$C251</f>
        <v>Christine</v>
      </c>
      <c r="D251" s="56" t="str">
        <f>'[5]Daily Roster'!$D251</f>
        <v>Megan</v>
      </c>
      <c r="E251" s="56" t="str">
        <f>'[5]Daily Roster'!$E251</f>
        <v>Georgia</v>
      </c>
      <c r="F251" s="56" t="str">
        <f>'[5]Daily Roster'!$F251</f>
        <v>J.Drummond</v>
      </c>
      <c r="G251" s="56" t="str">
        <f>'[5]Daily Roster'!$G251</f>
        <v>Angelica</v>
      </c>
      <c r="H251" s="56" t="str">
        <f>'[5]Daily Roster'!$H251</f>
        <v>Huda</v>
      </c>
      <c r="I251" s="56" t="str">
        <f>'[5]Daily Roster'!$I251</f>
        <v>V.Le</v>
      </c>
      <c r="J251" s="56" t="str">
        <f>'[5]Daily Roster'!$J251</f>
        <v>Vineeth</v>
      </c>
      <c r="K251" s="56" t="str">
        <f>'[5]Daily Roster'!$K251</f>
        <v>K.Tiong</v>
      </c>
      <c r="L251" s="56" t="str">
        <f>'[5]Daily Roster'!$L251</f>
        <v>qq</v>
      </c>
      <c r="M251" s="56" t="str">
        <f>'[5]Daily Roster'!$M251</f>
        <v>qq</v>
      </c>
      <c r="N251" s="56">
        <f>'[5]Daily Roster'!$N251</f>
        <v>0</v>
      </c>
      <c r="O251" s="56">
        <f>'[5]Daily Roster'!$O251</f>
        <v>0</v>
      </c>
      <c r="P251" s="56">
        <f>'[5]Daily Roster'!$P251</f>
        <v>0</v>
      </c>
      <c r="Q251" s="56">
        <f>'[5]Daily Roster'!$Q251</f>
        <v>0</v>
      </c>
      <c r="R251" s="56" t="str">
        <f>'[5]Daily Roster'!$R251</f>
        <v>Sherine Tan (NICU)</v>
      </c>
      <c r="S251" s="56">
        <f>'[5]Daily Roster'!$S251</f>
        <v>0</v>
      </c>
      <c r="T251" s="56">
        <f>'[5]Daily Roster'!$T251</f>
        <v>0</v>
      </c>
    </row>
    <row r="252" spans="1:21" x14ac:dyDescent="0.3">
      <c r="A252" s="7">
        <v>43451</v>
      </c>
      <c r="B252" s="1" t="s">
        <v>1</v>
      </c>
      <c r="C252" s="56" t="str">
        <f>'[5]Daily Roster'!$C252</f>
        <v>Christine</v>
      </c>
      <c r="D252" s="56" t="str">
        <f>'[5]Daily Roster'!$D252</f>
        <v>Megan</v>
      </c>
      <c r="E252" s="56" t="str">
        <f>'[5]Daily Roster'!$E252</f>
        <v>J.Drummond</v>
      </c>
      <c r="F252" s="56" t="str">
        <f>'[5]Daily Roster'!$F252</f>
        <v>L.Janson</v>
      </c>
      <c r="G252" s="56" t="str">
        <f>'[5]Daily Roster'!$G252</f>
        <v>Angelica</v>
      </c>
      <c r="H252" s="56" t="str">
        <f>'[5]Daily Roster'!$H252</f>
        <v>K.Chin</v>
      </c>
      <c r="I252" s="56" t="str">
        <f>'[5]Daily Roster'!$I252</f>
        <v>Jonathan</v>
      </c>
      <c r="J252" s="56" t="str">
        <f>'[5]Daily Roster'!$J252</f>
        <v>Vineeth</v>
      </c>
      <c r="K252" s="56" t="str">
        <f>'[5]Daily Roster'!$K252</f>
        <v>A.Alex</v>
      </c>
      <c r="L252" s="56" t="str">
        <f>'[5]Daily Roster'!$L252</f>
        <v>Nadi</v>
      </c>
      <c r="M252" s="56" t="str">
        <f>'[5]Daily Roster'!$M252</f>
        <v>qq</v>
      </c>
      <c r="N252" s="56">
        <f>'[5]Daily Roster'!$N252</f>
        <v>0</v>
      </c>
      <c r="O252" s="56">
        <f>'[5]Daily Roster'!$O252</f>
        <v>0</v>
      </c>
      <c r="P252" s="56">
        <f>'[5]Daily Roster'!$P252</f>
        <v>0</v>
      </c>
      <c r="Q252" s="56">
        <f>'[5]Daily Roster'!$Q252</f>
        <v>0</v>
      </c>
      <c r="R252" s="56">
        <f>'[5]Daily Roster'!$R252</f>
        <v>0</v>
      </c>
      <c r="S252" s="56">
        <f>'[5]Daily Roster'!$S252</f>
        <v>0</v>
      </c>
      <c r="T252" s="56">
        <f>'[5]Daily Roster'!$T252</f>
        <v>0</v>
      </c>
    </row>
    <row r="253" spans="1:21" x14ac:dyDescent="0.3">
      <c r="A253" s="7">
        <v>43452</v>
      </c>
      <c r="B253" s="1" t="s">
        <v>2</v>
      </c>
      <c r="C253" s="56" t="str">
        <f>'[5]Daily Roster'!$C253</f>
        <v>Christine</v>
      </c>
      <c r="D253" s="56" t="str">
        <f>'[5]Daily Roster'!$D253</f>
        <v>Megan</v>
      </c>
      <c r="E253" s="56" t="str">
        <f>'[5]Daily Roster'!$E253</f>
        <v>Georgia</v>
      </c>
      <c r="F253" s="56" t="str">
        <f>'[5]Daily Roster'!$F253</f>
        <v>J.Drummond</v>
      </c>
      <c r="G253" s="56" t="str">
        <f>'[5]Daily Roster'!$G253</f>
        <v>Angelica</v>
      </c>
      <c r="H253" s="56" t="str">
        <f>'[5]Daily Roster'!$H253</f>
        <v>K.Chin</v>
      </c>
      <c r="I253" s="56" t="str">
        <f>'[5]Daily Roster'!$I253</f>
        <v>Jonathan</v>
      </c>
      <c r="J253" s="56" t="str">
        <f>'[5]Daily Roster'!$J253</f>
        <v>Vineeth</v>
      </c>
      <c r="K253" s="56" t="str">
        <f>'[5]Daily Roster'!$K253</f>
        <v>E.Hu</v>
      </c>
      <c r="L253" s="56" t="str">
        <f>'[5]Daily Roster'!$L253</f>
        <v>qq</v>
      </c>
      <c r="M253" s="56" t="str">
        <f>'[5]Daily Roster'!$M253</f>
        <v>qq</v>
      </c>
      <c r="N253" s="56">
        <f>'[5]Daily Roster'!$N253</f>
        <v>0</v>
      </c>
      <c r="O253" s="56">
        <f>'[5]Daily Roster'!$O253</f>
        <v>0</v>
      </c>
      <c r="P253" s="56">
        <f>'[5]Daily Roster'!$P253</f>
        <v>0</v>
      </c>
      <c r="Q253" s="56">
        <f>'[5]Daily Roster'!$Q253</f>
        <v>0</v>
      </c>
      <c r="R253" s="56">
        <f>'[5]Daily Roster'!$R253</f>
        <v>0</v>
      </c>
      <c r="S253" s="56">
        <f>'[5]Daily Roster'!$S253</f>
        <v>0</v>
      </c>
      <c r="T253" s="56">
        <f>'[5]Daily Roster'!$T253</f>
        <v>0</v>
      </c>
      <c r="U253" s="56">
        <f>'[5]Daily Roster'!U$261</f>
        <v>0</v>
      </c>
    </row>
    <row r="254" spans="1:21" x14ac:dyDescent="0.3">
      <c r="A254" s="7">
        <v>43453</v>
      </c>
      <c r="B254" s="1" t="s">
        <v>3</v>
      </c>
      <c r="C254" s="56" t="str">
        <f>'[5]Daily Roster'!$C254</f>
        <v>Christine</v>
      </c>
      <c r="D254" s="56" t="str">
        <f>'[5]Daily Roster'!$D254</f>
        <v>Megan</v>
      </c>
      <c r="E254" s="56" t="str">
        <f>'[5]Daily Roster'!$E254</f>
        <v>Georgia</v>
      </c>
      <c r="F254" s="56" t="str">
        <f>'[5]Daily Roster'!$F254</f>
        <v>J.Drummond</v>
      </c>
      <c r="G254" s="56" t="str">
        <f>'[5]Daily Roster'!$G254</f>
        <v>Angelica</v>
      </c>
      <c r="H254" s="56" t="str">
        <f>'[5]Daily Roster'!$H254</f>
        <v>K.Chin</v>
      </c>
      <c r="I254" s="56" t="str">
        <f>'[5]Daily Roster'!$I254</f>
        <v>Jonathan</v>
      </c>
      <c r="J254" s="56" t="str">
        <f>'[5]Daily Roster'!$J254</f>
        <v>Vineeth</v>
      </c>
      <c r="K254" s="56" t="str">
        <f>'[5]Daily Roster'!$K254</f>
        <v>E.Hu</v>
      </c>
      <c r="L254" s="56" t="str">
        <f>'[5]Daily Roster'!$L254</f>
        <v>qq</v>
      </c>
      <c r="M254" s="56" t="str">
        <f>'[5]Daily Roster'!$M254</f>
        <v>qq</v>
      </c>
      <c r="N254" s="56">
        <f>'[5]Daily Roster'!$N254</f>
        <v>0</v>
      </c>
      <c r="O254" s="56">
        <f>'[5]Daily Roster'!$O254</f>
        <v>0</v>
      </c>
      <c r="P254" s="56">
        <f>'[5]Daily Roster'!$P254</f>
        <v>0</v>
      </c>
      <c r="Q254" s="56">
        <f>'[5]Daily Roster'!$Q254</f>
        <v>0</v>
      </c>
      <c r="R254" s="56">
        <f>'[5]Daily Roster'!$R254</f>
        <v>0</v>
      </c>
      <c r="S254" s="56">
        <f>'[5]Daily Roster'!$S254</f>
        <v>0</v>
      </c>
      <c r="T254" s="56">
        <f>'[5]Daily Roster'!$T254</f>
        <v>0</v>
      </c>
    </row>
    <row r="255" spans="1:21" x14ac:dyDescent="0.3">
      <c r="A255" s="7">
        <v>43454</v>
      </c>
      <c r="B255" s="1" t="s">
        <v>4</v>
      </c>
      <c r="C255" s="56" t="str">
        <f>'[5]Daily Roster'!$C255</f>
        <v>Christine</v>
      </c>
      <c r="D255" s="56" t="str">
        <f>'[5]Daily Roster'!$D255</f>
        <v>Megan</v>
      </c>
      <c r="E255" s="56" t="str">
        <f>'[5]Daily Roster'!$E255</f>
        <v>Georgia</v>
      </c>
      <c r="F255" s="56" t="str">
        <f>'[5]Daily Roster'!$F255</f>
        <v>L.Janson</v>
      </c>
      <c r="G255" s="56" t="str">
        <f>'[5]Daily Roster'!$G255</f>
        <v>Angelica</v>
      </c>
      <c r="H255" s="56" t="str">
        <f>'[5]Daily Roster'!$H255</f>
        <v>K.Chin</v>
      </c>
      <c r="I255" s="56" t="str">
        <f>'[5]Daily Roster'!$I255</f>
        <v>Jonathan</v>
      </c>
      <c r="J255" s="56" t="str">
        <f>'[5]Daily Roster'!$J255</f>
        <v>Vineeth</v>
      </c>
      <c r="K255" s="56" t="str">
        <f>'[5]Daily Roster'!$K255</f>
        <v>J.Drummond</v>
      </c>
      <c r="L255" s="56" t="str">
        <f>'[5]Daily Roster'!$L255</f>
        <v>qq</v>
      </c>
      <c r="M255" s="56" t="str">
        <f>'[5]Daily Roster'!$M255</f>
        <v>qq</v>
      </c>
      <c r="N255" s="56">
        <f>'[5]Daily Roster'!$N255</f>
        <v>0</v>
      </c>
      <c r="O255" s="56">
        <f>'[5]Daily Roster'!$O255</f>
        <v>0</v>
      </c>
      <c r="P255" s="56">
        <f>'[5]Daily Roster'!$P255</f>
        <v>0</v>
      </c>
      <c r="Q255" s="56">
        <f>'[5]Daily Roster'!$Q255</f>
        <v>0</v>
      </c>
      <c r="R255" s="56">
        <f>'[5]Daily Roster'!$R255</f>
        <v>0</v>
      </c>
      <c r="S255" s="56">
        <f>'[5]Daily Roster'!$S255</f>
        <v>0</v>
      </c>
      <c r="T255" s="56">
        <f>'[5]Daily Roster'!$T255</f>
        <v>0</v>
      </c>
    </row>
    <row r="256" spans="1:21" x14ac:dyDescent="0.3">
      <c r="A256" s="7">
        <v>43455</v>
      </c>
      <c r="B256" s="1" t="s">
        <v>5</v>
      </c>
      <c r="C256" s="56" t="str">
        <f>'[5]Daily Roster'!$C256</f>
        <v>Christine</v>
      </c>
      <c r="D256" s="56" t="str">
        <f>'[5]Daily Roster'!$D256</f>
        <v>Megan</v>
      </c>
      <c r="E256" s="56" t="str">
        <f>'[5]Daily Roster'!$E256</f>
        <v>Georgia</v>
      </c>
      <c r="F256" s="56" t="str">
        <f>'[5]Daily Roster'!$F256</f>
        <v>J.Drummond</v>
      </c>
      <c r="G256" s="56" t="str">
        <f>'[5]Daily Roster'!$G256</f>
        <v>Angelica</v>
      </c>
      <c r="H256" s="56" t="str">
        <f>'[5]Daily Roster'!$H256</f>
        <v>K.Chin</v>
      </c>
      <c r="I256" s="56" t="str">
        <f>'[5]Daily Roster'!$I256</f>
        <v>Jonathan</v>
      </c>
      <c r="J256" s="56" t="str">
        <f>'[5]Daily Roster'!$J256</f>
        <v>Vineeth</v>
      </c>
      <c r="K256" s="56" t="str">
        <f>'[5]Daily Roster'!$K256</f>
        <v>A.Alex</v>
      </c>
      <c r="L256" s="56" t="str">
        <f>'[5]Daily Roster'!$L256</f>
        <v>qq</v>
      </c>
      <c r="M256" s="56" t="str">
        <f>'[5]Daily Roster'!$M256</f>
        <v>qq</v>
      </c>
      <c r="N256" s="56">
        <f>'[5]Daily Roster'!$N256</f>
        <v>0</v>
      </c>
      <c r="O256" s="56">
        <f>'[5]Daily Roster'!$O256</f>
        <v>0</v>
      </c>
      <c r="P256" s="56">
        <f>'[5]Daily Roster'!$P256</f>
        <v>0</v>
      </c>
      <c r="Q256" s="56">
        <f>'[5]Daily Roster'!$Q256</f>
        <v>0</v>
      </c>
      <c r="R256" s="56">
        <f>'[5]Daily Roster'!$R256</f>
        <v>0</v>
      </c>
      <c r="S256" s="56">
        <f>'[5]Daily Roster'!$S256</f>
        <v>0</v>
      </c>
      <c r="T256" s="56">
        <f>'[5]Daily Roster'!$T256</f>
        <v>0</v>
      </c>
    </row>
    <row r="257" spans="1:20" x14ac:dyDescent="0.3">
      <c r="A257" s="7">
        <v>43458</v>
      </c>
      <c r="B257" s="1" t="s">
        <v>1</v>
      </c>
      <c r="C257" s="56" t="str">
        <f>'[5]Daily Roster'!$C257</f>
        <v>Christine</v>
      </c>
      <c r="D257" s="56" t="str">
        <f>'[5]Daily Roster'!$D257</f>
        <v>Sherine</v>
      </c>
      <c r="E257" s="56" t="str">
        <f>'[5]Daily Roster'!$E257</f>
        <v>Georgia</v>
      </c>
      <c r="F257" s="56" t="str">
        <f>'[5]Daily Roster'!$F257</f>
        <v>J.Drummond</v>
      </c>
      <c r="G257" s="56" t="str">
        <f>'[5]Daily Roster'!$G257</f>
        <v>Angelica</v>
      </c>
      <c r="H257" s="56" t="str">
        <f>'[5]Daily Roster'!$H257</f>
        <v>K.Chin</v>
      </c>
      <c r="I257" s="56" t="str">
        <f>'[5]Daily Roster'!$I257</f>
        <v>Khoa (LS)</v>
      </c>
      <c r="J257" s="56" t="str">
        <f>'[5]Daily Roster'!$J257</f>
        <v>Vineeth</v>
      </c>
      <c r="K257" s="56" t="str">
        <f>'[5]Daily Roster'!$K257</f>
        <v>Janki</v>
      </c>
      <c r="L257" s="56" t="str">
        <f>'[5]Daily Roster'!$L257</f>
        <v>qq</v>
      </c>
      <c r="M257" s="56" t="str">
        <f>'[5]Daily Roster'!$M257</f>
        <v>qq</v>
      </c>
      <c r="N257" s="56" t="str">
        <f>'[5]Daily Roster'!$N257</f>
        <v>Thao</v>
      </c>
      <c r="O257" s="56" t="str">
        <f>'[5]Daily Roster'!$O257</f>
        <v>Idile</v>
      </c>
      <c r="P257" s="56">
        <f>'[5]Daily Roster'!$P257</f>
        <v>0</v>
      </c>
      <c r="Q257" s="56">
        <f>'[5]Daily Roster'!$Q257</f>
        <v>0</v>
      </c>
      <c r="R257" s="56">
        <f>'[5]Daily Roster'!$R257</f>
        <v>0</v>
      </c>
      <c r="S257" s="56">
        <f>'[5]Daily Roster'!$S257</f>
        <v>0</v>
      </c>
      <c r="T257" s="56">
        <f>'[5]Daily Roster'!$T257</f>
        <v>0</v>
      </c>
    </row>
    <row r="258" spans="1:20" x14ac:dyDescent="0.3">
      <c r="A258" s="7">
        <v>43459</v>
      </c>
      <c r="B258" s="1" t="s">
        <v>2</v>
      </c>
      <c r="C258" s="56" t="str">
        <f>'[5]Daily Roster'!$C258</f>
        <v>Public Holiday</v>
      </c>
      <c r="D258" s="56" t="str">
        <f>'[5]Daily Roster'!$D258</f>
        <v>Public Holiday</v>
      </c>
      <c r="E258" s="56" t="str">
        <f>'[5]Daily Roster'!$E258</f>
        <v>Public Holiday</v>
      </c>
      <c r="F258" s="56" t="str">
        <f>'[5]Daily Roster'!$F258</f>
        <v>Public Holiday</v>
      </c>
      <c r="G258" s="56" t="str">
        <f>'[5]Daily Roster'!$G258</f>
        <v>Public Holiday</v>
      </c>
      <c r="H258" s="56" t="str">
        <f>'[5]Daily Roster'!$H258</f>
        <v>Public Holiday</v>
      </c>
      <c r="I258" s="56" t="str">
        <f>'[5]Daily Roster'!$I258</f>
        <v>Public Holiday</v>
      </c>
      <c r="J258" s="56" t="str">
        <f>'[5]Daily Roster'!$J258</f>
        <v>Public Holiday</v>
      </c>
      <c r="K258" s="56" t="str">
        <f>'[5]Daily Roster'!$K258</f>
        <v>Public Holiday</v>
      </c>
      <c r="L258" s="56" t="str">
        <f>'[5]Daily Roster'!$L258</f>
        <v>qq</v>
      </c>
      <c r="M258" s="56" t="str">
        <f>'[5]Daily Roster'!$M258</f>
        <v>Public Holiday</v>
      </c>
      <c r="N258" s="56" t="str">
        <f>'[5]Daily Roster'!$N258</f>
        <v>Public Holiday</v>
      </c>
      <c r="O258" s="56" t="str">
        <f>'[5]Daily Roster'!$O258</f>
        <v>Public Holiday</v>
      </c>
      <c r="P258" s="56" t="str">
        <f>'[5]Daily Roster'!$P258</f>
        <v>Public Holiday</v>
      </c>
      <c r="Q258" s="56" t="str">
        <f>'[5]Daily Roster'!$Q258</f>
        <v>Public Holiday</v>
      </c>
      <c r="R258" s="56" t="str">
        <f>'[5]Daily Roster'!$R258</f>
        <v>Public Holiday</v>
      </c>
      <c r="S258" s="56" t="str">
        <f>'[5]Daily Roster'!$S258</f>
        <v>Public Holiday</v>
      </c>
      <c r="T258" s="56" t="str">
        <f>'[5]Daily Roster'!$T258</f>
        <v>Public Holiday</v>
      </c>
    </row>
    <row r="259" spans="1:20" x14ac:dyDescent="0.3">
      <c r="A259" s="7">
        <v>43460</v>
      </c>
      <c r="B259" s="1" t="s">
        <v>3</v>
      </c>
      <c r="C259" s="56" t="str">
        <f>'[5]Daily Roster'!$C259</f>
        <v>Public Holiday</v>
      </c>
      <c r="D259" s="56" t="str">
        <f>'[5]Daily Roster'!$D259</f>
        <v>Public Holiday</v>
      </c>
      <c r="E259" s="56" t="str">
        <f>'[5]Daily Roster'!$E259</f>
        <v>Public Holiday</v>
      </c>
      <c r="F259" s="56" t="str">
        <f>'[5]Daily Roster'!$F259</f>
        <v>Public Holiday</v>
      </c>
      <c r="G259" s="56" t="str">
        <f>'[5]Daily Roster'!$G259</f>
        <v>Public Holiday</v>
      </c>
      <c r="H259" s="56" t="str">
        <f>'[5]Daily Roster'!$H259</f>
        <v>Public Holiday</v>
      </c>
      <c r="I259" s="56" t="str">
        <f>'[5]Daily Roster'!$I259</f>
        <v>Public Holiday</v>
      </c>
      <c r="J259" s="56" t="str">
        <f>'[5]Daily Roster'!$J259</f>
        <v>Public Holiday</v>
      </c>
      <c r="K259" s="56" t="str">
        <f>'[5]Daily Roster'!$K259</f>
        <v>Public Holiday</v>
      </c>
      <c r="L259" s="56" t="str">
        <f>'[5]Daily Roster'!$L259</f>
        <v>Public Holiday</v>
      </c>
      <c r="M259" s="56" t="str">
        <f>'[5]Daily Roster'!$M259</f>
        <v>Public Holiday</v>
      </c>
      <c r="N259" s="56" t="str">
        <f>'[5]Daily Roster'!$N259</f>
        <v>Public Holiday</v>
      </c>
      <c r="O259" s="56" t="str">
        <f>'[5]Daily Roster'!$O259</f>
        <v>Public Holiday</v>
      </c>
      <c r="P259" s="56" t="str">
        <f>'[5]Daily Roster'!$P259</f>
        <v>Public Holiday</v>
      </c>
      <c r="Q259" s="56" t="str">
        <f>'[5]Daily Roster'!$Q259</f>
        <v>Public Holiday</v>
      </c>
      <c r="R259" s="56" t="str">
        <f>'[5]Daily Roster'!$R259</f>
        <v>Public Holiday</v>
      </c>
      <c r="S259" s="56" t="str">
        <f>'[5]Daily Roster'!$S259</f>
        <v>Public Holiday</v>
      </c>
      <c r="T259" s="56" t="str">
        <f>'[5]Daily Roster'!$T259</f>
        <v>Public Holiday</v>
      </c>
    </row>
    <row r="260" spans="1:20" x14ac:dyDescent="0.3">
      <c r="A260" s="7">
        <v>43461</v>
      </c>
      <c r="B260" s="1" t="s">
        <v>4</v>
      </c>
      <c r="C260" s="56" t="str">
        <f>'[5]Daily Roster'!$C260</f>
        <v>Christine</v>
      </c>
      <c r="D260" s="56" t="str">
        <f>'[5]Daily Roster'!$D260</f>
        <v>J.Drummond/ Megan&gt;11.30</v>
      </c>
      <c r="E260" s="56" t="str">
        <f>'[5]Daily Roster'!$E260</f>
        <v>Georgia</v>
      </c>
      <c r="F260" s="56" t="str">
        <f>'[5]Daily Roster'!$F260</f>
        <v>L.Janson</v>
      </c>
      <c r="G260" s="56" t="str">
        <f>'[5]Daily Roster'!$G260</f>
        <v>Angelica</v>
      </c>
      <c r="H260" s="56" t="str">
        <f>'[5]Daily Roster'!$H260</f>
        <v>J.Drummond</v>
      </c>
      <c r="I260" s="56" t="str">
        <f>'[5]Daily Roster'!$I260</f>
        <v>Khoa</v>
      </c>
      <c r="J260" s="56" t="str">
        <f>'[5]Daily Roster'!$J260</f>
        <v>V.Shen</v>
      </c>
      <c r="K260" s="56" t="str">
        <f>'[5]Daily Roster'!$K260</f>
        <v>Janki</v>
      </c>
      <c r="L260" s="56" t="str">
        <f>'[5]Daily Roster'!$L260</f>
        <v>qq</v>
      </c>
      <c r="M260" s="56" t="str">
        <f>'[5]Daily Roster'!$M260</f>
        <v>qq</v>
      </c>
      <c r="N260" s="56" t="str">
        <f>'[5]Daily Roster'!$N260</f>
        <v>Thao</v>
      </c>
      <c r="O260" s="56" t="str">
        <f>'[5]Daily Roster'!$O260</f>
        <v>Idile</v>
      </c>
      <c r="P260" s="56">
        <f>'[5]Daily Roster'!$P260</f>
        <v>0</v>
      </c>
      <c r="Q260" s="56">
        <f>'[5]Daily Roster'!$Q260</f>
        <v>0</v>
      </c>
      <c r="R260" s="56">
        <f>'[5]Daily Roster'!$R260</f>
        <v>0</v>
      </c>
      <c r="S260" s="56">
        <f>'[5]Daily Roster'!$S260</f>
        <v>0</v>
      </c>
      <c r="T260" s="56">
        <f>'[5]Daily Roster'!$T260</f>
        <v>0</v>
      </c>
    </row>
    <row r="261" spans="1:20" x14ac:dyDescent="0.3">
      <c r="A261" s="7">
        <v>43462</v>
      </c>
      <c r="B261" s="1" t="s">
        <v>5</v>
      </c>
      <c r="C261" s="56" t="str">
        <f>'[5]Daily Roster'!$C261</f>
        <v>Christine</v>
      </c>
      <c r="D261" s="56" t="str">
        <f>'[5]Daily Roster'!$D261</f>
        <v>Sherine</v>
      </c>
      <c r="E261" s="56" t="str">
        <f>'[5]Daily Roster'!$E261</f>
        <v>Georgia</v>
      </c>
      <c r="F261" s="56" t="str">
        <f>'[5]Daily Roster'!$F261</f>
        <v>J.Drummond</v>
      </c>
      <c r="G261" s="56" t="str">
        <f>'[5]Daily Roster'!$G261</f>
        <v>Angelica</v>
      </c>
      <c r="H261" s="56" t="str">
        <f>'[5]Daily Roster'!$H261</f>
        <v>Diana</v>
      </c>
      <c r="I261" s="56" t="str">
        <f>'[5]Daily Roster'!$I261</f>
        <v>Khoa</v>
      </c>
      <c r="J261" s="56" t="str">
        <f>'[5]Daily Roster'!$J261</f>
        <v>Vineeth</v>
      </c>
      <c r="K261" s="56" t="str">
        <f>'[5]Daily Roster'!$K261</f>
        <v>Janki</v>
      </c>
      <c r="L261" s="56" t="str">
        <f>'[5]Daily Roster'!$L261</f>
        <v>qq</v>
      </c>
      <c r="M261" s="56" t="str">
        <f>'[5]Daily Roster'!$M261</f>
        <v>qq</v>
      </c>
      <c r="N261" s="56" t="str">
        <f>'[5]Daily Roster'!$N261</f>
        <v>Thao</v>
      </c>
      <c r="O261" s="56" t="str">
        <f>'[5]Daily Roster'!$O261</f>
        <v>Idile</v>
      </c>
      <c r="P261" s="56">
        <f>'[5]Daily Roster'!$P261</f>
        <v>0</v>
      </c>
      <c r="Q261" s="56">
        <f>'[5]Daily Roster'!$Q261</f>
        <v>0</v>
      </c>
      <c r="R261" s="56">
        <f>'[5]Daily Roster'!$R261</f>
        <v>0</v>
      </c>
      <c r="S261" s="56">
        <f>'[5]Daily Roster'!$S261</f>
        <v>0</v>
      </c>
      <c r="T261" s="56">
        <f>'[5]Daily Roster'!$T261</f>
        <v>0</v>
      </c>
    </row>
    <row r="262" spans="1:20" x14ac:dyDescent="0.3">
      <c r="A262" s="7">
        <v>43465</v>
      </c>
      <c r="B262" s="1" t="s">
        <v>1</v>
      </c>
      <c r="C262" s="56" t="str">
        <f>'[5]Daily Roster'!$C262</f>
        <v>Christine</v>
      </c>
      <c r="D262" s="56" t="str">
        <f>'[5]Daily Roster'!$D262</f>
        <v>Megan/Nadi</v>
      </c>
      <c r="E262" s="56" t="str">
        <f>'[5]Daily Roster'!$E262</f>
        <v>Sherine</v>
      </c>
      <c r="F262" s="56" t="str">
        <f>'[5]Daily Roster'!$F262</f>
        <v>L.Janson</v>
      </c>
      <c r="G262" s="56" t="str">
        <f>'[5]Daily Roster'!$G262</f>
        <v>Angelica</v>
      </c>
      <c r="H262" s="56" t="str">
        <f>'[5]Daily Roster'!$H262</f>
        <v>J.Drummond</v>
      </c>
      <c r="I262" s="56" t="str">
        <f>'[5]Daily Roster'!$I262</f>
        <v>Nha</v>
      </c>
      <c r="J262" s="56" t="str">
        <f>'[5]Daily Roster'!$J262</f>
        <v>Vineeth</v>
      </c>
      <c r="K262" s="56" t="str">
        <f>'[5]Daily Roster'!$K262</f>
        <v>K.Tiong</v>
      </c>
      <c r="L262" s="56">
        <f>'[5]Daily Roster'!$L262</f>
        <v>0</v>
      </c>
      <c r="M262" s="56">
        <f>'[5]Daily Roster'!$M262</f>
        <v>0</v>
      </c>
      <c r="N262" s="56">
        <f>'[5]Daily Roster'!$N262</f>
        <v>0</v>
      </c>
      <c r="O262" s="56">
        <f>'[5]Daily Roster'!$O262</f>
        <v>0</v>
      </c>
      <c r="P262" s="56" t="str">
        <f>'[5]Daily Roster'!$P262</f>
        <v>qq</v>
      </c>
      <c r="Q262" s="56">
        <f>'[5]Daily Roster'!$Q262</f>
        <v>0</v>
      </c>
      <c r="R262" s="56">
        <f>'[5]Daily Roster'!$R262</f>
        <v>0</v>
      </c>
      <c r="S262" s="56">
        <f>'[5]Daily Roster'!$S262</f>
        <v>0</v>
      </c>
      <c r="T262" s="56">
        <f>'[5]Daily Roster'!$T262</f>
        <v>0</v>
      </c>
    </row>
    <row r="263" spans="1:20" x14ac:dyDescent="0.3">
      <c r="A263" s="7">
        <v>43466</v>
      </c>
      <c r="B263" s="1" t="s">
        <v>2</v>
      </c>
      <c r="C263" s="56" t="e">
        <f>'[5]Daily Roster'!#REF!</f>
        <v>#REF!</v>
      </c>
      <c r="D263" s="56" t="e">
        <f>'[5]Daily Roster'!#REF!</f>
        <v>#REF!</v>
      </c>
      <c r="E263" s="56" t="e">
        <f>'[5]Daily Roster'!#REF!</f>
        <v>#REF!</v>
      </c>
      <c r="F263" s="56" t="e">
        <f>'[5]Daily Roster'!#REF!</f>
        <v>#REF!</v>
      </c>
      <c r="G263" s="56" t="e">
        <f>'[5]Daily Roster'!#REF!</f>
        <v>#REF!</v>
      </c>
      <c r="H263" s="56" t="e">
        <f>'[5]Daily Roster'!#REF!</f>
        <v>#REF!</v>
      </c>
      <c r="I263" s="56" t="e">
        <f>'[5]Daily Roster'!#REF!</f>
        <v>#REF!</v>
      </c>
      <c r="J263" s="56" t="e">
        <f>'[5]Daily Roster'!#REF!</f>
        <v>#REF!</v>
      </c>
      <c r="K263" s="56" t="e">
        <f>'[5]Daily Roster'!#REF!</f>
        <v>#REF!</v>
      </c>
      <c r="L263" s="56" t="e">
        <f>'[5]Daily Roster'!#REF!</f>
        <v>#REF!</v>
      </c>
      <c r="M263" s="56" t="e">
        <f>'[5]Daily Roster'!#REF!</f>
        <v>#REF!</v>
      </c>
      <c r="N263" s="56" t="e">
        <f>'[5]Daily Roster'!#REF!</f>
        <v>#REF!</v>
      </c>
      <c r="O263" s="56" t="e">
        <f>'[5]Daily Roster'!#REF!</f>
        <v>#REF!</v>
      </c>
      <c r="P263" s="56" t="e">
        <f>'[5]Daily Roster'!#REF!</f>
        <v>#REF!</v>
      </c>
      <c r="Q263" s="56" t="e">
        <f>'[5]Daily Roster'!#REF!</f>
        <v>#REF!</v>
      </c>
      <c r="R263" s="56" t="e">
        <f>'[5]Daily Roster'!#REF!</f>
        <v>#REF!</v>
      </c>
      <c r="S263" s="56" t="e">
        <f>'[5]Daily Roster'!#REF!</f>
        <v>#REF!</v>
      </c>
      <c r="T263" s="56" t="e">
        <f>'[5]Daily Roster'!#REF!</f>
        <v>#REF!</v>
      </c>
    </row>
    <row r="264" spans="1:20" x14ac:dyDescent="0.3">
      <c r="A264" s="7">
        <v>43467</v>
      </c>
      <c r="B264" s="1" t="s">
        <v>3</v>
      </c>
      <c r="C264" s="56" t="e">
        <f>'[5]Daily Roster'!#REF!</f>
        <v>#REF!</v>
      </c>
      <c r="D264" s="56" t="e">
        <f>'[5]Daily Roster'!#REF!</f>
        <v>#REF!</v>
      </c>
      <c r="E264" s="56" t="e">
        <f>'[5]Daily Roster'!#REF!</f>
        <v>#REF!</v>
      </c>
      <c r="F264" s="56" t="e">
        <f>'[5]Daily Roster'!#REF!</f>
        <v>#REF!</v>
      </c>
      <c r="G264" s="56" t="e">
        <f>'[5]Daily Roster'!#REF!</f>
        <v>#REF!</v>
      </c>
      <c r="H264" s="56" t="e">
        <f>'[5]Daily Roster'!#REF!</f>
        <v>#REF!</v>
      </c>
      <c r="I264" s="56" t="e">
        <f>'[5]Daily Roster'!#REF!</f>
        <v>#REF!</v>
      </c>
      <c r="J264" s="56" t="e">
        <f>'[5]Daily Roster'!#REF!</f>
        <v>#REF!</v>
      </c>
      <c r="K264" s="56" t="e">
        <f>'[5]Daily Roster'!#REF!</f>
        <v>#REF!</v>
      </c>
      <c r="L264" s="56" t="e">
        <f>'[5]Daily Roster'!#REF!</f>
        <v>#REF!</v>
      </c>
      <c r="M264" s="56" t="e">
        <f>'[5]Daily Roster'!#REF!</f>
        <v>#REF!</v>
      </c>
      <c r="N264" s="56" t="e">
        <f>'[5]Daily Roster'!#REF!</f>
        <v>#REF!</v>
      </c>
      <c r="O264" s="56" t="e">
        <f>'[5]Daily Roster'!#REF!</f>
        <v>#REF!</v>
      </c>
      <c r="P264" s="56" t="e">
        <f>'[5]Daily Roster'!#REF!</f>
        <v>#REF!</v>
      </c>
      <c r="Q264" s="56" t="e">
        <f>'[5]Daily Roster'!#REF!</f>
        <v>#REF!</v>
      </c>
      <c r="R264" s="56" t="e">
        <f>'[5]Daily Roster'!#REF!</f>
        <v>#REF!</v>
      </c>
      <c r="S264" s="56" t="e">
        <f>'[5]Daily Roster'!#REF!</f>
        <v>#REF!</v>
      </c>
      <c r="T264" s="56" t="e">
        <f>'[5]Daily Roster'!#REF!</f>
        <v>#REF!</v>
      </c>
    </row>
    <row r="265" spans="1:20" x14ac:dyDescent="0.3">
      <c r="A265" s="7">
        <v>43468</v>
      </c>
      <c r="B265" s="1" t="s">
        <v>4</v>
      </c>
      <c r="C265" s="56" t="e">
        <f>'[5]Daily Roster'!#REF!</f>
        <v>#REF!</v>
      </c>
      <c r="D265" s="56" t="e">
        <f>'[5]Daily Roster'!#REF!</f>
        <v>#REF!</v>
      </c>
      <c r="E265" s="56" t="e">
        <f>'[5]Daily Roster'!#REF!</f>
        <v>#REF!</v>
      </c>
      <c r="F265" s="56" t="e">
        <f>'[5]Daily Roster'!#REF!</f>
        <v>#REF!</v>
      </c>
      <c r="G265" s="56" t="e">
        <f>'[5]Daily Roster'!#REF!</f>
        <v>#REF!</v>
      </c>
      <c r="H265" s="56" t="e">
        <f>'[5]Daily Roster'!#REF!</f>
        <v>#REF!</v>
      </c>
      <c r="I265" s="56" t="e">
        <f>'[5]Daily Roster'!#REF!</f>
        <v>#REF!</v>
      </c>
      <c r="J265" s="56" t="e">
        <f>'[5]Daily Roster'!#REF!</f>
        <v>#REF!</v>
      </c>
      <c r="K265" s="56" t="e">
        <f>'[5]Daily Roster'!#REF!</f>
        <v>#REF!</v>
      </c>
      <c r="L265" s="56" t="e">
        <f>'[5]Daily Roster'!#REF!</f>
        <v>#REF!</v>
      </c>
      <c r="M265" s="56" t="e">
        <f>'[5]Daily Roster'!#REF!</f>
        <v>#REF!</v>
      </c>
      <c r="N265" s="56" t="e">
        <f>'[5]Daily Roster'!#REF!</f>
        <v>#REF!</v>
      </c>
      <c r="O265" s="56" t="e">
        <f>'[5]Daily Roster'!#REF!</f>
        <v>#REF!</v>
      </c>
      <c r="P265" s="56" t="e">
        <f>'[5]Daily Roster'!#REF!</f>
        <v>#REF!</v>
      </c>
      <c r="Q265" s="56" t="e">
        <f>'[5]Daily Roster'!#REF!</f>
        <v>#REF!</v>
      </c>
      <c r="R265" s="56" t="e">
        <f>'[5]Daily Roster'!#REF!</f>
        <v>#REF!</v>
      </c>
      <c r="S265" s="56" t="e">
        <f>'[5]Daily Roster'!#REF!</f>
        <v>#REF!</v>
      </c>
      <c r="T265" s="56" t="e">
        <f>'[5]Daily Roster'!#REF!</f>
        <v>#REF!</v>
      </c>
    </row>
    <row r="266" spans="1:20" x14ac:dyDescent="0.3">
      <c r="A266" s="7">
        <v>43469</v>
      </c>
      <c r="B266" s="1" t="s">
        <v>5</v>
      </c>
      <c r="C266" s="56" t="e">
        <f>'[5]Daily Roster'!#REF!</f>
        <v>#REF!</v>
      </c>
      <c r="D266" s="56" t="e">
        <f>'[5]Daily Roster'!#REF!</f>
        <v>#REF!</v>
      </c>
      <c r="E266" s="56" t="e">
        <f>'[5]Daily Roster'!#REF!</f>
        <v>#REF!</v>
      </c>
      <c r="F266" s="56" t="e">
        <f>'[5]Daily Roster'!#REF!</f>
        <v>#REF!</v>
      </c>
      <c r="G266" s="56" t="e">
        <f>'[5]Daily Roster'!#REF!</f>
        <v>#REF!</v>
      </c>
      <c r="H266" s="56" t="e">
        <f>'[5]Daily Roster'!#REF!</f>
        <v>#REF!</v>
      </c>
      <c r="I266" s="56" t="e">
        <f>'[5]Daily Roster'!#REF!</f>
        <v>#REF!</v>
      </c>
      <c r="J266" s="56" t="e">
        <f>'[5]Daily Roster'!#REF!</f>
        <v>#REF!</v>
      </c>
      <c r="K266" s="56" t="e">
        <f>'[5]Daily Roster'!#REF!</f>
        <v>#REF!</v>
      </c>
      <c r="L266" s="56" t="e">
        <f>'[5]Daily Roster'!#REF!</f>
        <v>#REF!</v>
      </c>
      <c r="M266" s="56" t="e">
        <f>'[5]Daily Roster'!#REF!</f>
        <v>#REF!</v>
      </c>
      <c r="N266" s="56" t="e">
        <f>'[5]Daily Roster'!#REF!</f>
        <v>#REF!</v>
      </c>
      <c r="O266" s="56" t="e">
        <f>'[5]Daily Roster'!#REF!</f>
        <v>#REF!</v>
      </c>
      <c r="P266" s="56" t="e">
        <f>'[5]Daily Roster'!#REF!</f>
        <v>#REF!</v>
      </c>
      <c r="Q266" s="56" t="e">
        <f>'[5]Daily Roster'!#REF!</f>
        <v>#REF!</v>
      </c>
      <c r="R266" s="56" t="e">
        <f>'[5]Daily Roster'!#REF!</f>
        <v>#REF!</v>
      </c>
      <c r="S266" s="56" t="e">
        <f>'[5]Daily Roster'!#REF!</f>
        <v>#REF!</v>
      </c>
      <c r="T266" s="56" t="e">
        <f>'[5]Daily Roster'!#REF!</f>
        <v>#REF!</v>
      </c>
    </row>
    <row r="267" spans="1:20" x14ac:dyDescent="0.3">
      <c r="A267" s="7">
        <v>43472</v>
      </c>
      <c r="B267" s="1" t="s">
        <v>1</v>
      </c>
      <c r="C267" s="56" t="e">
        <f>'[5]Daily Roster'!#REF!</f>
        <v>#REF!</v>
      </c>
      <c r="D267" s="56" t="e">
        <f>'[5]Daily Roster'!#REF!</f>
        <v>#REF!</v>
      </c>
      <c r="E267" s="56" t="e">
        <f>'[5]Daily Roster'!#REF!</f>
        <v>#REF!</v>
      </c>
      <c r="F267" s="56" t="e">
        <f>'[5]Daily Roster'!#REF!</f>
        <v>#REF!</v>
      </c>
      <c r="G267" s="56" t="e">
        <f>'[5]Daily Roster'!#REF!</f>
        <v>#REF!</v>
      </c>
      <c r="H267" s="56" t="e">
        <f>'[5]Daily Roster'!#REF!</f>
        <v>#REF!</v>
      </c>
      <c r="I267" s="56" t="e">
        <f>'[5]Daily Roster'!#REF!</f>
        <v>#REF!</v>
      </c>
      <c r="J267" s="56" t="e">
        <f>'[5]Daily Roster'!#REF!</f>
        <v>#REF!</v>
      </c>
      <c r="K267" s="56" t="e">
        <f>'[5]Daily Roster'!#REF!</f>
        <v>#REF!</v>
      </c>
      <c r="L267" s="56" t="e">
        <f>'[5]Daily Roster'!#REF!</f>
        <v>#REF!</v>
      </c>
      <c r="M267" s="56" t="e">
        <f>'[5]Daily Roster'!#REF!</f>
        <v>#REF!</v>
      </c>
      <c r="N267" s="56" t="e">
        <f>'[5]Daily Roster'!#REF!</f>
        <v>#REF!</v>
      </c>
      <c r="O267" s="56" t="e">
        <f>'[5]Daily Roster'!#REF!</f>
        <v>#REF!</v>
      </c>
      <c r="P267" s="56" t="e">
        <f>'[5]Daily Roster'!#REF!</f>
        <v>#REF!</v>
      </c>
      <c r="Q267" s="56" t="e">
        <f>'[5]Daily Roster'!#REF!</f>
        <v>#REF!</v>
      </c>
      <c r="R267" s="56" t="e">
        <f>'[5]Daily Roster'!#REF!</f>
        <v>#REF!</v>
      </c>
      <c r="S267" s="56" t="e">
        <f>'[5]Daily Roster'!#REF!</f>
        <v>#REF!</v>
      </c>
      <c r="T267" s="56" t="e">
        <f>'[5]Daily Roster'!#REF!</f>
        <v>#REF!</v>
      </c>
    </row>
    <row r="268" spans="1:20" x14ac:dyDescent="0.3">
      <c r="A268" s="7">
        <v>43473</v>
      </c>
      <c r="B268" s="1" t="s">
        <v>2</v>
      </c>
      <c r="C268" s="56" t="e">
        <f>'[5]Daily Roster'!#REF!</f>
        <v>#REF!</v>
      </c>
      <c r="D268" s="56" t="e">
        <f>'[5]Daily Roster'!#REF!</f>
        <v>#REF!</v>
      </c>
      <c r="E268" s="56" t="e">
        <f>'[5]Daily Roster'!#REF!</f>
        <v>#REF!</v>
      </c>
      <c r="F268" s="56" t="e">
        <f>'[5]Daily Roster'!#REF!</f>
        <v>#REF!</v>
      </c>
      <c r="G268" s="56" t="e">
        <f>'[5]Daily Roster'!#REF!</f>
        <v>#REF!</v>
      </c>
      <c r="H268" s="56" t="e">
        <f>'[5]Daily Roster'!#REF!</f>
        <v>#REF!</v>
      </c>
      <c r="I268" s="56" t="e">
        <f>'[5]Daily Roster'!#REF!</f>
        <v>#REF!</v>
      </c>
      <c r="J268" s="56" t="e">
        <f>'[5]Daily Roster'!#REF!</f>
        <v>#REF!</v>
      </c>
      <c r="K268" s="56" t="e">
        <f>'[5]Daily Roster'!#REF!</f>
        <v>#REF!</v>
      </c>
      <c r="L268" s="56" t="e">
        <f>'[5]Daily Roster'!#REF!</f>
        <v>#REF!</v>
      </c>
      <c r="M268" s="56" t="e">
        <f>'[5]Daily Roster'!#REF!</f>
        <v>#REF!</v>
      </c>
      <c r="N268" s="56" t="e">
        <f>'[5]Daily Roster'!#REF!</f>
        <v>#REF!</v>
      </c>
      <c r="O268" s="56" t="e">
        <f>'[5]Daily Roster'!#REF!</f>
        <v>#REF!</v>
      </c>
      <c r="P268" s="56" t="e">
        <f>'[5]Daily Roster'!#REF!</f>
        <v>#REF!</v>
      </c>
      <c r="Q268" s="56" t="e">
        <f>'[5]Daily Roster'!#REF!</f>
        <v>#REF!</v>
      </c>
      <c r="R268" s="56" t="e">
        <f>'[5]Daily Roster'!#REF!</f>
        <v>#REF!</v>
      </c>
      <c r="S268" s="56" t="e">
        <f>'[5]Daily Roster'!#REF!</f>
        <v>#REF!</v>
      </c>
      <c r="T268" s="56" t="e">
        <f>'[5]Daily Roster'!#REF!</f>
        <v>#REF!</v>
      </c>
    </row>
    <row r="269" spans="1:20" x14ac:dyDescent="0.3">
      <c r="L269" s="56"/>
    </row>
    <row r="272" spans="1:20" x14ac:dyDescent="0.3">
      <c r="B272" t="s">
        <v>75</v>
      </c>
    </row>
    <row r="273" spans="2:2" x14ac:dyDescent="0.3">
      <c r="B273" t="s">
        <v>76</v>
      </c>
    </row>
    <row r="274" spans="2:2" x14ac:dyDescent="0.3">
      <c r="B274" t="s">
        <v>77</v>
      </c>
    </row>
    <row r="275" spans="2:2" x14ac:dyDescent="0.3">
      <c r="B275" t="s">
        <v>78</v>
      </c>
    </row>
    <row r="276" spans="2:2" x14ac:dyDescent="0.3">
      <c r="B276" t="s">
        <v>79</v>
      </c>
    </row>
    <row r="277" spans="2:2" x14ac:dyDescent="0.3">
      <c r="B277" t="s">
        <v>80</v>
      </c>
    </row>
    <row r="278" spans="2:2" x14ac:dyDescent="0.3">
      <c r="B278" t="s">
        <v>81</v>
      </c>
    </row>
    <row r="279" spans="2:2" x14ac:dyDescent="0.3">
      <c r="B279" t="s">
        <v>82</v>
      </c>
    </row>
    <row r="280" spans="2:2" x14ac:dyDescent="0.3">
      <c r="B280" t="s">
        <v>83</v>
      </c>
    </row>
    <row r="281" spans="2:2" x14ac:dyDescent="0.3">
      <c r="B281" t="s">
        <v>84</v>
      </c>
    </row>
    <row r="282" spans="2:2" x14ac:dyDescent="0.3">
      <c r="B282" t="s">
        <v>85</v>
      </c>
    </row>
  </sheetData>
  <conditionalFormatting sqref="C1:XFD250 V252:XFD252 C270:XFD1048576 I251:L251 C251:H268 C269:K269 M269:XFD269 L252:L269 U253:XFD268 U251:XFD251 M251:T268 I252:K268">
    <cfRule type="containsText" dxfId="13" priority="6" operator="containsText" text="blank">
      <formula>NOT(ISERROR(SEARCH("blank",C1)))</formula>
    </cfRule>
  </conditionalFormatting>
  <conditionalFormatting sqref="A1:B268">
    <cfRule type="containsText" dxfId="12" priority="1" operator="containsText" text="qq">
      <formula>NOT(ISERROR(SEARCH("qq",A1)))</formula>
    </cfRule>
    <cfRule type="containsText" dxfId="11" priority="2" operator="containsText" text="Public Holiday">
      <formula>NOT(ISERROR(SEARCH("Public Holiday",A1)))</formula>
    </cfRule>
    <cfRule type="containsText" dxfId="10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2"/>
  <sheetViews>
    <sheetView zoomScale="82" zoomScaleNormal="82" workbookViewId="0">
      <pane xSplit="1" topLeftCell="B1" activePane="topRight" state="frozen"/>
      <selection pane="topRight" activeCell="C5" sqref="C5"/>
    </sheetView>
  </sheetViews>
  <sheetFormatPr defaultColWidth="9" defaultRowHeight="16.5" x14ac:dyDescent="0.3"/>
  <cols>
    <col min="1" max="1" width="9.875" style="131" customWidth="1"/>
    <col min="2" max="2" width="10.75" style="62" bestFit="1" customWidth="1"/>
    <col min="3" max="3" width="17.75" style="62" bestFit="1" customWidth="1"/>
    <col min="4" max="4" width="18.375" style="62" bestFit="1" customWidth="1"/>
    <col min="5" max="5" width="14" style="62" bestFit="1" customWidth="1"/>
    <col min="6" max="8" width="13.125" style="62" bestFit="1" customWidth="1"/>
    <col min="9" max="9" width="13.375" style="62" bestFit="1" customWidth="1"/>
    <col min="10" max="10" width="13.125" style="62" bestFit="1" customWidth="1"/>
    <col min="11" max="11" width="13.25" style="62" bestFit="1" customWidth="1"/>
    <col min="12" max="12" width="16.125" style="62" bestFit="1" customWidth="1"/>
    <col min="13" max="13" width="8.375" style="62" bestFit="1" customWidth="1"/>
    <col min="14" max="20" width="15.375" style="62" bestFit="1" customWidth="1"/>
    <col min="21" max="16384" width="9" style="62"/>
  </cols>
  <sheetData>
    <row r="1" spans="1:20" s="132" customFormat="1" x14ac:dyDescent="0.3">
      <c r="A1" s="6"/>
      <c r="B1" s="2"/>
      <c r="C1" s="51" t="str">
        <f>'[13]Daily Roster'!$C1</f>
        <v>CDU - MANAGEMENT</v>
      </c>
      <c r="D1" s="51" t="str">
        <f>'[13]Daily Roster'!$D1</f>
        <v>CDU - CLINICAL TRIALS</v>
      </c>
      <c r="E1" s="51" t="str">
        <f>'[13]Daily Roster'!$E1</f>
        <v>CDU</v>
      </c>
      <c r="F1" s="51" t="str">
        <f>'[13]Daily Roster'!$F1</f>
        <v>CDU</v>
      </c>
      <c r="G1" s="51" t="str">
        <f>'[13]Daily Roster'!$G1</f>
        <v>WARD 2</v>
      </c>
      <c r="H1" s="51" t="str">
        <f>'[13]Daily Roster'!$H1</f>
        <v>SURGICAL WARD</v>
      </c>
      <c r="I1" s="51" t="str">
        <f>'[13]Daily Roster'!$I1</f>
        <v>HITH INFUSORS</v>
      </c>
      <c r="J1" s="51" t="str">
        <f>'[13]Daily Roster'!$J1</f>
        <v>HITH / COMMUNITY SERVICES</v>
      </c>
      <c r="K1" s="51" t="str">
        <f>'[13]Daily Roster'!$K1</f>
        <v>DISPENSARY</v>
      </c>
      <c r="L1" s="51" t="str">
        <f>'[13]Daily Roster'!$L1</f>
        <v>DISPENSARY</v>
      </c>
      <c r="M1" s="51" t="str">
        <f>'[13]Daily Roster'!$M1</f>
        <v>INTERN</v>
      </c>
      <c r="N1" s="51" t="str">
        <f>'[13]Daily Roster'!$N1</f>
        <v>INTERN</v>
      </c>
      <c r="O1" s="51" t="str">
        <f>'[13]Daily Roster'!$O1</f>
        <v>WARD 2 TRAINING / HANDOVER</v>
      </c>
      <c r="P1" s="51" t="str">
        <f>'[13]Daily Roster'!$P1</f>
        <v>Dispensary H/O</v>
      </c>
      <c r="Q1" s="51" t="str">
        <f>'[13]Daily Roster'!$Q1</f>
        <v>SMART PUMP</v>
      </c>
      <c r="R1" s="51" t="str">
        <f>'[13]Daily Roster'!$R1</f>
        <v>[PHARMACY ROLE]</v>
      </c>
      <c r="S1" s="51" t="str">
        <f>'[13]Daily Roster'!$S1</f>
        <v>[PHARMACY ROLE]</v>
      </c>
      <c r="T1" s="51" t="str">
        <f>'[13]Daily Roster'!$T1</f>
        <v>[PHARMACY ROLE]</v>
      </c>
    </row>
    <row r="2" spans="1:20" x14ac:dyDescent="0.3">
      <c r="A2" s="7">
        <v>43466</v>
      </c>
      <c r="B2" s="1" t="s">
        <v>1</v>
      </c>
      <c r="C2" s="56" t="str">
        <f>'[13]Daily Roster'!$C2</f>
        <v>Public Holiday</v>
      </c>
      <c r="D2" s="56" t="str">
        <f>'[13]Daily Roster'!$D2</f>
        <v>Public Holiday</v>
      </c>
      <c r="E2" s="56" t="str">
        <f>'[13]Daily Roster'!$E2</f>
        <v>Public Holiday</v>
      </c>
      <c r="F2" s="56" t="str">
        <f>'[13]Daily Roster'!$F2</f>
        <v>Public Holiday</v>
      </c>
      <c r="G2" s="56" t="str">
        <f>'[13]Daily Roster'!$G2</f>
        <v>Public Holiday</v>
      </c>
      <c r="H2" s="56" t="str">
        <f>'[13]Daily Roster'!$H2</f>
        <v>Public Holiday</v>
      </c>
      <c r="I2" s="56" t="str">
        <f>'[13]Daily Roster'!$I2</f>
        <v>Public Holiday</v>
      </c>
      <c r="J2" s="56" t="str">
        <f>'[13]Daily Roster'!$J2</f>
        <v>Public Holiday</v>
      </c>
      <c r="K2" s="56" t="str">
        <f>'[13]Daily Roster'!$K2</f>
        <v>Public Holiday</v>
      </c>
      <c r="L2" s="56" t="str">
        <f>'[13]Daily Roster'!$L2</f>
        <v>Public Holiday</v>
      </c>
      <c r="M2" s="56" t="str">
        <f>'[13]Daily Roster'!$M2</f>
        <v>public holiday</v>
      </c>
      <c r="N2" s="56" t="str">
        <f>'[13]Daily Roster'!$N2</f>
        <v>public holiday</v>
      </c>
      <c r="O2" s="56">
        <f>'[13]Daily Roster'!$O2</f>
        <v>0</v>
      </c>
      <c r="P2" s="56">
        <f>'[13]Daily Roster'!$P2</f>
        <v>0</v>
      </c>
      <c r="Q2" s="56">
        <f>'[13]Daily Roster'!$Q2</f>
        <v>0</v>
      </c>
      <c r="R2" s="56">
        <f>'[13]Daily Roster'!$R2</f>
        <v>0</v>
      </c>
      <c r="S2" s="56">
        <f>'[13]Daily Roster'!$S2</f>
        <v>0</v>
      </c>
      <c r="T2" s="56">
        <f>'[13]Daily Roster'!$T2</f>
        <v>0</v>
      </c>
    </row>
    <row r="3" spans="1:20" x14ac:dyDescent="0.3">
      <c r="A3" s="7">
        <v>43467</v>
      </c>
      <c r="B3" s="1" t="s">
        <v>2</v>
      </c>
      <c r="C3" s="56" t="str">
        <f>'[13]Daily Roster'!$C3</f>
        <v>Obaid</v>
      </c>
      <c r="D3" s="56" t="str">
        <f>'[13]Daily Roster'!$D3</f>
        <v>Berenice</v>
      </c>
      <c r="E3" s="56" t="str">
        <f>'[13]Daily Roster'!$E3</f>
        <v>M.Tang</v>
      </c>
      <c r="F3" s="56" t="str">
        <f>'[13]Daily Roster'!$F3</f>
        <v>qq</v>
      </c>
      <c r="G3" s="56" t="str">
        <f>'[13]Daily Roster'!$G3</f>
        <v>M.Lu</v>
      </c>
      <c r="H3" s="56" t="str">
        <f>'[13]Daily Roster'!$H3</f>
        <v>K.Josevska</v>
      </c>
      <c r="I3" s="56" t="str">
        <f>'[13]Daily Roster'!$I3</f>
        <v>G.Wang</v>
      </c>
      <c r="J3" s="56" t="str">
        <f>'[13]Daily Roster'!$J3</f>
        <v>G.Wang</v>
      </c>
      <c r="K3" s="56" t="str">
        <f>'[13]Daily Roster'!$K3</f>
        <v>AndrewL</v>
      </c>
      <c r="L3" s="56" t="str">
        <f>'[13]Daily Roster'!$L3</f>
        <v>L.Jedwab</v>
      </c>
      <c r="M3" s="56" t="str">
        <f>'[13]Daily Roster'!$M3</f>
        <v>qq</v>
      </c>
      <c r="N3" s="56" t="str">
        <f>'[13]Daily Roster'!$N3</f>
        <v>Golriz</v>
      </c>
      <c r="O3" s="56">
        <f>'[13]Daily Roster'!$O3</f>
        <v>0</v>
      </c>
      <c r="P3" s="56">
        <f>'[13]Daily Roster'!$P3</f>
        <v>0</v>
      </c>
      <c r="Q3" s="56">
        <f>'[13]Daily Roster'!$Q3</f>
        <v>0</v>
      </c>
      <c r="R3" s="56">
        <f>'[13]Daily Roster'!$R3</f>
        <v>0</v>
      </c>
      <c r="S3" s="56">
        <f>'[13]Daily Roster'!$S3</f>
        <v>0</v>
      </c>
      <c r="T3" s="56">
        <f>'[13]Daily Roster'!$T3</f>
        <v>0</v>
      </c>
    </row>
    <row r="4" spans="1:20" x14ac:dyDescent="0.3">
      <c r="A4" s="7">
        <v>43468</v>
      </c>
      <c r="B4" s="1" t="s">
        <v>3</v>
      </c>
      <c r="C4" s="56" t="str">
        <f>'[13]Daily Roster'!$C4</f>
        <v>Obaid</v>
      </c>
      <c r="D4" s="56" t="str">
        <f>'[13]Daily Roster'!$D4</f>
        <v>Berenice</v>
      </c>
      <c r="E4" s="56" t="str">
        <f>'[13]Daily Roster'!$E4</f>
        <v>M.Tang</v>
      </c>
      <c r="F4" s="56" t="str">
        <f>'[13]Daily Roster'!$F4</f>
        <v>Alla</v>
      </c>
      <c r="G4" s="56" t="str">
        <f>'[13]Daily Roster'!$G4</f>
        <v>M.Lu/Lois (11.30-4)</v>
      </c>
      <c r="H4" s="56" t="str">
        <f>'[13]Daily Roster'!$H4</f>
        <v>K.Josevska</v>
      </c>
      <c r="I4" s="56" t="str">
        <f>'[13]Daily Roster'!$I4</f>
        <v>G.Wang</v>
      </c>
      <c r="J4" s="56" t="str">
        <f>'[13]Daily Roster'!$J4</f>
        <v>S.Rajendra</v>
      </c>
      <c r="K4" s="56" t="str">
        <f>'[13]Daily Roster'!$K4</f>
        <v>AndrewL</v>
      </c>
      <c r="L4" s="56" t="str">
        <f>'[13]Daily Roster'!$L4</f>
        <v>L.Jedwab</v>
      </c>
      <c r="M4" s="56" t="str">
        <f>'[13]Daily Roster'!$M4</f>
        <v>qq</v>
      </c>
      <c r="N4" s="56" t="str">
        <f>'[13]Daily Roster'!$N4</f>
        <v>qq</v>
      </c>
      <c r="O4" s="56">
        <f>'[13]Daily Roster'!$O4</f>
        <v>0</v>
      </c>
      <c r="P4" s="56">
        <f>'[13]Daily Roster'!$P4</f>
        <v>0</v>
      </c>
      <c r="Q4" s="56">
        <f>'[13]Daily Roster'!$Q4</f>
        <v>0</v>
      </c>
      <c r="R4" s="56">
        <f>'[13]Daily Roster'!$R4</f>
        <v>0</v>
      </c>
      <c r="S4" s="56">
        <f>'[13]Daily Roster'!$S4</f>
        <v>0</v>
      </c>
      <c r="T4" s="56">
        <f>'[13]Daily Roster'!$T4</f>
        <v>0</v>
      </c>
    </row>
    <row r="5" spans="1:20" x14ac:dyDescent="0.3">
      <c r="A5" s="7">
        <v>43469</v>
      </c>
      <c r="B5" s="1" t="s">
        <v>4</v>
      </c>
      <c r="C5" s="56" t="str">
        <f>'[13]Daily Roster'!$C5</f>
        <v>Obaid</v>
      </c>
      <c r="D5" s="56" t="str">
        <f>'[13]Daily Roster'!$D5</f>
        <v>Berenice</v>
      </c>
      <c r="E5" s="56" t="str">
        <f>'[13]Daily Roster'!$E5</f>
        <v>M.Tang</v>
      </c>
      <c r="F5" s="56" t="str">
        <f>'[13]Daily Roster'!$F5</f>
        <v>qq</v>
      </c>
      <c r="G5" s="56" t="str">
        <f>'[13]Daily Roster'!$G5</f>
        <v>M.Lu</v>
      </c>
      <c r="H5" s="56" t="str">
        <f>'[13]Daily Roster'!$H5</f>
        <v>L.Jedwab</v>
      </c>
      <c r="I5" s="56" t="str">
        <f>'[13]Daily Roster'!$I5</f>
        <v>G.Wang</v>
      </c>
      <c r="J5" s="56" t="str">
        <f>'[13]Daily Roster'!$J5</f>
        <v>S.Rajendra</v>
      </c>
      <c r="K5" s="56" t="str">
        <f>'[13]Daily Roster'!$K5</f>
        <v>AndrewL</v>
      </c>
      <c r="L5" s="56" t="str">
        <f>'[13]Daily Roster'!$L5</f>
        <v>Therese</v>
      </c>
      <c r="M5" s="56" t="str">
        <f>'[13]Daily Roster'!$M5</f>
        <v>qq</v>
      </c>
      <c r="N5" s="56" t="str">
        <f>'[13]Daily Roster'!$N5</f>
        <v>qq</v>
      </c>
      <c r="O5" s="56">
        <f>'[13]Daily Roster'!$O5</f>
        <v>0</v>
      </c>
      <c r="P5" s="56">
        <f>'[13]Daily Roster'!$P5</f>
        <v>0</v>
      </c>
      <c r="Q5" s="56">
        <f>'[13]Daily Roster'!$Q5</f>
        <v>0</v>
      </c>
      <c r="R5" s="56">
        <f>'[13]Daily Roster'!$R5</f>
        <v>0</v>
      </c>
      <c r="S5" s="56">
        <f>'[13]Daily Roster'!$S5</f>
        <v>0</v>
      </c>
      <c r="T5" s="56">
        <f>'[13]Daily Roster'!$T5</f>
        <v>0</v>
      </c>
    </row>
    <row r="6" spans="1:20" x14ac:dyDescent="0.3">
      <c r="A6" s="7">
        <v>43472</v>
      </c>
      <c r="B6" s="1" t="s">
        <v>5</v>
      </c>
      <c r="C6" s="56" t="str">
        <f>'[13]Daily Roster'!$C6</f>
        <v>Obaid</v>
      </c>
      <c r="D6" s="56" t="str">
        <f>'[13]Daily Roster'!$D6</f>
        <v>Berenice</v>
      </c>
      <c r="E6" s="56" t="str">
        <f>'[13]Daily Roster'!$E6</f>
        <v>M.Tang</v>
      </c>
      <c r="F6" s="56" t="str">
        <f>'[13]Daily Roster'!$F6</f>
        <v>Alla</v>
      </c>
      <c r="G6" s="56" t="str">
        <f>'[13]Daily Roster'!$G6</f>
        <v>Lois</v>
      </c>
      <c r="H6" s="56" t="str">
        <f>'[13]Daily Roster'!$H6</f>
        <v>Meghana</v>
      </c>
      <c r="I6" s="56" t="str">
        <f>'[13]Daily Roster'!$I6</f>
        <v>G.Wang</v>
      </c>
      <c r="J6" s="56" t="str">
        <f>'[13]Daily Roster'!$J6</f>
        <v>S.Rajendra</v>
      </c>
      <c r="K6" s="56" t="str">
        <f>'[13]Daily Roster'!$K6</f>
        <v>AndrewL</v>
      </c>
      <c r="L6" s="56" t="str">
        <f>'[13]Daily Roster'!$L6</f>
        <v>Noor</v>
      </c>
      <c r="M6" s="56" t="str">
        <f>'[13]Daily Roster'!$M6</f>
        <v>Roshny</v>
      </c>
      <c r="N6" s="56">
        <f>'[13]Daily Roster'!$N6</f>
        <v>0</v>
      </c>
      <c r="O6" s="56">
        <f>'[13]Daily Roster'!$O6</f>
        <v>0</v>
      </c>
      <c r="P6" s="56">
        <f>'[13]Daily Roster'!$P6</f>
        <v>0</v>
      </c>
      <c r="Q6" s="56">
        <f>'[13]Daily Roster'!$Q6</f>
        <v>0</v>
      </c>
      <c r="R6" s="56">
        <f>'[13]Daily Roster'!$R6</f>
        <v>0</v>
      </c>
      <c r="S6" s="56">
        <f>'[13]Daily Roster'!$S6</f>
        <v>0</v>
      </c>
      <c r="T6" s="56">
        <f>'[13]Daily Roster'!$T6</f>
        <v>0</v>
      </c>
    </row>
    <row r="7" spans="1:20" x14ac:dyDescent="0.3">
      <c r="A7" s="7">
        <v>43473</v>
      </c>
      <c r="B7" s="1" t="s">
        <v>1</v>
      </c>
      <c r="C7" s="56" t="str">
        <f>'[13]Daily Roster'!$C7</f>
        <v>Obaid</v>
      </c>
      <c r="D7" s="56" t="str">
        <f>'[13]Daily Roster'!$D7</f>
        <v>Berenice</v>
      </c>
      <c r="E7" s="56" t="str">
        <f>'[13]Daily Roster'!$E7</f>
        <v>Golriz</v>
      </c>
      <c r="F7" s="56" t="str">
        <f>'[13]Daily Roster'!$F7</f>
        <v>Alla</v>
      </c>
      <c r="G7" s="56" t="str">
        <f>'[13]Daily Roster'!$G7</f>
        <v>Lois</v>
      </c>
      <c r="H7" s="56" t="str">
        <f>'[13]Daily Roster'!$H7</f>
        <v>Georgia/Meghana</v>
      </c>
      <c r="I7" s="56" t="str">
        <f>'[13]Daily Roster'!$I7</f>
        <v>G.Wang</v>
      </c>
      <c r="J7" s="56" t="str">
        <f>'[13]Daily Roster'!$J7</f>
        <v>S.Rajendra</v>
      </c>
      <c r="K7" s="56" t="str">
        <f>'[13]Daily Roster'!$K7</f>
        <v>AndrewL</v>
      </c>
      <c r="L7" s="56" t="str">
        <f>'[13]Daily Roster'!$L7</f>
        <v>Noor</v>
      </c>
      <c r="M7" s="56" t="str">
        <f>'[13]Daily Roster'!$M7</f>
        <v>Roshny</v>
      </c>
      <c r="N7" s="56">
        <f>'[13]Daily Roster'!$N7</f>
        <v>0</v>
      </c>
      <c r="O7" s="56">
        <f>'[13]Daily Roster'!$O7</f>
        <v>0</v>
      </c>
      <c r="P7" s="56">
        <f>'[13]Daily Roster'!$P7</f>
        <v>0</v>
      </c>
      <c r="Q7" s="56">
        <f>'[13]Daily Roster'!$Q7</f>
        <v>0</v>
      </c>
      <c r="R7" s="56">
        <f>'[13]Daily Roster'!$R7</f>
        <v>0</v>
      </c>
      <c r="S7" s="56">
        <f>'[13]Daily Roster'!$S7</f>
        <v>0</v>
      </c>
      <c r="T7" s="56">
        <f>'[13]Daily Roster'!$T7</f>
        <v>0</v>
      </c>
    </row>
    <row r="8" spans="1:20" x14ac:dyDescent="0.3">
      <c r="A8" s="7">
        <v>43474</v>
      </c>
      <c r="B8" s="1" t="s">
        <v>2</v>
      </c>
      <c r="C8" s="56" t="str">
        <f>'[13]Daily Roster'!$C8</f>
        <v>Obaid</v>
      </c>
      <c r="D8" s="56" t="str">
        <f>'[13]Daily Roster'!$D8</f>
        <v>V.Shen</v>
      </c>
      <c r="E8" s="56" t="str">
        <f>'[13]Daily Roster'!$E8</f>
        <v>M.Tang</v>
      </c>
      <c r="F8" s="56" t="str">
        <f>'[13]Daily Roster'!$F8</f>
        <v>qq</v>
      </c>
      <c r="G8" s="56" t="str">
        <f>'[13]Daily Roster'!$G8</f>
        <v>Li-Ling</v>
      </c>
      <c r="H8" s="56" t="str">
        <f>'[13]Daily Roster'!$H8</f>
        <v>Georgia</v>
      </c>
      <c r="I8" s="56" t="str">
        <f>'[13]Daily Roster'!$I8</f>
        <v>Lois</v>
      </c>
      <c r="J8" s="56" t="str">
        <f>'[13]Daily Roster'!$J8</f>
        <v>Lois</v>
      </c>
      <c r="K8" s="56" t="str">
        <f>'[13]Daily Roster'!$K8</f>
        <v>AndrewL</v>
      </c>
      <c r="L8" s="56" t="str">
        <f>'[13]Daily Roster'!$L8</f>
        <v>Sam</v>
      </c>
      <c r="M8" s="56" t="str">
        <f>'[13]Daily Roster'!$M8</f>
        <v>qq</v>
      </c>
      <c r="N8" s="56">
        <f>'[13]Daily Roster'!$N8</f>
        <v>0</v>
      </c>
      <c r="O8" s="56">
        <f>'[13]Daily Roster'!$O8</f>
        <v>0</v>
      </c>
      <c r="P8" s="56">
        <f>'[13]Daily Roster'!$P8</f>
        <v>0</v>
      </c>
      <c r="Q8" s="56">
        <f>'[13]Daily Roster'!$Q8</f>
        <v>0</v>
      </c>
      <c r="R8" s="56">
        <f>'[13]Daily Roster'!$R8</f>
        <v>0</v>
      </c>
      <c r="S8" s="56">
        <f>'[13]Daily Roster'!$S8</f>
        <v>0</v>
      </c>
      <c r="T8" s="56">
        <f>'[13]Daily Roster'!$T8</f>
        <v>0</v>
      </c>
    </row>
    <row r="9" spans="1:20" x14ac:dyDescent="0.3">
      <c r="A9" s="7">
        <v>43475</v>
      </c>
      <c r="B9" s="1" t="s">
        <v>3</v>
      </c>
      <c r="C9" s="56" t="str">
        <f>'[13]Daily Roster'!$C9</f>
        <v>Obaid</v>
      </c>
      <c r="D9" s="56" t="str">
        <f>'[13]Daily Roster'!$D9</f>
        <v>Berenice</v>
      </c>
      <c r="E9" s="56" t="str">
        <f>'[13]Daily Roster'!$E9</f>
        <v>M.Tang</v>
      </c>
      <c r="F9" s="56" t="str">
        <f>'[13]Daily Roster'!$F9</f>
        <v>Alla</v>
      </c>
      <c r="G9" s="56" t="str">
        <f>'[13]Daily Roster'!$G9</f>
        <v>Li-Ling</v>
      </c>
      <c r="H9" s="56" t="str">
        <f>'[13]Daily Roster'!$H9</f>
        <v>Georgia</v>
      </c>
      <c r="I9" s="56" t="str">
        <f>'[13]Daily Roster'!$I9</f>
        <v>Lois</v>
      </c>
      <c r="J9" s="56" t="str">
        <f>'[13]Daily Roster'!$J9</f>
        <v>S.Rajendra</v>
      </c>
      <c r="K9" s="56" t="str">
        <f>'[13]Daily Roster'!$K9</f>
        <v>AndrewL</v>
      </c>
      <c r="L9" s="56" t="str">
        <f>'[13]Daily Roster'!$L9</f>
        <v>Noor</v>
      </c>
      <c r="M9" s="56" t="str">
        <f>'[13]Daily Roster'!$M9</f>
        <v>Roshny</v>
      </c>
      <c r="N9" s="56">
        <f>'[13]Daily Roster'!$N9</f>
        <v>0</v>
      </c>
      <c r="O9" s="56">
        <f>'[13]Daily Roster'!$O9</f>
        <v>0</v>
      </c>
      <c r="P9" s="56">
        <f>'[13]Daily Roster'!$P9</f>
        <v>0</v>
      </c>
      <c r="Q9" s="56">
        <f>'[13]Daily Roster'!$Q9</f>
        <v>0</v>
      </c>
      <c r="R9" s="56">
        <f>'[13]Daily Roster'!$R9</f>
        <v>0</v>
      </c>
      <c r="S9" s="56">
        <f>'[13]Daily Roster'!$S9</f>
        <v>0</v>
      </c>
      <c r="T9" s="56">
        <f>'[13]Daily Roster'!$T9</f>
        <v>0</v>
      </c>
    </row>
    <row r="10" spans="1:20" x14ac:dyDescent="0.3">
      <c r="A10" s="7">
        <v>43476</v>
      </c>
      <c r="B10" s="1" t="s">
        <v>4</v>
      </c>
      <c r="C10" s="56" t="str">
        <f>'[13]Daily Roster'!$C10</f>
        <v>Obaid</v>
      </c>
      <c r="D10" s="56" t="str">
        <f>'[13]Daily Roster'!$D10</f>
        <v>Berenice</v>
      </c>
      <c r="E10" s="56" t="str">
        <f>'[13]Daily Roster'!$E10</f>
        <v>M.Tang</v>
      </c>
      <c r="F10" s="56" t="str">
        <f>'[13]Daily Roster'!$F10</f>
        <v>qq</v>
      </c>
      <c r="G10" s="56" t="str">
        <f>'[13]Daily Roster'!$G10</f>
        <v>Lois</v>
      </c>
      <c r="H10" s="56" t="str">
        <f>'[13]Daily Roster'!$H10</f>
        <v>Georgia</v>
      </c>
      <c r="I10" s="56" t="str">
        <f>'[13]Daily Roster'!$I10</f>
        <v>G.Wang</v>
      </c>
      <c r="J10" s="56" t="str">
        <f>'[13]Daily Roster'!$J10</f>
        <v>S.Rajendra</v>
      </c>
      <c r="K10" s="56" t="str">
        <f>'[13]Daily Roster'!$K10</f>
        <v>AndrewL</v>
      </c>
      <c r="L10" s="56" t="str">
        <f>'[13]Daily Roster'!$L10</f>
        <v>Noor</v>
      </c>
      <c r="M10" s="56" t="str">
        <f>'[13]Daily Roster'!$M10</f>
        <v>Roshny</v>
      </c>
      <c r="N10" s="56">
        <f>'[13]Daily Roster'!$N10</f>
        <v>0</v>
      </c>
      <c r="O10" s="56">
        <f>'[13]Daily Roster'!$O10</f>
        <v>0</v>
      </c>
      <c r="P10" s="56">
        <f>'[13]Daily Roster'!$P10</f>
        <v>0</v>
      </c>
      <c r="Q10" s="56">
        <f>'[13]Daily Roster'!$Q10</f>
        <v>0</v>
      </c>
      <c r="R10" s="56">
        <f>'[13]Daily Roster'!$R10</f>
        <v>0</v>
      </c>
      <c r="S10" s="56">
        <f>'[13]Daily Roster'!$S10</f>
        <v>0</v>
      </c>
      <c r="T10" s="56">
        <f>'[13]Daily Roster'!$T10</f>
        <v>0</v>
      </c>
    </row>
    <row r="11" spans="1:20" x14ac:dyDescent="0.3">
      <c r="A11" s="7">
        <v>43479</v>
      </c>
      <c r="B11" s="1" t="s">
        <v>5</v>
      </c>
      <c r="C11" s="56" t="str">
        <f>'[13]Daily Roster'!$C11</f>
        <v>Obaid</v>
      </c>
      <c r="D11" s="56" t="str">
        <f>'[13]Daily Roster'!$D11</f>
        <v>Golriz</v>
      </c>
      <c r="E11" s="56" t="str">
        <f>'[13]Daily Roster'!$E11</f>
        <v>M.Tang</v>
      </c>
      <c r="F11" s="56" t="str">
        <f>'[13]Daily Roster'!$F11</f>
        <v>Alla</v>
      </c>
      <c r="G11" s="56" t="str">
        <f>'[13]Daily Roster'!$G11</f>
        <v>Li-Ling</v>
      </c>
      <c r="H11" s="56" t="str">
        <f>'[13]Daily Roster'!$H11</f>
        <v>Georgia</v>
      </c>
      <c r="I11" s="56" t="str">
        <f>'[13]Daily Roster'!$I11</f>
        <v>G.Wang</v>
      </c>
      <c r="J11" s="56" t="str">
        <f>'[13]Daily Roster'!$J11</f>
        <v>Phuong</v>
      </c>
      <c r="K11" s="56" t="str">
        <f>'[13]Daily Roster'!$K11</f>
        <v>AndrewL</v>
      </c>
      <c r="L11" s="56" t="str">
        <f>'[13]Daily Roster'!$L11</f>
        <v>Noor</v>
      </c>
      <c r="M11" s="56" t="str">
        <f>'[13]Daily Roster'!$M11</f>
        <v>Tinh/Alison</v>
      </c>
      <c r="N11" s="56" t="str">
        <f>'[13]Daily Roster'!$N11</f>
        <v>qq</v>
      </c>
      <c r="O11" s="56">
        <f>'[13]Daily Roster'!$O11</f>
        <v>0</v>
      </c>
      <c r="P11" s="56">
        <f>'[13]Daily Roster'!$P11</f>
        <v>0</v>
      </c>
      <c r="Q11" s="56">
        <f>'[13]Daily Roster'!$Q11</f>
        <v>0</v>
      </c>
      <c r="R11" s="56">
        <f>'[13]Daily Roster'!$R11</f>
        <v>0</v>
      </c>
      <c r="S11" s="56">
        <f>'[13]Daily Roster'!$S11</f>
        <v>0</v>
      </c>
      <c r="T11" s="56">
        <f>'[13]Daily Roster'!$T11</f>
        <v>0</v>
      </c>
    </row>
    <row r="12" spans="1:20" x14ac:dyDescent="0.3">
      <c r="A12" s="7">
        <v>43480</v>
      </c>
      <c r="B12" s="1" t="s">
        <v>1</v>
      </c>
      <c r="C12" s="56" t="str">
        <f>'[13]Daily Roster'!$C12</f>
        <v>qq</v>
      </c>
      <c r="D12" s="56" t="str">
        <f>'[13]Daily Roster'!$D12</f>
        <v>qq</v>
      </c>
      <c r="E12" s="56" t="str">
        <f>'[13]Daily Roster'!$E12</f>
        <v>V.Shen</v>
      </c>
      <c r="F12" s="56" t="str">
        <f>'[13]Daily Roster'!$F12</f>
        <v>Alla</v>
      </c>
      <c r="G12" s="56" t="str">
        <f>'[13]Daily Roster'!$G12</f>
        <v>Golriz</v>
      </c>
      <c r="H12" s="56" t="str">
        <f>'[13]Daily Roster'!$H12</f>
        <v>Georgia</v>
      </c>
      <c r="I12" s="56" t="str">
        <f>'[13]Daily Roster'!$I12</f>
        <v>G.Wang</v>
      </c>
      <c r="J12" s="56" t="str">
        <f>'[13]Daily Roster'!$J12</f>
        <v>Phuong</v>
      </c>
      <c r="K12" s="56" t="str">
        <f>'[13]Daily Roster'!$K12</f>
        <v>AndrewL</v>
      </c>
      <c r="L12" s="56" t="str">
        <f>'[13]Daily Roster'!$L12</f>
        <v>Noor</v>
      </c>
      <c r="M12" s="56" t="str">
        <f>'[13]Daily Roster'!$M12</f>
        <v>Tinh/Alison</v>
      </c>
      <c r="N12" s="56" t="str">
        <f>'[13]Daily Roster'!$N12</f>
        <v>qq</v>
      </c>
      <c r="O12" s="56">
        <f>'[13]Daily Roster'!$O12</f>
        <v>0</v>
      </c>
      <c r="P12" s="56">
        <f>'[13]Daily Roster'!$P12</f>
        <v>0</v>
      </c>
      <c r="Q12" s="56">
        <f>'[13]Daily Roster'!$Q12</f>
        <v>0</v>
      </c>
      <c r="R12" s="56">
        <f>'[13]Daily Roster'!$R12</f>
        <v>0</v>
      </c>
      <c r="S12" s="56">
        <f>'[13]Daily Roster'!$S12</f>
        <v>0</v>
      </c>
      <c r="T12" s="56">
        <f>'[13]Daily Roster'!$T12</f>
        <v>0</v>
      </c>
    </row>
    <row r="13" spans="1:20" x14ac:dyDescent="0.3">
      <c r="A13" s="7">
        <v>43481</v>
      </c>
      <c r="B13" s="1" t="s">
        <v>2</v>
      </c>
      <c r="C13" s="56" t="str">
        <f>'[13]Daily Roster'!$C13</f>
        <v>Obaid</v>
      </c>
      <c r="D13" s="56" t="str">
        <f>'[13]Daily Roster'!$D13</f>
        <v>V.Shen</v>
      </c>
      <c r="E13" s="56" t="str">
        <f>'[13]Daily Roster'!$E13</f>
        <v>M.Tang</v>
      </c>
      <c r="F13" s="56" t="str">
        <f>'[13]Daily Roster'!$F13</f>
        <v>qq</v>
      </c>
      <c r="G13" s="56" t="str">
        <f>'[13]Daily Roster'!$G13</f>
        <v>Lois</v>
      </c>
      <c r="H13" s="56" t="str">
        <f>'[13]Daily Roster'!$H13</f>
        <v>Georgia</v>
      </c>
      <c r="I13" s="56" t="str">
        <f>'[13]Daily Roster'!$I13</f>
        <v>G.Wang</v>
      </c>
      <c r="J13" s="56" t="str">
        <f>'[13]Daily Roster'!$J13</f>
        <v>G.Wang</v>
      </c>
      <c r="K13" s="56" t="str">
        <f>'[13]Daily Roster'!$K13</f>
        <v>AndrewL</v>
      </c>
      <c r="L13" s="56" t="str">
        <f>'[13]Daily Roster'!$L13</f>
        <v>Li-Ling</v>
      </c>
      <c r="M13" s="56" t="str">
        <f>'[13]Daily Roster'!$M13</f>
        <v>Tinh/Alison</v>
      </c>
      <c r="N13" s="56" t="str">
        <f>'[13]Daily Roster'!$N13</f>
        <v>qq</v>
      </c>
      <c r="O13" s="56">
        <f>'[13]Daily Roster'!$O13</f>
        <v>0</v>
      </c>
      <c r="P13" s="56">
        <f>'[13]Daily Roster'!$P13</f>
        <v>0</v>
      </c>
      <c r="Q13" s="56">
        <f>'[13]Daily Roster'!$Q13</f>
        <v>0</v>
      </c>
      <c r="R13" s="56">
        <f>'[13]Daily Roster'!$R13</f>
        <v>0</v>
      </c>
      <c r="S13" s="56">
        <f>'[13]Daily Roster'!$S13</f>
        <v>0</v>
      </c>
      <c r="T13" s="56">
        <f>'[13]Daily Roster'!$T13</f>
        <v>0</v>
      </c>
    </row>
    <row r="14" spans="1:20" x14ac:dyDescent="0.3">
      <c r="A14" s="7">
        <v>43482</v>
      </c>
      <c r="B14" s="1" t="s">
        <v>3</v>
      </c>
      <c r="C14" s="56" t="str">
        <f>'[13]Daily Roster'!$C14</f>
        <v>Obaid</v>
      </c>
      <c r="D14" s="56" t="str">
        <f>'[13]Daily Roster'!$D14</f>
        <v>Li-Ling&gt;1pm</v>
      </c>
      <c r="E14" s="56" t="str">
        <f>'[13]Daily Roster'!$E14</f>
        <v>M.Tang</v>
      </c>
      <c r="F14" s="56" t="str">
        <f>'[13]Daily Roster'!$F14</f>
        <v>Alla</v>
      </c>
      <c r="G14" s="56" t="str">
        <f>'[13]Daily Roster'!$G14</f>
        <v>Lois</v>
      </c>
      <c r="H14" s="56" t="str">
        <f>'[13]Daily Roster'!$H14</f>
        <v>Georgia</v>
      </c>
      <c r="I14" s="56" t="str">
        <f>'[13]Daily Roster'!$I14</f>
        <v>G.Wang</v>
      </c>
      <c r="J14" s="56" t="str">
        <f>'[13]Daily Roster'!$J14</f>
        <v>Phuong</v>
      </c>
      <c r="K14" s="56" t="str">
        <f>'[13]Daily Roster'!$K14</f>
        <v>AndrewL</v>
      </c>
      <c r="L14" s="56" t="str">
        <f>'[13]Daily Roster'!$L14</f>
        <v>Noor</v>
      </c>
      <c r="M14" s="56" t="str">
        <f>'[13]Daily Roster'!$M14</f>
        <v>Tinh/Alison</v>
      </c>
      <c r="N14" s="56" t="str">
        <f>'[13]Daily Roster'!$N14</f>
        <v>V.Shen(RMB)</v>
      </c>
      <c r="O14" s="56">
        <f>'[13]Daily Roster'!$O14</f>
        <v>0</v>
      </c>
      <c r="P14" s="56">
        <f>'[13]Daily Roster'!$P14</f>
        <v>0</v>
      </c>
      <c r="Q14" s="56">
        <f>'[13]Daily Roster'!$Q14</f>
        <v>0</v>
      </c>
      <c r="R14" s="56">
        <f>'[13]Daily Roster'!$R14</f>
        <v>0</v>
      </c>
      <c r="S14" s="56">
        <f>'[13]Daily Roster'!$S14</f>
        <v>0</v>
      </c>
      <c r="T14" s="56">
        <f>'[13]Daily Roster'!$T14</f>
        <v>0</v>
      </c>
    </row>
    <row r="15" spans="1:20" x14ac:dyDescent="0.3">
      <c r="A15" s="7">
        <v>43483</v>
      </c>
      <c r="B15" s="1" t="s">
        <v>4</v>
      </c>
      <c r="C15" s="56" t="str">
        <f>'[13]Daily Roster'!$C15</f>
        <v>Obaid</v>
      </c>
      <c r="D15" s="56" t="str">
        <f>'[13]Daily Roster'!$D15</f>
        <v>Golriz</v>
      </c>
      <c r="E15" s="56" t="str">
        <f>'[13]Daily Roster'!$E15</f>
        <v>M.Tang</v>
      </c>
      <c r="F15" s="56" t="str">
        <f>'[13]Daily Roster'!$F15</f>
        <v>qq</v>
      </c>
      <c r="G15" s="56" t="str">
        <f>'[13]Daily Roster'!$G15</f>
        <v>Lois</v>
      </c>
      <c r="H15" s="56" t="str">
        <f>'[13]Daily Roster'!$H15</f>
        <v>Georgia</v>
      </c>
      <c r="I15" s="56" t="str">
        <f>'[13]Daily Roster'!$I15</f>
        <v>G.Wang</v>
      </c>
      <c r="J15" s="56" t="str">
        <f>'[13]Daily Roster'!$J15</f>
        <v>Phuong</v>
      </c>
      <c r="K15" s="56" t="str">
        <f>'[13]Daily Roster'!$K15</f>
        <v>AndrewL</v>
      </c>
      <c r="L15" s="56" t="str">
        <f>'[13]Daily Roster'!$L15</f>
        <v>Noor</v>
      </c>
      <c r="M15" s="56" t="str">
        <f>'[13]Daily Roster'!$M15</f>
        <v>Tinh/Alison</v>
      </c>
      <c r="N15" s="56" t="str">
        <f>'[13]Daily Roster'!$N15</f>
        <v>qq</v>
      </c>
      <c r="O15" s="56">
        <f>'[13]Daily Roster'!$O15</f>
        <v>0</v>
      </c>
      <c r="P15" s="56">
        <f>'[13]Daily Roster'!$P15</f>
        <v>0</v>
      </c>
      <c r="Q15" s="56">
        <f>'[13]Daily Roster'!$Q15</f>
        <v>0</v>
      </c>
      <c r="R15" s="56">
        <f>'[13]Daily Roster'!$R15</f>
        <v>0</v>
      </c>
      <c r="S15" s="56">
        <f>'[13]Daily Roster'!$S15</f>
        <v>0</v>
      </c>
      <c r="T15" s="56">
        <f>'[13]Daily Roster'!$T15</f>
        <v>0</v>
      </c>
    </row>
    <row r="16" spans="1:20" x14ac:dyDescent="0.3">
      <c r="A16" s="7">
        <v>43486</v>
      </c>
      <c r="B16" s="1" t="s">
        <v>5</v>
      </c>
      <c r="C16" s="56" t="str">
        <f>'[13]Daily Roster'!$C16</f>
        <v>Obaid</v>
      </c>
      <c r="D16" s="56" t="str">
        <f>'[13]Daily Roster'!$D16</f>
        <v>V.Shen</v>
      </c>
      <c r="E16" s="56" t="str">
        <f>'[13]Daily Roster'!$E16</f>
        <v>Golriz</v>
      </c>
      <c r="F16" s="56" t="str">
        <f>'[13]Daily Roster'!$F16</f>
        <v>Alla</v>
      </c>
      <c r="G16" s="56" t="str">
        <f>'[13]Daily Roster'!$G16</f>
        <v>Lois</v>
      </c>
      <c r="H16" s="56" t="str">
        <f>'[13]Daily Roster'!$H16</f>
        <v>Georgia</v>
      </c>
      <c r="I16" s="56" t="str">
        <f>'[13]Daily Roster'!$I16</f>
        <v>G.Wang</v>
      </c>
      <c r="J16" s="56" t="str">
        <f>'[13]Daily Roster'!$J16</f>
        <v>Phuong</v>
      </c>
      <c r="K16" s="56" t="str">
        <f>'[13]Daily Roster'!$K16</f>
        <v>AndrewL</v>
      </c>
      <c r="L16" s="56" t="str">
        <f>'[13]Daily Roster'!$L16</f>
        <v>Noor</v>
      </c>
      <c r="M16" s="56" t="str">
        <f>'[13]Daily Roster'!$M16</f>
        <v>Alison</v>
      </c>
      <c r="N16" s="56" t="str">
        <f>'[13]Daily Roster'!$N16</f>
        <v>qq</v>
      </c>
      <c r="O16" s="56">
        <f>'[13]Daily Roster'!$O16</f>
        <v>0</v>
      </c>
      <c r="P16" s="56">
        <f>'[13]Daily Roster'!$P16</f>
        <v>0</v>
      </c>
      <c r="Q16" s="56">
        <f>'[13]Daily Roster'!$Q16</f>
        <v>0</v>
      </c>
      <c r="R16" s="56">
        <f>'[13]Daily Roster'!$R16</f>
        <v>0</v>
      </c>
      <c r="S16" s="56">
        <f>'[13]Daily Roster'!$S16</f>
        <v>0</v>
      </c>
      <c r="T16" s="56">
        <f>'[13]Daily Roster'!$T16</f>
        <v>0</v>
      </c>
    </row>
    <row r="17" spans="1:20" x14ac:dyDescent="0.3">
      <c r="A17" s="7">
        <v>43487</v>
      </c>
      <c r="B17" s="1" t="s">
        <v>1</v>
      </c>
      <c r="C17" s="56" t="str">
        <f>'[13]Daily Roster'!$C17</f>
        <v>Obaid</v>
      </c>
      <c r="D17" s="56" t="str">
        <f>'[13]Daily Roster'!$D17</f>
        <v>V.Shen</v>
      </c>
      <c r="E17" s="56" t="str">
        <f>'[13]Daily Roster'!$E17</f>
        <v>Golriz</v>
      </c>
      <c r="F17" s="56" t="str">
        <f>'[13]Daily Roster'!$F17</f>
        <v>Alla</v>
      </c>
      <c r="G17" s="56" t="str">
        <f>'[13]Daily Roster'!$G17</f>
        <v>Lois</v>
      </c>
      <c r="H17" s="56" t="str">
        <f>'[13]Daily Roster'!$H17</f>
        <v>Georgia</v>
      </c>
      <c r="I17" s="56" t="str">
        <f>'[13]Daily Roster'!$I17</f>
        <v>Phuong</v>
      </c>
      <c r="J17" s="56" t="str">
        <f>'[13]Daily Roster'!$J17</f>
        <v>S.Rajendra</v>
      </c>
      <c r="K17" s="56" t="str">
        <f>'[13]Daily Roster'!$K17</f>
        <v>AndrewL</v>
      </c>
      <c r="L17" s="56" t="str">
        <f>'[13]Daily Roster'!$L17</f>
        <v>Noor</v>
      </c>
      <c r="M17" s="56" t="str">
        <f>'[13]Daily Roster'!$M17</f>
        <v>Alison</v>
      </c>
      <c r="N17" s="56" t="str">
        <f>'[13]Daily Roster'!$N17</f>
        <v>qq</v>
      </c>
      <c r="O17" s="56">
        <f>'[13]Daily Roster'!$O17</f>
        <v>0</v>
      </c>
      <c r="P17" s="56">
        <f>'[13]Daily Roster'!$P17</f>
        <v>0</v>
      </c>
      <c r="Q17" s="56">
        <f>'[13]Daily Roster'!$Q17</f>
        <v>0</v>
      </c>
      <c r="R17" s="56">
        <f>'[13]Daily Roster'!$R17</f>
        <v>0</v>
      </c>
      <c r="S17" s="56">
        <f>'[13]Daily Roster'!$S17</f>
        <v>0</v>
      </c>
      <c r="T17" s="56">
        <f>'[13]Daily Roster'!$T17</f>
        <v>0</v>
      </c>
    </row>
    <row r="18" spans="1:20" x14ac:dyDescent="0.3">
      <c r="A18" s="7">
        <v>43488</v>
      </c>
      <c r="B18" s="1" t="s">
        <v>2</v>
      </c>
      <c r="C18" s="56" t="str">
        <f>'[13]Daily Roster'!$C18</f>
        <v>Obaid</v>
      </c>
      <c r="D18" s="56" t="str">
        <f>'[13]Daily Roster'!$D18</f>
        <v>Golriz</v>
      </c>
      <c r="E18" s="56" t="str">
        <f>'[13]Daily Roster'!$E18</f>
        <v>K.Tiong/V.Shen &gt;12pm</v>
      </c>
      <c r="F18" s="56" t="str">
        <f>'[13]Daily Roster'!$F18</f>
        <v>qq</v>
      </c>
      <c r="G18" s="56" t="str">
        <f>'[13]Daily Roster'!$G18</f>
        <v>Lois</v>
      </c>
      <c r="H18" s="56" t="str">
        <f>'[13]Daily Roster'!$H18</f>
        <v>Georgia</v>
      </c>
      <c r="I18" s="56" t="str">
        <f>'[13]Daily Roster'!$I18</f>
        <v>Phuong</v>
      </c>
      <c r="J18" s="56" t="str">
        <f>'[13]Daily Roster'!$J18</f>
        <v>Phuong</v>
      </c>
      <c r="K18" s="56" t="str">
        <f>'[13]Daily Roster'!$K18</f>
        <v>AndrewL</v>
      </c>
      <c r="L18" s="56" t="str">
        <f>'[13]Daily Roster'!$L18</f>
        <v>Noor</v>
      </c>
      <c r="M18" s="56" t="str">
        <f>'[13]Daily Roster'!$M18</f>
        <v>Alison</v>
      </c>
      <c r="N18" s="56" t="str">
        <f>'[13]Daily Roster'!$N18</f>
        <v>qq</v>
      </c>
      <c r="O18" s="56">
        <f>'[13]Daily Roster'!$O18</f>
        <v>0</v>
      </c>
      <c r="P18" s="56">
        <f>'[13]Daily Roster'!$P18</f>
        <v>0</v>
      </c>
      <c r="Q18" s="56">
        <f>'[13]Daily Roster'!$Q18</f>
        <v>0</v>
      </c>
      <c r="R18" s="56">
        <f>'[13]Daily Roster'!$R18</f>
        <v>0</v>
      </c>
      <c r="S18" s="56">
        <f>'[13]Daily Roster'!$S18</f>
        <v>0</v>
      </c>
      <c r="T18" s="56">
        <f>'[13]Daily Roster'!$T18</f>
        <v>0</v>
      </c>
    </row>
    <row r="19" spans="1:20" x14ac:dyDescent="0.3">
      <c r="A19" s="7">
        <v>43489</v>
      </c>
      <c r="B19" s="1" t="s">
        <v>3</v>
      </c>
      <c r="C19" s="56" t="str">
        <f>'[13]Daily Roster'!$C19</f>
        <v>Obaid</v>
      </c>
      <c r="D19" s="56" t="str">
        <f>'[13]Daily Roster'!$D19</f>
        <v>Li-Ling</v>
      </c>
      <c r="E19" s="56" t="str">
        <f>'[13]Daily Roster'!$E19</f>
        <v>blank</v>
      </c>
      <c r="F19" s="56" t="str">
        <f>'[13]Daily Roster'!$F19</f>
        <v>Alla</v>
      </c>
      <c r="G19" s="56" t="str">
        <f>'[13]Daily Roster'!$G19</f>
        <v>Lois</v>
      </c>
      <c r="H19" s="56" t="str">
        <f>'[13]Daily Roster'!$H19</f>
        <v>Georgia</v>
      </c>
      <c r="I19" s="56" t="str">
        <f>'[13]Daily Roster'!$I19</f>
        <v>G.Wang</v>
      </c>
      <c r="J19" s="56" t="str">
        <f>'[13]Daily Roster'!$J19</f>
        <v>S.Rajendra</v>
      </c>
      <c r="K19" s="56" t="str">
        <f>'[13]Daily Roster'!$K19</f>
        <v>AndrewL</v>
      </c>
      <c r="L19" s="56" t="str">
        <f>'[13]Daily Roster'!$L19</f>
        <v>Noor</v>
      </c>
      <c r="M19" s="56" t="str">
        <f>'[13]Daily Roster'!$M19</f>
        <v>Alison</v>
      </c>
      <c r="N19" s="56" t="str">
        <f>'[13]Daily Roster'!$N19</f>
        <v>qq</v>
      </c>
      <c r="O19" s="56">
        <f>'[13]Daily Roster'!$O19</f>
        <v>0</v>
      </c>
      <c r="P19" s="56">
        <f>'[13]Daily Roster'!$P19</f>
        <v>0</v>
      </c>
      <c r="Q19" s="56">
        <f>'[13]Daily Roster'!$Q19</f>
        <v>0</v>
      </c>
      <c r="R19" s="56">
        <f>'[13]Daily Roster'!$R19</f>
        <v>0</v>
      </c>
      <c r="S19" s="56">
        <f>'[13]Daily Roster'!$S19</f>
        <v>0</v>
      </c>
      <c r="T19" s="56">
        <f>'[13]Daily Roster'!$T19</f>
        <v>0</v>
      </c>
    </row>
    <row r="20" spans="1:20" x14ac:dyDescent="0.3">
      <c r="A20" s="7">
        <v>43490</v>
      </c>
      <c r="B20" s="1" t="s">
        <v>4</v>
      </c>
      <c r="C20" s="56" t="str">
        <f>'[13]Daily Roster'!$C20</f>
        <v>Obaid</v>
      </c>
      <c r="D20" s="56" t="str">
        <f>'[13]Daily Roster'!$D20</f>
        <v>V.Shen</v>
      </c>
      <c r="E20" s="56" t="str">
        <f>'[13]Daily Roster'!$E20</f>
        <v>Li-Ling</v>
      </c>
      <c r="F20" s="56" t="str">
        <f>'[13]Daily Roster'!$F20</f>
        <v>qq</v>
      </c>
      <c r="G20" s="56" t="str">
        <f>'[13]Daily Roster'!$G20</f>
        <v>Lois</v>
      </c>
      <c r="H20" s="56" t="str">
        <f>'[13]Daily Roster'!$H20</f>
        <v>Georgia</v>
      </c>
      <c r="I20" s="56" t="str">
        <f>'[13]Daily Roster'!$I20</f>
        <v>G.Wang</v>
      </c>
      <c r="J20" s="56" t="str">
        <f>'[13]Daily Roster'!$J20</f>
        <v>S.Rajendra</v>
      </c>
      <c r="K20" s="56" t="str">
        <f>'[13]Daily Roster'!$K20</f>
        <v>AndrewL</v>
      </c>
      <c r="L20" s="56" t="str">
        <f>'[13]Daily Roster'!$L20</f>
        <v>Noor</v>
      </c>
      <c r="M20" s="56" t="str">
        <f>'[13]Daily Roster'!$M20</f>
        <v>Alison</v>
      </c>
      <c r="N20" s="56" t="str">
        <f>'[13]Daily Roster'!$N20</f>
        <v>qq</v>
      </c>
      <c r="O20" s="56">
        <f>'[13]Daily Roster'!$O20</f>
        <v>0</v>
      </c>
      <c r="P20" s="56">
        <f>'[13]Daily Roster'!$P20</f>
        <v>0</v>
      </c>
      <c r="Q20" s="56">
        <f>'[13]Daily Roster'!$Q20</f>
        <v>0</v>
      </c>
      <c r="R20" s="56">
        <f>'[13]Daily Roster'!$R20</f>
        <v>0</v>
      </c>
      <c r="S20" s="56">
        <f>'[13]Daily Roster'!$S20</f>
        <v>0</v>
      </c>
      <c r="T20" s="56">
        <f>'[13]Daily Roster'!$T20</f>
        <v>0</v>
      </c>
    </row>
    <row r="21" spans="1:20" x14ac:dyDescent="0.3">
      <c r="A21" s="7">
        <v>43493</v>
      </c>
      <c r="B21" s="1" t="s">
        <v>5</v>
      </c>
      <c r="C21" s="56" t="str">
        <f>'[13]Daily Roster'!$C21</f>
        <v>Public Holiday</v>
      </c>
      <c r="D21" s="56" t="str">
        <f>'[13]Daily Roster'!$D21</f>
        <v>Public Holiday</v>
      </c>
      <c r="E21" s="56" t="str">
        <f>'[13]Daily Roster'!$E21</f>
        <v>Public Holiday</v>
      </c>
      <c r="F21" s="56" t="str">
        <f>'[13]Daily Roster'!$F21</f>
        <v>Public Holiday</v>
      </c>
      <c r="G21" s="56" t="str">
        <f>'[13]Daily Roster'!$G21</f>
        <v>Public Holiday</v>
      </c>
      <c r="H21" s="56" t="str">
        <f>'[13]Daily Roster'!$H21</f>
        <v>Public Holiday</v>
      </c>
      <c r="I21" s="56" t="str">
        <f>'[13]Daily Roster'!$I21</f>
        <v>Public Holiday</v>
      </c>
      <c r="J21" s="56" t="str">
        <f>'[13]Daily Roster'!$J21</f>
        <v>Public Holiday</v>
      </c>
      <c r="K21" s="56" t="str">
        <f>'[13]Daily Roster'!$K21</f>
        <v>Public Holiday</v>
      </c>
      <c r="L21" s="56" t="str">
        <f>'[13]Daily Roster'!$L21</f>
        <v>Public Holiday</v>
      </c>
      <c r="M21" s="56" t="str">
        <f>'[13]Daily Roster'!$M21</f>
        <v>Public Holiday</v>
      </c>
      <c r="N21" s="56" t="str">
        <f>'[13]Daily Roster'!$N21</f>
        <v>Public Holiday</v>
      </c>
      <c r="O21" s="56" t="str">
        <f>'[13]Daily Roster'!$O21</f>
        <v>Public Holiday</v>
      </c>
      <c r="P21" s="56" t="str">
        <f>'[13]Daily Roster'!$P21</f>
        <v>Public Holiday</v>
      </c>
      <c r="Q21" s="56" t="str">
        <f>'[13]Daily Roster'!$Q21</f>
        <v>Public Holiday</v>
      </c>
      <c r="R21" s="56" t="str">
        <f>'[13]Daily Roster'!$R21</f>
        <v>Public Holiday</v>
      </c>
      <c r="S21" s="56" t="str">
        <f>'[13]Daily Roster'!$S21</f>
        <v>Public Holiday</v>
      </c>
      <c r="T21" s="56" t="str">
        <f>'[13]Daily Roster'!$T21</f>
        <v>Public Holiday</v>
      </c>
    </row>
    <row r="22" spans="1:20" x14ac:dyDescent="0.3">
      <c r="A22" s="7">
        <v>43494</v>
      </c>
      <c r="B22" s="1" t="s">
        <v>1</v>
      </c>
      <c r="C22" s="56" t="str">
        <f>'[13]Daily Roster'!$C22</f>
        <v>Obaid</v>
      </c>
      <c r="D22" s="56" t="str">
        <f>'[13]Daily Roster'!$D22</f>
        <v>Berenice</v>
      </c>
      <c r="E22" s="56" t="str">
        <f>'[13]Daily Roster'!$E22</f>
        <v>V.Shen</v>
      </c>
      <c r="F22" s="56" t="str">
        <f>'[13]Daily Roster'!$F22</f>
        <v>blank</v>
      </c>
      <c r="G22" s="56" t="str">
        <f>'[13]Daily Roster'!$G22</f>
        <v>Lois</v>
      </c>
      <c r="H22" s="56" t="str">
        <f>'[13]Daily Roster'!$H22</f>
        <v>Georgia</v>
      </c>
      <c r="I22" s="56" t="str">
        <f>'[13]Daily Roster'!$I22</f>
        <v>G.Wang</v>
      </c>
      <c r="J22" s="56" t="str">
        <f>'[13]Daily Roster'!$J22</f>
        <v>S.Rajendra</v>
      </c>
      <c r="K22" s="56" t="str">
        <f>'[13]Daily Roster'!$K22</f>
        <v>AndrewL</v>
      </c>
      <c r="L22" s="56" t="str">
        <f>'[13]Daily Roster'!$L22</f>
        <v>Noor</v>
      </c>
      <c r="M22" s="56" t="str">
        <f>'[13]Daily Roster'!$M22</f>
        <v>V.Le</v>
      </c>
      <c r="N22" s="56" t="str">
        <f>'[13]Daily Roster'!$N22</f>
        <v>Alison</v>
      </c>
      <c r="O22" s="56" t="str">
        <f>'[13]Daily Roster'!$O22</f>
        <v>qq</v>
      </c>
      <c r="P22" s="56">
        <f>'[13]Daily Roster'!$P22</f>
        <v>0</v>
      </c>
      <c r="Q22" s="56">
        <f>'[13]Daily Roster'!$Q22</f>
        <v>0</v>
      </c>
      <c r="R22" s="56">
        <f>'[13]Daily Roster'!$R22</f>
        <v>0</v>
      </c>
      <c r="S22" s="56">
        <f>'[13]Daily Roster'!$S22</f>
        <v>0</v>
      </c>
      <c r="T22" s="56">
        <f>'[13]Daily Roster'!$T22</f>
        <v>0</v>
      </c>
    </row>
    <row r="23" spans="1:20" x14ac:dyDescent="0.3">
      <c r="A23" s="7">
        <v>43495</v>
      </c>
      <c r="B23" s="1" t="s">
        <v>2</v>
      </c>
      <c r="C23" s="56" t="str">
        <f>'[13]Daily Roster'!$C23</f>
        <v>Obaid</v>
      </c>
      <c r="D23" s="56" t="str">
        <f>'[13]Daily Roster'!$D23</f>
        <v>Berenice</v>
      </c>
      <c r="E23" s="56" t="str">
        <f>'[13]Daily Roster'!$E23</f>
        <v>Li-Ling</v>
      </c>
      <c r="F23" s="56" t="str">
        <f>'[13]Daily Roster'!$F23</f>
        <v>qq</v>
      </c>
      <c r="G23" s="56" t="str">
        <f>'[13]Daily Roster'!$G23</f>
        <v>Lois</v>
      </c>
      <c r="H23" s="56" t="str">
        <f>'[13]Daily Roster'!$H23</f>
        <v>Georgia</v>
      </c>
      <c r="I23" s="56" t="str">
        <f>'[13]Daily Roster'!$I23</f>
        <v>G.Wang</v>
      </c>
      <c r="J23" s="56" t="str">
        <f>'[13]Daily Roster'!$J23</f>
        <v>G.Wang</v>
      </c>
      <c r="K23" s="56" t="str">
        <f>'[13]Daily Roster'!$K23</f>
        <v>AndrewL</v>
      </c>
      <c r="L23" s="56" t="str">
        <f>'[13]Daily Roster'!$L23</f>
        <v>Noor</v>
      </c>
      <c r="M23" s="56" t="str">
        <f>'[13]Daily Roster'!$M23</f>
        <v>V.Le</v>
      </c>
      <c r="N23" s="56" t="str">
        <f>'[13]Daily Roster'!$N23</f>
        <v>Alison</v>
      </c>
      <c r="O23" s="56" t="str">
        <f>'[13]Daily Roster'!$O23</f>
        <v>qq</v>
      </c>
      <c r="P23" s="56">
        <f>'[13]Daily Roster'!$P23</f>
        <v>0</v>
      </c>
      <c r="Q23" s="56">
        <f>'[13]Daily Roster'!$Q23</f>
        <v>0</v>
      </c>
      <c r="R23" s="56">
        <f>'[13]Daily Roster'!$R23</f>
        <v>0</v>
      </c>
      <c r="S23" s="56">
        <f>'[13]Daily Roster'!$S23</f>
        <v>0</v>
      </c>
      <c r="T23" s="56">
        <f>'[13]Daily Roster'!$T23</f>
        <v>0</v>
      </c>
    </row>
    <row r="24" spans="1:20" x14ac:dyDescent="0.3">
      <c r="A24" s="7">
        <v>43496</v>
      </c>
      <c r="B24" s="1" t="s">
        <v>3</v>
      </c>
      <c r="C24" s="56" t="str">
        <f>'[13]Daily Roster'!$C24</f>
        <v>Obaid</v>
      </c>
      <c r="D24" s="56" t="str">
        <f>'[13]Daily Roster'!$D24</f>
        <v>Berenice</v>
      </c>
      <c r="E24" s="56" t="str">
        <f>'[13]Daily Roster'!$E24</f>
        <v>V.Shen</v>
      </c>
      <c r="F24" s="56" t="str">
        <f>'[13]Daily Roster'!$F24</f>
        <v>Li-Ling</v>
      </c>
      <c r="G24" s="56" t="str">
        <f>'[13]Daily Roster'!$G24</f>
        <v>Lois</v>
      </c>
      <c r="H24" s="56" t="str">
        <f>'[13]Daily Roster'!$H24</f>
        <v>Georgia</v>
      </c>
      <c r="I24" s="56" t="str">
        <f>'[13]Daily Roster'!$I24</f>
        <v>G.Wang</v>
      </c>
      <c r="J24" s="56" t="str">
        <f>'[13]Daily Roster'!$J24</f>
        <v>S.Rajendra</v>
      </c>
      <c r="K24" s="56" t="str">
        <f>'[13]Daily Roster'!$K24</f>
        <v>AndrewL</v>
      </c>
      <c r="L24" s="56" t="str">
        <f>'[13]Daily Roster'!$L24</f>
        <v>Noor</v>
      </c>
      <c r="M24" s="56" t="str">
        <f>'[13]Daily Roster'!$M24</f>
        <v>V.Le</v>
      </c>
      <c r="N24" s="56" t="str">
        <f>'[13]Daily Roster'!$N24</f>
        <v>Alison</v>
      </c>
      <c r="O24" s="56" t="str">
        <f>'[13]Daily Roster'!$O24</f>
        <v>qq</v>
      </c>
      <c r="P24" s="56">
        <f>'[13]Daily Roster'!$P24</f>
        <v>0</v>
      </c>
      <c r="Q24" s="56">
        <f>'[13]Daily Roster'!$Q24</f>
        <v>0</v>
      </c>
      <c r="R24" s="56">
        <f>'[13]Daily Roster'!$R24</f>
        <v>0</v>
      </c>
      <c r="S24" s="56">
        <f>'[13]Daily Roster'!$S24</f>
        <v>0</v>
      </c>
      <c r="T24" s="56">
        <f>'[13]Daily Roster'!$T24</f>
        <v>0</v>
      </c>
    </row>
    <row r="25" spans="1:20" x14ac:dyDescent="0.3">
      <c r="A25" s="7">
        <v>43497</v>
      </c>
      <c r="B25" s="1" t="s">
        <v>4</v>
      </c>
      <c r="C25" s="56" t="str">
        <f>'[13]Daily Roster'!$C25</f>
        <v>Obaid</v>
      </c>
      <c r="D25" s="56" t="str">
        <f>'[13]Daily Roster'!$D25</f>
        <v>Berenice</v>
      </c>
      <c r="E25" s="56" t="str">
        <f>'[13]Daily Roster'!$E25</f>
        <v>V.Shen</v>
      </c>
      <c r="F25" s="56" t="str">
        <f>'[13]Daily Roster'!$F25</f>
        <v>qq</v>
      </c>
      <c r="G25" s="56" t="str">
        <f>'[13]Daily Roster'!$G25</f>
        <v>Li-Ling</v>
      </c>
      <c r="H25" s="56" t="str">
        <f>'[13]Daily Roster'!$H25</f>
        <v>Georgia</v>
      </c>
      <c r="I25" s="56" t="str">
        <f>'[13]Daily Roster'!$I25</f>
        <v>G.Wang</v>
      </c>
      <c r="J25" s="56" t="str">
        <f>'[13]Daily Roster'!$J25</f>
        <v>S.Rajendra</v>
      </c>
      <c r="K25" s="56" t="str">
        <f>'[13]Daily Roster'!$K25</f>
        <v>AndrewL</v>
      </c>
      <c r="L25" s="56" t="str">
        <f>'[13]Daily Roster'!$L25</f>
        <v>Noor</v>
      </c>
      <c r="M25" s="56" t="str">
        <f>'[13]Daily Roster'!$M25</f>
        <v>V.Le</v>
      </c>
      <c r="N25" s="56" t="str">
        <f>'[13]Daily Roster'!$N25</f>
        <v>Alison</v>
      </c>
      <c r="O25" s="56" t="str">
        <f>'[13]Daily Roster'!$O25</f>
        <v>qq</v>
      </c>
      <c r="P25" s="56">
        <f>'[13]Daily Roster'!$P25</f>
        <v>0</v>
      </c>
      <c r="Q25" s="56">
        <f>'[13]Daily Roster'!$Q25</f>
        <v>0</v>
      </c>
      <c r="R25" s="56">
        <f>'[13]Daily Roster'!$R25</f>
        <v>0</v>
      </c>
      <c r="S25" s="56">
        <f>'[13]Daily Roster'!$S25</f>
        <v>0</v>
      </c>
      <c r="T25" s="56">
        <f>'[13]Daily Roster'!$T25</f>
        <v>0</v>
      </c>
    </row>
    <row r="26" spans="1:20" x14ac:dyDescent="0.3">
      <c r="A26" s="7">
        <v>43500</v>
      </c>
      <c r="B26" s="1" t="s">
        <v>5</v>
      </c>
      <c r="C26" s="56" t="str">
        <f>'[13]Daily Roster'!$C26</f>
        <v>Obaid</v>
      </c>
      <c r="D26" s="56" t="str">
        <f>'[13]Daily Roster'!$D26</f>
        <v>Berenice</v>
      </c>
      <c r="E26" s="56" t="str">
        <f>'[13]Daily Roster'!$E26</f>
        <v>M.Tang</v>
      </c>
      <c r="F26" s="56" t="str">
        <f>'[13]Daily Roster'!$F26</f>
        <v>Li-Ling</v>
      </c>
      <c r="G26" s="56" t="str">
        <f>'[13]Daily Roster'!$G26</f>
        <v>V.Shen</v>
      </c>
      <c r="H26" s="56" t="str">
        <f>'[13]Daily Roster'!$H26</f>
        <v>Georgia</v>
      </c>
      <c r="I26" s="56" t="str">
        <f>'[13]Daily Roster'!$I26</f>
        <v>G.Wang</v>
      </c>
      <c r="J26" s="56" t="str">
        <f>'[13]Daily Roster'!$J26</f>
        <v>S.Rajendra</v>
      </c>
      <c r="K26" s="56" t="str">
        <f>'[13]Daily Roster'!$K26</f>
        <v>AndrewL</v>
      </c>
      <c r="L26" s="56" t="str">
        <f>'[13]Daily Roster'!$L26</f>
        <v>Noor</v>
      </c>
      <c r="M26" s="56" t="str">
        <f>'[13]Daily Roster'!$M26</f>
        <v>V.Le</v>
      </c>
      <c r="N26" s="56" t="str">
        <f>'[13]Daily Roster'!$N26</f>
        <v>Alison</v>
      </c>
      <c r="O26" s="56">
        <f>'[13]Daily Roster'!$O26</f>
        <v>0</v>
      </c>
      <c r="P26" s="56">
        <f>'[13]Daily Roster'!$P26</f>
        <v>0</v>
      </c>
      <c r="Q26" s="56">
        <f>'[13]Daily Roster'!$Q26</f>
        <v>0</v>
      </c>
      <c r="R26" s="56">
        <f>'[13]Daily Roster'!$R26</f>
        <v>0</v>
      </c>
      <c r="S26" s="56">
        <f>'[13]Daily Roster'!$S26</f>
        <v>0</v>
      </c>
      <c r="T26" s="56">
        <f>'[13]Daily Roster'!$T26</f>
        <v>0</v>
      </c>
    </row>
    <row r="27" spans="1:20" x14ac:dyDescent="0.3">
      <c r="A27" s="7">
        <v>43501</v>
      </c>
      <c r="B27" s="1" t="s">
        <v>1</v>
      </c>
      <c r="C27" s="56" t="str">
        <f>'[13]Daily Roster'!$C27</f>
        <v>Obaid</v>
      </c>
      <c r="D27" s="56" t="str">
        <f>'[13]Daily Roster'!$D27</f>
        <v>Berenice</v>
      </c>
      <c r="E27" s="56" t="str">
        <f>'[13]Daily Roster'!$E27</f>
        <v>V.Shen</v>
      </c>
      <c r="F27" s="56" t="str">
        <f>'[13]Daily Roster'!$F27</f>
        <v>blank</v>
      </c>
      <c r="G27" s="56" t="str">
        <f>'[13]Daily Roster'!$G27</f>
        <v>A.Tran</v>
      </c>
      <c r="H27" s="56" t="str">
        <f>'[13]Daily Roster'!$H27</f>
        <v>Georgia</v>
      </c>
      <c r="I27" s="56" t="str">
        <f>'[13]Daily Roster'!$I27</f>
        <v>G.Wang</v>
      </c>
      <c r="J27" s="56" t="str">
        <f>'[13]Daily Roster'!$J27</f>
        <v>S.Rajendra</v>
      </c>
      <c r="K27" s="56" t="str">
        <f>'[13]Daily Roster'!$K27</f>
        <v>AndrewL</v>
      </c>
      <c r="L27" s="56" t="str">
        <f>'[13]Daily Roster'!$L27</f>
        <v>Noor</v>
      </c>
      <c r="M27" s="56" t="str">
        <f>'[13]Daily Roster'!$M27</f>
        <v>qq</v>
      </c>
      <c r="N27" s="56" t="str">
        <f>'[13]Daily Roster'!$N27</f>
        <v>Alison</v>
      </c>
      <c r="O27" s="56">
        <f>'[13]Daily Roster'!$O27</f>
        <v>0</v>
      </c>
      <c r="P27" s="56">
        <f>'[13]Daily Roster'!$P27</f>
        <v>0</v>
      </c>
      <c r="Q27" s="56">
        <f>'[13]Daily Roster'!$Q27</f>
        <v>0</v>
      </c>
      <c r="R27" s="56">
        <f>'[13]Daily Roster'!$R27</f>
        <v>0</v>
      </c>
      <c r="S27" s="56">
        <f>'[13]Daily Roster'!$S27</f>
        <v>0</v>
      </c>
      <c r="T27" s="56">
        <f>'[13]Daily Roster'!$T27</f>
        <v>0</v>
      </c>
    </row>
    <row r="28" spans="1:20" x14ac:dyDescent="0.3">
      <c r="A28" s="7">
        <v>43502</v>
      </c>
      <c r="B28" s="1" t="s">
        <v>2</v>
      </c>
      <c r="C28" s="56" t="str">
        <f>'[13]Daily Roster'!$C28</f>
        <v>Obaid</v>
      </c>
      <c r="D28" s="56" t="str">
        <f>'[13]Daily Roster'!$D28</f>
        <v>Berenice</v>
      </c>
      <c r="E28" s="56" t="str">
        <f>'[13]Daily Roster'!$E28</f>
        <v>M.Tang</v>
      </c>
      <c r="F28" s="56" t="str">
        <f>'[13]Daily Roster'!$F28</f>
        <v>qq</v>
      </c>
      <c r="G28" s="56" t="str">
        <f>'[13]Daily Roster'!$G28</f>
        <v>Li-Ling</v>
      </c>
      <c r="H28" s="56" t="str">
        <f>'[13]Daily Roster'!$H28</f>
        <v>Georgia</v>
      </c>
      <c r="I28" s="56" t="str">
        <f>'[13]Daily Roster'!$I28</f>
        <v>G.Wang</v>
      </c>
      <c r="J28" s="56" t="str">
        <f>'[13]Daily Roster'!$J28</f>
        <v>G.Wang</v>
      </c>
      <c r="K28" s="56" t="str">
        <f>'[13]Daily Roster'!$K28</f>
        <v>AndrewL</v>
      </c>
      <c r="L28" s="56" t="str">
        <f>'[13]Daily Roster'!$L28</f>
        <v>Noor</v>
      </c>
      <c r="M28" s="56" t="str">
        <f>'[13]Daily Roster'!$M28</f>
        <v>V.Le</v>
      </c>
      <c r="N28" s="56" t="str">
        <f>'[13]Daily Roster'!$N28</f>
        <v>Alison</v>
      </c>
      <c r="O28" s="56">
        <f>'[13]Daily Roster'!$O28</f>
        <v>0</v>
      </c>
      <c r="P28" s="56">
        <f>'[13]Daily Roster'!$P28</f>
        <v>0</v>
      </c>
      <c r="Q28" s="56">
        <f>'[13]Daily Roster'!$Q28</f>
        <v>0</v>
      </c>
      <c r="R28" s="56">
        <f>'[13]Daily Roster'!$R28</f>
        <v>0</v>
      </c>
      <c r="S28" s="56">
        <f>'[13]Daily Roster'!$S28</f>
        <v>0</v>
      </c>
      <c r="T28" s="56">
        <f>'[13]Daily Roster'!$T28</f>
        <v>0</v>
      </c>
    </row>
    <row r="29" spans="1:20" x14ac:dyDescent="0.3">
      <c r="A29" s="7">
        <v>43503</v>
      </c>
      <c r="B29" s="1" t="s">
        <v>3</v>
      </c>
      <c r="C29" s="56" t="str">
        <f>'[13]Daily Roster'!$C29</f>
        <v>Obaid</v>
      </c>
      <c r="D29" s="56" t="str">
        <f>'[13]Daily Roster'!$D29</f>
        <v>Berenice</v>
      </c>
      <c r="E29" s="56" t="str">
        <f>'[13]Daily Roster'!$E29</f>
        <v>M.Tang</v>
      </c>
      <c r="F29" s="56" t="str">
        <f>'[13]Daily Roster'!$F29</f>
        <v>Li-Ling</v>
      </c>
      <c r="G29" s="56" t="str">
        <f>'[13]Daily Roster'!$G29</f>
        <v>V.Shen</v>
      </c>
      <c r="H29" s="56" t="str">
        <f>'[13]Daily Roster'!$H29</f>
        <v>Georgia</v>
      </c>
      <c r="I29" s="56" t="str">
        <f>'[13]Daily Roster'!$I29</f>
        <v>G.Wang</v>
      </c>
      <c r="J29" s="56" t="str">
        <f>'[13]Daily Roster'!$J29</f>
        <v>S.Rajendra</v>
      </c>
      <c r="K29" s="56" t="str">
        <f>'[13]Daily Roster'!$K29</f>
        <v>AndrewL</v>
      </c>
      <c r="L29" s="56" t="str">
        <f>'[13]Daily Roster'!$L29</f>
        <v>Noor</v>
      </c>
      <c r="M29" s="56" t="str">
        <f>'[13]Daily Roster'!$M29</f>
        <v>V.Le</v>
      </c>
      <c r="N29" s="56" t="str">
        <f>'[13]Daily Roster'!$N29</f>
        <v>Alison</v>
      </c>
      <c r="O29" s="56">
        <f>'[13]Daily Roster'!$O29</f>
        <v>0</v>
      </c>
      <c r="P29" s="56">
        <f>'[13]Daily Roster'!$P29</f>
        <v>0</v>
      </c>
      <c r="Q29" s="56" t="str">
        <f>'[13]Daily Roster'!$Q29</f>
        <v>qq</v>
      </c>
      <c r="R29" s="56">
        <f>'[13]Daily Roster'!$R29</f>
        <v>0</v>
      </c>
      <c r="S29" s="56">
        <f>'[13]Daily Roster'!$S29</f>
        <v>0</v>
      </c>
      <c r="T29" s="56">
        <f>'[13]Daily Roster'!$T29</f>
        <v>0</v>
      </c>
    </row>
    <row r="30" spans="1:20" x14ac:dyDescent="0.3">
      <c r="A30" s="7">
        <v>43504</v>
      </c>
      <c r="B30" s="1" t="s">
        <v>4</v>
      </c>
      <c r="C30" s="56" t="str">
        <f>'[13]Daily Roster'!$C30</f>
        <v>Obaid</v>
      </c>
      <c r="D30" s="56" t="str">
        <f>'[13]Daily Roster'!$D30</f>
        <v>Berenice</v>
      </c>
      <c r="E30" s="56" t="str">
        <f>'[13]Daily Roster'!$E30</f>
        <v>M.Tang</v>
      </c>
      <c r="F30" s="56" t="str">
        <f>'[13]Daily Roster'!$F30</f>
        <v>qq</v>
      </c>
      <c r="G30" s="56" t="str">
        <f>'[13]Daily Roster'!$G30</f>
        <v>V.Shen</v>
      </c>
      <c r="H30" s="56" t="str">
        <f>'[13]Daily Roster'!$H30</f>
        <v>Georgia</v>
      </c>
      <c r="I30" s="56" t="str">
        <f>'[13]Daily Roster'!$I30</f>
        <v>G.Wang</v>
      </c>
      <c r="J30" s="56" t="str">
        <f>'[13]Daily Roster'!$J30</f>
        <v>S.Rajendra</v>
      </c>
      <c r="K30" s="56" t="str">
        <f>'[13]Daily Roster'!$K30</f>
        <v>AndrewL</v>
      </c>
      <c r="L30" s="56" t="str">
        <f>'[13]Daily Roster'!$L30</f>
        <v>Noor</v>
      </c>
      <c r="M30" s="56" t="str">
        <f>'[13]Daily Roster'!$M30</f>
        <v>V.Le</v>
      </c>
      <c r="N30" s="56" t="str">
        <f>'[13]Daily Roster'!$N30</f>
        <v>Alison</v>
      </c>
      <c r="O30" s="56">
        <f>'[13]Daily Roster'!$O30</f>
        <v>0</v>
      </c>
      <c r="P30" s="56">
        <f>'[13]Daily Roster'!$P30</f>
        <v>0</v>
      </c>
      <c r="Q30" s="56" t="str">
        <f>'[13]Daily Roster'!$Q30</f>
        <v>qq</v>
      </c>
      <c r="R30" s="56">
        <f>'[13]Daily Roster'!$R30</f>
        <v>0</v>
      </c>
      <c r="S30" s="56">
        <f>'[13]Daily Roster'!$S30</f>
        <v>0</v>
      </c>
      <c r="T30" s="56">
        <f>'[13]Daily Roster'!$T30</f>
        <v>0</v>
      </c>
    </row>
    <row r="31" spans="1:20" x14ac:dyDescent="0.3">
      <c r="A31" s="7">
        <v>43507</v>
      </c>
      <c r="B31" s="1" t="s">
        <v>5</v>
      </c>
      <c r="C31" s="56" t="str">
        <f>'[13]Daily Roster'!$C31</f>
        <v>Obaid</v>
      </c>
      <c r="D31" s="56" t="str">
        <f>'[13]Daily Roster'!$D31</f>
        <v>V.Shen</v>
      </c>
      <c r="E31" s="56" t="str">
        <f>'[13]Daily Roster'!$E31</f>
        <v>M.Tang</v>
      </c>
      <c r="F31" s="56" t="str">
        <f>'[13]Daily Roster'!$F31</f>
        <v>Alla</v>
      </c>
      <c r="G31" s="56" t="str">
        <f>'[13]Daily Roster'!$G31</f>
        <v>Li-Ling</v>
      </c>
      <c r="H31" s="56" t="str">
        <f>'[13]Daily Roster'!$H31</f>
        <v>Georgia</v>
      </c>
      <c r="I31" s="56" t="str">
        <f>'[13]Daily Roster'!$I31</f>
        <v>G.Wang</v>
      </c>
      <c r="J31" s="56" t="str">
        <f>'[13]Daily Roster'!$J31</f>
        <v>S.Rajendra</v>
      </c>
      <c r="K31" s="56" t="str">
        <f>'[13]Daily Roster'!$K31</f>
        <v>AndrewL</v>
      </c>
      <c r="L31" s="56" t="str">
        <f>'[13]Daily Roster'!$L31</f>
        <v>Noor</v>
      </c>
      <c r="M31" s="56" t="str">
        <f>'[13]Daily Roster'!$M31</f>
        <v>qq</v>
      </c>
      <c r="N31" s="56">
        <f>'[13]Daily Roster'!$N31</f>
        <v>0</v>
      </c>
      <c r="O31" s="56">
        <f>'[13]Daily Roster'!$O31</f>
        <v>0</v>
      </c>
      <c r="P31" s="56">
        <f>'[13]Daily Roster'!$P31</f>
        <v>0</v>
      </c>
      <c r="Q31" s="56" t="str">
        <f>'[13]Daily Roster'!$Q31</f>
        <v>qq</v>
      </c>
      <c r="R31" s="56">
        <f>'[13]Daily Roster'!$R31</f>
        <v>0</v>
      </c>
      <c r="S31" s="56">
        <f>'[13]Daily Roster'!$S31</f>
        <v>0</v>
      </c>
      <c r="T31" s="56">
        <f>'[13]Daily Roster'!$T31</f>
        <v>0</v>
      </c>
    </row>
    <row r="32" spans="1:20" x14ac:dyDescent="0.3">
      <c r="A32" s="7">
        <v>43508</v>
      </c>
      <c r="B32" s="1" t="s">
        <v>1</v>
      </c>
      <c r="C32" s="56" t="str">
        <f>'[13]Daily Roster'!$C32</f>
        <v>Obaid</v>
      </c>
      <c r="D32" s="56" t="str">
        <f>'[13]Daily Roster'!$D32</f>
        <v>V.Shen</v>
      </c>
      <c r="E32" s="56" t="str">
        <f>'[13]Daily Roster'!$E32</f>
        <v>blank</v>
      </c>
      <c r="F32" s="56" t="str">
        <f>'[13]Daily Roster'!$F32</f>
        <v>Alla</v>
      </c>
      <c r="G32" s="56" t="str">
        <f>'[13]Daily Roster'!$G32</f>
        <v>A.Tran</v>
      </c>
      <c r="H32" s="56" t="str">
        <f>'[13]Daily Roster'!$H32</f>
        <v>Georgia</v>
      </c>
      <c r="I32" s="56" t="str">
        <f>'[13]Daily Roster'!$I32</f>
        <v>G.Wang</v>
      </c>
      <c r="J32" s="56" t="str">
        <f>'[13]Daily Roster'!$J32</f>
        <v>S.Rajendra</v>
      </c>
      <c r="K32" s="56" t="str">
        <f>'[13]Daily Roster'!$K32</f>
        <v>AndrewL</v>
      </c>
      <c r="L32" s="56" t="str">
        <f>'[13]Daily Roster'!$L32</f>
        <v>Noor</v>
      </c>
      <c r="M32" s="56" t="str">
        <f>'[13]Daily Roster'!$M32</f>
        <v>qq</v>
      </c>
      <c r="N32" s="56">
        <f>'[13]Daily Roster'!$N32</f>
        <v>0</v>
      </c>
      <c r="O32" s="56">
        <f>'[13]Daily Roster'!$O32</f>
        <v>0</v>
      </c>
      <c r="P32" s="56">
        <f>'[13]Daily Roster'!$P32</f>
        <v>0</v>
      </c>
      <c r="Q32" s="56" t="str">
        <f>'[13]Daily Roster'!$Q32</f>
        <v>qq</v>
      </c>
      <c r="R32" s="56">
        <f>'[13]Daily Roster'!$R32</f>
        <v>0</v>
      </c>
      <c r="S32" s="56">
        <f>'[13]Daily Roster'!$S32</f>
        <v>0</v>
      </c>
      <c r="T32" s="56">
        <f>'[13]Daily Roster'!$T32</f>
        <v>0</v>
      </c>
    </row>
    <row r="33" spans="1:20" x14ac:dyDescent="0.3">
      <c r="A33" s="7">
        <v>43509</v>
      </c>
      <c r="B33" s="1" t="s">
        <v>2</v>
      </c>
      <c r="C33" s="56" t="str">
        <f>'[13]Daily Roster'!$C33</f>
        <v>Obaid</v>
      </c>
      <c r="D33" s="56" t="str">
        <f>'[13]Daily Roster'!$D33</f>
        <v>V.Shen</v>
      </c>
      <c r="E33" s="56" t="str">
        <f>'[13]Daily Roster'!$E33</f>
        <v>M.Tang</v>
      </c>
      <c r="F33" s="56" t="str">
        <f>'[13]Daily Roster'!$F33</f>
        <v>qq</v>
      </c>
      <c r="G33" s="56" t="str">
        <f>'[13]Daily Roster'!$G33</f>
        <v>Li-Ling</v>
      </c>
      <c r="H33" s="56" t="str">
        <f>'[13]Daily Roster'!$H33</f>
        <v>Georgia</v>
      </c>
      <c r="I33" s="56" t="str">
        <f>'[13]Daily Roster'!$I33</f>
        <v>G.Wang</v>
      </c>
      <c r="J33" s="56" t="str">
        <f>'[13]Daily Roster'!$J33</f>
        <v>G.Wang</v>
      </c>
      <c r="K33" s="56" t="str">
        <f>'[13]Daily Roster'!$K33</f>
        <v>AndrewL</v>
      </c>
      <c r="L33" s="56" t="str">
        <f>'[13]Daily Roster'!$L33</f>
        <v>Noor</v>
      </c>
      <c r="M33" s="56" t="str">
        <f>'[13]Daily Roster'!$M33</f>
        <v>qq</v>
      </c>
      <c r="N33" s="56">
        <f>'[13]Daily Roster'!$N33</f>
        <v>0</v>
      </c>
      <c r="O33" s="56">
        <f>'[13]Daily Roster'!$O33</f>
        <v>0</v>
      </c>
      <c r="P33" s="56">
        <f>'[13]Daily Roster'!$P33</f>
        <v>0</v>
      </c>
      <c r="Q33" s="56" t="str">
        <f>'[13]Daily Roster'!$Q33</f>
        <v>qq</v>
      </c>
      <c r="R33" s="56">
        <f>'[13]Daily Roster'!$R33</f>
        <v>0</v>
      </c>
      <c r="S33" s="56">
        <f>'[13]Daily Roster'!$S33</f>
        <v>0</v>
      </c>
      <c r="T33" s="56">
        <f>'[13]Daily Roster'!$T33</f>
        <v>0</v>
      </c>
    </row>
    <row r="34" spans="1:20" x14ac:dyDescent="0.3">
      <c r="A34" s="7">
        <v>43510</v>
      </c>
      <c r="B34" s="1" t="s">
        <v>3</v>
      </c>
      <c r="C34" s="56" t="str">
        <f>'[13]Daily Roster'!$C34</f>
        <v>blank</v>
      </c>
      <c r="D34" s="56" t="str">
        <f>'[13]Daily Roster'!$D34</f>
        <v>V.Shen</v>
      </c>
      <c r="E34" s="56" t="str">
        <f>'[13]Daily Roster'!$E34</f>
        <v>M.Tang</v>
      </c>
      <c r="F34" s="56" t="str">
        <f>'[13]Daily Roster'!$F34</f>
        <v>Alla</v>
      </c>
      <c r="G34" s="56" t="str">
        <f>'[13]Daily Roster'!$G34</f>
        <v>Li-Ling</v>
      </c>
      <c r="H34" s="56" t="str">
        <f>'[13]Daily Roster'!$H34</f>
        <v>Georgia</v>
      </c>
      <c r="I34" s="56" t="str">
        <f>'[13]Daily Roster'!$I34</f>
        <v>G.Wang</v>
      </c>
      <c r="J34" s="56" t="str">
        <f>'[13]Daily Roster'!$J34</f>
        <v>S.Rajendra</v>
      </c>
      <c r="K34" s="56" t="str">
        <f>'[13]Daily Roster'!$K34</f>
        <v>AndrewL</v>
      </c>
      <c r="L34" s="56" t="str">
        <f>'[13]Daily Roster'!$L34</f>
        <v>Noor</v>
      </c>
      <c r="M34" s="56" t="str">
        <f>'[13]Daily Roster'!$M34</f>
        <v>V.Le</v>
      </c>
      <c r="N34" s="56">
        <f>'[13]Daily Roster'!$N34</f>
        <v>0</v>
      </c>
      <c r="O34" s="56">
        <f>'[13]Daily Roster'!$O34</f>
        <v>0</v>
      </c>
      <c r="P34" s="56">
        <f>'[13]Daily Roster'!$P34</f>
        <v>0</v>
      </c>
      <c r="Q34" s="56" t="str">
        <f>'[13]Daily Roster'!$Q34</f>
        <v>Obaid</v>
      </c>
      <c r="R34" s="56">
        <f>'[13]Daily Roster'!$R34</f>
        <v>0</v>
      </c>
      <c r="S34" s="56">
        <f>'[13]Daily Roster'!$S34</f>
        <v>0</v>
      </c>
      <c r="T34" s="56">
        <f>'[13]Daily Roster'!$T34</f>
        <v>0</v>
      </c>
    </row>
    <row r="35" spans="1:20" x14ac:dyDescent="0.3">
      <c r="A35" s="7">
        <v>43511</v>
      </c>
      <c r="B35" s="1" t="s">
        <v>4</v>
      </c>
      <c r="C35" s="56" t="str">
        <f>'[13]Daily Roster'!$C35</f>
        <v>Obaid</v>
      </c>
      <c r="D35" s="56" t="str">
        <f>'[13]Daily Roster'!$D35</f>
        <v>V.Shen</v>
      </c>
      <c r="E35" s="56" t="str">
        <f>'[13]Daily Roster'!$E35</f>
        <v>M.Tang</v>
      </c>
      <c r="F35" s="56" t="str">
        <f>'[13]Daily Roster'!$F35</f>
        <v>qq</v>
      </c>
      <c r="G35" s="56" t="str">
        <f>'[13]Daily Roster'!$G35</f>
        <v>V.Shen/Alison</v>
      </c>
      <c r="H35" s="56" t="str">
        <f>'[13]Daily Roster'!$H35</f>
        <v>Georgia</v>
      </c>
      <c r="I35" s="56" t="str">
        <f>'[13]Daily Roster'!$I35</f>
        <v>G.Wang</v>
      </c>
      <c r="J35" s="56" t="str">
        <f>'[13]Daily Roster'!$J35</f>
        <v>S.Rajendra</v>
      </c>
      <c r="K35" s="56" t="str">
        <f>'[13]Daily Roster'!$K35</f>
        <v>AndrewL</v>
      </c>
      <c r="L35" s="56" t="str">
        <f>'[13]Daily Roster'!$L35</f>
        <v>Noor</v>
      </c>
      <c r="M35" s="56" t="str">
        <f>'[13]Daily Roster'!$M35</f>
        <v>V.Le</v>
      </c>
      <c r="N35" s="56">
        <f>'[13]Daily Roster'!$N35</f>
        <v>0</v>
      </c>
      <c r="O35" s="56">
        <f>'[13]Daily Roster'!$O35</f>
        <v>0</v>
      </c>
      <c r="P35" s="56">
        <f>'[13]Daily Roster'!$P35</f>
        <v>0</v>
      </c>
      <c r="Q35" s="56" t="str">
        <f>'[13]Daily Roster'!$Q35</f>
        <v>qq</v>
      </c>
      <c r="R35" s="56">
        <f>'[13]Daily Roster'!$R35</f>
        <v>0</v>
      </c>
      <c r="S35" s="56">
        <f>'[13]Daily Roster'!$S35</f>
        <v>0</v>
      </c>
      <c r="T35" s="56">
        <f>'[13]Daily Roster'!$T35</f>
        <v>0</v>
      </c>
    </row>
    <row r="36" spans="1:20" x14ac:dyDescent="0.3">
      <c r="A36" s="7">
        <v>43514</v>
      </c>
      <c r="B36" s="1" t="s">
        <v>5</v>
      </c>
      <c r="C36" s="56" t="str">
        <f>'[13]Daily Roster'!$C36</f>
        <v>Obaid</v>
      </c>
      <c r="D36" s="56" t="str">
        <f>'[13]Daily Roster'!$D36</f>
        <v>Berenice</v>
      </c>
      <c r="E36" s="56" t="str">
        <f>'[13]Daily Roster'!$E36</f>
        <v>Li-Ling</v>
      </c>
      <c r="F36" s="56" t="str">
        <f>'[13]Daily Roster'!$F36</f>
        <v>Alla</v>
      </c>
      <c r="G36" s="56" t="str">
        <f>'[13]Daily Roster'!$G36</f>
        <v>Lois</v>
      </c>
      <c r="H36" s="56" t="str">
        <f>'[13]Daily Roster'!$H36</f>
        <v>Georgia</v>
      </c>
      <c r="I36" s="56" t="str">
        <f>'[13]Daily Roster'!$I36</f>
        <v>G.Wang</v>
      </c>
      <c r="J36" s="56" t="str">
        <f>'[13]Daily Roster'!$J36</f>
        <v>S.Rajendra</v>
      </c>
      <c r="K36" s="56" t="str">
        <f>'[13]Daily Roster'!$K36</f>
        <v>AndrewL</v>
      </c>
      <c r="L36" s="56" t="str">
        <f>'[13]Daily Roster'!$L36</f>
        <v>Noor</v>
      </c>
      <c r="M36" s="56" t="str">
        <f>'[13]Daily Roster'!$M36</f>
        <v>Nha</v>
      </c>
      <c r="N36" s="56">
        <f>'[13]Daily Roster'!$N36</f>
        <v>0</v>
      </c>
      <c r="O36" s="56">
        <f>'[13]Daily Roster'!$O36</f>
        <v>0</v>
      </c>
      <c r="P36" s="56">
        <f>'[13]Daily Roster'!$P36</f>
        <v>0</v>
      </c>
      <c r="Q36" s="56">
        <f>'[13]Daily Roster'!$Q36</f>
        <v>0</v>
      </c>
      <c r="R36" s="56">
        <f>'[13]Daily Roster'!$R36</f>
        <v>0</v>
      </c>
      <c r="S36" s="56">
        <f>'[13]Daily Roster'!$S36</f>
        <v>0</v>
      </c>
      <c r="T36" s="56">
        <f>'[13]Daily Roster'!$T36</f>
        <v>0</v>
      </c>
    </row>
    <row r="37" spans="1:20" x14ac:dyDescent="0.3">
      <c r="A37" s="7">
        <v>43515</v>
      </c>
      <c r="B37" s="1" t="s">
        <v>1</v>
      </c>
      <c r="C37" s="56" t="str">
        <f>'[13]Daily Roster'!$C37</f>
        <v>Obaid</v>
      </c>
      <c r="D37" s="56" t="str">
        <f>'[13]Daily Roster'!$D37</f>
        <v>Berenice</v>
      </c>
      <c r="E37" s="56" t="str">
        <f>'[13]Daily Roster'!$E37</f>
        <v>V.Shen</v>
      </c>
      <c r="F37" s="56" t="str">
        <f>'[13]Daily Roster'!$F37</f>
        <v>Alla</v>
      </c>
      <c r="G37" s="56" t="str">
        <f>'[13]Daily Roster'!$G37</f>
        <v>Lois</v>
      </c>
      <c r="H37" s="56" t="str">
        <f>'[13]Daily Roster'!$H37</f>
        <v>Georgia</v>
      </c>
      <c r="I37" s="56" t="str">
        <f>'[13]Daily Roster'!$I37</f>
        <v>G.Wang</v>
      </c>
      <c r="J37" s="56" t="str">
        <f>'[13]Daily Roster'!$J37</f>
        <v>S.Rajendra</v>
      </c>
      <c r="K37" s="56" t="str">
        <f>'[13]Daily Roster'!$K37</f>
        <v>AndrewL</v>
      </c>
      <c r="L37" s="56" t="str">
        <f>'[13]Daily Roster'!$L37</f>
        <v>Noor</v>
      </c>
      <c r="M37" s="56" t="str">
        <f>'[13]Daily Roster'!$M37</f>
        <v>qq</v>
      </c>
      <c r="N37" s="56">
        <f>'[13]Daily Roster'!$N37</f>
        <v>0</v>
      </c>
      <c r="O37" s="56">
        <f>'[13]Daily Roster'!$O37</f>
        <v>0</v>
      </c>
      <c r="P37" s="56">
        <f>'[13]Daily Roster'!$P37</f>
        <v>0</v>
      </c>
      <c r="Q37" s="56">
        <f>'[13]Daily Roster'!$Q37</f>
        <v>0</v>
      </c>
      <c r="R37" s="56">
        <f>'[13]Daily Roster'!$R37</f>
        <v>0</v>
      </c>
      <c r="S37" s="56">
        <f>'[13]Daily Roster'!$S37</f>
        <v>0</v>
      </c>
      <c r="T37" s="56">
        <f>'[13]Daily Roster'!$T37</f>
        <v>0</v>
      </c>
    </row>
    <row r="38" spans="1:20" x14ac:dyDescent="0.3">
      <c r="A38" s="7">
        <v>43516</v>
      </c>
      <c r="B38" s="1" t="s">
        <v>2</v>
      </c>
      <c r="C38" s="56" t="str">
        <f>'[13]Daily Roster'!$C38</f>
        <v>Obaid</v>
      </c>
      <c r="D38" s="56" t="str">
        <f>'[13]Daily Roster'!$D38</f>
        <v>Berenice</v>
      </c>
      <c r="E38" s="56" t="str">
        <f>'[13]Daily Roster'!$E38</f>
        <v>Li-Ling</v>
      </c>
      <c r="F38" s="56" t="str">
        <f>'[13]Daily Roster'!$F38</f>
        <v>qq</v>
      </c>
      <c r="G38" s="56" t="str">
        <f>'[13]Daily Roster'!$G38</f>
        <v>Lois</v>
      </c>
      <c r="H38" s="56" t="str">
        <f>'[13]Daily Roster'!$H38</f>
        <v>Georgia</v>
      </c>
      <c r="I38" s="56" t="str">
        <f>'[13]Daily Roster'!$I38</f>
        <v>Phuong</v>
      </c>
      <c r="J38" s="56" t="str">
        <f>'[13]Daily Roster'!$J38</f>
        <v>Phuong</v>
      </c>
      <c r="K38" s="56" t="str">
        <f>'[13]Daily Roster'!$K38</f>
        <v>AndrewL</v>
      </c>
      <c r="L38" s="56" t="str">
        <f>'[13]Daily Roster'!$L38</f>
        <v>Noor</v>
      </c>
      <c r="M38" s="56" t="str">
        <f>'[13]Daily Roster'!$M38</f>
        <v>qq</v>
      </c>
      <c r="N38" s="56">
        <f>'[13]Daily Roster'!$N38</f>
        <v>0</v>
      </c>
      <c r="O38" s="56">
        <f>'[13]Daily Roster'!$O38</f>
        <v>0</v>
      </c>
      <c r="P38" s="56">
        <f>'[13]Daily Roster'!$P38</f>
        <v>0</v>
      </c>
      <c r="Q38" s="56">
        <f>'[13]Daily Roster'!$Q38</f>
        <v>0</v>
      </c>
      <c r="R38" s="56">
        <f>'[13]Daily Roster'!$R38</f>
        <v>0</v>
      </c>
      <c r="S38" s="56">
        <f>'[13]Daily Roster'!$S38</f>
        <v>0</v>
      </c>
      <c r="T38" s="56">
        <f>'[13]Daily Roster'!$T38</f>
        <v>0</v>
      </c>
    </row>
    <row r="39" spans="1:20" x14ac:dyDescent="0.3">
      <c r="A39" s="7">
        <v>43517</v>
      </c>
      <c r="B39" s="1" t="s">
        <v>3</v>
      </c>
      <c r="C39" s="56" t="str">
        <f>'[13]Daily Roster'!$C39</f>
        <v>Obaid</v>
      </c>
      <c r="D39" s="56" t="str">
        <f>'[13]Daily Roster'!$D39</f>
        <v>Berenice</v>
      </c>
      <c r="E39" s="56" t="str">
        <f>'[13]Daily Roster'!$E39</f>
        <v>Li-Ling&lt;1pm/V.Shen</v>
      </c>
      <c r="F39" s="56" t="str">
        <f>'[13]Daily Roster'!$F39</f>
        <v>Alla</v>
      </c>
      <c r="G39" s="56" t="str">
        <f>'[13]Daily Roster'!$G39</f>
        <v>Lois</v>
      </c>
      <c r="H39" s="56" t="str">
        <f>'[13]Daily Roster'!$H39</f>
        <v>Georgia</v>
      </c>
      <c r="I39" s="56" t="str">
        <f>'[13]Daily Roster'!$I39</f>
        <v>G.Wang</v>
      </c>
      <c r="J39" s="56" t="str">
        <f>'[13]Daily Roster'!$J39</f>
        <v>S.Rajendra</v>
      </c>
      <c r="K39" s="56" t="str">
        <f>'[13]Daily Roster'!$K39</f>
        <v>AndrewL</v>
      </c>
      <c r="L39" s="56" t="str">
        <f>'[13]Daily Roster'!$L39</f>
        <v>April</v>
      </c>
      <c r="M39" s="56" t="str">
        <f>'[13]Daily Roster'!$M39</f>
        <v>Nha</v>
      </c>
      <c r="N39" s="56">
        <f>'[13]Daily Roster'!$N39</f>
        <v>0</v>
      </c>
      <c r="O39" s="56">
        <f>'[13]Daily Roster'!$O39</f>
        <v>0</v>
      </c>
      <c r="P39" s="56">
        <f>'[13]Daily Roster'!$P39</f>
        <v>0</v>
      </c>
      <c r="Q39" s="56">
        <f>'[13]Daily Roster'!$Q39</f>
        <v>0</v>
      </c>
      <c r="R39" s="56">
        <f>'[13]Daily Roster'!$R39</f>
        <v>0</v>
      </c>
      <c r="S39" s="56">
        <f>'[13]Daily Roster'!$S39</f>
        <v>0</v>
      </c>
      <c r="T39" s="56">
        <f>'[13]Daily Roster'!$T39</f>
        <v>0</v>
      </c>
    </row>
    <row r="40" spans="1:20" x14ac:dyDescent="0.3">
      <c r="A40" s="7">
        <v>43518</v>
      </c>
      <c r="B40" s="1" t="s">
        <v>4</v>
      </c>
      <c r="C40" s="56" t="str">
        <f>'[13]Daily Roster'!$C40</f>
        <v>qq</v>
      </c>
      <c r="D40" s="56" t="str">
        <f>'[13]Daily Roster'!$D40</f>
        <v>Berenice</v>
      </c>
      <c r="E40" s="56" t="str">
        <f>'[13]Daily Roster'!$E40</f>
        <v>Golriz</v>
      </c>
      <c r="F40" s="56" t="str">
        <f>'[13]Daily Roster'!$F40</f>
        <v>qq</v>
      </c>
      <c r="G40" s="56" t="str">
        <f>'[13]Daily Roster'!$G40</f>
        <v>Lois</v>
      </c>
      <c r="H40" s="56" t="str">
        <f>'[13]Daily Roster'!$H40</f>
        <v>Georgia</v>
      </c>
      <c r="I40" s="56" t="str">
        <f>'[13]Daily Roster'!$I40</f>
        <v>G.Wang</v>
      </c>
      <c r="J40" s="56" t="str">
        <f>'[13]Daily Roster'!$J40</f>
        <v>S.Rajendra</v>
      </c>
      <c r="K40" s="56" t="str">
        <f>'[13]Daily Roster'!$K40</f>
        <v>AndrewL</v>
      </c>
      <c r="L40" s="56" t="str">
        <f>'[13]Daily Roster'!$L40</f>
        <v>April</v>
      </c>
      <c r="M40" s="56" t="str">
        <f>'[13]Daily Roster'!$M40</f>
        <v>Nha</v>
      </c>
      <c r="N40" s="56">
        <f>'[13]Daily Roster'!$N40</f>
        <v>0</v>
      </c>
      <c r="O40" s="56">
        <f>'[13]Daily Roster'!$O40</f>
        <v>0</v>
      </c>
      <c r="P40" s="56">
        <f>'[13]Daily Roster'!$P40</f>
        <v>0</v>
      </c>
      <c r="Q40" s="56">
        <f>'[13]Daily Roster'!$Q40</f>
        <v>0</v>
      </c>
      <c r="R40" s="56">
        <f>'[13]Daily Roster'!$R40</f>
        <v>0</v>
      </c>
      <c r="S40" s="56">
        <f>'[13]Daily Roster'!$S40</f>
        <v>0</v>
      </c>
      <c r="T40" s="56">
        <f>'[13]Daily Roster'!$T40</f>
        <v>0</v>
      </c>
    </row>
    <row r="41" spans="1:20" x14ac:dyDescent="0.3">
      <c r="A41" s="7">
        <v>43521</v>
      </c>
      <c r="B41" s="1" t="s">
        <v>5</v>
      </c>
      <c r="C41" s="56" t="str">
        <f>'[13]Daily Roster'!$C41</f>
        <v>Berenice</v>
      </c>
      <c r="D41" s="56" t="str">
        <f>'[13]Daily Roster'!$D41</f>
        <v>M.Lu</v>
      </c>
      <c r="E41" s="56" t="str">
        <f>'[13]Daily Roster'!$E41</f>
        <v>Li-Ling</v>
      </c>
      <c r="F41" s="56" t="str">
        <f>'[13]Daily Roster'!$F41</f>
        <v>Alla</v>
      </c>
      <c r="G41" s="56" t="str">
        <f>'[13]Daily Roster'!$G41</f>
        <v>Lois</v>
      </c>
      <c r="H41" s="56" t="str">
        <f>'[13]Daily Roster'!$H41</f>
        <v>Georgia</v>
      </c>
      <c r="I41" s="56" t="str">
        <f>'[13]Daily Roster'!$I41</f>
        <v>G.Wang</v>
      </c>
      <c r="J41" s="56" t="str">
        <f>'[13]Daily Roster'!$J41</f>
        <v>S.Rajendra</v>
      </c>
      <c r="K41" s="56" t="str">
        <f>'[13]Daily Roster'!$K41</f>
        <v>AndrewL</v>
      </c>
      <c r="L41" s="56" t="str">
        <f>'[13]Daily Roster'!$L41</f>
        <v>Noor</v>
      </c>
      <c r="M41" s="56" t="str">
        <f>'[13]Daily Roster'!$M41</f>
        <v>Nha</v>
      </c>
      <c r="N41" s="56" t="str">
        <f>'[13]Daily Roster'!$N41</f>
        <v>qq</v>
      </c>
      <c r="O41" s="56">
        <f>'[13]Daily Roster'!$O41</f>
        <v>0</v>
      </c>
      <c r="P41" s="56">
        <f>'[13]Daily Roster'!$P41</f>
        <v>0</v>
      </c>
      <c r="Q41" s="56">
        <f>'[13]Daily Roster'!$Q41</f>
        <v>0</v>
      </c>
      <c r="R41" s="56">
        <f>'[13]Daily Roster'!$R41</f>
        <v>0</v>
      </c>
      <c r="S41" s="56">
        <f>'[13]Daily Roster'!$S41</f>
        <v>0</v>
      </c>
      <c r="T41" s="56">
        <f>'[13]Daily Roster'!$T41</f>
        <v>0</v>
      </c>
    </row>
    <row r="42" spans="1:20" x14ac:dyDescent="0.3">
      <c r="A42" s="7">
        <v>43522</v>
      </c>
      <c r="B42" s="1" t="s">
        <v>1</v>
      </c>
      <c r="C42" s="56" t="str">
        <f>'[13]Daily Roster'!$C42</f>
        <v>Berenice</v>
      </c>
      <c r="D42" s="56" t="str">
        <f>'[13]Daily Roster'!$D42</f>
        <v>qq</v>
      </c>
      <c r="E42" s="56" t="str">
        <f>'[13]Daily Roster'!$E42</f>
        <v>M.Lu</v>
      </c>
      <c r="F42" s="56" t="str">
        <f>'[13]Daily Roster'!$F42</f>
        <v>Alla</v>
      </c>
      <c r="G42" s="56" t="str">
        <f>'[13]Daily Roster'!$G42</f>
        <v>Lois</v>
      </c>
      <c r="H42" s="56" t="str">
        <f>'[13]Daily Roster'!$H42</f>
        <v>Georgia</v>
      </c>
      <c r="I42" s="56" t="str">
        <f>'[13]Daily Roster'!$I42</f>
        <v>G.Wang</v>
      </c>
      <c r="J42" s="56" t="str">
        <f>'[13]Daily Roster'!$J42</f>
        <v>S.Rajendra</v>
      </c>
      <c r="K42" s="56" t="str">
        <f>'[13]Daily Roster'!$K42</f>
        <v>AndrewL</v>
      </c>
      <c r="L42" s="56" t="str">
        <f>'[13]Daily Roster'!$L42</f>
        <v>Noor</v>
      </c>
      <c r="M42" s="56" t="str">
        <f>'[13]Daily Roster'!$M42</f>
        <v>Nha</v>
      </c>
      <c r="N42" s="56" t="str">
        <f>'[13]Daily Roster'!$N42</f>
        <v>qq</v>
      </c>
      <c r="O42" s="56">
        <f>'[13]Daily Roster'!$O42</f>
        <v>0</v>
      </c>
      <c r="P42" s="56">
        <f>'[13]Daily Roster'!$P42</f>
        <v>0</v>
      </c>
      <c r="Q42" s="56">
        <f>'[13]Daily Roster'!$Q42</f>
        <v>0</v>
      </c>
      <c r="R42" s="56">
        <f>'[13]Daily Roster'!$R42</f>
        <v>0</v>
      </c>
      <c r="S42" s="56">
        <f>'[13]Daily Roster'!$S42</f>
        <v>0</v>
      </c>
      <c r="T42" s="56">
        <f>'[13]Daily Roster'!$T42</f>
        <v>0</v>
      </c>
    </row>
    <row r="43" spans="1:20" x14ac:dyDescent="0.3">
      <c r="A43" s="7">
        <v>43523</v>
      </c>
      <c r="B43" s="1" t="s">
        <v>2</v>
      </c>
      <c r="C43" s="56" t="str">
        <f>'[13]Daily Roster'!$C43</f>
        <v>Berenice</v>
      </c>
      <c r="D43" s="56" t="str">
        <f>'[13]Daily Roster'!$D43</f>
        <v>V.Mai</v>
      </c>
      <c r="E43" s="56" t="str">
        <f>'[13]Daily Roster'!$E43</f>
        <v>Li-Ling</v>
      </c>
      <c r="F43" s="56" t="str">
        <f>'[13]Daily Roster'!$F43</f>
        <v>qq</v>
      </c>
      <c r="G43" s="56" t="str">
        <f>'[13]Daily Roster'!$G43</f>
        <v>Lois</v>
      </c>
      <c r="H43" s="56" t="str">
        <f>'[13]Daily Roster'!$H43</f>
        <v>Georgia</v>
      </c>
      <c r="I43" s="56" t="str">
        <f>'[13]Daily Roster'!$I43</f>
        <v>G.Wang</v>
      </c>
      <c r="J43" s="56" t="str">
        <f>'[13]Daily Roster'!$J43</f>
        <v>G.Wang</v>
      </c>
      <c r="K43" s="56" t="str">
        <f>'[13]Daily Roster'!$K43</f>
        <v>AndrewL</v>
      </c>
      <c r="L43" s="56" t="str">
        <f>'[13]Daily Roster'!$L43</f>
        <v>Noor</v>
      </c>
      <c r="M43" s="56" t="str">
        <f>'[13]Daily Roster'!$M43</f>
        <v>Nha</v>
      </c>
      <c r="N43" s="56" t="str">
        <f>'[13]Daily Roster'!$N43</f>
        <v>qq</v>
      </c>
      <c r="O43" s="56">
        <f>'[13]Daily Roster'!$O43</f>
        <v>0</v>
      </c>
      <c r="P43" s="56">
        <f>'[13]Daily Roster'!$P43</f>
        <v>0</v>
      </c>
      <c r="Q43" s="56">
        <f>'[13]Daily Roster'!$Q43</f>
        <v>0</v>
      </c>
      <c r="R43" s="56">
        <f>'[13]Daily Roster'!$R43</f>
        <v>0</v>
      </c>
      <c r="S43" s="56">
        <f>'[13]Daily Roster'!$S43</f>
        <v>0</v>
      </c>
      <c r="T43" s="56">
        <f>'[13]Daily Roster'!$T43</f>
        <v>0</v>
      </c>
    </row>
    <row r="44" spans="1:20" x14ac:dyDescent="0.3">
      <c r="A44" s="7">
        <v>43524</v>
      </c>
      <c r="B44" s="1" t="s">
        <v>3</v>
      </c>
      <c r="C44" s="56" t="str">
        <f>'[13]Daily Roster'!$C44</f>
        <v>Berenice</v>
      </c>
      <c r="D44" s="56" t="str">
        <f>'[13]Daily Roster'!$D44</f>
        <v>qq</v>
      </c>
      <c r="E44" s="56" t="str">
        <f>'[13]Daily Roster'!$E44</f>
        <v>Li-Ling</v>
      </c>
      <c r="F44" s="56" t="str">
        <f>'[13]Daily Roster'!$F44</f>
        <v>Alla</v>
      </c>
      <c r="G44" s="56" t="str">
        <f>'[13]Daily Roster'!$G44</f>
        <v>Lois</v>
      </c>
      <c r="H44" s="56" t="str">
        <f>'[13]Daily Roster'!$H44</f>
        <v>Georgia</v>
      </c>
      <c r="I44" s="56" t="str">
        <f>'[13]Daily Roster'!$I44</f>
        <v>G.Wang</v>
      </c>
      <c r="J44" s="56" t="str">
        <f>'[13]Daily Roster'!$J44</f>
        <v>S.Rajendra</v>
      </c>
      <c r="K44" s="56" t="str">
        <f>'[13]Daily Roster'!$K44</f>
        <v>AndrewL</v>
      </c>
      <c r="L44" s="56" t="str">
        <f>'[13]Daily Roster'!$L44</f>
        <v>Noor</v>
      </c>
      <c r="M44" s="56" t="str">
        <f>'[13]Daily Roster'!$M44</f>
        <v>Nha</v>
      </c>
      <c r="N44" s="56" t="str">
        <f>'[13]Daily Roster'!$N44</f>
        <v>Alison</v>
      </c>
      <c r="O44" s="56">
        <f>'[13]Daily Roster'!$O44</f>
        <v>0</v>
      </c>
      <c r="P44" s="56">
        <f>'[13]Daily Roster'!$P44</f>
        <v>0</v>
      </c>
      <c r="Q44" s="56">
        <f>'[13]Daily Roster'!$Q44</f>
        <v>0</v>
      </c>
      <c r="R44" s="56">
        <f>'[13]Daily Roster'!$R44</f>
        <v>0</v>
      </c>
      <c r="S44" s="56">
        <f>'[13]Daily Roster'!$S44</f>
        <v>0</v>
      </c>
      <c r="T44" s="56">
        <f>'[13]Daily Roster'!$T44</f>
        <v>0</v>
      </c>
    </row>
    <row r="45" spans="1:20" x14ac:dyDescent="0.3">
      <c r="A45" s="7">
        <v>43525</v>
      </c>
      <c r="B45" s="1" t="s">
        <v>4</v>
      </c>
      <c r="C45" s="56" t="str">
        <f>'[13]Daily Roster'!$C45</f>
        <v>Berenice</v>
      </c>
      <c r="D45" s="56" t="str">
        <f>'[13]Daily Roster'!$D45</f>
        <v>V.Mai</v>
      </c>
      <c r="E45" s="56" t="str">
        <f>'[13]Daily Roster'!$E45</f>
        <v>Li-Ling (8.30am-1pm)</v>
      </c>
      <c r="F45" s="56" t="str">
        <f>'[13]Daily Roster'!$F45</f>
        <v>qq</v>
      </c>
      <c r="G45" s="56" t="str">
        <f>'[13]Daily Roster'!$G45</f>
        <v>Lois</v>
      </c>
      <c r="H45" s="56" t="str">
        <f>'[13]Daily Roster'!$H45</f>
        <v>Georgia</v>
      </c>
      <c r="I45" s="56" t="str">
        <f>'[13]Daily Roster'!$I45</f>
        <v>G.Wang</v>
      </c>
      <c r="J45" s="56" t="str">
        <f>'[13]Daily Roster'!$J45</f>
        <v>S.Rajendra</v>
      </c>
      <c r="K45" s="56" t="str">
        <f>'[13]Daily Roster'!$K45</f>
        <v>AndrewL</v>
      </c>
      <c r="L45" s="56" t="str">
        <f>'[13]Daily Roster'!$L45</f>
        <v>Noor</v>
      </c>
      <c r="M45" s="56" t="str">
        <f>'[13]Daily Roster'!$M45</f>
        <v>Nha</v>
      </c>
      <c r="N45" s="56" t="str">
        <f>'[13]Daily Roster'!$N45</f>
        <v>Alison</v>
      </c>
      <c r="O45" s="56">
        <f>'[13]Daily Roster'!$O45</f>
        <v>0</v>
      </c>
      <c r="P45" s="56">
        <f>'[13]Daily Roster'!$P45</f>
        <v>0</v>
      </c>
      <c r="Q45" s="56">
        <f>'[13]Daily Roster'!$Q45</f>
        <v>0</v>
      </c>
      <c r="R45" s="56">
        <f>'[13]Daily Roster'!$R45</f>
        <v>0</v>
      </c>
      <c r="S45" s="56">
        <f>'[13]Daily Roster'!$S45</f>
        <v>0</v>
      </c>
      <c r="T45" s="56">
        <f>'[13]Daily Roster'!$T45</f>
        <v>0</v>
      </c>
    </row>
    <row r="46" spans="1:20" x14ac:dyDescent="0.3">
      <c r="A46" s="7">
        <v>43528</v>
      </c>
      <c r="B46" s="1" t="s">
        <v>5</v>
      </c>
      <c r="C46" s="56" t="str">
        <f>'[13]Daily Roster'!$C46</f>
        <v>blank</v>
      </c>
      <c r="D46" s="56" t="str">
        <f>'[13]Daily Roster'!$D46</f>
        <v>Berenice</v>
      </c>
      <c r="E46" s="56" t="str">
        <f>'[13]Daily Roster'!$E46</f>
        <v>M.Tang</v>
      </c>
      <c r="F46" s="56" t="str">
        <f>'[13]Daily Roster'!$F46</f>
        <v>Alla</v>
      </c>
      <c r="G46" s="56" t="str">
        <f>'[13]Daily Roster'!$G46</f>
        <v>Li-Ling</v>
      </c>
      <c r="H46" s="56" t="str">
        <f>'[13]Daily Roster'!$H46</f>
        <v>Georgia</v>
      </c>
      <c r="I46" s="56" t="str">
        <f>'[13]Daily Roster'!$I46</f>
        <v>Lois</v>
      </c>
      <c r="J46" s="56" t="str">
        <f>'[13]Daily Roster'!$J46</f>
        <v>G.Wang</v>
      </c>
      <c r="K46" s="56" t="str">
        <f>'[13]Daily Roster'!$K46</f>
        <v>AndrewL</v>
      </c>
      <c r="L46" s="56" t="str">
        <f>'[13]Daily Roster'!$L46</f>
        <v>Noor</v>
      </c>
      <c r="M46" s="56" t="str">
        <f>'[13]Daily Roster'!$M46</f>
        <v>qq</v>
      </c>
      <c r="N46" s="56">
        <f>'[13]Daily Roster'!$N46</f>
        <v>0</v>
      </c>
      <c r="O46" s="56">
        <f>'[13]Daily Roster'!$O46</f>
        <v>0</v>
      </c>
      <c r="P46" s="56" t="str">
        <f>'[13]Daily Roster'!$P46</f>
        <v>qq</v>
      </c>
      <c r="Q46" s="56">
        <f>'[13]Daily Roster'!$Q46</f>
        <v>0</v>
      </c>
      <c r="R46" s="56">
        <f>'[13]Daily Roster'!$R46</f>
        <v>0</v>
      </c>
      <c r="S46" s="56">
        <f>'[13]Daily Roster'!$S46</f>
        <v>0</v>
      </c>
      <c r="T46" s="56">
        <f>'[13]Daily Roster'!$T46</f>
        <v>0</v>
      </c>
    </row>
    <row r="47" spans="1:20" x14ac:dyDescent="0.3">
      <c r="A47" s="7">
        <v>43529</v>
      </c>
      <c r="B47" s="1" t="s">
        <v>1</v>
      </c>
      <c r="C47" s="56" t="str">
        <f>'[13]Daily Roster'!$C47</f>
        <v>blank</v>
      </c>
      <c r="D47" s="56" t="str">
        <f>'[13]Daily Roster'!$D47</f>
        <v>Li-Ling (8.30-4.30)</v>
      </c>
      <c r="E47" s="56" t="str">
        <f>'[13]Daily Roster'!$E47</f>
        <v>M.Lu</v>
      </c>
      <c r="F47" s="56" t="str">
        <f>'[13]Daily Roster'!$F47</f>
        <v>Alla</v>
      </c>
      <c r="G47" s="56" t="str">
        <f>'[13]Daily Roster'!$G47</f>
        <v>V.Mai</v>
      </c>
      <c r="H47" s="56" t="str">
        <f>'[13]Daily Roster'!$H47</f>
        <v>Georgia</v>
      </c>
      <c r="I47" s="56" t="str">
        <f>'[13]Daily Roster'!$I47</f>
        <v>Lois</v>
      </c>
      <c r="J47" s="56" t="str">
        <f>'[13]Daily Roster'!$J47</f>
        <v>G.Wang</v>
      </c>
      <c r="K47" s="56" t="str">
        <f>'[13]Daily Roster'!$K47</f>
        <v>AndrewL</v>
      </c>
      <c r="L47" s="56" t="str">
        <f>'[13]Daily Roster'!$L47</f>
        <v>Noor</v>
      </c>
      <c r="M47" s="56" t="str">
        <f>'[13]Daily Roster'!$M47</f>
        <v>Nha</v>
      </c>
      <c r="N47" s="56">
        <f>'[13]Daily Roster'!$N47</f>
        <v>0</v>
      </c>
      <c r="O47" s="56">
        <f>'[13]Daily Roster'!$O47</f>
        <v>0</v>
      </c>
      <c r="P47" s="56" t="str">
        <f>'[13]Daily Roster'!$P47</f>
        <v>qq</v>
      </c>
      <c r="Q47" s="56">
        <f>'[13]Daily Roster'!$Q47</f>
        <v>0</v>
      </c>
      <c r="R47" s="56">
        <f>'[13]Daily Roster'!$R47</f>
        <v>0</v>
      </c>
      <c r="S47" s="56">
        <f>'[13]Daily Roster'!$S47</f>
        <v>0</v>
      </c>
      <c r="T47" s="56">
        <f>'[13]Daily Roster'!$T47</f>
        <v>0</v>
      </c>
    </row>
    <row r="48" spans="1:20" x14ac:dyDescent="0.3">
      <c r="A48" s="7">
        <v>43530</v>
      </c>
      <c r="B48" s="1" t="s">
        <v>2</v>
      </c>
      <c r="C48" s="56" t="str">
        <f>'[13]Daily Roster'!$C48</f>
        <v>Berenice</v>
      </c>
      <c r="D48" s="56" t="str">
        <f>'[13]Daily Roster'!$D48</f>
        <v>Li-Ling</v>
      </c>
      <c r="E48" s="56" t="str">
        <f>'[13]Daily Roster'!$E48</f>
        <v>M.Tang</v>
      </c>
      <c r="F48" s="56" t="str">
        <f>'[13]Daily Roster'!$F48</f>
        <v>qq</v>
      </c>
      <c r="G48" s="56" t="str">
        <f>'[13]Daily Roster'!$G48</f>
        <v>Lois</v>
      </c>
      <c r="H48" s="56" t="str">
        <f>'[13]Daily Roster'!$H48</f>
        <v>Georgia</v>
      </c>
      <c r="I48" s="56" t="str">
        <f>'[13]Daily Roster'!$I48</f>
        <v>G.Wang</v>
      </c>
      <c r="J48" s="56" t="str">
        <f>'[13]Daily Roster'!$J48</f>
        <v>G.Wang</v>
      </c>
      <c r="K48" s="56" t="str">
        <f>'[13]Daily Roster'!$K48</f>
        <v>AndrewL</v>
      </c>
      <c r="L48" s="56" t="str">
        <f>'[13]Daily Roster'!$L48</f>
        <v>Noor</v>
      </c>
      <c r="M48" s="56" t="str">
        <f>'[13]Daily Roster'!$M48</f>
        <v>Nha</v>
      </c>
      <c r="N48" s="56">
        <f>'[13]Daily Roster'!$N48</f>
        <v>0</v>
      </c>
      <c r="O48" s="56">
        <f>'[13]Daily Roster'!$O48</f>
        <v>0</v>
      </c>
      <c r="P48" s="56" t="str">
        <f>'[13]Daily Roster'!$P48</f>
        <v>M.Nguyen</v>
      </c>
      <c r="Q48" s="56">
        <f>'[13]Daily Roster'!$Q48</f>
        <v>0</v>
      </c>
      <c r="R48" s="56">
        <f>'[13]Daily Roster'!$R48</f>
        <v>0</v>
      </c>
      <c r="S48" s="56">
        <f>'[13]Daily Roster'!$S48</f>
        <v>0</v>
      </c>
      <c r="T48" s="56">
        <f>'[13]Daily Roster'!$T48</f>
        <v>0</v>
      </c>
    </row>
    <row r="49" spans="1:20" x14ac:dyDescent="0.3">
      <c r="A49" s="7">
        <v>43531</v>
      </c>
      <c r="B49" s="1" t="s">
        <v>3</v>
      </c>
      <c r="C49" s="56" t="str">
        <f>'[13]Daily Roster'!$C49</f>
        <v>Berenice</v>
      </c>
      <c r="D49" s="56" t="str">
        <f>'[13]Daily Roster'!$D49</f>
        <v>Li-Ling</v>
      </c>
      <c r="E49" s="56" t="str">
        <f>'[13]Daily Roster'!$E49</f>
        <v>M.Tang</v>
      </c>
      <c r="F49" s="56" t="str">
        <f>'[13]Daily Roster'!$F49</f>
        <v>Alla</v>
      </c>
      <c r="G49" s="56" t="str">
        <f>'[13]Daily Roster'!$G49</f>
        <v>Lois</v>
      </c>
      <c r="H49" s="56" t="str">
        <f>'[13]Daily Roster'!$H49</f>
        <v>Georgia</v>
      </c>
      <c r="I49" s="56" t="str">
        <f>'[13]Daily Roster'!$I49</f>
        <v>Phuong</v>
      </c>
      <c r="J49" s="56" t="str">
        <f>'[13]Daily Roster'!$J49</f>
        <v>Noor</v>
      </c>
      <c r="K49" s="56" t="str">
        <f>'[13]Daily Roster'!$K49</f>
        <v>AndrewL</v>
      </c>
      <c r="L49" s="56" t="str">
        <f>'[13]Daily Roster'!$L49</f>
        <v>M.Nguyen</v>
      </c>
      <c r="M49" s="56" t="str">
        <f>'[13]Daily Roster'!$M49</f>
        <v>Nha</v>
      </c>
      <c r="N49" s="56">
        <f>'[13]Daily Roster'!$N49</f>
        <v>0</v>
      </c>
      <c r="O49" s="56">
        <f>'[13]Daily Roster'!$O49</f>
        <v>0</v>
      </c>
      <c r="P49" s="56" t="str">
        <f>'[13]Daily Roster'!$P49</f>
        <v>qq</v>
      </c>
      <c r="Q49" s="56">
        <f>'[13]Daily Roster'!$Q49</f>
        <v>0</v>
      </c>
      <c r="R49" s="56">
        <f>'[13]Daily Roster'!$R49</f>
        <v>0</v>
      </c>
      <c r="S49" s="56">
        <f>'[13]Daily Roster'!$S49</f>
        <v>0</v>
      </c>
      <c r="T49" s="56">
        <f>'[13]Daily Roster'!$T49</f>
        <v>0</v>
      </c>
    </row>
    <row r="50" spans="1:20" x14ac:dyDescent="0.3">
      <c r="A50" s="7">
        <v>43532</v>
      </c>
      <c r="B50" s="1" t="s">
        <v>4</v>
      </c>
      <c r="C50" s="56" t="str">
        <f>'[13]Daily Roster'!$C50</f>
        <v>Berenice</v>
      </c>
      <c r="D50" s="56" t="str">
        <f>'[13]Daily Roster'!$D50</f>
        <v>Golriz</v>
      </c>
      <c r="E50" s="56" t="str">
        <f>'[13]Daily Roster'!$E50</f>
        <v>M.Tang</v>
      </c>
      <c r="F50" s="56" t="str">
        <f>'[13]Daily Roster'!$F50</f>
        <v>qq</v>
      </c>
      <c r="G50" s="56" t="str">
        <f>'[13]Daily Roster'!$G50</f>
        <v>Lois</v>
      </c>
      <c r="H50" s="56" t="str">
        <f>'[13]Daily Roster'!$H50</f>
        <v>Georgia</v>
      </c>
      <c r="I50" s="56" t="str">
        <f>'[13]Daily Roster'!$I50</f>
        <v>Phuong</v>
      </c>
      <c r="J50" s="56" t="str">
        <f>'[13]Daily Roster'!$J50</f>
        <v>G.Wang</v>
      </c>
      <c r="K50" s="56" t="str">
        <f>'[13]Daily Roster'!$K50</f>
        <v>AndrewL</v>
      </c>
      <c r="L50" s="56" t="str">
        <f>'[13]Daily Roster'!$L50</f>
        <v>Noor</v>
      </c>
      <c r="M50" s="56" t="str">
        <f>'[13]Daily Roster'!$M50</f>
        <v>Nha</v>
      </c>
      <c r="N50" s="56">
        <f>'[13]Daily Roster'!$N50</f>
        <v>0</v>
      </c>
      <c r="O50" s="56">
        <f>'[13]Daily Roster'!$O50</f>
        <v>0</v>
      </c>
      <c r="P50" s="56" t="str">
        <f>'[13]Daily Roster'!$P50</f>
        <v>qq</v>
      </c>
      <c r="Q50" s="56">
        <f>'[13]Daily Roster'!$Q50</f>
        <v>0</v>
      </c>
      <c r="R50" s="56">
        <f>'[13]Daily Roster'!$R50</f>
        <v>0</v>
      </c>
      <c r="S50" s="56">
        <f>'[13]Daily Roster'!$S50</f>
        <v>0</v>
      </c>
      <c r="T50" s="56">
        <f>'[13]Daily Roster'!$T50</f>
        <v>0</v>
      </c>
    </row>
    <row r="51" spans="1:20" x14ac:dyDescent="0.3">
      <c r="A51" s="7">
        <v>43535</v>
      </c>
      <c r="B51" s="1" t="s">
        <v>5</v>
      </c>
      <c r="C51" s="56" t="str">
        <f>'[13]Daily Roster'!$C51</f>
        <v>Public Holiday</v>
      </c>
      <c r="D51" s="56" t="str">
        <f>'[13]Daily Roster'!$D51</f>
        <v>Public Holiday</v>
      </c>
      <c r="E51" s="56" t="str">
        <f>'[13]Daily Roster'!$E51</f>
        <v>Public Holiday</v>
      </c>
      <c r="F51" s="56" t="str">
        <f>'[13]Daily Roster'!$F51</f>
        <v>Public Holiday</v>
      </c>
      <c r="G51" s="56" t="str">
        <f>'[13]Daily Roster'!$G51</f>
        <v>Public Holiday</v>
      </c>
      <c r="H51" s="56" t="str">
        <f>'[13]Daily Roster'!$H51</f>
        <v>Public Holiday</v>
      </c>
      <c r="I51" s="56" t="str">
        <f>'[13]Daily Roster'!$I51</f>
        <v>Public Holiday</v>
      </c>
      <c r="J51" s="56" t="str">
        <f>'[13]Daily Roster'!$J51</f>
        <v>Public Holiday</v>
      </c>
      <c r="K51" s="56" t="str">
        <f>'[13]Daily Roster'!$K51</f>
        <v>Public Holiday</v>
      </c>
      <c r="L51" s="56" t="str">
        <f>'[13]Daily Roster'!$L51</f>
        <v>Public Holiday</v>
      </c>
      <c r="M51" s="56" t="str">
        <f>'[13]Daily Roster'!$M51</f>
        <v>Public Holiday</v>
      </c>
      <c r="N51" s="56" t="str">
        <f>'[13]Daily Roster'!$N51</f>
        <v>Public Holiday</v>
      </c>
      <c r="O51" s="56" t="str">
        <f>'[13]Daily Roster'!$O51</f>
        <v>Public Holiday</v>
      </c>
      <c r="P51" s="56" t="str">
        <f>'[13]Daily Roster'!$P51</f>
        <v>Public Holiday</v>
      </c>
      <c r="Q51" s="56" t="str">
        <f>'[13]Daily Roster'!$Q51</f>
        <v>Public Holiday</v>
      </c>
      <c r="R51" s="56" t="str">
        <f>'[13]Daily Roster'!$R51</f>
        <v>Public Holiday</v>
      </c>
      <c r="S51" s="56" t="str">
        <f>'[13]Daily Roster'!$S51</f>
        <v>Public Holiday</v>
      </c>
      <c r="T51" s="56" t="str">
        <f>'[13]Daily Roster'!$T51</f>
        <v>Public Holiday</v>
      </c>
    </row>
    <row r="52" spans="1:20" x14ac:dyDescent="0.3">
      <c r="A52" s="7">
        <v>43536</v>
      </c>
      <c r="B52" s="1" t="s">
        <v>1</v>
      </c>
      <c r="C52" s="56" t="str">
        <f>'[13]Daily Roster'!$C52</f>
        <v>blank</v>
      </c>
      <c r="D52" s="56" t="str">
        <f>'[13]Daily Roster'!$D52</f>
        <v>Berenice</v>
      </c>
      <c r="E52" s="56" t="str">
        <f>'[13]Daily Roster'!$E52</f>
        <v>LiLing (8.30-4.30)</v>
      </c>
      <c r="F52" s="56" t="str">
        <f>'[13]Daily Roster'!$F52</f>
        <v>Alla</v>
      </c>
      <c r="G52" s="56" t="str">
        <f>'[13]Daily Roster'!$G52</f>
        <v>Sam</v>
      </c>
      <c r="H52" s="56" t="str">
        <f>'[13]Daily Roster'!$H52</f>
        <v>Alison</v>
      </c>
      <c r="I52" s="56" t="str">
        <f>'[13]Daily Roster'!$I52</f>
        <v>Lois</v>
      </c>
      <c r="J52" s="56" t="str">
        <f>'[13]Daily Roster'!$J52</f>
        <v>G.Wang</v>
      </c>
      <c r="K52" s="56" t="str">
        <f>'[13]Daily Roster'!$K52</f>
        <v>AndrewL</v>
      </c>
      <c r="L52" s="56" t="str">
        <f>'[13]Daily Roster'!$L52</f>
        <v>Noor</v>
      </c>
      <c r="M52" s="56" t="str">
        <f>'[13]Daily Roster'!$M52</f>
        <v>qq</v>
      </c>
      <c r="N52" s="56">
        <f>'[13]Daily Roster'!$N52</f>
        <v>0</v>
      </c>
      <c r="O52" s="56">
        <f>'[13]Daily Roster'!$O52</f>
        <v>0</v>
      </c>
      <c r="P52" s="56">
        <f>'[13]Daily Roster'!$P52</f>
        <v>0</v>
      </c>
      <c r="Q52" s="56">
        <f>'[13]Daily Roster'!$Q52</f>
        <v>0</v>
      </c>
      <c r="R52" s="56">
        <f>'[13]Daily Roster'!$R52</f>
        <v>0</v>
      </c>
      <c r="S52" s="56">
        <f>'[13]Daily Roster'!$S52</f>
        <v>0</v>
      </c>
      <c r="T52" s="56">
        <f>'[13]Daily Roster'!$T52</f>
        <v>0</v>
      </c>
    </row>
    <row r="53" spans="1:20" x14ac:dyDescent="0.3">
      <c r="A53" s="7">
        <v>43537</v>
      </c>
      <c r="B53" s="1" t="s">
        <v>2</v>
      </c>
      <c r="C53" s="56" t="str">
        <f>'[13]Daily Roster'!$C53</f>
        <v>Berenice</v>
      </c>
      <c r="D53" s="56" t="str">
        <f>'[13]Daily Roster'!$D53</f>
        <v>Li-Ling</v>
      </c>
      <c r="E53" s="56" t="str">
        <f>'[13]Daily Roster'!$E53</f>
        <v>M.Tang</v>
      </c>
      <c r="F53" s="56" t="str">
        <f>'[13]Daily Roster'!$F53</f>
        <v>qq</v>
      </c>
      <c r="G53" s="56" t="str">
        <f>'[13]Daily Roster'!$G53</f>
        <v>Lois</v>
      </c>
      <c r="H53" s="56" t="str">
        <f>'[13]Daily Roster'!$H53</f>
        <v>Alison</v>
      </c>
      <c r="I53" s="56" t="str">
        <f>'[13]Daily Roster'!$I53</f>
        <v>G.Wang</v>
      </c>
      <c r="J53" s="56" t="str">
        <f>'[13]Daily Roster'!$J53</f>
        <v>G.Wang</v>
      </c>
      <c r="K53" s="56" t="str">
        <f>'[13]Daily Roster'!$K53</f>
        <v>AndrewL</v>
      </c>
      <c r="L53" s="56" t="str">
        <f>'[13]Daily Roster'!$L53</f>
        <v>Noor</v>
      </c>
      <c r="M53" s="56" t="str">
        <f>'[13]Daily Roster'!$M53</f>
        <v>Tinh</v>
      </c>
      <c r="N53" s="56">
        <f>'[13]Daily Roster'!$N53</f>
        <v>0</v>
      </c>
      <c r="O53" s="56">
        <f>'[13]Daily Roster'!$O53</f>
        <v>0</v>
      </c>
      <c r="P53" s="56">
        <f>'[13]Daily Roster'!$P53</f>
        <v>0</v>
      </c>
      <c r="Q53" s="56">
        <f>'[13]Daily Roster'!$Q53</f>
        <v>0</v>
      </c>
      <c r="R53" s="56">
        <f>'[13]Daily Roster'!$R53</f>
        <v>0</v>
      </c>
      <c r="S53" s="56">
        <f>'[13]Daily Roster'!$S53</f>
        <v>0</v>
      </c>
      <c r="T53" s="56">
        <f>'[13]Daily Roster'!$T53</f>
        <v>0</v>
      </c>
    </row>
    <row r="54" spans="1:20" x14ac:dyDescent="0.3">
      <c r="A54" s="7">
        <v>43538</v>
      </c>
      <c r="B54" s="1" t="s">
        <v>3</v>
      </c>
      <c r="C54" s="56" t="str">
        <f>'[13]Daily Roster'!$C54</f>
        <v>Berenice</v>
      </c>
      <c r="D54" s="56" t="str">
        <f>'[13]Daily Roster'!$D54</f>
        <v>Li-Ling</v>
      </c>
      <c r="E54" s="56" t="str">
        <f>'[13]Daily Roster'!$E54</f>
        <v>M.Tang</v>
      </c>
      <c r="F54" s="56" t="str">
        <f>'[13]Daily Roster'!$F54</f>
        <v>Alla</v>
      </c>
      <c r="G54" s="56" t="str">
        <f>'[13]Daily Roster'!$G54</f>
        <v>Lois</v>
      </c>
      <c r="H54" s="56" t="str">
        <f>'[13]Daily Roster'!$H54</f>
        <v>Alison</v>
      </c>
      <c r="I54" s="56" t="str">
        <f>'[13]Daily Roster'!$I54</f>
        <v>Phuong</v>
      </c>
      <c r="J54" s="56" t="str">
        <f>'[13]Daily Roster'!$J54</f>
        <v>Noor</v>
      </c>
      <c r="K54" s="56" t="str">
        <f>'[13]Daily Roster'!$K54</f>
        <v>AndrewL</v>
      </c>
      <c r="L54" s="56" t="str">
        <f>'[13]Daily Roster'!$L54</f>
        <v>M.Nguyen</v>
      </c>
      <c r="M54" s="56" t="str">
        <f>'[13]Daily Roster'!$M54</f>
        <v>Tinh</v>
      </c>
      <c r="N54" s="56">
        <f>'[13]Daily Roster'!$N54</f>
        <v>0</v>
      </c>
      <c r="O54" s="56">
        <f>'[13]Daily Roster'!$O54</f>
        <v>0</v>
      </c>
      <c r="P54" s="56">
        <f>'[13]Daily Roster'!$P54</f>
        <v>0</v>
      </c>
      <c r="Q54" s="56">
        <f>'[13]Daily Roster'!$Q54</f>
        <v>0</v>
      </c>
      <c r="R54" s="56">
        <f>'[13]Daily Roster'!$R54</f>
        <v>0</v>
      </c>
      <c r="S54" s="56">
        <f>'[13]Daily Roster'!$S54</f>
        <v>0</v>
      </c>
      <c r="T54" s="56">
        <f>'[13]Daily Roster'!$T54</f>
        <v>0</v>
      </c>
    </row>
    <row r="55" spans="1:20" x14ac:dyDescent="0.3">
      <c r="A55" s="7">
        <v>43539</v>
      </c>
      <c r="B55" s="1" t="s">
        <v>4</v>
      </c>
      <c r="C55" s="56" t="str">
        <f>'[13]Daily Roster'!$C55</f>
        <v>Berenice</v>
      </c>
      <c r="D55" s="56" t="str">
        <f>'[13]Daily Roster'!$D55</f>
        <v>Lois</v>
      </c>
      <c r="E55" s="56" t="str">
        <f>'[13]Daily Roster'!$E55</f>
        <v>M.Tang</v>
      </c>
      <c r="F55" s="56" t="str">
        <f>'[13]Daily Roster'!$F55</f>
        <v>qq</v>
      </c>
      <c r="G55" s="56" t="str">
        <f>'[13]Daily Roster'!$G55</f>
        <v>Sam</v>
      </c>
      <c r="H55" s="56" t="str">
        <f>'[13]Daily Roster'!$H55</f>
        <v>Alison</v>
      </c>
      <c r="I55" s="56" t="str">
        <f>'[13]Daily Roster'!$I55</f>
        <v>Phuong</v>
      </c>
      <c r="J55" s="56" t="str">
        <f>'[13]Daily Roster'!$J55</f>
        <v>G.Wang</v>
      </c>
      <c r="K55" s="56" t="str">
        <f>'[13]Daily Roster'!$K55</f>
        <v>AndrewL</v>
      </c>
      <c r="L55" s="56" t="str">
        <f>'[13]Daily Roster'!$L55</f>
        <v>Noor</v>
      </c>
      <c r="M55" s="56" t="str">
        <f>'[13]Daily Roster'!$M55</f>
        <v>Tinh</v>
      </c>
      <c r="N55" s="56">
        <f>'[13]Daily Roster'!$N55</f>
        <v>0</v>
      </c>
      <c r="O55" s="56">
        <f>'[13]Daily Roster'!$O55</f>
        <v>0</v>
      </c>
      <c r="P55" s="56">
        <f>'[13]Daily Roster'!$P55</f>
        <v>0</v>
      </c>
      <c r="Q55" s="56">
        <f>'[13]Daily Roster'!$Q55</f>
        <v>0</v>
      </c>
      <c r="R55" s="56">
        <f>'[13]Daily Roster'!$R55</f>
        <v>0</v>
      </c>
      <c r="S55" s="56">
        <f>'[13]Daily Roster'!$S55</f>
        <v>0</v>
      </c>
      <c r="T55" s="56">
        <f>'[13]Daily Roster'!$T55</f>
        <v>0</v>
      </c>
    </row>
    <row r="56" spans="1:20" x14ac:dyDescent="0.3">
      <c r="A56" s="7">
        <v>43542</v>
      </c>
      <c r="B56" s="1" t="s">
        <v>5</v>
      </c>
      <c r="C56" s="56" t="str">
        <f>'[13]Daily Roster'!$C56</f>
        <v>blank</v>
      </c>
      <c r="D56" s="56" t="str">
        <f>'[13]Daily Roster'!$D56</f>
        <v>Berenice</v>
      </c>
      <c r="E56" s="56" t="str">
        <f>'[13]Daily Roster'!$E56</f>
        <v>M.Tang</v>
      </c>
      <c r="F56" s="56" t="str">
        <f>'[13]Daily Roster'!$F56</f>
        <v>Alla</v>
      </c>
      <c r="G56" s="56" t="str">
        <f>'[13]Daily Roster'!$G56</f>
        <v>Li-Ling</v>
      </c>
      <c r="H56" s="56" t="str">
        <f>'[13]Daily Roster'!$H56</f>
        <v>Georgia</v>
      </c>
      <c r="I56" s="56" t="str">
        <f>'[13]Daily Roster'!$I56</f>
        <v>Lois</v>
      </c>
      <c r="J56" s="56" t="str">
        <f>'[13]Daily Roster'!$J56</f>
        <v>G.Wang</v>
      </c>
      <c r="K56" s="56" t="str">
        <f>'[13]Daily Roster'!$K56</f>
        <v>AndrewL</v>
      </c>
      <c r="L56" s="56" t="str">
        <f>'[13]Daily Roster'!$L56</f>
        <v>Noor</v>
      </c>
      <c r="M56" s="56" t="str">
        <f>'[13]Daily Roster'!$M56</f>
        <v>Tinh</v>
      </c>
      <c r="N56" s="56">
        <f>'[13]Daily Roster'!$N56</f>
        <v>0</v>
      </c>
      <c r="O56" s="56">
        <f>'[13]Daily Roster'!$O56</f>
        <v>0</v>
      </c>
      <c r="P56" s="56">
        <f>'[13]Daily Roster'!$P56</f>
        <v>0</v>
      </c>
      <c r="Q56" s="56">
        <f>'[13]Daily Roster'!$Q56</f>
        <v>0</v>
      </c>
      <c r="R56" s="56">
        <f>'[13]Daily Roster'!$R56</f>
        <v>0</v>
      </c>
      <c r="S56" s="56">
        <f>'[13]Daily Roster'!$S56</f>
        <v>0</v>
      </c>
      <c r="T56" s="56">
        <f>'[13]Daily Roster'!$T56</f>
        <v>0</v>
      </c>
    </row>
    <row r="57" spans="1:20" x14ac:dyDescent="0.3">
      <c r="A57" s="7">
        <v>43543</v>
      </c>
      <c r="B57" s="1" t="s">
        <v>1</v>
      </c>
      <c r="C57" s="56" t="str">
        <f>'[13]Daily Roster'!$C57</f>
        <v>blank</v>
      </c>
      <c r="D57" s="56" t="str">
        <f>'[13]Daily Roster'!$D57</f>
        <v>Berenice</v>
      </c>
      <c r="E57" s="56" t="str">
        <f>'[13]Daily Roster'!$E57</f>
        <v>Lois</v>
      </c>
      <c r="F57" s="56" t="str">
        <f>'[13]Daily Roster'!$F57</f>
        <v>Alla</v>
      </c>
      <c r="G57" s="56" t="str">
        <f>'[13]Daily Roster'!$G57</f>
        <v>Sam</v>
      </c>
      <c r="H57" s="56" t="str">
        <f>'[13]Daily Roster'!$H57</f>
        <v>Georgia</v>
      </c>
      <c r="I57" s="56" t="str">
        <f>'[13]Daily Roster'!$I57</f>
        <v>G.Wang</v>
      </c>
      <c r="J57" s="56" t="str">
        <f>'[13]Daily Roster'!$J57</f>
        <v>Noor</v>
      </c>
      <c r="K57" s="56" t="str">
        <f>'[13]Daily Roster'!$K57</f>
        <v>AndrewL</v>
      </c>
      <c r="L57" s="56" t="str">
        <f>'[13]Daily Roster'!$L57</f>
        <v>M.Nguyen</v>
      </c>
      <c r="M57" s="56" t="str">
        <f>'[13]Daily Roster'!$M57</f>
        <v>qq</v>
      </c>
      <c r="N57" s="56">
        <f>'[13]Daily Roster'!$N57</f>
        <v>0</v>
      </c>
      <c r="O57" s="56">
        <f>'[13]Daily Roster'!$O57</f>
        <v>0</v>
      </c>
      <c r="P57" s="56">
        <f>'[13]Daily Roster'!$P57</f>
        <v>0</v>
      </c>
      <c r="Q57" s="56">
        <f>'[13]Daily Roster'!$Q57</f>
        <v>0</v>
      </c>
      <c r="R57" s="56">
        <f>'[13]Daily Roster'!$R57</f>
        <v>0</v>
      </c>
      <c r="S57" s="56">
        <f>'[13]Daily Roster'!$S57</f>
        <v>0</v>
      </c>
      <c r="T57" s="56">
        <f>'[13]Daily Roster'!$T57</f>
        <v>0</v>
      </c>
    </row>
    <row r="58" spans="1:20" x14ac:dyDescent="0.3">
      <c r="A58" s="7">
        <v>43544</v>
      </c>
      <c r="B58" s="1" t="s">
        <v>2</v>
      </c>
      <c r="C58" s="56" t="str">
        <f>'[13]Daily Roster'!$C58</f>
        <v>Berenice</v>
      </c>
      <c r="D58" s="56" t="str">
        <f>'[13]Daily Roster'!$D58</f>
        <v>Lois</v>
      </c>
      <c r="E58" s="56" t="str">
        <f>'[13]Daily Roster'!$E58</f>
        <v>M.Tang</v>
      </c>
      <c r="F58" s="56" t="str">
        <f>'[13]Daily Roster'!$F58</f>
        <v>qq</v>
      </c>
      <c r="G58" s="56" t="str">
        <f>'[13]Daily Roster'!$G58</f>
        <v>Li-Ling</v>
      </c>
      <c r="H58" s="56" t="str">
        <f>'[13]Daily Roster'!$H58</f>
        <v>Georgia</v>
      </c>
      <c r="I58" s="56" t="str">
        <f>'[13]Daily Roster'!$I58</f>
        <v>G.Wang</v>
      </c>
      <c r="J58" s="56" t="str">
        <f>'[13]Daily Roster'!$J58</f>
        <v>G.Wang</v>
      </c>
      <c r="K58" s="56" t="str">
        <f>'[13]Daily Roster'!$K58</f>
        <v>M.Nguyen</v>
      </c>
      <c r="L58" s="56" t="str">
        <f>'[13]Daily Roster'!$L58</f>
        <v>Noor</v>
      </c>
      <c r="M58" s="56" t="str">
        <f>'[13]Daily Roster'!$M58</f>
        <v>Tinh</v>
      </c>
      <c r="N58" s="56">
        <f>'[13]Daily Roster'!$N58</f>
        <v>0</v>
      </c>
      <c r="O58" s="56">
        <f>'[13]Daily Roster'!$O58</f>
        <v>0</v>
      </c>
      <c r="P58" s="56">
        <f>'[13]Daily Roster'!$P58</f>
        <v>0</v>
      </c>
      <c r="Q58" s="56">
        <f>'[13]Daily Roster'!$Q58</f>
        <v>0</v>
      </c>
      <c r="R58" s="56">
        <f>'[13]Daily Roster'!$R58</f>
        <v>0</v>
      </c>
      <c r="S58" s="56">
        <f>'[13]Daily Roster'!$S58</f>
        <v>0</v>
      </c>
      <c r="T58" s="56">
        <f>'[13]Daily Roster'!$T58</f>
        <v>0</v>
      </c>
    </row>
    <row r="59" spans="1:20" x14ac:dyDescent="0.3">
      <c r="A59" s="7">
        <v>43545</v>
      </c>
      <c r="B59" s="1" t="s">
        <v>3</v>
      </c>
      <c r="C59" s="56" t="str">
        <f>'[13]Daily Roster'!$C59</f>
        <v>blank</v>
      </c>
      <c r="D59" s="56" t="str">
        <f>'[13]Daily Roster'!$D59</f>
        <v>Berenice</v>
      </c>
      <c r="E59" s="56" t="str">
        <f>'[13]Daily Roster'!$E59</f>
        <v>M.Tang</v>
      </c>
      <c r="F59" s="56" t="str">
        <f>'[13]Daily Roster'!$F59</f>
        <v>Alla</v>
      </c>
      <c r="G59" s="56" t="str">
        <f>'[13]Daily Roster'!$G59</f>
        <v>Li-Ling</v>
      </c>
      <c r="H59" s="56" t="str">
        <f>'[13]Daily Roster'!$H59</f>
        <v>Georgia</v>
      </c>
      <c r="I59" s="56" t="str">
        <f>'[13]Daily Roster'!$I59</f>
        <v>G.Wang</v>
      </c>
      <c r="J59" s="56" t="str">
        <f>'[13]Daily Roster'!$J59</f>
        <v>Noor</v>
      </c>
      <c r="K59" s="56" t="str">
        <f>'[13]Daily Roster'!$K59</f>
        <v>AndrewL</v>
      </c>
      <c r="L59" s="56" t="str">
        <f>'[13]Daily Roster'!$L59</f>
        <v>M.Nguyen</v>
      </c>
      <c r="M59" s="56" t="str">
        <f>'[13]Daily Roster'!$M59</f>
        <v>Tinh</v>
      </c>
      <c r="N59" s="56">
        <f>'[13]Daily Roster'!$N59</f>
        <v>0</v>
      </c>
      <c r="O59" s="56">
        <f>'[13]Daily Roster'!$O59</f>
        <v>0</v>
      </c>
      <c r="P59" s="56">
        <f>'[13]Daily Roster'!$P59</f>
        <v>0</v>
      </c>
      <c r="Q59" s="56">
        <f>'[13]Daily Roster'!$Q59</f>
        <v>0</v>
      </c>
      <c r="R59" s="56">
        <f>'[13]Daily Roster'!$R59</f>
        <v>0</v>
      </c>
      <c r="S59" s="56">
        <f>'[13]Daily Roster'!$S59</f>
        <v>0</v>
      </c>
      <c r="T59" s="56">
        <f>'[13]Daily Roster'!$T59</f>
        <v>0</v>
      </c>
    </row>
    <row r="60" spans="1:20" x14ac:dyDescent="0.3">
      <c r="A60" s="7">
        <v>43546</v>
      </c>
      <c r="B60" s="1" t="s">
        <v>4</v>
      </c>
      <c r="C60" s="56" t="str">
        <f>'[13]Daily Roster'!$C60</f>
        <v>Berenice</v>
      </c>
      <c r="D60" s="56" t="str">
        <f>'[13]Daily Roster'!$D60</f>
        <v>Golriz</v>
      </c>
      <c r="E60" s="56" t="str">
        <f>'[13]Daily Roster'!$E60</f>
        <v>M.Tang</v>
      </c>
      <c r="F60" s="56" t="str">
        <f>'[13]Daily Roster'!$F60</f>
        <v>qq</v>
      </c>
      <c r="G60" s="56" t="str">
        <f>'[13]Daily Roster'!$G60</f>
        <v>Sam</v>
      </c>
      <c r="H60" s="56" t="str">
        <f>'[13]Daily Roster'!$H60</f>
        <v>Georgia</v>
      </c>
      <c r="I60" s="56" t="str">
        <f>'[13]Daily Roster'!$I60</f>
        <v>G.Wang</v>
      </c>
      <c r="J60" s="56" t="str">
        <f>'[13]Daily Roster'!$J60</f>
        <v>Noor</v>
      </c>
      <c r="K60" s="56" t="str">
        <f>'[13]Daily Roster'!$K60</f>
        <v>AndrewL</v>
      </c>
      <c r="L60" s="56" t="str">
        <f>'[13]Daily Roster'!$L60</f>
        <v>M.Nguyen</v>
      </c>
      <c r="M60" s="56" t="str">
        <f>'[13]Daily Roster'!$M60</f>
        <v>Tinh</v>
      </c>
      <c r="N60" s="56">
        <f>'[13]Daily Roster'!$N60</f>
        <v>0</v>
      </c>
      <c r="O60" s="56">
        <f>'[13]Daily Roster'!$O60</f>
        <v>0</v>
      </c>
      <c r="P60" s="56">
        <f>'[13]Daily Roster'!$P60</f>
        <v>0</v>
      </c>
      <c r="Q60" s="56">
        <f>'[13]Daily Roster'!$Q60</f>
        <v>0</v>
      </c>
      <c r="R60" s="56">
        <f>'[13]Daily Roster'!$R60</f>
        <v>0</v>
      </c>
      <c r="S60" s="56">
        <f>'[13]Daily Roster'!$S60</f>
        <v>0</v>
      </c>
      <c r="T60" s="56">
        <f>'[13]Daily Roster'!$T60</f>
        <v>0</v>
      </c>
    </row>
    <row r="61" spans="1:20" x14ac:dyDescent="0.3">
      <c r="A61" s="7">
        <v>43549</v>
      </c>
      <c r="B61" s="1" t="s">
        <v>5</v>
      </c>
      <c r="C61" s="56" t="str">
        <f>'[13]Daily Roster'!$C61</f>
        <v>Obaid</v>
      </c>
      <c r="D61" s="56" t="str">
        <f>'[13]Daily Roster'!$D61</f>
        <v>Berenice</v>
      </c>
      <c r="E61" s="56" t="str">
        <f>'[13]Daily Roster'!$E61</f>
        <v>M.Tang</v>
      </c>
      <c r="F61" s="56" t="str">
        <f>'[13]Daily Roster'!$F61</f>
        <v>Alla</v>
      </c>
      <c r="G61" s="56" t="str">
        <f>'[13]Daily Roster'!$G61</f>
        <v>Li-Ling</v>
      </c>
      <c r="H61" s="56" t="str">
        <f>'[13]Daily Roster'!$H61</f>
        <v>Georgia</v>
      </c>
      <c r="I61" s="56" t="str">
        <f>'[13]Daily Roster'!$I61</f>
        <v>Lois</v>
      </c>
      <c r="J61" s="56" t="str">
        <f>'[13]Daily Roster'!$J61</f>
        <v>G.Wang</v>
      </c>
      <c r="K61" s="56" t="str">
        <f>'[13]Daily Roster'!$K61</f>
        <v>AndrewL</v>
      </c>
      <c r="L61" s="56" t="str">
        <f>'[13]Daily Roster'!$L61</f>
        <v>Noor</v>
      </c>
      <c r="M61" s="56" t="str">
        <f>'[13]Daily Roster'!$M61</f>
        <v>Tinh</v>
      </c>
      <c r="N61" s="56">
        <f>'[13]Daily Roster'!$N61</f>
        <v>0</v>
      </c>
      <c r="O61" s="56">
        <f>'[13]Daily Roster'!$O61</f>
        <v>0</v>
      </c>
      <c r="P61" s="56">
        <f>'[13]Daily Roster'!$P61</f>
        <v>0</v>
      </c>
      <c r="Q61" s="56">
        <f>'[13]Daily Roster'!$Q61</f>
        <v>0</v>
      </c>
      <c r="R61" s="56">
        <f>'[13]Daily Roster'!$R61</f>
        <v>0</v>
      </c>
      <c r="S61" s="56">
        <f>'[13]Daily Roster'!$S61</f>
        <v>0</v>
      </c>
      <c r="T61" s="56">
        <f>'[13]Daily Roster'!$T61</f>
        <v>0</v>
      </c>
    </row>
    <row r="62" spans="1:20" x14ac:dyDescent="0.3">
      <c r="A62" s="7">
        <v>43550</v>
      </c>
      <c r="B62" s="1" t="s">
        <v>1</v>
      </c>
      <c r="C62" s="56" t="str">
        <f>'[13]Daily Roster'!$C62</f>
        <v>Obaid</v>
      </c>
      <c r="D62" s="56" t="str">
        <f>'[13]Daily Roster'!$D62</f>
        <v>Berenice</v>
      </c>
      <c r="E62" s="56" t="str">
        <f>'[13]Daily Roster'!$E62</f>
        <v>blank</v>
      </c>
      <c r="F62" s="56" t="str">
        <f>'[13]Daily Roster'!$F62</f>
        <v>Alla</v>
      </c>
      <c r="G62" s="56" t="str">
        <f>'[13]Daily Roster'!$G62</f>
        <v>Lois</v>
      </c>
      <c r="H62" s="56" t="str">
        <f>'[13]Daily Roster'!$H62</f>
        <v>Georgia</v>
      </c>
      <c r="I62" s="56" t="str">
        <f>'[13]Daily Roster'!$I62</f>
        <v>G.Wang</v>
      </c>
      <c r="J62" s="56" t="str">
        <f>'[13]Daily Roster'!$J62</f>
        <v>Noor</v>
      </c>
      <c r="K62" s="56" t="str">
        <f>'[13]Daily Roster'!$K62</f>
        <v>AndrewL</v>
      </c>
      <c r="L62" s="56" t="str">
        <f>'[13]Daily Roster'!$L62</f>
        <v>Meghana</v>
      </c>
      <c r="M62" s="56" t="str">
        <f>'[13]Daily Roster'!$M62</f>
        <v>Tinh</v>
      </c>
      <c r="N62" s="56">
        <f>'[13]Daily Roster'!$N62</f>
        <v>0</v>
      </c>
      <c r="O62" s="56">
        <f>'[13]Daily Roster'!$O62</f>
        <v>0</v>
      </c>
      <c r="P62" s="56">
        <f>'[13]Daily Roster'!$P62</f>
        <v>0</v>
      </c>
      <c r="Q62" s="56">
        <f>'[13]Daily Roster'!$Q62</f>
        <v>0</v>
      </c>
      <c r="R62" s="56">
        <f>'[13]Daily Roster'!$R62</f>
        <v>0</v>
      </c>
      <c r="S62" s="56">
        <f>'[13]Daily Roster'!$S62</f>
        <v>0</v>
      </c>
      <c r="T62" s="56">
        <f>'[13]Daily Roster'!$T62</f>
        <v>0</v>
      </c>
    </row>
    <row r="63" spans="1:20" x14ac:dyDescent="0.3">
      <c r="A63" s="7">
        <v>43551</v>
      </c>
      <c r="B63" s="1" t="s">
        <v>2</v>
      </c>
      <c r="C63" s="56" t="str">
        <f>'[13]Daily Roster'!$C63</f>
        <v>Obaid</v>
      </c>
      <c r="D63" s="56" t="str">
        <f>'[13]Daily Roster'!$D63</f>
        <v>Berenice</v>
      </c>
      <c r="E63" s="56" t="str">
        <f>'[13]Daily Roster'!$E63</f>
        <v>M.Tang</v>
      </c>
      <c r="F63" s="56" t="str">
        <f>'[13]Daily Roster'!$F63</f>
        <v>qq</v>
      </c>
      <c r="G63" s="56" t="str">
        <f>'[13]Daily Roster'!$G63</f>
        <v>Li-Ling</v>
      </c>
      <c r="H63" s="56" t="str">
        <f>'[13]Daily Roster'!$H63</f>
        <v>Georgia</v>
      </c>
      <c r="I63" s="56" t="str">
        <f>'[13]Daily Roster'!$I63</f>
        <v>G.Wang</v>
      </c>
      <c r="J63" s="56" t="str">
        <f>'[13]Daily Roster'!$J63</f>
        <v>G.Wang</v>
      </c>
      <c r="K63" s="56" t="str">
        <f>'[13]Daily Roster'!$K63</f>
        <v>AndrewL</v>
      </c>
      <c r="L63" s="56" t="str">
        <f>'[13]Daily Roster'!$L63</f>
        <v>Noor</v>
      </c>
      <c r="M63" s="56" t="str">
        <f>'[13]Daily Roster'!$M63</f>
        <v>Tinh</v>
      </c>
      <c r="N63" s="56">
        <f>'[13]Daily Roster'!$N63</f>
        <v>0</v>
      </c>
      <c r="O63" s="56">
        <f>'[13]Daily Roster'!$O63</f>
        <v>0</v>
      </c>
      <c r="P63" s="56">
        <f>'[13]Daily Roster'!$P63</f>
        <v>0</v>
      </c>
      <c r="Q63" s="56">
        <f>'[13]Daily Roster'!$Q63</f>
        <v>0</v>
      </c>
      <c r="R63" s="56">
        <f>'[13]Daily Roster'!$R63</f>
        <v>0</v>
      </c>
      <c r="S63" s="56">
        <f>'[13]Daily Roster'!$S63</f>
        <v>0</v>
      </c>
      <c r="T63" s="56">
        <f>'[13]Daily Roster'!$T63</f>
        <v>0</v>
      </c>
    </row>
    <row r="64" spans="1:20" x14ac:dyDescent="0.3">
      <c r="A64" s="7">
        <v>43552</v>
      </c>
      <c r="B64" s="1" t="s">
        <v>3</v>
      </c>
      <c r="C64" s="56" t="str">
        <f>'[13]Daily Roster'!$C64</f>
        <v>Obaid</v>
      </c>
      <c r="D64" s="56" t="str">
        <f>'[13]Daily Roster'!$D64</f>
        <v>Berenice</v>
      </c>
      <c r="E64" s="56" t="str">
        <f>'[13]Daily Roster'!$E64</f>
        <v>M.Tang</v>
      </c>
      <c r="F64" s="56" t="str">
        <f>'[13]Daily Roster'!$F64</f>
        <v>Alla</v>
      </c>
      <c r="G64" s="56" t="str">
        <f>'[13]Daily Roster'!$G64</f>
        <v>Lois</v>
      </c>
      <c r="H64" s="56" t="str">
        <f>'[13]Daily Roster'!$H64</f>
        <v>Georgia</v>
      </c>
      <c r="I64" s="56" t="str">
        <f>'[13]Daily Roster'!$I64</f>
        <v>G.Wang</v>
      </c>
      <c r="J64" s="56" t="str">
        <f>'[13]Daily Roster'!$J64</f>
        <v>Noor</v>
      </c>
      <c r="K64" s="56" t="str">
        <f>'[13]Daily Roster'!$K64</f>
        <v>AndrewL</v>
      </c>
      <c r="L64" s="56" t="str">
        <f>'[13]Daily Roster'!$L64</f>
        <v>Meghana</v>
      </c>
      <c r="M64" s="56" t="str">
        <f>'[13]Daily Roster'!$M64</f>
        <v>Tinh</v>
      </c>
      <c r="N64" s="56">
        <f>'[13]Daily Roster'!$N64</f>
        <v>0</v>
      </c>
      <c r="O64" s="56">
        <f>'[13]Daily Roster'!$O64</f>
        <v>0</v>
      </c>
      <c r="P64" s="56">
        <f>'[13]Daily Roster'!$P64</f>
        <v>0</v>
      </c>
      <c r="Q64" s="56">
        <f>'[13]Daily Roster'!$Q64</f>
        <v>0</v>
      </c>
      <c r="R64" s="56">
        <f>'[13]Daily Roster'!$R64</f>
        <v>0</v>
      </c>
      <c r="S64" s="56">
        <f>'[13]Daily Roster'!$S64</f>
        <v>0</v>
      </c>
      <c r="T64" s="56">
        <f>'[13]Daily Roster'!$T64</f>
        <v>0</v>
      </c>
    </row>
    <row r="65" spans="1:20" x14ac:dyDescent="0.3">
      <c r="A65" s="7">
        <v>43553</v>
      </c>
      <c r="B65" s="1" t="s">
        <v>4</v>
      </c>
      <c r="C65" s="56" t="str">
        <f>'[13]Daily Roster'!$C65</f>
        <v>Berenice</v>
      </c>
      <c r="D65" s="56" t="str">
        <f>'[13]Daily Roster'!$D65</f>
        <v>Lois</v>
      </c>
      <c r="E65" s="56" t="str">
        <f>'[13]Daily Roster'!$E65</f>
        <v>M.Tang</v>
      </c>
      <c r="F65" s="56" t="str">
        <f>'[13]Daily Roster'!$F65</f>
        <v>qq</v>
      </c>
      <c r="G65" s="56" t="str">
        <f>'[13]Daily Roster'!$G65</f>
        <v>Sam</v>
      </c>
      <c r="H65" s="56" t="str">
        <f>'[13]Daily Roster'!$H65</f>
        <v>Georgia</v>
      </c>
      <c r="I65" s="56" t="str">
        <f>'[13]Daily Roster'!$I65</f>
        <v>G.Wang</v>
      </c>
      <c r="J65" s="56" t="str">
        <f>'[13]Daily Roster'!$J65</f>
        <v>Noor</v>
      </c>
      <c r="K65" s="56" t="str">
        <f>'[13]Daily Roster'!$K65</f>
        <v>AndrewL</v>
      </c>
      <c r="L65" s="56" t="str">
        <f>'[13]Daily Roster'!$L65</f>
        <v>Meghana</v>
      </c>
      <c r="M65" s="56" t="str">
        <f>'[13]Daily Roster'!$M65</f>
        <v>Tinh</v>
      </c>
      <c r="N65" s="56">
        <f>'[13]Daily Roster'!$N65</f>
        <v>0</v>
      </c>
      <c r="O65" s="56">
        <f>'[13]Daily Roster'!$O65</f>
        <v>0</v>
      </c>
      <c r="P65" s="56">
        <f>'[13]Daily Roster'!$P65</f>
        <v>0</v>
      </c>
      <c r="Q65" s="56">
        <f>'[13]Daily Roster'!$Q65</f>
        <v>0</v>
      </c>
      <c r="R65" s="56">
        <f>'[13]Daily Roster'!$R65</f>
        <v>0</v>
      </c>
      <c r="S65" s="56">
        <f>'[13]Daily Roster'!$S65</f>
        <v>0</v>
      </c>
      <c r="T65" s="56">
        <f>'[13]Daily Roster'!$T65</f>
        <v>0</v>
      </c>
    </row>
    <row r="66" spans="1:20" x14ac:dyDescent="0.3">
      <c r="A66" s="7">
        <v>43556</v>
      </c>
      <c r="B66" s="1" t="s">
        <v>5</v>
      </c>
      <c r="C66" s="56" t="str">
        <f>'[13]Daily Roster'!$C66</f>
        <v>Obaid</v>
      </c>
      <c r="D66" s="56" t="str">
        <f>'[13]Daily Roster'!$D66</f>
        <v>Berenice</v>
      </c>
      <c r="E66" s="56" t="str">
        <f>'[13]Daily Roster'!$E66</f>
        <v>M.Tang</v>
      </c>
      <c r="F66" s="56" t="str">
        <f>'[13]Daily Roster'!$F66</f>
        <v>Alla</v>
      </c>
      <c r="G66" s="56" t="str">
        <f>'[13]Daily Roster'!$G66</f>
        <v>Lois</v>
      </c>
      <c r="H66" s="56" t="str">
        <f>'[13]Daily Roster'!$H66</f>
        <v>Georgia</v>
      </c>
      <c r="I66" s="56" t="str">
        <f>'[13]Daily Roster'!$I66</f>
        <v>G.Wang</v>
      </c>
      <c r="J66" s="56" t="str">
        <f>'[13]Daily Roster'!$J66</f>
        <v>S.Rajendra</v>
      </c>
      <c r="K66" s="56" t="str">
        <f>'[13]Daily Roster'!$K66</f>
        <v>AndrewL</v>
      </c>
      <c r="L66" s="56" t="str">
        <f>'[13]Daily Roster'!$L66</f>
        <v>Noor</v>
      </c>
      <c r="M66" s="56" t="str">
        <f>'[13]Daily Roster'!$M66</f>
        <v>qq</v>
      </c>
      <c r="N66" s="56">
        <f>'[13]Daily Roster'!$N66</f>
        <v>0</v>
      </c>
      <c r="O66" s="56">
        <f>'[13]Daily Roster'!$O66</f>
        <v>0</v>
      </c>
      <c r="P66" s="56">
        <f>'[13]Daily Roster'!$P66</f>
        <v>0</v>
      </c>
      <c r="Q66" s="56">
        <f>'[13]Daily Roster'!$Q66</f>
        <v>0</v>
      </c>
      <c r="R66" s="56">
        <f>'[13]Daily Roster'!$R66</f>
        <v>0</v>
      </c>
      <c r="S66" s="56">
        <f>'[13]Daily Roster'!$S66</f>
        <v>0</v>
      </c>
      <c r="T66" s="56">
        <f>'[13]Daily Roster'!$T66</f>
        <v>0</v>
      </c>
    </row>
    <row r="67" spans="1:20" x14ac:dyDescent="0.3">
      <c r="A67" s="7">
        <v>43557</v>
      </c>
      <c r="B67" s="1" t="s">
        <v>1</v>
      </c>
      <c r="C67" s="56" t="str">
        <f>'[13]Daily Roster'!$C67</f>
        <v>Obaid</v>
      </c>
      <c r="D67" s="56" t="str">
        <f>'[13]Daily Roster'!$D67</f>
        <v>Berenice</v>
      </c>
      <c r="E67" s="56" t="str">
        <f>'[13]Daily Roster'!$E67</f>
        <v>blank</v>
      </c>
      <c r="F67" s="56" t="str">
        <f>'[13]Daily Roster'!$F67</f>
        <v>Alla</v>
      </c>
      <c r="G67" s="56" t="str">
        <f>'[13]Daily Roster'!$G67</f>
        <v>Lois</v>
      </c>
      <c r="H67" s="56" t="str">
        <f>'[13]Daily Roster'!$H67</f>
        <v>Georgia</v>
      </c>
      <c r="I67" s="56" t="str">
        <f>'[13]Daily Roster'!$I67</f>
        <v>G.Wang</v>
      </c>
      <c r="J67" s="56" t="str">
        <f>'[13]Daily Roster'!$J67</f>
        <v>S.Rajendra</v>
      </c>
      <c r="K67" s="56" t="str">
        <f>'[13]Daily Roster'!$K67</f>
        <v>AndrewL</v>
      </c>
      <c r="L67" s="56" t="str">
        <f>'[13]Daily Roster'!$L67</f>
        <v>Noor</v>
      </c>
      <c r="M67" s="56" t="str">
        <f>'[13]Daily Roster'!$M67</f>
        <v>A.Garcia</v>
      </c>
      <c r="N67" s="56">
        <f>'[13]Daily Roster'!$N67</f>
        <v>0</v>
      </c>
      <c r="O67" s="56">
        <f>'[13]Daily Roster'!$O67</f>
        <v>0</v>
      </c>
      <c r="P67" s="56">
        <f>'[13]Daily Roster'!$P67</f>
        <v>0</v>
      </c>
      <c r="Q67" s="56">
        <f>'[13]Daily Roster'!$Q67</f>
        <v>0</v>
      </c>
      <c r="R67" s="56">
        <f>'[13]Daily Roster'!$R67</f>
        <v>0</v>
      </c>
      <c r="S67" s="56">
        <f>'[13]Daily Roster'!$S67</f>
        <v>0</v>
      </c>
      <c r="T67" s="56">
        <f>'[13]Daily Roster'!$T67</f>
        <v>0</v>
      </c>
    </row>
    <row r="68" spans="1:20" x14ac:dyDescent="0.3">
      <c r="A68" s="7">
        <v>43558</v>
      </c>
      <c r="B68" s="1" t="s">
        <v>2</v>
      </c>
      <c r="C68" s="56" t="str">
        <f>'[13]Daily Roster'!$C68</f>
        <v>Obaid</v>
      </c>
      <c r="D68" s="56" t="str">
        <f>'[13]Daily Roster'!$D68</f>
        <v>Li-Ling</v>
      </c>
      <c r="E68" s="56" t="str">
        <f>'[13]Daily Roster'!$E68</f>
        <v>M.Tang</v>
      </c>
      <c r="F68" s="56" t="str">
        <f>'[13]Daily Roster'!$F68</f>
        <v>qq</v>
      </c>
      <c r="G68" s="56" t="str">
        <f>'[13]Daily Roster'!$G68</f>
        <v>Lois</v>
      </c>
      <c r="H68" s="56" t="str">
        <f>'[13]Daily Roster'!$H68</f>
        <v>Georgia</v>
      </c>
      <c r="I68" s="56" t="str">
        <f>'[13]Daily Roster'!$I68</f>
        <v>G.Wang</v>
      </c>
      <c r="J68" s="56" t="str">
        <f>'[13]Daily Roster'!$J68</f>
        <v>G.Wang</v>
      </c>
      <c r="K68" s="56" t="str">
        <f>'[13]Daily Roster'!$K68</f>
        <v>AndrewL</v>
      </c>
      <c r="L68" s="56" t="str">
        <f>'[13]Daily Roster'!$L68</f>
        <v>Noor</v>
      </c>
      <c r="M68" s="56" t="str">
        <f>'[13]Daily Roster'!$M68</f>
        <v>qq</v>
      </c>
      <c r="N68" s="56">
        <f>'[13]Daily Roster'!$N68</f>
        <v>0</v>
      </c>
      <c r="O68" s="56">
        <f>'[13]Daily Roster'!$O68</f>
        <v>0</v>
      </c>
      <c r="P68" s="56">
        <f>'[13]Daily Roster'!$P68</f>
        <v>0</v>
      </c>
      <c r="Q68" s="56">
        <f>'[13]Daily Roster'!$Q68</f>
        <v>0</v>
      </c>
      <c r="R68" s="56">
        <f>'[13]Daily Roster'!$R68</f>
        <v>0</v>
      </c>
      <c r="S68" s="56">
        <f>'[13]Daily Roster'!$S68</f>
        <v>0</v>
      </c>
      <c r="T68" s="56">
        <f>'[13]Daily Roster'!$T68</f>
        <v>0</v>
      </c>
    </row>
    <row r="69" spans="1:20" x14ac:dyDescent="0.3">
      <c r="A69" s="7">
        <v>43559</v>
      </c>
      <c r="B69" s="1" t="s">
        <v>3</v>
      </c>
      <c r="C69" s="56" t="str">
        <f>'[13]Daily Roster'!$C69</f>
        <v>Obaid</v>
      </c>
      <c r="D69" s="56" t="str">
        <f>'[13]Daily Roster'!$D69</f>
        <v>Berenice</v>
      </c>
      <c r="E69" s="56" t="str">
        <f>'[13]Daily Roster'!$E69</f>
        <v>M.Tang</v>
      </c>
      <c r="F69" s="56" t="str">
        <f>'[13]Daily Roster'!$F69</f>
        <v>Alla</v>
      </c>
      <c r="G69" s="56" t="str">
        <f>'[13]Daily Roster'!$G69</f>
        <v>Lois</v>
      </c>
      <c r="H69" s="56" t="str">
        <f>'[13]Daily Roster'!$H69</f>
        <v>Georgia</v>
      </c>
      <c r="I69" s="56" t="str">
        <f>'[13]Daily Roster'!$I69</f>
        <v>G.Wang</v>
      </c>
      <c r="J69" s="56" t="str">
        <f>'[13]Daily Roster'!$J69</f>
        <v>S.Rajendra</v>
      </c>
      <c r="K69" s="56" t="str">
        <f>'[13]Daily Roster'!$K69</f>
        <v>AndrewL</v>
      </c>
      <c r="L69" s="56" t="str">
        <f>'[13]Daily Roster'!$L69</f>
        <v>Noor</v>
      </c>
      <c r="M69" s="56" t="str">
        <f>'[13]Daily Roster'!$M69</f>
        <v>A.Garcia</v>
      </c>
      <c r="N69" s="56">
        <f>'[13]Daily Roster'!$N69</f>
        <v>0</v>
      </c>
      <c r="O69" s="56">
        <f>'[13]Daily Roster'!$O69</f>
        <v>0</v>
      </c>
      <c r="P69" s="56">
        <f>'[13]Daily Roster'!$P69</f>
        <v>0</v>
      </c>
      <c r="Q69" s="56">
        <f>'[13]Daily Roster'!$Q69</f>
        <v>0</v>
      </c>
      <c r="R69" s="56">
        <f>'[13]Daily Roster'!$R69</f>
        <v>0</v>
      </c>
      <c r="S69" s="56">
        <f>'[13]Daily Roster'!$S69</f>
        <v>0</v>
      </c>
      <c r="T69" s="56">
        <f>'[13]Daily Roster'!$T69</f>
        <v>0</v>
      </c>
    </row>
    <row r="70" spans="1:20" x14ac:dyDescent="0.3">
      <c r="A70" s="7">
        <v>43560</v>
      </c>
      <c r="B70" s="1" t="s">
        <v>4</v>
      </c>
      <c r="C70" s="56" t="str">
        <f>'[13]Daily Roster'!$C70</f>
        <v>Obaid</v>
      </c>
      <c r="D70" s="56" t="str">
        <f>'[13]Daily Roster'!$D70</f>
        <v>Berenice</v>
      </c>
      <c r="E70" s="56" t="str">
        <f>'[13]Daily Roster'!$E70</f>
        <v>M.Tang</v>
      </c>
      <c r="F70" s="56" t="str">
        <f>'[13]Daily Roster'!$F70</f>
        <v>qq</v>
      </c>
      <c r="G70" s="56" t="str">
        <f>'[13]Daily Roster'!$G70</f>
        <v>Lois</v>
      </c>
      <c r="H70" s="56" t="str">
        <f>'[13]Daily Roster'!$H70</f>
        <v>Georgia</v>
      </c>
      <c r="I70" s="56" t="str">
        <f>'[13]Daily Roster'!$I70</f>
        <v>G.Wang</v>
      </c>
      <c r="J70" s="56" t="str">
        <f>'[13]Daily Roster'!$J70</f>
        <v>S.Rajendra</v>
      </c>
      <c r="K70" s="56" t="str">
        <f>'[13]Daily Roster'!$K70</f>
        <v>AndrewL</v>
      </c>
      <c r="L70" s="56" t="str">
        <f>'[13]Daily Roster'!$L70</f>
        <v>Noor</v>
      </c>
      <c r="M70" s="56" t="str">
        <f>'[13]Daily Roster'!$M70</f>
        <v>A.Garcia</v>
      </c>
      <c r="N70" s="56">
        <f>'[13]Daily Roster'!$N70</f>
        <v>0</v>
      </c>
      <c r="O70" s="56">
        <f>'[13]Daily Roster'!$O70</f>
        <v>0</v>
      </c>
      <c r="P70" s="56">
        <f>'[13]Daily Roster'!$P70</f>
        <v>0</v>
      </c>
      <c r="Q70" s="56">
        <f>'[13]Daily Roster'!$Q70</f>
        <v>0</v>
      </c>
      <c r="R70" s="56">
        <f>'[13]Daily Roster'!$R70</f>
        <v>0</v>
      </c>
      <c r="S70" s="56">
        <f>'[13]Daily Roster'!$S70</f>
        <v>0</v>
      </c>
      <c r="T70" s="56">
        <f>'[13]Daily Roster'!$T70</f>
        <v>0</v>
      </c>
    </row>
    <row r="71" spans="1:20" x14ac:dyDescent="0.3">
      <c r="A71" s="7">
        <v>43563</v>
      </c>
      <c r="B71" s="1" t="s">
        <v>5</v>
      </c>
      <c r="C71" s="56" t="str">
        <f>'[13]Daily Roster'!$C71</f>
        <v>Obaid</v>
      </c>
      <c r="D71" s="56" t="str">
        <f>'[13]Daily Roster'!$D71</f>
        <v>Berenice</v>
      </c>
      <c r="E71" s="56" t="str">
        <f>'[13]Daily Roster'!$E71</f>
        <v>M.Tang</v>
      </c>
      <c r="F71" s="56" t="str">
        <f>'[13]Daily Roster'!$F71</f>
        <v>Alla</v>
      </c>
      <c r="G71" s="56" t="str">
        <f>'[13]Daily Roster'!$G71</f>
        <v>Lois</v>
      </c>
      <c r="H71" s="56" t="str">
        <f>'[13]Daily Roster'!$H71</f>
        <v>Georgia</v>
      </c>
      <c r="I71" s="56" t="str">
        <f>'[13]Daily Roster'!$I71</f>
        <v>G.Wang</v>
      </c>
      <c r="J71" s="56" t="str">
        <f>'[13]Daily Roster'!$J71</f>
        <v>S.Rajendra</v>
      </c>
      <c r="K71" s="56" t="str">
        <f>'[13]Daily Roster'!$K71</f>
        <v>AndrewL</v>
      </c>
      <c r="L71" s="56" t="str">
        <f>'[13]Daily Roster'!$L71</f>
        <v>Noor</v>
      </c>
      <c r="M71" s="56" t="str">
        <f>'[13]Daily Roster'!$M71</f>
        <v>A.Garcia</v>
      </c>
      <c r="N71" s="56">
        <f>'[13]Daily Roster'!$N71</f>
        <v>0</v>
      </c>
      <c r="O71" s="56">
        <f>'[13]Daily Roster'!$O71</f>
        <v>0</v>
      </c>
      <c r="P71" s="56">
        <f>'[13]Daily Roster'!$P71</f>
        <v>0</v>
      </c>
      <c r="Q71" s="56">
        <f>'[13]Daily Roster'!$Q71</f>
        <v>0</v>
      </c>
      <c r="R71" s="56">
        <f>'[13]Daily Roster'!$R71</f>
        <v>0</v>
      </c>
      <c r="S71" s="56">
        <f>'[13]Daily Roster'!$S71</f>
        <v>0</v>
      </c>
      <c r="T71" s="56">
        <f>'[13]Daily Roster'!$T71</f>
        <v>0</v>
      </c>
    </row>
    <row r="72" spans="1:20" x14ac:dyDescent="0.3">
      <c r="A72" s="7">
        <v>43564</v>
      </c>
      <c r="B72" s="1" t="s">
        <v>1</v>
      </c>
      <c r="C72" s="56" t="str">
        <f>'[13]Daily Roster'!$C72</f>
        <v>Obaid</v>
      </c>
      <c r="D72" s="56" t="str">
        <f>'[13]Daily Roster'!$D72</f>
        <v>Berenice</v>
      </c>
      <c r="E72" s="56" t="str">
        <f>'[13]Daily Roster'!$E72</f>
        <v>blank</v>
      </c>
      <c r="F72" s="56" t="str">
        <f>'[13]Daily Roster'!$F72</f>
        <v>Alla</v>
      </c>
      <c r="G72" s="56" t="str">
        <f>'[13]Daily Roster'!$G72</f>
        <v>Lois</v>
      </c>
      <c r="H72" s="56" t="str">
        <f>'[13]Daily Roster'!$H72</f>
        <v>Georgia</v>
      </c>
      <c r="I72" s="56" t="str">
        <f>'[13]Daily Roster'!$I72</f>
        <v>G.Wang</v>
      </c>
      <c r="J72" s="56" t="str">
        <f>'[13]Daily Roster'!$J72</f>
        <v>S.Rajendra</v>
      </c>
      <c r="K72" s="56" t="str">
        <f>'[13]Daily Roster'!$K72</f>
        <v>AndrewL</v>
      </c>
      <c r="L72" s="56" t="str">
        <f>'[13]Daily Roster'!$L72</f>
        <v>Noor</v>
      </c>
      <c r="M72" s="56" t="str">
        <f>'[13]Daily Roster'!$M72</f>
        <v>A.Garcia</v>
      </c>
      <c r="N72" s="56">
        <f>'[13]Daily Roster'!$N72</f>
        <v>0</v>
      </c>
      <c r="O72" s="56">
        <f>'[13]Daily Roster'!$O72</f>
        <v>0</v>
      </c>
      <c r="P72" s="56">
        <f>'[13]Daily Roster'!$P72</f>
        <v>0</v>
      </c>
      <c r="Q72" s="56">
        <f>'[13]Daily Roster'!$Q72</f>
        <v>0</v>
      </c>
      <c r="R72" s="56">
        <f>'[13]Daily Roster'!$R72</f>
        <v>0</v>
      </c>
      <c r="S72" s="56">
        <f>'[13]Daily Roster'!$S72</f>
        <v>0</v>
      </c>
      <c r="T72" s="56">
        <f>'[13]Daily Roster'!$T72</f>
        <v>0</v>
      </c>
    </row>
    <row r="73" spans="1:20" x14ac:dyDescent="0.3">
      <c r="A73" s="7">
        <v>43565</v>
      </c>
      <c r="B73" s="1" t="s">
        <v>2</v>
      </c>
      <c r="C73" s="56" t="str">
        <f>'[13]Daily Roster'!$C73</f>
        <v>Obaid</v>
      </c>
      <c r="D73" s="56" t="str">
        <f>'[13]Daily Roster'!$D73</f>
        <v>Berenice</v>
      </c>
      <c r="E73" s="56" t="str">
        <f>'[13]Daily Roster'!$E73</f>
        <v>M.Tang</v>
      </c>
      <c r="F73" s="56" t="str">
        <f>'[13]Daily Roster'!$F73</f>
        <v>qq</v>
      </c>
      <c r="G73" s="56" t="str">
        <f>'[13]Daily Roster'!$G73</f>
        <v>Lois</v>
      </c>
      <c r="H73" s="56" t="str">
        <f>'[13]Daily Roster'!$H73</f>
        <v>Georgia</v>
      </c>
      <c r="I73" s="56" t="str">
        <f>'[13]Daily Roster'!$I73</f>
        <v>G.Wang</v>
      </c>
      <c r="J73" s="56" t="str">
        <f>'[13]Daily Roster'!$J73</f>
        <v>G.Wang</v>
      </c>
      <c r="K73" s="56" t="str">
        <f>'[13]Daily Roster'!$K73</f>
        <v>AndrewL</v>
      </c>
      <c r="L73" s="56" t="str">
        <f>'[13]Daily Roster'!$L73</f>
        <v>Noor</v>
      </c>
      <c r="M73" s="56" t="str">
        <f>'[13]Daily Roster'!$M73</f>
        <v>A.Garcia</v>
      </c>
      <c r="N73" s="56">
        <f>'[13]Daily Roster'!$N73</f>
        <v>0</v>
      </c>
      <c r="O73" s="56">
        <f>'[13]Daily Roster'!$O73</f>
        <v>0</v>
      </c>
      <c r="P73" s="56">
        <f>'[13]Daily Roster'!$P73</f>
        <v>0</v>
      </c>
      <c r="Q73" s="56">
        <f>'[13]Daily Roster'!$Q73</f>
        <v>0</v>
      </c>
      <c r="R73" s="56">
        <f>'[13]Daily Roster'!$R73</f>
        <v>0</v>
      </c>
      <c r="S73" s="56">
        <f>'[13]Daily Roster'!$S73</f>
        <v>0</v>
      </c>
      <c r="T73" s="56">
        <f>'[13]Daily Roster'!$T73</f>
        <v>0</v>
      </c>
    </row>
    <row r="74" spans="1:20" x14ac:dyDescent="0.3">
      <c r="A74" s="7">
        <v>43566</v>
      </c>
      <c r="B74" s="1" t="s">
        <v>3</v>
      </c>
      <c r="C74" s="56" t="str">
        <f>'[13]Daily Roster'!$C74</f>
        <v>Obaid</v>
      </c>
      <c r="D74" s="56" t="str">
        <f>'[13]Daily Roster'!$D74</f>
        <v>Berenice</v>
      </c>
      <c r="E74" s="56" t="str">
        <f>'[13]Daily Roster'!$E74</f>
        <v>M.Tang</v>
      </c>
      <c r="F74" s="56" t="str">
        <f>'[13]Daily Roster'!$F74</f>
        <v>Alla</v>
      </c>
      <c r="G74" s="56" t="str">
        <f>'[13]Daily Roster'!$G74</f>
        <v>Lois</v>
      </c>
      <c r="H74" s="56" t="str">
        <f>'[13]Daily Roster'!$H74</f>
        <v>Georgia</v>
      </c>
      <c r="I74" s="56" t="str">
        <f>'[13]Daily Roster'!$I74</f>
        <v>Phuong</v>
      </c>
      <c r="J74" s="56" t="str">
        <f>'[13]Daily Roster'!$J74</f>
        <v>S.Rajendra</v>
      </c>
      <c r="K74" s="56" t="str">
        <f>'[13]Daily Roster'!$K74</f>
        <v>AndrewL</v>
      </c>
      <c r="L74" s="56" t="str">
        <f>'[13]Daily Roster'!$L74</f>
        <v>Noor</v>
      </c>
      <c r="M74" s="56" t="str">
        <f>'[13]Daily Roster'!$M74</f>
        <v>A.Garcia</v>
      </c>
      <c r="N74" s="56">
        <f>'[13]Daily Roster'!$N74</f>
        <v>0</v>
      </c>
      <c r="O74" s="56">
        <f>'[13]Daily Roster'!$O74</f>
        <v>0</v>
      </c>
      <c r="P74" s="56">
        <f>'[13]Daily Roster'!$P74</f>
        <v>0</v>
      </c>
      <c r="Q74" s="56">
        <f>'[13]Daily Roster'!$Q74</f>
        <v>0</v>
      </c>
      <c r="R74" s="56">
        <f>'[13]Daily Roster'!$R74</f>
        <v>0</v>
      </c>
      <c r="S74" s="56">
        <f>'[13]Daily Roster'!$S74</f>
        <v>0</v>
      </c>
      <c r="T74" s="56">
        <f>'[13]Daily Roster'!$T74</f>
        <v>0</v>
      </c>
    </row>
    <row r="75" spans="1:20" x14ac:dyDescent="0.3">
      <c r="A75" s="7">
        <v>43567</v>
      </c>
      <c r="B75" s="1" t="s">
        <v>4</v>
      </c>
      <c r="C75" s="56" t="str">
        <f>'[13]Daily Roster'!$C75</f>
        <v>Obaid</v>
      </c>
      <c r="D75" s="56" t="str">
        <f>'[13]Daily Roster'!$D75</f>
        <v>Berenice</v>
      </c>
      <c r="E75" s="56" t="str">
        <f>'[13]Daily Roster'!$E75</f>
        <v>M.Tang</v>
      </c>
      <c r="F75" s="56" t="str">
        <f>'[13]Daily Roster'!$F75</f>
        <v>qq</v>
      </c>
      <c r="G75" s="56" t="str">
        <f>'[13]Daily Roster'!$G75</f>
        <v>Lois</v>
      </c>
      <c r="H75" s="56" t="str">
        <f>'[13]Daily Roster'!$H75</f>
        <v>Georgia</v>
      </c>
      <c r="I75" s="56" t="str">
        <f>'[13]Daily Roster'!$I75</f>
        <v>G.Wang</v>
      </c>
      <c r="J75" s="56" t="str">
        <f>'[13]Daily Roster'!$J75</f>
        <v>S.Rajendra</v>
      </c>
      <c r="K75" s="56" t="str">
        <f>'[13]Daily Roster'!$K75</f>
        <v>AndrewL</v>
      </c>
      <c r="L75" s="56" t="str">
        <f>'[13]Daily Roster'!$L75</f>
        <v>Noor</v>
      </c>
      <c r="M75" s="56" t="str">
        <f>'[13]Daily Roster'!$M75</f>
        <v>A.Garcia</v>
      </c>
      <c r="N75" s="56">
        <f>'[13]Daily Roster'!$N75</f>
        <v>0</v>
      </c>
      <c r="O75" s="56">
        <f>'[13]Daily Roster'!$O75</f>
        <v>0</v>
      </c>
      <c r="P75" s="56">
        <f>'[13]Daily Roster'!$P75</f>
        <v>0</v>
      </c>
      <c r="Q75" s="56">
        <f>'[13]Daily Roster'!$Q75</f>
        <v>0</v>
      </c>
      <c r="R75" s="56">
        <f>'[13]Daily Roster'!$R75</f>
        <v>0</v>
      </c>
      <c r="S75" s="56">
        <f>'[13]Daily Roster'!$S75</f>
        <v>0</v>
      </c>
      <c r="T75" s="56">
        <f>'[13]Daily Roster'!$T75</f>
        <v>0</v>
      </c>
    </row>
    <row r="76" spans="1:20" x14ac:dyDescent="0.3">
      <c r="A76" s="7">
        <v>43570</v>
      </c>
      <c r="B76" s="1" t="s">
        <v>5</v>
      </c>
      <c r="C76" s="56" t="str">
        <f>'[13]Daily Roster'!$C76</f>
        <v>Obaid</v>
      </c>
      <c r="D76" s="56" t="str">
        <f>'[13]Daily Roster'!$D76</f>
        <v>Berenice</v>
      </c>
      <c r="E76" s="56" t="str">
        <f>'[13]Daily Roster'!$E76</f>
        <v>M.Tang</v>
      </c>
      <c r="F76" s="56" t="str">
        <f>'[13]Daily Roster'!$F76</f>
        <v>Alla</v>
      </c>
      <c r="G76" s="56" t="str">
        <f>'[13]Daily Roster'!$G76</f>
        <v>Lois</v>
      </c>
      <c r="H76" s="56" t="str">
        <f>'[13]Daily Roster'!$H76</f>
        <v>Georgia</v>
      </c>
      <c r="I76" s="56" t="str">
        <f>'[13]Daily Roster'!$I76</f>
        <v>G.Wang</v>
      </c>
      <c r="J76" s="56" t="str">
        <f>'[13]Daily Roster'!$J76</f>
        <v>S.Rajendra</v>
      </c>
      <c r="K76" s="56" t="str">
        <f>'[13]Daily Roster'!$K76</f>
        <v>AndrewL</v>
      </c>
      <c r="L76" s="56" t="str">
        <f>'[13]Daily Roster'!$L76</f>
        <v>Noor</v>
      </c>
      <c r="M76" s="56" t="str">
        <f>'[13]Daily Roster'!$M76</f>
        <v>A.Garcia</v>
      </c>
      <c r="N76" s="56">
        <f>'[13]Daily Roster'!$N76</f>
        <v>0</v>
      </c>
      <c r="O76" s="56">
        <f>'[13]Daily Roster'!$O76</f>
        <v>0</v>
      </c>
      <c r="P76" s="56">
        <f>'[13]Daily Roster'!$P76</f>
        <v>0</v>
      </c>
      <c r="Q76" s="56">
        <f>'[13]Daily Roster'!$Q76</f>
        <v>0</v>
      </c>
      <c r="R76" s="56">
        <f>'[13]Daily Roster'!$R76</f>
        <v>0</v>
      </c>
      <c r="S76" s="56">
        <f>'[13]Daily Roster'!$S76</f>
        <v>0</v>
      </c>
      <c r="T76" s="56">
        <f>'[13]Daily Roster'!$T76</f>
        <v>0</v>
      </c>
    </row>
    <row r="77" spans="1:20" x14ac:dyDescent="0.3">
      <c r="A77" s="7">
        <v>43571</v>
      </c>
      <c r="B77" s="1" t="s">
        <v>1</v>
      </c>
      <c r="C77" s="56" t="str">
        <f>'[13]Daily Roster'!$C77</f>
        <v>Obaid</v>
      </c>
      <c r="D77" s="56" t="str">
        <f>'[13]Daily Roster'!$D77</f>
        <v>Berenice</v>
      </c>
      <c r="E77" s="56" t="str">
        <f>'[13]Daily Roster'!$E77</f>
        <v>blank</v>
      </c>
      <c r="F77" s="56" t="str">
        <f>'[13]Daily Roster'!$F77</f>
        <v>Alla</v>
      </c>
      <c r="G77" s="56" t="str">
        <f>'[13]Daily Roster'!$G77</f>
        <v>Lois</v>
      </c>
      <c r="H77" s="56" t="str">
        <f>'[13]Daily Roster'!$H77</f>
        <v>Georgia</v>
      </c>
      <c r="I77" s="56" t="str">
        <f>'[13]Daily Roster'!$I77</f>
        <v>G.Wang</v>
      </c>
      <c r="J77" s="56" t="str">
        <f>'[13]Daily Roster'!$J77</f>
        <v>S.Rajendra</v>
      </c>
      <c r="K77" s="56" t="str">
        <f>'[13]Daily Roster'!$K77</f>
        <v>AndrewL</v>
      </c>
      <c r="L77" s="56" t="str">
        <f>'[13]Daily Roster'!$L77</f>
        <v>Noor</v>
      </c>
      <c r="M77" s="56" t="str">
        <f>'[13]Daily Roster'!$M77</f>
        <v>A.Garcia</v>
      </c>
      <c r="N77" s="56">
        <f>'[13]Daily Roster'!$N77</f>
        <v>0</v>
      </c>
      <c r="O77" s="56">
        <f>'[13]Daily Roster'!$O77</f>
        <v>0</v>
      </c>
      <c r="P77" s="56">
        <f>'[13]Daily Roster'!$P77</f>
        <v>0</v>
      </c>
      <c r="Q77" s="56">
        <f>'[13]Daily Roster'!$Q77</f>
        <v>0</v>
      </c>
      <c r="R77" s="56">
        <f>'[13]Daily Roster'!$R77</f>
        <v>0</v>
      </c>
      <c r="S77" s="56">
        <f>'[13]Daily Roster'!$S77</f>
        <v>0</v>
      </c>
      <c r="T77" s="56">
        <f>'[13]Daily Roster'!$T77</f>
        <v>0</v>
      </c>
    </row>
    <row r="78" spans="1:20" x14ac:dyDescent="0.3">
      <c r="A78" s="7">
        <v>43572</v>
      </c>
      <c r="B78" s="1" t="s">
        <v>2</v>
      </c>
      <c r="C78" s="56" t="str">
        <f>'[13]Daily Roster'!$C78</f>
        <v>Obaid</v>
      </c>
      <c r="D78" s="56" t="str">
        <f>'[13]Daily Roster'!$D78</f>
        <v>Berenice</v>
      </c>
      <c r="E78" s="56" t="str">
        <f>'[13]Daily Roster'!$E78</f>
        <v>M.Tang</v>
      </c>
      <c r="F78" s="56" t="str">
        <f>'[13]Daily Roster'!$F78</f>
        <v>qq</v>
      </c>
      <c r="G78" s="56" t="str">
        <f>'[13]Daily Roster'!$G78</f>
        <v>Lois</v>
      </c>
      <c r="H78" s="56" t="str">
        <f>'[13]Daily Roster'!$H78</f>
        <v>Georgia</v>
      </c>
      <c r="I78" s="56" t="str">
        <f>'[13]Daily Roster'!$I78</f>
        <v>G.Wang</v>
      </c>
      <c r="J78" s="56" t="str">
        <f>'[13]Daily Roster'!$J78</f>
        <v>G.Wang</v>
      </c>
      <c r="K78" s="56" t="str">
        <f>'[13]Daily Roster'!$K78</f>
        <v>AndrewL</v>
      </c>
      <c r="L78" s="56" t="str">
        <f>'[13]Daily Roster'!$L78</f>
        <v>Noor</v>
      </c>
      <c r="M78" s="56" t="str">
        <f>'[13]Daily Roster'!$M78</f>
        <v>A.Garcia</v>
      </c>
      <c r="N78" s="56">
        <f>'[13]Daily Roster'!$N78</f>
        <v>0</v>
      </c>
      <c r="O78" s="56">
        <f>'[13]Daily Roster'!$O78</f>
        <v>0</v>
      </c>
      <c r="P78" s="56">
        <f>'[13]Daily Roster'!$P78</f>
        <v>0</v>
      </c>
      <c r="Q78" s="56">
        <f>'[13]Daily Roster'!$Q78</f>
        <v>0</v>
      </c>
      <c r="R78" s="56">
        <f>'[13]Daily Roster'!$R78</f>
        <v>0</v>
      </c>
      <c r="S78" s="56">
        <f>'[13]Daily Roster'!$S78</f>
        <v>0</v>
      </c>
      <c r="T78" s="56">
        <f>'[13]Daily Roster'!$T78</f>
        <v>0</v>
      </c>
    </row>
    <row r="79" spans="1:20" x14ac:dyDescent="0.3">
      <c r="A79" s="7">
        <v>43573</v>
      </c>
      <c r="B79" s="1" t="s">
        <v>3</v>
      </c>
      <c r="C79" s="56" t="str">
        <f>'[13]Daily Roster'!$C79</f>
        <v>Obaid</v>
      </c>
      <c r="D79" s="56" t="str">
        <f>'[13]Daily Roster'!$D79</f>
        <v>Berenice</v>
      </c>
      <c r="E79" s="56" t="str">
        <f>'[13]Daily Roster'!$E79</f>
        <v>M.Tang</v>
      </c>
      <c r="F79" s="56" t="str">
        <f>'[13]Daily Roster'!$F79</f>
        <v>Alla</v>
      </c>
      <c r="G79" s="56" t="str">
        <f>'[13]Daily Roster'!$G79</f>
        <v>Lois</v>
      </c>
      <c r="H79" s="56" t="str">
        <f>'[13]Daily Roster'!$H79</f>
        <v>Georgia</v>
      </c>
      <c r="I79" s="56" t="str">
        <f>'[13]Daily Roster'!$I79</f>
        <v>G.Wang</v>
      </c>
      <c r="J79" s="56" t="str">
        <f>'[13]Daily Roster'!$J79</f>
        <v>S.Rajendra</v>
      </c>
      <c r="K79" s="56" t="str">
        <f>'[13]Daily Roster'!$K79</f>
        <v>AndrewL</v>
      </c>
      <c r="L79" s="56" t="str">
        <f>'[13]Daily Roster'!$L79</f>
        <v>Noor</v>
      </c>
      <c r="M79" s="56" t="str">
        <f>'[13]Daily Roster'!$M79</f>
        <v>A.Garcia</v>
      </c>
      <c r="N79" s="56">
        <f>'[13]Daily Roster'!$N79</f>
        <v>0</v>
      </c>
      <c r="O79" s="56">
        <f>'[13]Daily Roster'!$O79</f>
        <v>0</v>
      </c>
      <c r="P79" s="56">
        <f>'[13]Daily Roster'!$P79</f>
        <v>0</v>
      </c>
      <c r="Q79" s="56">
        <f>'[13]Daily Roster'!$Q79</f>
        <v>0</v>
      </c>
      <c r="R79" s="56">
        <f>'[13]Daily Roster'!$R79</f>
        <v>0</v>
      </c>
      <c r="S79" s="56">
        <f>'[13]Daily Roster'!$S79</f>
        <v>0</v>
      </c>
      <c r="T79" s="56">
        <f>'[13]Daily Roster'!$T79</f>
        <v>0</v>
      </c>
    </row>
    <row r="80" spans="1:20" x14ac:dyDescent="0.3">
      <c r="A80" s="7">
        <v>43574</v>
      </c>
      <c r="B80" s="1" t="s">
        <v>4</v>
      </c>
      <c r="C80" s="56" t="str">
        <f>'[13]Daily Roster'!$C80</f>
        <v>Obaid</v>
      </c>
      <c r="D80" s="56" t="str">
        <f>'[13]Daily Roster'!$D80</f>
        <v>Berenice</v>
      </c>
      <c r="E80" s="56" t="str">
        <f>'[13]Daily Roster'!$E80</f>
        <v>M.Tang</v>
      </c>
      <c r="F80" s="56" t="str">
        <f>'[13]Daily Roster'!$F80</f>
        <v>qq</v>
      </c>
      <c r="G80" s="56" t="str">
        <f>'[13]Daily Roster'!$G80</f>
        <v>Lois</v>
      </c>
      <c r="H80" s="56" t="str">
        <f>'[13]Daily Roster'!$H80</f>
        <v>Georgia</v>
      </c>
      <c r="I80" s="56" t="str">
        <f>'[13]Daily Roster'!$I80</f>
        <v>G.Wang</v>
      </c>
      <c r="J80" s="56" t="str">
        <f>'[13]Daily Roster'!$J80</f>
        <v>S.Rajendra</v>
      </c>
      <c r="K80" s="56" t="str">
        <f>'[13]Daily Roster'!$K80</f>
        <v>AndrewL</v>
      </c>
      <c r="L80" s="56" t="str">
        <f>'[13]Daily Roster'!$L80</f>
        <v>Noor</v>
      </c>
      <c r="M80" s="56" t="str">
        <f>'[13]Daily Roster'!$M80</f>
        <v>A.Garcia</v>
      </c>
      <c r="N80" s="56">
        <f>'[13]Daily Roster'!$N80</f>
        <v>0</v>
      </c>
      <c r="O80" s="56">
        <f>'[13]Daily Roster'!$O80</f>
        <v>0</v>
      </c>
      <c r="P80" s="56">
        <f>'[13]Daily Roster'!$P80</f>
        <v>0</v>
      </c>
      <c r="Q80" s="56">
        <f>'[13]Daily Roster'!$Q80</f>
        <v>0</v>
      </c>
      <c r="R80" s="56">
        <f>'[13]Daily Roster'!$R80</f>
        <v>0</v>
      </c>
      <c r="S80" s="56">
        <f>'[13]Daily Roster'!$S80</f>
        <v>0</v>
      </c>
      <c r="T80" s="56">
        <f>'[13]Daily Roster'!$T80</f>
        <v>0</v>
      </c>
    </row>
    <row r="81" spans="1:20" x14ac:dyDescent="0.3">
      <c r="A81" s="7">
        <v>43577</v>
      </c>
      <c r="B81" s="1" t="s">
        <v>5</v>
      </c>
      <c r="C81" s="56" t="str">
        <f>'[13]Daily Roster'!$C81</f>
        <v>Obaid</v>
      </c>
      <c r="D81" s="56" t="str">
        <f>'[13]Daily Roster'!$D81</f>
        <v>Berenice</v>
      </c>
      <c r="E81" s="56" t="str">
        <f>'[13]Daily Roster'!$E81</f>
        <v>M.Tang</v>
      </c>
      <c r="F81" s="56" t="str">
        <f>'[13]Daily Roster'!$F81</f>
        <v>Alla</v>
      </c>
      <c r="G81" s="56" t="str">
        <f>'[13]Daily Roster'!$G81</f>
        <v>Lois</v>
      </c>
      <c r="H81" s="56" t="str">
        <f>'[13]Daily Roster'!$H81</f>
        <v>Georgia</v>
      </c>
      <c r="I81" s="56" t="str">
        <f>'[13]Daily Roster'!$I81</f>
        <v>G.Wang</v>
      </c>
      <c r="J81" s="56" t="str">
        <f>'[13]Daily Roster'!$J81</f>
        <v>S.Rajendra</v>
      </c>
      <c r="K81" s="56" t="str">
        <f>'[13]Daily Roster'!$K81</f>
        <v>AndrewL</v>
      </c>
      <c r="L81" s="56" t="str">
        <f>'[13]Daily Roster'!$L81</f>
        <v>Noor</v>
      </c>
      <c r="M81" s="56">
        <f>'[13]Daily Roster'!$M81</f>
        <v>0</v>
      </c>
      <c r="N81" s="56">
        <f>'[13]Daily Roster'!$N81</f>
        <v>0</v>
      </c>
      <c r="O81" s="56">
        <f>'[13]Daily Roster'!$O81</f>
        <v>0</v>
      </c>
      <c r="P81" s="56">
        <f>'[13]Daily Roster'!$P81</f>
        <v>0</v>
      </c>
      <c r="Q81" s="56">
        <f>'[13]Daily Roster'!$Q81</f>
        <v>0</v>
      </c>
      <c r="R81" s="56">
        <f>'[13]Daily Roster'!$R81</f>
        <v>0</v>
      </c>
      <c r="S81" s="56">
        <f>'[13]Daily Roster'!$S81</f>
        <v>0</v>
      </c>
      <c r="T81" s="56">
        <f>'[13]Daily Roster'!$T81</f>
        <v>0</v>
      </c>
    </row>
    <row r="82" spans="1:20" x14ac:dyDescent="0.3">
      <c r="A82" s="7">
        <v>43578</v>
      </c>
      <c r="B82" s="1" t="s">
        <v>1</v>
      </c>
      <c r="C82" s="56" t="str">
        <f>'[13]Daily Roster'!$C82</f>
        <v>Obaid</v>
      </c>
      <c r="D82" s="56" t="str">
        <f>'[13]Daily Roster'!$D82</f>
        <v>Berenice</v>
      </c>
      <c r="E82" s="56" t="str">
        <f>'[13]Daily Roster'!$E82</f>
        <v>blank</v>
      </c>
      <c r="F82" s="56" t="str">
        <f>'[13]Daily Roster'!$F82</f>
        <v>Alla</v>
      </c>
      <c r="G82" s="56" t="str">
        <f>'[13]Daily Roster'!$G82</f>
        <v>Lois</v>
      </c>
      <c r="H82" s="56" t="str">
        <f>'[13]Daily Roster'!$H82</f>
        <v>Georgia</v>
      </c>
      <c r="I82" s="56" t="str">
        <f>'[13]Daily Roster'!$I82</f>
        <v>G.Wang</v>
      </c>
      <c r="J82" s="56" t="str">
        <f>'[13]Daily Roster'!$J82</f>
        <v>S.Rajendra</v>
      </c>
      <c r="K82" s="56" t="str">
        <f>'[13]Daily Roster'!$K82</f>
        <v>AndrewL</v>
      </c>
      <c r="L82" s="56" t="str">
        <f>'[13]Daily Roster'!$L82</f>
        <v>Noor</v>
      </c>
      <c r="M82" s="56">
        <f>'[13]Daily Roster'!$M82</f>
        <v>0</v>
      </c>
      <c r="N82" s="56">
        <f>'[13]Daily Roster'!$N82</f>
        <v>0</v>
      </c>
      <c r="O82" s="56">
        <f>'[13]Daily Roster'!$O82</f>
        <v>0</v>
      </c>
      <c r="P82" s="56">
        <f>'[13]Daily Roster'!$P82</f>
        <v>0</v>
      </c>
      <c r="Q82" s="56">
        <f>'[13]Daily Roster'!$Q82</f>
        <v>0</v>
      </c>
      <c r="R82" s="56">
        <f>'[13]Daily Roster'!$R82</f>
        <v>0</v>
      </c>
      <c r="S82" s="56">
        <f>'[13]Daily Roster'!$S82</f>
        <v>0</v>
      </c>
      <c r="T82" s="56">
        <f>'[13]Daily Roster'!$T82</f>
        <v>0</v>
      </c>
    </row>
    <row r="83" spans="1:20" x14ac:dyDescent="0.3">
      <c r="A83" s="7">
        <v>43579</v>
      </c>
      <c r="B83" s="1" t="s">
        <v>2</v>
      </c>
      <c r="C83" s="56" t="str">
        <f>'[13]Daily Roster'!$C83</f>
        <v>Obaid</v>
      </c>
      <c r="D83" s="56" t="str">
        <f>'[13]Daily Roster'!$D83</f>
        <v>Berenice</v>
      </c>
      <c r="E83" s="56" t="str">
        <f>'[13]Daily Roster'!$E83</f>
        <v>M.Tang</v>
      </c>
      <c r="F83" s="56" t="str">
        <f>'[13]Daily Roster'!$F83</f>
        <v>qq</v>
      </c>
      <c r="G83" s="56" t="str">
        <f>'[13]Daily Roster'!$G83</f>
        <v>Lois</v>
      </c>
      <c r="H83" s="56" t="str">
        <f>'[13]Daily Roster'!$H83</f>
        <v>Georgia</v>
      </c>
      <c r="I83" s="56" t="str">
        <f>'[13]Daily Roster'!$I83</f>
        <v>G.Wang</v>
      </c>
      <c r="J83" s="56" t="str">
        <f>'[13]Daily Roster'!$J83</f>
        <v>G.Wang</v>
      </c>
      <c r="K83" s="56" t="str">
        <f>'[13]Daily Roster'!$K83</f>
        <v>AndrewL</v>
      </c>
      <c r="L83" s="56" t="str">
        <f>'[13]Daily Roster'!$L83</f>
        <v>Noor</v>
      </c>
      <c r="M83" s="56">
        <f>'[13]Daily Roster'!$M83</f>
        <v>0</v>
      </c>
      <c r="N83" s="56">
        <f>'[13]Daily Roster'!$N83</f>
        <v>0</v>
      </c>
      <c r="O83" s="56">
        <f>'[13]Daily Roster'!$O83</f>
        <v>0</v>
      </c>
      <c r="P83" s="56">
        <f>'[13]Daily Roster'!$P83</f>
        <v>0</v>
      </c>
      <c r="Q83" s="56">
        <f>'[13]Daily Roster'!$Q83</f>
        <v>0</v>
      </c>
      <c r="R83" s="56">
        <f>'[13]Daily Roster'!$R83</f>
        <v>0</v>
      </c>
      <c r="S83" s="56">
        <f>'[13]Daily Roster'!$S83</f>
        <v>0</v>
      </c>
      <c r="T83" s="56">
        <f>'[13]Daily Roster'!$T83</f>
        <v>0</v>
      </c>
    </row>
    <row r="84" spans="1:20" x14ac:dyDescent="0.3">
      <c r="A84" s="7">
        <v>43580</v>
      </c>
      <c r="B84" s="1" t="s">
        <v>3</v>
      </c>
      <c r="C84" s="56" t="str">
        <f>'[13]Daily Roster'!$C84</f>
        <v>Obaid</v>
      </c>
      <c r="D84" s="56" t="str">
        <f>'[13]Daily Roster'!$D84</f>
        <v>Berenice</v>
      </c>
      <c r="E84" s="56" t="str">
        <f>'[13]Daily Roster'!$E84</f>
        <v>M.Tang</v>
      </c>
      <c r="F84" s="56" t="str">
        <f>'[13]Daily Roster'!$F84</f>
        <v>Alla</v>
      </c>
      <c r="G84" s="56" t="str">
        <f>'[13]Daily Roster'!$G84</f>
        <v>Lois</v>
      </c>
      <c r="H84" s="56" t="str">
        <f>'[13]Daily Roster'!$H84</f>
        <v>Georgia</v>
      </c>
      <c r="I84" s="56" t="str">
        <f>'[13]Daily Roster'!$I84</f>
        <v>G.Wang</v>
      </c>
      <c r="J84" s="56" t="str">
        <f>'[13]Daily Roster'!$J84</f>
        <v>S.Rajendra</v>
      </c>
      <c r="K84" s="56" t="str">
        <f>'[13]Daily Roster'!$K84</f>
        <v>AndrewL</v>
      </c>
      <c r="L84" s="56" t="str">
        <f>'[13]Daily Roster'!$L84</f>
        <v>Noor</v>
      </c>
      <c r="M84" s="56">
        <f>'[13]Daily Roster'!$M84</f>
        <v>0</v>
      </c>
      <c r="N84" s="56">
        <f>'[13]Daily Roster'!$N84</f>
        <v>0</v>
      </c>
      <c r="O84" s="56">
        <f>'[13]Daily Roster'!$O84</f>
        <v>0</v>
      </c>
      <c r="P84" s="56">
        <f>'[13]Daily Roster'!$P84</f>
        <v>0</v>
      </c>
      <c r="Q84" s="56">
        <f>'[13]Daily Roster'!$Q84</f>
        <v>0</v>
      </c>
      <c r="R84" s="56">
        <f>'[13]Daily Roster'!$R84</f>
        <v>0</v>
      </c>
      <c r="S84" s="56">
        <f>'[13]Daily Roster'!$S84</f>
        <v>0</v>
      </c>
      <c r="T84" s="56">
        <f>'[13]Daily Roster'!$T84</f>
        <v>0</v>
      </c>
    </row>
    <row r="85" spans="1:20" x14ac:dyDescent="0.3">
      <c r="A85" s="7">
        <v>43581</v>
      </c>
      <c r="B85" s="1" t="s">
        <v>4</v>
      </c>
      <c r="C85" s="56" t="str">
        <f>'[13]Daily Roster'!$C85</f>
        <v>Obaid</v>
      </c>
      <c r="D85" s="56" t="str">
        <f>'[13]Daily Roster'!$D85</f>
        <v>Berenice</v>
      </c>
      <c r="E85" s="56" t="str">
        <f>'[13]Daily Roster'!$E85</f>
        <v>M.Tang</v>
      </c>
      <c r="F85" s="56" t="str">
        <f>'[13]Daily Roster'!$F85</f>
        <v>qq</v>
      </c>
      <c r="G85" s="56" t="str">
        <f>'[13]Daily Roster'!$G85</f>
        <v>Lois</v>
      </c>
      <c r="H85" s="56" t="str">
        <f>'[13]Daily Roster'!$H85</f>
        <v>Georgia</v>
      </c>
      <c r="I85" s="56" t="str">
        <f>'[13]Daily Roster'!$I85</f>
        <v>G.Wang</v>
      </c>
      <c r="J85" s="56" t="str">
        <f>'[13]Daily Roster'!$J85</f>
        <v>S.Rajendra</v>
      </c>
      <c r="K85" s="56" t="str">
        <f>'[13]Daily Roster'!$K85</f>
        <v>AndrewL</v>
      </c>
      <c r="L85" s="56" t="str">
        <f>'[13]Daily Roster'!$L85</f>
        <v>Noor</v>
      </c>
      <c r="M85" s="56">
        <f>'[13]Daily Roster'!$M85</f>
        <v>0</v>
      </c>
      <c r="N85" s="56">
        <f>'[13]Daily Roster'!$N85</f>
        <v>0</v>
      </c>
      <c r="O85" s="56">
        <f>'[13]Daily Roster'!$O85</f>
        <v>0</v>
      </c>
      <c r="P85" s="56">
        <f>'[13]Daily Roster'!$P85</f>
        <v>0</v>
      </c>
      <c r="Q85" s="56">
        <f>'[13]Daily Roster'!$Q85</f>
        <v>0</v>
      </c>
      <c r="R85" s="56">
        <f>'[13]Daily Roster'!$R85</f>
        <v>0</v>
      </c>
      <c r="S85" s="56">
        <f>'[13]Daily Roster'!$S85</f>
        <v>0</v>
      </c>
      <c r="T85" s="56">
        <f>'[13]Daily Roster'!$T85</f>
        <v>0</v>
      </c>
    </row>
    <row r="86" spans="1:20" x14ac:dyDescent="0.3">
      <c r="A86" s="7">
        <v>43584</v>
      </c>
      <c r="B86" s="1" t="s">
        <v>5</v>
      </c>
      <c r="C86" s="56" t="str">
        <f>'[13]Daily Roster'!$C86</f>
        <v>Obaid</v>
      </c>
      <c r="D86" s="56" t="str">
        <f>'[13]Daily Roster'!$D86</f>
        <v>Berenice</v>
      </c>
      <c r="E86" s="56" t="str">
        <f>'[13]Daily Roster'!$E86</f>
        <v>M.Tang</v>
      </c>
      <c r="F86" s="56" t="str">
        <f>'[13]Daily Roster'!$F86</f>
        <v>Alla</v>
      </c>
      <c r="G86" s="56" t="str">
        <f>'[13]Daily Roster'!$G86</f>
        <v>Lois</v>
      </c>
      <c r="H86" s="56" t="str">
        <f>'[13]Daily Roster'!$H86</f>
        <v>Georgia</v>
      </c>
      <c r="I86" s="56" t="str">
        <f>'[13]Daily Roster'!$I86</f>
        <v>G.Wang</v>
      </c>
      <c r="J86" s="56" t="str">
        <f>'[13]Daily Roster'!$J86</f>
        <v>S.Rajendra</v>
      </c>
      <c r="K86" s="56" t="str">
        <f>'[13]Daily Roster'!$K86</f>
        <v>AndrewL</v>
      </c>
      <c r="L86" s="56" t="str">
        <f>'[13]Daily Roster'!$L86</f>
        <v>Noor</v>
      </c>
      <c r="M86" s="56" t="str">
        <f>'[13]Daily Roster'!$M86</f>
        <v>Lauren</v>
      </c>
      <c r="N86" s="56">
        <f>'[13]Daily Roster'!$N86</f>
        <v>0</v>
      </c>
      <c r="O86" s="56">
        <f>'[13]Daily Roster'!$O86</f>
        <v>0</v>
      </c>
      <c r="P86" s="56">
        <f>'[13]Daily Roster'!$P86</f>
        <v>0</v>
      </c>
      <c r="Q86" s="56">
        <f>'[13]Daily Roster'!$Q86</f>
        <v>0</v>
      </c>
      <c r="R86" s="56">
        <f>'[13]Daily Roster'!$R86</f>
        <v>0</v>
      </c>
      <c r="S86" s="56">
        <f>'[13]Daily Roster'!$S86</f>
        <v>0</v>
      </c>
      <c r="T86" s="56">
        <f>'[13]Daily Roster'!$T86</f>
        <v>0</v>
      </c>
    </row>
    <row r="87" spans="1:20" x14ac:dyDescent="0.3">
      <c r="A87" s="7">
        <v>43585</v>
      </c>
      <c r="B87" s="1" t="s">
        <v>1</v>
      </c>
      <c r="C87" s="56" t="str">
        <f>'[13]Daily Roster'!$C87</f>
        <v>Obaid</v>
      </c>
      <c r="D87" s="56" t="str">
        <f>'[13]Daily Roster'!$D87</f>
        <v>Berenice</v>
      </c>
      <c r="E87" s="56" t="str">
        <f>'[13]Daily Roster'!$E87</f>
        <v>blank</v>
      </c>
      <c r="F87" s="56" t="str">
        <f>'[13]Daily Roster'!$F87</f>
        <v>Alla</v>
      </c>
      <c r="G87" s="56" t="str">
        <f>'[13]Daily Roster'!$G87</f>
        <v>Lois</v>
      </c>
      <c r="H87" s="56" t="str">
        <f>'[13]Daily Roster'!$H87</f>
        <v>Georgia</v>
      </c>
      <c r="I87" s="56" t="str">
        <f>'[13]Daily Roster'!$I87</f>
        <v>G.Wang</v>
      </c>
      <c r="J87" s="56" t="str">
        <f>'[13]Daily Roster'!$J87</f>
        <v>S.Rajendra</v>
      </c>
      <c r="K87" s="56" t="str">
        <f>'[13]Daily Roster'!$K87</f>
        <v>AndrewL</v>
      </c>
      <c r="L87" s="56" t="str">
        <f>'[13]Daily Roster'!$L87</f>
        <v>Noor</v>
      </c>
      <c r="M87" s="56" t="str">
        <f>'[13]Daily Roster'!$M87</f>
        <v>Lauren</v>
      </c>
      <c r="N87" s="56">
        <f>'[13]Daily Roster'!$N87</f>
        <v>0</v>
      </c>
      <c r="O87" s="56">
        <f>'[13]Daily Roster'!$O87</f>
        <v>0</v>
      </c>
      <c r="P87" s="56">
        <f>'[13]Daily Roster'!$P87</f>
        <v>0</v>
      </c>
      <c r="Q87" s="56">
        <f>'[13]Daily Roster'!$Q87</f>
        <v>0</v>
      </c>
      <c r="R87" s="56">
        <f>'[13]Daily Roster'!$R87</f>
        <v>0</v>
      </c>
      <c r="S87" s="56">
        <f>'[13]Daily Roster'!$S87</f>
        <v>0</v>
      </c>
      <c r="T87" s="56">
        <f>'[13]Daily Roster'!$T87</f>
        <v>0</v>
      </c>
    </row>
    <row r="88" spans="1:20" x14ac:dyDescent="0.3">
      <c r="A88" s="7">
        <v>43586</v>
      </c>
      <c r="B88" s="1" t="s">
        <v>2</v>
      </c>
      <c r="C88" s="56" t="str">
        <f>'[13]Daily Roster'!$C88</f>
        <v>Obaid</v>
      </c>
      <c r="D88" s="56" t="str">
        <f>'[13]Daily Roster'!$D88</f>
        <v>Berenice</v>
      </c>
      <c r="E88" s="56" t="str">
        <f>'[13]Daily Roster'!$E88</f>
        <v>M.Tang</v>
      </c>
      <c r="F88" s="56" t="str">
        <f>'[13]Daily Roster'!$F88</f>
        <v>qq</v>
      </c>
      <c r="G88" s="56" t="str">
        <f>'[13]Daily Roster'!$G88</f>
        <v>Lois</v>
      </c>
      <c r="H88" s="56" t="str">
        <f>'[13]Daily Roster'!$H88</f>
        <v>Georgia</v>
      </c>
      <c r="I88" s="56" t="str">
        <f>'[13]Daily Roster'!$I88</f>
        <v>G.Wang</v>
      </c>
      <c r="J88" s="56" t="str">
        <f>'[13]Daily Roster'!$J88</f>
        <v>G.Wang</v>
      </c>
      <c r="K88" s="56" t="str">
        <f>'[13]Daily Roster'!$K88</f>
        <v>AndrewL</v>
      </c>
      <c r="L88" s="56" t="str">
        <f>'[13]Daily Roster'!$L88</f>
        <v>Noor</v>
      </c>
      <c r="M88" s="56" t="str">
        <f>'[13]Daily Roster'!$M88</f>
        <v>Lauren</v>
      </c>
      <c r="N88" s="56">
        <f>'[13]Daily Roster'!$N88</f>
        <v>0</v>
      </c>
      <c r="O88" s="56">
        <f>'[13]Daily Roster'!$O88</f>
        <v>0</v>
      </c>
      <c r="P88" s="56">
        <f>'[13]Daily Roster'!$P88</f>
        <v>0</v>
      </c>
      <c r="Q88" s="56">
        <f>'[13]Daily Roster'!$Q88</f>
        <v>0</v>
      </c>
      <c r="R88" s="56">
        <f>'[13]Daily Roster'!$R88</f>
        <v>0</v>
      </c>
      <c r="S88" s="56">
        <f>'[13]Daily Roster'!$S88</f>
        <v>0</v>
      </c>
      <c r="T88" s="56">
        <f>'[13]Daily Roster'!$T88</f>
        <v>0</v>
      </c>
    </row>
    <row r="89" spans="1:20" x14ac:dyDescent="0.3">
      <c r="A89" s="7">
        <v>43587</v>
      </c>
      <c r="B89" s="1" t="s">
        <v>3</v>
      </c>
      <c r="C89" s="56" t="str">
        <f>'[13]Daily Roster'!$C89</f>
        <v>Obaid</v>
      </c>
      <c r="D89" s="56" t="str">
        <f>'[13]Daily Roster'!$D89</f>
        <v>Berenice</v>
      </c>
      <c r="E89" s="56" t="str">
        <f>'[13]Daily Roster'!$E89</f>
        <v>M.Tang</v>
      </c>
      <c r="F89" s="56" t="str">
        <f>'[13]Daily Roster'!$F89</f>
        <v>Alla</v>
      </c>
      <c r="G89" s="56" t="str">
        <f>'[13]Daily Roster'!$G89</f>
        <v>Lois</v>
      </c>
      <c r="H89" s="56" t="str">
        <f>'[13]Daily Roster'!$H89</f>
        <v>Georgia</v>
      </c>
      <c r="I89" s="56" t="str">
        <f>'[13]Daily Roster'!$I89</f>
        <v>G.Wang</v>
      </c>
      <c r="J89" s="56" t="str">
        <f>'[13]Daily Roster'!$J89</f>
        <v>S.Rajendra</v>
      </c>
      <c r="K89" s="56" t="str">
        <f>'[13]Daily Roster'!$K89</f>
        <v>AndrewL</v>
      </c>
      <c r="L89" s="56" t="str">
        <f>'[13]Daily Roster'!$L89</f>
        <v>Noor</v>
      </c>
      <c r="M89" s="56" t="str">
        <f>'[13]Daily Roster'!$M89</f>
        <v>Lauren</v>
      </c>
      <c r="N89" s="56">
        <f>'[13]Daily Roster'!$N89</f>
        <v>0</v>
      </c>
      <c r="O89" s="56">
        <f>'[13]Daily Roster'!$O89</f>
        <v>0</v>
      </c>
      <c r="P89" s="56">
        <f>'[13]Daily Roster'!$P89</f>
        <v>0</v>
      </c>
      <c r="Q89" s="56">
        <f>'[13]Daily Roster'!$Q89</f>
        <v>0</v>
      </c>
      <c r="R89" s="56">
        <f>'[13]Daily Roster'!$R89</f>
        <v>0</v>
      </c>
      <c r="S89" s="56">
        <f>'[13]Daily Roster'!$S89</f>
        <v>0</v>
      </c>
      <c r="T89" s="56">
        <f>'[13]Daily Roster'!$T89</f>
        <v>0</v>
      </c>
    </row>
    <row r="90" spans="1:20" x14ac:dyDescent="0.3">
      <c r="A90" s="7">
        <v>43588</v>
      </c>
      <c r="B90" s="1" t="s">
        <v>4</v>
      </c>
      <c r="C90" s="56" t="str">
        <f>'[13]Daily Roster'!$C90</f>
        <v>Obaid</v>
      </c>
      <c r="D90" s="56" t="str">
        <f>'[13]Daily Roster'!$D90</f>
        <v>Berenice</v>
      </c>
      <c r="E90" s="56" t="str">
        <f>'[13]Daily Roster'!$E90</f>
        <v>M.Tang</v>
      </c>
      <c r="F90" s="56" t="str">
        <f>'[13]Daily Roster'!$F90</f>
        <v>qq</v>
      </c>
      <c r="G90" s="56" t="str">
        <f>'[13]Daily Roster'!$G90</f>
        <v>blank</v>
      </c>
      <c r="H90" s="56" t="str">
        <f>'[13]Daily Roster'!$H90</f>
        <v>Georgia</v>
      </c>
      <c r="I90" s="56" t="str">
        <f>'[13]Daily Roster'!$I90</f>
        <v>G.Wang</v>
      </c>
      <c r="J90" s="56" t="str">
        <f>'[13]Daily Roster'!$J90</f>
        <v>S.Rajendra</v>
      </c>
      <c r="K90" s="56" t="str">
        <f>'[13]Daily Roster'!$K90</f>
        <v>AndrewL</v>
      </c>
      <c r="L90" s="56" t="str">
        <f>'[13]Daily Roster'!$L90</f>
        <v>Noor</v>
      </c>
      <c r="M90" s="56" t="str">
        <f>'[13]Daily Roster'!$M90</f>
        <v>Lauren</v>
      </c>
      <c r="N90" s="56">
        <f>'[13]Daily Roster'!$N90</f>
        <v>0</v>
      </c>
      <c r="O90" s="56">
        <f>'[13]Daily Roster'!$O90</f>
        <v>0</v>
      </c>
      <c r="P90" s="56">
        <f>'[13]Daily Roster'!$P90</f>
        <v>0</v>
      </c>
      <c r="Q90" s="56">
        <f>'[13]Daily Roster'!$Q90</f>
        <v>0</v>
      </c>
      <c r="R90" s="56">
        <f>'[13]Daily Roster'!$R90</f>
        <v>0</v>
      </c>
      <c r="S90" s="56">
        <f>'[13]Daily Roster'!$S90</f>
        <v>0</v>
      </c>
      <c r="T90" s="56">
        <f>'[13]Daily Roster'!$T90</f>
        <v>0</v>
      </c>
    </row>
    <row r="91" spans="1:20" x14ac:dyDescent="0.3">
      <c r="A91" s="7">
        <v>43591</v>
      </c>
      <c r="B91" s="1" t="s">
        <v>5</v>
      </c>
      <c r="C91" s="56" t="str">
        <f>'[13]Daily Roster'!$C91</f>
        <v>Obaid</v>
      </c>
      <c r="D91" s="56" t="str">
        <f>'[13]Daily Roster'!$D91</f>
        <v>Berenice</v>
      </c>
      <c r="E91" s="56" t="str">
        <f>'[13]Daily Roster'!$E91</f>
        <v>M.Tang</v>
      </c>
      <c r="F91" s="56" t="str">
        <f>'[13]Daily Roster'!$F91</f>
        <v>Alla</v>
      </c>
      <c r="G91" s="56" t="str">
        <f>'[13]Daily Roster'!$G91</f>
        <v>Lois</v>
      </c>
      <c r="H91" s="56" t="str">
        <f>'[13]Daily Roster'!$H91</f>
        <v>Georgia</v>
      </c>
      <c r="I91" s="56" t="str">
        <f>'[13]Daily Roster'!$I91</f>
        <v>G.Wang</v>
      </c>
      <c r="J91" s="56" t="str">
        <f>'[13]Daily Roster'!$J91</f>
        <v>S.Rajendra</v>
      </c>
      <c r="K91" s="56" t="str">
        <f>'[13]Daily Roster'!$K91</f>
        <v>AndrewL</v>
      </c>
      <c r="L91" s="56" t="str">
        <f>'[13]Daily Roster'!$L91</f>
        <v>Noor</v>
      </c>
      <c r="M91" s="56" t="str">
        <f>'[13]Daily Roster'!$M91</f>
        <v>Lauren</v>
      </c>
      <c r="N91" s="56">
        <f>'[13]Daily Roster'!$N91</f>
        <v>0</v>
      </c>
      <c r="O91" s="56">
        <f>'[13]Daily Roster'!$O91</f>
        <v>0</v>
      </c>
      <c r="P91" s="56">
        <f>'[13]Daily Roster'!$P91</f>
        <v>0</v>
      </c>
      <c r="Q91" s="56">
        <f>'[13]Daily Roster'!$Q91</f>
        <v>0</v>
      </c>
      <c r="R91" s="56">
        <f>'[13]Daily Roster'!$R91</f>
        <v>0</v>
      </c>
      <c r="S91" s="56">
        <f>'[13]Daily Roster'!$S91</f>
        <v>0</v>
      </c>
      <c r="T91" s="56">
        <f>'[13]Daily Roster'!$T91</f>
        <v>0</v>
      </c>
    </row>
    <row r="92" spans="1:20" x14ac:dyDescent="0.3">
      <c r="A92" s="7">
        <v>43592</v>
      </c>
      <c r="B92" s="1" t="s">
        <v>1</v>
      </c>
      <c r="C92" s="56" t="str">
        <f>'[13]Daily Roster'!$C92</f>
        <v>Obaid</v>
      </c>
      <c r="D92" s="56" t="str">
        <f>'[13]Daily Roster'!$D92</f>
        <v>Berenice</v>
      </c>
      <c r="E92" s="56" t="str">
        <f>'[13]Daily Roster'!$E92</f>
        <v>blank</v>
      </c>
      <c r="F92" s="56" t="str">
        <f>'[13]Daily Roster'!$F92</f>
        <v>Alla</v>
      </c>
      <c r="G92" s="56" t="str">
        <f>'[13]Daily Roster'!$G92</f>
        <v>Lois</v>
      </c>
      <c r="H92" s="56" t="str">
        <f>'[13]Daily Roster'!$H92</f>
        <v>Georgia</v>
      </c>
      <c r="I92" s="56" t="str">
        <f>'[13]Daily Roster'!$I92</f>
        <v>G.Wang</v>
      </c>
      <c r="J92" s="56" t="str">
        <f>'[13]Daily Roster'!$J92</f>
        <v>S.Rajendra</v>
      </c>
      <c r="K92" s="56" t="str">
        <f>'[13]Daily Roster'!$K92</f>
        <v>AndrewL</v>
      </c>
      <c r="L92" s="56" t="str">
        <f>'[13]Daily Roster'!$L92</f>
        <v>Noor</v>
      </c>
      <c r="M92" s="56" t="str">
        <f>'[13]Daily Roster'!$M92</f>
        <v>Lauren</v>
      </c>
      <c r="N92" s="56">
        <f>'[13]Daily Roster'!$N92</f>
        <v>0</v>
      </c>
      <c r="O92" s="56">
        <f>'[13]Daily Roster'!$O92</f>
        <v>0</v>
      </c>
      <c r="P92" s="56">
        <f>'[13]Daily Roster'!$P92</f>
        <v>0</v>
      </c>
      <c r="Q92" s="56">
        <f>'[13]Daily Roster'!$Q92</f>
        <v>0</v>
      </c>
      <c r="R92" s="56">
        <f>'[13]Daily Roster'!$R92</f>
        <v>0</v>
      </c>
      <c r="S92" s="56">
        <f>'[13]Daily Roster'!$S92</f>
        <v>0</v>
      </c>
      <c r="T92" s="56">
        <f>'[13]Daily Roster'!$T92</f>
        <v>0</v>
      </c>
    </row>
    <row r="93" spans="1:20" x14ac:dyDescent="0.3">
      <c r="A93" s="7">
        <v>43593</v>
      </c>
      <c r="B93" s="1" t="s">
        <v>2</v>
      </c>
      <c r="C93" s="56" t="str">
        <f>'[13]Daily Roster'!$C93</f>
        <v>Obaid</v>
      </c>
      <c r="D93" s="56" t="str">
        <f>'[13]Daily Roster'!$D93</f>
        <v>Berenice</v>
      </c>
      <c r="E93" s="56" t="str">
        <f>'[13]Daily Roster'!$E93</f>
        <v>M.Tang</v>
      </c>
      <c r="F93" s="56" t="str">
        <f>'[13]Daily Roster'!$F93</f>
        <v>qq</v>
      </c>
      <c r="G93" s="56" t="str">
        <f>'[13]Daily Roster'!$G93</f>
        <v>Lois</v>
      </c>
      <c r="H93" s="56" t="str">
        <f>'[13]Daily Roster'!$H93</f>
        <v>Georgia</v>
      </c>
      <c r="I93" s="56" t="str">
        <f>'[13]Daily Roster'!$I93</f>
        <v>G.Wang</v>
      </c>
      <c r="J93" s="56" t="str">
        <f>'[13]Daily Roster'!$J93</f>
        <v>G.Wang</v>
      </c>
      <c r="K93" s="56" t="str">
        <f>'[13]Daily Roster'!$K93</f>
        <v>AndrewL</v>
      </c>
      <c r="L93" s="56" t="str">
        <f>'[13]Daily Roster'!$L93</f>
        <v>Noor</v>
      </c>
      <c r="M93" s="56" t="str">
        <f>'[13]Daily Roster'!$M93</f>
        <v>Lauren</v>
      </c>
      <c r="N93" s="56">
        <f>'[13]Daily Roster'!$N93</f>
        <v>0</v>
      </c>
      <c r="O93" s="56">
        <f>'[13]Daily Roster'!$O93</f>
        <v>0</v>
      </c>
      <c r="P93" s="56">
        <f>'[13]Daily Roster'!$P93</f>
        <v>0</v>
      </c>
      <c r="Q93" s="56">
        <f>'[13]Daily Roster'!$Q93</f>
        <v>0</v>
      </c>
      <c r="R93" s="56">
        <f>'[13]Daily Roster'!$R93</f>
        <v>0</v>
      </c>
      <c r="S93" s="56">
        <f>'[13]Daily Roster'!$S93</f>
        <v>0</v>
      </c>
      <c r="T93" s="56">
        <f>'[13]Daily Roster'!$T93</f>
        <v>0</v>
      </c>
    </row>
    <row r="94" spans="1:20" x14ac:dyDescent="0.3">
      <c r="A94" s="7">
        <v>43594</v>
      </c>
      <c r="B94" s="1" t="s">
        <v>3</v>
      </c>
      <c r="C94" s="56" t="str">
        <f>'[13]Daily Roster'!$C94</f>
        <v>Obaid</v>
      </c>
      <c r="D94" s="56" t="str">
        <f>'[13]Daily Roster'!$D94</f>
        <v>Berenice</v>
      </c>
      <c r="E94" s="56" t="str">
        <f>'[13]Daily Roster'!$E94</f>
        <v>M.Tang</v>
      </c>
      <c r="F94" s="56" t="str">
        <f>'[13]Daily Roster'!$F94</f>
        <v>Alla</v>
      </c>
      <c r="G94" s="56" t="str">
        <f>'[13]Daily Roster'!$G94</f>
        <v>Lois</v>
      </c>
      <c r="H94" s="56" t="str">
        <f>'[13]Daily Roster'!$H94</f>
        <v>Georgia</v>
      </c>
      <c r="I94" s="56" t="str">
        <f>'[13]Daily Roster'!$I94</f>
        <v>Phuong</v>
      </c>
      <c r="J94" s="56" t="str">
        <f>'[13]Daily Roster'!$J94</f>
        <v>S.Rajendra</v>
      </c>
      <c r="K94" s="56" t="str">
        <f>'[13]Daily Roster'!$K94</f>
        <v>AndrewL</v>
      </c>
      <c r="L94" s="56" t="str">
        <f>'[13]Daily Roster'!$L94</f>
        <v>Noor</v>
      </c>
      <c r="M94" s="56" t="str">
        <f>'[13]Daily Roster'!$M94</f>
        <v>Lauren</v>
      </c>
      <c r="N94" s="56">
        <f>'[13]Daily Roster'!$N94</f>
        <v>0</v>
      </c>
      <c r="O94" s="56">
        <f>'[13]Daily Roster'!$O94</f>
        <v>0</v>
      </c>
      <c r="P94" s="56">
        <f>'[13]Daily Roster'!$P94</f>
        <v>0</v>
      </c>
      <c r="Q94" s="56">
        <f>'[13]Daily Roster'!$Q94</f>
        <v>0</v>
      </c>
      <c r="R94" s="56">
        <f>'[13]Daily Roster'!$R94</f>
        <v>0</v>
      </c>
      <c r="S94" s="56">
        <f>'[13]Daily Roster'!$S94</f>
        <v>0</v>
      </c>
      <c r="T94" s="56">
        <f>'[13]Daily Roster'!$T94</f>
        <v>0</v>
      </c>
    </row>
    <row r="95" spans="1:20" x14ac:dyDescent="0.3">
      <c r="A95" s="7">
        <v>43595</v>
      </c>
      <c r="B95" s="1" t="s">
        <v>4</v>
      </c>
      <c r="C95" s="56" t="str">
        <f>'[13]Daily Roster'!$C95</f>
        <v>Obaid</v>
      </c>
      <c r="D95" s="56" t="str">
        <f>'[13]Daily Roster'!$D95</f>
        <v>Berenice</v>
      </c>
      <c r="E95" s="56" t="str">
        <f>'[13]Daily Roster'!$E95</f>
        <v>M.Tang</v>
      </c>
      <c r="F95" s="56" t="str">
        <f>'[13]Daily Roster'!$F95</f>
        <v>qq</v>
      </c>
      <c r="G95" s="56" t="str">
        <f>'[13]Daily Roster'!$G95</f>
        <v>Lois</v>
      </c>
      <c r="H95" s="56" t="str">
        <f>'[13]Daily Roster'!$H95</f>
        <v>Georgia</v>
      </c>
      <c r="I95" s="56" t="str">
        <f>'[13]Daily Roster'!$I95</f>
        <v>G.Wang</v>
      </c>
      <c r="J95" s="56" t="str">
        <f>'[13]Daily Roster'!$J95</f>
        <v>S.Rajendra</v>
      </c>
      <c r="K95" s="56" t="str">
        <f>'[13]Daily Roster'!$K95</f>
        <v>AndrewL</v>
      </c>
      <c r="L95" s="56" t="str">
        <f>'[13]Daily Roster'!$L95</f>
        <v>Noor</v>
      </c>
      <c r="M95" s="56" t="str">
        <f>'[13]Daily Roster'!$M95</f>
        <v>Lauren</v>
      </c>
      <c r="N95" s="56">
        <f>'[13]Daily Roster'!$N95</f>
        <v>0</v>
      </c>
      <c r="O95" s="56">
        <f>'[13]Daily Roster'!$O95</f>
        <v>0</v>
      </c>
      <c r="P95" s="56">
        <f>'[13]Daily Roster'!$P95</f>
        <v>0</v>
      </c>
      <c r="Q95" s="56">
        <f>'[13]Daily Roster'!$Q95</f>
        <v>0</v>
      </c>
      <c r="R95" s="56">
        <f>'[13]Daily Roster'!$R95</f>
        <v>0</v>
      </c>
      <c r="S95" s="56">
        <f>'[13]Daily Roster'!$S95</f>
        <v>0</v>
      </c>
      <c r="T95" s="56">
        <f>'[13]Daily Roster'!$T95</f>
        <v>0</v>
      </c>
    </row>
    <row r="96" spans="1:20" x14ac:dyDescent="0.3">
      <c r="A96" s="7">
        <v>43598</v>
      </c>
      <c r="B96" s="1" t="s">
        <v>5</v>
      </c>
      <c r="C96" s="56" t="str">
        <f>'[13]Daily Roster'!$C96</f>
        <v>Obaid</v>
      </c>
      <c r="D96" s="56" t="str">
        <f>'[13]Daily Roster'!$D96</f>
        <v>Berenice</v>
      </c>
      <c r="E96" s="56" t="str">
        <f>'[13]Daily Roster'!$E96</f>
        <v>M.Tang</v>
      </c>
      <c r="F96" s="56" t="str">
        <f>'[13]Daily Roster'!$F96</f>
        <v>Alla</v>
      </c>
      <c r="G96" s="56" t="str">
        <f>'[13]Daily Roster'!$G96</f>
        <v>Lois</v>
      </c>
      <c r="H96" s="56" t="str">
        <f>'[13]Daily Roster'!$H96</f>
        <v>Georgia</v>
      </c>
      <c r="I96" s="56" t="str">
        <f>'[13]Daily Roster'!$I96</f>
        <v>G.Wang</v>
      </c>
      <c r="J96" s="56" t="str">
        <f>'[13]Daily Roster'!$J96</f>
        <v>S.Rajendra</v>
      </c>
      <c r="K96" s="56" t="str">
        <f>'[13]Daily Roster'!$K96</f>
        <v>AndrewL</v>
      </c>
      <c r="L96" s="56" t="str">
        <f>'[13]Daily Roster'!$L96</f>
        <v>Noor</v>
      </c>
      <c r="M96" s="56" t="str">
        <f>'[13]Daily Roster'!$M96</f>
        <v>Lauren</v>
      </c>
      <c r="N96" s="56">
        <f>'[13]Daily Roster'!$N96</f>
        <v>0</v>
      </c>
      <c r="O96" s="56">
        <f>'[13]Daily Roster'!$O96</f>
        <v>0</v>
      </c>
      <c r="P96" s="56">
        <f>'[13]Daily Roster'!$P96</f>
        <v>0</v>
      </c>
      <c r="Q96" s="56">
        <f>'[13]Daily Roster'!$Q96</f>
        <v>0</v>
      </c>
      <c r="R96" s="56">
        <f>'[13]Daily Roster'!$R96</f>
        <v>0</v>
      </c>
      <c r="S96" s="56">
        <f>'[13]Daily Roster'!$S96</f>
        <v>0</v>
      </c>
      <c r="T96" s="56">
        <f>'[13]Daily Roster'!$T96</f>
        <v>0</v>
      </c>
    </row>
    <row r="97" spans="1:20" x14ac:dyDescent="0.3">
      <c r="A97" s="7">
        <v>43599</v>
      </c>
      <c r="B97" s="1" t="s">
        <v>1</v>
      </c>
      <c r="C97" s="56" t="str">
        <f>'[13]Daily Roster'!$C97</f>
        <v>Obaid</v>
      </c>
      <c r="D97" s="56" t="str">
        <f>'[13]Daily Roster'!$D97</f>
        <v>Berenice</v>
      </c>
      <c r="E97" s="56" t="str">
        <f>'[13]Daily Roster'!$E97</f>
        <v>blank</v>
      </c>
      <c r="F97" s="56" t="str">
        <f>'[13]Daily Roster'!$F97</f>
        <v>Alla</v>
      </c>
      <c r="G97" s="56" t="str">
        <f>'[13]Daily Roster'!$G97</f>
        <v>Lois</v>
      </c>
      <c r="H97" s="56" t="str">
        <f>'[13]Daily Roster'!$H97</f>
        <v>Georgia</v>
      </c>
      <c r="I97" s="56" t="str">
        <f>'[13]Daily Roster'!$I97</f>
        <v>G.Wang</v>
      </c>
      <c r="J97" s="56" t="str">
        <f>'[13]Daily Roster'!$J97</f>
        <v>S.Rajendra</v>
      </c>
      <c r="K97" s="56" t="str">
        <f>'[13]Daily Roster'!$K97</f>
        <v>AndrewL</v>
      </c>
      <c r="L97" s="56" t="str">
        <f>'[13]Daily Roster'!$L97</f>
        <v>Noor</v>
      </c>
      <c r="M97" s="56" t="str">
        <f>'[13]Daily Roster'!$M97</f>
        <v>Lauren</v>
      </c>
      <c r="N97" s="56">
        <f>'[13]Daily Roster'!$N97</f>
        <v>0</v>
      </c>
      <c r="O97" s="56">
        <f>'[13]Daily Roster'!$O97</f>
        <v>0</v>
      </c>
      <c r="P97" s="56">
        <f>'[13]Daily Roster'!$P97</f>
        <v>0</v>
      </c>
      <c r="Q97" s="56">
        <f>'[13]Daily Roster'!$Q97</f>
        <v>0</v>
      </c>
      <c r="R97" s="56">
        <f>'[13]Daily Roster'!$R97</f>
        <v>0</v>
      </c>
      <c r="S97" s="56">
        <f>'[13]Daily Roster'!$S97</f>
        <v>0</v>
      </c>
      <c r="T97" s="56">
        <f>'[13]Daily Roster'!$T97</f>
        <v>0</v>
      </c>
    </row>
    <row r="98" spans="1:20" x14ac:dyDescent="0.3">
      <c r="A98" s="7">
        <v>43600</v>
      </c>
      <c r="B98" s="1" t="s">
        <v>2</v>
      </c>
      <c r="C98" s="56" t="str">
        <f>'[13]Daily Roster'!$C98</f>
        <v>Obaid</v>
      </c>
      <c r="D98" s="56" t="str">
        <f>'[13]Daily Roster'!$D98</f>
        <v>Berenice</v>
      </c>
      <c r="E98" s="56" t="str">
        <f>'[13]Daily Roster'!$E98</f>
        <v>M.Tang</v>
      </c>
      <c r="F98" s="56" t="str">
        <f>'[13]Daily Roster'!$F98</f>
        <v>qq</v>
      </c>
      <c r="G98" s="56" t="str">
        <f>'[13]Daily Roster'!$G98</f>
        <v>Lois</v>
      </c>
      <c r="H98" s="56" t="str">
        <f>'[13]Daily Roster'!$H98</f>
        <v>Georgia</v>
      </c>
      <c r="I98" s="56" t="str">
        <f>'[13]Daily Roster'!$I98</f>
        <v>G.Wang</v>
      </c>
      <c r="J98" s="56" t="str">
        <f>'[13]Daily Roster'!$J98</f>
        <v>G.Wang</v>
      </c>
      <c r="K98" s="56" t="str">
        <f>'[13]Daily Roster'!$K98</f>
        <v>AndrewL</v>
      </c>
      <c r="L98" s="56" t="str">
        <f>'[13]Daily Roster'!$L98</f>
        <v>Noor</v>
      </c>
      <c r="M98" s="56" t="str">
        <f>'[13]Daily Roster'!$M98</f>
        <v>Lauren</v>
      </c>
      <c r="N98" s="56">
        <f>'[13]Daily Roster'!$N98</f>
        <v>0</v>
      </c>
      <c r="O98" s="56">
        <f>'[13]Daily Roster'!$O98</f>
        <v>0</v>
      </c>
      <c r="P98" s="56">
        <f>'[13]Daily Roster'!$P98</f>
        <v>0</v>
      </c>
      <c r="Q98" s="56">
        <f>'[13]Daily Roster'!$Q98</f>
        <v>0</v>
      </c>
      <c r="R98" s="56">
        <f>'[13]Daily Roster'!$R98</f>
        <v>0</v>
      </c>
      <c r="S98" s="56">
        <f>'[13]Daily Roster'!$S98</f>
        <v>0</v>
      </c>
      <c r="T98" s="56">
        <f>'[13]Daily Roster'!$T98</f>
        <v>0</v>
      </c>
    </row>
    <row r="99" spans="1:20" x14ac:dyDescent="0.3">
      <c r="A99" s="7">
        <v>43601</v>
      </c>
      <c r="B99" s="1" t="s">
        <v>3</v>
      </c>
      <c r="C99" s="56" t="str">
        <f>'[13]Daily Roster'!$C99</f>
        <v>Obaid</v>
      </c>
      <c r="D99" s="56" t="str">
        <f>'[13]Daily Roster'!$D99</f>
        <v>Berenice</v>
      </c>
      <c r="E99" s="56" t="str">
        <f>'[13]Daily Roster'!$E99</f>
        <v>M.Tang</v>
      </c>
      <c r="F99" s="56" t="str">
        <f>'[13]Daily Roster'!$F99</f>
        <v>Alla</v>
      </c>
      <c r="G99" s="56" t="str">
        <f>'[13]Daily Roster'!$G99</f>
        <v>Lois</v>
      </c>
      <c r="H99" s="56" t="str">
        <f>'[13]Daily Roster'!$H99</f>
        <v>Georgia</v>
      </c>
      <c r="I99" s="56" t="str">
        <f>'[13]Daily Roster'!$I99</f>
        <v>G.Wang</v>
      </c>
      <c r="J99" s="56" t="str">
        <f>'[13]Daily Roster'!$J99</f>
        <v>S.Rajendra</v>
      </c>
      <c r="K99" s="56" t="str">
        <f>'[13]Daily Roster'!$K99</f>
        <v>AndrewL</v>
      </c>
      <c r="L99" s="56" t="str">
        <f>'[13]Daily Roster'!$L99</f>
        <v>Noor</v>
      </c>
      <c r="M99" s="56" t="str">
        <f>'[13]Daily Roster'!$M99</f>
        <v>Lauren</v>
      </c>
      <c r="N99" s="56">
        <f>'[13]Daily Roster'!$N99</f>
        <v>0</v>
      </c>
      <c r="O99" s="56">
        <f>'[13]Daily Roster'!$O99</f>
        <v>0</v>
      </c>
      <c r="P99" s="56">
        <f>'[13]Daily Roster'!$P99</f>
        <v>0</v>
      </c>
      <c r="Q99" s="56">
        <f>'[13]Daily Roster'!$Q99</f>
        <v>0</v>
      </c>
      <c r="R99" s="56">
        <f>'[13]Daily Roster'!$R99</f>
        <v>0</v>
      </c>
      <c r="S99" s="56">
        <f>'[13]Daily Roster'!$S99</f>
        <v>0</v>
      </c>
      <c r="T99" s="56">
        <f>'[13]Daily Roster'!$T99</f>
        <v>0</v>
      </c>
    </row>
    <row r="100" spans="1:20" x14ac:dyDescent="0.3">
      <c r="A100" s="7">
        <v>43602</v>
      </c>
      <c r="B100" s="1" t="s">
        <v>4</v>
      </c>
      <c r="C100" s="56" t="str">
        <f>'[13]Daily Roster'!$C100</f>
        <v>Obaid</v>
      </c>
      <c r="D100" s="56" t="str">
        <f>'[13]Daily Roster'!$D100</f>
        <v>Berenice</v>
      </c>
      <c r="E100" s="56" t="str">
        <f>'[13]Daily Roster'!$E100</f>
        <v>M.Tang</v>
      </c>
      <c r="F100" s="56" t="str">
        <f>'[13]Daily Roster'!$F100</f>
        <v>qq</v>
      </c>
      <c r="G100" s="56" t="str">
        <f>'[13]Daily Roster'!$G100</f>
        <v>Lois</v>
      </c>
      <c r="H100" s="56" t="str">
        <f>'[13]Daily Roster'!$H100</f>
        <v>Georgia</v>
      </c>
      <c r="I100" s="56" t="str">
        <f>'[13]Daily Roster'!$I100</f>
        <v>G.Wang</v>
      </c>
      <c r="J100" s="56" t="str">
        <f>'[13]Daily Roster'!$J100</f>
        <v>S.Rajendra</v>
      </c>
      <c r="K100" s="56" t="str">
        <f>'[13]Daily Roster'!$K100</f>
        <v>AndrewL</v>
      </c>
      <c r="L100" s="56" t="str">
        <f>'[13]Daily Roster'!$L100</f>
        <v>Noor</v>
      </c>
      <c r="M100" s="56" t="str">
        <f>'[13]Daily Roster'!$M100</f>
        <v>Lauren</v>
      </c>
      <c r="N100" s="56">
        <f>'[13]Daily Roster'!$N100</f>
        <v>0</v>
      </c>
      <c r="O100" s="56">
        <f>'[13]Daily Roster'!$O100</f>
        <v>0</v>
      </c>
      <c r="P100" s="56">
        <f>'[13]Daily Roster'!$P100</f>
        <v>0</v>
      </c>
      <c r="Q100" s="56">
        <f>'[13]Daily Roster'!$Q100</f>
        <v>0</v>
      </c>
      <c r="R100" s="56">
        <f>'[13]Daily Roster'!$R100</f>
        <v>0</v>
      </c>
      <c r="S100" s="56">
        <f>'[13]Daily Roster'!$S100</f>
        <v>0</v>
      </c>
      <c r="T100" s="56">
        <f>'[13]Daily Roster'!$T100</f>
        <v>0</v>
      </c>
    </row>
    <row r="101" spans="1:20" x14ac:dyDescent="0.3">
      <c r="A101" s="7">
        <v>43605</v>
      </c>
      <c r="B101" s="1" t="s">
        <v>5</v>
      </c>
      <c r="C101" s="56" t="str">
        <f>'[13]Daily Roster'!$C101</f>
        <v>Obaid</v>
      </c>
      <c r="D101" s="56" t="str">
        <f>'[13]Daily Roster'!$D101</f>
        <v>Berenice</v>
      </c>
      <c r="E101" s="56" t="str">
        <f>'[13]Daily Roster'!$E101</f>
        <v>M.Tang</v>
      </c>
      <c r="F101" s="56" t="str">
        <f>'[13]Daily Roster'!$F101</f>
        <v>Alla</v>
      </c>
      <c r="G101" s="56" t="str">
        <f>'[13]Daily Roster'!$G101</f>
        <v>Lois</v>
      </c>
      <c r="H101" s="56" t="str">
        <f>'[13]Daily Roster'!$H101</f>
        <v>Georgia</v>
      </c>
      <c r="I101" s="56" t="str">
        <f>'[13]Daily Roster'!$I101</f>
        <v>G.Wang</v>
      </c>
      <c r="J101" s="56" t="str">
        <f>'[13]Daily Roster'!$J101</f>
        <v>S.Rajendra</v>
      </c>
      <c r="K101" s="56" t="str">
        <f>'[13]Daily Roster'!$K101</f>
        <v>AndrewL</v>
      </c>
      <c r="L101" s="56" t="str">
        <f>'[13]Daily Roster'!$L101</f>
        <v>Noor</v>
      </c>
      <c r="M101" s="56" t="str">
        <f>'[13]Daily Roster'!$M101</f>
        <v>Roshny</v>
      </c>
      <c r="N101" s="56">
        <f>'[13]Daily Roster'!$N101</f>
        <v>0</v>
      </c>
      <c r="O101" s="56">
        <f>'[13]Daily Roster'!$O101</f>
        <v>0</v>
      </c>
      <c r="P101" s="56">
        <f>'[13]Daily Roster'!$P101</f>
        <v>0</v>
      </c>
      <c r="Q101" s="56">
        <f>'[13]Daily Roster'!$Q101</f>
        <v>0</v>
      </c>
      <c r="R101" s="56">
        <f>'[13]Daily Roster'!$R101</f>
        <v>0</v>
      </c>
      <c r="S101" s="56">
        <f>'[13]Daily Roster'!$S101</f>
        <v>0</v>
      </c>
      <c r="T101" s="56">
        <f>'[13]Daily Roster'!$T101</f>
        <v>0</v>
      </c>
    </row>
    <row r="102" spans="1:20" x14ac:dyDescent="0.3">
      <c r="A102" s="7">
        <v>43606</v>
      </c>
      <c r="B102" s="1" t="s">
        <v>1</v>
      </c>
      <c r="C102" s="56" t="str">
        <f>'[13]Daily Roster'!$C102</f>
        <v>Obaid</v>
      </c>
      <c r="D102" s="56" t="str">
        <f>'[13]Daily Roster'!$D102</f>
        <v>Berenice</v>
      </c>
      <c r="E102" s="56" t="str">
        <f>'[13]Daily Roster'!$E102</f>
        <v>blank</v>
      </c>
      <c r="F102" s="56" t="str">
        <f>'[13]Daily Roster'!$F102</f>
        <v>Alla</v>
      </c>
      <c r="G102" s="56" t="str">
        <f>'[13]Daily Roster'!$G102</f>
        <v>Lois</v>
      </c>
      <c r="H102" s="56" t="str">
        <f>'[13]Daily Roster'!$H102</f>
        <v>Georgia</v>
      </c>
      <c r="I102" s="56" t="str">
        <f>'[13]Daily Roster'!$I102</f>
        <v>G.Wang</v>
      </c>
      <c r="J102" s="56" t="str">
        <f>'[13]Daily Roster'!$J102</f>
        <v>S.Rajendra</v>
      </c>
      <c r="K102" s="56" t="str">
        <f>'[13]Daily Roster'!$K102</f>
        <v>AndrewL</v>
      </c>
      <c r="L102" s="56" t="str">
        <f>'[13]Daily Roster'!$L102</f>
        <v>Noor</v>
      </c>
      <c r="M102" s="56" t="str">
        <f>'[13]Daily Roster'!$M102</f>
        <v>Roshny</v>
      </c>
      <c r="N102" s="56">
        <f>'[13]Daily Roster'!$N102</f>
        <v>0</v>
      </c>
      <c r="O102" s="56">
        <f>'[13]Daily Roster'!$O102</f>
        <v>0</v>
      </c>
      <c r="P102" s="56">
        <f>'[13]Daily Roster'!$P102</f>
        <v>0</v>
      </c>
      <c r="Q102" s="56">
        <f>'[13]Daily Roster'!$Q102</f>
        <v>0</v>
      </c>
      <c r="R102" s="56">
        <f>'[13]Daily Roster'!$R102</f>
        <v>0</v>
      </c>
      <c r="S102" s="56">
        <f>'[13]Daily Roster'!$S102</f>
        <v>0</v>
      </c>
      <c r="T102" s="56">
        <f>'[13]Daily Roster'!$T102</f>
        <v>0</v>
      </c>
    </row>
    <row r="103" spans="1:20" x14ac:dyDescent="0.3">
      <c r="A103" s="7">
        <v>43607</v>
      </c>
      <c r="B103" s="1" t="s">
        <v>2</v>
      </c>
      <c r="C103" s="56" t="str">
        <f>'[13]Daily Roster'!$C103</f>
        <v>Obaid</v>
      </c>
      <c r="D103" s="56" t="str">
        <f>'[13]Daily Roster'!$D103</f>
        <v>Berenice</v>
      </c>
      <c r="E103" s="56" t="str">
        <f>'[13]Daily Roster'!$E103</f>
        <v>M.Tang</v>
      </c>
      <c r="F103" s="56" t="str">
        <f>'[13]Daily Roster'!$F103</f>
        <v>qq</v>
      </c>
      <c r="G103" s="56" t="str">
        <f>'[13]Daily Roster'!$G103</f>
        <v>Lois</v>
      </c>
      <c r="H103" s="56" t="str">
        <f>'[13]Daily Roster'!$H103</f>
        <v>Georgia</v>
      </c>
      <c r="I103" s="56" t="str">
        <f>'[13]Daily Roster'!$I103</f>
        <v>G.Wang</v>
      </c>
      <c r="J103" s="56" t="str">
        <f>'[13]Daily Roster'!$J103</f>
        <v>G.Wang</v>
      </c>
      <c r="K103" s="56" t="str">
        <f>'[13]Daily Roster'!$K103</f>
        <v>AndrewL</v>
      </c>
      <c r="L103" s="56" t="str">
        <f>'[13]Daily Roster'!$L103</f>
        <v>Noor</v>
      </c>
      <c r="M103" s="56" t="str">
        <f>'[13]Daily Roster'!$M103</f>
        <v>Roshny</v>
      </c>
      <c r="N103" s="56">
        <f>'[13]Daily Roster'!$N103</f>
        <v>0</v>
      </c>
      <c r="O103" s="56">
        <f>'[13]Daily Roster'!$O103</f>
        <v>0</v>
      </c>
      <c r="P103" s="56">
        <f>'[13]Daily Roster'!$P103</f>
        <v>0</v>
      </c>
      <c r="Q103" s="56">
        <f>'[13]Daily Roster'!$Q103</f>
        <v>0</v>
      </c>
      <c r="R103" s="56">
        <f>'[13]Daily Roster'!$R103</f>
        <v>0</v>
      </c>
      <c r="S103" s="56">
        <f>'[13]Daily Roster'!$S103</f>
        <v>0</v>
      </c>
      <c r="T103" s="56">
        <f>'[13]Daily Roster'!$T103</f>
        <v>0</v>
      </c>
    </row>
    <row r="104" spans="1:20" x14ac:dyDescent="0.3">
      <c r="A104" s="7">
        <v>43608</v>
      </c>
      <c r="B104" s="1" t="s">
        <v>3</v>
      </c>
      <c r="C104" s="56" t="str">
        <f>'[13]Daily Roster'!$C104</f>
        <v>Obaid</v>
      </c>
      <c r="D104" s="56" t="str">
        <f>'[13]Daily Roster'!$D104</f>
        <v>Berenice</v>
      </c>
      <c r="E104" s="56" t="str">
        <f>'[13]Daily Roster'!$E104</f>
        <v>M.Tang</v>
      </c>
      <c r="F104" s="56" t="str">
        <f>'[13]Daily Roster'!$F104</f>
        <v>Alla</v>
      </c>
      <c r="G104" s="56" t="str">
        <f>'[13]Daily Roster'!$G104</f>
        <v>Lois</v>
      </c>
      <c r="H104" s="56" t="str">
        <f>'[13]Daily Roster'!$H104</f>
        <v>Georgia</v>
      </c>
      <c r="I104" s="56" t="str">
        <f>'[13]Daily Roster'!$I104</f>
        <v>G.Wang</v>
      </c>
      <c r="J104" s="56" t="str">
        <f>'[13]Daily Roster'!$J104</f>
        <v>S.Rajendra</v>
      </c>
      <c r="K104" s="56" t="str">
        <f>'[13]Daily Roster'!$K104</f>
        <v>AndrewL</v>
      </c>
      <c r="L104" s="56" t="str">
        <f>'[13]Daily Roster'!$L104</f>
        <v>Noor</v>
      </c>
      <c r="M104" s="56" t="str">
        <f>'[13]Daily Roster'!$M104</f>
        <v>Roshny</v>
      </c>
      <c r="N104" s="56">
        <f>'[13]Daily Roster'!$N104</f>
        <v>0</v>
      </c>
      <c r="O104" s="56">
        <f>'[13]Daily Roster'!$O104</f>
        <v>0</v>
      </c>
      <c r="P104" s="56">
        <f>'[13]Daily Roster'!$P104</f>
        <v>0</v>
      </c>
      <c r="Q104" s="56">
        <f>'[13]Daily Roster'!$Q104</f>
        <v>0</v>
      </c>
      <c r="R104" s="56">
        <f>'[13]Daily Roster'!$R104</f>
        <v>0</v>
      </c>
      <c r="S104" s="56">
        <f>'[13]Daily Roster'!$S104</f>
        <v>0</v>
      </c>
      <c r="T104" s="56">
        <f>'[13]Daily Roster'!$T104</f>
        <v>0</v>
      </c>
    </row>
    <row r="105" spans="1:20" x14ac:dyDescent="0.3">
      <c r="A105" s="7">
        <v>43609</v>
      </c>
      <c r="B105" s="1" t="s">
        <v>4</v>
      </c>
      <c r="C105" s="56" t="str">
        <f>'[13]Daily Roster'!$C105</f>
        <v>Obaid</v>
      </c>
      <c r="D105" s="56" t="str">
        <f>'[13]Daily Roster'!$D105</f>
        <v>Berenice</v>
      </c>
      <c r="E105" s="56" t="str">
        <f>'[13]Daily Roster'!$E105</f>
        <v>M.Tang</v>
      </c>
      <c r="F105" s="56" t="str">
        <f>'[13]Daily Roster'!$F105</f>
        <v>qq</v>
      </c>
      <c r="G105" s="56" t="str">
        <f>'[13]Daily Roster'!$G105</f>
        <v>Lois</v>
      </c>
      <c r="H105" s="56" t="str">
        <f>'[13]Daily Roster'!$H105</f>
        <v>Georgia</v>
      </c>
      <c r="I105" s="56" t="str">
        <f>'[13]Daily Roster'!$I105</f>
        <v>G.Wang</v>
      </c>
      <c r="J105" s="56" t="str">
        <f>'[13]Daily Roster'!$J105</f>
        <v>S.Rajendra</v>
      </c>
      <c r="K105" s="56" t="str">
        <f>'[13]Daily Roster'!$K105</f>
        <v>AndrewL</v>
      </c>
      <c r="L105" s="56" t="str">
        <f>'[13]Daily Roster'!$L105</f>
        <v>Noor</v>
      </c>
      <c r="M105" s="56" t="str">
        <f>'[13]Daily Roster'!$M105</f>
        <v>Roshny</v>
      </c>
      <c r="N105" s="56">
        <f>'[13]Daily Roster'!$N105</f>
        <v>0</v>
      </c>
      <c r="O105" s="56">
        <f>'[13]Daily Roster'!$O105</f>
        <v>0</v>
      </c>
      <c r="P105" s="56">
        <f>'[13]Daily Roster'!$P105</f>
        <v>0</v>
      </c>
      <c r="Q105" s="56">
        <f>'[13]Daily Roster'!$Q105</f>
        <v>0</v>
      </c>
      <c r="R105" s="56">
        <f>'[13]Daily Roster'!$R105</f>
        <v>0</v>
      </c>
      <c r="S105" s="56">
        <f>'[13]Daily Roster'!$S105</f>
        <v>0</v>
      </c>
      <c r="T105" s="56">
        <f>'[13]Daily Roster'!$T105</f>
        <v>0</v>
      </c>
    </row>
    <row r="106" spans="1:20" x14ac:dyDescent="0.3">
      <c r="A106" s="7">
        <v>43612</v>
      </c>
      <c r="B106" s="1" t="s">
        <v>5</v>
      </c>
      <c r="C106" s="56" t="str">
        <f>'[13]Daily Roster'!$C106</f>
        <v>Obaid</v>
      </c>
      <c r="D106" s="56" t="str">
        <f>'[13]Daily Roster'!$D106</f>
        <v>Berenice</v>
      </c>
      <c r="E106" s="56" t="str">
        <f>'[13]Daily Roster'!$E106</f>
        <v>M.Tang</v>
      </c>
      <c r="F106" s="56" t="str">
        <f>'[13]Daily Roster'!$F106</f>
        <v>Alla</v>
      </c>
      <c r="G106" s="56" t="str">
        <f>'[13]Daily Roster'!$G106</f>
        <v>Lois</v>
      </c>
      <c r="H106" s="56" t="str">
        <f>'[13]Daily Roster'!$H106</f>
        <v>Georgia</v>
      </c>
      <c r="I106" s="56" t="str">
        <f>'[13]Daily Roster'!$I106</f>
        <v>G.Wang</v>
      </c>
      <c r="J106" s="56" t="str">
        <f>'[13]Daily Roster'!$J106</f>
        <v>S.Rajendra</v>
      </c>
      <c r="K106" s="56" t="str">
        <f>'[13]Daily Roster'!$K106</f>
        <v>AndrewL</v>
      </c>
      <c r="L106" s="56" t="str">
        <f>'[13]Daily Roster'!$L106</f>
        <v>Noor</v>
      </c>
      <c r="M106" s="56" t="str">
        <f>'[13]Daily Roster'!$M106</f>
        <v>Roshny</v>
      </c>
      <c r="N106" s="56">
        <f>'[13]Daily Roster'!$N106</f>
        <v>0</v>
      </c>
      <c r="O106" s="56">
        <f>'[13]Daily Roster'!$O106</f>
        <v>0</v>
      </c>
      <c r="P106" s="56">
        <f>'[13]Daily Roster'!$P106</f>
        <v>0</v>
      </c>
      <c r="Q106" s="56">
        <f>'[13]Daily Roster'!$Q106</f>
        <v>0</v>
      </c>
      <c r="R106" s="56">
        <f>'[13]Daily Roster'!$R106</f>
        <v>0</v>
      </c>
      <c r="S106" s="56">
        <f>'[13]Daily Roster'!$S106</f>
        <v>0</v>
      </c>
      <c r="T106" s="56">
        <f>'[13]Daily Roster'!$T106</f>
        <v>0</v>
      </c>
    </row>
    <row r="107" spans="1:20" x14ac:dyDescent="0.3">
      <c r="A107" s="7">
        <v>43613</v>
      </c>
      <c r="B107" s="1" t="s">
        <v>1</v>
      </c>
      <c r="C107" s="56" t="str">
        <f>'[13]Daily Roster'!$C107</f>
        <v>Obaid</v>
      </c>
      <c r="D107" s="56" t="str">
        <f>'[13]Daily Roster'!$D107</f>
        <v>Berenice</v>
      </c>
      <c r="E107" s="56" t="str">
        <f>'[13]Daily Roster'!$E107</f>
        <v>blank</v>
      </c>
      <c r="F107" s="56" t="str">
        <f>'[13]Daily Roster'!$F107</f>
        <v>Alla</v>
      </c>
      <c r="G107" s="56" t="str">
        <f>'[13]Daily Roster'!$G107</f>
        <v>Lois</v>
      </c>
      <c r="H107" s="56" t="str">
        <f>'[13]Daily Roster'!$H107</f>
        <v>Georgia</v>
      </c>
      <c r="I107" s="56" t="str">
        <f>'[13]Daily Roster'!$I107</f>
        <v>G.Wang</v>
      </c>
      <c r="J107" s="56" t="str">
        <f>'[13]Daily Roster'!$J107</f>
        <v>S.Rajendra</v>
      </c>
      <c r="K107" s="56" t="str">
        <f>'[13]Daily Roster'!$K107</f>
        <v>AndrewL</v>
      </c>
      <c r="L107" s="56" t="str">
        <f>'[13]Daily Roster'!$L107</f>
        <v>Noor</v>
      </c>
      <c r="M107" s="56" t="str">
        <f>'[13]Daily Roster'!$M107</f>
        <v>Roshny</v>
      </c>
      <c r="N107" s="56">
        <f>'[13]Daily Roster'!$N107</f>
        <v>0</v>
      </c>
      <c r="O107" s="56">
        <f>'[13]Daily Roster'!$O107</f>
        <v>0</v>
      </c>
      <c r="P107" s="56">
        <f>'[13]Daily Roster'!$P107</f>
        <v>0</v>
      </c>
      <c r="Q107" s="56">
        <f>'[13]Daily Roster'!$Q107</f>
        <v>0</v>
      </c>
      <c r="R107" s="56">
        <f>'[13]Daily Roster'!$R107</f>
        <v>0</v>
      </c>
      <c r="S107" s="56">
        <f>'[13]Daily Roster'!$S107</f>
        <v>0</v>
      </c>
      <c r="T107" s="56">
        <f>'[13]Daily Roster'!$T107</f>
        <v>0</v>
      </c>
    </row>
    <row r="108" spans="1:20" x14ac:dyDescent="0.3">
      <c r="A108" s="7">
        <v>43614</v>
      </c>
      <c r="B108" s="1" t="s">
        <v>2</v>
      </c>
      <c r="C108" s="56" t="str">
        <f>'[13]Daily Roster'!$C108</f>
        <v>Obaid</v>
      </c>
      <c r="D108" s="56" t="str">
        <f>'[13]Daily Roster'!$D108</f>
        <v>Berenice</v>
      </c>
      <c r="E108" s="56" t="str">
        <f>'[13]Daily Roster'!$E108</f>
        <v>M.Tang</v>
      </c>
      <c r="F108" s="56" t="str">
        <f>'[13]Daily Roster'!$F108</f>
        <v>qq</v>
      </c>
      <c r="G108" s="56" t="str">
        <f>'[13]Daily Roster'!$G108</f>
        <v>Lois</v>
      </c>
      <c r="H108" s="56" t="str">
        <f>'[13]Daily Roster'!$H108</f>
        <v>Georgia</v>
      </c>
      <c r="I108" s="56" t="str">
        <f>'[13]Daily Roster'!$I108</f>
        <v>G.Wang</v>
      </c>
      <c r="J108" s="56" t="str">
        <f>'[13]Daily Roster'!$J108</f>
        <v>G.Wang</v>
      </c>
      <c r="K108" s="56" t="str">
        <f>'[13]Daily Roster'!$K108</f>
        <v>AndrewL</v>
      </c>
      <c r="L108" s="56" t="str">
        <f>'[13]Daily Roster'!$L108</f>
        <v>Noor</v>
      </c>
      <c r="M108" s="56" t="str">
        <f>'[13]Daily Roster'!$M108</f>
        <v>Roshny</v>
      </c>
      <c r="N108" s="56">
        <f>'[13]Daily Roster'!$N108</f>
        <v>0</v>
      </c>
      <c r="O108" s="56">
        <f>'[13]Daily Roster'!$O108</f>
        <v>0</v>
      </c>
      <c r="P108" s="56">
        <f>'[13]Daily Roster'!$P108</f>
        <v>0</v>
      </c>
      <c r="Q108" s="56">
        <f>'[13]Daily Roster'!$Q108</f>
        <v>0</v>
      </c>
      <c r="R108" s="56">
        <f>'[13]Daily Roster'!$R108</f>
        <v>0</v>
      </c>
      <c r="S108" s="56">
        <f>'[13]Daily Roster'!$S108</f>
        <v>0</v>
      </c>
      <c r="T108" s="56">
        <f>'[13]Daily Roster'!$T108</f>
        <v>0</v>
      </c>
    </row>
    <row r="109" spans="1:20" x14ac:dyDescent="0.3">
      <c r="A109" s="7">
        <v>43615</v>
      </c>
      <c r="B109" s="1" t="s">
        <v>3</v>
      </c>
      <c r="C109" s="56" t="str">
        <f>'[13]Daily Roster'!$C109</f>
        <v>Obaid</v>
      </c>
      <c r="D109" s="56" t="str">
        <f>'[13]Daily Roster'!$D109</f>
        <v>Berenice</v>
      </c>
      <c r="E109" s="56" t="str">
        <f>'[13]Daily Roster'!$E109</f>
        <v>M.Tang</v>
      </c>
      <c r="F109" s="56" t="str">
        <f>'[13]Daily Roster'!$F109</f>
        <v>Alla</v>
      </c>
      <c r="G109" s="56" t="str">
        <f>'[13]Daily Roster'!$G109</f>
        <v>blank</v>
      </c>
      <c r="H109" s="56" t="str">
        <f>'[13]Daily Roster'!$H109</f>
        <v>Georgia</v>
      </c>
      <c r="I109" s="56" t="str">
        <f>'[13]Daily Roster'!$I109</f>
        <v>G.Wang</v>
      </c>
      <c r="J109" s="56" t="str">
        <f>'[13]Daily Roster'!$J109</f>
        <v>S.Rajendra</v>
      </c>
      <c r="K109" s="56" t="str">
        <f>'[13]Daily Roster'!$K109</f>
        <v>AndrewL</v>
      </c>
      <c r="L109" s="56" t="str">
        <f>'[13]Daily Roster'!$L109</f>
        <v>Noor</v>
      </c>
      <c r="M109" s="56" t="str">
        <f>'[13]Daily Roster'!$M109</f>
        <v>Roshny</v>
      </c>
      <c r="N109" s="56">
        <f>'[13]Daily Roster'!$N109</f>
        <v>0</v>
      </c>
      <c r="O109" s="56">
        <f>'[13]Daily Roster'!$O109</f>
        <v>0</v>
      </c>
      <c r="P109" s="56">
        <f>'[13]Daily Roster'!$P109</f>
        <v>0</v>
      </c>
      <c r="Q109" s="56">
        <f>'[13]Daily Roster'!$Q109</f>
        <v>0</v>
      </c>
      <c r="R109" s="56">
        <f>'[13]Daily Roster'!$R109</f>
        <v>0</v>
      </c>
      <c r="S109" s="56">
        <f>'[13]Daily Roster'!$S109</f>
        <v>0</v>
      </c>
      <c r="T109" s="56">
        <f>'[13]Daily Roster'!$T109</f>
        <v>0</v>
      </c>
    </row>
    <row r="110" spans="1:20" x14ac:dyDescent="0.3">
      <c r="A110" s="7">
        <v>43616</v>
      </c>
      <c r="B110" s="1" t="s">
        <v>4</v>
      </c>
      <c r="C110" s="56" t="str">
        <f>'[13]Daily Roster'!$C110</f>
        <v>Obaid</v>
      </c>
      <c r="D110" s="56" t="str">
        <f>'[13]Daily Roster'!$D110</f>
        <v>Berenice</v>
      </c>
      <c r="E110" s="56" t="str">
        <f>'[13]Daily Roster'!$E110</f>
        <v>M.Tang</v>
      </c>
      <c r="F110" s="56" t="str">
        <f>'[13]Daily Roster'!$F110</f>
        <v>qq</v>
      </c>
      <c r="G110" s="56" t="str">
        <f>'[13]Daily Roster'!$G110</f>
        <v>Lois</v>
      </c>
      <c r="H110" s="56" t="str">
        <f>'[13]Daily Roster'!$H110</f>
        <v>Georgia</v>
      </c>
      <c r="I110" s="56" t="str">
        <f>'[13]Daily Roster'!$I110</f>
        <v>G.Wang</v>
      </c>
      <c r="J110" s="56" t="str">
        <f>'[13]Daily Roster'!$J110</f>
        <v>S.Rajendra</v>
      </c>
      <c r="K110" s="56" t="str">
        <f>'[13]Daily Roster'!$K110</f>
        <v>AndrewL</v>
      </c>
      <c r="L110" s="56" t="str">
        <f>'[13]Daily Roster'!$L110</f>
        <v>Noor</v>
      </c>
      <c r="M110" s="56" t="str">
        <f>'[13]Daily Roster'!$M110</f>
        <v>Roshny</v>
      </c>
      <c r="N110" s="56">
        <f>'[13]Daily Roster'!$N110</f>
        <v>0</v>
      </c>
      <c r="O110" s="56">
        <f>'[13]Daily Roster'!$O110</f>
        <v>0</v>
      </c>
      <c r="P110" s="56">
        <f>'[13]Daily Roster'!$P110</f>
        <v>0</v>
      </c>
      <c r="Q110" s="56">
        <f>'[13]Daily Roster'!$Q110</f>
        <v>0</v>
      </c>
      <c r="R110" s="56">
        <f>'[13]Daily Roster'!$R110</f>
        <v>0</v>
      </c>
      <c r="S110" s="56">
        <f>'[13]Daily Roster'!$S110</f>
        <v>0</v>
      </c>
      <c r="T110" s="56">
        <f>'[13]Daily Roster'!$T110</f>
        <v>0</v>
      </c>
    </row>
    <row r="111" spans="1:20" x14ac:dyDescent="0.3">
      <c r="A111" s="7">
        <v>43619</v>
      </c>
      <c r="B111" s="1" t="s">
        <v>5</v>
      </c>
      <c r="C111" s="56" t="str">
        <f>'[13]Daily Roster'!$C111</f>
        <v>Obaid</v>
      </c>
      <c r="D111" s="56" t="str">
        <f>'[13]Daily Roster'!$D111</f>
        <v>Berenice</v>
      </c>
      <c r="E111" s="56" t="str">
        <f>'[13]Daily Roster'!$E111</f>
        <v>M.Tang</v>
      </c>
      <c r="F111" s="56" t="str">
        <f>'[13]Daily Roster'!$F111</f>
        <v>Alla</v>
      </c>
      <c r="G111" s="56" t="str">
        <f>'[13]Daily Roster'!$G111</f>
        <v>Lois</v>
      </c>
      <c r="H111" s="56" t="str">
        <f>'[13]Daily Roster'!$H111</f>
        <v>Georgia</v>
      </c>
      <c r="I111" s="56" t="str">
        <f>'[13]Daily Roster'!$I111</f>
        <v>G.Wang</v>
      </c>
      <c r="J111" s="56" t="str">
        <f>'[13]Daily Roster'!$J111</f>
        <v>S.Rajendra</v>
      </c>
      <c r="K111" s="56" t="str">
        <f>'[13]Daily Roster'!$K111</f>
        <v>AndrewL</v>
      </c>
      <c r="L111" s="56" t="str">
        <f>'[13]Daily Roster'!$L111</f>
        <v>Noor</v>
      </c>
      <c r="M111" s="56" t="str">
        <f>'[13]Daily Roster'!$M111</f>
        <v>Roshny</v>
      </c>
      <c r="N111" s="56">
        <f>'[13]Daily Roster'!$N111</f>
        <v>0</v>
      </c>
      <c r="O111" s="56">
        <f>'[13]Daily Roster'!$O111</f>
        <v>0</v>
      </c>
      <c r="P111" s="56">
        <f>'[13]Daily Roster'!$P111</f>
        <v>0</v>
      </c>
      <c r="Q111" s="56">
        <f>'[13]Daily Roster'!$Q111</f>
        <v>0</v>
      </c>
      <c r="R111" s="56">
        <f>'[13]Daily Roster'!$R111</f>
        <v>0</v>
      </c>
      <c r="S111" s="56">
        <f>'[13]Daily Roster'!$S111</f>
        <v>0</v>
      </c>
      <c r="T111" s="56">
        <f>'[13]Daily Roster'!$T111</f>
        <v>0</v>
      </c>
    </row>
    <row r="112" spans="1:20" x14ac:dyDescent="0.3">
      <c r="A112" s="7">
        <v>43620</v>
      </c>
      <c r="B112" s="1" t="s">
        <v>1</v>
      </c>
      <c r="C112" s="56" t="str">
        <f>'[13]Daily Roster'!$C112</f>
        <v>Obaid</v>
      </c>
      <c r="D112" s="56" t="str">
        <f>'[13]Daily Roster'!$D112</f>
        <v>Berenice</v>
      </c>
      <c r="E112" s="56" t="str">
        <f>'[13]Daily Roster'!$E112</f>
        <v>blank</v>
      </c>
      <c r="F112" s="56" t="str">
        <f>'[13]Daily Roster'!$F112</f>
        <v>Alla</v>
      </c>
      <c r="G112" s="56" t="str">
        <f>'[13]Daily Roster'!$G112</f>
        <v>Lois</v>
      </c>
      <c r="H112" s="56" t="str">
        <f>'[13]Daily Roster'!$H112</f>
        <v>Georgia</v>
      </c>
      <c r="I112" s="56" t="str">
        <f>'[13]Daily Roster'!$I112</f>
        <v>G.Wang</v>
      </c>
      <c r="J112" s="56" t="str">
        <f>'[13]Daily Roster'!$J112</f>
        <v>S.Rajendra</v>
      </c>
      <c r="K112" s="56" t="str">
        <f>'[13]Daily Roster'!$K112</f>
        <v>AndrewL</v>
      </c>
      <c r="L112" s="56" t="str">
        <f>'[13]Daily Roster'!$L112</f>
        <v>Noor</v>
      </c>
      <c r="M112" s="56" t="str">
        <f>'[13]Daily Roster'!$M112</f>
        <v>Roshny</v>
      </c>
      <c r="N112" s="56">
        <f>'[13]Daily Roster'!$N112</f>
        <v>0</v>
      </c>
      <c r="O112" s="56">
        <f>'[13]Daily Roster'!$O112</f>
        <v>0</v>
      </c>
      <c r="P112" s="56">
        <f>'[13]Daily Roster'!$P112</f>
        <v>0</v>
      </c>
      <c r="Q112" s="56">
        <f>'[13]Daily Roster'!$Q112</f>
        <v>0</v>
      </c>
      <c r="R112" s="56">
        <f>'[13]Daily Roster'!$R112</f>
        <v>0</v>
      </c>
      <c r="S112" s="56">
        <f>'[13]Daily Roster'!$S112</f>
        <v>0</v>
      </c>
      <c r="T112" s="56">
        <f>'[13]Daily Roster'!$T112</f>
        <v>0</v>
      </c>
    </row>
    <row r="113" spans="1:20" x14ac:dyDescent="0.3">
      <c r="A113" s="7">
        <v>43621</v>
      </c>
      <c r="B113" s="1" t="s">
        <v>2</v>
      </c>
      <c r="C113" s="56" t="str">
        <f>'[13]Daily Roster'!$C113</f>
        <v>Obaid</v>
      </c>
      <c r="D113" s="56" t="str">
        <f>'[13]Daily Roster'!$D113</f>
        <v>Berenice</v>
      </c>
      <c r="E113" s="56" t="str">
        <f>'[13]Daily Roster'!$E113</f>
        <v>M.Tang</v>
      </c>
      <c r="F113" s="56" t="str">
        <f>'[13]Daily Roster'!$F113</f>
        <v>qq</v>
      </c>
      <c r="G113" s="56" t="str">
        <f>'[13]Daily Roster'!$G113</f>
        <v>Lois</v>
      </c>
      <c r="H113" s="56" t="str">
        <f>'[13]Daily Roster'!$H113</f>
        <v>Georgia</v>
      </c>
      <c r="I113" s="56" t="str">
        <f>'[13]Daily Roster'!$I113</f>
        <v>Phuong</v>
      </c>
      <c r="J113" s="56" t="str">
        <f>'[13]Daily Roster'!$J113</f>
        <v>G.Wang</v>
      </c>
      <c r="K113" s="56" t="str">
        <f>'[13]Daily Roster'!$K113</f>
        <v>AndrewL</v>
      </c>
      <c r="L113" s="56" t="str">
        <f>'[13]Daily Roster'!$L113</f>
        <v>Noor</v>
      </c>
      <c r="M113" s="56" t="str">
        <f>'[13]Daily Roster'!$M113</f>
        <v>Roshny</v>
      </c>
      <c r="N113" s="56">
        <f>'[13]Daily Roster'!$N113</f>
        <v>0</v>
      </c>
      <c r="O113" s="56">
        <f>'[13]Daily Roster'!$O113</f>
        <v>0</v>
      </c>
      <c r="P113" s="56">
        <f>'[13]Daily Roster'!$P113</f>
        <v>0</v>
      </c>
      <c r="Q113" s="56">
        <f>'[13]Daily Roster'!$Q113</f>
        <v>0</v>
      </c>
      <c r="R113" s="56">
        <f>'[13]Daily Roster'!$R113</f>
        <v>0</v>
      </c>
      <c r="S113" s="56">
        <f>'[13]Daily Roster'!$S113</f>
        <v>0</v>
      </c>
      <c r="T113" s="56">
        <f>'[13]Daily Roster'!$T113</f>
        <v>0</v>
      </c>
    </row>
    <row r="114" spans="1:20" x14ac:dyDescent="0.3">
      <c r="A114" s="7">
        <v>43622</v>
      </c>
      <c r="B114" s="1" t="s">
        <v>3</v>
      </c>
      <c r="C114" s="56" t="str">
        <f>'[13]Daily Roster'!$C114</f>
        <v>Obaid</v>
      </c>
      <c r="D114" s="56" t="str">
        <f>'[13]Daily Roster'!$D114</f>
        <v>Berenice</v>
      </c>
      <c r="E114" s="56" t="str">
        <f>'[13]Daily Roster'!$E114</f>
        <v>M.Tang</v>
      </c>
      <c r="F114" s="56" t="str">
        <f>'[13]Daily Roster'!$F114</f>
        <v>Alla</v>
      </c>
      <c r="G114" s="56" t="str">
        <f>'[13]Daily Roster'!$G114</f>
        <v>Lois</v>
      </c>
      <c r="H114" s="56" t="str">
        <f>'[13]Daily Roster'!$H114</f>
        <v>Georgia</v>
      </c>
      <c r="I114" s="56" t="str">
        <f>'[13]Daily Roster'!$I114</f>
        <v>G.Wang</v>
      </c>
      <c r="J114" s="56" t="str">
        <f>'[13]Daily Roster'!$J114</f>
        <v>S.Rajendra</v>
      </c>
      <c r="K114" s="56" t="str">
        <f>'[13]Daily Roster'!$K114</f>
        <v>AndrewL</v>
      </c>
      <c r="L114" s="56" t="str">
        <f>'[13]Daily Roster'!$L114</f>
        <v>Noor</v>
      </c>
      <c r="M114" s="56" t="str">
        <f>'[13]Daily Roster'!$M114</f>
        <v>Roshny</v>
      </c>
      <c r="N114" s="56">
        <f>'[13]Daily Roster'!$N114</f>
        <v>0</v>
      </c>
      <c r="O114" s="56">
        <f>'[13]Daily Roster'!$O114</f>
        <v>0</v>
      </c>
      <c r="P114" s="56">
        <f>'[13]Daily Roster'!$P114</f>
        <v>0</v>
      </c>
      <c r="Q114" s="56">
        <f>'[13]Daily Roster'!$Q114</f>
        <v>0</v>
      </c>
      <c r="R114" s="56">
        <f>'[13]Daily Roster'!$R114</f>
        <v>0</v>
      </c>
      <c r="S114" s="56">
        <f>'[13]Daily Roster'!$S114</f>
        <v>0</v>
      </c>
      <c r="T114" s="56">
        <f>'[13]Daily Roster'!$T114</f>
        <v>0</v>
      </c>
    </row>
    <row r="115" spans="1:20" x14ac:dyDescent="0.3">
      <c r="A115" s="7">
        <v>43623</v>
      </c>
      <c r="B115" s="1" t="s">
        <v>4</v>
      </c>
      <c r="C115" s="56" t="str">
        <f>'[13]Daily Roster'!$C115</f>
        <v>Obaid</v>
      </c>
      <c r="D115" s="56" t="str">
        <f>'[13]Daily Roster'!$D115</f>
        <v>Berenice</v>
      </c>
      <c r="E115" s="56" t="str">
        <f>'[13]Daily Roster'!$E115</f>
        <v>M.Tang</v>
      </c>
      <c r="F115" s="56" t="str">
        <f>'[13]Daily Roster'!$F115</f>
        <v>qq</v>
      </c>
      <c r="G115" s="56" t="str">
        <f>'[13]Daily Roster'!$G115</f>
        <v>Lois</v>
      </c>
      <c r="H115" s="56" t="str">
        <f>'[13]Daily Roster'!$H115</f>
        <v>Georgia</v>
      </c>
      <c r="I115" s="56" t="str">
        <f>'[13]Daily Roster'!$I115</f>
        <v>G.Wang</v>
      </c>
      <c r="J115" s="56" t="str">
        <f>'[13]Daily Roster'!$J115</f>
        <v>S.Rajendra</v>
      </c>
      <c r="K115" s="56" t="str">
        <f>'[13]Daily Roster'!$K115</f>
        <v>AndrewL</v>
      </c>
      <c r="L115" s="56" t="str">
        <f>'[13]Daily Roster'!$L115</f>
        <v>Noor</v>
      </c>
      <c r="M115" s="56" t="str">
        <f>'[13]Daily Roster'!$M115</f>
        <v>Roshny</v>
      </c>
      <c r="N115" s="56">
        <f>'[13]Daily Roster'!$N115</f>
        <v>0</v>
      </c>
      <c r="O115" s="56">
        <f>'[13]Daily Roster'!$O115</f>
        <v>0</v>
      </c>
      <c r="P115" s="56">
        <f>'[13]Daily Roster'!$P115</f>
        <v>0</v>
      </c>
      <c r="Q115" s="56">
        <f>'[13]Daily Roster'!$Q115</f>
        <v>0</v>
      </c>
      <c r="R115" s="56">
        <f>'[13]Daily Roster'!$R115</f>
        <v>0</v>
      </c>
      <c r="S115" s="56">
        <f>'[13]Daily Roster'!$S115</f>
        <v>0</v>
      </c>
      <c r="T115" s="56">
        <f>'[13]Daily Roster'!$T115</f>
        <v>0</v>
      </c>
    </row>
    <row r="116" spans="1:20" x14ac:dyDescent="0.3">
      <c r="A116" s="7">
        <v>43626</v>
      </c>
      <c r="B116" s="1" t="s">
        <v>5</v>
      </c>
      <c r="C116" s="56" t="str">
        <f>'[13]Daily Roster'!$C116</f>
        <v>Obaid</v>
      </c>
      <c r="D116" s="56" t="str">
        <f>'[13]Daily Roster'!$D116</f>
        <v>Berenice</v>
      </c>
      <c r="E116" s="56" t="str">
        <f>'[13]Daily Roster'!$E116</f>
        <v>M.Tang</v>
      </c>
      <c r="F116" s="56" t="str">
        <f>'[13]Daily Roster'!$F116</f>
        <v>Alla</v>
      </c>
      <c r="G116" s="56" t="str">
        <f>'[13]Daily Roster'!$G116</f>
        <v>Lois</v>
      </c>
      <c r="H116" s="56" t="str">
        <f>'[13]Daily Roster'!$H116</f>
        <v>Georgia</v>
      </c>
      <c r="I116" s="56" t="str">
        <f>'[13]Daily Roster'!$I116</f>
        <v>G.Wang</v>
      </c>
      <c r="J116" s="56" t="str">
        <f>'[13]Daily Roster'!$J116</f>
        <v>S.Rajendra</v>
      </c>
      <c r="K116" s="56" t="str">
        <f>'[13]Daily Roster'!$K116</f>
        <v>AndrewL</v>
      </c>
      <c r="L116" s="56" t="str">
        <f>'[13]Daily Roster'!$L116</f>
        <v>Noor</v>
      </c>
      <c r="M116" s="56" t="str">
        <f>'[13]Daily Roster'!$M116</f>
        <v>Jesslyn</v>
      </c>
      <c r="N116" s="56">
        <f>'[13]Daily Roster'!$N116</f>
        <v>0</v>
      </c>
      <c r="O116" s="56">
        <f>'[13]Daily Roster'!$O116</f>
        <v>0</v>
      </c>
      <c r="P116" s="56">
        <f>'[13]Daily Roster'!$P116</f>
        <v>0</v>
      </c>
      <c r="Q116" s="56">
        <f>'[13]Daily Roster'!$Q116</f>
        <v>0</v>
      </c>
      <c r="R116" s="56">
        <f>'[13]Daily Roster'!$R116</f>
        <v>0</v>
      </c>
      <c r="S116" s="56">
        <f>'[13]Daily Roster'!$S116</f>
        <v>0</v>
      </c>
      <c r="T116" s="56">
        <f>'[13]Daily Roster'!$T116</f>
        <v>0</v>
      </c>
    </row>
    <row r="117" spans="1:20" x14ac:dyDescent="0.3">
      <c r="A117" s="7">
        <v>43627</v>
      </c>
      <c r="B117" s="1" t="s">
        <v>1</v>
      </c>
      <c r="C117" s="56" t="str">
        <f>'[13]Daily Roster'!$C117</f>
        <v>Obaid</v>
      </c>
      <c r="D117" s="56" t="str">
        <f>'[13]Daily Roster'!$D117</f>
        <v>Berenice</v>
      </c>
      <c r="E117" s="56" t="str">
        <f>'[13]Daily Roster'!$E117</f>
        <v>blank</v>
      </c>
      <c r="F117" s="56" t="str">
        <f>'[13]Daily Roster'!$F117</f>
        <v>Alla</v>
      </c>
      <c r="G117" s="56" t="str">
        <f>'[13]Daily Roster'!$G117</f>
        <v>Lois</v>
      </c>
      <c r="H117" s="56" t="str">
        <f>'[13]Daily Roster'!$H117</f>
        <v>Georgia</v>
      </c>
      <c r="I117" s="56" t="str">
        <f>'[13]Daily Roster'!$I117</f>
        <v>G.Wang</v>
      </c>
      <c r="J117" s="56" t="str">
        <f>'[13]Daily Roster'!$J117</f>
        <v>S.Rajendra</v>
      </c>
      <c r="K117" s="56" t="str">
        <f>'[13]Daily Roster'!$K117</f>
        <v>AndrewL</v>
      </c>
      <c r="L117" s="56" t="str">
        <f>'[13]Daily Roster'!$L117</f>
        <v>Noor</v>
      </c>
      <c r="M117" s="56" t="str">
        <f>'[13]Daily Roster'!$M117</f>
        <v>Jesslyn</v>
      </c>
      <c r="N117" s="56">
        <f>'[13]Daily Roster'!$N117</f>
        <v>0</v>
      </c>
      <c r="O117" s="56">
        <f>'[13]Daily Roster'!$O117</f>
        <v>0</v>
      </c>
      <c r="P117" s="56">
        <f>'[13]Daily Roster'!$P117</f>
        <v>0</v>
      </c>
      <c r="Q117" s="56">
        <f>'[13]Daily Roster'!$Q117</f>
        <v>0</v>
      </c>
      <c r="R117" s="56">
        <f>'[13]Daily Roster'!$R117</f>
        <v>0</v>
      </c>
      <c r="S117" s="56">
        <f>'[13]Daily Roster'!$S117</f>
        <v>0</v>
      </c>
      <c r="T117" s="56">
        <f>'[13]Daily Roster'!$T117</f>
        <v>0</v>
      </c>
    </row>
    <row r="118" spans="1:20" x14ac:dyDescent="0.3">
      <c r="A118" s="7">
        <v>43628</v>
      </c>
      <c r="B118" s="1" t="s">
        <v>2</v>
      </c>
      <c r="C118" s="56" t="str">
        <f>'[13]Daily Roster'!$C118</f>
        <v>Obaid</v>
      </c>
      <c r="D118" s="56" t="str">
        <f>'[13]Daily Roster'!$D118</f>
        <v>Berenice</v>
      </c>
      <c r="E118" s="56" t="str">
        <f>'[13]Daily Roster'!$E118</f>
        <v>M.Tang</v>
      </c>
      <c r="F118" s="56" t="str">
        <f>'[13]Daily Roster'!$F118</f>
        <v>qq</v>
      </c>
      <c r="G118" s="56" t="str">
        <f>'[13]Daily Roster'!$G118</f>
        <v>Lois</v>
      </c>
      <c r="H118" s="56" t="str">
        <f>'[13]Daily Roster'!$H118</f>
        <v>Georgia</v>
      </c>
      <c r="I118" s="56" t="str">
        <f>'[13]Daily Roster'!$I118</f>
        <v>G.Wang</v>
      </c>
      <c r="J118" s="56" t="str">
        <f>'[13]Daily Roster'!$J118</f>
        <v>G.Wang</v>
      </c>
      <c r="K118" s="56" t="str">
        <f>'[13]Daily Roster'!$K118</f>
        <v>AndrewL</v>
      </c>
      <c r="L118" s="56" t="str">
        <f>'[13]Daily Roster'!$L118</f>
        <v>Noor</v>
      </c>
      <c r="M118" s="56" t="str">
        <f>'[13]Daily Roster'!$M118</f>
        <v>Jesslyn</v>
      </c>
      <c r="N118" s="56">
        <f>'[13]Daily Roster'!$N118</f>
        <v>0</v>
      </c>
      <c r="O118" s="56">
        <f>'[13]Daily Roster'!$O118</f>
        <v>0</v>
      </c>
      <c r="P118" s="56">
        <f>'[13]Daily Roster'!$P118</f>
        <v>0</v>
      </c>
      <c r="Q118" s="56">
        <f>'[13]Daily Roster'!$Q118</f>
        <v>0</v>
      </c>
      <c r="R118" s="56">
        <f>'[13]Daily Roster'!$R118</f>
        <v>0</v>
      </c>
      <c r="S118" s="56">
        <f>'[13]Daily Roster'!$S118</f>
        <v>0</v>
      </c>
      <c r="T118" s="56">
        <f>'[13]Daily Roster'!$T118</f>
        <v>0</v>
      </c>
    </row>
    <row r="119" spans="1:20" x14ac:dyDescent="0.3">
      <c r="A119" s="7">
        <v>43629</v>
      </c>
      <c r="B119" s="1" t="s">
        <v>3</v>
      </c>
      <c r="C119" s="56" t="str">
        <f>'[13]Daily Roster'!$C119</f>
        <v>Obaid</v>
      </c>
      <c r="D119" s="56" t="str">
        <f>'[13]Daily Roster'!$D119</f>
        <v>Berenice</v>
      </c>
      <c r="E119" s="56" t="str">
        <f>'[13]Daily Roster'!$E119</f>
        <v>M.Tang</v>
      </c>
      <c r="F119" s="56" t="str">
        <f>'[13]Daily Roster'!$F119</f>
        <v>Alla</v>
      </c>
      <c r="G119" s="56" t="str">
        <f>'[13]Daily Roster'!$G119</f>
        <v>Lois</v>
      </c>
      <c r="H119" s="56" t="str">
        <f>'[13]Daily Roster'!$H119</f>
        <v>Georgia</v>
      </c>
      <c r="I119" s="56" t="str">
        <f>'[13]Daily Roster'!$I119</f>
        <v>G.Wang</v>
      </c>
      <c r="J119" s="56" t="str">
        <f>'[13]Daily Roster'!$J119</f>
        <v>S.Rajendra</v>
      </c>
      <c r="K119" s="56" t="str">
        <f>'[13]Daily Roster'!$K119</f>
        <v>AndrewL</v>
      </c>
      <c r="L119" s="56" t="str">
        <f>'[13]Daily Roster'!$L119</f>
        <v>Noor</v>
      </c>
      <c r="M119" s="56" t="str">
        <f>'[13]Daily Roster'!$M119</f>
        <v>Jesslyn</v>
      </c>
      <c r="N119" s="56">
        <f>'[13]Daily Roster'!$N119</f>
        <v>0</v>
      </c>
      <c r="O119" s="56">
        <f>'[13]Daily Roster'!$O119</f>
        <v>0</v>
      </c>
      <c r="P119" s="56">
        <f>'[13]Daily Roster'!$P119</f>
        <v>0</v>
      </c>
      <c r="Q119" s="56">
        <f>'[13]Daily Roster'!$Q119</f>
        <v>0</v>
      </c>
      <c r="R119" s="56">
        <f>'[13]Daily Roster'!$R119</f>
        <v>0</v>
      </c>
      <c r="S119" s="56">
        <f>'[13]Daily Roster'!$S119</f>
        <v>0</v>
      </c>
      <c r="T119" s="56">
        <f>'[13]Daily Roster'!$T119</f>
        <v>0</v>
      </c>
    </row>
    <row r="120" spans="1:20" x14ac:dyDescent="0.3">
      <c r="A120" s="7">
        <v>43630</v>
      </c>
      <c r="B120" s="1" t="s">
        <v>4</v>
      </c>
      <c r="C120" s="56" t="str">
        <f>'[13]Daily Roster'!$C120</f>
        <v>Obaid</v>
      </c>
      <c r="D120" s="56" t="str">
        <f>'[13]Daily Roster'!$D120</f>
        <v>Berenice</v>
      </c>
      <c r="E120" s="56" t="str">
        <f>'[13]Daily Roster'!$E120</f>
        <v>M.Tang</v>
      </c>
      <c r="F120" s="56" t="str">
        <f>'[13]Daily Roster'!$F120</f>
        <v>qq</v>
      </c>
      <c r="G120" s="56" t="str">
        <f>'[13]Daily Roster'!$G120</f>
        <v>Lois</v>
      </c>
      <c r="H120" s="56" t="str">
        <f>'[13]Daily Roster'!$H120</f>
        <v>Georgia</v>
      </c>
      <c r="I120" s="56" t="str">
        <f>'[13]Daily Roster'!$I120</f>
        <v>G.Wang</v>
      </c>
      <c r="J120" s="56" t="str">
        <f>'[13]Daily Roster'!$J120</f>
        <v>S.Rajendra</v>
      </c>
      <c r="K120" s="56" t="str">
        <f>'[13]Daily Roster'!$K120</f>
        <v>AndrewL</v>
      </c>
      <c r="L120" s="56" t="str">
        <f>'[13]Daily Roster'!$L120</f>
        <v>Noor</v>
      </c>
      <c r="M120" s="56" t="str">
        <f>'[13]Daily Roster'!$M120</f>
        <v>Jesslyn</v>
      </c>
      <c r="N120" s="56">
        <f>'[13]Daily Roster'!$N120</f>
        <v>0</v>
      </c>
      <c r="O120" s="56">
        <f>'[13]Daily Roster'!$O120</f>
        <v>0</v>
      </c>
      <c r="P120" s="56">
        <f>'[13]Daily Roster'!$P120</f>
        <v>0</v>
      </c>
      <c r="Q120" s="56">
        <f>'[13]Daily Roster'!$Q120</f>
        <v>0</v>
      </c>
      <c r="R120" s="56">
        <f>'[13]Daily Roster'!$R120</f>
        <v>0</v>
      </c>
      <c r="S120" s="56">
        <f>'[13]Daily Roster'!$S120</f>
        <v>0</v>
      </c>
      <c r="T120" s="56">
        <f>'[13]Daily Roster'!$T120</f>
        <v>0</v>
      </c>
    </row>
    <row r="121" spans="1:20" x14ac:dyDescent="0.3">
      <c r="A121" s="7">
        <v>43633</v>
      </c>
      <c r="B121" s="1" t="s">
        <v>5</v>
      </c>
      <c r="C121" s="56" t="str">
        <f>'[13]Daily Roster'!$C121</f>
        <v>Obaid</v>
      </c>
      <c r="D121" s="56" t="str">
        <f>'[13]Daily Roster'!$D121</f>
        <v>Berenice</v>
      </c>
      <c r="E121" s="56" t="str">
        <f>'[13]Daily Roster'!$E121</f>
        <v>M.Tang</v>
      </c>
      <c r="F121" s="56" t="str">
        <f>'[13]Daily Roster'!$F121</f>
        <v>Alla</v>
      </c>
      <c r="G121" s="56" t="str">
        <f>'[13]Daily Roster'!$G121</f>
        <v>Lois</v>
      </c>
      <c r="H121" s="56" t="str">
        <f>'[13]Daily Roster'!$H121</f>
        <v>Georgia</v>
      </c>
      <c r="I121" s="56" t="str">
        <f>'[13]Daily Roster'!$I121</f>
        <v>G.Wang</v>
      </c>
      <c r="J121" s="56" t="str">
        <f>'[13]Daily Roster'!$J121</f>
        <v>S.Rajendra</v>
      </c>
      <c r="K121" s="56" t="str">
        <f>'[13]Daily Roster'!$K121</f>
        <v>AndrewL</v>
      </c>
      <c r="L121" s="56" t="str">
        <f>'[13]Daily Roster'!$L121</f>
        <v>Noor</v>
      </c>
      <c r="M121" s="56" t="str">
        <f>'[13]Daily Roster'!$M121</f>
        <v>Jesslyn</v>
      </c>
      <c r="N121" s="56">
        <f>'[13]Daily Roster'!$N121</f>
        <v>0</v>
      </c>
      <c r="O121" s="56">
        <f>'[13]Daily Roster'!$O121</f>
        <v>0</v>
      </c>
      <c r="P121" s="56">
        <f>'[13]Daily Roster'!$P121</f>
        <v>0</v>
      </c>
      <c r="Q121" s="56">
        <f>'[13]Daily Roster'!$Q121</f>
        <v>0</v>
      </c>
      <c r="R121" s="56">
        <f>'[13]Daily Roster'!$R121</f>
        <v>0</v>
      </c>
      <c r="S121" s="56">
        <f>'[13]Daily Roster'!$S121</f>
        <v>0</v>
      </c>
      <c r="T121" s="56">
        <f>'[13]Daily Roster'!$T121</f>
        <v>0</v>
      </c>
    </row>
    <row r="122" spans="1:20" x14ac:dyDescent="0.3">
      <c r="A122" s="7">
        <v>43634</v>
      </c>
      <c r="B122" s="1" t="s">
        <v>1</v>
      </c>
      <c r="C122" s="56" t="str">
        <f>'[13]Daily Roster'!$C122</f>
        <v>Obaid</v>
      </c>
      <c r="D122" s="56" t="str">
        <f>'[13]Daily Roster'!$D122</f>
        <v>Berenice</v>
      </c>
      <c r="E122" s="56" t="str">
        <f>'[13]Daily Roster'!$E122</f>
        <v>blank</v>
      </c>
      <c r="F122" s="56" t="str">
        <f>'[13]Daily Roster'!$F122</f>
        <v>Alla</v>
      </c>
      <c r="G122" s="56" t="str">
        <f>'[13]Daily Roster'!$G122</f>
        <v>Lois</v>
      </c>
      <c r="H122" s="56" t="str">
        <f>'[13]Daily Roster'!$H122</f>
        <v>Georgia</v>
      </c>
      <c r="I122" s="56" t="str">
        <f>'[13]Daily Roster'!$I122</f>
        <v>G.Wang</v>
      </c>
      <c r="J122" s="56" t="str">
        <f>'[13]Daily Roster'!$J122</f>
        <v>S.Rajendra</v>
      </c>
      <c r="K122" s="56" t="str">
        <f>'[13]Daily Roster'!$K122</f>
        <v>AndrewL</v>
      </c>
      <c r="L122" s="56" t="str">
        <f>'[13]Daily Roster'!$L122</f>
        <v>Noor</v>
      </c>
      <c r="M122" s="56" t="str">
        <f>'[13]Daily Roster'!$M122</f>
        <v>Jesslyn</v>
      </c>
      <c r="N122" s="56">
        <f>'[13]Daily Roster'!$N122</f>
        <v>0</v>
      </c>
      <c r="O122" s="56">
        <f>'[13]Daily Roster'!$O122</f>
        <v>0</v>
      </c>
      <c r="P122" s="56">
        <f>'[13]Daily Roster'!$P122</f>
        <v>0</v>
      </c>
      <c r="Q122" s="56">
        <f>'[13]Daily Roster'!$Q122</f>
        <v>0</v>
      </c>
      <c r="R122" s="56">
        <f>'[13]Daily Roster'!$R122</f>
        <v>0</v>
      </c>
      <c r="S122" s="56">
        <f>'[13]Daily Roster'!$S122</f>
        <v>0</v>
      </c>
      <c r="T122" s="56">
        <f>'[13]Daily Roster'!$T122</f>
        <v>0</v>
      </c>
    </row>
    <row r="123" spans="1:20" x14ac:dyDescent="0.3">
      <c r="A123" s="7">
        <v>43635</v>
      </c>
      <c r="B123" s="1" t="s">
        <v>2</v>
      </c>
      <c r="C123" s="56" t="str">
        <f>'[13]Daily Roster'!$C123</f>
        <v>Obaid</v>
      </c>
      <c r="D123" s="56" t="str">
        <f>'[13]Daily Roster'!$D123</f>
        <v>Berenice</v>
      </c>
      <c r="E123" s="56" t="str">
        <f>'[13]Daily Roster'!$E123</f>
        <v>M.Tang</v>
      </c>
      <c r="F123" s="56" t="str">
        <f>'[13]Daily Roster'!$F123</f>
        <v>qq</v>
      </c>
      <c r="G123" s="56" t="str">
        <f>'[13]Daily Roster'!$G123</f>
        <v>Lois</v>
      </c>
      <c r="H123" s="56" t="str">
        <f>'[13]Daily Roster'!$H123</f>
        <v>Georgia</v>
      </c>
      <c r="I123" s="56" t="str">
        <f>'[13]Daily Roster'!$I123</f>
        <v>Phuong</v>
      </c>
      <c r="J123" s="56" t="str">
        <f>'[13]Daily Roster'!$J123</f>
        <v>G.Wang</v>
      </c>
      <c r="K123" s="56" t="str">
        <f>'[13]Daily Roster'!$K123</f>
        <v>AndrewL</v>
      </c>
      <c r="L123" s="56" t="str">
        <f>'[13]Daily Roster'!$L123</f>
        <v>Noor</v>
      </c>
      <c r="M123" s="56" t="str">
        <f>'[13]Daily Roster'!$M123</f>
        <v>Jesslyn</v>
      </c>
      <c r="N123" s="56">
        <f>'[13]Daily Roster'!$N123</f>
        <v>0</v>
      </c>
      <c r="O123" s="56">
        <f>'[13]Daily Roster'!$O123</f>
        <v>0</v>
      </c>
      <c r="P123" s="56">
        <f>'[13]Daily Roster'!$P123</f>
        <v>0</v>
      </c>
      <c r="Q123" s="56">
        <f>'[13]Daily Roster'!$Q123</f>
        <v>0</v>
      </c>
      <c r="R123" s="56">
        <f>'[13]Daily Roster'!$R123</f>
        <v>0</v>
      </c>
      <c r="S123" s="56">
        <f>'[13]Daily Roster'!$S123</f>
        <v>0</v>
      </c>
      <c r="T123" s="56">
        <f>'[13]Daily Roster'!$T123</f>
        <v>0</v>
      </c>
    </row>
    <row r="124" spans="1:20" x14ac:dyDescent="0.3">
      <c r="A124" s="7">
        <v>43636</v>
      </c>
      <c r="B124" s="1" t="s">
        <v>3</v>
      </c>
      <c r="C124" s="56" t="str">
        <f>'[13]Daily Roster'!$C124</f>
        <v>Obaid</v>
      </c>
      <c r="D124" s="56" t="str">
        <f>'[13]Daily Roster'!$D124</f>
        <v>Berenice</v>
      </c>
      <c r="E124" s="56" t="str">
        <f>'[13]Daily Roster'!$E124</f>
        <v>M.Tang</v>
      </c>
      <c r="F124" s="56" t="str">
        <f>'[13]Daily Roster'!$F124</f>
        <v>Alla</v>
      </c>
      <c r="G124" s="56" t="str">
        <f>'[13]Daily Roster'!$G124</f>
        <v>Lois</v>
      </c>
      <c r="H124" s="56" t="str">
        <f>'[13]Daily Roster'!$H124</f>
        <v>Georgia</v>
      </c>
      <c r="I124" s="56" t="str">
        <f>'[13]Daily Roster'!$I124</f>
        <v>G.Wang</v>
      </c>
      <c r="J124" s="56" t="str">
        <f>'[13]Daily Roster'!$J124</f>
        <v>S.Rajendra</v>
      </c>
      <c r="K124" s="56" t="str">
        <f>'[13]Daily Roster'!$K124</f>
        <v>AndrewL</v>
      </c>
      <c r="L124" s="56" t="str">
        <f>'[13]Daily Roster'!$L124</f>
        <v>Noor</v>
      </c>
      <c r="M124" s="56" t="str">
        <f>'[13]Daily Roster'!$M124</f>
        <v>Jesslyn</v>
      </c>
      <c r="N124" s="56">
        <f>'[13]Daily Roster'!$N124</f>
        <v>0</v>
      </c>
      <c r="O124" s="56">
        <f>'[13]Daily Roster'!$O124</f>
        <v>0</v>
      </c>
      <c r="P124" s="56">
        <f>'[13]Daily Roster'!$P124</f>
        <v>0</v>
      </c>
      <c r="Q124" s="56">
        <f>'[13]Daily Roster'!$Q124</f>
        <v>0</v>
      </c>
      <c r="R124" s="56">
        <f>'[13]Daily Roster'!$R124</f>
        <v>0</v>
      </c>
      <c r="S124" s="56">
        <f>'[13]Daily Roster'!$S124</f>
        <v>0</v>
      </c>
      <c r="T124" s="56">
        <f>'[13]Daily Roster'!$T124</f>
        <v>0</v>
      </c>
    </row>
    <row r="125" spans="1:20" x14ac:dyDescent="0.3">
      <c r="A125" s="7">
        <v>43637</v>
      </c>
      <c r="B125" s="1" t="s">
        <v>4</v>
      </c>
      <c r="C125" s="56" t="str">
        <f>'[13]Daily Roster'!$C125</f>
        <v>Obaid</v>
      </c>
      <c r="D125" s="56" t="str">
        <f>'[13]Daily Roster'!$D125</f>
        <v>Berenice</v>
      </c>
      <c r="E125" s="56" t="str">
        <f>'[13]Daily Roster'!$E125</f>
        <v>M.Tang</v>
      </c>
      <c r="F125" s="56" t="str">
        <f>'[13]Daily Roster'!$F125</f>
        <v>qq</v>
      </c>
      <c r="G125" s="56" t="str">
        <f>'[13]Daily Roster'!$G125</f>
        <v>Lois</v>
      </c>
      <c r="H125" s="56" t="str">
        <f>'[13]Daily Roster'!$H125</f>
        <v>Georgia</v>
      </c>
      <c r="I125" s="56" t="str">
        <f>'[13]Daily Roster'!$I125</f>
        <v>G.Wang</v>
      </c>
      <c r="J125" s="56" t="str">
        <f>'[13]Daily Roster'!$J125</f>
        <v>S.Rajendra</v>
      </c>
      <c r="K125" s="56" t="str">
        <f>'[13]Daily Roster'!$K125</f>
        <v>AndrewL</v>
      </c>
      <c r="L125" s="56" t="str">
        <f>'[13]Daily Roster'!$L125</f>
        <v>Noor</v>
      </c>
      <c r="M125" s="56" t="str">
        <f>'[13]Daily Roster'!$M125</f>
        <v>Jesslyn</v>
      </c>
      <c r="N125" s="56">
        <f>'[13]Daily Roster'!$N125</f>
        <v>0</v>
      </c>
      <c r="O125" s="56">
        <f>'[13]Daily Roster'!$O125</f>
        <v>0</v>
      </c>
      <c r="P125" s="56">
        <f>'[13]Daily Roster'!$P125</f>
        <v>0</v>
      </c>
      <c r="Q125" s="56">
        <f>'[13]Daily Roster'!$Q125</f>
        <v>0</v>
      </c>
      <c r="R125" s="56">
        <f>'[13]Daily Roster'!$R125</f>
        <v>0</v>
      </c>
      <c r="S125" s="56">
        <f>'[13]Daily Roster'!$S125</f>
        <v>0</v>
      </c>
      <c r="T125" s="56">
        <f>'[13]Daily Roster'!$T125</f>
        <v>0</v>
      </c>
    </row>
    <row r="126" spans="1:20" x14ac:dyDescent="0.3">
      <c r="A126" s="7">
        <v>43640</v>
      </c>
      <c r="B126" s="1" t="s">
        <v>5</v>
      </c>
      <c r="C126" s="56" t="str">
        <f>'[13]Daily Roster'!$C126</f>
        <v>Obaid</v>
      </c>
      <c r="D126" s="56" t="str">
        <f>'[13]Daily Roster'!$D126</f>
        <v>Berenice</v>
      </c>
      <c r="E126" s="56" t="str">
        <f>'[13]Daily Roster'!$E126</f>
        <v>M.Tang</v>
      </c>
      <c r="F126" s="56" t="str">
        <f>'[13]Daily Roster'!$F126</f>
        <v>Alla</v>
      </c>
      <c r="G126" s="56" t="str">
        <f>'[13]Daily Roster'!$G126</f>
        <v>Lois</v>
      </c>
      <c r="H126" s="56" t="str">
        <f>'[13]Daily Roster'!$H126</f>
        <v>Georgia</v>
      </c>
      <c r="I126" s="56" t="str">
        <f>'[13]Daily Roster'!$I126</f>
        <v>G.Wang</v>
      </c>
      <c r="J126" s="56" t="str">
        <f>'[13]Daily Roster'!$J126</f>
        <v>S.Rajendra</v>
      </c>
      <c r="K126" s="56" t="str">
        <f>'[13]Daily Roster'!$K126</f>
        <v>AndrewL</v>
      </c>
      <c r="L126" s="56" t="str">
        <f>'[13]Daily Roster'!$L126</f>
        <v>Noor</v>
      </c>
      <c r="M126" s="56" t="str">
        <f>'[13]Daily Roster'!$M126</f>
        <v>Jesslyn</v>
      </c>
      <c r="N126" s="56">
        <f>'[13]Daily Roster'!$N126</f>
        <v>0</v>
      </c>
      <c r="O126" s="56">
        <f>'[13]Daily Roster'!$O126</f>
        <v>0</v>
      </c>
      <c r="P126" s="56">
        <f>'[13]Daily Roster'!$P126</f>
        <v>0</v>
      </c>
      <c r="Q126" s="56">
        <f>'[13]Daily Roster'!$Q126</f>
        <v>0</v>
      </c>
      <c r="R126" s="56">
        <f>'[13]Daily Roster'!$R126</f>
        <v>0</v>
      </c>
      <c r="S126" s="56">
        <f>'[13]Daily Roster'!$S126</f>
        <v>0</v>
      </c>
      <c r="T126" s="56">
        <f>'[13]Daily Roster'!$T126</f>
        <v>0</v>
      </c>
    </row>
    <row r="127" spans="1:20" x14ac:dyDescent="0.3">
      <c r="A127" s="7">
        <v>43641</v>
      </c>
      <c r="B127" s="1" t="s">
        <v>1</v>
      </c>
      <c r="C127" s="56" t="str">
        <f>'[13]Daily Roster'!$C127</f>
        <v>Obaid</v>
      </c>
      <c r="D127" s="56" t="str">
        <f>'[13]Daily Roster'!$D127</f>
        <v>Berenice</v>
      </c>
      <c r="E127" s="56" t="str">
        <f>'[13]Daily Roster'!$E127</f>
        <v>blank</v>
      </c>
      <c r="F127" s="56" t="str">
        <f>'[13]Daily Roster'!$F127</f>
        <v>Alla</v>
      </c>
      <c r="G127" s="56" t="str">
        <f>'[13]Daily Roster'!$G127</f>
        <v>Lois</v>
      </c>
      <c r="H127" s="56" t="str">
        <f>'[13]Daily Roster'!$H127</f>
        <v>Georgia</v>
      </c>
      <c r="I127" s="56" t="str">
        <f>'[13]Daily Roster'!$I127</f>
        <v>G.Wang</v>
      </c>
      <c r="J127" s="56" t="str">
        <f>'[13]Daily Roster'!$J127</f>
        <v>S.Rajendra</v>
      </c>
      <c r="K127" s="56" t="str">
        <f>'[13]Daily Roster'!$K127</f>
        <v>AndrewL</v>
      </c>
      <c r="L127" s="56" t="str">
        <f>'[13]Daily Roster'!$L127</f>
        <v>Noor</v>
      </c>
      <c r="M127" s="56" t="str">
        <f>'[13]Daily Roster'!$M127</f>
        <v>Jesslyn</v>
      </c>
      <c r="N127" s="56">
        <f>'[13]Daily Roster'!$N127</f>
        <v>0</v>
      </c>
      <c r="O127" s="56">
        <f>'[13]Daily Roster'!$O127</f>
        <v>0</v>
      </c>
      <c r="P127" s="56">
        <f>'[13]Daily Roster'!$P127</f>
        <v>0</v>
      </c>
      <c r="Q127" s="56">
        <f>'[13]Daily Roster'!$Q127</f>
        <v>0</v>
      </c>
      <c r="R127" s="56">
        <f>'[13]Daily Roster'!$R127</f>
        <v>0</v>
      </c>
      <c r="S127" s="56">
        <f>'[13]Daily Roster'!$S127</f>
        <v>0</v>
      </c>
      <c r="T127" s="56">
        <f>'[13]Daily Roster'!$T127</f>
        <v>0</v>
      </c>
    </row>
    <row r="128" spans="1:20" x14ac:dyDescent="0.3">
      <c r="A128" s="7">
        <v>43642</v>
      </c>
      <c r="B128" s="1" t="s">
        <v>2</v>
      </c>
      <c r="C128" s="56" t="str">
        <f>'[13]Daily Roster'!$C128</f>
        <v>Obaid</v>
      </c>
      <c r="D128" s="56" t="str">
        <f>'[13]Daily Roster'!$D128</f>
        <v>Berenice</v>
      </c>
      <c r="E128" s="56" t="str">
        <f>'[13]Daily Roster'!$E128</f>
        <v>M.Tang</v>
      </c>
      <c r="F128" s="56" t="str">
        <f>'[13]Daily Roster'!$F128</f>
        <v>qq</v>
      </c>
      <c r="G128" s="56" t="str">
        <f>'[13]Daily Roster'!$G128</f>
        <v>Lois</v>
      </c>
      <c r="H128" s="56" t="str">
        <f>'[13]Daily Roster'!$H128</f>
        <v>Georgia</v>
      </c>
      <c r="I128" s="56" t="str">
        <f>'[13]Daily Roster'!$I128</f>
        <v>G.Wang</v>
      </c>
      <c r="J128" s="56" t="str">
        <f>'[13]Daily Roster'!$J128</f>
        <v>G.Wang</v>
      </c>
      <c r="K128" s="56" t="str">
        <f>'[13]Daily Roster'!$K128</f>
        <v>AndrewL</v>
      </c>
      <c r="L128" s="56" t="str">
        <f>'[13]Daily Roster'!$L128</f>
        <v>Noor</v>
      </c>
      <c r="M128" s="56" t="str">
        <f>'[13]Daily Roster'!$M128</f>
        <v>Jesslyn</v>
      </c>
      <c r="N128" s="56">
        <f>'[13]Daily Roster'!$N128</f>
        <v>0</v>
      </c>
      <c r="O128" s="56">
        <f>'[13]Daily Roster'!$O128</f>
        <v>0</v>
      </c>
      <c r="P128" s="56">
        <f>'[13]Daily Roster'!$P128</f>
        <v>0</v>
      </c>
      <c r="Q128" s="56">
        <f>'[13]Daily Roster'!$Q128</f>
        <v>0</v>
      </c>
      <c r="R128" s="56">
        <f>'[13]Daily Roster'!$R128</f>
        <v>0</v>
      </c>
      <c r="S128" s="56">
        <f>'[13]Daily Roster'!$S128</f>
        <v>0</v>
      </c>
      <c r="T128" s="56">
        <f>'[13]Daily Roster'!$T128</f>
        <v>0</v>
      </c>
    </row>
    <row r="129" spans="1:20" x14ac:dyDescent="0.3">
      <c r="A129" s="7">
        <v>43643</v>
      </c>
      <c r="B129" s="1" t="s">
        <v>3</v>
      </c>
      <c r="C129" s="56" t="str">
        <f>'[13]Daily Roster'!$C129</f>
        <v>Obaid</v>
      </c>
      <c r="D129" s="56" t="str">
        <f>'[13]Daily Roster'!$D129</f>
        <v>Berenice</v>
      </c>
      <c r="E129" s="56" t="str">
        <f>'[13]Daily Roster'!$E129</f>
        <v>M.Tang</v>
      </c>
      <c r="F129" s="56" t="str">
        <f>'[13]Daily Roster'!$F129</f>
        <v>Alla</v>
      </c>
      <c r="G129" s="56" t="str">
        <f>'[13]Daily Roster'!$G129</f>
        <v>Lois</v>
      </c>
      <c r="H129" s="56" t="str">
        <f>'[13]Daily Roster'!$H129</f>
        <v>Georgia</v>
      </c>
      <c r="I129" s="56" t="str">
        <f>'[13]Daily Roster'!$I129</f>
        <v>G.Wang</v>
      </c>
      <c r="J129" s="56" t="str">
        <f>'[13]Daily Roster'!$J129</f>
        <v>S.Rajendra</v>
      </c>
      <c r="K129" s="56" t="str">
        <f>'[13]Daily Roster'!$K129</f>
        <v>AndrewL</v>
      </c>
      <c r="L129" s="56" t="str">
        <f>'[13]Daily Roster'!$L129</f>
        <v>Noor</v>
      </c>
      <c r="M129" s="56" t="str">
        <f>'[13]Daily Roster'!$M129</f>
        <v>Jesslyn</v>
      </c>
      <c r="N129" s="56">
        <f>'[13]Daily Roster'!$N129</f>
        <v>0</v>
      </c>
      <c r="O129" s="56">
        <f>'[13]Daily Roster'!$O129</f>
        <v>0</v>
      </c>
      <c r="P129" s="56">
        <f>'[13]Daily Roster'!$P129</f>
        <v>0</v>
      </c>
      <c r="Q129" s="56">
        <f>'[13]Daily Roster'!$Q129</f>
        <v>0</v>
      </c>
      <c r="R129" s="56">
        <f>'[13]Daily Roster'!$R129</f>
        <v>0</v>
      </c>
      <c r="S129" s="56">
        <f>'[13]Daily Roster'!$S129</f>
        <v>0</v>
      </c>
      <c r="T129" s="56">
        <f>'[13]Daily Roster'!$T129</f>
        <v>0</v>
      </c>
    </row>
    <row r="130" spans="1:20" x14ac:dyDescent="0.3">
      <c r="A130" s="7">
        <v>43644</v>
      </c>
      <c r="B130" s="1" t="s">
        <v>4</v>
      </c>
      <c r="C130" s="56" t="str">
        <f>'[13]Daily Roster'!$C130</f>
        <v>Obaid</v>
      </c>
      <c r="D130" s="56" t="str">
        <f>'[13]Daily Roster'!$D130</f>
        <v>Berenice</v>
      </c>
      <c r="E130" s="56" t="str">
        <f>'[13]Daily Roster'!$E130</f>
        <v>M.Tang</v>
      </c>
      <c r="F130" s="56" t="str">
        <f>'[13]Daily Roster'!$F130</f>
        <v>qq</v>
      </c>
      <c r="G130" s="56" t="str">
        <f>'[13]Daily Roster'!$G130</f>
        <v>Lois</v>
      </c>
      <c r="H130" s="56" t="str">
        <f>'[13]Daily Roster'!$H130</f>
        <v>Georgia</v>
      </c>
      <c r="I130" s="56" t="str">
        <f>'[13]Daily Roster'!$I130</f>
        <v>G.Wang</v>
      </c>
      <c r="J130" s="56" t="str">
        <f>'[13]Daily Roster'!$J130</f>
        <v>S.Rajendra</v>
      </c>
      <c r="K130" s="56" t="str">
        <f>'[13]Daily Roster'!$K130</f>
        <v>AndrewL</v>
      </c>
      <c r="L130" s="56" t="str">
        <f>'[13]Daily Roster'!$L130</f>
        <v>Noor</v>
      </c>
      <c r="M130" s="56" t="str">
        <f>'[13]Daily Roster'!$M130</f>
        <v>Jesslyn</v>
      </c>
      <c r="N130" s="56">
        <f>'[13]Daily Roster'!$N130</f>
        <v>0</v>
      </c>
      <c r="O130" s="56">
        <f>'[13]Daily Roster'!$O130</f>
        <v>0</v>
      </c>
      <c r="P130" s="56">
        <f>'[13]Daily Roster'!$P130</f>
        <v>0</v>
      </c>
      <c r="Q130" s="56">
        <f>'[13]Daily Roster'!$Q130</f>
        <v>0</v>
      </c>
      <c r="R130" s="56">
        <f>'[13]Daily Roster'!$R130</f>
        <v>0</v>
      </c>
      <c r="S130" s="56">
        <f>'[13]Daily Roster'!$S130</f>
        <v>0</v>
      </c>
      <c r="T130" s="56">
        <f>'[13]Daily Roster'!$T130</f>
        <v>0</v>
      </c>
    </row>
    <row r="131" spans="1:20" x14ac:dyDescent="0.3">
      <c r="A131" s="7">
        <v>43647</v>
      </c>
      <c r="B131" s="1" t="s">
        <v>5</v>
      </c>
      <c r="C131" s="56">
        <f>'[13]Daily Roster'!$C131</f>
        <v>0</v>
      </c>
      <c r="D131" s="56">
        <f>'[13]Daily Roster'!$D131</f>
        <v>0</v>
      </c>
      <c r="E131" s="56">
        <f>'[13]Daily Roster'!$E131</f>
        <v>0</v>
      </c>
      <c r="F131" s="56">
        <f>'[13]Daily Roster'!$F131</f>
        <v>0</v>
      </c>
      <c r="G131" s="56">
        <f>'[13]Daily Roster'!$G131</f>
        <v>0</v>
      </c>
      <c r="H131" s="56">
        <f>'[13]Daily Roster'!$H131</f>
        <v>0</v>
      </c>
      <c r="I131" s="56">
        <f>'[13]Daily Roster'!$I131</f>
        <v>0</v>
      </c>
      <c r="J131" s="56">
        <f>'[13]Daily Roster'!$J131</f>
        <v>0</v>
      </c>
      <c r="K131" s="56">
        <f>'[13]Daily Roster'!$K131</f>
        <v>0</v>
      </c>
      <c r="L131" s="56">
        <f>'[13]Daily Roster'!$L131</f>
        <v>0</v>
      </c>
      <c r="M131" s="56">
        <f>'[13]Daily Roster'!$M131</f>
        <v>0</v>
      </c>
      <c r="N131" s="56">
        <f>'[13]Daily Roster'!$N131</f>
        <v>0</v>
      </c>
      <c r="O131" s="56">
        <f>'[13]Daily Roster'!$O131</f>
        <v>0</v>
      </c>
      <c r="P131" s="56">
        <f>'[13]Daily Roster'!$P131</f>
        <v>0</v>
      </c>
      <c r="Q131" s="56">
        <f>'[13]Daily Roster'!$Q131</f>
        <v>0</v>
      </c>
      <c r="R131" s="56">
        <f>'[13]Daily Roster'!$R131</f>
        <v>0</v>
      </c>
      <c r="S131" s="56">
        <f>'[13]Daily Roster'!$S131</f>
        <v>0</v>
      </c>
      <c r="T131" s="56">
        <f>'[13]Daily Roster'!$T131</f>
        <v>0</v>
      </c>
    </row>
    <row r="132" spans="1:20" x14ac:dyDescent="0.3">
      <c r="A132" s="7">
        <v>43648</v>
      </c>
      <c r="B132" s="1" t="s">
        <v>1</v>
      </c>
      <c r="C132" s="56">
        <f>'[13]Daily Roster'!$C132</f>
        <v>0</v>
      </c>
      <c r="D132" s="56">
        <f>'[13]Daily Roster'!$D132</f>
        <v>0</v>
      </c>
      <c r="E132" s="56">
        <f>'[13]Daily Roster'!$E132</f>
        <v>0</v>
      </c>
      <c r="F132" s="56">
        <f>'[13]Daily Roster'!$F132</f>
        <v>0</v>
      </c>
      <c r="G132" s="56">
        <f>'[13]Daily Roster'!$G132</f>
        <v>0</v>
      </c>
      <c r="H132" s="56">
        <f>'[13]Daily Roster'!$H132</f>
        <v>0</v>
      </c>
      <c r="I132" s="56">
        <f>'[13]Daily Roster'!$I132</f>
        <v>0</v>
      </c>
      <c r="J132" s="56">
        <f>'[13]Daily Roster'!$J132</f>
        <v>0</v>
      </c>
      <c r="K132" s="56">
        <f>'[13]Daily Roster'!$K132</f>
        <v>0</v>
      </c>
      <c r="L132" s="56">
        <f>'[13]Daily Roster'!$L132</f>
        <v>0</v>
      </c>
      <c r="M132" s="56">
        <f>'[13]Daily Roster'!$M132</f>
        <v>0</v>
      </c>
      <c r="N132" s="56">
        <f>'[13]Daily Roster'!$N132</f>
        <v>0</v>
      </c>
      <c r="O132" s="56">
        <f>'[13]Daily Roster'!$O132</f>
        <v>0</v>
      </c>
      <c r="P132" s="56">
        <f>'[13]Daily Roster'!$P132</f>
        <v>0</v>
      </c>
      <c r="Q132" s="56">
        <f>'[13]Daily Roster'!$Q132</f>
        <v>0</v>
      </c>
      <c r="R132" s="56">
        <f>'[13]Daily Roster'!$R132</f>
        <v>0</v>
      </c>
      <c r="S132" s="56">
        <f>'[13]Daily Roster'!$S132</f>
        <v>0</v>
      </c>
      <c r="T132" s="56">
        <f>'[13]Daily Roster'!$T132</f>
        <v>0</v>
      </c>
    </row>
    <row r="133" spans="1:20" x14ac:dyDescent="0.3">
      <c r="A133" s="7">
        <v>43649</v>
      </c>
      <c r="B133" s="1" t="s">
        <v>2</v>
      </c>
      <c r="C133" s="56">
        <f>'[13]Daily Roster'!$C133</f>
        <v>0</v>
      </c>
      <c r="D133" s="56">
        <f>'[13]Daily Roster'!$D133</f>
        <v>0</v>
      </c>
      <c r="E133" s="56">
        <f>'[13]Daily Roster'!$E133</f>
        <v>0</v>
      </c>
      <c r="F133" s="56">
        <f>'[13]Daily Roster'!$F133</f>
        <v>0</v>
      </c>
      <c r="G133" s="56">
        <f>'[13]Daily Roster'!$G133</f>
        <v>0</v>
      </c>
      <c r="H133" s="56">
        <f>'[13]Daily Roster'!$H133</f>
        <v>0</v>
      </c>
      <c r="I133" s="56">
        <f>'[13]Daily Roster'!$I133</f>
        <v>0</v>
      </c>
      <c r="J133" s="56">
        <f>'[13]Daily Roster'!$J133</f>
        <v>0</v>
      </c>
      <c r="K133" s="56">
        <f>'[13]Daily Roster'!$K133</f>
        <v>0</v>
      </c>
      <c r="L133" s="56">
        <f>'[13]Daily Roster'!$L133</f>
        <v>0</v>
      </c>
      <c r="M133" s="56">
        <f>'[13]Daily Roster'!$M133</f>
        <v>0</v>
      </c>
      <c r="N133" s="56">
        <f>'[13]Daily Roster'!$N133</f>
        <v>0</v>
      </c>
      <c r="O133" s="56">
        <f>'[13]Daily Roster'!$O133</f>
        <v>0</v>
      </c>
      <c r="P133" s="56">
        <f>'[13]Daily Roster'!$P133</f>
        <v>0</v>
      </c>
      <c r="Q133" s="56">
        <f>'[13]Daily Roster'!$Q133</f>
        <v>0</v>
      </c>
      <c r="R133" s="56">
        <f>'[13]Daily Roster'!$R133</f>
        <v>0</v>
      </c>
      <c r="S133" s="56">
        <f>'[13]Daily Roster'!$S133</f>
        <v>0</v>
      </c>
      <c r="T133" s="56">
        <f>'[13]Daily Roster'!$T133</f>
        <v>0</v>
      </c>
    </row>
    <row r="134" spans="1:20" x14ac:dyDescent="0.3">
      <c r="A134" s="7">
        <v>43650</v>
      </c>
      <c r="B134" s="1" t="s">
        <v>3</v>
      </c>
      <c r="C134" s="56">
        <f>'[13]Daily Roster'!$C134</f>
        <v>0</v>
      </c>
      <c r="D134" s="56">
        <f>'[13]Daily Roster'!$D134</f>
        <v>0</v>
      </c>
      <c r="E134" s="56">
        <f>'[13]Daily Roster'!$E134</f>
        <v>0</v>
      </c>
      <c r="F134" s="56">
        <f>'[13]Daily Roster'!$F134</f>
        <v>0</v>
      </c>
      <c r="G134" s="56">
        <f>'[13]Daily Roster'!$G134</f>
        <v>0</v>
      </c>
      <c r="H134" s="56">
        <f>'[13]Daily Roster'!$H134</f>
        <v>0</v>
      </c>
      <c r="I134" s="56">
        <f>'[13]Daily Roster'!$I134</f>
        <v>0</v>
      </c>
      <c r="J134" s="56">
        <f>'[13]Daily Roster'!$J134</f>
        <v>0</v>
      </c>
      <c r="K134" s="56">
        <f>'[13]Daily Roster'!$K134</f>
        <v>0</v>
      </c>
      <c r="L134" s="56">
        <f>'[13]Daily Roster'!$L134</f>
        <v>0</v>
      </c>
      <c r="M134" s="56">
        <f>'[13]Daily Roster'!$M134</f>
        <v>0</v>
      </c>
      <c r="N134" s="56">
        <f>'[13]Daily Roster'!$N134</f>
        <v>0</v>
      </c>
      <c r="O134" s="56">
        <f>'[13]Daily Roster'!$O134</f>
        <v>0</v>
      </c>
      <c r="P134" s="56">
        <f>'[13]Daily Roster'!$P134</f>
        <v>0</v>
      </c>
      <c r="Q134" s="56">
        <f>'[13]Daily Roster'!$Q134</f>
        <v>0</v>
      </c>
      <c r="R134" s="56">
        <f>'[13]Daily Roster'!$R134</f>
        <v>0</v>
      </c>
      <c r="S134" s="56">
        <f>'[13]Daily Roster'!$S134</f>
        <v>0</v>
      </c>
      <c r="T134" s="56">
        <f>'[13]Daily Roster'!$T134</f>
        <v>0</v>
      </c>
    </row>
    <row r="135" spans="1:20" x14ac:dyDescent="0.3">
      <c r="A135" s="7">
        <v>43651</v>
      </c>
      <c r="B135" s="1" t="s">
        <v>4</v>
      </c>
      <c r="C135" s="56">
        <f>'[13]Daily Roster'!$C135</f>
        <v>0</v>
      </c>
      <c r="D135" s="56">
        <f>'[13]Daily Roster'!$D135</f>
        <v>0</v>
      </c>
      <c r="E135" s="56">
        <f>'[13]Daily Roster'!$E135</f>
        <v>0</v>
      </c>
      <c r="F135" s="56">
        <f>'[13]Daily Roster'!$F135</f>
        <v>0</v>
      </c>
      <c r="G135" s="56">
        <f>'[13]Daily Roster'!$G135</f>
        <v>0</v>
      </c>
      <c r="H135" s="56">
        <f>'[13]Daily Roster'!$H135</f>
        <v>0</v>
      </c>
      <c r="I135" s="56">
        <f>'[13]Daily Roster'!$I135</f>
        <v>0</v>
      </c>
      <c r="J135" s="56">
        <f>'[13]Daily Roster'!$J135</f>
        <v>0</v>
      </c>
      <c r="K135" s="56">
        <f>'[13]Daily Roster'!$K135</f>
        <v>0</v>
      </c>
      <c r="L135" s="56">
        <f>'[13]Daily Roster'!$L135</f>
        <v>0</v>
      </c>
      <c r="M135" s="56">
        <f>'[13]Daily Roster'!$M135</f>
        <v>0</v>
      </c>
      <c r="N135" s="56">
        <f>'[13]Daily Roster'!$N135</f>
        <v>0</v>
      </c>
      <c r="O135" s="56">
        <f>'[13]Daily Roster'!$O135</f>
        <v>0</v>
      </c>
      <c r="P135" s="56">
        <f>'[13]Daily Roster'!$P135</f>
        <v>0</v>
      </c>
      <c r="Q135" s="56">
        <f>'[13]Daily Roster'!$Q135</f>
        <v>0</v>
      </c>
      <c r="R135" s="56">
        <f>'[13]Daily Roster'!$R135</f>
        <v>0</v>
      </c>
      <c r="S135" s="56">
        <f>'[13]Daily Roster'!$S135</f>
        <v>0</v>
      </c>
      <c r="T135" s="56">
        <f>'[13]Daily Roster'!$T135</f>
        <v>0</v>
      </c>
    </row>
    <row r="136" spans="1:20" x14ac:dyDescent="0.3">
      <c r="A136" s="7">
        <v>43654</v>
      </c>
      <c r="B136" s="1" t="s">
        <v>5</v>
      </c>
      <c r="C136" s="56">
        <f>'[13]Daily Roster'!$C136</f>
        <v>0</v>
      </c>
      <c r="D136" s="56">
        <f>'[13]Daily Roster'!$D136</f>
        <v>0</v>
      </c>
      <c r="E136" s="56">
        <f>'[13]Daily Roster'!$E136</f>
        <v>0</v>
      </c>
      <c r="F136" s="56">
        <f>'[13]Daily Roster'!$F136</f>
        <v>0</v>
      </c>
      <c r="G136" s="56">
        <f>'[13]Daily Roster'!$G136</f>
        <v>0</v>
      </c>
      <c r="H136" s="56">
        <f>'[13]Daily Roster'!$H136</f>
        <v>0</v>
      </c>
      <c r="I136" s="56">
        <f>'[13]Daily Roster'!$I136</f>
        <v>0</v>
      </c>
      <c r="J136" s="56">
        <f>'[13]Daily Roster'!$J136</f>
        <v>0</v>
      </c>
      <c r="K136" s="56">
        <f>'[13]Daily Roster'!$K136</f>
        <v>0</v>
      </c>
      <c r="L136" s="56">
        <f>'[13]Daily Roster'!$L136</f>
        <v>0</v>
      </c>
      <c r="M136" s="56">
        <f>'[13]Daily Roster'!$M136</f>
        <v>0</v>
      </c>
      <c r="N136" s="56">
        <f>'[13]Daily Roster'!$N136</f>
        <v>0</v>
      </c>
      <c r="O136" s="56">
        <f>'[13]Daily Roster'!$O136</f>
        <v>0</v>
      </c>
      <c r="P136" s="56">
        <f>'[13]Daily Roster'!$P136</f>
        <v>0</v>
      </c>
      <c r="Q136" s="56">
        <f>'[13]Daily Roster'!$Q136</f>
        <v>0</v>
      </c>
      <c r="R136" s="56">
        <f>'[13]Daily Roster'!$R136</f>
        <v>0</v>
      </c>
      <c r="S136" s="56">
        <f>'[13]Daily Roster'!$S136</f>
        <v>0</v>
      </c>
      <c r="T136" s="56">
        <f>'[13]Daily Roster'!$T136</f>
        <v>0</v>
      </c>
    </row>
    <row r="137" spans="1:20" x14ac:dyDescent="0.3">
      <c r="A137" s="7">
        <v>43655</v>
      </c>
      <c r="B137" s="1" t="s">
        <v>1</v>
      </c>
      <c r="C137" s="56">
        <f>'[13]Daily Roster'!$C137</f>
        <v>0</v>
      </c>
      <c r="D137" s="56">
        <f>'[13]Daily Roster'!$D137</f>
        <v>0</v>
      </c>
      <c r="E137" s="56">
        <f>'[13]Daily Roster'!$E137</f>
        <v>0</v>
      </c>
      <c r="F137" s="56">
        <f>'[13]Daily Roster'!$F137</f>
        <v>0</v>
      </c>
      <c r="G137" s="56">
        <f>'[13]Daily Roster'!$G137</f>
        <v>0</v>
      </c>
      <c r="H137" s="56">
        <f>'[13]Daily Roster'!$H137</f>
        <v>0</v>
      </c>
      <c r="I137" s="56">
        <f>'[13]Daily Roster'!$I137</f>
        <v>0</v>
      </c>
      <c r="J137" s="56">
        <f>'[13]Daily Roster'!$J137</f>
        <v>0</v>
      </c>
      <c r="K137" s="56">
        <f>'[13]Daily Roster'!$K137</f>
        <v>0</v>
      </c>
      <c r="L137" s="56">
        <f>'[13]Daily Roster'!$L137</f>
        <v>0</v>
      </c>
      <c r="M137" s="56">
        <f>'[13]Daily Roster'!$M137</f>
        <v>0</v>
      </c>
      <c r="N137" s="56">
        <f>'[13]Daily Roster'!$N137</f>
        <v>0</v>
      </c>
      <c r="O137" s="56">
        <f>'[13]Daily Roster'!$O137</f>
        <v>0</v>
      </c>
      <c r="P137" s="56">
        <f>'[13]Daily Roster'!$P137</f>
        <v>0</v>
      </c>
      <c r="Q137" s="56">
        <f>'[13]Daily Roster'!$Q137</f>
        <v>0</v>
      </c>
      <c r="R137" s="56">
        <f>'[13]Daily Roster'!$R137</f>
        <v>0</v>
      </c>
      <c r="S137" s="56">
        <f>'[13]Daily Roster'!$S137</f>
        <v>0</v>
      </c>
      <c r="T137" s="56">
        <f>'[13]Daily Roster'!$T137</f>
        <v>0</v>
      </c>
    </row>
    <row r="138" spans="1:20" x14ac:dyDescent="0.3">
      <c r="A138" s="7">
        <v>43656</v>
      </c>
      <c r="B138" s="1" t="s">
        <v>2</v>
      </c>
      <c r="C138" s="56">
        <f>'[13]Daily Roster'!$C138</f>
        <v>0</v>
      </c>
      <c r="D138" s="56">
        <f>'[13]Daily Roster'!$D138</f>
        <v>0</v>
      </c>
      <c r="E138" s="56">
        <f>'[13]Daily Roster'!$E138</f>
        <v>0</v>
      </c>
      <c r="F138" s="56">
        <f>'[13]Daily Roster'!$F138</f>
        <v>0</v>
      </c>
      <c r="G138" s="56">
        <f>'[13]Daily Roster'!$G138</f>
        <v>0</v>
      </c>
      <c r="H138" s="56">
        <f>'[13]Daily Roster'!$H138</f>
        <v>0</v>
      </c>
      <c r="I138" s="56">
        <f>'[13]Daily Roster'!$I138</f>
        <v>0</v>
      </c>
      <c r="J138" s="56">
        <f>'[13]Daily Roster'!$J138</f>
        <v>0</v>
      </c>
      <c r="K138" s="56">
        <f>'[13]Daily Roster'!$K138</f>
        <v>0</v>
      </c>
      <c r="L138" s="56">
        <f>'[13]Daily Roster'!$L138</f>
        <v>0</v>
      </c>
      <c r="M138" s="56">
        <f>'[13]Daily Roster'!$M138</f>
        <v>0</v>
      </c>
      <c r="N138" s="56">
        <f>'[13]Daily Roster'!$N138</f>
        <v>0</v>
      </c>
      <c r="O138" s="56">
        <f>'[13]Daily Roster'!$O138</f>
        <v>0</v>
      </c>
      <c r="P138" s="56">
        <f>'[13]Daily Roster'!$P138</f>
        <v>0</v>
      </c>
      <c r="Q138" s="56">
        <f>'[13]Daily Roster'!$Q138</f>
        <v>0</v>
      </c>
      <c r="R138" s="56">
        <f>'[13]Daily Roster'!$R138</f>
        <v>0</v>
      </c>
      <c r="S138" s="56">
        <f>'[13]Daily Roster'!$S138</f>
        <v>0</v>
      </c>
      <c r="T138" s="56">
        <f>'[13]Daily Roster'!$T138</f>
        <v>0</v>
      </c>
    </row>
    <row r="139" spans="1:20" x14ac:dyDescent="0.3">
      <c r="A139" s="7">
        <v>43657</v>
      </c>
      <c r="B139" s="1" t="s">
        <v>3</v>
      </c>
      <c r="C139" s="56">
        <f>'[13]Daily Roster'!$C139</f>
        <v>0</v>
      </c>
      <c r="D139" s="56">
        <f>'[13]Daily Roster'!$D139</f>
        <v>0</v>
      </c>
      <c r="E139" s="56">
        <f>'[13]Daily Roster'!$E139</f>
        <v>0</v>
      </c>
      <c r="F139" s="56">
        <f>'[13]Daily Roster'!$F139</f>
        <v>0</v>
      </c>
      <c r="G139" s="56">
        <f>'[13]Daily Roster'!$G139</f>
        <v>0</v>
      </c>
      <c r="H139" s="56">
        <f>'[13]Daily Roster'!$H139</f>
        <v>0</v>
      </c>
      <c r="I139" s="56">
        <f>'[13]Daily Roster'!$I139</f>
        <v>0</v>
      </c>
      <c r="J139" s="56">
        <f>'[13]Daily Roster'!$J139</f>
        <v>0</v>
      </c>
      <c r="K139" s="56">
        <f>'[13]Daily Roster'!$K139</f>
        <v>0</v>
      </c>
      <c r="L139" s="56">
        <f>'[13]Daily Roster'!$L139</f>
        <v>0</v>
      </c>
      <c r="M139" s="56">
        <f>'[13]Daily Roster'!$M139</f>
        <v>0</v>
      </c>
      <c r="N139" s="56">
        <f>'[13]Daily Roster'!$N139</f>
        <v>0</v>
      </c>
      <c r="O139" s="56">
        <f>'[13]Daily Roster'!$O139</f>
        <v>0</v>
      </c>
      <c r="P139" s="56">
        <f>'[13]Daily Roster'!$P139</f>
        <v>0</v>
      </c>
      <c r="Q139" s="56">
        <f>'[13]Daily Roster'!$Q139</f>
        <v>0</v>
      </c>
      <c r="R139" s="56">
        <f>'[13]Daily Roster'!$R139</f>
        <v>0</v>
      </c>
      <c r="S139" s="56">
        <f>'[13]Daily Roster'!$S139</f>
        <v>0</v>
      </c>
      <c r="T139" s="56">
        <f>'[13]Daily Roster'!$T139</f>
        <v>0</v>
      </c>
    </row>
    <row r="140" spans="1:20" x14ac:dyDescent="0.3">
      <c r="A140" s="7">
        <v>43658</v>
      </c>
      <c r="B140" s="1" t="s">
        <v>4</v>
      </c>
      <c r="C140" s="56">
        <f>'[13]Daily Roster'!$C140</f>
        <v>0</v>
      </c>
      <c r="D140" s="56">
        <f>'[13]Daily Roster'!$D140</f>
        <v>0</v>
      </c>
      <c r="E140" s="56">
        <f>'[13]Daily Roster'!$E140</f>
        <v>0</v>
      </c>
      <c r="F140" s="56">
        <f>'[13]Daily Roster'!$F140</f>
        <v>0</v>
      </c>
      <c r="G140" s="56">
        <f>'[13]Daily Roster'!$G140</f>
        <v>0</v>
      </c>
      <c r="H140" s="56">
        <f>'[13]Daily Roster'!$H140</f>
        <v>0</v>
      </c>
      <c r="I140" s="56">
        <f>'[13]Daily Roster'!$I140</f>
        <v>0</v>
      </c>
      <c r="J140" s="56">
        <f>'[13]Daily Roster'!$J140</f>
        <v>0</v>
      </c>
      <c r="K140" s="56">
        <f>'[13]Daily Roster'!$K140</f>
        <v>0</v>
      </c>
      <c r="L140" s="56">
        <f>'[13]Daily Roster'!$L140</f>
        <v>0</v>
      </c>
      <c r="M140" s="56">
        <f>'[13]Daily Roster'!$M140</f>
        <v>0</v>
      </c>
      <c r="N140" s="56">
        <f>'[13]Daily Roster'!$N140</f>
        <v>0</v>
      </c>
      <c r="O140" s="56">
        <f>'[13]Daily Roster'!$O140</f>
        <v>0</v>
      </c>
      <c r="P140" s="56">
        <f>'[13]Daily Roster'!$P140</f>
        <v>0</v>
      </c>
      <c r="Q140" s="56">
        <f>'[13]Daily Roster'!$Q140</f>
        <v>0</v>
      </c>
      <c r="R140" s="56">
        <f>'[13]Daily Roster'!$R140</f>
        <v>0</v>
      </c>
      <c r="S140" s="56">
        <f>'[13]Daily Roster'!$S140</f>
        <v>0</v>
      </c>
      <c r="T140" s="56">
        <f>'[13]Daily Roster'!$T140</f>
        <v>0</v>
      </c>
    </row>
    <row r="141" spans="1:20" x14ac:dyDescent="0.3">
      <c r="A141" s="7">
        <v>43661</v>
      </c>
      <c r="B141" s="1" t="s">
        <v>5</v>
      </c>
      <c r="C141" s="56">
        <f>'[13]Daily Roster'!$C141</f>
        <v>0</v>
      </c>
      <c r="D141" s="56">
        <f>'[13]Daily Roster'!$D141</f>
        <v>0</v>
      </c>
      <c r="E141" s="56">
        <f>'[13]Daily Roster'!$E141</f>
        <v>0</v>
      </c>
      <c r="F141" s="56">
        <f>'[13]Daily Roster'!$F141</f>
        <v>0</v>
      </c>
      <c r="G141" s="56">
        <f>'[13]Daily Roster'!$G141</f>
        <v>0</v>
      </c>
      <c r="H141" s="56">
        <f>'[13]Daily Roster'!$H141</f>
        <v>0</v>
      </c>
      <c r="I141" s="56">
        <f>'[13]Daily Roster'!$I141</f>
        <v>0</v>
      </c>
      <c r="J141" s="56">
        <f>'[13]Daily Roster'!$J141</f>
        <v>0</v>
      </c>
      <c r="K141" s="56">
        <f>'[13]Daily Roster'!$K141</f>
        <v>0</v>
      </c>
      <c r="L141" s="56">
        <f>'[13]Daily Roster'!$L141</f>
        <v>0</v>
      </c>
      <c r="M141" s="56">
        <f>'[13]Daily Roster'!$M141</f>
        <v>0</v>
      </c>
      <c r="N141" s="56">
        <f>'[13]Daily Roster'!$N141</f>
        <v>0</v>
      </c>
      <c r="O141" s="56">
        <f>'[13]Daily Roster'!$O141</f>
        <v>0</v>
      </c>
      <c r="P141" s="56">
        <f>'[13]Daily Roster'!$P141</f>
        <v>0</v>
      </c>
      <c r="Q141" s="56">
        <f>'[13]Daily Roster'!$Q141</f>
        <v>0</v>
      </c>
      <c r="R141" s="56">
        <f>'[13]Daily Roster'!$R141</f>
        <v>0</v>
      </c>
      <c r="S141" s="56">
        <f>'[13]Daily Roster'!$S141</f>
        <v>0</v>
      </c>
      <c r="T141" s="56">
        <f>'[13]Daily Roster'!$T141</f>
        <v>0</v>
      </c>
    </row>
    <row r="142" spans="1:20" x14ac:dyDescent="0.3">
      <c r="A142" s="7">
        <v>43662</v>
      </c>
      <c r="B142" s="1" t="s">
        <v>1</v>
      </c>
      <c r="C142" s="56">
        <f>'[13]Daily Roster'!$C142</f>
        <v>0</v>
      </c>
      <c r="D142" s="56">
        <f>'[13]Daily Roster'!$D142</f>
        <v>0</v>
      </c>
      <c r="E142" s="56">
        <f>'[13]Daily Roster'!$E142</f>
        <v>0</v>
      </c>
      <c r="F142" s="56">
        <f>'[13]Daily Roster'!$F142</f>
        <v>0</v>
      </c>
      <c r="G142" s="56">
        <f>'[13]Daily Roster'!$G142</f>
        <v>0</v>
      </c>
      <c r="H142" s="56">
        <f>'[13]Daily Roster'!$H142</f>
        <v>0</v>
      </c>
      <c r="I142" s="56">
        <f>'[13]Daily Roster'!$I142</f>
        <v>0</v>
      </c>
      <c r="J142" s="56">
        <f>'[13]Daily Roster'!$J142</f>
        <v>0</v>
      </c>
      <c r="K142" s="56">
        <f>'[13]Daily Roster'!$K142</f>
        <v>0</v>
      </c>
      <c r="L142" s="56">
        <f>'[13]Daily Roster'!$L142</f>
        <v>0</v>
      </c>
      <c r="M142" s="56">
        <f>'[13]Daily Roster'!$M142</f>
        <v>0</v>
      </c>
      <c r="N142" s="56">
        <f>'[13]Daily Roster'!$N142</f>
        <v>0</v>
      </c>
      <c r="O142" s="56">
        <f>'[13]Daily Roster'!$O142</f>
        <v>0</v>
      </c>
      <c r="P142" s="56">
        <f>'[13]Daily Roster'!$P142</f>
        <v>0</v>
      </c>
      <c r="Q142" s="56">
        <f>'[13]Daily Roster'!$Q142</f>
        <v>0</v>
      </c>
      <c r="R142" s="56">
        <f>'[13]Daily Roster'!$R142</f>
        <v>0</v>
      </c>
      <c r="S142" s="56">
        <f>'[13]Daily Roster'!$S142</f>
        <v>0</v>
      </c>
      <c r="T142" s="56">
        <f>'[13]Daily Roster'!$T142</f>
        <v>0</v>
      </c>
    </row>
    <row r="143" spans="1:20" x14ac:dyDescent="0.3">
      <c r="A143" s="7">
        <v>43663</v>
      </c>
      <c r="B143" s="1" t="s">
        <v>2</v>
      </c>
      <c r="C143" s="56">
        <f>'[13]Daily Roster'!$C143</f>
        <v>0</v>
      </c>
      <c r="D143" s="56">
        <f>'[13]Daily Roster'!$D143</f>
        <v>0</v>
      </c>
      <c r="E143" s="56">
        <f>'[13]Daily Roster'!$E143</f>
        <v>0</v>
      </c>
      <c r="F143" s="56">
        <f>'[13]Daily Roster'!$F143</f>
        <v>0</v>
      </c>
      <c r="G143" s="56">
        <f>'[13]Daily Roster'!$G143</f>
        <v>0</v>
      </c>
      <c r="H143" s="56">
        <f>'[13]Daily Roster'!$H143</f>
        <v>0</v>
      </c>
      <c r="I143" s="56">
        <f>'[13]Daily Roster'!$I143</f>
        <v>0</v>
      </c>
      <c r="J143" s="56">
        <f>'[13]Daily Roster'!$J143</f>
        <v>0</v>
      </c>
      <c r="K143" s="56">
        <f>'[13]Daily Roster'!$K143</f>
        <v>0</v>
      </c>
      <c r="L143" s="56">
        <f>'[13]Daily Roster'!$L143</f>
        <v>0</v>
      </c>
      <c r="M143" s="56">
        <f>'[13]Daily Roster'!$M143</f>
        <v>0</v>
      </c>
      <c r="N143" s="56">
        <f>'[13]Daily Roster'!$N143</f>
        <v>0</v>
      </c>
      <c r="O143" s="56">
        <f>'[13]Daily Roster'!$O143</f>
        <v>0</v>
      </c>
      <c r="P143" s="56">
        <f>'[13]Daily Roster'!$P143</f>
        <v>0</v>
      </c>
      <c r="Q143" s="56">
        <f>'[13]Daily Roster'!$Q143</f>
        <v>0</v>
      </c>
      <c r="R143" s="56">
        <f>'[13]Daily Roster'!$R143</f>
        <v>0</v>
      </c>
      <c r="S143" s="56">
        <f>'[13]Daily Roster'!$S143</f>
        <v>0</v>
      </c>
      <c r="T143" s="56">
        <f>'[13]Daily Roster'!$T143</f>
        <v>0</v>
      </c>
    </row>
    <row r="144" spans="1:20" x14ac:dyDescent="0.3">
      <c r="A144" s="7">
        <v>43664</v>
      </c>
      <c r="B144" s="1" t="s">
        <v>3</v>
      </c>
      <c r="C144" s="56">
        <f>'[13]Daily Roster'!$C144</f>
        <v>0</v>
      </c>
      <c r="D144" s="56">
        <f>'[13]Daily Roster'!$D144</f>
        <v>0</v>
      </c>
      <c r="E144" s="56">
        <f>'[13]Daily Roster'!$E144</f>
        <v>0</v>
      </c>
      <c r="F144" s="56">
        <f>'[13]Daily Roster'!$F144</f>
        <v>0</v>
      </c>
      <c r="G144" s="56">
        <f>'[13]Daily Roster'!$G144</f>
        <v>0</v>
      </c>
      <c r="H144" s="56">
        <f>'[13]Daily Roster'!$H144</f>
        <v>0</v>
      </c>
      <c r="I144" s="56">
        <f>'[13]Daily Roster'!$I144</f>
        <v>0</v>
      </c>
      <c r="J144" s="56">
        <f>'[13]Daily Roster'!$J144</f>
        <v>0</v>
      </c>
      <c r="K144" s="56">
        <f>'[13]Daily Roster'!$K144</f>
        <v>0</v>
      </c>
      <c r="L144" s="56">
        <f>'[13]Daily Roster'!$L144</f>
        <v>0</v>
      </c>
      <c r="M144" s="56">
        <f>'[13]Daily Roster'!$M144</f>
        <v>0</v>
      </c>
      <c r="N144" s="56">
        <f>'[13]Daily Roster'!$N144</f>
        <v>0</v>
      </c>
      <c r="O144" s="56">
        <f>'[13]Daily Roster'!$O144</f>
        <v>0</v>
      </c>
      <c r="P144" s="56">
        <f>'[13]Daily Roster'!$P144</f>
        <v>0</v>
      </c>
      <c r="Q144" s="56">
        <f>'[13]Daily Roster'!$Q144</f>
        <v>0</v>
      </c>
      <c r="R144" s="56">
        <f>'[13]Daily Roster'!$R144</f>
        <v>0</v>
      </c>
      <c r="S144" s="56">
        <f>'[13]Daily Roster'!$S144</f>
        <v>0</v>
      </c>
      <c r="T144" s="56">
        <f>'[13]Daily Roster'!$T144</f>
        <v>0</v>
      </c>
    </row>
    <row r="145" spans="1:20" x14ac:dyDescent="0.3">
      <c r="A145" s="7">
        <v>43665</v>
      </c>
      <c r="B145" s="1" t="s">
        <v>4</v>
      </c>
      <c r="C145" s="56">
        <f>'[13]Daily Roster'!$C145</f>
        <v>0</v>
      </c>
      <c r="D145" s="56">
        <f>'[13]Daily Roster'!$D145</f>
        <v>0</v>
      </c>
      <c r="E145" s="56">
        <f>'[13]Daily Roster'!$E145</f>
        <v>0</v>
      </c>
      <c r="F145" s="56">
        <f>'[13]Daily Roster'!$F145</f>
        <v>0</v>
      </c>
      <c r="G145" s="56">
        <f>'[13]Daily Roster'!$G145</f>
        <v>0</v>
      </c>
      <c r="H145" s="56">
        <f>'[13]Daily Roster'!$H145</f>
        <v>0</v>
      </c>
      <c r="I145" s="56">
        <f>'[13]Daily Roster'!$I145</f>
        <v>0</v>
      </c>
      <c r="J145" s="56">
        <f>'[13]Daily Roster'!$J145</f>
        <v>0</v>
      </c>
      <c r="K145" s="56">
        <f>'[13]Daily Roster'!$K145</f>
        <v>0</v>
      </c>
      <c r="L145" s="56">
        <f>'[13]Daily Roster'!$L145</f>
        <v>0</v>
      </c>
      <c r="M145" s="56">
        <f>'[13]Daily Roster'!$M145</f>
        <v>0</v>
      </c>
      <c r="N145" s="56">
        <f>'[13]Daily Roster'!$N145</f>
        <v>0</v>
      </c>
      <c r="O145" s="56">
        <f>'[13]Daily Roster'!$O145</f>
        <v>0</v>
      </c>
      <c r="P145" s="56">
        <f>'[13]Daily Roster'!$P145</f>
        <v>0</v>
      </c>
      <c r="Q145" s="56">
        <f>'[13]Daily Roster'!$Q145</f>
        <v>0</v>
      </c>
      <c r="R145" s="56">
        <f>'[13]Daily Roster'!$R145</f>
        <v>0</v>
      </c>
      <c r="S145" s="56">
        <f>'[13]Daily Roster'!$S145</f>
        <v>0</v>
      </c>
      <c r="T145" s="56">
        <f>'[13]Daily Roster'!$T145</f>
        <v>0</v>
      </c>
    </row>
    <row r="146" spans="1:20" x14ac:dyDescent="0.3">
      <c r="A146" s="7">
        <v>43668</v>
      </c>
      <c r="B146" s="1" t="s">
        <v>5</v>
      </c>
      <c r="C146" s="56">
        <f>'[13]Daily Roster'!$C146</f>
        <v>0</v>
      </c>
      <c r="D146" s="56">
        <f>'[13]Daily Roster'!$D146</f>
        <v>0</v>
      </c>
      <c r="E146" s="56">
        <f>'[13]Daily Roster'!$E146</f>
        <v>0</v>
      </c>
      <c r="F146" s="56">
        <f>'[13]Daily Roster'!$F146</f>
        <v>0</v>
      </c>
      <c r="G146" s="56">
        <f>'[13]Daily Roster'!$G146</f>
        <v>0</v>
      </c>
      <c r="H146" s="56">
        <f>'[13]Daily Roster'!$H146</f>
        <v>0</v>
      </c>
      <c r="I146" s="56">
        <f>'[13]Daily Roster'!$I146</f>
        <v>0</v>
      </c>
      <c r="J146" s="56">
        <f>'[13]Daily Roster'!$J146</f>
        <v>0</v>
      </c>
      <c r="K146" s="56">
        <f>'[13]Daily Roster'!$K146</f>
        <v>0</v>
      </c>
      <c r="L146" s="56">
        <f>'[13]Daily Roster'!$L146</f>
        <v>0</v>
      </c>
      <c r="M146" s="56">
        <f>'[13]Daily Roster'!$M146</f>
        <v>0</v>
      </c>
      <c r="N146" s="56">
        <f>'[13]Daily Roster'!$N146</f>
        <v>0</v>
      </c>
      <c r="O146" s="56">
        <f>'[13]Daily Roster'!$O146</f>
        <v>0</v>
      </c>
      <c r="P146" s="56">
        <f>'[13]Daily Roster'!$P146</f>
        <v>0</v>
      </c>
      <c r="Q146" s="56">
        <f>'[13]Daily Roster'!$Q146</f>
        <v>0</v>
      </c>
      <c r="R146" s="56">
        <f>'[13]Daily Roster'!$R146</f>
        <v>0</v>
      </c>
      <c r="S146" s="56">
        <f>'[13]Daily Roster'!$S146</f>
        <v>0</v>
      </c>
      <c r="T146" s="56">
        <f>'[13]Daily Roster'!$T146</f>
        <v>0</v>
      </c>
    </row>
    <row r="147" spans="1:20" x14ac:dyDescent="0.3">
      <c r="A147" s="7">
        <v>43669</v>
      </c>
      <c r="B147" s="1" t="s">
        <v>1</v>
      </c>
      <c r="C147" s="56">
        <f>'[13]Daily Roster'!$C147</f>
        <v>0</v>
      </c>
      <c r="D147" s="56">
        <f>'[13]Daily Roster'!$D147</f>
        <v>0</v>
      </c>
      <c r="E147" s="56">
        <f>'[13]Daily Roster'!$E147</f>
        <v>0</v>
      </c>
      <c r="F147" s="56">
        <f>'[13]Daily Roster'!$F147</f>
        <v>0</v>
      </c>
      <c r="G147" s="56">
        <f>'[13]Daily Roster'!$G147</f>
        <v>0</v>
      </c>
      <c r="H147" s="56">
        <f>'[13]Daily Roster'!$H147</f>
        <v>0</v>
      </c>
      <c r="I147" s="56">
        <f>'[13]Daily Roster'!$I147</f>
        <v>0</v>
      </c>
      <c r="J147" s="56">
        <f>'[13]Daily Roster'!$J147</f>
        <v>0</v>
      </c>
      <c r="K147" s="56">
        <f>'[13]Daily Roster'!$K147</f>
        <v>0</v>
      </c>
      <c r="L147" s="56">
        <f>'[13]Daily Roster'!$L147</f>
        <v>0</v>
      </c>
      <c r="M147" s="56">
        <f>'[13]Daily Roster'!$M147</f>
        <v>0</v>
      </c>
      <c r="N147" s="56">
        <f>'[13]Daily Roster'!$N147</f>
        <v>0</v>
      </c>
      <c r="O147" s="56">
        <f>'[13]Daily Roster'!$O147</f>
        <v>0</v>
      </c>
      <c r="P147" s="56">
        <f>'[13]Daily Roster'!$P147</f>
        <v>0</v>
      </c>
      <c r="Q147" s="56">
        <f>'[13]Daily Roster'!$Q147</f>
        <v>0</v>
      </c>
      <c r="R147" s="56">
        <f>'[13]Daily Roster'!$R147</f>
        <v>0</v>
      </c>
      <c r="S147" s="56">
        <f>'[13]Daily Roster'!$S147</f>
        <v>0</v>
      </c>
      <c r="T147" s="56">
        <f>'[13]Daily Roster'!$T147</f>
        <v>0</v>
      </c>
    </row>
    <row r="148" spans="1:20" x14ac:dyDescent="0.3">
      <c r="A148" s="7">
        <v>43670</v>
      </c>
      <c r="B148" s="1" t="s">
        <v>2</v>
      </c>
      <c r="C148" s="56">
        <f>'[13]Daily Roster'!$C148</f>
        <v>0</v>
      </c>
      <c r="D148" s="56">
        <f>'[13]Daily Roster'!$D148</f>
        <v>0</v>
      </c>
      <c r="E148" s="56">
        <f>'[13]Daily Roster'!$E148</f>
        <v>0</v>
      </c>
      <c r="F148" s="56">
        <f>'[13]Daily Roster'!$F148</f>
        <v>0</v>
      </c>
      <c r="G148" s="56">
        <f>'[13]Daily Roster'!$G148</f>
        <v>0</v>
      </c>
      <c r="H148" s="56">
        <f>'[13]Daily Roster'!$H148</f>
        <v>0</v>
      </c>
      <c r="I148" s="56">
        <f>'[13]Daily Roster'!$I148</f>
        <v>0</v>
      </c>
      <c r="J148" s="56">
        <f>'[13]Daily Roster'!$J148</f>
        <v>0</v>
      </c>
      <c r="K148" s="56">
        <f>'[13]Daily Roster'!$K148</f>
        <v>0</v>
      </c>
      <c r="L148" s="56">
        <f>'[13]Daily Roster'!$L148</f>
        <v>0</v>
      </c>
      <c r="M148" s="56">
        <f>'[13]Daily Roster'!$M148</f>
        <v>0</v>
      </c>
      <c r="N148" s="56">
        <f>'[13]Daily Roster'!$N148</f>
        <v>0</v>
      </c>
      <c r="O148" s="56">
        <f>'[13]Daily Roster'!$O148</f>
        <v>0</v>
      </c>
      <c r="P148" s="56">
        <f>'[13]Daily Roster'!$P148</f>
        <v>0</v>
      </c>
      <c r="Q148" s="56">
        <f>'[13]Daily Roster'!$Q148</f>
        <v>0</v>
      </c>
      <c r="R148" s="56">
        <f>'[13]Daily Roster'!$R148</f>
        <v>0</v>
      </c>
      <c r="S148" s="56">
        <f>'[13]Daily Roster'!$S148</f>
        <v>0</v>
      </c>
      <c r="T148" s="56">
        <f>'[13]Daily Roster'!$T148</f>
        <v>0</v>
      </c>
    </row>
    <row r="149" spans="1:20" x14ac:dyDescent="0.3">
      <c r="A149" s="7">
        <v>43671</v>
      </c>
      <c r="B149" s="1" t="s">
        <v>3</v>
      </c>
      <c r="C149" s="56">
        <f>'[13]Daily Roster'!$C149</f>
        <v>0</v>
      </c>
      <c r="D149" s="56">
        <f>'[13]Daily Roster'!$D149</f>
        <v>0</v>
      </c>
      <c r="E149" s="56">
        <f>'[13]Daily Roster'!$E149</f>
        <v>0</v>
      </c>
      <c r="F149" s="56">
        <f>'[13]Daily Roster'!$F149</f>
        <v>0</v>
      </c>
      <c r="G149" s="56">
        <f>'[13]Daily Roster'!$G149</f>
        <v>0</v>
      </c>
      <c r="H149" s="56">
        <f>'[13]Daily Roster'!$H149</f>
        <v>0</v>
      </c>
      <c r="I149" s="56">
        <f>'[13]Daily Roster'!$I149</f>
        <v>0</v>
      </c>
      <c r="J149" s="56">
        <f>'[13]Daily Roster'!$J149</f>
        <v>0</v>
      </c>
      <c r="K149" s="56">
        <f>'[13]Daily Roster'!$K149</f>
        <v>0</v>
      </c>
      <c r="L149" s="56">
        <f>'[13]Daily Roster'!$L149</f>
        <v>0</v>
      </c>
      <c r="M149" s="56">
        <f>'[13]Daily Roster'!$M149</f>
        <v>0</v>
      </c>
      <c r="N149" s="56">
        <f>'[13]Daily Roster'!$N149</f>
        <v>0</v>
      </c>
      <c r="O149" s="56">
        <f>'[13]Daily Roster'!$O149</f>
        <v>0</v>
      </c>
      <c r="P149" s="56">
        <f>'[13]Daily Roster'!$P149</f>
        <v>0</v>
      </c>
      <c r="Q149" s="56">
        <f>'[13]Daily Roster'!$Q149</f>
        <v>0</v>
      </c>
      <c r="R149" s="56">
        <f>'[13]Daily Roster'!$R149</f>
        <v>0</v>
      </c>
      <c r="S149" s="56">
        <f>'[13]Daily Roster'!$S149</f>
        <v>0</v>
      </c>
      <c r="T149" s="56">
        <f>'[13]Daily Roster'!$T149</f>
        <v>0</v>
      </c>
    </row>
    <row r="150" spans="1:20" x14ac:dyDescent="0.3">
      <c r="A150" s="7">
        <v>43672</v>
      </c>
      <c r="B150" s="1" t="s">
        <v>4</v>
      </c>
      <c r="C150" s="56">
        <f>'[13]Daily Roster'!$C150</f>
        <v>0</v>
      </c>
      <c r="D150" s="56">
        <f>'[13]Daily Roster'!$D150</f>
        <v>0</v>
      </c>
      <c r="E150" s="56">
        <f>'[13]Daily Roster'!$E150</f>
        <v>0</v>
      </c>
      <c r="F150" s="56">
        <f>'[13]Daily Roster'!$F150</f>
        <v>0</v>
      </c>
      <c r="G150" s="56">
        <f>'[13]Daily Roster'!$G150</f>
        <v>0</v>
      </c>
      <c r="H150" s="56">
        <f>'[13]Daily Roster'!$H150</f>
        <v>0</v>
      </c>
      <c r="I150" s="56">
        <f>'[13]Daily Roster'!$I150</f>
        <v>0</v>
      </c>
      <c r="J150" s="56">
        <f>'[13]Daily Roster'!$J150</f>
        <v>0</v>
      </c>
      <c r="K150" s="56">
        <f>'[13]Daily Roster'!$K150</f>
        <v>0</v>
      </c>
      <c r="L150" s="56">
        <f>'[13]Daily Roster'!$L150</f>
        <v>0</v>
      </c>
      <c r="M150" s="56">
        <f>'[13]Daily Roster'!$M150</f>
        <v>0</v>
      </c>
      <c r="N150" s="56">
        <f>'[13]Daily Roster'!$N150</f>
        <v>0</v>
      </c>
      <c r="O150" s="56">
        <f>'[13]Daily Roster'!$O150</f>
        <v>0</v>
      </c>
      <c r="P150" s="56">
        <f>'[13]Daily Roster'!$P150</f>
        <v>0</v>
      </c>
      <c r="Q150" s="56">
        <f>'[13]Daily Roster'!$Q150</f>
        <v>0</v>
      </c>
      <c r="R150" s="56">
        <f>'[13]Daily Roster'!$R150</f>
        <v>0</v>
      </c>
      <c r="S150" s="56">
        <f>'[13]Daily Roster'!$S150</f>
        <v>0</v>
      </c>
      <c r="T150" s="56">
        <f>'[13]Daily Roster'!$T150</f>
        <v>0</v>
      </c>
    </row>
    <row r="151" spans="1:20" x14ac:dyDescent="0.3">
      <c r="A151" s="7">
        <v>43675</v>
      </c>
      <c r="B151" s="1" t="s">
        <v>5</v>
      </c>
      <c r="C151" s="56">
        <f>'[13]Daily Roster'!$C151</f>
        <v>0</v>
      </c>
      <c r="D151" s="56">
        <f>'[13]Daily Roster'!$D151</f>
        <v>0</v>
      </c>
      <c r="E151" s="56">
        <f>'[13]Daily Roster'!$E151</f>
        <v>0</v>
      </c>
      <c r="F151" s="56">
        <f>'[13]Daily Roster'!$F151</f>
        <v>0</v>
      </c>
      <c r="G151" s="56">
        <f>'[13]Daily Roster'!$G151</f>
        <v>0</v>
      </c>
      <c r="H151" s="56">
        <f>'[13]Daily Roster'!$H151</f>
        <v>0</v>
      </c>
      <c r="I151" s="56">
        <f>'[13]Daily Roster'!$I151</f>
        <v>0</v>
      </c>
      <c r="J151" s="56">
        <f>'[13]Daily Roster'!$J151</f>
        <v>0</v>
      </c>
      <c r="K151" s="56">
        <f>'[13]Daily Roster'!$K151</f>
        <v>0</v>
      </c>
      <c r="L151" s="56">
        <f>'[13]Daily Roster'!$L151</f>
        <v>0</v>
      </c>
      <c r="M151" s="56">
        <f>'[13]Daily Roster'!$M151</f>
        <v>0</v>
      </c>
      <c r="N151" s="56">
        <f>'[13]Daily Roster'!$N151</f>
        <v>0</v>
      </c>
      <c r="O151" s="56">
        <f>'[13]Daily Roster'!$O151</f>
        <v>0</v>
      </c>
      <c r="P151" s="56">
        <f>'[13]Daily Roster'!$P151</f>
        <v>0</v>
      </c>
      <c r="Q151" s="56">
        <f>'[13]Daily Roster'!$Q151</f>
        <v>0</v>
      </c>
      <c r="R151" s="56">
        <f>'[13]Daily Roster'!$R151</f>
        <v>0</v>
      </c>
      <c r="S151" s="56">
        <f>'[13]Daily Roster'!$S151</f>
        <v>0</v>
      </c>
      <c r="T151" s="56">
        <f>'[13]Daily Roster'!$T151</f>
        <v>0</v>
      </c>
    </row>
    <row r="152" spans="1:20" x14ac:dyDescent="0.3">
      <c r="A152" s="7">
        <v>43676</v>
      </c>
      <c r="B152" s="1" t="s">
        <v>1</v>
      </c>
      <c r="C152" s="56">
        <f>'[13]Daily Roster'!$C152</f>
        <v>0</v>
      </c>
      <c r="D152" s="56">
        <f>'[13]Daily Roster'!$D152</f>
        <v>0</v>
      </c>
      <c r="E152" s="56">
        <f>'[13]Daily Roster'!$E152</f>
        <v>0</v>
      </c>
      <c r="F152" s="56">
        <f>'[13]Daily Roster'!$F152</f>
        <v>0</v>
      </c>
      <c r="G152" s="56">
        <f>'[13]Daily Roster'!$G152</f>
        <v>0</v>
      </c>
      <c r="H152" s="56">
        <f>'[13]Daily Roster'!$H152</f>
        <v>0</v>
      </c>
      <c r="I152" s="56">
        <f>'[13]Daily Roster'!$I152</f>
        <v>0</v>
      </c>
      <c r="J152" s="56">
        <f>'[13]Daily Roster'!$J152</f>
        <v>0</v>
      </c>
      <c r="K152" s="56">
        <f>'[13]Daily Roster'!$K152</f>
        <v>0</v>
      </c>
      <c r="L152" s="56">
        <f>'[13]Daily Roster'!$L152</f>
        <v>0</v>
      </c>
      <c r="M152" s="56">
        <f>'[13]Daily Roster'!$M152</f>
        <v>0</v>
      </c>
      <c r="N152" s="56">
        <f>'[13]Daily Roster'!$N152</f>
        <v>0</v>
      </c>
      <c r="O152" s="56">
        <f>'[13]Daily Roster'!$O152</f>
        <v>0</v>
      </c>
      <c r="P152" s="56">
        <f>'[13]Daily Roster'!$P152</f>
        <v>0</v>
      </c>
      <c r="Q152" s="56">
        <f>'[13]Daily Roster'!$Q152</f>
        <v>0</v>
      </c>
      <c r="R152" s="56">
        <f>'[13]Daily Roster'!$R152</f>
        <v>0</v>
      </c>
      <c r="S152" s="56">
        <f>'[13]Daily Roster'!$S152</f>
        <v>0</v>
      </c>
      <c r="T152" s="56">
        <f>'[13]Daily Roster'!$T152</f>
        <v>0</v>
      </c>
    </row>
    <row r="153" spans="1:20" x14ac:dyDescent="0.3">
      <c r="A153" s="7">
        <v>43677</v>
      </c>
      <c r="B153" s="1" t="s">
        <v>2</v>
      </c>
      <c r="C153" s="56">
        <f>'[13]Daily Roster'!$C153</f>
        <v>0</v>
      </c>
      <c r="D153" s="56">
        <f>'[13]Daily Roster'!$D153</f>
        <v>0</v>
      </c>
      <c r="E153" s="56">
        <f>'[13]Daily Roster'!$E153</f>
        <v>0</v>
      </c>
      <c r="F153" s="56">
        <f>'[13]Daily Roster'!$F153</f>
        <v>0</v>
      </c>
      <c r="G153" s="56">
        <f>'[13]Daily Roster'!$G153</f>
        <v>0</v>
      </c>
      <c r="H153" s="56">
        <f>'[13]Daily Roster'!$H153</f>
        <v>0</v>
      </c>
      <c r="I153" s="56">
        <f>'[13]Daily Roster'!$I153</f>
        <v>0</v>
      </c>
      <c r="J153" s="56">
        <f>'[13]Daily Roster'!$J153</f>
        <v>0</v>
      </c>
      <c r="K153" s="56">
        <f>'[13]Daily Roster'!$K153</f>
        <v>0</v>
      </c>
      <c r="L153" s="56">
        <f>'[13]Daily Roster'!$L153</f>
        <v>0</v>
      </c>
      <c r="M153" s="56">
        <f>'[13]Daily Roster'!$M153</f>
        <v>0</v>
      </c>
      <c r="N153" s="56">
        <f>'[13]Daily Roster'!$N153</f>
        <v>0</v>
      </c>
      <c r="O153" s="56">
        <f>'[13]Daily Roster'!$O153</f>
        <v>0</v>
      </c>
      <c r="P153" s="56">
        <f>'[13]Daily Roster'!$P153</f>
        <v>0</v>
      </c>
      <c r="Q153" s="56">
        <f>'[13]Daily Roster'!$Q153</f>
        <v>0</v>
      </c>
      <c r="R153" s="56">
        <f>'[13]Daily Roster'!$R153</f>
        <v>0</v>
      </c>
      <c r="S153" s="56">
        <f>'[13]Daily Roster'!$S153</f>
        <v>0</v>
      </c>
      <c r="T153" s="56">
        <f>'[13]Daily Roster'!$T153</f>
        <v>0</v>
      </c>
    </row>
    <row r="154" spans="1:20" x14ac:dyDescent="0.3">
      <c r="A154" s="7">
        <v>43678</v>
      </c>
      <c r="B154" s="1" t="s">
        <v>3</v>
      </c>
      <c r="C154" s="56">
        <f>'[13]Daily Roster'!$C154</f>
        <v>0</v>
      </c>
      <c r="D154" s="56">
        <f>'[13]Daily Roster'!$D154</f>
        <v>0</v>
      </c>
      <c r="E154" s="56">
        <f>'[13]Daily Roster'!$E154</f>
        <v>0</v>
      </c>
      <c r="F154" s="56">
        <f>'[13]Daily Roster'!$F154</f>
        <v>0</v>
      </c>
      <c r="G154" s="56">
        <f>'[13]Daily Roster'!$G154</f>
        <v>0</v>
      </c>
      <c r="H154" s="56">
        <f>'[13]Daily Roster'!$H154</f>
        <v>0</v>
      </c>
      <c r="I154" s="56">
        <f>'[13]Daily Roster'!$I154</f>
        <v>0</v>
      </c>
      <c r="J154" s="56">
        <f>'[13]Daily Roster'!$J154</f>
        <v>0</v>
      </c>
      <c r="K154" s="56">
        <f>'[13]Daily Roster'!$K154</f>
        <v>0</v>
      </c>
      <c r="L154" s="56">
        <f>'[13]Daily Roster'!$L154</f>
        <v>0</v>
      </c>
      <c r="M154" s="56">
        <f>'[13]Daily Roster'!$M154</f>
        <v>0</v>
      </c>
      <c r="N154" s="56">
        <f>'[13]Daily Roster'!$N154</f>
        <v>0</v>
      </c>
      <c r="O154" s="56">
        <f>'[13]Daily Roster'!$O154</f>
        <v>0</v>
      </c>
      <c r="P154" s="56">
        <f>'[13]Daily Roster'!$P154</f>
        <v>0</v>
      </c>
      <c r="Q154" s="56">
        <f>'[13]Daily Roster'!$Q154</f>
        <v>0</v>
      </c>
      <c r="R154" s="56">
        <f>'[13]Daily Roster'!$R154</f>
        <v>0</v>
      </c>
      <c r="S154" s="56">
        <f>'[13]Daily Roster'!$S154</f>
        <v>0</v>
      </c>
      <c r="T154" s="56">
        <f>'[13]Daily Roster'!$T154</f>
        <v>0</v>
      </c>
    </row>
    <row r="155" spans="1:20" x14ac:dyDescent="0.3">
      <c r="A155" s="7">
        <v>43679</v>
      </c>
      <c r="B155" s="1" t="s">
        <v>4</v>
      </c>
      <c r="C155" s="56">
        <f>'[13]Daily Roster'!$C155</f>
        <v>0</v>
      </c>
      <c r="D155" s="56">
        <f>'[13]Daily Roster'!$D155</f>
        <v>0</v>
      </c>
      <c r="E155" s="56">
        <f>'[13]Daily Roster'!$E155</f>
        <v>0</v>
      </c>
      <c r="F155" s="56">
        <f>'[13]Daily Roster'!$F155</f>
        <v>0</v>
      </c>
      <c r="G155" s="56">
        <f>'[13]Daily Roster'!$G155</f>
        <v>0</v>
      </c>
      <c r="H155" s="56">
        <f>'[13]Daily Roster'!$H155</f>
        <v>0</v>
      </c>
      <c r="I155" s="56">
        <f>'[13]Daily Roster'!$I155</f>
        <v>0</v>
      </c>
      <c r="J155" s="56">
        <f>'[13]Daily Roster'!$J155</f>
        <v>0</v>
      </c>
      <c r="K155" s="56">
        <f>'[13]Daily Roster'!$K155</f>
        <v>0</v>
      </c>
      <c r="L155" s="56">
        <f>'[13]Daily Roster'!$L155</f>
        <v>0</v>
      </c>
      <c r="M155" s="56">
        <f>'[13]Daily Roster'!$M155</f>
        <v>0</v>
      </c>
      <c r="N155" s="56">
        <f>'[13]Daily Roster'!$N155</f>
        <v>0</v>
      </c>
      <c r="O155" s="56">
        <f>'[13]Daily Roster'!$O155</f>
        <v>0</v>
      </c>
      <c r="P155" s="56">
        <f>'[13]Daily Roster'!$P155</f>
        <v>0</v>
      </c>
      <c r="Q155" s="56">
        <f>'[13]Daily Roster'!$Q155</f>
        <v>0</v>
      </c>
      <c r="R155" s="56">
        <f>'[13]Daily Roster'!$R155</f>
        <v>0</v>
      </c>
      <c r="S155" s="56">
        <f>'[13]Daily Roster'!$S155</f>
        <v>0</v>
      </c>
      <c r="T155" s="56">
        <f>'[13]Daily Roster'!$T155</f>
        <v>0</v>
      </c>
    </row>
    <row r="156" spans="1:20" x14ac:dyDescent="0.3">
      <c r="A156" s="7">
        <v>43682</v>
      </c>
      <c r="B156" s="1" t="s">
        <v>5</v>
      </c>
      <c r="C156" s="56">
        <f>'[13]Daily Roster'!$C156</f>
        <v>0</v>
      </c>
      <c r="D156" s="56">
        <f>'[13]Daily Roster'!$D156</f>
        <v>0</v>
      </c>
      <c r="E156" s="56">
        <f>'[13]Daily Roster'!$E156</f>
        <v>0</v>
      </c>
      <c r="F156" s="56">
        <f>'[13]Daily Roster'!$F156</f>
        <v>0</v>
      </c>
      <c r="G156" s="56">
        <f>'[13]Daily Roster'!$G156</f>
        <v>0</v>
      </c>
      <c r="H156" s="56">
        <f>'[13]Daily Roster'!$H156</f>
        <v>0</v>
      </c>
      <c r="I156" s="56">
        <f>'[13]Daily Roster'!$I156</f>
        <v>0</v>
      </c>
      <c r="J156" s="56">
        <f>'[13]Daily Roster'!$J156</f>
        <v>0</v>
      </c>
      <c r="K156" s="56">
        <f>'[13]Daily Roster'!$K156</f>
        <v>0</v>
      </c>
      <c r="L156" s="56">
        <f>'[13]Daily Roster'!$L156</f>
        <v>0</v>
      </c>
      <c r="M156" s="56">
        <f>'[13]Daily Roster'!$M156</f>
        <v>0</v>
      </c>
      <c r="N156" s="56">
        <f>'[13]Daily Roster'!$N156</f>
        <v>0</v>
      </c>
      <c r="O156" s="56">
        <f>'[13]Daily Roster'!$O156</f>
        <v>0</v>
      </c>
      <c r="P156" s="56">
        <f>'[13]Daily Roster'!$P156</f>
        <v>0</v>
      </c>
      <c r="Q156" s="56">
        <f>'[13]Daily Roster'!$Q156</f>
        <v>0</v>
      </c>
      <c r="R156" s="56">
        <f>'[13]Daily Roster'!$R156</f>
        <v>0</v>
      </c>
      <c r="S156" s="56">
        <f>'[13]Daily Roster'!$S156</f>
        <v>0</v>
      </c>
      <c r="T156" s="56">
        <f>'[13]Daily Roster'!$T156</f>
        <v>0</v>
      </c>
    </row>
    <row r="157" spans="1:20" x14ac:dyDescent="0.3">
      <c r="A157" s="7">
        <v>43683</v>
      </c>
      <c r="B157" s="1" t="s">
        <v>1</v>
      </c>
      <c r="C157" s="56">
        <f>'[13]Daily Roster'!$C157</f>
        <v>0</v>
      </c>
      <c r="D157" s="56">
        <f>'[13]Daily Roster'!$D157</f>
        <v>0</v>
      </c>
      <c r="E157" s="56">
        <f>'[13]Daily Roster'!$E157</f>
        <v>0</v>
      </c>
      <c r="F157" s="56">
        <f>'[13]Daily Roster'!$F157</f>
        <v>0</v>
      </c>
      <c r="G157" s="56">
        <f>'[13]Daily Roster'!$G157</f>
        <v>0</v>
      </c>
      <c r="H157" s="56">
        <f>'[13]Daily Roster'!$H157</f>
        <v>0</v>
      </c>
      <c r="I157" s="56">
        <f>'[13]Daily Roster'!$I157</f>
        <v>0</v>
      </c>
      <c r="J157" s="56">
        <f>'[13]Daily Roster'!$J157</f>
        <v>0</v>
      </c>
      <c r="K157" s="56">
        <f>'[13]Daily Roster'!$K157</f>
        <v>0</v>
      </c>
      <c r="L157" s="56">
        <f>'[13]Daily Roster'!$L157</f>
        <v>0</v>
      </c>
      <c r="M157" s="56">
        <f>'[13]Daily Roster'!$M157</f>
        <v>0</v>
      </c>
      <c r="N157" s="56">
        <f>'[13]Daily Roster'!$N157</f>
        <v>0</v>
      </c>
      <c r="O157" s="56">
        <f>'[13]Daily Roster'!$O157</f>
        <v>0</v>
      </c>
      <c r="P157" s="56">
        <f>'[13]Daily Roster'!$P157</f>
        <v>0</v>
      </c>
      <c r="Q157" s="56">
        <f>'[13]Daily Roster'!$Q157</f>
        <v>0</v>
      </c>
      <c r="R157" s="56">
        <f>'[13]Daily Roster'!$R157</f>
        <v>0</v>
      </c>
      <c r="S157" s="56">
        <f>'[13]Daily Roster'!$S157</f>
        <v>0</v>
      </c>
      <c r="T157" s="56">
        <f>'[13]Daily Roster'!$T157</f>
        <v>0</v>
      </c>
    </row>
    <row r="158" spans="1:20" x14ac:dyDescent="0.3">
      <c r="A158" s="7">
        <v>43684</v>
      </c>
      <c r="B158" s="1" t="s">
        <v>2</v>
      </c>
      <c r="C158" s="56">
        <f>'[13]Daily Roster'!$C158</f>
        <v>0</v>
      </c>
      <c r="D158" s="56">
        <f>'[13]Daily Roster'!$D158</f>
        <v>0</v>
      </c>
      <c r="E158" s="56">
        <f>'[13]Daily Roster'!$E158</f>
        <v>0</v>
      </c>
      <c r="F158" s="56">
        <f>'[13]Daily Roster'!$F158</f>
        <v>0</v>
      </c>
      <c r="G158" s="56">
        <f>'[13]Daily Roster'!$G158</f>
        <v>0</v>
      </c>
      <c r="H158" s="56">
        <f>'[13]Daily Roster'!$H158</f>
        <v>0</v>
      </c>
      <c r="I158" s="56">
        <f>'[13]Daily Roster'!$I158</f>
        <v>0</v>
      </c>
      <c r="J158" s="56">
        <f>'[13]Daily Roster'!$J158</f>
        <v>0</v>
      </c>
      <c r="K158" s="56">
        <f>'[13]Daily Roster'!$K158</f>
        <v>0</v>
      </c>
      <c r="L158" s="56">
        <f>'[13]Daily Roster'!$L158</f>
        <v>0</v>
      </c>
      <c r="M158" s="56">
        <f>'[13]Daily Roster'!$M158</f>
        <v>0</v>
      </c>
      <c r="N158" s="56">
        <f>'[13]Daily Roster'!$N158</f>
        <v>0</v>
      </c>
      <c r="O158" s="56">
        <f>'[13]Daily Roster'!$O158</f>
        <v>0</v>
      </c>
      <c r="P158" s="56">
        <f>'[13]Daily Roster'!$P158</f>
        <v>0</v>
      </c>
      <c r="Q158" s="56">
        <f>'[13]Daily Roster'!$Q158</f>
        <v>0</v>
      </c>
      <c r="R158" s="56">
        <f>'[13]Daily Roster'!$R158</f>
        <v>0</v>
      </c>
      <c r="S158" s="56">
        <f>'[13]Daily Roster'!$S158</f>
        <v>0</v>
      </c>
      <c r="T158" s="56">
        <f>'[13]Daily Roster'!$T158</f>
        <v>0</v>
      </c>
    </row>
    <row r="159" spans="1:20" x14ac:dyDescent="0.3">
      <c r="A159" s="7">
        <v>43685</v>
      </c>
      <c r="B159" s="1" t="s">
        <v>3</v>
      </c>
      <c r="C159" s="56">
        <f>'[13]Daily Roster'!$C159</f>
        <v>0</v>
      </c>
      <c r="D159" s="56">
        <f>'[13]Daily Roster'!$D159</f>
        <v>0</v>
      </c>
      <c r="E159" s="56">
        <f>'[13]Daily Roster'!$E159</f>
        <v>0</v>
      </c>
      <c r="F159" s="56">
        <f>'[13]Daily Roster'!$F159</f>
        <v>0</v>
      </c>
      <c r="G159" s="56">
        <f>'[13]Daily Roster'!$G159</f>
        <v>0</v>
      </c>
      <c r="H159" s="56">
        <f>'[13]Daily Roster'!$H159</f>
        <v>0</v>
      </c>
      <c r="I159" s="56">
        <f>'[13]Daily Roster'!$I159</f>
        <v>0</v>
      </c>
      <c r="J159" s="56">
        <f>'[13]Daily Roster'!$J159</f>
        <v>0</v>
      </c>
      <c r="K159" s="56">
        <f>'[13]Daily Roster'!$K159</f>
        <v>0</v>
      </c>
      <c r="L159" s="56">
        <f>'[13]Daily Roster'!$L159</f>
        <v>0</v>
      </c>
      <c r="M159" s="56">
        <f>'[13]Daily Roster'!$M159</f>
        <v>0</v>
      </c>
      <c r="N159" s="56">
        <f>'[13]Daily Roster'!$N159</f>
        <v>0</v>
      </c>
      <c r="O159" s="56">
        <f>'[13]Daily Roster'!$O159</f>
        <v>0</v>
      </c>
      <c r="P159" s="56">
        <f>'[13]Daily Roster'!$P159</f>
        <v>0</v>
      </c>
      <c r="Q159" s="56">
        <f>'[13]Daily Roster'!$Q159</f>
        <v>0</v>
      </c>
      <c r="R159" s="56">
        <f>'[13]Daily Roster'!$R159</f>
        <v>0</v>
      </c>
      <c r="S159" s="56">
        <f>'[13]Daily Roster'!$S159</f>
        <v>0</v>
      </c>
      <c r="T159" s="56">
        <f>'[13]Daily Roster'!$T159</f>
        <v>0</v>
      </c>
    </row>
    <row r="160" spans="1:20" x14ac:dyDescent="0.3">
      <c r="A160" s="7">
        <v>43686</v>
      </c>
      <c r="B160" s="1" t="s">
        <v>4</v>
      </c>
      <c r="C160" s="56">
        <f>'[13]Daily Roster'!$C160</f>
        <v>0</v>
      </c>
      <c r="D160" s="56">
        <f>'[13]Daily Roster'!$D160</f>
        <v>0</v>
      </c>
      <c r="E160" s="56">
        <f>'[13]Daily Roster'!$E160</f>
        <v>0</v>
      </c>
      <c r="F160" s="56">
        <f>'[13]Daily Roster'!$F160</f>
        <v>0</v>
      </c>
      <c r="G160" s="56">
        <f>'[13]Daily Roster'!$G160</f>
        <v>0</v>
      </c>
      <c r="H160" s="56">
        <f>'[13]Daily Roster'!$H160</f>
        <v>0</v>
      </c>
      <c r="I160" s="56">
        <f>'[13]Daily Roster'!$I160</f>
        <v>0</v>
      </c>
      <c r="J160" s="56">
        <f>'[13]Daily Roster'!$J160</f>
        <v>0</v>
      </c>
      <c r="K160" s="56">
        <f>'[13]Daily Roster'!$K160</f>
        <v>0</v>
      </c>
      <c r="L160" s="56">
        <f>'[13]Daily Roster'!$L160</f>
        <v>0</v>
      </c>
      <c r="M160" s="56">
        <f>'[13]Daily Roster'!$M160</f>
        <v>0</v>
      </c>
      <c r="N160" s="56">
        <f>'[13]Daily Roster'!$N160</f>
        <v>0</v>
      </c>
      <c r="O160" s="56">
        <f>'[13]Daily Roster'!$O160</f>
        <v>0</v>
      </c>
      <c r="P160" s="56">
        <f>'[13]Daily Roster'!$P160</f>
        <v>0</v>
      </c>
      <c r="Q160" s="56">
        <f>'[13]Daily Roster'!$Q160</f>
        <v>0</v>
      </c>
      <c r="R160" s="56">
        <f>'[13]Daily Roster'!$R160</f>
        <v>0</v>
      </c>
      <c r="S160" s="56">
        <f>'[13]Daily Roster'!$S160</f>
        <v>0</v>
      </c>
      <c r="T160" s="56">
        <f>'[13]Daily Roster'!$T160</f>
        <v>0</v>
      </c>
    </row>
    <row r="161" spans="1:20" x14ac:dyDescent="0.3">
      <c r="A161" s="7">
        <v>43689</v>
      </c>
      <c r="B161" s="1" t="s">
        <v>5</v>
      </c>
      <c r="C161" s="56">
        <f>'[13]Daily Roster'!$C161</f>
        <v>0</v>
      </c>
      <c r="D161" s="56">
        <f>'[13]Daily Roster'!$D161</f>
        <v>0</v>
      </c>
      <c r="E161" s="56">
        <f>'[13]Daily Roster'!$E161</f>
        <v>0</v>
      </c>
      <c r="F161" s="56">
        <f>'[13]Daily Roster'!$F161</f>
        <v>0</v>
      </c>
      <c r="G161" s="56">
        <f>'[13]Daily Roster'!$G161</f>
        <v>0</v>
      </c>
      <c r="H161" s="56">
        <f>'[13]Daily Roster'!$H161</f>
        <v>0</v>
      </c>
      <c r="I161" s="56">
        <f>'[13]Daily Roster'!$I161</f>
        <v>0</v>
      </c>
      <c r="J161" s="56">
        <f>'[13]Daily Roster'!$J161</f>
        <v>0</v>
      </c>
      <c r="K161" s="56">
        <f>'[13]Daily Roster'!$K161</f>
        <v>0</v>
      </c>
      <c r="L161" s="56">
        <f>'[13]Daily Roster'!$L161</f>
        <v>0</v>
      </c>
      <c r="M161" s="56">
        <f>'[13]Daily Roster'!$M161</f>
        <v>0</v>
      </c>
      <c r="N161" s="56">
        <f>'[13]Daily Roster'!$N161</f>
        <v>0</v>
      </c>
      <c r="O161" s="56">
        <f>'[13]Daily Roster'!$O161</f>
        <v>0</v>
      </c>
      <c r="P161" s="56">
        <f>'[13]Daily Roster'!$P161</f>
        <v>0</v>
      </c>
      <c r="Q161" s="56">
        <f>'[13]Daily Roster'!$Q161</f>
        <v>0</v>
      </c>
      <c r="R161" s="56">
        <f>'[13]Daily Roster'!$R161</f>
        <v>0</v>
      </c>
      <c r="S161" s="56">
        <f>'[13]Daily Roster'!$S161</f>
        <v>0</v>
      </c>
      <c r="T161" s="56">
        <f>'[13]Daily Roster'!$T161</f>
        <v>0</v>
      </c>
    </row>
    <row r="162" spans="1:20" x14ac:dyDescent="0.3">
      <c r="A162" s="7">
        <v>43690</v>
      </c>
      <c r="B162" s="1" t="s">
        <v>1</v>
      </c>
      <c r="C162" s="56">
        <f>'[13]Daily Roster'!$C162</f>
        <v>0</v>
      </c>
      <c r="D162" s="56">
        <f>'[13]Daily Roster'!$D162</f>
        <v>0</v>
      </c>
      <c r="E162" s="56">
        <f>'[13]Daily Roster'!$E162</f>
        <v>0</v>
      </c>
      <c r="F162" s="56">
        <f>'[13]Daily Roster'!$F162</f>
        <v>0</v>
      </c>
      <c r="G162" s="56">
        <f>'[13]Daily Roster'!$G162</f>
        <v>0</v>
      </c>
      <c r="H162" s="56">
        <f>'[13]Daily Roster'!$H162</f>
        <v>0</v>
      </c>
      <c r="I162" s="56">
        <f>'[13]Daily Roster'!$I162</f>
        <v>0</v>
      </c>
      <c r="J162" s="56">
        <f>'[13]Daily Roster'!$J162</f>
        <v>0</v>
      </c>
      <c r="K162" s="56">
        <f>'[13]Daily Roster'!$K162</f>
        <v>0</v>
      </c>
      <c r="L162" s="56">
        <f>'[13]Daily Roster'!$L162</f>
        <v>0</v>
      </c>
      <c r="M162" s="56">
        <f>'[13]Daily Roster'!$M162</f>
        <v>0</v>
      </c>
      <c r="N162" s="56">
        <f>'[13]Daily Roster'!$N162</f>
        <v>0</v>
      </c>
      <c r="O162" s="56">
        <f>'[13]Daily Roster'!$O162</f>
        <v>0</v>
      </c>
      <c r="P162" s="56">
        <f>'[13]Daily Roster'!$P162</f>
        <v>0</v>
      </c>
      <c r="Q162" s="56">
        <f>'[13]Daily Roster'!$Q162</f>
        <v>0</v>
      </c>
      <c r="R162" s="56">
        <f>'[13]Daily Roster'!$R162</f>
        <v>0</v>
      </c>
      <c r="S162" s="56">
        <f>'[13]Daily Roster'!$S162</f>
        <v>0</v>
      </c>
      <c r="T162" s="56">
        <f>'[13]Daily Roster'!$T162</f>
        <v>0</v>
      </c>
    </row>
    <row r="163" spans="1:20" x14ac:dyDescent="0.3">
      <c r="A163" s="7">
        <v>43691</v>
      </c>
      <c r="B163" s="1" t="s">
        <v>2</v>
      </c>
      <c r="C163" s="56">
        <f>'[13]Daily Roster'!$C163</f>
        <v>0</v>
      </c>
      <c r="D163" s="56">
        <f>'[13]Daily Roster'!$D163</f>
        <v>0</v>
      </c>
      <c r="E163" s="56">
        <f>'[13]Daily Roster'!$E163</f>
        <v>0</v>
      </c>
      <c r="F163" s="56">
        <f>'[13]Daily Roster'!$F163</f>
        <v>0</v>
      </c>
      <c r="G163" s="56">
        <f>'[13]Daily Roster'!$G163</f>
        <v>0</v>
      </c>
      <c r="H163" s="56">
        <f>'[13]Daily Roster'!$H163</f>
        <v>0</v>
      </c>
      <c r="I163" s="56">
        <f>'[13]Daily Roster'!$I163</f>
        <v>0</v>
      </c>
      <c r="J163" s="56">
        <f>'[13]Daily Roster'!$J163</f>
        <v>0</v>
      </c>
      <c r="K163" s="56">
        <f>'[13]Daily Roster'!$K163</f>
        <v>0</v>
      </c>
      <c r="L163" s="56">
        <f>'[13]Daily Roster'!$L163</f>
        <v>0</v>
      </c>
      <c r="M163" s="56">
        <f>'[13]Daily Roster'!$M163</f>
        <v>0</v>
      </c>
      <c r="N163" s="56">
        <f>'[13]Daily Roster'!$N163</f>
        <v>0</v>
      </c>
      <c r="O163" s="56">
        <f>'[13]Daily Roster'!$O163</f>
        <v>0</v>
      </c>
      <c r="P163" s="56">
        <f>'[13]Daily Roster'!$P163</f>
        <v>0</v>
      </c>
      <c r="Q163" s="56">
        <f>'[13]Daily Roster'!$Q163</f>
        <v>0</v>
      </c>
      <c r="R163" s="56">
        <f>'[13]Daily Roster'!$R163</f>
        <v>0</v>
      </c>
      <c r="S163" s="56">
        <f>'[13]Daily Roster'!$S163</f>
        <v>0</v>
      </c>
      <c r="T163" s="56">
        <f>'[13]Daily Roster'!$T163</f>
        <v>0</v>
      </c>
    </row>
    <row r="164" spans="1:20" x14ac:dyDescent="0.3">
      <c r="A164" s="7">
        <v>43692</v>
      </c>
      <c r="B164" s="1" t="s">
        <v>3</v>
      </c>
      <c r="C164" s="56">
        <f>'[13]Daily Roster'!$C164</f>
        <v>0</v>
      </c>
      <c r="D164" s="56">
        <f>'[13]Daily Roster'!$D164</f>
        <v>0</v>
      </c>
      <c r="E164" s="56">
        <f>'[13]Daily Roster'!$E164</f>
        <v>0</v>
      </c>
      <c r="F164" s="56">
        <f>'[13]Daily Roster'!$F164</f>
        <v>0</v>
      </c>
      <c r="G164" s="56">
        <f>'[13]Daily Roster'!$G164</f>
        <v>0</v>
      </c>
      <c r="H164" s="56">
        <f>'[13]Daily Roster'!$H164</f>
        <v>0</v>
      </c>
      <c r="I164" s="56">
        <f>'[13]Daily Roster'!$I164</f>
        <v>0</v>
      </c>
      <c r="J164" s="56">
        <f>'[13]Daily Roster'!$J164</f>
        <v>0</v>
      </c>
      <c r="K164" s="56">
        <f>'[13]Daily Roster'!$K164</f>
        <v>0</v>
      </c>
      <c r="L164" s="56">
        <f>'[13]Daily Roster'!$L164</f>
        <v>0</v>
      </c>
      <c r="M164" s="56">
        <f>'[13]Daily Roster'!$M164</f>
        <v>0</v>
      </c>
      <c r="N164" s="56">
        <f>'[13]Daily Roster'!$N164</f>
        <v>0</v>
      </c>
      <c r="O164" s="56">
        <f>'[13]Daily Roster'!$O164</f>
        <v>0</v>
      </c>
      <c r="P164" s="56">
        <f>'[13]Daily Roster'!$P164</f>
        <v>0</v>
      </c>
      <c r="Q164" s="56">
        <f>'[13]Daily Roster'!$Q164</f>
        <v>0</v>
      </c>
      <c r="R164" s="56">
        <f>'[13]Daily Roster'!$R164</f>
        <v>0</v>
      </c>
      <c r="S164" s="56">
        <f>'[13]Daily Roster'!$S164</f>
        <v>0</v>
      </c>
      <c r="T164" s="56">
        <f>'[13]Daily Roster'!$T164</f>
        <v>0</v>
      </c>
    </row>
    <row r="165" spans="1:20" x14ac:dyDescent="0.3">
      <c r="A165" s="7">
        <v>43693</v>
      </c>
      <c r="B165" s="1" t="s">
        <v>4</v>
      </c>
      <c r="C165" s="56">
        <f>'[13]Daily Roster'!$C165</f>
        <v>0</v>
      </c>
      <c r="D165" s="56">
        <f>'[13]Daily Roster'!$D165</f>
        <v>0</v>
      </c>
      <c r="E165" s="56">
        <f>'[13]Daily Roster'!$E165</f>
        <v>0</v>
      </c>
      <c r="F165" s="56">
        <f>'[13]Daily Roster'!$F165</f>
        <v>0</v>
      </c>
      <c r="G165" s="56">
        <f>'[13]Daily Roster'!$G165</f>
        <v>0</v>
      </c>
      <c r="H165" s="56">
        <f>'[13]Daily Roster'!$H165</f>
        <v>0</v>
      </c>
      <c r="I165" s="56">
        <f>'[13]Daily Roster'!$I165</f>
        <v>0</v>
      </c>
      <c r="J165" s="56">
        <f>'[13]Daily Roster'!$J165</f>
        <v>0</v>
      </c>
      <c r="K165" s="56">
        <f>'[13]Daily Roster'!$K165</f>
        <v>0</v>
      </c>
      <c r="L165" s="56">
        <f>'[13]Daily Roster'!$L165</f>
        <v>0</v>
      </c>
      <c r="M165" s="56">
        <f>'[13]Daily Roster'!$M165</f>
        <v>0</v>
      </c>
      <c r="N165" s="56">
        <f>'[13]Daily Roster'!$N165</f>
        <v>0</v>
      </c>
      <c r="O165" s="56">
        <f>'[13]Daily Roster'!$O165</f>
        <v>0</v>
      </c>
      <c r="P165" s="56">
        <f>'[13]Daily Roster'!$P165</f>
        <v>0</v>
      </c>
      <c r="Q165" s="56">
        <f>'[13]Daily Roster'!$Q165</f>
        <v>0</v>
      </c>
      <c r="R165" s="56">
        <f>'[13]Daily Roster'!$R165</f>
        <v>0</v>
      </c>
      <c r="S165" s="56">
        <f>'[13]Daily Roster'!$S165</f>
        <v>0</v>
      </c>
      <c r="T165" s="56">
        <f>'[13]Daily Roster'!$T165</f>
        <v>0</v>
      </c>
    </row>
    <row r="166" spans="1:20" x14ac:dyDescent="0.3">
      <c r="A166" s="7">
        <v>43696</v>
      </c>
      <c r="B166" s="1" t="s">
        <v>5</v>
      </c>
      <c r="C166" s="56">
        <f>'[13]Daily Roster'!$C166</f>
        <v>0</v>
      </c>
      <c r="D166" s="56">
        <f>'[13]Daily Roster'!$D166</f>
        <v>0</v>
      </c>
      <c r="E166" s="56">
        <f>'[13]Daily Roster'!$E166</f>
        <v>0</v>
      </c>
      <c r="F166" s="56">
        <f>'[13]Daily Roster'!$F166</f>
        <v>0</v>
      </c>
      <c r="G166" s="56">
        <f>'[13]Daily Roster'!$G166</f>
        <v>0</v>
      </c>
      <c r="H166" s="56">
        <f>'[13]Daily Roster'!$H166</f>
        <v>0</v>
      </c>
      <c r="I166" s="56">
        <f>'[13]Daily Roster'!$I166</f>
        <v>0</v>
      </c>
      <c r="J166" s="56">
        <f>'[13]Daily Roster'!$J166</f>
        <v>0</v>
      </c>
      <c r="K166" s="56">
        <f>'[13]Daily Roster'!$K166</f>
        <v>0</v>
      </c>
      <c r="L166" s="56">
        <f>'[13]Daily Roster'!$L166</f>
        <v>0</v>
      </c>
      <c r="M166" s="56">
        <f>'[13]Daily Roster'!$M166</f>
        <v>0</v>
      </c>
      <c r="N166" s="56">
        <f>'[13]Daily Roster'!$N166</f>
        <v>0</v>
      </c>
      <c r="O166" s="56">
        <f>'[13]Daily Roster'!$O166</f>
        <v>0</v>
      </c>
      <c r="P166" s="56">
        <f>'[13]Daily Roster'!$P166</f>
        <v>0</v>
      </c>
      <c r="Q166" s="56">
        <f>'[13]Daily Roster'!$Q166</f>
        <v>0</v>
      </c>
      <c r="R166" s="56">
        <f>'[13]Daily Roster'!$R166</f>
        <v>0</v>
      </c>
      <c r="S166" s="56">
        <f>'[13]Daily Roster'!$S166</f>
        <v>0</v>
      </c>
      <c r="T166" s="56">
        <f>'[13]Daily Roster'!$T166</f>
        <v>0</v>
      </c>
    </row>
    <row r="167" spans="1:20" x14ac:dyDescent="0.3">
      <c r="A167" s="7">
        <v>43697</v>
      </c>
      <c r="B167" s="1" t="s">
        <v>1</v>
      </c>
      <c r="C167" s="56">
        <f>'[13]Daily Roster'!$C167</f>
        <v>0</v>
      </c>
      <c r="D167" s="56">
        <f>'[13]Daily Roster'!$D167</f>
        <v>0</v>
      </c>
      <c r="E167" s="56">
        <f>'[13]Daily Roster'!$E167</f>
        <v>0</v>
      </c>
      <c r="F167" s="56">
        <f>'[13]Daily Roster'!$F167</f>
        <v>0</v>
      </c>
      <c r="G167" s="56">
        <f>'[13]Daily Roster'!$G167</f>
        <v>0</v>
      </c>
      <c r="H167" s="56">
        <f>'[13]Daily Roster'!$H167</f>
        <v>0</v>
      </c>
      <c r="I167" s="56">
        <f>'[13]Daily Roster'!$I167</f>
        <v>0</v>
      </c>
      <c r="J167" s="56">
        <f>'[13]Daily Roster'!$J167</f>
        <v>0</v>
      </c>
      <c r="K167" s="56">
        <f>'[13]Daily Roster'!$K167</f>
        <v>0</v>
      </c>
      <c r="L167" s="56">
        <f>'[13]Daily Roster'!$L167</f>
        <v>0</v>
      </c>
      <c r="M167" s="56">
        <f>'[13]Daily Roster'!$M167</f>
        <v>0</v>
      </c>
      <c r="N167" s="56">
        <f>'[13]Daily Roster'!$N167</f>
        <v>0</v>
      </c>
      <c r="O167" s="56">
        <f>'[13]Daily Roster'!$O167</f>
        <v>0</v>
      </c>
      <c r="P167" s="56">
        <f>'[13]Daily Roster'!$P167</f>
        <v>0</v>
      </c>
      <c r="Q167" s="56">
        <f>'[13]Daily Roster'!$Q167</f>
        <v>0</v>
      </c>
      <c r="R167" s="56">
        <f>'[13]Daily Roster'!$R167</f>
        <v>0</v>
      </c>
      <c r="S167" s="56">
        <f>'[13]Daily Roster'!$S167</f>
        <v>0</v>
      </c>
      <c r="T167" s="56">
        <f>'[13]Daily Roster'!$T167</f>
        <v>0</v>
      </c>
    </row>
    <row r="168" spans="1:20" x14ac:dyDescent="0.3">
      <c r="A168" s="7">
        <v>43698</v>
      </c>
      <c r="B168" s="1" t="s">
        <v>2</v>
      </c>
      <c r="C168" s="56">
        <f>'[13]Daily Roster'!$C168</f>
        <v>0</v>
      </c>
      <c r="D168" s="56">
        <f>'[13]Daily Roster'!$D168</f>
        <v>0</v>
      </c>
      <c r="E168" s="56">
        <f>'[13]Daily Roster'!$E168</f>
        <v>0</v>
      </c>
      <c r="F168" s="56">
        <f>'[13]Daily Roster'!$F168</f>
        <v>0</v>
      </c>
      <c r="G168" s="56">
        <f>'[13]Daily Roster'!$G168</f>
        <v>0</v>
      </c>
      <c r="H168" s="56">
        <f>'[13]Daily Roster'!$H168</f>
        <v>0</v>
      </c>
      <c r="I168" s="56">
        <f>'[13]Daily Roster'!$I168</f>
        <v>0</v>
      </c>
      <c r="J168" s="56">
        <f>'[13]Daily Roster'!$J168</f>
        <v>0</v>
      </c>
      <c r="K168" s="56">
        <f>'[13]Daily Roster'!$K168</f>
        <v>0</v>
      </c>
      <c r="L168" s="56">
        <f>'[13]Daily Roster'!$L168</f>
        <v>0</v>
      </c>
      <c r="M168" s="56">
        <f>'[13]Daily Roster'!$M168</f>
        <v>0</v>
      </c>
      <c r="N168" s="56">
        <f>'[13]Daily Roster'!$N168</f>
        <v>0</v>
      </c>
      <c r="O168" s="56">
        <f>'[13]Daily Roster'!$O168</f>
        <v>0</v>
      </c>
      <c r="P168" s="56">
        <f>'[13]Daily Roster'!$P168</f>
        <v>0</v>
      </c>
      <c r="Q168" s="56">
        <f>'[13]Daily Roster'!$Q168</f>
        <v>0</v>
      </c>
      <c r="R168" s="56">
        <f>'[13]Daily Roster'!$R168</f>
        <v>0</v>
      </c>
      <c r="S168" s="56">
        <f>'[13]Daily Roster'!$S168</f>
        <v>0</v>
      </c>
      <c r="T168" s="56">
        <f>'[13]Daily Roster'!$T168</f>
        <v>0</v>
      </c>
    </row>
    <row r="169" spans="1:20" x14ac:dyDescent="0.3">
      <c r="A169" s="7">
        <v>43699</v>
      </c>
      <c r="B169" s="1" t="s">
        <v>3</v>
      </c>
      <c r="C169" s="56">
        <f>'[13]Daily Roster'!$C169</f>
        <v>0</v>
      </c>
      <c r="D169" s="56">
        <f>'[13]Daily Roster'!$D169</f>
        <v>0</v>
      </c>
      <c r="E169" s="56">
        <f>'[13]Daily Roster'!$E169</f>
        <v>0</v>
      </c>
      <c r="F169" s="56">
        <f>'[13]Daily Roster'!$F169</f>
        <v>0</v>
      </c>
      <c r="G169" s="56">
        <f>'[13]Daily Roster'!$G169</f>
        <v>0</v>
      </c>
      <c r="H169" s="56">
        <f>'[13]Daily Roster'!$H169</f>
        <v>0</v>
      </c>
      <c r="I169" s="56">
        <f>'[13]Daily Roster'!$I169</f>
        <v>0</v>
      </c>
      <c r="J169" s="56">
        <f>'[13]Daily Roster'!$J169</f>
        <v>0</v>
      </c>
      <c r="K169" s="56">
        <f>'[13]Daily Roster'!$K169</f>
        <v>0</v>
      </c>
      <c r="L169" s="56">
        <f>'[13]Daily Roster'!$L169</f>
        <v>0</v>
      </c>
      <c r="M169" s="56">
        <f>'[13]Daily Roster'!$M169</f>
        <v>0</v>
      </c>
      <c r="N169" s="56">
        <f>'[13]Daily Roster'!$N169</f>
        <v>0</v>
      </c>
      <c r="O169" s="56">
        <f>'[13]Daily Roster'!$O169</f>
        <v>0</v>
      </c>
      <c r="P169" s="56">
        <f>'[13]Daily Roster'!$P169</f>
        <v>0</v>
      </c>
      <c r="Q169" s="56">
        <f>'[13]Daily Roster'!$Q169</f>
        <v>0</v>
      </c>
      <c r="R169" s="56">
        <f>'[13]Daily Roster'!$R169</f>
        <v>0</v>
      </c>
      <c r="S169" s="56">
        <f>'[13]Daily Roster'!$S169</f>
        <v>0</v>
      </c>
      <c r="T169" s="56">
        <f>'[13]Daily Roster'!$T169</f>
        <v>0</v>
      </c>
    </row>
    <row r="170" spans="1:20" x14ac:dyDescent="0.3">
      <c r="A170" s="7">
        <v>43700</v>
      </c>
      <c r="B170" s="1" t="s">
        <v>4</v>
      </c>
      <c r="C170" s="56">
        <f>'[13]Daily Roster'!$C170</f>
        <v>0</v>
      </c>
      <c r="D170" s="56">
        <f>'[13]Daily Roster'!$D170</f>
        <v>0</v>
      </c>
      <c r="E170" s="56">
        <f>'[13]Daily Roster'!$E170</f>
        <v>0</v>
      </c>
      <c r="F170" s="56">
        <f>'[13]Daily Roster'!$F170</f>
        <v>0</v>
      </c>
      <c r="G170" s="56">
        <f>'[13]Daily Roster'!$G170</f>
        <v>0</v>
      </c>
      <c r="H170" s="56">
        <f>'[13]Daily Roster'!$H170</f>
        <v>0</v>
      </c>
      <c r="I170" s="56">
        <f>'[13]Daily Roster'!$I170</f>
        <v>0</v>
      </c>
      <c r="J170" s="56">
        <f>'[13]Daily Roster'!$J170</f>
        <v>0</v>
      </c>
      <c r="K170" s="56">
        <f>'[13]Daily Roster'!$K170</f>
        <v>0</v>
      </c>
      <c r="L170" s="56">
        <f>'[13]Daily Roster'!$L170</f>
        <v>0</v>
      </c>
      <c r="M170" s="56">
        <f>'[13]Daily Roster'!$M170</f>
        <v>0</v>
      </c>
      <c r="N170" s="56">
        <f>'[13]Daily Roster'!$N170</f>
        <v>0</v>
      </c>
      <c r="O170" s="56">
        <f>'[13]Daily Roster'!$O170</f>
        <v>0</v>
      </c>
      <c r="P170" s="56">
        <f>'[13]Daily Roster'!$P170</f>
        <v>0</v>
      </c>
      <c r="Q170" s="56">
        <f>'[13]Daily Roster'!$Q170</f>
        <v>0</v>
      </c>
      <c r="R170" s="56">
        <f>'[13]Daily Roster'!$R170</f>
        <v>0</v>
      </c>
      <c r="S170" s="56">
        <f>'[13]Daily Roster'!$S170</f>
        <v>0</v>
      </c>
      <c r="T170" s="56">
        <f>'[13]Daily Roster'!$T170</f>
        <v>0</v>
      </c>
    </row>
    <row r="171" spans="1:20" x14ac:dyDescent="0.3">
      <c r="A171" s="7">
        <v>43703</v>
      </c>
      <c r="B171" s="1" t="s">
        <v>5</v>
      </c>
      <c r="C171" s="56">
        <f>'[13]Daily Roster'!$C171</f>
        <v>0</v>
      </c>
      <c r="D171" s="56">
        <f>'[13]Daily Roster'!$D171</f>
        <v>0</v>
      </c>
      <c r="E171" s="56">
        <f>'[13]Daily Roster'!$E171</f>
        <v>0</v>
      </c>
      <c r="F171" s="56">
        <f>'[13]Daily Roster'!$F171</f>
        <v>0</v>
      </c>
      <c r="G171" s="56">
        <f>'[13]Daily Roster'!$G171</f>
        <v>0</v>
      </c>
      <c r="H171" s="56">
        <f>'[13]Daily Roster'!$H171</f>
        <v>0</v>
      </c>
      <c r="I171" s="56">
        <f>'[13]Daily Roster'!$I171</f>
        <v>0</v>
      </c>
      <c r="J171" s="56">
        <f>'[13]Daily Roster'!$J171</f>
        <v>0</v>
      </c>
      <c r="K171" s="56">
        <f>'[13]Daily Roster'!$K171</f>
        <v>0</v>
      </c>
      <c r="L171" s="56">
        <f>'[13]Daily Roster'!$L171</f>
        <v>0</v>
      </c>
      <c r="M171" s="56">
        <f>'[13]Daily Roster'!$M171</f>
        <v>0</v>
      </c>
      <c r="N171" s="56">
        <f>'[13]Daily Roster'!$N171</f>
        <v>0</v>
      </c>
      <c r="O171" s="56">
        <f>'[13]Daily Roster'!$O171</f>
        <v>0</v>
      </c>
      <c r="P171" s="56">
        <f>'[13]Daily Roster'!$P171</f>
        <v>0</v>
      </c>
      <c r="Q171" s="56">
        <f>'[13]Daily Roster'!$Q171</f>
        <v>0</v>
      </c>
      <c r="R171" s="56">
        <f>'[13]Daily Roster'!$R171</f>
        <v>0</v>
      </c>
      <c r="S171" s="56">
        <f>'[13]Daily Roster'!$S171</f>
        <v>0</v>
      </c>
      <c r="T171" s="56">
        <f>'[13]Daily Roster'!$T171</f>
        <v>0</v>
      </c>
    </row>
    <row r="172" spans="1:20" x14ac:dyDescent="0.3">
      <c r="A172" s="7">
        <v>43704</v>
      </c>
      <c r="B172" s="1" t="s">
        <v>1</v>
      </c>
      <c r="C172" s="56">
        <f>'[13]Daily Roster'!$C172</f>
        <v>0</v>
      </c>
      <c r="D172" s="56">
        <f>'[13]Daily Roster'!$D172</f>
        <v>0</v>
      </c>
      <c r="E172" s="56">
        <f>'[13]Daily Roster'!$E172</f>
        <v>0</v>
      </c>
      <c r="F172" s="56">
        <f>'[13]Daily Roster'!$F172</f>
        <v>0</v>
      </c>
      <c r="G172" s="56">
        <f>'[13]Daily Roster'!$G172</f>
        <v>0</v>
      </c>
      <c r="H172" s="56">
        <f>'[13]Daily Roster'!$H172</f>
        <v>0</v>
      </c>
      <c r="I172" s="56">
        <f>'[13]Daily Roster'!$I172</f>
        <v>0</v>
      </c>
      <c r="J172" s="56">
        <f>'[13]Daily Roster'!$J172</f>
        <v>0</v>
      </c>
      <c r="K172" s="56">
        <f>'[13]Daily Roster'!$K172</f>
        <v>0</v>
      </c>
      <c r="L172" s="56">
        <f>'[13]Daily Roster'!$L172</f>
        <v>0</v>
      </c>
      <c r="M172" s="56">
        <f>'[13]Daily Roster'!$M172</f>
        <v>0</v>
      </c>
      <c r="N172" s="56">
        <f>'[13]Daily Roster'!$N172</f>
        <v>0</v>
      </c>
      <c r="O172" s="56">
        <f>'[13]Daily Roster'!$O172</f>
        <v>0</v>
      </c>
      <c r="P172" s="56">
        <f>'[13]Daily Roster'!$P172</f>
        <v>0</v>
      </c>
      <c r="Q172" s="56">
        <f>'[13]Daily Roster'!$Q172</f>
        <v>0</v>
      </c>
      <c r="R172" s="56">
        <f>'[13]Daily Roster'!$R172</f>
        <v>0</v>
      </c>
      <c r="S172" s="56">
        <f>'[13]Daily Roster'!$S172</f>
        <v>0</v>
      </c>
      <c r="T172" s="56">
        <f>'[13]Daily Roster'!$T172</f>
        <v>0</v>
      </c>
    </row>
    <row r="173" spans="1:20" x14ac:dyDescent="0.3">
      <c r="A173" s="7">
        <v>43705</v>
      </c>
      <c r="B173" s="1" t="s">
        <v>2</v>
      </c>
      <c r="C173" s="56">
        <f>'[13]Daily Roster'!$C173</f>
        <v>0</v>
      </c>
      <c r="D173" s="56">
        <f>'[13]Daily Roster'!$D173</f>
        <v>0</v>
      </c>
      <c r="E173" s="56">
        <f>'[13]Daily Roster'!$E173</f>
        <v>0</v>
      </c>
      <c r="F173" s="56">
        <f>'[13]Daily Roster'!$F173</f>
        <v>0</v>
      </c>
      <c r="G173" s="56">
        <f>'[13]Daily Roster'!$G173</f>
        <v>0</v>
      </c>
      <c r="H173" s="56">
        <f>'[13]Daily Roster'!$H173</f>
        <v>0</v>
      </c>
      <c r="I173" s="56">
        <f>'[13]Daily Roster'!$I173</f>
        <v>0</v>
      </c>
      <c r="J173" s="56">
        <f>'[13]Daily Roster'!$J173</f>
        <v>0</v>
      </c>
      <c r="K173" s="56">
        <f>'[13]Daily Roster'!$K173</f>
        <v>0</v>
      </c>
      <c r="L173" s="56">
        <f>'[13]Daily Roster'!$L173</f>
        <v>0</v>
      </c>
      <c r="M173" s="56">
        <f>'[13]Daily Roster'!$M173</f>
        <v>0</v>
      </c>
      <c r="N173" s="56">
        <f>'[13]Daily Roster'!$N173</f>
        <v>0</v>
      </c>
      <c r="O173" s="56">
        <f>'[13]Daily Roster'!$O173</f>
        <v>0</v>
      </c>
      <c r="P173" s="56">
        <f>'[13]Daily Roster'!$P173</f>
        <v>0</v>
      </c>
      <c r="Q173" s="56">
        <f>'[13]Daily Roster'!$Q173</f>
        <v>0</v>
      </c>
      <c r="R173" s="56">
        <f>'[13]Daily Roster'!$R173</f>
        <v>0</v>
      </c>
      <c r="S173" s="56">
        <f>'[13]Daily Roster'!$S173</f>
        <v>0</v>
      </c>
      <c r="T173" s="56">
        <f>'[13]Daily Roster'!$T173</f>
        <v>0</v>
      </c>
    </row>
    <row r="174" spans="1:20" x14ac:dyDescent="0.3">
      <c r="A174" s="7">
        <v>43706</v>
      </c>
      <c r="B174" s="1" t="s">
        <v>3</v>
      </c>
      <c r="C174" s="56">
        <f>'[13]Daily Roster'!$C174</f>
        <v>0</v>
      </c>
      <c r="D174" s="56">
        <f>'[13]Daily Roster'!$D174</f>
        <v>0</v>
      </c>
      <c r="E174" s="56">
        <f>'[13]Daily Roster'!$E174</f>
        <v>0</v>
      </c>
      <c r="F174" s="56">
        <f>'[13]Daily Roster'!$F174</f>
        <v>0</v>
      </c>
      <c r="G174" s="56">
        <f>'[13]Daily Roster'!$G174</f>
        <v>0</v>
      </c>
      <c r="H174" s="56">
        <f>'[13]Daily Roster'!$H174</f>
        <v>0</v>
      </c>
      <c r="I174" s="56">
        <f>'[13]Daily Roster'!$I174</f>
        <v>0</v>
      </c>
      <c r="J174" s="56">
        <f>'[13]Daily Roster'!$J174</f>
        <v>0</v>
      </c>
      <c r="K174" s="56">
        <f>'[13]Daily Roster'!$K174</f>
        <v>0</v>
      </c>
      <c r="L174" s="56">
        <f>'[13]Daily Roster'!$L174</f>
        <v>0</v>
      </c>
      <c r="M174" s="56">
        <f>'[13]Daily Roster'!$M174</f>
        <v>0</v>
      </c>
      <c r="N174" s="56">
        <f>'[13]Daily Roster'!$N174</f>
        <v>0</v>
      </c>
      <c r="O174" s="56">
        <f>'[13]Daily Roster'!$O174</f>
        <v>0</v>
      </c>
      <c r="P174" s="56">
        <f>'[13]Daily Roster'!$P174</f>
        <v>0</v>
      </c>
      <c r="Q174" s="56">
        <f>'[13]Daily Roster'!$Q174</f>
        <v>0</v>
      </c>
      <c r="R174" s="56">
        <f>'[13]Daily Roster'!$R174</f>
        <v>0</v>
      </c>
      <c r="S174" s="56">
        <f>'[13]Daily Roster'!$S174</f>
        <v>0</v>
      </c>
      <c r="T174" s="56">
        <f>'[13]Daily Roster'!$T174</f>
        <v>0</v>
      </c>
    </row>
    <row r="175" spans="1:20" x14ac:dyDescent="0.3">
      <c r="A175" s="7">
        <v>43707</v>
      </c>
      <c r="B175" s="1" t="s">
        <v>4</v>
      </c>
      <c r="C175" s="56">
        <f>'[13]Daily Roster'!$C175</f>
        <v>0</v>
      </c>
      <c r="D175" s="56">
        <f>'[13]Daily Roster'!$D175</f>
        <v>0</v>
      </c>
      <c r="E175" s="56">
        <f>'[13]Daily Roster'!$E175</f>
        <v>0</v>
      </c>
      <c r="F175" s="56">
        <f>'[13]Daily Roster'!$F175</f>
        <v>0</v>
      </c>
      <c r="G175" s="56">
        <f>'[13]Daily Roster'!$G175</f>
        <v>0</v>
      </c>
      <c r="H175" s="56">
        <f>'[13]Daily Roster'!$H175</f>
        <v>0</v>
      </c>
      <c r="I175" s="56">
        <f>'[13]Daily Roster'!$I175</f>
        <v>0</v>
      </c>
      <c r="J175" s="56">
        <f>'[13]Daily Roster'!$J175</f>
        <v>0</v>
      </c>
      <c r="K175" s="56">
        <f>'[13]Daily Roster'!$K175</f>
        <v>0</v>
      </c>
      <c r="L175" s="56">
        <f>'[13]Daily Roster'!$L175</f>
        <v>0</v>
      </c>
      <c r="M175" s="56">
        <f>'[13]Daily Roster'!$M175</f>
        <v>0</v>
      </c>
      <c r="N175" s="56">
        <f>'[13]Daily Roster'!$N175</f>
        <v>0</v>
      </c>
      <c r="O175" s="56">
        <f>'[13]Daily Roster'!$O175</f>
        <v>0</v>
      </c>
      <c r="P175" s="56">
        <f>'[13]Daily Roster'!$P175</f>
        <v>0</v>
      </c>
      <c r="Q175" s="56">
        <f>'[13]Daily Roster'!$Q175</f>
        <v>0</v>
      </c>
      <c r="R175" s="56">
        <f>'[13]Daily Roster'!$R175</f>
        <v>0</v>
      </c>
      <c r="S175" s="56">
        <f>'[13]Daily Roster'!$S175</f>
        <v>0</v>
      </c>
      <c r="T175" s="56">
        <f>'[13]Daily Roster'!$T175</f>
        <v>0</v>
      </c>
    </row>
    <row r="176" spans="1:20" x14ac:dyDescent="0.3">
      <c r="A176" s="7">
        <v>43710</v>
      </c>
      <c r="B176" s="1" t="s">
        <v>5</v>
      </c>
      <c r="C176" s="56">
        <f>'[13]Daily Roster'!$C176</f>
        <v>0</v>
      </c>
      <c r="D176" s="56">
        <f>'[13]Daily Roster'!$D176</f>
        <v>0</v>
      </c>
      <c r="E176" s="56">
        <f>'[13]Daily Roster'!$E176</f>
        <v>0</v>
      </c>
      <c r="F176" s="56">
        <f>'[13]Daily Roster'!$F176</f>
        <v>0</v>
      </c>
      <c r="G176" s="56">
        <f>'[13]Daily Roster'!$G176</f>
        <v>0</v>
      </c>
      <c r="H176" s="56">
        <f>'[13]Daily Roster'!$H176</f>
        <v>0</v>
      </c>
      <c r="I176" s="56">
        <f>'[13]Daily Roster'!$I176</f>
        <v>0</v>
      </c>
      <c r="J176" s="56">
        <f>'[13]Daily Roster'!$J176</f>
        <v>0</v>
      </c>
      <c r="K176" s="56">
        <f>'[13]Daily Roster'!$K176</f>
        <v>0</v>
      </c>
      <c r="L176" s="56">
        <f>'[13]Daily Roster'!$L176</f>
        <v>0</v>
      </c>
      <c r="M176" s="56">
        <f>'[13]Daily Roster'!$M176</f>
        <v>0</v>
      </c>
      <c r="N176" s="56">
        <f>'[13]Daily Roster'!$N176</f>
        <v>0</v>
      </c>
      <c r="O176" s="56">
        <f>'[13]Daily Roster'!$O176</f>
        <v>0</v>
      </c>
      <c r="P176" s="56">
        <f>'[13]Daily Roster'!$P176</f>
        <v>0</v>
      </c>
      <c r="Q176" s="56">
        <f>'[13]Daily Roster'!$Q176</f>
        <v>0</v>
      </c>
      <c r="R176" s="56">
        <f>'[13]Daily Roster'!$R176</f>
        <v>0</v>
      </c>
      <c r="S176" s="56">
        <f>'[13]Daily Roster'!$S176</f>
        <v>0</v>
      </c>
      <c r="T176" s="56">
        <f>'[13]Daily Roster'!$T176</f>
        <v>0</v>
      </c>
    </row>
    <row r="177" spans="1:20" x14ac:dyDescent="0.3">
      <c r="A177" s="7">
        <v>43711</v>
      </c>
      <c r="B177" s="1" t="s">
        <v>1</v>
      </c>
      <c r="C177" s="56">
        <f>'[13]Daily Roster'!$C177</f>
        <v>0</v>
      </c>
      <c r="D177" s="56">
        <f>'[13]Daily Roster'!$D177</f>
        <v>0</v>
      </c>
      <c r="E177" s="56">
        <f>'[13]Daily Roster'!$E177</f>
        <v>0</v>
      </c>
      <c r="F177" s="56">
        <f>'[13]Daily Roster'!$F177</f>
        <v>0</v>
      </c>
      <c r="G177" s="56">
        <f>'[13]Daily Roster'!$G177</f>
        <v>0</v>
      </c>
      <c r="H177" s="56">
        <f>'[13]Daily Roster'!$H177</f>
        <v>0</v>
      </c>
      <c r="I177" s="56">
        <f>'[13]Daily Roster'!$I177</f>
        <v>0</v>
      </c>
      <c r="J177" s="56">
        <f>'[13]Daily Roster'!$J177</f>
        <v>0</v>
      </c>
      <c r="K177" s="56">
        <f>'[13]Daily Roster'!$K177</f>
        <v>0</v>
      </c>
      <c r="L177" s="56">
        <f>'[13]Daily Roster'!$L177</f>
        <v>0</v>
      </c>
      <c r="M177" s="56">
        <f>'[13]Daily Roster'!$M177</f>
        <v>0</v>
      </c>
      <c r="N177" s="56">
        <f>'[13]Daily Roster'!$N177</f>
        <v>0</v>
      </c>
      <c r="O177" s="56">
        <f>'[13]Daily Roster'!$O177</f>
        <v>0</v>
      </c>
      <c r="P177" s="56">
        <f>'[13]Daily Roster'!$P177</f>
        <v>0</v>
      </c>
      <c r="Q177" s="56">
        <f>'[13]Daily Roster'!$Q177</f>
        <v>0</v>
      </c>
      <c r="R177" s="56">
        <f>'[13]Daily Roster'!$R177</f>
        <v>0</v>
      </c>
      <c r="S177" s="56">
        <f>'[13]Daily Roster'!$S177</f>
        <v>0</v>
      </c>
      <c r="T177" s="56">
        <f>'[13]Daily Roster'!$T177</f>
        <v>0</v>
      </c>
    </row>
    <row r="178" spans="1:20" x14ac:dyDescent="0.3">
      <c r="A178" s="7">
        <v>43712</v>
      </c>
      <c r="B178" s="1" t="s">
        <v>2</v>
      </c>
      <c r="C178" s="56">
        <f>'[13]Daily Roster'!$C178</f>
        <v>0</v>
      </c>
      <c r="D178" s="56">
        <f>'[13]Daily Roster'!$D178</f>
        <v>0</v>
      </c>
      <c r="E178" s="56">
        <f>'[13]Daily Roster'!$E178</f>
        <v>0</v>
      </c>
      <c r="F178" s="56">
        <f>'[13]Daily Roster'!$F178</f>
        <v>0</v>
      </c>
      <c r="G178" s="56">
        <f>'[13]Daily Roster'!$G178</f>
        <v>0</v>
      </c>
      <c r="H178" s="56">
        <f>'[13]Daily Roster'!$H178</f>
        <v>0</v>
      </c>
      <c r="I178" s="56">
        <f>'[13]Daily Roster'!$I178</f>
        <v>0</v>
      </c>
      <c r="J178" s="56">
        <f>'[13]Daily Roster'!$J178</f>
        <v>0</v>
      </c>
      <c r="K178" s="56">
        <f>'[13]Daily Roster'!$K178</f>
        <v>0</v>
      </c>
      <c r="L178" s="56">
        <f>'[13]Daily Roster'!$L178</f>
        <v>0</v>
      </c>
      <c r="M178" s="56">
        <f>'[13]Daily Roster'!$M178</f>
        <v>0</v>
      </c>
      <c r="N178" s="56">
        <f>'[13]Daily Roster'!$N178</f>
        <v>0</v>
      </c>
      <c r="O178" s="56">
        <f>'[13]Daily Roster'!$O178</f>
        <v>0</v>
      </c>
      <c r="P178" s="56">
        <f>'[13]Daily Roster'!$P178</f>
        <v>0</v>
      </c>
      <c r="Q178" s="56">
        <f>'[13]Daily Roster'!$Q178</f>
        <v>0</v>
      </c>
      <c r="R178" s="56">
        <f>'[13]Daily Roster'!$R178</f>
        <v>0</v>
      </c>
      <c r="S178" s="56">
        <f>'[13]Daily Roster'!$S178</f>
        <v>0</v>
      </c>
      <c r="T178" s="56">
        <f>'[13]Daily Roster'!$T178</f>
        <v>0</v>
      </c>
    </row>
    <row r="179" spans="1:20" x14ac:dyDescent="0.3">
      <c r="A179" s="7">
        <v>43713</v>
      </c>
      <c r="B179" s="1" t="s">
        <v>3</v>
      </c>
      <c r="C179" s="56">
        <f>'[13]Daily Roster'!$C179</f>
        <v>0</v>
      </c>
      <c r="D179" s="56">
        <f>'[13]Daily Roster'!$D179</f>
        <v>0</v>
      </c>
      <c r="E179" s="56">
        <f>'[13]Daily Roster'!$E179</f>
        <v>0</v>
      </c>
      <c r="F179" s="56">
        <f>'[13]Daily Roster'!$F179</f>
        <v>0</v>
      </c>
      <c r="G179" s="56">
        <f>'[13]Daily Roster'!$G179</f>
        <v>0</v>
      </c>
      <c r="H179" s="56">
        <f>'[13]Daily Roster'!$H179</f>
        <v>0</v>
      </c>
      <c r="I179" s="56">
        <f>'[13]Daily Roster'!$I179</f>
        <v>0</v>
      </c>
      <c r="J179" s="56">
        <f>'[13]Daily Roster'!$J179</f>
        <v>0</v>
      </c>
      <c r="K179" s="56">
        <f>'[13]Daily Roster'!$K179</f>
        <v>0</v>
      </c>
      <c r="L179" s="56">
        <f>'[13]Daily Roster'!$L179</f>
        <v>0</v>
      </c>
      <c r="M179" s="56">
        <f>'[13]Daily Roster'!$M179</f>
        <v>0</v>
      </c>
      <c r="N179" s="56">
        <f>'[13]Daily Roster'!$N179</f>
        <v>0</v>
      </c>
      <c r="O179" s="56">
        <f>'[13]Daily Roster'!$O179</f>
        <v>0</v>
      </c>
      <c r="P179" s="56">
        <f>'[13]Daily Roster'!$P179</f>
        <v>0</v>
      </c>
      <c r="Q179" s="56">
        <f>'[13]Daily Roster'!$Q179</f>
        <v>0</v>
      </c>
      <c r="R179" s="56">
        <f>'[13]Daily Roster'!$R179</f>
        <v>0</v>
      </c>
      <c r="S179" s="56">
        <f>'[13]Daily Roster'!$S179</f>
        <v>0</v>
      </c>
      <c r="T179" s="56">
        <f>'[13]Daily Roster'!$T179</f>
        <v>0</v>
      </c>
    </row>
    <row r="180" spans="1:20" x14ac:dyDescent="0.3">
      <c r="A180" s="7">
        <v>43714</v>
      </c>
      <c r="B180" s="1" t="s">
        <v>4</v>
      </c>
      <c r="C180" s="56">
        <f>'[13]Daily Roster'!$C180</f>
        <v>0</v>
      </c>
      <c r="D180" s="56">
        <f>'[13]Daily Roster'!$D180</f>
        <v>0</v>
      </c>
      <c r="E180" s="56">
        <f>'[13]Daily Roster'!$E180</f>
        <v>0</v>
      </c>
      <c r="F180" s="56">
        <f>'[13]Daily Roster'!$F180</f>
        <v>0</v>
      </c>
      <c r="G180" s="56">
        <f>'[13]Daily Roster'!$G180</f>
        <v>0</v>
      </c>
      <c r="H180" s="56">
        <f>'[13]Daily Roster'!$H180</f>
        <v>0</v>
      </c>
      <c r="I180" s="56">
        <f>'[13]Daily Roster'!$I180</f>
        <v>0</v>
      </c>
      <c r="J180" s="56">
        <f>'[13]Daily Roster'!$J180</f>
        <v>0</v>
      </c>
      <c r="K180" s="56">
        <f>'[13]Daily Roster'!$K180</f>
        <v>0</v>
      </c>
      <c r="L180" s="56">
        <f>'[13]Daily Roster'!$L180</f>
        <v>0</v>
      </c>
      <c r="M180" s="56">
        <f>'[13]Daily Roster'!$M180</f>
        <v>0</v>
      </c>
      <c r="N180" s="56">
        <f>'[13]Daily Roster'!$N180</f>
        <v>0</v>
      </c>
      <c r="O180" s="56">
        <f>'[13]Daily Roster'!$O180</f>
        <v>0</v>
      </c>
      <c r="P180" s="56">
        <f>'[13]Daily Roster'!$P180</f>
        <v>0</v>
      </c>
      <c r="Q180" s="56">
        <f>'[13]Daily Roster'!$Q180</f>
        <v>0</v>
      </c>
      <c r="R180" s="56">
        <f>'[13]Daily Roster'!$R180</f>
        <v>0</v>
      </c>
      <c r="S180" s="56">
        <f>'[13]Daily Roster'!$S180</f>
        <v>0</v>
      </c>
      <c r="T180" s="56">
        <f>'[13]Daily Roster'!$T180</f>
        <v>0</v>
      </c>
    </row>
    <row r="181" spans="1:20" x14ac:dyDescent="0.3">
      <c r="A181" s="7">
        <v>43717</v>
      </c>
      <c r="B181" s="1" t="s">
        <v>5</v>
      </c>
      <c r="C181" s="56">
        <f>'[13]Daily Roster'!$C181</f>
        <v>0</v>
      </c>
      <c r="D181" s="56">
        <f>'[13]Daily Roster'!$D181</f>
        <v>0</v>
      </c>
      <c r="E181" s="56">
        <f>'[13]Daily Roster'!$E181</f>
        <v>0</v>
      </c>
      <c r="F181" s="56">
        <f>'[13]Daily Roster'!$F181</f>
        <v>0</v>
      </c>
      <c r="G181" s="56">
        <f>'[13]Daily Roster'!$G181</f>
        <v>0</v>
      </c>
      <c r="H181" s="56">
        <f>'[13]Daily Roster'!$H181</f>
        <v>0</v>
      </c>
      <c r="I181" s="56">
        <f>'[13]Daily Roster'!$I181</f>
        <v>0</v>
      </c>
      <c r="J181" s="56">
        <f>'[13]Daily Roster'!$J181</f>
        <v>0</v>
      </c>
      <c r="K181" s="56">
        <f>'[13]Daily Roster'!$K181</f>
        <v>0</v>
      </c>
      <c r="L181" s="56">
        <f>'[13]Daily Roster'!$L181</f>
        <v>0</v>
      </c>
      <c r="M181" s="56">
        <f>'[13]Daily Roster'!$M181</f>
        <v>0</v>
      </c>
      <c r="N181" s="56">
        <f>'[13]Daily Roster'!$N181</f>
        <v>0</v>
      </c>
      <c r="O181" s="56">
        <f>'[13]Daily Roster'!$O181</f>
        <v>0</v>
      </c>
      <c r="P181" s="56">
        <f>'[13]Daily Roster'!$P181</f>
        <v>0</v>
      </c>
      <c r="Q181" s="56">
        <f>'[13]Daily Roster'!$Q181</f>
        <v>0</v>
      </c>
      <c r="R181" s="56">
        <f>'[13]Daily Roster'!$R181</f>
        <v>0</v>
      </c>
      <c r="S181" s="56">
        <f>'[13]Daily Roster'!$S181</f>
        <v>0</v>
      </c>
      <c r="T181" s="56">
        <f>'[13]Daily Roster'!$T181</f>
        <v>0</v>
      </c>
    </row>
    <row r="182" spans="1:20" x14ac:dyDescent="0.3">
      <c r="A182" s="7">
        <v>43718</v>
      </c>
      <c r="B182" s="1" t="s">
        <v>1</v>
      </c>
      <c r="C182" s="56">
        <f>'[13]Daily Roster'!$C182</f>
        <v>0</v>
      </c>
      <c r="D182" s="56">
        <f>'[13]Daily Roster'!$D182</f>
        <v>0</v>
      </c>
      <c r="E182" s="56">
        <f>'[13]Daily Roster'!$E182</f>
        <v>0</v>
      </c>
      <c r="F182" s="56">
        <f>'[13]Daily Roster'!$F182</f>
        <v>0</v>
      </c>
      <c r="G182" s="56">
        <f>'[13]Daily Roster'!$G182</f>
        <v>0</v>
      </c>
      <c r="H182" s="56">
        <f>'[13]Daily Roster'!$H182</f>
        <v>0</v>
      </c>
      <c r="I182" s="56">
        <f>'[13]Daily Roster'!$I182</f>
        <v>0</v>
      </c>
      <c r="J182" s="56">
        <f>'[13]Daily Roster'!$J182</f>
        <v>0</v>
      </c>
      <c r="K182" s="56">
        <f>'[13]Daily Roster'!$K182</f>
        <v>0</v>
      </c>
      <c r="L182" s="56">
        <f>'[13]Daily Roster'!$L182</f>
        <v>0</v>
      </c>
      <c r="M182" s="56">
        <f>'[13]Daily Roster'!$M182</f>
        <v>0</v>
      </c>
      <c r="N182" s="56">
        <f>'[13]Daily Roster'!$N182</f>
        <v>0</v>
      </c>
      <c r="O182" s="56">
        <f>'[13]Daily Roster'!$O182</f>
        <v>0</v>
      </c>
      <c r="P182" s="56">
        <f>'[13]Daily Roster'!$P182</f>
        <v>0</v>
      </c>
      <c r="Q182" s="56">
        <f>'[13]Daily Roster'!$Q182</f>
        <v>0</v>
      </c>
      <c r="R182" s="56">
        <f>'[13]Daily Roster'!$R182</f>
        <v>0</v>
      </c>
      <c r="S182" s="56">
        <f>'[13]Daily Roster'!$S182</f>
        <v>0</v>
      </c>
      <c r="T182" s="56">
        <f>'[13]Daily Roster'!$T182</f>
        <v>0</v>
      </c>
    </row>
    <row r="183" spans="1:20" x14ac:dyDescent="0.3">
      <c r="A183" s="7">
        <v>43719</v>
      </c>
      <c r="B183" s="1" t="s">
        <v>2</v>
      </c>
      <c r="C183" s="56">
        <f>'[13]Daily Roster'!$C183</f>
        <v>0</v>
      </c>
      <c r="D183" s="56">
        <f>'[13]Daily Roster'!$D183</f>
        <v>0</v>
      </c>
      <c r="E183" s="56">
        <f>'[13]Daily Roster'!$E183</f>
        <v>0</v>
      </c>
      <c r="F183" s="56">
        <f>'[13]Daily Roster'!$F183</f>
        <v>0</v>
      </c>
      <c r="G183" s="56">
        <f>'[13]Daily Roster'!$G183</f>
        <v>0</v>
      </c>
      <c r="H183" s="56">
        <f>'[13]Daily Roster'!$H183</f>
        <v>0</v>
      </c>
      <c r="I183" s="56">
        <f>'[13]Daily Roster'!$I183</f>
        <v>0</v>
      </c>
      <c r="J183" s="56">
        <f>'[13]Daily Roster'!$J183</f>
        <v>0</v>
      </c>
      <c r="K183" s="56">
        <f>'[13]Daily Roster'!$K183</f>
        <v>0</v>
      </c>
      <c r="L183" s="56">
        <f>'[13]Daily Roster'!$L183</f>
        <v>0</v>
      </c>
      <c r="M183" s="56">
        <f>'[13]Daily Roster'!$M183</f>
        <v>0</v>
      </c>
      <c r="N183" s="56">
        <f>'[13]Daily Roster'!$N183</f>
        <v>0</v>
      </c>
      <c r="O183" s="56">
        <f>'[13]Daily Roster'!$O183</f>
        <v>0</v>
      </c>
      <c r="P183" s="56">
        <f>'[13]Daily Roster'!$P183</f>
        <v>0</v>
      </c>
      <c r="Q183" s="56">
        <f>'[13]Daily Roster'!$Q183</f>
        <v>0</v>
      </c>
      <c r="R183" s="56">
        <f>'[13]Daily Roster'!$R183</f>
        <v>0</v>
      </c>
      <c r="S183" s="56">
        <f>'[13]Daily Roster'!$S183</f>
        <v>0</v>
      </c>
      <c r="T183" s="56">
        <f>'[13]Daily Roster'!$T183</f>
        <v>0</v>
      </c>
    </row>
    <row r="184" spans="1:20" x14ac:dyDescent="0.3">
      <c r="A184" s="7">
        <v>43720</v>
      </c>
      <c r="B184" s="1" t="s">
        <v>3</v>
      </c>
      <c r="C184" s="56">
        <f>'[13]Daily Roster'!$C184</f>
        <v>0</v>
      </c>
      <c r="D184" s="56">
        <f>'[13]Daily Roster'!$D184</f>
        <v>0</v>
      </c>
      <c r="E184" s="56">
        <f>'[13]Daily Roster'!$E184</f>
        <v>0</v>
      </c>
      <c r="F184" s="56">
        <f>'[13]Daily Roster'!$F184</f>
        <v>0</v>
      </c>
      <c r="G184" s="56">
        <f>'[13]Daily Roster'!$G184</f>
        <v>0</v>
      </c>
      <c r="H184" s="56">
        <f>'[13]Daily Roster'!$H184</f>
        <v>0</v>
      </c>
      <c r="I184" s="56">
        <f>'[13]Daily Roster'!$I184</f>
        <v>0</v>
      </c>
      <c r="J184" s="56">
        <f>'[13]Daily Roster'!$J184</f>
        <v>0</v>
      </c>
      <c r="K184" s="56">
        <f>'[13]Daily Roster'!$K184</f>
        <v>0</v>
      </c>
      <c r="L184" s="56">
        <f>'[13]Daily Roster'!$L184</f>
        <v>0</v>
      </c>
      <c r="M184" s="56">
        <f>'[13]Daily Roster'!$M184</f>
        <v>0</v>
      </c>
      <c r="N184" s="56">
        <f>'[13]Daily Roster'!$N184</f>
        <v>0</v>
      </c>
      <c r="O184" s="56">
        <f>'[13]Daily Roster'!$O184</f>
        <v>0</v>
      </c>
      <c r="P184" s="56">
        <f>'[13]Daily Roster'!$P184</f>
        <v>0</v>
      </c>
      <c r="Q184" s="56">
        <f>'[13]Daily Roster'!$Q184</f>
        <v>0</v>
      </c>
      <c r="R184" s="56">
        <f>'[13]Daily Roster'!$R184</f>
        <v>0</v>
      </c>
      <c r="S184" s="56">
        <f>'[13]Daily Roster'!$S184</f>
        <v>0</v>
      </c>
      <c r="T184" s="56">
        <f>'[13]Daily Roster'!$T184</f>
        <v>0</v>
      </c>
    </row>
    <row r="185" spans="1:20" x14ac:dyDescent="0.3">
      <c r="A185" s="7">
        <v>43721</v>
      </c>
      <c r="B185" s="1" t="s">
        <v>4</v>
      </c>
      <c r="C185" s="56">
        <f>'[13]Daily Roster'!$C185</f>
        <v>0</v>
      </c>
      <c r="D185" s="56">
        <f>'[13]Daily Roster'!$D185</f>
        <v>0</v>
      </c>
      <c r="E185" s="56">
        <f>'[13]Daily Roster'!$E185</f>
        <v>0</v>
      </c>
      <c r="F185" s="56">
        <f>'[13]Daily Roster'!$F185</f>
        <v>0</v>
      </c>
      <c r="G185" s="56">
        <f>'[13]Daily Roster'!$G185</f>
        <v>0</v>
      </c>
      <c r="H185" s="56">
        <f>'[13]Daily Roster'!$H185</f>
        <v>0</v>
      </c>
      <c r="I185" s="56">
        <f>'[13]Daily Roster'!$I185</f>
        <v>0</v>
      </c>
      <c r="J185" s="56">
        <f>'[13]Daily Roster'!$J185</f>
        <v>0</v>
      </c>
      <c r="K185" s="56">
        <f>'[13]Daily Roster'!$K185</f>
        <v>0</v>
      </c>
      <c r="L185" s="56">
        <f>'[13]Daily Roster'!$L185</f>
        <v>0</v>
      </c>
      <c r="M185" s="56">
        <f>'[13]Daily Roster'!$M185</f>
        <v>0</v>
      </c>
      <c r="N185" s="56">
        <f>'[13]Daily Roster'!$N185</f>
        <v>0</v>
      </c>
      <c r="O185" s="56">
        <f>'[13]Daily Roster'!$O185</f>
        <v>0</v>
      </c>
      <c r="P185" s="56">
        <f>'[13]Daily Roster'!$P185</f>
        <v>0</v>
      </c>
      <c r="Q185" s="56">
        <f>'[13]Daily Roster'!$Q185</f>
        <v>0</v>
      </c>
      <c r="R185" s="56">
        <f>'[13]Daily Roster'!$R185</f>
        <v>0</v>
      </c>
      <c r="S185" s="56">
        <f>'[13]Daily Roster'!$S185</f>
        <v>0</v>
      </c>
      <c r="T185" s="56">
        <f>'[13]Daily Roster'!$T185</f>
        <v>0</v>
      </c>
    </row>
    <row r="186" spans="1:20" x14ac:dyDescent="0.3">
      <c r="A186" s="7">
        <v>43724</v>
      </c>
      <c r="B186" s="1" t="s">
        <v>5</v>
      </c>
      <c r="C186" s="56">
        <f>'[13]Daily Roster'!$C186</f>
        <v>0</v>
      </c>
      <c r="D186" s="56">
        <f>'[13]Daily Roster'!$D186</f>
        <v>0</v>
      </c>
      <c r="E186" s="56">
        <f>'[13]Daily Roster'!$E186</f>
        <v>0</v>
      </c>
      <c r="F186" s="56">
        <f>'[13]Daily Roster'!$F186</f>
        <v>0</v>
      </c>
      <c r="G186" s="56">
        <f>'[13]Daily Roster'!$G186</f>
        <v>0</v>
      </c>
      <c r="H186" s="56">
        <f>'[13]Daily Roster'!$H186</f>
        <v>0</v>
      </c>
      <c r="I186" s="56">
        <f>'[13]Daily Roster'!$I186</f>
        <v>0</v>
      </c>
      <c r="J186" s="56">
        <f>'[13]Daily Roster'!$J186</f>
        <v>0</v>
      </c>
      <c r="K186" s="56">
        <f>'[13]Daily Roster'!$K186</f>
        <v>0</v>
      </c>
      <c r="L186" s="56">
        <f>'[13]Daily Roster'!$L186</f>
        <v>0</v>
      </c>
      <c r="M186" s="56">
        <f>'[13]Daily Roster'!$M186</f>
        <v>0</v>
      </c>
      <c r="N186" s="56">
        <f>'[13]Daily Roster'!$N186</f>
        <v>0</v>
      </c>
      <c r="O186" s="56">
        <f>'[13]Daily Roster'!$O186</f>
        <v>0</v>
      </c>
      <c r="P186" s="56">
        <f>'[13]Daily Roster'!$P186</f>
        <v>0</v>
      </c>
      <c r="Q186" s="56">
        <f>'[13]Daily Roster'!$Q186</f>
        <v>0</v>
      </c>
      <c r="R186" s="56">
        <f>'[13]Daily Roster'!$R186</f>
        <v>0</v>
      </c>
      <c r="S186" s="56">
        <f>'[13]Daily Roster'!$S186</f>
        <v>0</v>
      </c>
      <c r="T186" s="56">
        <f>'[13]Daily Roster'!$T186</f>
        <v>0</v>
      </c>
    </row>
    <row r="187" spans="1:20" x14ac:dyDescent="0.3">
      <c r="A187" s="7">
        <v>43725</v>
      </c>
      <c r="B187" s="1" t="s">
        <v>1</v>
      </c>
      <c r="C187" s="56">
        <f>'[13]Daily Roster'!$C187</f>
        <v>0</v>
      </c>
      <c r="D187" s="56">
        <f>'[13]Daily Roster'!$D187</f>
        <v>0</v>
      </c>
      <c r="E187" s="56">
        <f>'[13]Daily Roster'!$E187</f>
        <v>0</v>
      </c>
      <c r="F187" s="56">
        <f>'[13]Daily Roster'!$F187</f>
        <v>0</v>
      </c>
      <c r="G187" s="56">
        <f>'[13]Daily Roster'!$G187</f>
        <v>0</v>
      </c>
      <c r="H187" s="56">
        <f>'[13]Daily Roster'!$H187</f>
        <v>0</v>
      </c>
      <c r="I187" s="56">
        <f>'[13]Daily Roster'!$I187</f>
        <v>0</v>
      </c>
      <c r="J187" s="56">
        <f>'[13]Daily Roster'!$J187</f>
        <v>0</v>
      </c>
      <c r="K187" s="56">
        <f>'[13]Daily Roster'!$K187</f>
        <v>0</v>
      </c>
      <c r="L187" s="56">
        <f>'[13]Daily Roster'!$L187</f>
        <v>0</v>
      </c>
      <c r="M187" s="56">
        <f>'[13]Daily Roster'!$M187</f>
        <v>0</v>
      </c>
      <c r="N187" s="56">
        <f>'[13]Daily Roster'!$N187</f>
        <v>0</v>
      </c>
      <c r="O187" s="56">
        <f>'[13]Daily Roster'!$O187</f>
        <v>0</v>
      </c>
      <c r="P187" s="56">
        <f>'[13]Daily Roster'!$P187</f>
        <v>0</v>
      </c>
      <c r="Q187" s="56">
        <f>'[13]Daily Roster'!$Q187</f>
        <v>0</v>
      </c>
      <c r="R187" s="56">
        <f>'[13]Daily Roster'!$R187</f>
        <v>0</v>
      </c>
      <c r="S187" s="56">
        <f>'[13]Daily Roster'!$S187</f>
        <v>0</v>
      </c>
      <c r="T187" s="56">
        <f>'[13]Daily Roster'!$T187</f>
        <v>0</v>
      </c>
    </row>
    <row r="188" spans="1:20" x14ac:dyDescent="0.3">
      <c r="A188" s="7">
        <v>43726</v>
      </c>
      <c r="B188" s="1" t="s">
        <v>2</v>
      </c>
      <c r="C188" s="56">
        <f>'[13]Daily Roster'!$C188</f>
        <v>0</v>
      </c>
      <c r="D188" s="56">
        <f>'[13]Daily Roster'!$D188</f>
        <v>0</v>
      </c>
      <c r="E188" s="56">
        <f>'[13]Daily Roster'!$E188</f>
        <v>0</v>
      </c>
      <c r="F188" s="56">
        <f>'[13]Daily Roster'!$F188</f>
        <v>0</v>
      </c>
      <c r="G188" s="56">
        <f>'[13]Daily Roster'!$G188</f>
        <v>0</v>
      </c>
      <c r="H188" s="56">
        <f>'[13]Daily Roster'!$H188</f>
        <v>0</v>
      </c>
      <c r="I188" s="56">
        <f>'[13]Daily Roster'!$I188</f>
        <v>0</v>
      </c>
      <c r="J188" s="56">
        <f>'[13]Daily Roster'!$J188</f>
        <v>0</v>
      </c>
      <c r="K188" s="56">
        <f>'[13]Daily Roster'!$K188</f>
        <v>0</v>
      </c>
      <c r="L188" s="56">
        <f>'[13]Daily Roster'!$L188</f>
        <v>0</v>
      </c>
      <c r="M188" s="56">
        <f>'[13]Daily Roster'!$M188</f>
        <v>0</v>
      </c>
      <c r="N188" s="56">
        <f>'[13]Daily Roster'!$N188</f>
        <v>0</v>
      </c>
      <c r="O188" s="56">
        <f>'[13]Daily Roster'!$O188</f>
        <v>0</v>
      </c>
      <c r="P188" s="56">
        <f>'[13]Daily Roster'!$P188</f>
        <v>0</v>
      </c>
      <c r="Q188" s="56">
        <f>'[13]Daily Roster'!$Q188</f>
        <v>0</v>
      </c>
      <c r="R188" s="56">
        <f>'[13]Daily Roster'!$R188</f>
        <v>0</v>
      </c>
      <c r="S188" s="56">
        <f>'[13]Daily Roster'!$S188</f>
        <v>0</v>
      </c>
      <c r="T188" s="56">
        <f>'[13]Daily Roster'!$T188</f>
        <v>0</v>
      </c>
    </row>
    <row r="189" spans="1:20" x14ac:dyDescent="0.3">
      <c r="A189" s="7">
        <v>43727</v>
      </c>
      <c r="B189" s="1" t="s">
        <v>3</v>
      </c>
      <c r="C189" s="56">
        <f>'[13]Daily Roster'!$C189</f>
        <v>0</v>
      </c>
      <c r="D189" s="56">
        <f>'[13]Daily Roster'!$D189</f>
        <v>0</v>
      </c>
      <c r="E189" s="56">
        <f>'[13]Daily Roster'!$E189</f>
        <v>0</v>
      </c>
      <c r="F189" s="56">
        <f>'[13]Daily Roster'!$F189</f>
        <v>0</v>
      </c>
      <c r="G189" s="56">
        <f>'[13]Daily Roster'!$G189</f>
        <v>0</v>
      </c>
      <c r="H189" s="56">
        <f>'[13]Daily Roster'!$H189</f>
        <v>0</v>
      </c>
      <c r="I189" s="56">
        <f>'[13]Daily Roster'!$I189</f>
        <v>0</v>
      </c>
      <c r="J189" s="56">
        <f>'[13]Daily Roster'!$J189</f>
        <v>0</v>
      </c>
      <c r="K189" s="56">
        <f>'[13]Daily Roster'!$K189</f>
        <v>0</v>
      </c>
      <c r="L189" s="56">
        <f>'[13]Daily Roster'!$L189</f>
        <v>0</v>
      </c>
      <c r="M189" s="56">
        <f>'[13]Daily Roster'!$M189</f>
        <v>0</v>
      </c>
      <c r="N189" s="56">
        <f>'[13]Daily Roster'!$N189</f>
        <v>0</v>
      </c>
      <c r="O189" s="56">
        <f>'[13]Daily Roster'!$O189</f>
        <v>0</v>
      </c>
      <c r="P189" s="56">
        <f>'[13]Daily Roster'!$P189</f>
        <v>0</v>
      </c>
      <c r="Q189" s="56">
        <f>'[13]Daily Roster'!$Q189</f>
        <v>0</v>
      </c>
      <c r="R189" s="56">
        <f>'[13]Daily Roster'!$R189</f>
        <v>0</v>
      </c>
      <c r="S189" s="56">
        <f>'[13]Daily Roster'!$S189</f>
        <v>0</v>
      </c>
      <c r="T189" s="56">
        <f>'[13]Daily Roster'!$T189</f>
        <v>0</v>
      </c>
    </row>
    <row r="190" spans="1:20" x14ac:dyDescent="0.3">
      <c r="A190" s="7">
        <v>43728</v>
      </c>
      <c r="B190" s="1" t="s">
        <v>4</v>
      </c>
      <c r="C190" s="56">
        <f>'[13]Daily Roster'!$C190</f>
        <v>0</v>
      </c>
      <c r="D190" s="56">
        <f>'[13]Daily Roster'!$D190</f>
        <v>0</v>
      </c>
      <c r="E190" s="56">
        <f>'[13]Daily Roster'!$E190</f>
        <v>0</v>
      </c>
      <c r="F190" s="56">
        <f>'[13]Daily Roster'!$F190</f>
        <v>0</v>
      </c>
      <c r="G190" s="56">
        <f>'[13]Daily Roster'!$G190</f>
        <v>0</v>
      </c>
      <c r="H190" s="56">
        <f>'[13]Daily Roster'!$H190</f>
        <v>0</v>
      </c>
      <c r="I190" s="56">
        <f>'[13]Daily Roster'!$I190</f>
        <v>0</v>
      </c>
      <c r="J190" s="56">
        <f>'[13]Daily Roster'!$J190</f>
        <v>0</v>
      </c>
      <c r="K190" s="56">
        <f>'[13]Daily Roster'!$K190</f>
        <v>0</v>
      </c>
      <c r="L190" s="56">
        <f>'[13]Daily Roster'!$L190</f>
        <v>0</v>
      </c>
      <c r="M190" s="56">
        <f>'[13]Daily Roster'!$M190</f>
        <v>0</v>
      </c>
      <c r="N190" s="56">
        <f>'[13]Daily Roster'!$N190</f>
        <v>0</v>
      </c>
      <c r="O190" s="56">
        <f>'[13]Daily Roster'!$O190</f>
        <v>0</v>
      </c>
      <c r="P190" s="56">
        <f>'[13]Daily Roster'!$P190</f>
        <v>0</v>
      </c>
      <c r="Q190" s="56">
        <f>'[13]Daily Roster'!$Q190</f>
        <v>0</v>
      </c>
      <c r="R190" s="56">
        <f>'[13]Daily Roster'!$R190</f>
        <v>0</v>
      </c>
      <c r="S190" s="56">
        <f>'[13]Daily Roster'!$S190</f>
        <v>0</v>
      </c>
      <c r="T190" s="56">
        <f>'[13]Daily Roster'!$T190</f>
        <v>0</v>
      </c>
    </row>
    <row r="191" spans="1:20" x14ac:dyDescent="0.3">
      <c r="A191" s="7">
        <v>43731</v>
      </c>
      <c r="B191" s="1" t="s">
        <v>5</v>
      </c>
      <c r="C191" s="56">
        <f>'[13]Daily Roster'!$C191</f>
        <v>0</v>
      </c>
      <c r="D191" s="56">
        <f>'[13]Daily Roster'!$D191</f>
        <v>0</v>
      </c>
      <c r="E191" s="56">
        <f>'[13]Daily Roster'!$E191</f>
        <v>0</v>
      </c>
      <c r="F191" s="56">
        <f>'[13]Daily Roster'!$F191</f>
        <v>0</v>
      </c>
      <c r="G191" s="56">
        <f>'[13]Daily Roster'!$G191</f>
        <v>0</v>
      </c>
      <c r="H191" s="56">
        <f>'[13]Daily Roster'!$H191</f>
        <v>0</v>
      </c>
      <c r="I191" s="56">
        <f>'[13]Daily Roster'!$I191</f>
        <v>0</v>
      </c>
      <c r="J191" s="56">
        <f>'[13]Daily Roster'!$J191</f>
        <v>0</v>
      </c>
      <c r="K191" s="56">
        <f>'[13]Daily Roster'!$K191</f>
        <v>0</v>
      </c>
      <c r="L191" s="56">
        <f>'[13]Daily Roster'!$L191</f>
        <v>0</v>
      </c>
      <c r="M191" s="56">
        <f>'[13]Daily Roster'!$M191</f>
        <v>0</v>
      </c>
      <c r="N191" s="56">
        <f>'[13]Daily Roster'!$N191</f>
        <v>0</v>
      </c>
      <c r="O191" s="56">
        <f>'[13]Daily Roster'!$O191</f>
        <v>0</v>
      </c>
      <c r="P191" s="56">
        <f>'[13]Daily Roster'!$P191</f>
        <v>0</v>
      </c>
      <c r="Q191" s="56">
        <f>'[13]Daily Roster'!$Q191</f>
        <v>0</v>
      </c>
      <c r="R191" s="56">
        <f>'[13]Daily Roster'!$R191</f>
        <v>0</v>
      </c>
      <c r="S191" s="56">
        <f>'[13]Daily Roster'!$S191</f>
        <v>0</v>
      </c>
      <c r="T191" s="56">
        <f>'[13]Daily Roster'!$T191</f>
        <v>0</v>
      </c>
    </row>
    <row r="192" spans="1:20" x14ac:dyDescent="0.3">
      <c r="A192" s="7">
        <v>43732</v>
      </c>
      <c r="B192" s="1" t="s">
        <v>1</v>
      </c>
      <c r="C192" s="56">
        <f>'[13]Daily Roster'!$C192</f>
        <v>0</v>
      </c>
      <c r="D192" s="56">
        <f>'[13]Daily Roster'!$D192</f>
        <v>0</v>
      </c>
      <c r="E192" s="56">
        <f>'[13]Daily Roster'!$E192</f>
        <v>0</v>
      </c>
      <c r="F192" s="56">
        <f>'[13]Daily Roster'!$F192</f>
        <v>0</v>
      </c>
      <c r="G192" s="56">
        <f>'[13]Daily Roster'!$G192</f>
        <v>0</v>
      </c>
      <c r="H192" s="56">
        <f>'[13]Daily Roster'!$H192</f>
        <v>0</v>
      </c>
      <c r="I192" s="56">
        <f>'[13]Daily Roster'!$I192</f>
        <v>0</v>
      </c>
      <c r="J192" s="56">
        <f>'[13]Daily Roster'!$J192</f>
        <v>0</v>
      </c>
      <c r="K192" s="56">
        <f>'[13]Daily Roster'!$K192</f>
        <v>0</v>
      </c>
      <c r="L192" s="56">
        <f>'[13]Daily Roster'!$L192</f>
        <v>0</v>
      </c>
      <c r="M192" s="56">
        <f>'[13]Daily Roster'!$M192</f>
        <v>0</v>
      </c>
      <c r="N192" s="56">
        <f>'[13]Daily Roster'!$N192</f>
        <v>0</v>
      </c>
      <c r="O192" s="56">
        <f>'[13]Daily Roster'!$O192</f>
        <v>0</v>
      </c>
      <c r="P192" s="56">
        <f>'[13]Daily Roster'!$P192</f>
        <v>0</v>
      </c>
      <c r="Q192" s="56">
        <f>'[13]Daily Roster'!$Q192</f>
        <v>0</v>
      </c>
      <c r="R192" s="56">
        <f>'[13]Daily Roster'!$R192</f>
        <v>0</v>
      </c>
      <c r="S192" s="56">
        <f>'[13]Daily Roster'!$S192</f>
        <v>0</v>
      </c>
      <c r="T192" s="56">
        <f>'[13]Daily Roster'!$T192</f>
        <v>0</v>
      </c>
    </row>
    <row r="193" spans="1:20" x14ac:dyDescent="0.3">
      <c r="A193" s="7">
        <v>43733</v>
      </c>
      <c r="B193" s="1" t="s">
        <v>2</v>
      </c>
      <c r="C193" s="56">
        <f>'[13]Daily Roster'!$C193</f>
        <v>0</v>
      </c>
      <c r="D193" s="56">
        <f>'[13]Daily Roster'!$D193</f>
        <v>0</v>
      </c>
      <c r="E193" s="56">
        <f>'[13]Daily Roster'!$E193</f>
        <v>0</v>
      </c>
      <c r="F193" s="56">
        <f>'[13]Daily Roster'!$F193</f>
        <v>0</v>
      </c>
      <c r="G193" s="56">
        <f>'[13]Daily Roster'!$G193</f>
        <v>0</v>
      </c>
      <c r="H193" s="56">
        <f>'[13]Daily Roster'!$H193</f>
        <v>0</v>
      </c>
      <c r="I193" s="56">
        <f>'[13]Daily Roster'!$I193</f>
        <v>0</v>
      </c>
      <c r="J193" s="56">
        <f>'[13]Daily Roster'!$J193</f>
        <v>0</v>
      </c>
      <c r="K193" s="56">
        <f>'[13]Daily Roster'!$K193</f>
        <v>0</v>
      </c>
      <c r="L193" s="56">
        <f>'[13]Daily Roster'!$L193</f>
        <v>0</v>
      </c>
      <c r="M193" s="56">
        <f>'[13]Daily Roster'!$M193</f>
        <v>0</v>
      </c>
      <c r="N193" s="56">
        <f>'[13]Daily Roster'!$N193</f>
        <v>0</v>
      </c>
      <c r="O193" s="56">
        <f>'[13]Daily Roster'!$O193</f>
        <v>0</v>
      </c>
      <c r="P193" s="56">
        <f>'[13]Daily Roster'!$P193</f>
        <v>0</v>
      </c>
      <c r="Q193" s="56">
        <f>'[13]Daily Roster'!$Q193</f>
        <v>0</v>
      </c>
      <c r="R193" s="56">
        <f>'[13]Daily Roster'!$R193</f>
        <v>0</v>
      </c>
      <c r="S193" s="56">
        <f>'[13]Daily Roster'!$S193</f>
        <v>0</v>
      </c>
      <c r="T193" s="56">
        <f>'[13]Daily Roster'!$T193</f>
        <v>0</v>
      </c>
    </row>
    <row r="194" spans="1:20" x14ac:dyDescent="0.3">
      <c r="A194" s="7">
        <v>43734</v>
      </c>
      <c r="B194" s="1" t="s">
        <v>3</v>
      </c>
      <c r="C194" s="56">
        <f>'[13]Daily Roster'!$C194</f>
        <v>0</v>
      </c>
      <c r="D194" s="56">
        <f>'[13]Daily Roster'!$D194</f>
        <v>0</v>
      </c>
      <c r="E194" s="56">
        <f>'[13]Daily Roster'!$E194</f>
        <v>0</v>
      </c>
      <c r="F194" s="56">
        <f>'[13]Daily Roster'!$F194</f>
        <v>0</v>
      </c>
      <c r="G194" s="56">
        <f>'[13]Daily Roster'!$G194</f>
        <v>0</v>
      </c>
      <c r="H194" s="56">
        <f>'[13]Daily Roster'!$H194</f>
        <v>0</v>
      </c>
      <c r="I194" s="56">
        <f>'[13]Daily Roster'!$I194</f>
        <v>0</v>
      </c>
      <c r="J194" s="56">
        <f>'[13]Daily Roster'!$J194</f>
        <v>0</v>
      </c>
      <c r="K194" s="56">
        <f>'[13]Daily Roster'!$K194</f>
        <v>0</v>
      </c>
      <c r="L194" s="56">
        <f>'[13]Daily Roster'!$L194</f>
        <v>0</v>
      </c>
      <c r="M194" s="56">
        <f>'[13]Daily Roster'!$M194</f>
        <v>0</v>
      </c>
      <c r="N194" s="56">
        <f>'[13]Daily Roster'!$N194</f>
        <v>0</v>
      </c>
      <c r="O194" s="56">
        <f>'[13]Daily Roster'!$O194</f>
        <v>0</v>
      </c>
      <c r="P194" s="56">
        <f>'[13]Daily Roster'!$P194</f>
        <v>0</v>
      </c>
      <c r="Q194" s="56">
        <f>'[13]Daily Roster'!$Q194</f>
        <v>0</v>
      </c>
      <c r="R194" s="56">
        <f>'[13]Daily Roster'!$R194</f>
        <v>0</v>
      </c>
      <c r="S194" s="56">
        <f>'[13]Daily Roster'!$S194</f>
        <v>0</v>
      </c>
      <c r="T194" s="56">
        <f>'[13]Daily Roster'!$T194</f>
        <v>0</v>
      </c>
    </row>
    <row r="195" spans="1:20" x14ac:dyDescent="0.3">
      <c r="A195" s="7">
        <v>43735</v>
      </c>
      <c r="B195" s="1" t="s">
        <v>4</v>
      </c>
      <c r="C195" s="56">
        <f>'[13]Daily Roster'!$C195</f>
        <v>0</v>
      </c>
      <c r="D195" s="56">
        <f>'[13]Daily Roster'!$D195</f>
        <v>0</v>
      </c>
      <c r="E195" s="56">
        <f>'[13]Daily Roster'!$E195</f>
        <v>0</v>
      </c>
      <c r="F195" s="56">
        <f>'[13]Daily Roster'!$F195</f>
        <v>0</v>
      </c>
      <c r="G195" s="56">
        <f>'[13]Daily Roster'!$G195</f>
        <v>0</v>
      </c>
      <c r="H195" s="56">
        <f>'[13]Daily Roster'!$H195</f>
        <v>0</v>
      </c>
      <c r="I195" s="56">
        <f>'[13]Daily Roster'!$I195</f>
        <v>0</v>
      </c>
      <c r="J195" s="56">
        <f>'[13]Daily Roster'!$J195</f>
        <v>0</v>
      </c>
      <c r="K195" s="56">
        <f>'[13]Daily Roster'!$K195</f>
        <v>0</v>
      </c>
      <c r="L195" s="56">
        <f>'[13]Daily Roster'!$L195</f>
        <v>0</v>
      </c>
      <c r="M195" s="56">
        <f>'[13]Daily Roster'!$M195</f>
        <v>0</v>
      </c>
      <c r="N195" s="56">
        <f>'[13]Daily Roster'!$N195</f>
        <v>0</v>
      </c>
      <c r="O195" s="56">
        <f>'[13]Daily Roster'!$O195</f>
        <v>0</v>
      </c>
      <c r="P195" s="56">
        <f>'[13]Daily Roster'!$P195</f>
        <v>0</v>
      </c>
      <c r="Q195" s="56">
        <f>'[13]Daily Roster'!$Q195</f>
        <v>0</v>
      </c>
      <c r="R195" s="56">
        <f>'[13]Daily Roster'!$R195</f>
        <v>0</v>
      </c>
      <c r="S195" s="56">
        <f>'[13]Daily Roster'!$S195</f>
        <v>0</v>
      </c>
      <c r="T195" s="56">
        <f>'[13]Daily Roster'!$T195</f>
        <v>0</v>
      </c>
    </row>
    <row r="196" spans="1:20" x14ac:dyDescent="0.3">
      <c r="A196" s="7">
        <v>43738</v>
      </c>
      <c r="B196" s="1" t="s">
        <v>5</v>
      </c>
      <c r="C196" s="56" t="str">
        <f>'[13]Daily Roster'!$C196</f>
        <v>Public Holiday</v>
      </c>
      <c r="D196" s="56" t="str">
        <f>'[13]Daily Roster'!$D196</f>
        <v>Public Holiday</v>
      </c>
      <c r="E196" s="56" t="str">
        <f>'[13]Daily Roster'!$E196</f>
        <v>Public Holiday</v>
      </c>
      <c r="F196" s="56" t="str">
        <f>'[13]Daily Roster'!$F196</f>
        <v>Public Holiday</v>
      </c>
      <c r="G196" s="56" t="str">
        <f>'[13]Daily Roster'!$G196</f>
        <v>Public Holiday</v>
      </c>
      <c r="H196" s="56" t="str">
        <f>'[13]Daily Roster'!$H196</f>
        <v>Public Holiday</v>
      </c>
      <c r="I196" s="56" t="str">
        <f>'[13]Daily Roster'!$I196</f>
        <v>Public Holiday</v>
      </c>
      <c r="J196" s="56" t="str">
        <f>'[13]Daily Roster'!$J196</f>
        <v>Public Holiday</v>
      </c>
      <c r="K196" s="56" t="str">
        <f>'[13]Daily Roster'!$K196</f>
        <v>Public Holiday</v>
      </c>
      <c r="L196" s="56" t="str">
        <f>'[13]Daily Roster'!$L196</f>
        <v>Public Holiday</v>
      </c>
      <c r="M196" s="56" t="str">
        <f>'[13]Daily Roster'!$M196</f>
        <v>Public Holiday</v>
      </c>
      <c r="N196" s="56" t="str">
        <f>'[13]Daily Roster'!$N196</f>
        <v>Public Holiday</v>
      </c>
      <c r="O196" s="56" t="str">
        <f>'[13]Daily Roster'!$O196</f>
        <v>Public Holiday</v>
      </c>
      <c r="P196" s="56">
        <f>'[13]Daily Roster'!$P196</f>
        <v>0</v>
      </c>
      <c r="Q196" s="56">
        <f>'[13]Daily Roster'!$Q196</f>
        <v>0</v>
      </c>
      <c r="R196" s="56">
        <f>'[13]Daily Roster'!$R196</f>
        <v>0</v>
      </c>
      <c r="S196" s="56">
        <f>'[13]Daily Roster'!$S196</f>
        <v>0</v>
      </c>
      <c r="T196" s="56">
        <f>'[13]Daily Roster'!$T196</f>
        <v>0</v>
      </c>
    </row>
    <row r="197" spans="1:20" x14ac:dyDescent="0.3">
      <c r="A197" s="7">
        <v>43739</v>
      </c>
      <c r="B197" s="1" t="s">
        <v>1</v>
      </c>
      <c r="C197" s="56" t="str">
        <f>'[13]Daily Roster'!$C197</f>
        <v>Obaid</v>
      </c>
      <c r="D197" s="56" t="str">
        <f>'[13]Daily Roster'!$D197</f>
        <v>Berenice</v>
      </c>
      <c r="E197" s="56" t="str">
        <f>'[13]Daily Roster'!$E197</f>
        <v>Golriz</v>
      </c>
      <c r="F197" s="56" t="str">
        <f>'[13]Daily Roster'!$F197</f>
        <v>Alla</v>
      </c>
      <c r="G197" s="56" t="str">
        <f>'[13]Daily Roster'!$G197</f>
        <v>A.Ho</v>
      </c>
      <c r="H197" s="56" t="str">
        <f>'[13]Daily Roster'!$H197</f>
        <v>Angela</v>
      </c>
      <c r="I197" s="56" t="str">
        <f>'[13]Daily Roster'!$I197</f>
        <v>Phuong</v>
      </c>
      <c r="J197" s="56" t="str">
        <f>'[13]Daily Roster'!$J197</f>
        <v>S.Rajendra</v>
      </c>
      <c r="K197" s="56" t="str">
        <f>'[13]Daily Roster'!$K197</f>
        <v>AndrewL</v>
      </c>
      <c r="L197" s="56" t="str">
        <f>'[13]Daily Roster'!$L197</f>
        <v>Therese</v>
      </c>
      <c r="M197" s="56" t="str">
        <f>'[13]Daily Roster'!$M197</f>
        <v>qq</v>
      </c>
      <c r="N197" s="56" t="str">
        <f>'[13]Daily Roster'!$N197</f>
        <v>qq</v>
      </c>
      <c r="O197" s="56">
        <f>'[13]Daily Roster'!$O197</f>
        <v>0</v>
      </c>
      <c r="P197" s="56">
        <f>'[13]Daily Roster'!$P197</f>
        <v>0</v>
      </c>
      <c r="Q197" s="56">
        <f>'[13]Daily Roster'!$Q197</f>
        <v>0</v>
      </c>
      <c r="R197" s="56">
        <f>'[13]Daily Roster'!$R197</f>
        <v>0</v>
      </c>
      <c r="S197" s="56">
        <f>'[13]Daily Roster'!$S197</f>
        <v>0</v>
      </c>
      <c r="T197" s="56">
        <f>'[13]Daily Roster'!$T197</f>
        <v>0</v>
      </c>
    </row>
    <row r="198" spans="1:20" x14ac:dyDescent="0.3">
      <c r="A198" s="7">
        <v>43740</v>
      </c>
      <c r="B198" s="1" t="s">
        <v>2</v>
      </c>
      <c r="C198" s="56" t="str">
        <f>'[13]Daily Roster'!$C198</f>
        <v>Obaid</v>
      </c>
      <c r="D198" s="56" t="str">
        <f>'[13]Daily Roster'!$D198</f>
        <v>Berenice</v>
      </c>
      <c r="E198" s="56" t="str">
        <f>'[13]Daily Roster'!$E198</f>
        <v>Golriz</v>
      </c>
      <c r="F198" s="56" t="str">
        <f>'[13]Daily Roster'!$F198</f>
        <v>Alla</v>
      </c>
      <c r="G198" s="56" t="str">
        <f>'[13]Daily Roster'!$G198</f>
        <v>A.Ho</v>
      </c>
      <c r="H198" s="56" t="str">
        <f>'[13]Daily Roster'!$H198</f>
        <v>V.Shen</v>
      </c>
      <c r="I198" s="56" t="str">
        <f>'[13]Daily Roster'!$I198</f>
        <v>Phuong/Yolanda</v>
      </c>
      <c r="J198" s="56" t="str">
        <f>'[13]Daily Roster'!$J198</f>
        <v>S.Rajendra</v>
      </c>
      <c r="K198" s="56" t="str">
        <f>'[13]Daily Roster'!$K198</f>
        <v>AndrewL/L.Jedwab</v>
      </c>
      <c r="L198" s="56" t="str">
        <f>'[13]Daily Roster'!$L198</f>
        <v>Therese</v>
      </c>
      <c r="M198" s="56" t="str">
        <f>'[13]Daily Roster'!$M198</f>
        <v>qq</v>
      </c>
      <c r="N198" s="56" t="str">
        <f>'[13]Daily Roster'!$N198</f>
        <v>qq</v>
      </c>
      <c r="O198" s="56">
        <f>'[13]Daily Roster'!$O198</f>
        <v>0</v>
      </c>
      <c r="P198" s="56">
        <f>'[13]Daily Roster'!$P198</f>
        <v>0</v>
      </c>
      <c r="Q198" s="56">
        <f>'[13]Daily Roster'!$Q198</f>
        <v>0</v>
      </c>
      <c r="R198" s="56">
        <f>'[13]Daily Roster'!$R198</f>
        <v>0</v>
      </c>
      <c r="S198" s="56">
        <f>'[13]Daily Roster'!$S198</f>
        <v>0</v>
      </c>
      <c r="T198" s="56">
        <f>'[13]Daily Roster'!$T198</f>
        <v>0</v>
      </c>
    </row>
    <row r="199" spans="1:20" x14ac:dyDescent="0.3">
      <c r="A199" s="7">
        <v>43741</v>
      </c>
      <c r="B199" s="1" t="s">
        <v>3</v>
      </c>
      <c r="C199" s="56" t="str">
        <f>'[13]Daily Roster'!$C199</f>
        <v>Obaid</v>
      </c>
      <c r="D199" s="56" t="str">
        <f>'[13]Daily Roster'!$D199</f>
        <v>Berenice</v>
      </c>
      <c r="E199" s="56" t="str">
        <f>'[13]Daily Roster'!$E199</f>
        <v>M.Tang</v>
      </c>
      <c r="F199" s="56" t="str">
        <f>'[13]Daily Roster'!$F199</f>
        <v>qq</v>
      </c>
      <c r="G199" s="56" t="str">
        <f>'[13]Daily Roster'!$G199</f>
        <v>A.Ho</v>
      </c>
      <c r="H199" s="56" t="str">
        <f>'[13]Daily Roster'!$H199</f>
        <v>Li-Ling</v>
      </c>
      <c r="I199" s="56" t="str">
        <f>'[13]Daily Roster'!$I199</f>
        <v>Phuong</v>
      </c>
      <c r="J199" s="56" t="str">
        <f>'[13]Daily Roster'!$J199</f>
        <v>Phuong</v>
      </c>
      <c r="K199" s="56" t="str">
        <f>'[13]Daily Roster'!$K199</f>
        <v>AndrewL</v>
      </c>
      <c r="L199" s="56" t="str">
        <f>'[13]Daily Roster'!$L199</f>
        <v>Therese</v>
      </c>
      <c r="M199" s="56" t="str">
        <f>'[13]Daily Roster'!$M199</f>
        <v>qq</v>
      </c>
      <c r="N199" s="56" t="str">
        <f>'[13]Daily Roster'!$N199</f>
        <v>qq</v>
      </c>
      <c r="O199" s="56">
        <f>'[13]Daily Roster'!$O199</f>
        <v>0</v>
      </c>
      <c r="P199" s="56">
        <f>'[13]Daily Roster'!$P199</f>
        <v>0</v>
      </c>
      <c r="Q199" s="56">
        <f>'[13]Daily Roster'!$Q199</f>
        <v>0</v>
      </c>
      <c r="R199" s="56">
        <f>'[13]Daily Roster'!$R199</f>
        <v>0</v>
      </c>
      <c r="S199" s="56">
        <f>'[13]Daily Roster'!$S199</f>
        <v>0</v>
      </c>
      <c r="T199" s="56">
        <f>'[13]Daily Roster'!$T199</f>
        <v>0</v>
      </c>
    </row>
    <row r="200" spans="1:20" x14ac:dyDescent="0.3">
      <c r="A200" s="7">
        <v>43742</v>
      </c>
      <c r="B200" s="1" t="s">
        <v>4</v>
      </c>
      <c r="C200" s="56" t="str">
        <f>'[13]Daily Roster'!$C200</f>
        <v>Obaid</v>
      </c>
      <c r="D200" s="56" t="str">
        <f>'[13]Daily Roster'!$D200</f>
        <v>Berenice</v>
      </c>
      <c r="E200" s="56" t="str">
        <f>'[13]Daily Roster'!$E200</f>
        <v>M.Tang</v>
      </c>
      <c r="F200" s="56" t="str">
        <f>'[13]Daily Roster'!$F200</f>
        <v>Alla</v>
      </c>
      <c r="G200" s="56" t="str">
        <f>'[13]Daily Roster'!$G200</f>
        <v>A.Ho</v>
      </c>
      <c r="H200" s="56" t="str">
        <f>'[13]Daily Roster'!$H200</f>
        <v>V.Shen</v>
      </c>
      <c r="I200" s="56" t="str">
        <f>'[13]Daily Roster'!$I200</f>
        <v>Phuong</v>
      </c>
      <c r="J200" s="56" t="str">
        <f>'[13]Daily Roster'!$J200</f>
        <v>S.Rajendra</v>
      </c>
      <c r="K200" s="56" t="str">
        <f>'[13]Daily Roster'!$K200</f>
        <v>AndrewL</v>
      </c>
      <c r="L200" s="56" t="str">
        <f>'[13]Daily Roster'!$L200</f>
        <v>Therese</v>
      </c>
      <c r="M200" s="56" t="str">
        <f>'[13]Daily Roster'!$M200</f>
        <v>qq</v>
      </c>
      <c r="N200" s="56" t="str">
        <f>'[13]Daily Roster'!$N200</f>
        <v>qq</v>
      </c>
      <c r="O200" s="56">
        <f>'[13]Daily Roster'!$O200</f>
        <v>0</v>
      </c>
      <c r="P200" s="56">
        <f>'[13]Daily Roster'!$P200</f>
        <v>0</v>
      </c>
      <c r="Q200" s="56">
        <f>'[13]Daily Roster'!$Q200</f>
        <v>0</v>
      </c>
      <c r="R200" s="56">
        <f>'[13]Daily Roster'!$R200</f>
        <v>0</v>
      </c>
      <c r="S200" s="56">
        <f>'[13]Daily Roster'!$S200</f>
        <v>0</v>
      </c>
      <c r="T200" s="56">
        <f>'[13]Daily Roster'!$T200</f>
        <v>0</v>
      </c>
    </row>
    <row r="201" spans="1:20" x14ac:dyDescent="0.3">
      <c r="A201" s="7">
        <v>43745</v>
      </c>
      <c r="B201" s="1" t="s">
        <v>5</v>
      </c>
      <c r="C201" s="56" t="str">
        <f>'[13]Daily Roster'!$C201</f>
        <v>Obaid</v>
      </c>
      <c r="D201" s="56" t="str">
        <f>'[13]Daily Roster'!$D201</f>
        <v>Berenice</v>
      </c>
      <c r="E201" s="56" t="str">
        <f>'[13]Daily Roster'!$E201</f>
        <v>M.Tang</v>
      </c>
      <c r="F201" s="56" t="str">
        <f>'[13]Daily Roster'!$F201</f>
        <v>qq</v>
      </c>
      <c r="G201" s="56" t="str">
        <f>'[13]Daily Roster'!$G201</f>
        <v>A.Ho</v>
      </c>
      <c r="H201" s="56" t="str">
        <f>'[13]Daily Roster'!$H201</f>
        <v>V.Shen</v>
      </c>
      <c r="I201" s="56" t="str">
        <f>'[13]Daily Roster'!$I201</f>
        <v>Phuong</v>
      </c>
      <c r="J201" s="56" t="str">
        <f>'[13]Daily Roster'!$J201</f>
        <v>S.Rajendra</v>
      </c>
      <c r="K201" s="56" t="str">
        <f>'[13]Daily Roster'!$K201</f>
        <v>AndrewL</v>
      </c>
      <c r="L201" s="56" t="str">
        <f>'[13]Daily Roster'!$L201</f>
        <v>Therese</v>
      </c>
      <c r="M201" s="56" t="str">
        <f>'[13]Daily Roster'!$M201</f>
        <v>qq</v>
      </c>
      <c r="N201" s="56" t="str">
        <f>'[13]Daily Roster'!$N201</f>
        <v>qq</v>
      </c>
      <c r="O201" s="56">
        <f>'[13]Daily Roster'!$O201</f>
        <v>0</v>
      </c>
      <c r="P201" s="56">
        <f>'[13]Daily Roster'!$P201</f>
        <v>0</v>
      </c>
      <c r="Q201" s="56">
        <f>'[13]Daily Roster'!$Q201</f>
        <v>0</v>
      </c>
      <c r="R201" s="56">
        <f>'[13]Daily Roster'!$R201</f>
        <v>0</v>
      </c>
      <c r="S201" s="56">
        <f>'[13]Daily Roster'!$S201</f>
        <v>0</v>
      </c>
      <c r="T201" s="56">
        <f>'[13]Daily Roster'!$T201</f>
        <v>0</v>
      </c>
    </row>
    <row r="202" spans="1:20" x14ac:dyDescent="0.3">
      <c r="A202" s="7">
        <v>43746</v>
      </c>
      <c r="B202" s="1" t="s">
        <v>1</v>
      </c>
      <c r="C202" s="56" t="str">
        <f>'[13]Daily Roster'!$C202</f>
        <v>Obaid</v>
      </c>
      <c r="D202" s="56" t="str">
        <f>'[13]Daily Roster'!$D202</f>
        <v>Li-Ling</v>
      </c>
      <c r="E202" s="56" t="str">
        <f>'[13]Daily Roster'!$E202</f>
        <v>M.Tang</v>
      </c>
      <c r="F202" s="56" t="str">
        <f>'[13]Daily Roster'!$F202</f>
        <v>Alla</v>
      </c>
      <c r="G202" s="56" t="str">
        <f>'[13]Daily Roster'!$G202</f>
        <v>A.Ho</v>
      </c>
      <c r="H202" s="56" t="str">
        <f>'[13]Daily Roster'!$H202</f>
        <v>K.Josevska</v>
      </c>
      <c r="I202" s="56" t="str">
        <f>'[13]Daily Roster'!$I202</f>
        <v>Phuong</v>
      </c>
      <c r="J202" s="56" t="str">
        <f>'[13]Daily Roster'!$J202</f>
        <v>S.Rajendra</v>
      </c>
      <c r="K202" s="56" t="str">
        <f>'[13]Daily Roster'!$K202</f>
        <v>AndrewL</v>
      </c>
      <c r="L202" s="56" t="str">
        <f>'[13]Daily Roster'!$L202</f>
        <v>Therese</v>
      </c>
      <c r="M202" s="56" t="str">
        <f>'[13]Daily Roster'!$M202</f>
        <v>qq</v>
      </c>
      <c r="N202" s="56" t="str">
        <f>'[13]Daily Roster'!$N202</f>
        <v>qq</v>
      </c>
      <c r="O202" s="56" t="str">
        <f>'[13]Daily Roster'!$O202</f>
        <v>Yolanda</v>
      </c>
      <c r="P202" s="56">
        <f>'[13]Daily Roster'!$P202</f>
        <v>0</v>
      </c>
      <c r="Q202" s="56">
        <f>'[13]Daily Roster'!$Q202</f>
        <v>0</v>
      </c>
      <c r="R202" s="56">
        <f>'[13]Daily Roster'!$R202</f>
        <v>0</v>
      </c>
      <c r="S202" s="56">
        <f>'[13]Daily Roster'!$S202</f>
        <v>0</v>
      </c>
      <c r="T202" s="56">
        <f>'[13]Daily Roster'!$T202</f>
        <v>0</v>
      </c>
    </row>
    <row r="203" spans="1:20" x14ac:dyDescent="0.3">
      <c r="A203" s="7">
        <v>43747</v>
      </c>
      <c r="B203" s="1" t="s">
        <v>2</v>
      </c>
      <c r="C203" s="56" t="str">
        <f>'[13]Daily Roster'!$C203</f>
        <v>Obaid</v>
      </c>
      <c r="D203" s="56" t="str">
        <f>'[13]Daily Roster'!$D203</f>
        <v>M.Lu</v>
      </c>
      <c r="E203" s="56" t="str">
        <f>'[13]Daily Roster'!$E203</f>
        <v>Golriz</v>
      </c>
      <c r="F203" s="56" t="str">
        <f>'[13]Daily Roster'!$F203</f>
        <v>Alla</v>
      </c>
      <c r="G203" s="56" t="str">
        <f>'[13]Daily Roster'!$G203</f>
        <v>A.Ho</v>
      </c>
      <c r="H203" s="56" t="str">
        <f>'[13]Daily Roster'!$H203</f>
        <v>K.Josevska</v>
      </c>
      <c r="I203" s="56" t="str">
        <f>'[13]Daily Roster'!$I203</f>
        <v>Phuong</v>
      </c>
      <c r="J203" s="56" t="str">
        <f>'[13]Daily Roster'!$J203</f>
        <v>S.Rajendra</v>
      </c>
      <c r="K203" s="56" t="str">
        <f>'[13]Daily Roster'!$K203</f>
        <v>AndrewL</v>
      </c>
      <c r="L203" s="56" t="str">
        <f>'[13]Daily Roster'!$L203</f>
        <v>Therese</v>
      </c>
      <c r="M203" s="56" t="str">
        <f>'[13]Daily Roster'!$M203</f>
        <v>qq</v>
      </c>
      <c r="N203" s="56" t="str">
        <f>'[13]Daily Roster'!$N203</f>
        <v>qq</v>
      </c>
      <c r="O203" s="56" t="str">
        <f>'[13]Daily Roster'!$O203</f>
        <v>qq</v>
      </c>
      <c r="P203" s="56">
        <f>'[13]Daily Roster'!$P203</f>
        <v>0</v>
      </c>
      <c r="Q203" s="56">
        <f>'[13]Daily Roster'!$Q203</f>
        <v>0</v>
      </c>
      <c r="R203" s="56">
        <f>'[13]Daily Roster'!$R203</f>
        <v>0</v>
      </c>
      <c r="S203" s="56">
        <f>'[13]Daily Roster'!$S203</f>
        <v>0</v>
      </c>
      <c r="T203" s="56">
        <f>'[13]Daily Roster'!$T203</f>
        <v>0</v>
      </c>
    </row>
    <row r="204" spans="1:20" x14ac:dyDescent="0.3">
      <c r="A204" s="7">
        <v>43748</v>
      </c>
      <c r="B204" s="1" t="s">
        <v>3</v>
      </c>
      <c r="C204" s="56" t="str">
        <f>'[13]Daily Roster'!$C204</f>
        <v>Obaid</v>
      </c>
      <c r="D204" s="56" t="str">
        <f>'[13]Daily Roster'!$D204</f>
        <v>Li-Ling</v>
      </c>
      <c r="E204" s="56" t="str">
        <f>'[13]Daily Roster'!$E204</f>
        <v>M.Tang</v>
      </c>
      <c r="F204" s="56" t="str">
        <f>'[13]Daily Roster'!$F204</f>
        <v>qq</v>
      </c>
      <c r="G204" s="56" t="str">
        <f>'[13]Daily Roster'!$G204</f>
        <v>A.Ho</v>
      </c>
      <c r="H204" s="56" t="str">
        <f>'[13]Daily Roster'!$H204</f>
        <v>K.Josevska</v>
      </c>
      <c r="I204" s="56" t="str">
        <f>'[13]Daily Roster'!$I204</f>
        <v>Phuong</v>
      </c>
      <c r="J204" s="56" t="str">
        <f>'[13]Daily Roster'!$J204</f>
        <v>Phuong</v>
      </c>
      <c r="K204" s="56" t="str">
        <f>'[13]Daily Roster'!$K204</f>
        <v>AndrewL</v>
      </c>
      <c r="L204" s="56" t="str">
        <f>'[13]Daily Roster'!$L204</f>
        <v>Therese</v>
      </c>
      <c r="M204" s="56" t="str">
        <f>'[13]Daily Roster'!$M204</f>
        <v>qq</v>
      </c>
      <c r="N204" s="56" t="str">
        <f>'[13]Daily Roster'!$N204</f>
        <v>qq</v>
      </c>
      <c r="O204" s="56" t="str">
        <f>'[13]Daily Roster'!$O204</f>
        <v>qq</v>
      </c>
      <c r="P204" s="56">
        <f>'[13]Daily Roster'!$P204</f>
        <v>0</v>
      </c>
      <c r="Q204" s="56">
        <f>'[13]Daily Roster'!$Q204</f>
        <v>0</v>
      </c>
      <c r="R204" s="56">
        <f>'[13]Daily Roster'!$R204</f>
        <v>0</v>
      </c>
      <c r="S204" s="56">
        <f>'[13]Daily Roster'!$S204</f>
        <v>0</v>
      </c>
      <c r="T204" s="56">
        <f>'[13]Daily Roster'!$T204</f>
        <v>0</v>
      </c>
    </row>
    <row r="205" spans="1:20" x14ac:dyDescent="0.3">
      <c r="A205" s="7">
        <v>43749</v>
      </c>
      <c r="B205" s="1" t="s">
        <v>4</v>
      </c>
      <c r="C205" s="56" t="str">
        <f>'[13]Daily Roster'!$C205</f>
        <v>Alla</v>
      </c>
      <c r="D205" s="56" t="str">
        <f>'[13]Daily Roster'!$D205</f>
        <v>Li-Ling</v>
      </c>
      <c r="E205" s="56" t="str">
        <f>'[13]Daily Roster'!$E205</f>
        <v>M.Tang</v>
      </c>
      <c r="F205" s="56" t="str">
        <f>'[13]Daily Roster'!$F205</f>
        <v>M.Lu</v>
      </c>
      <c r="G205" s="56" t="str">
        <f>'[13]Daily Roster'!$G205</f>
        <v>A.Ho</v>
      </c>
      <c r="H205" s="56" t="str">
        <f>'[13]Daily Roster'!$H205</f>
        <v>K.Josevska</v>
      </c>
      <c r="I205" s="56" t="str">
        <f>'[13]Daily Roster'!$I205</f>
        <v>Phuong</v>
      </c>
      <c r="J205" s="56" t="str">
        <f>'[13]Daily Roster'!$J205</f>
        <v>S.Rajendra</v>
      </c>
      <c r="K205" s="56" t="str">
        <f>'[13]Daily Roster'!$K205</f>
        <v>AndrewL</v>
      </c>
      <c r="L205" s="56" t="str">
        <f>'[13]Daily Roster'!$L205</f>
        <v>Therese</v>
      </c>
      <c r="M205" s="56" t="str">
        <f>'[13]Daily Roster'!$M205</f>
        <v>qq</v>
      </c>
      <c r="N205" s="56" t="str">
        <f>'[13]Daily Roster'!$N205</f>
        <v>qq</v>
      </c>
      <c r="O205" s="56" t="str">
        <f>'[13]Daily Roster'!$O205</f>
        <v>qq</v>
      </c>
      <c r="P205" s="56">
        <f>'[13]Daily Roster'!$P205</f>
        <v>0</v>
      </c>
      <c r="Q205" s="56">
        <f>'[13]Daily Roster'!$Q205</f>
        <v>0</v>
      </c>
      <c r="R205" s="56">
        <f>'[13]Daily Roster'!$R205</f>
        <v>0</v>
      </c>
      <c r="S205" s="56">
        <f>'[13]Daily Roster'!$S205</f>
        <v>0</v>
      </c>
      <c r="T205" s="56">
        <f>'[13]Daily Roster'!$T205</f>
        <v>0</v>
      </c>
    </row>
    <row r="206" spans="1:20" x14ac:dyDescent="0.3">
      <c r="A206" s="7">
        <v>43752</v>
      </c>
      <c r="B206" s="1" t="s">
        <v>5</v>
      </c>
      <c r="C206" s="56" t="str">
        <f>'[13]Daily Roster'!$C206</f>
        <v>Obaid</v>
      </c>
      <c r="D206" s="56" t="str">
        <f>'[13]Daily Roster'!$D206</f>
        <v>M.Lu</v>
      </c>
      <c r="E206" s="56" t="str">
        <f>'[13]Daily Roster'!$E206</f>
        <v>M.Tang</v>
      </c>
      <c r="F206" s="56" t="str">
        <f>'[13]Daily Roster'!$F206</f>
        <v>qq</v>
      </c>
      <c r="G206" s="56" t="str">
        <f>'[13]Daily Roster'!$G206</f>
        <v>A.Ho</v>
      </c>
      <c r="H206" s="56" t="str">
        <f>'[13]Daily Roster'!$H206</f>
        <v>K.Josevska</v>
      </c>
      <c r="I206" s="56" t="str">
        <f>'[13]Daily Roster'!$I206</f>
        <v>Phuong</v>
      </c>
      <c r="J206" s="56" t="str">
        <f>'[13]Daily Roster'!$J206</f>
        <v>S.Rajendra</v>
      </c>
      <c r="K206" s="56" t="str">
        <f>'[13]Daily Roster'!$K206</f>
        <v>AndrewL</v>
      </c>
      <c r="L206" s="56" t="str">
        <f>'[13]Daily Roster'!$L206</f>
        <v>Therese</v>
      </c>
      <c r="M206" s="56" t="str">
        <f>'[13]Daily Roster'!$M206</f>
        <v>qq</v>
      </c>
      <c r="N206" s="56" t="str">
        <f>'[13]Daily Roster'!$N206</f>
        <v>qq</v>
      </c>
      <c r="O206" s="56" t="str">
        <f>'[13]Daily Roster'!$O206</f>
        <v>qq</v>
      </c>
      <c r="P206" s="56">
        <f>'[13]Daily Roster'!$P206</f>
        <v>0</v>
      </c>
      <c r="Q206" s="56">
        <f>'[13]Daily Roster'!$Q206</f>
        <v>0</v>
      </c>
      <c r="R206" s="56">
        <f>'[13]Daily Roster'!$R206</f>
        <v>0</v>
      </c>
      <c r="S206" s="56">
        <f>'[13]Daily Roster'!$S206</f>
        <v>0</v>
      </c>
      <c r="T206" s="56">
        <f>'[13]Daily Roster'!$T206</f>
        <v>0</v>
      </c>
    </row>
    <row r="207" spans="1:20" x14ac:dyDescent="0.3">
      <c r="A207" s="7">
        <v>43753</v>
      </c>
      <c r="B207" s="1" t="s">
        <v>1</v>
      </c>
      <c r="C207" s="56" t="str">
        <f>'[13]Daily Roster'!$C207</f>
        <v>Obaid</v>
      </c>
      <c r="D207" s="56" t="str">
        <f>'[13]Daily Roster'!$D207</f>
        <v>Li-Ling</v>
      </c>
      <c r="E207" s="56" t="str">
        <f>'[13]Daily Roster'!$E207</f>
        <v>M.Tang</v>
      </c>
      <c r="F207" s="56" t="str">
        <f>'[13]Daily Roster'!$F207</f>
        <v>Golriz</v>
      </c>
      <c r="G207" s="56" t="str">
        <f>'[13]Daily Roster'!$G207</f>
        <v>A.Ho</v>
      </c>
      <c r="H207" s="56" t="str">
        <f>'[13]Daily Roster'!$H207</f>
        <v>K.Josevska</v>
      </c>
      <c r="I207" s="56" t="str">
        <f>'[13]Daily Roster'!$I207</f>
        <v>Phuong</v>
      </c>
      <c r="J207" s="56" t="str">
        <f>'[13]Daily Roster'!$J207</f>
        <v>S.Rajendra</v>
      </c>
      <c r="K207" s="56" t="str">
        <f>'[13]Daily Roster'!$K207</f>
        <v>AndrewL</v>
      </c>
      <c r="L207" s="56" t="str">
        <f>'[13]Daily Roster'!$L207</f>
        <v>Therese</v>
      </c>
      <c r="M207" s="56" t="str">
        <f>'[13]Daily Roster'!$M207</f>
        <v>Victoria</v>
      </c>
      <c r="N207" s="56" t="str">
        <f>'[13]Daily Roster'!$N207</f>
        <v>qq</v>
      </c>
      <c r="O207" s="56">
        <f>'[13]Daily Roster'!$O207</f>
        <v>0</v>
      </c>
      <c r="P207" s="56">
        <f>'[13]Daily Roster'!$P207</f>
        <v>0</v>
      </c>
      <c r="Q207" s="56">
        <f>'[13]Daily Roster'!$Q207</f>
        <v>0</v>
      </c>
      <c r="R207" s="56">
        <f>'[13]Daily Roster'!$R207</f>
        <v>0</v>
      </c>
      <c r="S207" s="56">
        <f>'[13]Daily Roster'!$S207</f>
        <v>0</v>
      </c>
      <c r="T207" s="56">
        <f>'[13]Daily Roster'!$T207</f>
        <v>0</v>
      </c>
    </row>
    <row r="208" spans="1:20" x14ac:dyDescent="0.3">
      <c r="A208" s="7">
        <v>43754</v>
      </c>
      <c r="B208" s="1" t="s">
        <v>2</v>
      </c>
      <c r="C208" s="56" t="str">
        <f>'[13]Daily Roster'!$C208</f>
        <v>Obaid</v>
      </c>
      <c r="D208" s="56" t="str">
        <f>'[13]Daily Roster'!$D208</f>
        <v>V.Shen</v>
      </c>
      <c r="E208" s="56" t="str">
        <f>'[13]Daily Roster'!$E208</f>
        <v>Golriz</v>
      </c>
      <c r="F208" s="56" t="str">
        <f>'[13]Daily Roster'!$F208</f>
        <v>Alla</v>
      </c>
      <c r="G208" s="56" t="str">
        <f>'[13]Daily Roster'!$G208</f>
        <v>A.Ho</v>
      </c>
      <c r="H208" s="56" t="str">
        <f>'[13]Daily Roster'!$H208</f>
        <v>K.Josevska</v>
      </c>
      <c r="I208" s="56" t="str">
        <f>'[13]Daily Roster'!$I208</f>
        <v>Phuong</v>
      </c>
      <c r="J208" s="56" t="str">
        <f>'[13]Daily Roster'!$J208</f>
        <v>S.Rajendra</v>
      </c>
      <c r="K208" s="56" t="str">
        <f>'[13]Daily Roster'!$K208</f>
        <v>AndrewL</v>
      </c>
      <c r="L208" s="56" t="str">
        <f>'[13]Daily Roster'!$L208</f>
        <v>Therese</v>
      </c>
      <c r="M208" s="56" t="str">
        <f>'[13]Daily Roster'!$M208</f>
        <v>Victoria</v>
      </c>
      <c r="N208" s="56" t="str">
        <f>'[13]Daily Roster'!$N208</f>
        <v>qq</v>
      </c>
      <c r="O208" s="56">
        <f>'[13]Daily Roster'!$O208</f>
        <v>0</v>
      </c>
      <c r="P208" s="56">
        <f>'[13]Daily Roster'!$P208</f>
        <v>0</v>
      </c>
      <c r="Q208" s="56">
        <f>'[13]Daily Roster'!$Q208</f>
        <v>0</v>
      </c>
      <c r="R208" s="56">
        <f>'[13]Daily Roster'!$R208</f>
        <v>0</v>
      </c>
      <c r="S208" s="56">
        <f>'[13]Daily Roster'!$S208</f>
        <v>0</v>
      </c>
      <c r="T208" s="56">
        <f>'[13]Daily Roster'!$T208</f>
        <v>0</v>
      </c>
    </row>
    <row r="209" spans="1:20" x14ac:dyDescent="0.3">
      <c r="A209" s="7">
        <v>43755</v>
      </c>
      <c r="B209" s="1" t="s">
        <v>3</v>
      </c>
      <c r="C209" s="56" t="str">
        <f>'[13]Daily Roster'!$C209</f>
        <v>Obaid</v>
      </c>
      <c r="D209" s="56" t="str">
        <f>'[13]Daily Roster'!$D209</f>
        <v>Li-Ling</v>
      </c>
      <c r="E209" s="56" t="str">
        <f>'[13]Daily Roster'!$E209</f>
        <v>M.Tang</v>
      </c>
      <c r="F209" s="56" t="str">
        <f>'[13]Daily Roster'!$F209</f>
        <v>qq</v>
      </c>
      <c r="G209" s="56" t="str">
        <f>'[13]Daily Roster'!$G209</f>
        <v>A.Ho</v>
      </c>
      <c r="H209" s="56" t="str">
        <f>'[13]Daily Roster'!$H209</f>
        <v>K.Josevska</v>
      </c>
      <c r="I209" s="56" t="str">
        <f>'[13]Daily Roster'!$I209</f>
        <v>Phuong</v>
      </c>
      <c r="J209" s="56" t="str">
        <f>'[13]Daily Roster'!$J209</f>
        <v>Phuong</v>
      </c>
      <c r="K209" s="56" t="str">
        <f>'[13]Daily Roster'!$K209</f>
        <v>V.Shen</v>
      </c>
      <c r="L209" s="56" t="str">
        <f>'[13]Daily Roster'!$L209</f>
        <v>Therese</v>
      </c>
      <c r="M209" s="56" t="str">
        <f>'[13]Daily Roster'!$M209</f>
        <v>Victoria</v>
      </c>
      <c r="N209" s="56" t="str">
        <f>'[13]Daily Roster'!$N209</f>
        <v>qq</v>
      </c>
      <c r="O209" s="56">
        <f>'[13]Daily Roster'!$O209</f>
        <v>0</v>
      </c>
      <c r="P209" s="56">
        <f>'[13]Daily Roster'!$P209</f>
        <v>0</v>
      </c>
      <c r="Q209" s="56">
        <f>'[13]Daily Roster'!$Q209</f>
        <v>0</v>
      </c>
      <c r="R209" s="56">
        <f>'[13]Daily Roster'!$R209</f>
        <v>0</v>
      </c>
      <c r="S209" s="56">
        <f>'[13]Daily Roster'!$S209</f>
        <v>0</v>
      </c>
      <c r="T209" s="56">
        <f>'[13]Daily Roster'!$T209</f>
        <v>0</v>
      </c>
    </row>
    <row r="210" spans="1:20" x14ac:dyDescent="0.3">
      <c r="A210" s="7">
        <v>43756</v>
      </c>
      <c r="B210" s="1" t="s">
        <v>4</v>
      </c>
      <c r="C210" s="56" t="str">
        <f>'[13]Daily Roster'!$C210</f>
        <v>Obaid</v>
      </c>
      <c r="D210" s="56" t="str">
        <f>'[13]Daily Roster'!$D210</f>
        <v>Li-Ling</v>
      </c>
      <c r="E210" s="56" t="str">
        <f>'[13]Daily Roster'!$E210</f>
        <v>M.Tang</v>
      </c>
      <c r="F210" s="56" t="str">
        <f>'[13]Daily Roster'!$F210</f>
        <v>Alla</v>
      </c>
      <c r="G210" s="56" t="str">
        <f>'[13]Daily Roster'!$G210</f>
        <v>A.Ho</v>
      </c>
      <c r="H210" s="56" t="str">
        <f>'[13]Daily Roster'!$H210</f>
        <v>L.Jedwab</v>
      </c>
      <c r="I210" s="56" t="str">
        <f>'[13]Daily Roster'!$I210</f>
        <v>Phuong</v>
      </c>
      <c r="J210" s="56" t="str">
        <f>'[13]Daily Roster'!$J210</f>
        <v>S.Rajendra</v>
      </c>
      <c r="K210" s="56" t="str">
        <f>'[13]Daily Roster'!$K210</f>
        <v>AndrewL</v>
      </c>
      <c r="L210" s="56" t="str">
        <f>'[13]Daily Roster'!$L210</f>
        <v>Therese</v>
      </c>
      <c r="M210" s="56" t="str">
        <f>'[13]Daily Roster'!$M210</f>
        <v>Victoria</v>
      </c>
      <c r="N210" s="56" t="str">
        <f>'[13]Daily Roster'!$N210</f>
        <v>qq</v>
      </c>
      <c r="O210" s="56">
        <f>'[13]Daily Roster'!$O210</f>
        <v>0</v>
      </c>
      <c r="P210" s="56">
        <f>'[13]Daily Roster'!$P210</f>
        <v>0</v>
      </c>
      <c r="Q210" s="56">
        <f>'[13]Daily Roster'!$Q210</f>
        <v>0</v>
      </c>
      <c r="R210" s="56">
        <f>'[13]Daily Roster'!$R210</f>
        <v>0</v>
      </c>
      <c r="S210" s="56">
        <f>'[13]Daily Roster'!$S210</f>
        <v>0</v>
      </c>
      <c r="T210" s="56">
        <f>'[13]Daily Roster'!$T210</f>
        <v>0</v>
      </c>
    </row>
    <row r="211" spans="1:20" x14ac:dyDescent="0.3">
      <c r="A211" s="7">
        <v>43759</v>
      </c>
      <c r="B211" s="1" t="s">
        <v>5</v>
      </c>
      <c r="C211" s="56" t="str">
        <f>'[13]Daily Roster'!$C211</f>
        <v>Obaid</v>
      </c>
      <c r="D211" s="56" t="str">
        <f>'[13]Daily Roster'!$D211</f>
        <v>Golriz</v>
      </c>
      <c r="E211" s="56" t="str">
        <f>'[13]Daily Roster'!$E211</f>
        <v>M.Tang</v>
      </c>
      <c r="F211" s="56" t="str">
        <f>'[13]Daily Roster'!$F211</f>
        <v>qq</v>
      </c>
      <c r="G211" s="56" t="str">
        <f>'[13]Daily Roster'!$G211</f>
        <v>A.Ho</v>
      </c>
      <c r="H211" s="56" t="str">
        <f>'[13]Daily Roster'!$H211</f>
        <v>K.Josevska</v>
      </c>
      <c r="I211" s="56" t="str">
        <f>'[13]Daily Roster'!$I211</f>
        <v>Phuong</v>
      </c>
      <c r="J211" s="56" t="str">
        <f>'[13]Daily Roster'!$J211</f>
        <v>S.Rajendra</v>
      </c>
      <c r="K211" s="56" t="str">
        <f>'[13]Daily Roster'!$K211</f>
        <v>AndrewL</v>
      </c>
      <c r="L211" s="56" t="str">
        <f>'[13]Daily Roster'!$L211</f>
        <v>Therese</v>
      </c>
      <c r="M211" s="56" t="str">
        <f>'[13]Daily Roster'!$M211</f>
        <v>Victoria</v>
      </c>
      <c r="N211" s="56" t="str">
        <f>'[13]Daily Roster'!$N211</f>
        <v>qq</v>
      </c>
      <c r="O211" s="56">
        <f>'[13]Daily Roster'!$O211</f>
        <v>0</v>
      </c>
      <c r="P211" s="56">
        <f>'[13]Daily Roster'!$P211</f>
        <v>0</v>
      </c>
      <c r="Q211" s="56">
        <f>'[13]Daily Roster'!$Q211</f>
        <v>0</v>
      </c>
      <c r="R211" s="56">
        <f>'[13]Daily Roster'!$R211</f>
        <v>0</v>
      </c>
      <c r="S211" s="56">
        <f>'[13]Daily Roster'!$S211</f>
        <v>0</v>
      </c>
      <c r="T211" s="56">
        <f>'[13]Daily Roster'!$T211</f>
        <v>0</v>
      </c>
    </row>
    <row r="212" spans="1:20" x14ac:dyDescent="0.3">
      <c r="A212" s="7">
        <v>43760</v>
      </c>
      <c r="B212" s="1" t="s">
        <v>1</v>
      </c>
      <c r="C212" s="56" t="str">
        <f>'[13]Daily Roster'!$C212</f>
        <v>Obaid</v>
      </c>
      <c r="D212" s="56" t="str">
        <f>'[13]Daily Roster'!$D212</f>
        <v>Li-Ling</v>
      </c>
      <c r="E212" s="56" t="str">
        <f>'[13]Daily Roster'!$E212</f>
        <v>M.Tang</v>
      </c>
      <c r="F212" s="56" t="str">
        <f>'[13]Daily Roster'!$F212</f>
        <v>Alla</v>
      </c>
      <c r="G212" s="56" t="str">
        <f>'[13]Daily Roster'!$G212</f>
        <v>A.Ho</v>
      </c>
      <c r="H212" s="56" t="str">
        <f>'[13]Daily Roster'!$H212</f>
        <v>K.Josevska</v>
      </c>
      <c r="I212" s="56" t="str">
        <f>'[13]Daily Roster'!$I212</f>
        <v>Phuong</v>
      </c>
      <c r="J212" s="56" t="str">
        <f>'[13]Daily Roster'!$J212</f>
        <v>S.Rajendra</v>
      </c>
      <c r="K212" s="56" t="str">
        <f>'[13]Daily Roster'!$K212</f>
        <v>AndrewL</v>
      </c>
      <c r="L212" s="56" t="str">
        <f>'[13]Daily Roster'!$L212</f>
        <v>Therese</v>
      </c>
      <c r="M212" s="56" t="str">
        <f>'[13]Daily Roster'!$M212</f>
        <v>Victoria</v>
      </c>
      <c r="N212" s="56" t="str">
        <f>'[13]Daily Roster'!$N212</f>
        <v>qq</v>
      </c>
      <c r="O212" s="56">
        <f>'[13]Daily Roster'!$O212</f>
        <v>0</v>
      </c>
      <c r="P212" s="56">
        <f>'[13]Daily Roster'!$P212</f>
        <v>0</v>
      </c>
      <c r="Q212" s="56">
        <f>'[13]Daily Roster'!$Q212</f>
        <v>0</v>
      </c>
      <c r="R212" s="56">
        <f>'[13]Daily Roster'!$R212</f>
        <v>0</v>
      </c>
      <c r="S212" s="56">
        <f>'[13]Daily Roster'!$S212</f>
        <v>0</v>
      </c>
      <c r="T212" s="56">
        <f>'[13]Daily Roster'!$T212</f>
        <v>0</v>
      </c>
    </row>
    <row r="213" spans="1:20" x14ac:dyDescent="0.3">
      <c r="A213" s="7">
        <v>43761</v>
      </c>
      <c r="B213" s="1" t="s">
        <v>2</v>
      </c>
      <c r="C213" s="56" t="str">
        <f>'[13]Daily Roster'!$C213</f>
        <v>Obaid</v>
      </c>
      <c r="D213" s="56" t="str">
        <f>'[13]Daily Roster'!$D213</f>
        <v>Li-Ling</v>
      </c>
      <c r="E213" s="56" t="str">
        <f>'[13]Daily Roster'!$E213</f>
        <v>V.Shen</v>
      </c>
      <c r="F213" s="56" t="str">
        <f>'[13]Daily Roster'!$F213</f>
        <v>Alla</v>
      </c>
      <c r="G213" s="56" t="str">
        <f>'[13]Daily Roster'!$G213</f>
        <v>A.Ho</v>
      </c>
      <c r="H213" s="56" t="str">
        <f>'[13]Daily Roster'!$H213</f>
        <v>K.Josevska</v>
      </c>
      <c r="I213" s="56" t="str">
        <f>'[13]Daily Roster'!$I213</f>
        <v>Phuong</v>
      </c>
      <c r="J213" s="56" t="str">
        <f>'[13]Daily Roster'!$J213</f>
        <v>S.Rajendra</v>
      </c>
      <c r="K213" s="56" t="str">
        <f>'[13]Daily Roster'!$K213</f>
        <v>AndrewL</v>
      </c>
      <c r="L213" s="56" t="str">
        <f>'[13]Daily Roster'!$L213</f>
        <v>Therese</v>
      </c>
      <c r="M213" s="56" t="str">
        <f>'[13]Daily Roster'!$M213</f>
        <v>Victoria</v>
      </c>
      <c r="N213" s="56" t="str">
        <f>'[13]Daily Roster'!$N213</f>
        <v>qq</v>
      </c>
      <c r="O213" s="56">
        <f>'[13]Daily Roster'!$O213</f>
        <v>0</v>
      </c>
      <c r="P213" s="56">
        <f>'[13]Daily Roster'!$P213</f>
        <v>0</v>
      </c>
      <c r="Q213" s="56">
        <f>'[13]Daily Roster'!$Q213</f>
        <v>0</v>
      </c>
      <c r="R213" s="56">
        <f>'[13]Daily Roster'!$R213</f>
        <v>0</v>
      </c>
      <c r="S213" s="56">
        <f>'[13]Daily Roster'!$S213</f>
        <v>0</v>
      </c>
      <c r="T213" s="56">
        <f>'[13]Daily Roster'!$T213</f>
        <v>0</v>
      </c>
    </row>
    <row r="214" spans="1:20" x14ac:dyDescent="0.3">
      <c r="A214" s="7">
        <v>43762</v>
      </c>
      <c r="B214" s="1" t="s">
        <v>3</v>
      </c>
      <c r="C214" s="56" t="str">
        <f>'[13]Daily Roster'!$C214</f>
        <v>V.Shen</v>
      </c>
      <c r="D214" s="56" t="str">
        <f>'[13]Daily Roster'!$D214</f>
        <v>Li-Ling</v>
      </c>
      <c r="E214" s="56" t="str">
        <f>'[13]Daily Roster'!$E214</f>
        <v>M.Tang</v>
      </c>
      <c r="F214" s="56" t="str">
        <f>'[13]Daily Roster'!$F214</f>
        <v>qq</v>
      </c>
      <c r="G214" s="56" t="str">
        <f>'[13]Daily Roster'!$G214</f>
        <v>A.Ho</v>
      </c>
      <c r="H214" s="56" t="str">
        <f>'[13]Daily Roster'!$H214</f>
        <v>K.Josevska</v>
      </c>
      <c r="I214" s="56" t="str">
        <f>'[13]Daily Roster'!$I214</f>
        <v>Phuong</v>
      </c>
      <c r="J214" s="56" t="str">
        <f>'[13]Daily Roster'!$J214</f>
        <v>Phuong</v>
      </c>
      <c r="K214" s="56" t="str">
        <f>'[13]Daily Roster'!$K214</f>
        <v>AndrewL</v>
      </c>
      <c r="L214" s="56" t="str">
        <f>'[13]Daily Roster'!$L214</f>
        <v>Therese</v>
      </c>
      <c r="M214" s="56" t="str">
        <f>'[13]Daily Roster'!$M214</f>
        <v>Victoria</v>
      </c>
      <c r="N214" s="56" t="str">
        <f>'[13]Daily Roster'!$N214</f>
        <v>qq</v>
      </c>
      <c r="O214" s="56">
        <f>'[13]Daily Roster'!$O214</f>
        <v>0</v>
      </c>
      <c r="P214" s="56">
        <f>'[13]Daily Roster'!$P214</f>
        <v>0</v>
      </c>
      <c r="Q214" s="56">
        <f>'[13]Daily Roster'!$Q214</f>
        <v>0</v>
      </c>
      <c r="R214" s="56">
        <f>'[13]Daily Roster'!$R214</f>
        <v>0</v>
      </c>
      <c r="S214" s="56">
        <f>'[13]Daily Roster'!$S214</f>
        <v>0</v>
      </c>
      <c r="T214" s="56">
        <f>'[13]Daily Roster'!$T214</f>
        <v>0</v>
      </c>
    </row>
    <row r="215" spans="1:20" x14ac:dyDescent="0.3">
      <c r="A215" s="7">
        <v>43763</v>
      </c>
      <c r="B215" s="1" t="s">
        <v>4</v>
      </c>
      <c r="C215" s="56" t="str">
        <f>'[13]Daily Roster'!$C215</f>
        <v>Obaid</v>
      </c>
      <c r="D215" s="56" t="str">
        <f>'[13]Daily Roster'!$D215</f>
        <v>Li-Ling</v>
      </c>
      <c r="E215" s="56" t="str">
        <f>'[13]Daily Roster'!$E215</f>
        <v>M.Tang</v>
      </c>
      <c r="F215" s="56" t="str">
        <f>'[13]Daily Roster'!$F215</f>
        <v>Alla</v>
      </c>
      <c r="G215" s="56" t="str">
        <f>'[13]Daily Roster'!$G215</f>
        <v>L.Jedwab</v>
      </c>
      <c r="H215" s="56" t="str">
        <f>'[13]Daily Roster'!$H215</f>
        <v>K.Josevska</v>
      </c>
      <c r="I215" s="56" t="str">
        <f>'[13]Daily Roster'!$I215</f>
        <v>Yolanda</v>
      </c>
      <c r="J215" s="56" t="str">
        <f>'[13]Daily Roster'!$J215</f>
        <v>S.Rajendra</v>
      </c>
      <c r="K215" s="56" t="str">
        <f>'[13]Daily Roster'!$K215</f>
        <v>AndrewL</v>
      </c>
      <c r="L215" s="56" t="str">
        <f>'[13]Daily Roster'!$L215</f>
        <v>Therese</v>
      </c>
      <c r="M215" s="56" t="str">
        <f>'[13]Daily Roster'!$M215</f>
        <v>Victoria</v>
      </c>
      <c r="N215" s="56" t="str">
        <f>'[13]Daily Roster'!$N215</f>
        <v>qq</v>
      </c>
      <c r="O215" s="56">
        <f>'[13]Daily Roster'!$O215</f>
        <v>0</v>
      </c>
      <c r="P215" s="56">
        <f>'[13]Daily Roster'!$P215</f>
        <v>0</v>
      </c>
      <c r="Q215" s="56">
        <f>'[13]Daily Roster'!$Q215</f>
        <v>0</v>
      </c>
      <c r="R215" s="56">
        <f>'[13]Daily Roster'!$R215</f>
        <v>0</v>
      </c>
      <c r="S215" s="56">
        <f>'[13]Daily Roster'!$S215</f>
        <v>0</v>
      </c>
      <c r="T215" s="56">
        <f>'[13]Daily Roster'!$T215</f>
        <v>0</v>
      </c>
    </row>
    <row r="216" spans="1:20" x14ac:dyDescent="0.3">
      <c r="A216" s="7">
        <v>43766</v>
      </c>
      <c r="B216" s="1" t="s">
        <v>5</v>
      </c>
      <c r="C216" s="56" t="str">
        <f>'[13]Daily Roster'!$C216</f>
        <v>Obaid</v>
      </c>
      <c r="D216" s="56" t="str">
        <f>'[13]Daily Roster'!$D216</f>
        <v>V.Shen</v>
      </c>
      <c r="E216" s="56" t="str">
        <f>'[13]Daily Roster'!$E216</f>
        <v>M.Tang</v>
      </c>
      <c r="F216" s="56" t="str">
        <f>'[13]Daily Roster'!$F216</f>
        <v>qq</v>
      </c>
      <c r="G216" s="56" t="str">
        <f>'[13]Daily Roster'!$G216</f>
        <v>L.Jedwab</v>
      </c>
      <c r="H216" s="56" t="str">
        <f>'[13]Daily Roster'!$H216</f>
        <v>K.Josevska</v>
      </c>
      <c r="I216" s="56" t="str">
        <f>'[13]Daily Roster'!$I216</f>
        <v>Phuong</v>
      </c>
      <c r="J216" s="56" t="str">
        <f>'[13]Daily Roster'!$J216</f>
        <v>S.Rajendra</v>
      </c>
      <c r="K216" s="56" t="str">
        <f>'[13]Daily Roster'!$K216</f>
        <v>AndrewL</v>
      </c>
      <c r="L216" s="56" t="str">
        <f>'[13]Daily Roster'!$L216</f>
        <v>Therese</v>
      </c>
      <c r="M216" s="56" t="str">
        <f>'[13]Daily Roster'!$M216</f>
        <v>qq</v>
      </c>
      <c r="N216" s="56" t="str">
        <f>'[13]Daily Roster'!$N216</f>
        <v>qq</v>
      </c>
      <c r="O216" s="56">
        <f>'[13]Daily Roster'!$O216</f>
        <v>0</v>
      </c>
      <c r="P216" s="56">
        <f>'[13]Daily Roster'!$P216</f>
        <v>0</v>
      </c>
      <c r="Q216" s="56">
        <f>'[13]Daily Roster'!$Q216</f>
        <v>0</v>
      </c>
      <c r="R216" s="56">
        <f>'[13]Daily Roster'!$R216</f>
        <v>0</v>
      </c>
      <c r="S216" s="56">
        <f>'[13]Daily Roster'!$S216</f>
        <v>0</v>
      </c>
      <c r="T216" s="56">
        <f>'[13]Daily Roster'!$T216</f>
        <v>0</v>
      </c>
    </row>
    <row r="217" spans="1:20" x14ac:dyDescent="0.3">
      <c r="A217" s="7">
        <v>43767</v>
      </c>
      <c r="B217" s="1" t="s">
        <v>1</v>
      </c>
      <c r="C217" s="56" t="str">
        <f>'[13]Daily Roster'!$C217</f>
        <v>Obaid</v>
      </c>
      <c r="D217" s="56" t="str">
        <f>'[13]Daily Roster'!$D217</f>
        <v>Berenice</v>
      </c>
      <c r="E217" s="56" t="str">
        <f>'[13]Daily Roster'!$E217</f>
        <v>M.Tang</v>
      </c>
      <c r="F217" s="56" t="str">
        <f>'[13]Daily Roster'!$F217</f>
        <v>Alla</v>
      </c>
      <c r="G217" s="56" t="str">
        <f>'[13]Daily Roster'!$G217</f>
        <v>A.Ho</v>
      </c>
      <c r="H217" s="56" t="str">
        <f>'[13]Daily Roster'!$H217</f>
        <v>K.Josevska</v>
      </c>
      <c r="I217" s="56" t="str">
        <f>'[13]Daily Roster'!$I217</f>
        <v>Phuong</v>
      </c>
      <c r="J217" s="56" t="str">
        <f>'[13]Daily Roster'!$J217</f>
        <v>S.Rajendra</v>
      </c>
      <c r="K217" s="56" t="str">
        <f>'[13]Daily Roster'!$K217</f>
        <v>AndrewL</v>
      </c>
      <c r="L217" s="56" t="str">
        <f>'[13]Daily Roster'!$L217</f>
        <v>Therese</v>
      </c>
      <c r="M217" s="56" t="str">
        <f>'[13]Daily Roster'!$M217</f>
        <v>qq</v>
      </c>
      <c r="N217" s="56" t="str">
        <f>'[13]Daily Roster'!$N217</f>
        <v>qq</v>
      </c>
      <c r="O217" s="56">
        <f>'[13]Daily Roster'!$O217</f>
        <v>0</v>
      </c>
      <c r="P217" s="56">
        <f>'[13]Daily Roster'!$P217</f>
        <v>0</v>
      </c>
      <c r="Q217" s="56">
        <f>'[13]Daily Roster'!$Q217</f>
        <v>0</v>
      </c>
      <c r="R217" s="56">
        <f>'[13]Daily Roster'!$R217</f>
        <v>0</v>
      </c>
      <c r="S217" s="56">
        <f>'[13]Daily Roster'!$S217</f>
        <v>0</v>
      </c>
      <c r="T217" s="56">
        <f>'[13]Daily Roster'!$T217</f>
        <v>0</v>
      </c>
    </row>
    <row r="218" spans="1:20" x14ac:dyDescent="0.3">
      <c r="A218" s="7">
        <v>43768</v>
      </c>
      <c r="B218" s="1" t="s">
        <v>2</v>
      </c>
      <c r="C218" s="56" t="str">
        <f>'[13]Daily Roster'!$C218</f>
        <v>Obaid</v>
      </c>
      <c r="D218" s="56" t="str">
        <f>'[13]Daily Roster'!$D218</f>
        <v>Berenice</v>
      </c>
      <c r="E218" s="56" t="str">
        <f>'[13]Daily Roster'!$E218</f>
        <v>V.Shen</v>
      </c>
      <c r="F218" s="56" t="str">
        <f>'[13]Daily Roster'!$F218</f>
        <v>Alla</v>
      </c>
      <c r="G218" s="56" t="str">
        <f>'[13]Daily Roster'!$G218</f>
        <v>L.Jedwab</v>
      </c>
      <c r="H218" s="56" t="str">
        <f>'[13]Daily Roster'!$H218</f>
        <v>K.Josevska</v>
      </c>
      <c r="I218" s="56" t="str">
        <f>'[13]Daily Roster'!$I218</f>
        <v>Phuong</v>
      </c>
      <c r="J218" s="56" t="str">
        <f>'[13]Daily Roster'!$J218</f>
        <v>S.Rajendra</v>
      </c>
      <c r="K218" s="56" t="str">
        <f>'[13]Daily Roster'!$K218</f>
        <v>AndrewL</v>
      </c>
      <c r="L218" s="56" t="str">
        <f>'[13]Daily Roster'!$L218</f>
        <v>Therese</v>
      </c>
      <c r="M218" s="56" t="str">
        <f>'[13]Daily Roster'!$M218</f>
        <v>Victoria</v>
      </c>
      <c r="N218" s="56" t="str">
        <f>'[13]Daily Roster'!$N218</f>
        <v>qq</v>
      </c>
      <c r="O218" s="56">
        <f>'[13]Daily Roster'!$O218</f>
        <v>0</v>
      </c>
      <c r="P218" s="56">
        <f>'[13]Daily Roster'!$P218</f>
        <v>0</v>
      </c>
      <c r="Q218" s="56">
        <f>'[13]Daily Roster'!$Q218</f>
        <v>0</v>
      </c>
      <c r="R218" s="56">
        <f>'[13]Daily Roster'!$R218</f>
        <v>0</v>
      </c>
      <c r="S218" s="56">
        <f>'[13]Daily Roster'!$S218</f>
        <v>0</v>
      </c>
      <c r="T218" s="56">
        <f>'[13]Daily Roster'!$T218</f>
        <v>0</v>
      </c>
    </row>
    <row r="219" spans="1:20" x14ac:dyDescent="0.3">
      <c r="A219" s="7">
        <v>43769</v>
      </c>
      <c r="B219" s="1" t="s">
        <v>3</v>
      </c>
      <c r="C219" s="56" t="str">
        <f>'[13]Daily Roster'!$C219</f>
        <v>Obaid</v>
      </c>
      <c r="D219" s="56" t="str">
        <f>'[13]Daily Roster'!$D219</f>
        <v>Berenice</v>
      </c>
      <c r="E219" s="56" t="str">
        <f>'[13]Daily Roster'!$E219</f>
        <v>M.Tang</v>
      </c>
      <c r="F219" s="56" t="str">
        <f>'[13]Daily Roster'!$F219</f>
        <v>qq</v>
      </c>
      <c r="G219" s="56" t="str">
        <f>'[13]Daily Roster'!$G219</f>
        <v>A.Ho</v>
      </c>
      <c r="H219" s="56" t="str">
        <f>'[13]Daily Roster'!$H219</f>
        <v>K.Josevska</v>
      </c>
      <c r="I219" s="56" t="str">
        <f>'[13]Daily Roster'!$I219</f>
        <v>Phuong</v>
      </c>
      <c r="J219" s="56" t="str">
        <f>'[13]Daily Roster'!$J219</f>
        <v>Phuong</v>
      </c>
      <c r="K219" s="56" t="str">
        <f>'[13]Daily Roster'!$K219</f>
        <v>AndrewL</v>
      </c>
      <c r="L219" s="56" t="str">
        <f>'[13]Daily Roster'!$L219</f>
        <v>Therese</v>
      </c>
      <c r="M219" s="56" t="str">
        <f>'[13]Daily Roster'!$M219</f>
        <v>Victoria</v>
      </c>
      <c r="N219" s="56" t="str">
        <f>'[13]Daily Roster'!$N219</f>
        <v>qq</v>
      </c>
      <c r="O219" s="56">
        <f>'[13]Daily Roster'!$O219</f>
        <v>0</v>
      </c>
      <c r="P219" s="56">
        <f>'[13]Daily Roster'!$P219</f>
        <v>0</v>
      </c>
      <c r="Q219" s="56">
        <f>'[13]Daily Roster'!$Q219</f>
        <v>0</v>
      </c>
      <c r="R219" s="56">
        <f>'[13]Daily Roster'!$R219</f>
        <v>0</v>
      </c>
      <c r="S219" s="56">
        <f>'[13]Daily Roster'!$S219</f>
        <v>0</v>
      </c>
      <c r="T219" s="56">
        <f>'[13]Daily Roster'!$T219</f>
        <v>0</v>
      </c>
    </row>
    <row r="220" spans="1:20" x14ac:dyDescent="0.3">
      <c r="A220" s="7">
        <v>43770</v>
      </c>
      <c r="B220" s="1" t="s">
        <v>4</v>
      </c>
      <c r="C220" s="56" t="str">
        <f>'[13]Daily Roster'!$C220</f>
        <v>Obaid</v>
      </c>
      <c r="D220" s="56" t="str">
        <f>'[13]Daily Roster'!$D220</f>
        <v>Berenice</v>
      </c>
      <c r="E220" s="56" t="str">
        <f>'[13]Daily Roster'!$E220</f>
        <v>M.Tang</v>
      </c>
      <c r="F220" s="56" t="str">
        <f>'[13]Daily Roster'!$F220</f>
        <v>Alla</v>
      </c>
      <c r="G220" s="56" t="str">
        <f>'[13]Daily Roster'!$G220</f>
        <v>V.Shen</v>
      </c>
      <c r="H220" s="56" t="str">
        <f>'[13]Daily Roster'!$H220</f>
        <v>L.Jedwab</v>
      </c>
      <c r="I220" s="56" t="str">
        <f>'[13]Daily Roster'!$I220</f>
        <v>Phuong</v>
      </c>
      <c r="J220" s="56" t="str">
        <f>'[13]Daily Roster'!$J220</f>
        <v>S.Rajendra</v>
      </c>
      <c r="K220" s="56" t="str">
        <f>'[13]Daily Roster'!$K220</f>
        <v>AndrewL</v>
      </c>
      <c r="L220" s="56" t="str">
        <f>'[13]Daily Roster'!$L220</f>
        <v>Therese</v>
      </c>
      <c r="M220" s="56" t="str">
        <f>'[13]Daily Roster'!$M220</f>
        <v>Victoria</v>
      </c>
      <c r="N220" s="56" t="str">
        <f>'[13]Daily Roster'!$N220</f>
        <v>qq</v>
      </c>
      <c r="O220" s="56">
        <f>'[13]Daily Roster'!$O220</f>
        <v>0</v>
      </c>
      <c r="P220" s="56">
        <f>'[13]Daily Roster'!$P220</f>
        <v>0</v>
      </c>
      <c r="Q220" s="56">
        <f>'[13]Daily Roster'!$Q220</f>
        <v>0</v>
      </c>
      <c r="R220" s="56">
        <f>'[13]Daily Roster'!$R220</f>
        <v>0</v>
      </c>
      <c r="S220" s="56">
        <f>'[13]Daily Roster'!$S220</f>
        <v>0</v>
      </c>
      <c r="T220" s="56">
        <f>'[13]Daily Roster'!$T220</f>
        <v>0</v>
      </c>
    </row>
    <row r="221" spans="1:20" x14ac:dyDescent="0.3">
      <c r="A221" s="7">
        <v>43773</v>
      </c>
      <c r="B221" s="1" t="s">
        <v>5</v>
      </c>
      <c r="C221" s="56" t="str">
        <f>'[13]Daily Roster'!$C221</f>
        <v>Obaid</v>
      </c>
      <c r="D221" s="56" t="str">
        <f>'[13]Daily Roster'!$D221</f>
        <v>Berenice</v>
      </c>
      <c r="E221" s="56" t="str">
        <f>'[13]Daily Roster'!$E221</f>
        <v>M.Tang</v>
      </c>
      <c r="F221" s="56" t="str">
        <f>'[13]Daily Roster'!$F221</f>
        <v>qq</v>
      </c>
      <c r="G221" s="56" t="str">
        <f>'[13]Daily Roster'!$G221</f>
        <v>A.Ho</v>
      </c>
      <c r="H221" s="56" t="str">
        <f>'[13]Daily Roster'!$H221</f>
        <v>L.Jedwab</v>
      </c>
      <c r="I221" s="56" t="str">
        <f>'[13]Daily Roster'!$I221</f>
        <v>Phuong</v>
      </c>
      <c r="J221" s="56" t="str">
        <f>'[13]Daily Roster'!$J221</f>
        <v>S.Rajendra</v>
      </c>
      <c r="K221" s="56" t="str">
        <f>'[13]Daily Roster'!$K221</f>
        <v>AndrewL</v>
      </c>
      <c r="L221" s="56" t="str">
        <f>'[13]Daily Roster'!$L221</f>
        <v>Therese</v>
      </c>
      <c r="M221" s="56" t="str">
        <f>'[13]Daily Roster'!$M221</f>
        <v>Victoria</v>
      </c>
      <c r="N221" s="56" t="str">
        <f>'[13]Daily Roster'!$N221</f>
        <v>qq</v>
      </c>
      <c r="O221" s="56">
        <f>'[13]Daily Roster'!$O221</f>
        <v>0</v>
      </c>
      <c r="P221" s="56">
        <f>'[13]Daily Roster'!$P221</f>
        <v>0</v>
      </c>
      <c r="Q221" s="56">
        <f>'[13]Daily Roster'!$Q221</f>
        <v>0</v>
      </c>
      <c r="R221" s="56">
        <f>'[13]Daily Roster'!$R221</f>
        <v>0</v>
      </c>
      <c r="S221" s="56">
        <f>'[13]Daily Roster'!$S221</f>
        <v>0</v>
      </c>
      <c r="T221" s="56">
        <f>'[13]Daily Roster'!$T221</f>
        <v>0</v>
      </c>
    </row>
    <row r="222" spans="1:20" x14ac:dyDescent="0.3">
      <c r="A222" s="7">
        <v>43774</v>
      </c>
      <c r="B222" s="1" t="s">
        <v>1</v>
      </c>
      <c r="C222" s="56" t="str">
        <f>'[13]Daily Roster'!$C222</f>
        <v>Obaid</v>
      </c>
      <c r="D222" s="56" t="str">
        <f>'[13]Daily Roster'!$D222</f>
        <v>Berenice/Golriz</v>
      </c>
      <c r="E222" s="56" t="str">
        <f>'[13]Daily Roster'!$E222</f>
        <v>M.Tang</v>
      </c>
      <c r="F222" s="56" t="str">
        <f>'[13]Daily Roster'!$F222</f>
        <v>Alla</v>
      </c>
      <c r="G222" s="56" t="str">
        <f>'[13]Daily Roster'!$G222</f>
        <v>A.Ho</v>
      </c>
      <c r="H222" s="56" t="str">
        <f>'[13]Daily Roster'!$H222</f>
        <v>K.Josevska</v>
      </c>
      <c r="I222" s="56" t="str">
        <f>'[13]Daily Roster'!$I222</f>
        <v>Phuong</v>
      </c>
      <c r="J222" s="56" t="str">
        <f>'[13]Daily Roster'!$J222</f>
        <v>S.Rajendra</v>
      </c>
      <c r="K222" s="56" t="str">
        <f>'[13]Daily Roster'!$K222</f>
        <v>AndrewL</v>
      </c>
      <c r="L222" s="56" t="str">
        <f>'[13]Daily Roster'!$L222</f>
        <v>Therese</v>
      </c>
      <c r="M222" s="56" t="str">
        <f>'[13]Daily Roster'!$M222</f>
        <v>qq</v>
      </c>
      <c r="N222" s="56" t="str">
        <f>'[13]Daily Roster'!$N222</f>
        <v>qq</v>
      </c>
      <c r="O222" s="56">
        <f>'[13]Daily Roster'!$O222</f>
        <v>0</v>
      </c>
      <c r="P222" s="56">
        <f>'[13]Daily Roster'!$P222</f>
        <v>0</v>
      </c>
      <c r="Q222" s="56">
        <f>'[13]Daily Roster'!$Q222</f>
        <v>0</v>
      </c>
      <c r="R222" s="56">
        <f>'[13]Daily Roster'!$R222</f>
        <v>0</v>
      </c>
      <c r="S222" s="56">
        <f>'[13]Daily Roster'!$S222</f>
        <v>0</v>
      </c>
      <c r="T222" s="56">
        <f>'[13]Daily Roster'!$T222</f>
        <v>0</v>
      </c>
    </row>
    <row r="223" spans="1:20" x14ac:dyDescent="0.3">
      <c r="A223" s="7">
        <v>43775</v>
      </c>
      <c r="B223" s="1" t="s">
        <v>2</v>
      </c>
      <c r="C223" s="56" t="str">
        <f>'[13]Daily Roster'!$C223</f>
        <v>Public Holiday</v>
      </c>
      <c r="D223" s="56" t="str">
        <f>'[13]Daily Roster'!$D223</f>
        <v>Public Holiday</v>
      </c>
      <c r="E223" s="56" t="str">
        <f>'[13]Daily Roster'!$E223</f>
        <v>Public Holiday</v>
      </c>
      <c r="F223" s="56" t="str">
        <f>'[13]Daily Roster'!$F223</f>
        <v>Public Holiday</v>
      </c>
      <c r="G223" s="56" t="str">
        <f>'[13]Daily Roster'!$G223</f>
        <v>Public Holiday</v>
      </c>
      <c r="H223" s="56" t="str">
        <f>'[13]Daily Roster'!$H223</f>
        <v>Public Holiday</v>
      </c>
      <c r="I223" s="56" t="str">
        <f>'[13]Daily Roster'!$I223</f>
        <v>Public Holiday</v>
      </c>
      <c r="J223" s="56" t="str">
        <f>'[13]Daily Roster'!$J223</f>
        <v>Public Holiday</v>
      </c>
      <c r="K223" s="56" t="str">
        <f>'[13]Daily Roster'!$K223</f>
        <v>Public Holiday</v>
      </c>
      <c r="L223" s="56" t="str">
        <f>'[13]Daily Roster'!$L223</f>
        <v>Public Holiday</v>
      </c>
      <c r="M223" s="56" t="str">
        <f>'[13]Daily Roster'!$M223</f>
        <v>Public Holiday</v>
      </c>
      <c r="N223" s="56" t="str">
        <f>'[13]Daily Roster'!$N223</f>
        <v>Public Holiday</v>
      </c>
      <c r="O223" s="56">
        <f>'[13]Daily Roster'!$O223</f>
        <v>0</v>
      </c>
      <c r="P223" s="56">
        <f>'[13]Daily Roster'!$P223</f>
        <v>0</v>
      </c>
      <c r="Q223" s="56">
        <f>'[13]Daily Roster'!$Q223</f>
        <v>0</v>
      </c>
      <c r="R223" s="56">
        <f>'[13]Daily Roster'!$R223</f>
        <v>0</v>
      </c>
      <c r="S223" s="56">
        <f>'[13]Daily Roster'!$S223</f>
        <v>0</v>
      </c>
      <c r="T223" s="56">
        <f>'[13]Daily Roster'!$T223</f>
        <v>0</v>
      </c>
    </row>
    <row r="224" spans="1:20" x14ac:dyDescent="0.3">
      <c r="A224" s="7">
        <v>43776</v>
      </c>
      <c r="B224" s="1" t="s">
        <v>3</v>
      </c>
      <c r="C224" s="56" t="str">
        <f>'[13]Daily Roster'!$C224</f>
        <v>Obaid</v>
      </c>
      <c r="D224" s="56" t="str">
        <f>'[13]Daily Roster'!$D224</f>
        <v>Berenice/Golriz</v>
      </c>
      <c r="E224" s="56" t="str">
        <f>'[13]Daily Roster'!$E224</f>
        <v>M.Tang</v>
      </c>
      <c r="F224" s="56" t="str">
        <f>'[13]Daily Roster'!$F224</f>
        <v>qq</v>
      </c>
      <c r="G224" s="56" t="str">
        <f>'[13]Daily Roster'!$G224</f>
        <v>A.Ho</v>
      </c>
      <c r="H224" s="56" t="str">
        <f>'[13]Daily Roster'!$H224</f>
        <v>K.Josevska</v>
      </c>
      <c r="I224" s="56" t="str">
        <f>'[13]Daily Roster'!$I224</f>
        <v>Phuong</v>
      </c>
      <c r="J224" s="56" t="str">
        <f>'[13]Daily Roster'!$J224</f>
        <v>Phuong</v>
      </c>
      <c r="K224" s="56" t="str">
        <f>'[13]Daily Roster'!$K224</f>
        <v>AndrewL</v>
      </c>
      <c r="L224" s="56" t="str">
        <f>'[13]Daily Roster'!$L224</f>
        <v>Therese</v>
      </c>
      <c r="M224" s="56" t="str">
        <f>'[13]Daily Roster'!$M224</f>
        <v>qq</v>
      </c>
      <c r="N224" s="56" t="str">
        <f>'[13]Daily Roster'!$N224</f>
        <v>qq</v>
      </c>
      <c r="O224" s="56">
        <f>'[13]Daily Roster'!$O224</f>
        <v>0</v>
      </c>
      <c r="P224" s="56">
        <f>'[13]Daily Roster'!$P224</f>
        <v>0</v>
      </c>
      <c r="Q224" s="56">
        <f>'[13]Daily Roster'!$Q224</f>
        <v>0</v>
      </c>
      <c r="R224" s="56">
        <f>'[13]Daily Roster'!$R224</f>
        <v>0</v>
      </c>
      <c r="S224" s="56">
        <f>'[13]Daily Roster'!$S224</f>
        <v>0</v>
      </c>
      <c r="T224" s="56">
        <f>'[13]Daily Roster'!$T224</f>
        <v>0</v>
      </c>
    </row>
    <row r="225" spans="1:20" x14ac:dyDescent="0.3">
      <c r="A225" s="7">
        <v>43777</v>
      </c>
      <c r="B225" s="1" t="s">
        <v>4</v>
      </c>
      <c r="C225" s="56" t="str">
        <f>'[13]Daily Roster'!$C225</f>
        <v>Obaid</v>
      </c>
      <c r="D225" s="56" t="str">
        <f>'[13]Daily Roster'!$D225</f>
        <v>Berenice</v>
      </c>
      <c r="E225" s="56" t="str">
        <f>'[13]Daily Roster'!$E225</f>
        <v>M.Tang</v>
      </c>
      <c r="F225" s="56" t="str">
        <f>'[13]Daily Roster'!$F225</f>
        <v>Alla</v>
      </c>
      <c r="G225" s="56" t="str">
        <f>'[13]Daily Roster'!$G225</f>
        <v>A.Ho</v>
      </c>
      <c r="H225" s="56" t="str">
        <f>'[13]Daily Roster'!$H225</f>
        <v>K.Josevska</v>
      </c>
      <c r="I225" s="56" t="str">
        <f>'[13]Daily Roster'!$I225</f>
        <v>Phuong</v>
      </c>
      <c r="J225" s="56" t="str">
        <f>'[13]Daily Roster'!$J225</f>
        <v>S.Rajendra</v>
      </c>
      <c r="K225" s="56" t="str">
        <f>'[13]Daily Roster'!$K225</f>
        <v>AndrewL</v>
      </c>
      <c r="L225" s="56" t="str">
        <f>'[13]Daily Roster'!$L225</f>
        <v>Therese</v>
      </c>
      <c r="M225" s="56" t="str">
        <f>'[13]Daily Roster'!$M225</f>
        <v>qq</v>
      </c>
      <c r="N225" s="56" t="str">
        <f>'[13]Daily Roster'!$N225</f>
        <v>qq</v>
      </c>
      <c r="O225" s="56">
        <f>'[13]Daily Roster'!$O225</f>
        <v>0</v>
      </c>
      <c r="P225" s="56">
        <f>'[13]Daily Roster'!$P225</f>
        <v>0</v>
      </c>
      <c r="Q225" s="56">
        <f>'[13]Daily Roster'!$Q225</f>
        <v>0</v>
      </c>
      <c r="R225" s="56">
        <f>'[13]Daily Roster'!$R225</f>
        <v>0</v>
      </c>
      <c r="S225" s="56">
        <f>'[13]Daily Roster'!$S225</f>
        <v>0</v>
      </c>
      <c r="T225" s="56">
        <f>'[13]Daily Roster'!$T225</f>
        <v>0</v>
      </c>
    </row>
    <row r="226" spans="1:20" x14ac:dyDescent="0.3">
      <c r="A226" s="7">
        <v>43780</v>
      </c>
      <c r="B226" s="1" t="s">
        <v>5</v>
      </c>
      <c r="C226" s="56" t="str">
        <f>'[13]Daily Roster'!$C226</f>
        <v>Obaid</v>
      </c>
      <c r="D226" s="56" t="str">
        <f>'[13]Daily Roster'!$D226</f>
        <v>Berenice/Golriz</v>
      </c>
      <c r="E226" s="56" t="str">
        <f>'[13]Daily Roster'!$E226</f>
        <v>M.Tang</v>
      </c>
      <c r="F226" s="56" t="str">
        <f>'[13]Daily Roster'!$F226</f>
        <v>qq</v>
      </c>
      <c r="G226" s="56" t="str">
        <f>'[13]Daily Roster'!$G226</f>
        <v>A.Ho</v>
      </c>
      <c r="H226" s="56" t="str">
        <f>'[13]Daily Roster'!$H226</f>
        <v>K.Josevska</v>
      </c>
      <c r="I226" s="56" t="str">
        <f>'[13]Daily Roster'!$I226</f>
        <v>Phuong</v>
      </c>
      <c r="J226" s="56" t="str">
        <f>'[13]Daily Roster'!$J226</f>
        <v>S.Rajendra</v>
      </c>
      <c r="K226" s="56" t="str">
        <f>'[13]Daily Roster'!$K226</f>
        <v>Li-Ling</v>
      </c>
      <c r="L226" s="56" t="str">
        <f>'[13]Daily Roster'!$L226</f>
        <v>Therese</v>
      </c>
      <c r="M226" s="56" t="str">
        <f>'[13]Daily Roster'!$M226</f>
        <v>qq</v>
      </c>
      <c r="N226" s="56" t="str">
        <f>'[13]Daily Roster'!$N226</f>
        <v>qq</v>
      </c>
      <c r="O226" s="56">
        <f>'[13]Daily Roster'!$O226</f>
        <v>0</v>
      </c>
      <c r="P226" s="56">
        <f>'[13]Daily Roster'!$P226</f>
        <v>0</v>
      </c>
      <c r="Q226" s="56">
        <f>'[13]Daily Roster'!$Q226</f>
        <v>0</v>
      </c>
      <c r="R226" s="56">
        <f>'[13]Daily Roster'!$R226</f>
        <v>0</v>
      </c>
      <c r="S226" s="56">
        <f>'[13]Daily Roster'!$S226</f>
        <v>0</v>
      </c>
      <c r="T226" s="56">
        <f>'[13]Daily Roster'!$T226</f>
        <v>0</v>
      </c>
    </row>
    <row r="227" spans="1:20" x14ac:dyDescent="0.3">
      <c r="A227" s="7">
        <v>43781</v>
      </c>
      <c r="B227" s="1" t="s">
        <v>1</v>
      </c>
      <c r="C227" s="56" t="str">
        <f>'[13]Daily Roster'!$C227</f>
        <v>qq</v>
      </c>
      <c r="D227" s="56" t="str">
        <f>'[13]Daily Roster'!$D227</f>
        <v>Golriz</v>
      </c>
      <c r="E227" s="56" t="str">
        <f>'[13]Daily Roster'!$E227</f>
        <v>M.Tang</v>
      </c>
      <c r="F227" s="56" t="str">
        <f>'[13]Daily Roster'!$F227</f>
        <v>Alla</v>
      </c>
      <c r="G227" s="56" t="str">
        <f>'[13]Daily Roster'!$G227</f>
        <v>A.Ho</v>
      </c>
      <c r="H227" s="56" t="str">
        <f>'[13]Daily Roster'!$H227</f>
        <v>K.Josevska</v>
      </c>
      <c r="I227" s="56" t="str">
        <f>'[13]Daily Roster'!$I227</f>
        <v>Phuong</v>
      </c>
      <c r="J227" s="56" t="str">
        <f>'[13]Daily Roster'!$J227</f>
        <v>S.Rajendra</v>
      </c>
      <c r="K227" s="56" t="str">
        <f>'[13]Daily Roster'!$K227</f>
        <v>AndrewL</v>
      </c>
      <c r="L227" s="56" t="str">
        <f>'[13]Daily Roster'!$L227</f>
        <v>Therese</v>
      </c>
      <c r="M227" s="56" t="str">
        <f>'[13]Daily Roster'!$M227</f>
        <v>qq</v>
      </c>
      <c r="N227" s="56" t="str">
        <f>'[13]Daily Roster'!$N227</f>
        <v>qq</v>
      </c>
      <c r="O227" s="56">
        <f>'[13]Daily Roster'!$O227</f>
        <v>0</v>
      </c>
      <c r="P227" s="56">
        <f>'[13]Daily Roster'!$P227</f>
        <v>0</v>
      </c>
      <c r="Q227" s="56">
        <f>'[13]Daily Roster'!$Q227</f>
        <v>0</v>
      </c>
      <c r="R227" s="56">
        <f>'[13]Daily Roster'!$R227</f>
        <v>0</v>
      </c>
      <c r="S227" s="56">
        <f>'[13]Daily Roster'!$S227</f>
        <v>0</v>
      </c>
      <c r="T227" s="56">
        <f>'[13]Daily Roster'!$T227</f>
        <v>0</v>
      </c>
    </row>
    <row r="228" spans="1:20" x14ac:dyDescent="0.3">
      <c r="A228" s="7">
        <v>43782</v>
      </c>
      <c r="B228" s="1" t="s">
        <v>2</v>
      </c>
      <c r="C228" s="56" t="str">
        <f>'[13]Daily Roster'!$C228</f>
        <v>Berenice</v>
      </c>
      <c r="D228" s="56" t="str">
        <f>'[13]Daily Roster'!$D228</f>
        <v>V.Shen</v>
      </c>
      <c r="E228" s="56" t="str">
        <f>'[13]Daily Roster'!$E228</f>
        <v>Golriz</v>
      </c>
      <c r="F228" s="56" t="str">
        <f>'[13]Daily Roster'!$F228</f>
        <v>Alla</v>
      </c>
      <c r="G228" s="56" t="str">
        <f>'[13]Daily Roster'!$G228</f>
        <v>A.Ho</v>
      </c>
      <c r="H228" s="56" t="str">
        <f>'[13]Daily Roster'!$H228</f>
        <v>K.Josevska</v>
      </c>
      <c r="I228" s="56" t="str">
        <f>'[13]Daily Roster'!$I228</f>
        <v>Phuong</v>
      </c>
      <c r="J228" s="56" t="str">
        <f>'[13]Daily Roster'!$J228</f>
        <v>S.Rajendra</v>
      </c>
      <c r="K228" s="56" t="str">
        <f>'[13]Daily Roster'!$K228</f>
        <v>AndrewL</v>
      </c>
      <c r="L228" s="56" t="str">
        <f>'[13]Daily Roster'!$L228</f>
        <v>Therese</v>
      </c>
      <c r="M228" s="56" t="str">
        <f>'[13]Daily Roster'!$M228</f>
        <v>qq</v>
      </c>
      <c r="N228" s="56" t="str">
        <f>'[13]Daily Roster'!$N228</f>
        <v>qq</v>
      </c>
      <c r="O228" s="56">
        <f>'[13]Daily Roster'!$O228</f>
        <v>0</v>
      </c>
      <c r="P228" s="56">
        <f>'[13]Daily Roster'!$P228</f>
        <v>0</v>
      </c>
      <c r="Q228" s="56">
        <f>'[13]Daily Roster'!$Q228</f>
        <v>0</v>
      </c>
      <c r="R228" s="56">
        <f>'[13]Daily Roster'!$R228</f>
        <v>0</v>
      </c>
      <c r="S228" s="56">
        <f>'[13]Daily Roster'!$S228</f>
        <v>0</v>
      </c>
      <c r="T228" s="56">
        <f>'[13]Daily Roster'!$T228</f>
        <v>0</v>
      </c>
    </row>
    <row r="229" spans="1:20" x14ac:dyDescent="0.3">
      <c r="A229" s="7">
        <v>43783</v>
      </c>
      <c r="B229" s="1" t="s">
        <v>3</v>
      </c>
      <c r="C229" s="56" t="str">
        <f>'[13]Daily Roster'!$C229</f>
        <v>Berenice</v>
      </c>
      <c r="D229" s="56" t="str">
        <f>'[13]Daily Roster'!$D229</f>
        <v>V.Shen</v>
      </c>
      <c r="E229" s="56" t="str">
        <f>'[13]Daily Roster'!$E229</f>
        <v>M.Tang</v>
      </c>
      <c r="F229" s="56" t="str">
        <f>'[13]Daily Roster'!$F229</f>
        <v>qq</v>
      </c>
      <c r="G229" s="56" t="str">
        <f>'[13]Daily Roster'!$G229</f>
        <v>A.Ho</v>
      </c>
      <c r="H229" s="56" t="str">
        <f>'[13]Daily Roster'!$H229</f>
        <v>K.Josevska</v>
      </c>
      <c r="I229" s="56" t="str">
        <f>'[13]Daily Roster'!$I229</f>
        <v>Phuong</v>
      </c>
      <c r="J229" s="56" t="str">
        <f>'[13]Daily Roster'!$J229</f>
        <v>Phuong</v>
      </c>
      <c r="K229" s="56" t="str">
        <f>'[13]Daily Roster'!$K229</f>
        <v>AndrewL</v>
      </c>
      <c r="L229" s="56" t="str">
        <f>'[13]Daily Roster'!$L229</f>
        <v>Therese</v>
      </c>
      <c r="M229" s="56" t="str">
        <f>'[13]Daily Roster'!$M229</f>
        <v>qq</v>
      </c>
      <c r="N229" s="56" t="str">
        <f>'[13]Daily Roster'!$N229</f>
        <v>qq</v>
      </c>
      <c r="O229" s="56">
        <f>'[13]Daily Roster'!$O229</f>
        <v>0</v>
      </c>
      <c r="P229" s="56">
        <f>'[13]Daily Roster'!$P229</f>
        <v>0</v>
      </c>
      <c r="Q229" s="56">
        <f>'[13]Daily Roster'!$Q229</f>
        <v>0</v>
      </c>
      <c r="R229" s="56">
        <f>'[13]Daily Roster'!$R229</f>
        <v>0</v>
      </c>
      <c r="S229" s="56">
        <f>'[13]Daily Roster'!$S229</f>
        <v>0</v>
      </c>
      <c r="T229" s="56">
        <f>'[13]Daily Roster'!$T229</f>
        <v>0</v>
      </c>
    </row>
    <row r="230" spans="1:20" x14ac:dyDescent="0.3">
      <c r="A230" s="7">
        <v>43784</v>
      </c>
      <c r="B230" s="1" t="s">
        <v>4</v>
      </c>
      <c r="C230" s="56" t="str">
        <f>'[13]Daily Roster'!$C230</f>
        <v>Berenice</v>
      </c>
      <c r="D230" s="56" t="str">
        <f>'[13]Daily Roster'!$D230</f>
        <v>V.Shen</v>
      </c>
      <c r="E230" s="56" t="str">
        <f>'[13]Daily Roster'!$E230</f>
        <v>M.Tang</v>
      </c>
      <c r="F230" s="56" t="str">
        <f>'[13]Daily Roster'!$F230</f>
        <v>Alla</v>
      </c>
      <c r="G230" s="56" t="str">
        <f>'[13]Daily Roster'!$G230</f>
        <v>A.Ho</v>
      </c>
      <c r="H230" s="56" t="str">
        <f>'[13]Daily Roster'!$H230</f>
        <v>K.Josevska</v>
      </c>
      <c r="I230" s="56" t="str">
        <f>'[13]Daily Roster'!$I230</f>
        <v>Phuong</v>
      </c>
      <c r="J230" s="56" t="str">
        <f>'[13]Daily Roster'!$J230</f>
        <v>S.Rajendra</v>
      </c>
      <c r="K230" s="56" t="str">
        <f>'[13]Daily Roster'!$K230</f>
        <v>AndrewL</v>
      </c>
      <c r="L230" s="56" t="str">
        <f>'[13]Daily Roster'!$L230</f>
        <v>Therese</v>
      </c>
      <c r="M230" s="56" t="str">
        <f>'[13]Daily Roster'!$M230</f>
        <v>qq</v>
      </c>
      <c r="N230" s="56" t="str">
        <f>'[13]Daily Roster'!$N230</f>
        <v>qq</v>
      </c>
      <c r="O230" s="56">
        <f>'[13]Daily Roster'!$O230</f>
        <v>0</v>
      </c>
      <c r="P230" s="56">
        <f>'[13]Daily Roster'!$P230</f>
        <v>0</v>
      </c>
      <c r="Q230" s="56">
        <f>'[13]Daily Roster'!$Q230</f>
        <v>0</v>
      </c>
      <c r="R230" s="56">
        <f>'[13]Daily Roster'!$R230</f>
        <v>0</v>
      </c>
      <c r="S230" s="56">
        <f>'[13]Daily Roster'!$S230</f>
        <v>0</v>
      </c>
      <c r="T230" s="56">
        <f>'[13]Daily Roster'!$T230</f>
        <v>0</v>
      </c>
    </row>
    <row r="231" spans="1:20" x14ac:dyDescent="0.3">
      <c r="A231" s="7">
        <v>43787</v>
      </c>
      <c r="B231" s="1" t="s">
        <v>5</v>
      </c>
      <c r="C231" s="56" t="str">
        <f>'[13]Daily Roster'!$C231</f>
        <v>Berenice</v>
      </c>
      <c r="D231" s="56" t="str">
        <f>'[13]Daily Roster'!$D231</f>
        <v>Golriz</v>
      </c>
      <c r="E231" s="56" t="str">
        <f>'[13]Daily Roster'!$E231</f>
        <v>M.Tang</v>
      </c>
      <c r="F231" s="56" t="str">
        <f>'[13]Daily Roster'!$F231</f>
        <v>qq</v>
      </c>
      <c r="G231" s="56" t="str">
        <f>'[13]Daily Roster'!$G231</f>
        <v>A.Ho</v>
      </c>
      <c r="H231" s="56" t="str">
        <f>'[13]Daily Roster'!$H231</f>
        <v>K.Josevska</v>
      </c>
      <c r="I231" s="56" t="str">
        <f>'[13]Daily Roster'!$I231</f>
        <v>Phuong</v>
      </c>
      <c r="J231" s="56" t="str">
        <f>'[13]Daily Roster'!$J231</f>
        <v>S.Rajendra</v>
      </c>
      <c r="K231" s="56" t="str">
        <f>'[13]Daily Roster'!$K231</f>
        <v>AndrewL</v>
      </c>
      <c r="L231" s="56" t="str">
        <f>'[13]Daily Roster'!$L231</f>
        <v>Therese</v>
      </c>
      <c r="M231" s="56" t="str">
        <f>'[13]Daily Roster'!$M231</f>
        <v>qq</v>
      </c>
      <c r="N231" s="56" t="str">
        <f>'[13]Daily Roster'!$N231</f>
        <v>qq</v>
      </c>
      <c r="O231" s="56">
        <f>'[13]Daily Roster'!$O231</f>
        <v>0</v>
      </c>
      <c r="P231" s="56">
        <f>'[13]Daily Roster'!$P231</f>
        <v>0</v>
      </c>
      <c r="Q231" s="56">
        <f>'[13]Daily Roster'!$Q231</f>
        <v>0</v>
      </c>
      <c r="R231" s="56">
        <f>'[13]Daily Roster'!$R231</f>
        <v>0</v>
      </c>
      <c r="S231" s="56">
        <f>'[13]Daily Roster'!$S231</f>
        <v>0</v>
      </c>
      <c r="T231" s="56">
        <f>'[13]Daily Roster'!$T231</f>
        <v>0</v>
      </c>
    </row>
    <row r="232" spans="1:20" x14ac:dyDescent="0.3">
      <c r="A232" s="7">
        <v>43788</v>
      </c>
      <c r="B232" s="1" t="s">
        <v>1</v>
      </c>
      <c r="C232" s="56" t="str">
        <f>'[13]Daily Roster'!$C232</f>
        <v>Obaid</v>
      </c>
      <c r="D232" s="56" t="str">
        <f>'[13]Daily Roster'!$D232</f>
        <v>Berenice</v>
      </c>
      <c r="E232" s="56" t="str">
        <f>'[13]Daily Roster'!$E232</f>
        <v>M.Tang</v>
      </c>
      <c r="F232" s="56" t="str">
        <f>'[13]Daily Roster'!$F232</f>
        <v>Alla</v>
      </c>
      <c r="G232" s="56" t="str">
        <f>'[13]Daily Roster'!$G232</f>
        <v>A.Ho</v>
      </c>
      <c r="H232" s="56" t="str">
        <f>'[13]Daily Roster'!$H232</f>
        <v>k.Josevska</v>
      </c>
      <c r="I232" s="56" t="str">
        <f>'[13]Daily Roster'!$I232</f>
        <v>Phuong</v>
      </c>
      <c r="J232" s="56" t="str">
        <f>'[13]Daily Roster'!$J232</f>
        <v>S.Rajendra</v>
      </c>
      <c r="K232" s="56" t="str">
        <f>'[13]Daily Roster'!$K232</f>
        <v>Li-Ling</v>
      </c>
      <c r="L232" s="56" t="str">
        <f>'[13]Daily Roster'!$L232</f>
        <v>Therese</v>
      </c>
      <c r="M232" s="56" t="str">
        <f>'[13]Daily Roster'!$M232</f>
        <v>qq</v>
      </c>
      <c r="N232" s="56" t="str">
        <f>'[13]Daily Roster'!$N232</f>
        <v>qq</v>
      </c>
      <c r="O232" s="56">
        <f>'[13]Daily Roster'!$O232</f>
        <v>0</v>
      </c>
      <c r="P232" s="56">
        <f>'[13]Daily Roster'!$P232</f>
        <v>0</v>
      </c>
      <c r="Q232" s="56">
        <f>'[13]Daily Roster'!$Q232</f>
        <v>0</v>
      </c>
      <c r="R232" s="56">
        <f>'[13]Daily Roster'!$R232</f>
        <v>0</v>
      </c>
      <c r="S232" s="56">
        <f>'[13]Daily Roster'!$S232</f>
        <v>0</v>
      </c>
      <c r="T232" s="56">
        <f>'[13]Daily Roster'!$T232</f>
        <v>0</v>
      </c>
    </row>
    <row r="233" spans="1:20" x14ac:dyDescent="0.3">
      <c r="A233" s="7">
        <v>43789</v>
      </c>
      <c r="B233" s="1" t="s">
        <v>2</v>
      </c>
      <c r="C233" s="56" t="str">
        <f>'[13]Daily Roster'!$C233</f>
        <v>Obaid</v>
      </c>
      <c r="D233" s="56" t="str">
        <f>'[13]Daily Roster'!$D233</f>
        <v>Berenice</v>
      </c>
      <c r="E233" s="56" t="str">
        <f>'[13]Daily Roster'!$E233</f>
        <v>V.Shen</v>
      </c>
      <c r="F233" s="56" t="str">
        <f>'[13]Daily Roster'!$F233</f>
        <v>Alla</v>
      </c>
      <c r="G233" s="56" t="str">
        <f>'[13]Daily Roster'!$G233</f>
        <v>A.Ho</v>
      </c>
      <c r="H233" s="56" t="str">
        <f>'[13]Daily Roster'!$H233</f>
        <v>M.Lu</v>
      </c>
      <c r="I233" s="56" t="str">
        <f>'[13]Daily Roster'!$I233</f>
        <v>Phuong</v>
      </c>
      <c r="J233" s="56" t="str">
        <f>'[13]Daily Roster'!$J233</f>
        <v>S.Rajendra</v>
      </c>
      <c r="K233" s="56" t="str">
        <f>'[13]Daily Roster'!$K233</f>
        <v>AndrewL</v>
      </c>
      <c r="L233" s="56" t="str">
        <f>'[13]Daily Roster'!$L233</f>
        <v>Therese</v>
      </c>
      <c r="M233" s="56" t="str">
        <f>'[13]Daily Roster'!$M233</f>
        <v>qq</v>
      </c>
      <c r="N233" s="56" t="str">
        <f>'[13]Daily Roster'!$N233</f>
        <v>qq</v>
      </c>
      <c r="O233" s="56">
        <f>'[13]Daily Roster'!$O233</f>
        <v>0</v>
      </c>
      <c r="P233" s="56">
        <f>'[13]Daily Roster'!$P233</f>
        <v>0</v>
      </c>
      <c r="Q233" s="56">
        <f>'[13]Daily Roster'!$Q233</f>
        <v>0</v>
      </c>
      <c r="R233" s="56">
        <f>'[13]Daily Roster'!$R233</f>
        <v>0</v>
      </c>
      <c r="S233" s="56">
        <f>'[13]Daily Roster'!$S233</f>
        <v>0</v>
      </c>
      <c r="T233" s="56">
        <f>'[13]Daily Roster'!$T233</f>
        <v>0</v>
      </c>
    </row>
    <row r="234" spans="1:20" x14ac:dyDescent="0.3">
      <c r="A234" s="7">
        <v>43790</v>
      </c>
      <c r="B234" s="1" t="s">
        <v>3</v>
      </c>
      <c r="C234" s="56" t="str">
        <f>'[13]Daily Roster'!$C234</f>
        <v>Obaid</v>
      </c>
      <c r="D234" s="56" t="str">
        <f>'[13]Daily Roster'!$D234</f>
        <v>Berenice</v>
      </c>
      <c r="E234" s="56" t="str">
        <f>'[13]Daily Roster'!$E234</f>
        <v>M.Tang</v>
      </c>
      <c r="F234" s="56" t="str">
        <f>'[13]Daily Roster'!$F234</f>
        <v>qq</v>
      </c>
      <c r="G234" s="56" t="str">
        <f>'[13]Daily Roster'!$G234</f>
        <v>M.Lu</v>
      </c>
      <c r="H234" s="56" t="str">
        <f>'[13]Daily Roster'!$H234</f>
        <v>K.Josevska</v>
      </c>
      <c r="I234" s="56" t="str">
        <f>'[13]Daily Roster'!$I234</f>
        <v>Phuong</v>
      </c>
      <c r="J234" s="56" t="str">
        <f>'[13]Daily Roster'!$J234</f>
        <v>Phuong</v>
      </c>
      <c r="K234" s="56" t="str">
        <f>'[13]Daily Roster'!$K234</f>
        <v>AndrewL</v>
      </c>
      <c r="L234" s="56" t="str">
        <f>'[13]Daily Roster'!$L234</f>
        <v>Therese</v>
      </c>
      <c r="M234" s="56" t="str">
        <f>'[13]Daily Roster'!$M234</f>
        <v>qq</v>
      </c>
      <c r="N234" s="56" t="str">
        <f>'[13]Daily Roster'!$N234</f>
        <v>qq</v>
      </c>
      <c r="O234" s="56">
        <f>'[13]Daily Roster'!$O234</f>
        <v>0</v>
      </c>
      <c r="P234" s="56">
        <f>'[13]Daily Roster'!$P234</f>
        <v>0</v>
      </c>
      <c r="Q234" s="56">
        <f>'[13]Daily Roster'!$Q234</f>
        <v>0</v>
      </c>
      <c r="R234" s="56">
        <f>'[13]Daily Roster'!$R234</f>
        <v>0</v>
      </c>
      <c r="S234" s="56">
        <f>'[13]Daily Roster'!$S234</f>
        <v>0</v>
      </c>
      <c r="T234" s="56">
        <f>'[13]Daily Roster'!$T234</f>
        <v>0</v>
      </c>
    </row>
    <row r="235" spans="1:20" x14ac:dyDescent="0.3">
      <c r="A235" s="7">
        <v>43791</v>
      </c>
      <c r="B235" s="1" t="s">
        <v>4</v>
      </c>
      <c r="C235" s="56" t="str">
        <f>'[13]Daily Roster'!$C235</f>
        <v>Obaid</v>
      </c>
      <c r="D235" s="56" t="str">
        <f>'[13]Daily Roster'!$D235</f>
        <v>Berenice</v>
      </c>
      <c r="E235" s="56" t="str">
        <f>'[13]Daily Roster'!$E235</f>
        <v>M.Tang</v>
      </c>
      <c r="F235" s="56" t="str">
        <f>'[13]Daily Roster'!$F235</f>
        <v>Alla</v>
      </c>
      <c r="G235" s="56" t="str">
        <f>'[13]Daily Roster'!$G235</f>
        <v>A.Ho</v>
      </c>
      <c r="H235" s="56" t="str">
        <f>'[13]Daily Roster'!$H235</f>
        <v>K.Josevska</v>
      </c>
      <c r="I235" s="56" t="str">
        <f>'[13]Daily Roster'!$I235</f>
        <v>Phuong/G.Wang</v>
      </c>
      <c r="J235" s="56" t="str">
        <f>'[13]Daily Roster'!$J235</f>
        <v>S.Rajendra</v>
      </c>
      <c r="K235" s="56" t="str">
        <f>'[13]Daily Roster'!$K235</f>
        <v>AndrewL</v>
      </c>
      <c r="L235" s="56" t="str">
        <f>'[13]Daily Roster'!$L235</f>
        <v>Therese</v>
      </c>
      <c r="M235" s="56" t="str">
        <f>'[13]Daily Roster'!$M235</f>
        <v>qq</v>
      </c>
      <c r="N235" s="56" t="str">
        <f>'[13]Daily Roster'!$N235</f>
        <v>qq</v>
      </c>
      <c r="O235" s="56">
        <f>'[13]Daily Roster'!$O235</f>
        <v>0</v>
      </c>
      <c r="P235" s="56">
        <f>'[13]Daily Roster'!$P235</f>
        <v>0</v>
      </c>
      <c r="Q235" s="56">
        <f>'[13]Daily Roster'!$Q235</f>
        <v>0</v>
      </c>
      <c r="R235" s="56">
        <f>'[13]Daily Roster'!$R235</f>
        <v>0</v>
      </c>
      <c r="S235" s="56">
        <f>'[13]Daily Roster'!$S235</f>
        <v>0</v>
      </c>
      <c r="T235" s="56">
        <f>'[13]Daily Roster'!$T235</f>
        <v>0</v>
      </c>
    </row>
    <row r="236" spans="1:20" x14ac:dyDescent="0.3">
      <c r="A236" s="7">
        <v>43794</v>
      </c>
      <c r="B236" s="1" t="s">
        <v>5</v>
      </c>
      <c r="C236" s="56" t="str">
        <f>'[13]Daily Roster'!$C236</f>
        <v>Obaid</v>
      </c>
      <c r="D236" s="56" t="str">
        <f>'[13]Daily Roster'!$D236</f>
        <v>Berenice</v>
      </c>
      <c r="E236" s="56" t="str">
        <f>'[13]Daily Roster'!$E236</f>
        <v>M.Tang</v>
      </c>
      <c r="F236" s="56" t="str">
        <f>'[13]Daily Roster'!$F236</f>
        <v>qq</v>
      </c>
      <c r="G236" s="56" t="str">
        <f>'[13]Daily Roster'!$G236</f>
        <v>A.Ho</v>
      </c>
      <c r="H236" s="56" t="str">
        <f>'[13]Daily Roster'!$H236</f>
        <v>K.Josevska</v>
      </c>
      <c r="I236" s="56" t="str">
        <f>'[13]Daily Roster'!$I236</f>
        <v>Phuong</v>
      </c>
      <c r="J236" s="56" t="str">
        <f>'[13]Daily Roster'!$J236</f>
        <v>S.Rajendra</v>
      </c>
      <c r="K236" s="56" t="str">
        <f>'[13]Daily Roster'!$K236</f>
        <v>AndrewL</v>
      </c>
      <c r="L236" s="56" t="str">
        <f>'[13]Daily Roster'!$L236</f>
        <v>Therese</v>
      </c>
      <c r="M236" s="56" t="str">
        <f>'[13]Daily Roster'!$M236</f>
        <v>qq</v>
      </c>
      <c r="N236" s="56" t="str">
        <f>'[13]Daily Roster'!$N236</f>
        <v>qq</v>
      </c>
      <c r="O236" s="56">
        <f>'[13]Daily Roster'!$O236</f>
        <v>0</v>
      </c>
      <c r="P236" s="56">
        <f>'[13]Daily Roster'!$P236</f>
        <v>0</v>
      </c>
      <c r="Q236" s="56">
        <f>'[13]Daily Roster'!$Q236</f>
        <v>0</v>
      </c>
      <c r="R236" s="56">
        <f>'[13]Daily Roster'!$R236</f>
        <v>0</v>
      </c>
      <c r="S236" s="56">
        <f>'[13]Daily Roster'!$S236</f>
        <v>0</v>
      </c>
      <c r="T236" s="56">
        <f>'[13]Daily Roster'!$T236</f>
        <v>0</v>
      </c>
    </row>
    <row r="237" spans="1:20" x14ac:dyDescent="0.3">
      <c r="A237" s="7">
        <v>43795</v>
      </c>
      <c r="B237" s="1" t="s">
        <v>1</v>
      </c>
      <c r="C237" s="56" t="str">
        <f>'[13]Daily Roster'!$C237</f>
        <v>Berenice</v>
      </c>
      <c r="D237" s="56" t="str">
        <f>'[13]Daily Roster'!$D237</f>
        <v>Golriz</v>
      </c>
      <c r="E237" s="56" t="str">
        <f>'[13]Daily Roster'!$E237</f>
        <v>M.Tang</v>
      </c>
      <c r="F237" s="56" t="str">
        <f>'[13]Daily Roster'!$F237</f>
        <v>Alla</v>
      </c>
      <c r="G237" s="56" t="str">
        <f>'[13]Daily Roster'!$G237</f>
        <v>A.Ho</v>
      </c>
      <c r="H237" s="56" t="str">
        <f>'[13]Daily Roster'!$H237</f>
        <v>L.Jedwab</v>
      </c>
      <c r="I237" s="56" t="str">
        <f>'[13]Daily Roster'!$I237</f>
        <v>Phuong</v>
      </c>
      <c r="J237" s="56" t="str">
        <f>'[13]Daily Roster'!$J237</f>
        <v>S.Rajendra</v>
      </c>
      <c r="K237" s="56" t="str">
        <f>'[13]Daily Roster'!$K237</f>
        <v>AndrewL</v>
      </c>
      <c r="L237" s="56" t="str">
        <f>'[13]Daily Roster'!$L237</f>
        <v>Therese</v>
      </c>
      <c r="M237" s="56" t="str">
        <f>'[13]Daily Roster'!$M237</f>
        <v>qq</v>
      </c>
      <c r="N237" s="56" t="str">
        <f>'[13]Daily Roster'!$N237</f>
        <v>qq</v>
      </c>
      <c r="O237" s="56">
        <f>'[13]Daily Roster'!$O237</f>
        <v>0</v>
      </c>
      <c r="P237" s="56">
        <f>'[13]Daily Roster'!$P237</f>
        <v>0</v>
      </c>
      <c r="Q237" s="56">
        <f>'[13]Daily Roster'!$Q237</f>
        <v>0</v>
      </c>
      <c r="R237" s="56">
        <f>'[13]Daily Roster'!$R237</f>
        <v>0</v>
      </c>
      <c r="S237" s="56">
        <f>'[13]Daily Roster'!$S237</f>
        <v>0</v>
      </c>
      <c r="T237" s="56">
        <f>'[13]Daily Roster'!$T237</f>
        <v>0</v>
      </c>
    </row>
    <row r="238" spans="1:20" x14ac:dyDescent="0.3">
      <c r="A238" s="7">
        <v>43796</v>
      </c>
      <c r="B238" s="1" t="s">
        <v>2</v>
      </c>
      <c r="C238" s="56" t="str">
        <f>'[13]Daily Roster'!$C238</f>
        <v>Obaid</v>
      </c>
      <c r="D238" s="56" t="str">
        <f>'[13]Daily Roster'!$D238</f>
        <v>Berenice</v>
      </c>
      <c r="E238" s="56" t="str">
        <f>'[13]Daily Roster'!$E238</f>
        <v>Golriz</v>
      </c>
      <c r="F238" s="56" t="str">
        <f>'[13]Daily Roster'!$F238</f>
        <v>Alla</v>
      </c>
      <c r="G238" s="56" t="str">
        <f>'[13]Daily Roster'!$G238</f>
        <v>A.Ho</v>
      </c>
      <c r="H238" s="56" t="str">
        <f>'[13]Daily Roster'!$H238</f>
        <v>L.Jedwab</v>
      </c>
      <c r="I238" s="56" t="str">
        <f>'[13]Daily Roster'!$I238</f>
        <v>Phuong</v>
      </c>
      <c r="J238" s="56" t="str">
        <f>'[13]Daily Roster'!$J238</f>
        <v>S.Rajendra</v>
      </c>
      <c r="K238" s="56" t="str">
        <f>'[13]Daily Roster'!$K238</f>
        <v>AndrewL</v>
      </c>
      <c r="L238" s="56" t="str">
        <f>'[13]Daily Roster'!$L238</f>
        <v>Therese</v>
      </c>
      <c r="M238" s="56" t="str">
        <f>'[13]Daily Roster'!$M238</f>
        <v>qq</v>
      </c>
      <c r="N238" s="56" t="str">
        <f>'[13]Daily Roster'!$N238</f>
        <v>qq</v>
      </c>
      <c r="O238" s="56">
        <f>'[13]Daily Roster'!$O238</f>
        <v>0</v>
      </c>
      <c r="P238" s="56">
        <f>'[13]Daily Roster'!$P238</f>
        <v>0</v>
      </c>
      <c r="Q238" s="56">
        <f>'[13]Daily Roster'!$Q238</f>
        <v>0</v>
      </c>
      <c r="R238" s="56">
        <f>'[13]Daily Roster'!$R238</f>
        <v>0</v>
      </c>
      <c r="S238" s="56">
        <f>'[13]Daily Roster'!$S238</f>
        <v>0</v>
      </c>
      <c r="T238" s="56">
        <f>'[13]Daily Roster'!$T238</f>
        <v>0</v>
      </c>
    </row>
    <row r="239" spans="1:20" x14ac:dyDescent="0.3">
      <c r="A239" s="7">
        <v>43797</v>
      </c>
      <c r="B239" s="1" t="s">
        <v>3</v>
      </c>
      <c r="C239" s="56" t="str">
        <f>'[13]Daily Roster'!$C239</f>
        <v>Obaid</v>
      </c>
      <c r="D239" s="56" t="str">
        <f>'[13]Daily Roster'!$D239</f>
        <v>Berenice</v>
      </c>
      <c r="E239" s="56" t="str">
        <f>'[13]Daily Roster'!$E239</f>
        <v>M.Tang</v>
      </c>
      <c r="F239" s="56" t="str">
        <f>'[13]Daily Roster'!$F239</f>
        <v>qq</v>
      </c>
      <c r="G239" s="56" t="str">
        <f>'[13]Daily Roster'!$G239</f>
        <v>A.Ho</v>
      </c>
      <c r="H239" s="56" t="str">
        <f>'[13]Daily Roster'!$H239</f>
        <v>L.Jedwab</v>
      </c>
      <c r="I239" s="56" t="str">
        <f>'[13]Daily Roster'!$I239</f>
        <v>Phuong</v>
      </c>
      <c r="J239" s="56" t="str">
        <f>'[13]Daily Roster'!$J239</f>
        <v>Phuong</v>
      </c>
      <c r="K239" s="56" t="str">
        <f>'[13]Daily Roster'!$K239</f>
        <v>AndrewL</v>
      </c>
      <c r="L239" s="56" t="str">
        <f>'[13]Daily Roster'!$L239</f>
        <v>Therese</v>
      </c>
      <c r="M239" s="56" t="str">
        <f>'[13]Daily Roster'!$M239</f>
        <v>qq</v>
      </c>
      <c r="N239" s="56" t="str">
        <f>'[13]Daily Roster'!$N239</f>
        <v>qq</v>
      </c>
      <c r="O239" s="56">
        <f>'[13]Daily Roster'!$O239</f>
        <v>0</v>
      </c>
      <c r="P239" s="56">
        <f>'[13]Daily Roster'!$P239</f>
        <v>0</v>
      </c>
      <c r="Q239" s="56">
        <f>'[13]Daily Roster'!$Q239</f>
        <v>0</v>
      </c>
      <c r="R239" s="56">
        <f>'[13]Daily Roster'!$R239</f>
        <v>0</v>
      </c>
      <c r="S239" s="56">
        <f>'[13]Daily Roster'!$S239</f>
        <v>0</v>
      </c>
      <c r="T239" s="56">
        <f>'[13]Daily Roster'!$T239</f>
        <v>0</v>
      </c>
    </row>
    <row r="240" spans="1:20" x14ac:dyDescent="0.3">
      <c r="A240" s="7">
        <v>43798</v>
      </c>
      <c r="B240" s="1" t="s">
        <v>4</v>
      </c>
      <c r="C240" s="56" t="str">
        <f>'[13]Daily Roster'!$C240</f>
        <v>Obaid</v>
      </c>
      <c r="D240" s="56" t="str">
        <f>'[13]Daily Roster'!$D240</f>
        <v>Berenice</v>
      </c>
      <c r="E240" s="56" t="str">
        <f>'[13]Daily Roster'!$E240</f>
        <v>M.Tang</v>
      </c>
      <c r="F240" s="56" t="str">
        <f>'[13]Daily Roster'!$F240</f>
        <v>Alla (pm)</v>
      </c>
      <c r="G240" s="56" t="str">
        <f>'[13]Daily Roster'!$G240</f>
        <v>A.Ho</v>
      </c>
      <c r="H240" s="56" t="str">
        <f>'[13]Daily Roster'!$H240</f>
        <v>M.Lu</v>
      </c>
      <c r="I240" s="56" t="str">
        <f>'[13]Daily Roster'!$I240</f>
        <v>Lois</v>
      </c>
      <c r="J240" s="56" t="str">
        <f>'[13]Daily Roster'!$J240</f>
        <v>S.Rajendra</v>
      </c>
      <c r="K240" s="56" t="str">
        <f>'[13]Daily Roster'!$K240</f>
        <v>AndrewL</v>
      </c>
      <c r="L240" s="56" t="str">
        <f>'[13]Daily Roster'!$L240</f>
        <v>Therese</v>
      </c>
      <c r="M240" s="56" t="str">
        <f>'[13]Daily Roster'!$M240</f>
        <v>qq</v>
      </c>
      <c r="N240" s="56" t="str">
        <f>'[13]Daily Roster'!$N240</f>
        <v>qq</v>
      </c>
      <c r="O240" s="56">
        <f>'[13]Daily Roster'!$O240</f>
        <v>0</v>
      </c>
      <c r="P240" s="56">
        <f>'[13]Daily Roster'!$P240</f>
        <v>0</v>
      </c>
      <c r="Q240" s="56">
        <f>'[13]Daily Roster'!$Q240</f>
        <v>0</v>
      </c>
      <c r="R240" s="56">
        <f>'[13]Daily Roster'!$R240</f>
        <v>0</v>
      </c>
      <c r="S240" s="56">
        <f>'[13]Daily Roster'!$S240</f>
        <v>0</v>
      </c>
      <c r="T240" s="56">
        <f>'[13]Daily Roster'!$T240</f>
        <v>0</v>
      </c>
    </row>
    <row r="241" spans="1:20" x14ac:dyDescent="0.3">
      <c r="A241" s="7">
        <v>43801</v>
      </c>
      <c r="B241" s="1" t="s">
        <v>5</v>
      </c>
      <c r="C241" s="56" t="str">
        <f>'[13]Daily Roster'!$C241</f>
        <v>Obaid</v>
      </c>
      <c r="D241" s="56" t="str">
        <f>'[13]Daily Roster'!$D241</f>
        <v>Berenice</v>
      </c>
      <c r="E241" s="56" t="str">
        <f>'[13]Daily Roster'!$E241</f>
        <v>M.Tang</v>
      </c>
      <c r="F241" s="56" t="str">
        <f>'[13]Daily Roster'!$F241</f>
        <v>qq</v>
      </c>
      <c r="G241" s="56" t="str">
        <f>'[13]Daily Roster'!$G241</f>
        <v>A.Ho</v>
      </c>
      <c r="H241" s="56" t="str">
        <f>'[13]Daily Roster'!$H241</f>
        <v>L.Jedwab</v>
      </c>
      <c r="I241" s="56" t="str">
        <f>'[13]Daily Roster'!$I241</f>
        <v>Phuong</v>
      </c>
      <c r="J241" s="56" t="str">
        <f>'[13]Daily Roster'!$J241</f>
        <v>S.Rajendra</v>
      </c>
      <c r="K241" s="56" t="str">
        <f>'[13]Daily Roster'!$K241</f>
        <v>AndrewL</v>
      </c>
      <c r="L241" s="56" t="str">
        <f>'[13]Daily Roster'!$L241</f>
        <v>M.Lu</v>
      </c>
      <c r="M241" s="56" t="str">
        <f>'[13]Daily Roster'!$M241</f>
        <v>qq</v>
      </c>
      <c r="N241" s="56" t="str">
        <f>'[13]Daily Roster'!$N241</f>
        <v>qq</v>
      </c>
      <c r="O241" s="56">
        <f>'[13]Daily Roster'!$O241</f>
        <v>0</v>
      </c>
      <c r="P241" s="56">
        <f>'[13]Daily Roster'!$P241</f>
        <v>0</v>
      </c>
      <c r="Q241" s="56">
        <f>'[13]Daily Roster'!$Q241</f>
        <v>0</v>
      </c>
      <c r="R241" s="56">
        <f>'[13]Daily Roster'!$R241</f>
        <v>0</v>
      </c>
      <c r="S241" s="56">
        <f>'[13]Daily Roster'!$S241</f>
        <v>0</v>
      </c>
      <c r="T241" s="56">
        <f>'[13]Daily Roster'!$T241</f>
        <v>0</v>
      </c>
    </row>
    <row r="242" spans="1:20" x14ac:dyDescent="0.3">
      <c r="A242" s="7">
        <v>43437</v>
      </c>
      <c r="B242" s="1" t="s">
        <v>1</v>
      </c>
      <c r="C242" s="56" t="str">
        <f>'[13]Daily Roster'!$C242</f>
        <v>Berenice</v>
      </c>
      <c r="D242" s="56" t="str">
        <f>'[13]Daily Roster'!$D242</f>
        <v>Golriz</v>
      </c>
      <c r="E242" s="56" t="str">
        <f>'[13]Daily Roster'!$E242</f>
        <v>M.Tang</v>
      </c>
      <c r="F242" s="56" t="str">
        <f>'[13]Daily Roster'!$F242</f>
        <v>Alla</v>
      </c>
      <c r="G242" s="56" t="str">
        <f>'[13]Daily Roster'!$G242</f>
        <v>M.Lu</v>
      </c>
      <c r="H242" s="56" t="str">
        <f>'[13]Daily Roster'!$H242</f>
        <v>K.Josevska</v>
      </c>
      <c r="I242" s="56" t="str">
        <f>'[13]Daily Roster'!$I242</f>
        <v>Phuong</v>
      </c>
      <c r="J242" s="56" t="str">
        <f>'[13]Daily Roster'!$J242</f>
        <v>S.Rajendra</v>
      </c>
      <c r="K242" s="56" t="str">
        <f>'[13]Daily Roster'!$K242</f>
        <v>L.Jedwab</v>
      </c>
      <c r="L242" s="56" t="str">
        <f>'[13]Daily Roster'!$L242</f>
        <v>Therese</v>
      </c>
      <c r="M242" s="56" t="str">
        <f>'[13]Daily Roster'!$M242</f>
        <v>qq</v>
      </c>
      <c r="N242" s="56" t="str">
        <f>'[13]Daily Roster'!$N242</f>
        <v>qq</v>
      </c>
      <c r="O242" s="56" t="str">
        <f>'[13]Daily Roster'!$O242</f>
        <v>G.Wang</v>
      </c>
      <c r="P242" s="56">
        <f>'[13]Daily Roster'!$P242</f>
        <v>0</v>
      </c>
      <c r="Q242" s="56">
        <f>'[13]Daily Roster'!$Q242</f>
        <v>0</v>
      </c>
      <c r="R242" s="56">
        <f>'[13]Daily Roster'!$R242</f>
        <v>0</v>
      </c>
      <c r="S242" s="56">
        <f>'[13]Daily Roster'!$S242</f>
        <v>0</v>
      </c>
      <c r="T242" s="56">
        <f>'[13]Daily Roster'!$T242</f>
        <v>0</v>
      </c>
    </row>
    <row r="243" spans="1:20" x14ac:dyDescent="0.3">
      <c r="A243" s="7">
        <v>43438</v>
      </c>
      <c r="B243" s="1" t="s">
        <v>2</v>
      </c>
      <c r="C243" s="56" t="str">
        <f>'[13]Daily Roster'!$C243</f>
        <v>Berenice</v>
      </c>
      <c r="D243" s="56" t="str">
        <f>'[13]Daily Roster'!$D243</f>
        <v>Golriz</v>
      </c>
      <c r="E243" s="56" t="str">
        <f>'[13]Daily Roster'!$E243</f>
        <v>blank</v>
      </c>
      <c r="F243" s="56" t="str">
        <f>'[13]Daily Roster'!$F243</f>
        <v>Alla</v>
      </c>
      <c r="G243" s="56" t="str">
        <f>'[13]Daily Roster'!$G243</f>
        <v>M.Lu</v>
      </c>
      <c r="H243" s="56" t="str">
        <f>'[13]Daily Roster'!$H243</f>
        <v>K.Josevska</v>
      </c>
      <c r="I243" s="56" t="str">
        <f>'[13]Daily Roster'!$I243</f>
        <v>Phuong</v>
      </c>
      <c r="J243" s="56" t="str">
        <f>'[13]Daily Roster'!$J243</f>
        <v>S.Rajendra</v>
      </c>
      <c r="K243" s="56" t="str">
        <f>'[13]Daily Roster'!$K243</f>
        <v>L.Jedwab</v>
      </c>
      <c r="L243" s="56" t="str">
        <f>'[13]Daily Roster'!$L243</f>
        <v>Therese</v>
      </c>
      <c r="M243" s="56" t="str">
        <f>'[13]Daily Roster'!$M243</f>
        <v>qq</v>
      </c>
      <c r="N243" s="56" t="str">
        <f>'[13]Daily Roster'!$N243</f>
        <v>qq</v>
      </c>
      <c r="O243" s="56" t="str">
        <f>'[13]Daily Roster'!$O243</f>
        <v>qq</v>
      </c>
      <c r="P243" s="56">
        <f>'[13]Daily Roster'!$P243</f>
        <v>0</v>
      </c>
      <c r="Q243" s="56">
        <f>'[13]Daily Roster'!$Q243</f>
        <v>0</v>
      </c>
      <c r="R243" s="56">
        <f>'[13]Daily Roster'!$R243</f>
        <v>0</v>
      </c>
      <c r="S243" s="56">
        <f>'[13]Daily Roster'!$S243</f>
        <v>0</v>
      </c>
      <c r="T243" s="56">
        <f>'[13]Daily Roster'!$T243</f>
        <v>0</v>
      </c>
    </row>
    <row r="244" spans="1:20" x14ac:dyDescent="0.3">
      <c r="A244" s="7">
        <v>43439</v>
      </c>
      <c r="B244" s="1" t="s">
        <v>3</v>
      </c>
      <c r="C244" s="56" t="str">
        <f>'[13]Daily Roster'!$C244</f>
        <v>Berenice</v>
      </c>
      <c r="D244" s="56" t="str">
        <f>'[13]Daily Roster'!$D244</f>
        <v>Li-Ling</v>
      </c>
      <c r="E244" s="56" t="str">
        <f>'[13]Daily Roster'!$E244</f>
        <v>M.Tang</v>
      </c>
      <c r="F244" s="56" t="str">
        <f>'[13]Daily Roster'!$F244</f>
        <v>qq</v>
      </c>
      <c r="G244" s="56" t="str">
        <f>'[13]Daily Roster'!$G244</f>
        <v>M.Lu</v>
      </c>
      <c r="H244" s="56" t="str">
        <f>'[13]Daily Roster'!$H244</f>
        <v>K.Josevska</v>
      </c>
      <c r="I244" s="56" t="str">
        <f>'[13]Daily Roster'!$I244</f>
        <v>Phuong</v>
      </c>
      <c r="J244" s="56" t="str">
        <f>'[13]Daily Roster'!$J244</f>
        <v>Phuong</v>
      </c>
      <c r="K244" s="56" t="str">
        <f>'[13]Daily Roster'!$K244</f>
        <v>L.Jedwab</v>
      </c>
      <c r="L244" s="56" t="str">
        <f>'[13]Daily Roster'!$L244</f>
        <v>Therese</v>
      </c>
      <c r="M244" s="56" t="str">
        <f>'[13]Daily Roster'!$M244</f>
        <v>qq</v>
      </c>
      <c r="N244" s="56" t="str">
        <f>'[13]Daily Roster'!$N244</f>
        <v>qq</v>
      </c>
      <c r="O244" s="56" t="str">
        <f>'[13]Daily Roster'!$O244</f>
        <v>G.Wang</v>
      </c>
      <c r="P244" s="56">
        <f>'[13]Daily Roster'!$P244</f>
        <v>0</v>
      </c>
      <c r="Q244" s="56">
        <f>'[13]Daily Roster'!$Q244</f>
        <v>0</v>
      </c>
      <c r="R244" s="56">
        <f>'[13]Daily Roster'!$R244</f>
        <v>0</v>
      </c>
      <c r="S244" s="56">
        <f>'[13]Daily Roster'!$S244</f>
        <v>0</v>
      </c>
      <c r="T244" s="56">
        <f>'[13]Daily Roster'!$T244</f>
        <v>0</v>
      </c>
    </row>
    <row r="245" spans="1:20" x14ac:dyDescent="0.3">
      <c r="A245" s="7">
        <v>43440</v>
      </c>
      <c r="B245" s="1" t="s">
        <v>4</v>
      </c>
      <c r="C245" s="56" t="str">
        <f>'[13]Daily Roster'!$C245</f>
        <v>Berenice</v>
      </c>
      <c r="D245" s="56" t="str">
        <f>'[13]Daily Roster'!$D245</f>
        <v>Li-Ling (1-5pm)</v>
      </c>
      <c r="E245" s="56" t="str">
        <f>'[13]Daily Roster'!$E245</f>
        <v>M.Tang</v>
      </c>
      <c r="F245" s="56" t="str">
        <f>'[13]Daily Roster'!$F245</f>
        <v>Alla</v>
      </c>
      <c r="G245" s="56" t="str">
        <f>'[13]Daily Roster'!$G245</f>
        <v>M.Lu</v>
      </c>
      <c r="H245" s="56" t="str">
        <f>'[13]Daily Roster'!$H245</f>
        <v>K.Josevska</v>
      </c>
      <c r="I245" s="56" t="str">
        <f>'[13]Daily Roster'!$I245</f>
        <v>Phuong</v>
      </c>
      <c r="J245" s="56" t="str">
        <f>'[13]Daily Roster'!$J245</f>
        <v>S.Rajendra</v>
      </c>
      <c r="K245" s="56" t="str">
        <f>'[13]Daily Roster'!$K245</f>
        <v>L.Jedwab</v>
      </c>
      <c r="L245" s="56" t="str">
        <f>'[13]Daily Roster'!$L245</f>
        <v>Therese</v>
      </c>
      <c r="M245" s="56" t="str">
        <f>'[13]Daily Roster'!$M245</f>
        <v>qq</v>
      </c>
      <c r="N245" s="56" t="str">
        <f>'[13]Daily Roster'!$N245</f>
        <v>qq</v>
      </c>
      <c r="O245" s="56" t="str">
        <f>'[13]Daily Roster'!$O245</f>
        <v>G.Wang</v>
      </c>
      <c r="P245" s="56">
        <f>'[13]Daily Roster'!$P245</f>
        <v>0</v>
      </c>
      <c r="Q245" s="56">
        <f>'[13]Daily Roster'!$Q245</f>
        <v>0</v>
      </c>
      <c r="R245" s="56">
        <f>'[13]Daily Roster'!$R245</f>
        <v>0</v>
      </c>
      <c r="S245" s="56">
        <f>'[13]Daily Roster'!$S245</f>
        <v>0</v>
      </c>
      <c r="T245" s="56">
        <f>'[13]Daily Roster'!$T245</f>
        <v>0</v>
      </c>
    </row>
    <row r="246" spans="1:20" x14ac:dyDescent="0.3">
      <c r="A246" s="7">
        <v>43441</v>
      </c>
      <c r="B246" s="1" t="s">
        <v>5</v>
      </c>
      <c r="C246" s="56" t="str">
        <f>'[13]Daily Roster'!$C246</f>
        <v>Berenice</v>
      </c>
      <c r="D246" s="56" t="str">
        <f>'[13]Daily Roster'!$D246</f>
        <v>Golriz</v>
      </c>
      <c r="E246" s="56" t="str">
        <f>'[13]Daily Roster'!$E246</f>
        <v>M.Tang</v>
      </c>
      <c r="F246" s="56" t="str">
        <f>'[13]Daily Roster'!$F246</f>
        <v>qq</v>
      </c>
      <c r="G246" s="56" t="str">
        <f>'[13]Daily Roster'!$G246</f>
        <v>M.Lu</v>
      </c>
      <c r="H246" s="56" t="str">
        <f>'[13]Daily Roster'!$H246</f>
        <v>K.Josevska</v>
      </c>
      <c r="I246" s="56" t="str">
        <f>'[13]Daily Roster'!$I246</f>
        <v>Phuong</v>
      </c>
      <c r="J246" s="56" t="str">
        <f>'[13]Daily Roster'!$J246</f>
        <v>S.Rajendra</v>
      </c>
      <c r="K246" s="56" t="str">
        <f>'[13]Daily Roster'!$K246</f>
        <v>L.Jedwab</v>
      </c>
      <c r="L246" s="56" t="str">
        <f>'[13]Daily Roster'!$L246</f>
        <v>Therese</v>
      </c>
      <c r="M246" s="56" t="str">
        <f>'[13]Daily Roster'!$M246</f>
        <v>qq</v>
      </c>
      <c r="N246" s="56" t="str">
        <f>'[13]Daily Roster'!$N246</f>
        <v>qq</v>
      </c>
      <c r="O246" s="56" t="str">
        <f>'[13]Daily Roster'!$O246</f>
        <v>qq</v>
      </c>
      <c r="P246" s="56">
        <f>'[13]Daily Roster'!$P246</f>
        <v>0</v>
      </c>
      <c r="Q246" s="56">
        <f>'[13]Daily Roster'!$Q246</f>
        <v>0</v>
      </c>
      <c r="R246" s="56">
        <f>'[13]Daily Roster'!$R246</f>
        <v>0</v>
      </c>
      <c r="S246" s="56">
        <f>'[13]Daily Roster'!$S246</f>
        <v>0</v>
      </c>
      <c r="T246" s="56">
        <f>'[13]Daily Roster'!$T246</f>
        <v>0</v>
      </c>
    </row>
    <row r="247" spans="1:20" x14ac:dyDescent="0.3">
      <c r="A247" s="7">
        <v>43444</v>
      </c>
      <c r="B247" s="1" t="s">
        <v>1</v>
      </c>
      <c r="C247" s="56" t="str">
        <f>'[13]Daily Roster'!$C247</f>
        <v>Berenice</v>
      </c>
      <c r="D247" s="56" t="str">
        <f>'[13]Daily Roster'!$D247</f>
        <v>Golriz</v>
      </c>
      <c r="E247" s="56" t="str">
        <f>'[13]Daily Roster'!$E247</f>
        <v>M.Tang</v>
      </c>
      <c r="F247" s="56" t="str">
        <f>'[13]Daily Roster'!$F247</f>
        <v>Alla</v>
      </c>
      <c r="G247" s="56" t="str">
        <f>'[13]Daily Roster'!$G247</f>
        <v>M.Lu</v>
      </c>
      <c r="H247" s="56" t="str">
        <f>'[13]Daily Roster'!$H247</f>
        <v>K.Josevska</v>
      </c>
      <c r="I247" s="56" t="str">
        <f>'[13]Daily Roster'!$I247</f>
        <v>G.Wang</v>
      </c>
      <c r="J247" s="56" t="str">
        <f>'[13]Daily Roster'!$J247</f>
        <v>S.Rajendra</v>
      </c>
      <c r="K247" s="56" t="str">
        <f>'[13]Daily Roster'!$K247</f>
        <v>L.Jedwab</v>
      </c>
      <c r="L247" s="56" t="str">
        <f>'[13]Daily Roster'!$L247</f>
        <v>Therese</v>
      </c>
      <c r="M247" s="56" t="str">
        <f>'[13]Daily Roster'!$M247</f>
        <v>Edward</v>
      </c>
      <c r="N247" s="56" t="str">
        <f>'[13]Daily Roster'!$N247</f>
        <v>qq</v>
      </c>
      <c r="O247" s="56">
        <f>'[13]Daily Roster'!$O247</f>
        <v>0</v>
      </c>
      <c r="P247" s="56">
        <f>'[13]Daily Roster'!$P247</f>
        <v>0</v>
      </c>
      <c r="Q247" s="56">
        <f>'[13]Daily Roster'!$Q247</f>
        <v>0</v>
      </c>
      <c r="R247" s="56">
        <f>'[13]Daily Roster'!$R247</f>
        <v>0</v>
      </c>
      <c r="S247" s="56">
        <f>'[13]Daily Roster'!$S247</f>
        <v>0</v>
      </c>
      <c r="T247" s="56">
        <f>'[13]Daily Roster'!$T247</f>
        <v>0</v>
      </c>
    </row>
    <row r="248" spans="1:20" x14ac:dyDescent="0.3">
      <c r="A248" s="7">
        <v>43445</v>
      </c>
      <c r="B248" s="1" t="s">
        <v>2</v>
      </c>
      <c r="C248" s="56" t="str">
        <f>'[13]Daily Roster'!$C248</f>
        <v>Obaid</v>
      </c>
      <c r="D248" s="56" t="str">
        <f>'[13]Daily Roster'!$D248</f>
        <v>V.Shen</v>
      </c>
      <c r="E248" s="56" t="str">
        <f>'[13]Daily Roster'!$E248</f>
        <v>Golriz</v>
      </c>
      <c r="F248" s="56" t="str">
        <f>'[13]Daily Roster'!$F248</f>
        <v>Alla</v>
      </c>
      <c r="G248" s="56" t="str">
        <f>'[13]Daily Roster'!$G248</f>
        <v>Sneha</v>
      </c>
      <c r="H248" s="56" t="str">
        <f>'[13]Daily Roster'!$H248</f>
        <v>K.Josevska</v>
      </c>
      <c r="I248" s="56" t="str">
        <f>'[13]Daily Roster'!$I248</f>
        <v>G.Wang</v>
      </c>
      <c r="J248" s="56" t="str">
        <f>'[13]Daily Roster'!$J248</f>
        <v>S.Rajendra</v>
      </c>
      <c r="K248" s="56" t="str">
        <f>'[13]Daily Roster'!$K248</f>
        <v>L.Jedwab</v>
      </c>
      <c r="L248" s="56" t="str">
        <f>'[13]Daily Roster'!$L248</f>
        <v>Therese</v>
      </c>
      <c r="M248" s="56" t="str">
        <f>'[13]Daily Roster'!$M248</f>
        <v>Edward</v>
      </c>
      <c r="N248" s="56" t="str">
        <f>'[13]Daily Roster'!$N248</f>
        <v>Meghana</v>
      </c>
      <c r="O248" s="56">
        <f>'[13]Daily Roster'!$O248</f>
        <v>0</v>
      </c>
      <c r="P248" s="56">
        <f>'[13]Daily Roster'!$P248</f>
        <v>0</v>
      </c>
      <c r="Q248" s="56">
        <f>'[13]Daily Roster'!$Q248</f>
        <v>0</v>
      </c>
      <c r="R248" s="56">
        <f>'[13]Daily Roster'!$R248</f>
        <v>0</v>
      </c>
      <c r="S248" s="56">
        <f>'[13]Daily Roster'!$S248</f>
        <v>0</v>
      </c>
      <c r="T248" s="56">
        <f>'[13]Daily Roster'!$T248</f>
        <v>0</v>
      </c>
    </row>
    <row r="249" spans="1:20" x14ac:dyDescent="0.3">
      <c r="A249" s="7">
        <v>43446</v>
      </c>
      <c r="B249" s="1" t="s">
        <v>3</v>
      </c>
      <c r="C249" s="56" t="str">
        <f>'[13]Daily Roster'!$C249</f>
        <v>Obaid</v>
      </c>
      <c r="D249" s="56" t="str">
        <f>'[13]Daily Roster'!$D249</f>
        <v>M.Lu</v>
      </c>
      <c r="E249" s="56" t="str">
        <f>'[13]Daily Roster'!$E249</f>
        <v>M.Tang</v>
      </c>
      <c r="F249" s="56" t="str">
        <f>'[13]Daily Roster'!$F249</f>
        <v>qq</v>
      </c>
      <c r="G249" s="56" t="str">
        <f>'[13]Daily Roster'!$G249</f>
        <v>Sneha</v>
      </c>
      <c r="H249" s="56" t="str">
        <f>'[13]Daily Roster'!$H249</f>
        <v>K.Josevska</v>
      </c>
      <c r="I249" s="56" t="str">
        <f>'[13]Daily Roster'!$I249</f>
        <v>G.Wang</v>
      </c>
      <c r="J249" s="56" t="str">
        <f>'[13]Daily Roster'!$J249</f>
        <v>G.Wang</v>
      </c>
      <c r="K249" s="56" t="str">
        <f>'[13]Daily Roster'!$K249</f>
        <v>L.Jedwab</v>
      </c>
      <c r="L249" s="56" t="str">
        <f>'[13]Daily Roster'!$L249</f>
        <v>Therese</v>
      </c>
      <c r="M249" s="56" t="str">
        <f>'[13]Daily Roster'!$M249</f>
        <v>Edward</v>
      </c>
      <c r="N249" s="56" t="str">
        <f>'[13]Daily Roster'!$N249</f>
        <v>Meghana</v>
      </c>
      <c r="O249" s="56">
        <f>'[13]Daily Roster'!$O249</f>
        <v>0</v>
      </c>
      <c r="P249" s="56">
        <f>'[13]Daily Roster'!$P249</f>
        <v>0</v>
      </c>
      <c r="Q249" s="56">
        <f>'[13]Daily Roster'!$Q249</f>
        <v>0</v>
      </c>
      <c r="R249" s="56">
        <f>'[13]Daily Roster'!$R249</f>
        <v>0</v>
      </c>
      <c r="S249" s="56">
        <f>'[13]Daily Roster'!$S249</f>
        <v>0</v>
      </c>
      <c r="T249" s="56">
        <f>'[13]Daily Roster'!$T249</f>
        <v>0</v>
      </c>
    </row>
    <row r="250" spans="1:20" x14ac:dyDescent="0.3">
      <c r="A250" s="7">
        <v>43447</v>
      </c>
      <c r="B250" s="1" t="s">
        <v>4</v>
      </c>
      <c r="C250" s="56" t="str">
        <f>'[13]Daily Roster'!$C250</f>
        <v>Obaid</v>
      </c>
      <c r="D250" s="56" t="str">
        <f>'[13]Daily Roster'!$D250</f>
        <v>Berenice</v>
      </c>
      <c r="E250" s="56" t="str">
        <f>'[13]Daily Roster'!$E250</f>
        <v>M.Tang</v>
      </c>
      <c r="F250" s="56" t="str">
        <f>'[13]Daily Roster'!$F250</f>
        <v>Alla</v>
      </c>
      <c r="G250" s="56" t="str">
        <f>'[13]Daily Roster'!$G250</f>
        <v>A.Tran</v>
      </c>
      <c r="H250" s="56" t="str">
        <f>'[13]Daily Roster'!$H250</f>
        <v>K.Josevska</v>
      </c>
      <c r="I250" s="56" t="str">
        <f>'[13]Daily Roster'!$I250</f>
        <v>G.Wang</v>
      </c>
      <c r="J250" s="56" t="str">
        <f>'[13]Daily Roster'!$J250</f>
        <v>S.Rajendra</v>
      </c>
      <c r="K250" s="56" t="str">
        <f>'[13]Daily Roster'!$K250</f>
        <v>L.Jedwab</v>
      </c>
      <c r="L250" s="56" t="str">
        <f>'[13]Daily Roster'!$L250</f>
        <v>Therese</v>
      </c>
      <c r="M250" s="56" t="str">
        <f>'[13]Daily Roster'!$M250</f>
        <v>Edward</v>
      </c>
      <c r="N250" s="56" t="str">
        <f>'[13]Daily Roster'!$N250</f>
        <v>qq</v>
      </c>
      <c r="O250" s="56">
        <f>'[13]Daily Roster'!$O250</f>
        <v>0</v>
      </c>
      <c r="P250" s="56">
        <f>'[13]Daily Roster'!$P250</f>
        <v>0</v>
      </c>
      <c r="Q250" s="56">
        <f>'[13]Daily Roster'!$Q250</f>
        <v>0</v>
      </c>
      <c r="R250" s="56">
        <f>'[13]Daily Roster'!$R250</f>
        <v>0</v>
      </c>
      <c r="S250" s="56">
        <f>'[13]Daily Roster'!$S250</f>
        <v>0</v>
      </c>
      <c r="T250" s="56">
        <f>'[13]Daily Roster'!$T250</f>
        <v>0</v>
      </c>
    </row>
    <row r="251" spans="1:20" x14ac:dyDescent="0.3">
      <c r="A251" s="7">
        <v>43448</v>
      </c>
      <c r="B251" s="1" t="s">
        <v>5</v>
      </c>
      <c r="C251" s="56" t="str">
        <f>'[13]Daily Roster'!$C251</f>
        <v>Obaid</v>
      </c>
      <c r="D251" s="56" t="str">
        <f>'[13]Daily Roster'!$D251</f>
        <v>Berenice</v>
      </c>
      <c r="E251" s="56" t="str">
        <f>'[13]Daily Roster'!$E251</f>
        <v>M.Tang</v>
      </c>
      <c r="F251" s="56" t="str">
        <f>'[13]Daily Roster'!$F251</f>
        <v>qq</v>
      </c>
      <c r="G251" s="56" t="str">
        <f>'[13]Daily Roster'!$G251</f>
        <v>V.Shen</v>
      </c>
      <c r="H251" s="56" t="str">
        <f>'[13]Daily Roster'!$H251</f>
        <v>K.Josevska</v>
      </c>
      <c r="I251" s="56" t="str">
        <f>'[13]Daily Roster'!$I251</f>
        <v>G.Wang</v>
      </c>
      <c r="J251" s="56" t="str">
        <f>'[13]Daily Roster'!$J251</f>
        <v>S.Rajendra</v>
      </c>
      <c r="K251" s="56" t="str">
        <f>'[13]Daily Roster'!$K251</f>
        <v>L.Jedwab</v>
      </c>
      <c r="L251" s="56" t="str">
        <f>'[13]Daily Roster'!$L251</f>
        <v>A.Tran</v>
      </c>
      <c r="M251" s="56" t="str">
        <f>'[13]Daily Roster'!$M251</f>
        <v>Edward</v>
      </c>
      <c r="N251" s="56" t="str">
        <f>'[13]Daily Roster'!$N251</f>
        <v>qq</v>
      </c>
      <c r="O251" s="56">
        <f>'[13]Daily Roster'!$O251</f>
        <v>0</v>
      </c>
      <c r="P251" s="56">
        <f>'[13]Daily Roster'!$P251</f>
        <v>0</v>
      </c>
      <c r="Q251" s="56">
        <f>'[13]Daily Roster'!$Q251</f>
        <v>0</v>
      </c>
      <c r="R251" s="56">
        <f>'[13]Daily Roster'!$R251</f>
        <v>0</v>
      </c>
      <c r="S251" s="56">
        <f>'[13]Daily Roster'!$S251</f>
        <v>0</v>
      </c>
      <c r="T251" s="56">
        <f>'[13]Daily Roster'!$T251</f>
        <v>0</v>
      </c>
    </row>
    <row r="252" spans="1:20" x14ac:dyDescent="0.3">
      <c r="A252" s="7">
        <v>43451</v>
      </c>
      <c r="B252" s="1" t="s">
        <v>1</v>
      </c>
      <c r="C252" s="56" t="str">
        <f>'[13]Daily Roster'!$C252</f>
        <v>Obaid</v>
      </c>
      <c r="D252" s="56" t="str">
        <f>'[13]Daily Roster'!$D252</f>
        <v>Berenice</v>
      </c>
      <c r="E252" s="56" t="str">
        <f>'[13]Daily Roster'!$E252</f>
        <v>M.Tang</v>
      </c>
      <c r="F252" s="56" t="str">
        <f>'[13]Daily Roster'!$F252</f>
        <v>Alla</v>
      </c>
      <c r="G252" s="56" t="str">
        <f>'[13]Daily Roster'!$G252</f>
        <v>M.Lu</v>
      </c>
      <c r="H252" s="56" t="str">
        <f>'[13]Daily Roster'!$H252</f>
        <v>K.Josevska</v>
      </c>
      <c r="I252" s="56" t="str">
        <f>'[13]Daily Roster'!$I252</f>
        <v>G.Wang</v>
      </c>
      <c r="J252" s="56" t="str">
        <f>'[13]Daily Roster'!$J252</f>
        <v>S.Rajendra</v>
      </c>
      <c r="K252" s="56" t="str">
        <f>'[13]Daily Roster'!$K252</f>
        <v>V.Shen</v>
      </c>
      <c r="L252" s="56" t="str">
        <f>'[13]Daily Roster'!$L252</f>
        <v>Therese</v>
      </c>
      <c r="M252" s="56" t="str">
        <f>'[13]Daily Roster'!$M252</f>
        <v>V.Le</v>
      </c>
      <c r="N252" s="56" t="str">
        <f>'[13]Daily Roster'!$N252</f>
        <v>qq</v>
      </c>
      <c r="O252" s="56">
        <f>'[13]Daily Roster'!$O252</f>
        <v>0</v>
      </c>
      <c r="P252" s="56">
        <f>'[13]Daily Roster'!$P252</f>
        <v>0</v>
      </c>
      <c r="Q252" s="56">
        <f>'[13]Daily Roster'!$Q252</f>
        <v>0</v>
      </c>
      <c r="R252" s="56">
        <f>'[13]Daily Roster'!$R252</f>
        <v>0</v>
      </c>
      <c r="S252" s="56">
        <f>'[13]Daily Roster'!$S252</f>
        <v>0</v>
      </c>
      <c r="T252" s="56">
        <f>'[13]Daily Roster'!$T252</f>
        <v>0</v>
      </c>
    </row>
    <row r="253" spans="1:20" x14ac:dyDescent="0.3">
      <c r="A253" s="7">
        <v>43452</v>
      </c>
      <c r="B253" s="1" t="s">
        <v>2</v>
      </c>
      <c r="C253" s="56" t="str">
        <f>'[13]Daily Roster'!$C253</f>
        <v>Obaid</v>
      </c>
      <c r="D253" s="56" t="str">
        <f>'[13]Daily Roster'!$D253</f>
        <v>Berenice</v>
      </c>
      <c r="E253" s="56" t="str">
        <f>'[13]Daily Roster'!$E253</f>
        <v>V.Shen</v>
      </c>
      <c r="F253" s="56" t="str">
        <f>'[13]Daily Roster'!$F253</f>
        <v>Alla</v>
      </c>
      <c r="G253" s="56" t="str">
        <f>'[13]Daily Roster'!$G253</f>
        <v>M.Lu</v>
      </c>
      <c r="H253" s="56" t="str">
        <f>'[13]Daily Roster'!$H253</f>
        <v>K.Josevska</v>
      </c>
      <c r="I253" s="56" t="str">
        <f>'[13]Daily Roster'!$I253</f>
        <v>Lois</v>
      </c>
      <c r="J253" s="56" t="str">
        <f>'[13]Daily Roster'!$J253</f>
        <v>S.Rajendra</v>
      </c>
      <c r="K253" s="56" t="str">
        <f>'[13]Daily Roster'!$K253</f>
        <v>Nadi</v>
      </c>
      <c r="L253" s="56" t="str">
        <f>'[13]Daily Roster'!$L253</f>
        <v>Therese</v>
      </c>
      <c r="M253" s="56" t="str">
        <f>'[13]Daily Roster'!$M253</f>
        <v>V.Le</v>
      </c>
      <c r="N253" s="56" t="str">
        <f>'[13]Daily Roster'!$N253</f>
        <v>qq</v>
      </c>
      <c r="O253" s="56">
        <f>'[13]Daily Roster'!$O253</f>
        <v>0</v>
      </c>
      <c r="P253" s="56">
        <f>'[13]Daily Roster'!$P253</f>
        <v>0</v>
      </c>
      <c r="Q253" s="56">
        <f>'[13]Daily Roster'!$Q253</f>
        <v>0</v>
      </c>
      <c r="R253" s="56">
        <f>'[13]Daily Roster'!$R253</f>
        <v>0</v>
      </c>
      <c r="S253" s="56">
        <f>'[13]Daily Roster'!$S253</f>
        <v>0</v>
      </c>
      <c r="T253" s="56">
        <f>'[13]Daily Roster'!$T253</f>
        <v>0</v>
      </c>
    </row>
    <row r="254" spans="1:20" x14ac:dyDescent="0.3">
      <c r="A254" s="7">
        <v>43453</v>
      </c>
      <c r="B254" s="1" t="s">
        <v>3</v>
      </c>
      <c r="C254" s="56" t="str">
        <f>'[13]Daily Roster'!$C254</f>
        <v>Obaid</v>
      </c>
      <c r="D254" s="56" t="str">
        <f>'[13]Daily Roster'!$D254</f>
        <v>Berenice</v>
      </c>
      <c r="E254" s="56" t="str">
        <f>'[13]Daily Roster'!$E254</f>
        <v>M.Tang</v>
      </c>
      <c r="F254" s="56" t="str">
        <f>'[13]Daily Roster'!$F254</f>
        <v>qq</v>
      </c>
      <c r="G254" s="56" t="str">
        <f>'[13]Daily Roster'!$G254</f>
        <v>M.Lu</v>
      </c>
      <c r="H254" s="56" t="str">
        <f>'[13]Daily Roster'!$H254</f>
        <v>Lois</v>
      </c>
      <c r="I254" s="56" t="str">
        <f>'[13]Daily Roster'!$I254</f>
        <v>G.Wang</v>
      </c>
      <c r="J254" s="56" t="str">
        <f>'[13]Daily Roster'!$J254</f>
        <v>G.Wang</v>
      </c>
      <c r="K254" s="56" t="str">
        <f>'[13]Daily Roster'!$K254</f>
        <v>A.Tran</v>
      </c>
      <c r="L254" s="56" t="str">
        <f>'[13]Daily Roster'!$L254</f>
        <v>Therese</v>
      </c>
      <c r="M254" s="56" t="str">
        <f>'[13]Daily Roster'!$M254</f>
        <v>V.Le</v>
      </c>
      <c r="N254" s="56" t="str">
        <f>'[13]Daily Roster'!$N254</f>
        <v>qq</v>
      </c>
      <c r="O254" s="56">
        <f>'[13]Daily Roster'!$O254</f>
        <v>0</v>
      </c>
      <c r="P254" s="56">
        <f>'[13]Daily Roster'!$P254</f>
        <v>0</v>
      </c>
      <c r="Q254" s="56">
        <f>'[13]Daily Roster'!$Q254</f>
        <v>0</v>
      </c>
      <c r="R254" s="56">
        <f>'[13]Daily Roster'!$R254</f>
        <v>0</v>
      </c>
      <c r="S254" s="56">
        <f>'[13]Daily Roster'!$S254</f>
        <v>0</v>
      </c>
      <c r="T254" s="56">
        <f>'[13]Daily Roster'!$T254</f>
        <v>0</v>
      </c>
    </row>
    <row r="255" spans="1:20" x14ac:dyDescent="0.3">
      <c r="A255" s="7">
        <v>43454</v>
      </c>
      <c r="B255" s="1" t="s">
        <v>4</v>
      </c>
      <c r="C255" s="56" t="str">
        <f>'[13]Daily Roster'!$C255</f>
        <v>Obaid</v>
      </c>
      <c r="D255" s="56" t="str">
        <f>'[13]Daily Roster'!$D255</f>
        <v>Berenice</v>
      </c>
      <c r="E255" s="56" t="str">
        <f>'[13]Daily Roster'!$E255</f>
        <v>M.Tang</v>
      </c>
      <c r="F255" s="56" t="str">
        <f>'[13]Daily Roster'!$F255</f>
        <v>Alla</v>
      </c>
      <c r="G255" s="56" t="str">
        <f>'[13]Daily Roster'!$G255</f>
        <v>M.Lu</v>
      </c>
      <c r="H255" s="56" t="str">
        <f>'[13]Daily Roster'!$H255</f>
        <v>K.Josevska</v>
      </c>
      <c r="I255" s="56" t="str">
        <f>'[13]Daily Roster'!$I255</f>
        <v>G.Wang</v>
      </c>
      <c r="J255" s="56" t="str">
        <f>'[13]Daily Roster'!$J255</f>
        <v>S.Rajendra</v>
      </c>
      <c r="K255" s="56" t="str">
        <f>'[13]Daily Roster'!$K255</f>
        <v>Sneha</v>
      </c>
      <c r="L255" s="56" t="str">
        <f>'[13]Daily Roster'!$L255</f>
        <v>Therese</v>
      </c>
      <c r="M255" s="56" t="str">
        <f>'[13]Daily Roster'!$M255</f>
        <v>V.Le</v>
      </c>
      <c r="N255" s="56" t="str">
        <f>'[13]Daily Roster'!$N255</f>
        <v>qq</v>
      </c>
      <c r="O255" s="56">
        <f>'[13]Daily Roster'!$O255</f>
        <v>0</v>
      </c>
      <c r="P255" s="56">
        <f>'[13]Daily Roster'!$P255</f>
        <v>0</v>
      </c>
      <c r="Q255" s="56">
        <f>'[13]Daily Roster'!$Q255</f>
        <v>0</v>
      </c>
      <c r="R255" s="56">
        <f>'[13]Daily Roster'!$R255</f>
        <v>0</v>
      </c>
      <c r="S255" s="56">
        <f>'[13]Daily Roster'!$S255</f>
        <v>0</v>
      </c>
      <c r="T255" s="56">
        <f>'[13]Daily Roster'!$T255</f>
        <v>0</v>
      </c>
    </row>
    <row r="256" spans="1:20" x14ac:dyDescent="0.3">
      <c r="A256" s="7">
        <v>43455</v>
      </c>
      <c r="B256" s="1" t="s">
        <v>5</v>
      </c>
      <c r="C256" s="56" t="str">
        <f>'[13]Daily Roster'!$C256</f>
        <v>Obaid</v>
      </c>
      <c r="D256" s="56" t="str">
        <f>'[13]Daily Roster'!$D256</f>
        <v>Berenice</v>
      </c>
      <c r="E256" s="56" t="str">
        <f>'[13]Daily Roster'!$E256</f>
        <v>M.Tang</v>
      </c>
      <c r="F256" s="56" t="str">
        <f>'[13]Daily Roster'!$F256</f>
        <v>qq</v>
      </c>
      <c r="G256" s="56" t="str">
        <f>'[13]Daily Roster'!$G256</f>
        <v>M.Lu</v>
      </c>
      <c r="H256" s="56" t="str">
        <f>'[13]Daily Roster'!$H256</f>
        <v>K.Josevska</v>
      </c>
      <c r="I256" s="56" t="str">
        <f>'[13]Daily Roster'!$I256</f>
        <v>G.Wang</v>
      </c>
      <c r="J256" s="56" t="str">
        <f>'[13]Daily Roster'!$J256</f>
        <v>S.Rajendra</v>
      </c>
      <c r="K256" s="56" t="str">
        <f>'[13]Daily Roster'!$K256</f>
        <v>A.Tran</v>
      </c>
      <c r="L256" s="56" t="str">
        <f>'[13]Daily Roster'!$L256</f>
        <v>Therese</v>
      </c>
      <c r="M256" s="56" t="str">
        <f>'[13]Daily Roster'!$M256</f>
        <v>V.Le</v>
      </c>
      <c r="N256" s="56" t="str">
        <f>'[13]Daily Roster'!$N256</f>
        <v>qq</v>
      </c>
      <c r="O256" s="56">
        <f>'[13]Daily Roster'!$O256</f>
        <v>0</v>
      </c>
      <c r="P256" s="56">
        <f>'[13]Daily Roster'!$P256</f>
        <v>0</v>
      </c>
      <c r="Q256" s="56">
        <f>'[13]Daily Roster'!$Q256</f>
        <v>0</v>
      </c>
      <c r="R256" s="56">
        <f>'[13]Daily Roster'!$R256</f>
        <v>0</v>
      </c>
      <c r="S256" s="56">
        <f>'[13]Daily Roster'!$S256</f>
        <v>0</v>
      </c>
      <c r="T256" s="56">
        <f>'[13]Daily Roster'!$T256</f>
        <v>0</v>
      </c>
    </row>
    <row r="257" spans="1:20" x14ac:dyDescent="0.3">
      <c r="A257" s="7">
        <v>43458</v>
      </c>
      <c r="B257" s="1" t="s">
        <v>1</v>
      </c>
      <c r="C257" s="56" t="str">
        <f>'[13]Daily Roster'!$C257</f>
        <v>Obaid</v>
      </c>
      <c r="D257" s="56" t="str">
        <f>'[13]Daily Roster'!$D257</f>
        <v>Berenice</v>
      </c>
      <c r="E257" s="56" t="str">
        <f>'[13]Daily Roster'!$E257</f>
        <v>M.Tang</v>
      </c>
      <c r="F257" s="56" t="str">
        <f>'[13]Daily Roster'!$F257</f>
        <v>Alla</v>
      </c>
      <c r="G257" s="56" t="str">
        <f>'[13]Daily Roster'!$G257</f>
        <v>M.Lu</v>
      </c>
      <c r="H257" s="56" t="str">
        <f>'[13]Daily Roster'!$H257</f>
        <v>K.Josevska</v>
      </c>
      <c r="I257" s="56" t="str">
        <f>'[13]Daily Roster'!$I257</f>
        <v>G.Wang</v>
      </c>
      <c r="J257" s="56" t="str">
        <f>'[13]Daily Roster'!$J257</f>
        <v>S.Rajendra</v>
      </c>
      <c r="K257" s="56" t="str">
        <f>'[13]Daily Roster'!$K257</f>
        <v>L.Jedwab</v>
      </c>
      <c r="L257" s="56" t="str">
        <f>'[13]Daily Roster'!$L257</f>
        <v>Therese</v>
      </c>
      <c r="M257" s="56">
        <f>'[13]Daily Roster'!$M257</f>
        <v>0</v>
      </c>
      <c r="N257" s="56" t="str">
        <f>'[13]Daily Roster'!$N257</f>
        <v>Golriz</v>
      </c>
      <c r="O257" s="56">
        <f>'[13]Daily Roster'!$O257</f>
        <v>0</v>
      </c>
      <c r="P257" s="56" t="str">
        <f>'[13]Daily Roster'!$P257</f>
        <v>qq</v>
      </c>
      <c r="Q257" s="56">
        <f>'[13]Daily Roster'!$Q257</f>
        <v>0</v>
      </c>
      <c r="R257" s="56">
        <f>'[13]Daily Roster'!$R257</f>
        <v>0</v>
      </c>
      <c r="S257" s="56">
        <f>'[13]Daily Roster'!$S257</f>
        <v>0</v>
      </c>
      <c r="T257" s="56">
        <f>'[13]Daily Roster'!$T257</f>
        <v>0</v>
      </c>
    </row>
    <row r="258" spans="1:20" x14ac:dyDescent="0.3">
      <c r="A258" s="7">
        <v>43459</v>
      </c>
      <c r="B258" s="1" t="s">
        <v>2</v>
      </c>
      <c r="C258" s="56" t="str">
        <f>'[13]Daily Roster'!$C258</f>
        <v>Public Holiday</v>
      </c>
      <c r="D258" s="56" t="str">
        <f>'[13]Daily Roster'!$D258</f>
        <v>Public Holiday</v>
      </c>
      <c r="E258" s="56" t="str">
        <f>'[13]Daily Roster'!$E258</f>
        <v>Public Holiday</v>
      </c>
      <c r="F258" s="56" t="str">
        <f>'[13]Daily Roster'!$F258</f>
        <v>Public Holiday</v>
      </c>
      <c r="G258" s="56" t="str">
        <f>'[13]Daily Roster'!$G258</f>
        <v>Public Holiday</v>
      </c>
      <c r="H258" s="56" t="str">
        <f>'[13]Daily Roster'!$H258</f>
        <v>Public Holiday</v>
      </c>
      <c r="I258" s="56" t="str">
        <f>'[13]Daily Roster'!$I258</f>
        <v>Public Holiday</v>
      </c>
      <c r="J258" s="56" t="str">
        <f>'[13]Daily Roster'!$J258</f>
        <v>Public Holiday</v>
      </c>
      <c r="K258" s="56" t="str">
        <f>'[13]Daily Roster'!$K258</f>
        <v>Public Holiday</v>
      </c>
      <c r="L258" s="56" t="str">
        <f>'[13]Daily Roster'!$L258</f>
        <v>Public Holiday</v>
      </c>
      <c r="M258" s="56" t="str">
        <f>'[13]Daily Roster'!$M258</f>
        <v>Public Holiday</v>
      </c>
      <c r="N258" s="56" t="str">
        <f>'[13]Daily Roster'!$N258</f>
        <v>Public Holiday</v>
      </c>
      <c r="O258" s="56" t="str">
        <f>'[13]Daily Roster'!$O258</f>
        <v>Public Holiday</v>
      </c>
      <c r="P258" s="56" t="str">
        <f>'[13]Daily Roster'!$P258</f>
        <v>Public Holiday</v>
      </c>
      <c r="Q258" s="56">
        <f>'[13]Daily Roster'!$Q258</f>
        <v>0</v>
      </c>
      <c r="R258" s="56">
        <f>'[13]Daily Roster'!$R258</f>
        <v>0</v>
      </c>
      <c r="S258" s="56">
        <f>'[13]Daily Roster'!$S258</f>
        <v>0</v>
      </c>
      <c r="T258" s="56">
        <f>'[13]Daily Roster'!$T258</f>
        <v>0</v>
      </c>
    </row>
    <row r="259" spans="1:20" x14ac:dyDescent="0.3">
      <c r="A259" s="7">
        <v>43460</v>
      </c>
      <c r="B259" s="1" t="s">
        <v>3</v>
      </c>
      <c r="C259" s="56" t="str">
        <f>'[13]Daily Roster'!$C259</f>
        <v>Public Holiday</v>
      </c>
      <c r="D259" s="56" t="str">
        <f>'[13]Daily Roster'!$D259</f>
        <v>Public Holiday</v>
      </c>
      <c r="E259" s="56" t="str">
        <f>'[13]Daily Roster'!$E259</f>
        <v>Public Holiday</v>
      </c>
      <c r="F259" s="56" t="str">
        <f>'[13]Daily Roster'!$F259</f>
        <v>Public Holiday</v>
      </c>
      <c r="G259" s="56" t="str">
        <f>'[13]Daily Roster'!$G259</f>
        <v>Public Holiday</v>
      </c>
      <c r="H259" s="56" t="str">
        <f>'[13]Daily Roster'!$H259</f>
        <v>Public Holiday</v>
      </c>
      <c r="I259" s="56" t="str">
        <f>'[13]Daily Roster'!$I259</f>
        <v>Public Holiday</v>
      </c>
      <c r="J259" s="56" t="str">
        <f>'[13]Daily Roster'!$J259</f>
        <v>Public Holiday</v>
      </c>
      <c r="K259" s="56" t="str">
        <f>'[13]Daily Roster'!$K259</f>
        <v>Public Holiday</v>
      </c>
      <c r="L259" s="56" t="str">
        <f>'[13]Daily Roster'!$L259</f>
        <v>Public Holiday</v>
      </c>
      <c r="M259" s="56" t="str">
        <f>'[13]Daily Roster'!$M259</f>
        <v>Public Holiday</v>
      </c>
      <c r="N259" s="56" t="str">
        <f>'[13]Daily Roster'!$N259</f>
        <v>Public Holiday</v>
      </c>
      <c r="O259" s="56">
        <f>'[13]Daily Roster'!$O259</f>
        <v>0</v>
      </c>
      <c r="P259" s="56" t="str">
        <f>'[13]Daily Roster'!$P259</f>
        <v>Public Holiday</v>
      </c>
      <c r="Q259" s="56">
        <f>'[13]Daily Roster'!$Q259</f>
        <v>0</v>
      </c>
      <c r="R259" s="56">
        <f>'[13]Daily Roster'!$R259</f>
        <v>0</v>
      </c>
      <c r="S259" s="56">
        <f>'[13]Daily Roster'!$S259</f>
        <v>0</v>
      </c>
      <c r="T259" s="56">
        <f>'[13]Daily Roster'!$T259</f>
        <v>0</v>
      </c>
    </row>
    <row r="260" spans="1:20" x14ac:dyDescent="0.3">
      <c r="A260" s="7">
        <v>43461</v>
      </c>
      <c r="B260" s="1" t="s">
        <v>4</v>
      </c>
      <c r="C260" s="56" t="str">
        <f>'[13]Daily Roster'!$C260</f>
        <v>Obaid</v>
      </c>
      <c r="D260" s="56" t="str">
        <f>'[13]Daily Roster'!$D260</f>
        <v>Berenice</v>
      </c>
      <c r="E260" s="56" t="str">
        <f>'[13]Daily Roster'!$E260</f>
        <v>M.Tang</v>
      </c>
      <c r="F260" s="56" t="str">
        <f>'[13]Daily Roster'!$F260</f>
        <v>Golriz</v>
      </c>
      <c r="G260" s="56" t="str">
        <f>'[13]Daily Roster'!$G260</f>
        <v>M.Lu</v>
      </c>
      <c r="H260" s="56" t="str">
        <f>'[13]Daily Roster'!$H260</f>
        <v>K.Josevska</v>
      </c>
      <c r="I260" s="56" t="str">
        <f>'[13]Daily Roster'!$I260</f>
        <v>G.Wang</v>
      </c>
      <c r="J260" s="56" t="str">
        <f>'[13]Daily Roster'!$J260</f>
        <v>S.Rajendra</v>
      </c>
      <c r="K260" s="56" t="str">
        <f>'[13]Daily Roster'!$K260</f>
        <v>L.Jedwab</v>
      </c>
      <c r="L260" s="56" t="str">
        <f>'[13]Daily Roster'!$L260</f>
        <v>Therese</v>
      </c>
      <c r="M260" s="56">
        <f>'[13]Daily Roster'!$M260</f>
        <v>0</v>
      </c>
      <c r="N260" s="56" t="str">
        <f>'[13]Daily Roster'!$N260</f>
        <v>qq</v>
      </c>
      <c r="O260" s="56">
        <f>'[13]Daily Roster'!$O260</f>
        <v>0</v>
      </c>
      <c r="P260" s="56" t="str">
        <f>'[13]Daily Roster'!$P260</f>
        <v>Noor</v>
      </c>
      <c r="Q260" s="56">
        <f>'[13]Daily Roster'!$Q260</f>
        <v>0</v>
      </c>
      <c r="R260" s="56">
        <f>'[13]Daily Roster'!$R260</f>
        <v>0</v>
      </c>
      <c r="S260" s="56">
        <f>'[13]Daily Roster'!$S260</f>
        <v>0</v>
      </c>
      <c r="T260" s="56">
        <f>'[13]Daily Roster'!$T260</f>
        <v>0</v>
      </c>
    </row>
    <row r="261" spans="1:20" x14ac:dyDescent="0.3">
      <c r="A261" s="7">
        <v>43462</v>
      </c>
      <c r="B261" s="1" t="s">
        <v>5</v>
      </c>
      <c r="C261" s="56" t="str">
        <f>'[13]Daily Roster'!$C261</f>
        <v>Obaid</v>
      </c>
      <c r="D261" s="56" t="str">
        <f>'[13]Daily Roster'!$D261</f>
        <v>Berenice</v>
      </c>
      <c r="E261" s="56" t="str">
        <f>'[13]Daily Roster'!$E261</f>
        <v>M.Tang</v>
      </c>
      <c r="F261" s="56" t="str">
        <f>'[13]Daily Roster'!$F261</f>
        <v>qq</v>
      </c>
      <c r="G261" s="56" t="str">
        <f>'[13]Daily Roster'!$G261</f>
        <v>V.Shen</v>
      </c>
      <c r="H261" s="56" t="str">
        <f>'[13]Daily Roster'!$H261</f>
        <v>K.Josevska</v>
      </c>
      <c r="I261" s="56" t="str">
        <f>'[13]Daily Roster'!$I261</f>
        <v>G.Wang</v>
      </c>
      <c r="J261" s="56" t="str">
        <f>'[13]Daily Roster'!$J261</f>
        <v>S.Rajendra</v>
      </c>
      <c r="K261" s="56" t="str">
        <f>'[13]Daily Roster'!$K261</f>
        <v>L.Jedwab</v>
      </c>
      <c r="L261" s="56" t="str">
        <f>'[13]Daily Roster'!$L261</f>
        <v>Therese</v>
      </c>
      <c r="M261" s="56">
        <f>'[13]Daily Roster'!$M261</f>
        <v>0</v>
      </c>
      <c r="N261" s="56" t="str">
        <f>'[13]Daily Roster'!$N261</f>
        <v>Golriz</v>
      </c>
      <c r="O261" s="56">
        <f>'[13]Daily Roster'!$O261</f>
        <v>0</v>
      </c>
      <c r="P261" s="56" t="str">
        <f>'[13]Daily Roster'!$P261</f>
        <v>qq</v>
      </c>
      <c r="Q261" s="56">
        <f>'[13]Daily Roster'!$Q261</f>
        <v>0</v>
      </c>
      <c r="R261" s="56">
        <f>'[13]Daily Roster'!$R261</f>
        <v>0</v>
      </c>
      <c r="S261" s="56">
        <f>'[13]Daily Roster'!$S261</f>
        <v>0</v>
      </c>
      <c r="T261" s="56">
        <f>'[13]Daily Roster'!$T261</f>
        <v>0</v>
      </c>
    </row>
    <row r="262" spans="1:20" x14ac:dyDescent="0.3">
      <c r="A262" s="7">
        <v>43465</v>
      </c>
      <c r="B262" s="1" t="s">
        <v>1</v>
      </c>
      <c r="C262" s="56" t="str">
        <f>'[13]Daily Roster'!$C262</f>
        <v>Obaid</v>
      </c>
      <c r="D262" s="56" t="str">
        <f>'[13]Daily Roster'!$D262</f>
        <v>Berenice</v>
      </c>
      <c r="E262" s="56" t="str">
        <f>'[13]Daily Roster'!$E262</f>
        <v>M.Tang</v>
      </c>
      <c r="F262" s="56" t="str">
        <f>'[13]Daily Roster'!$F262</f>
        <v>Alla</v>
      </c>
      <c r="G262" s="56" t="str">
        <f>'[13]Daily Roster'!$G262</f>
        <v>Li-Ling</v>
      </c>
      <c r="H262" s="56" t="str">
        <f>'[13]Daily Roster'!$H262</f>
        <v>K.Josevska</v>
      </c>
      <c r="I262" s="56" t="str">
        <f>'[13]Daily Roster'!$I262</f>
        <v>G.Wang</v>
      </c>
      <c r="J262" s="56" t="str">
        <f>'[13]Daily Roster'!$J262</f>
        <v>S.Rajendra</v>
      </c>
      <c r="K262" s="56" t="str">
        <f>'[13]Daily Roster'!$K262</f>
        <v>L.Jedwab</v>
      </c>
      <c r="L262" s="56" t="str">
        <f>'[13]Daily Roster'!$L262</f>
        <v>Therese</v>
      </c>
      <c r="M262" s="56">
        <f>'[13]Daily Roster'!$M262</f>
        <v>0</v>
      </c>
      <c r="N262" s="56" t="str">
        <f>'[13]Daily Roster'!$N262</f>
        <v>Golriz</v>
      </c>
      <c r="O262" s="56">
        <f>'[13]Daily Roster'!$O262</f>
        <v>0</v>
      </c>
      <c r="P262" s="56">
        <f>'[13]Daily Roster'!$P262</f>
        <v>0</v>
      </c>
      <c r="Q262" s="56">
        <f>'[13]Daily Roster'!$Q262</f>
        <v>0</v>
      </c>
      <c r="R262" s="56">
        <f>'[13]Daily Roster'!$R262</f>
        <v>0</v>
      </c>
      <c r="S262" s="56">
        <f>'[13]Daily Roster'!$S262</f>
        <v>0</v>
      </c>
      <c r="T262" s="56">
        <f>'[13]Daily Roster'!$T262</f>
        <v>0</v>
      </c>
    </row>
    <row r="263" spans="1:20" x14ac:dyDescent="0.3">
      <c r="A263" s="7">
        <v>43466</v>
      </c>
      <c r="B263" s="1" t="s">
        <v>2</v>
      </c>
      <c r="C263" s="56" t="str">
        <f>'[13]Daily Roster'!$C263</f>
        <v>Obaid</v>
      </c>
      <c r="D263" s="56" t="str">
        <f>'[13]Daily Roster'!$D263</f>
        <v>Berenice</v>
      </c>
      <c r="E263" s="56" t="str">
        <f>'[13]Daily Roster'!$E263</f>
        <v>Golriz</v>
      </c>
      <c r="F263" s="56" t="str">
        <f>'[13]Daily Roster'!$F263</f>
        <v>Alla</v>
      </c>
      <c r="G263" s="56" t="str">
        <f>'[13]Daily Roster'!$G263</f>
        <v>M.Lu</v>
      </c>
      <c r="H263" s="56" t="str">
        <f>'[13]Daily Roster'!$H263</f>
        <v>K.Josevska</v>
      </c>
      <c r="I263" s="56" t="str">
        <f>'[13]Daily Roster'!$I263</f>
        <v>G.Wang</v>
      </c>
      <c r="J263" s="56" t="str">
        <f>'[13]Daily Roster'!$J263</f>
        <v>S.Rajendra</v>
      </c>
      <c r="K263" s="56" t="str">
        <f>'[13]Daily Roster'!$K263</f>
        <v>L.Jedwab</v>
      </c>
      <c r="L263" s="56" t="str">
        <f>'[13]Daily Roster'!$L263</f>
        <v>Therese</v>
      </c>
      <c r="M263" s="56">
        <f>'[13]Daily Roster'!$M263</f>
        <v>0</v>
      </c>
      <c r="N263" s="56">
        <f>'[13]Daily Roster'!$N263</f>
        <v>0</v>
      </c>
      <c r="O263" s="56">
        <f>'[13]Daily Roster'!$O263</f>
        <v>0</v>
      </c>
      <c r="P263" s="56">
        <f>'[13]Daily Roster'!$P263</f>
        <v>0</v>
      </c>
      <c r="Q263" s="56">
        <f>'[13]Daily Roster'!$Q263</f>
        <v>0</v>
      </c>
      <c r="R263" s="56">
        <f>'[13]Daily Roster'!$R263</f>
        <v>0</v>
      </c>
      <c r="S263" s="56">
        <f>'[13]Daily Roster'!$S263</f>
        <v>0</v>
      </c>
      <c r="T263" s="56">
        <f>'[13]Daily Roster'!$T263</f>
        <v>0</v>
      </c>
    </row>
    <row r="264" spans="1:20" x14ac:dyDescent="0.3">
      <c r="A264" s="7">
        <v>43467</v>
      </c>
      <c r="B264" s="1" t="s">
        <v>3</v>
      </c>
      <c r="C264" s="56" t="str">
        <f>'[13]Daily Roster'!$C264</f>
        <v>Obaid</v>
      </c>
      <c r="D264" s="56" t="str">
        <f>'[13]Daily Roster'!$D264</f>
        <v>Berenice</v>
      </c>
      <c r="E264" s="56" t="str">
        <f>'[13]Daily Roster'!$E264</f>
        <v>M.Tang</v>
      </c>
      <c r="F264" s="56" t="str">
        <f>'[13]Daily Roster'!$F264</f>
        <v>qq</v>
      </c>
      <c r="G264" s="56" t="str">
        <f>'[13]Daily Roster'!$G264</f>
        <v>M.Lu</v>
      </c>
      <c r="H264" s="56" t="str">
        <f>'[13]Daily Roster'!$H264</f>
        <v>K.Josevska</v>
      </c>
      <c r="I264" s="56" t="str">
        <f>'[13]Daily Roster'!$I264</f>
        <v>G.Wang</v>
      </c>
      <c r="J264" s="56" t="str">
        <f>'[13]Daily Roster'!$J264</f>
        <v>G.Wang</v>
      </c>
      <c r="K264" s="56" t="str">
        <f>'[13]Daily Roster'!$K264</f>
        <v>L.Jedwab</v>
      </c>
      <c r="L264" s="56" t="str">
        <f>'[13]Daily Roster'!$L264</f>
        <v>Therese</v>
      </c>
      <c r="M264" s="56">
        <f>'[13]Daily Roster'!$M264</f>
        <v>0</v>
      </c>
      <c r="N264" s="56">
        <f>'[13]Daily Roster'!$N264</f>
        <v>0</v>
      </c>
      <c r="O264" s="56">
        <f>'[13]Daily Roster'!$O264</f>
        <v>0</v>
      </c>
      <c r="P264" s="56">
        <f>'[13]Daily Roster'!$P264</f>
        <v>0</v>
      </c>
      <c r="Q264" s="56">
        <f>'[13]Daily Roster'!$Q264</f>
        <v>0</v>
      </c>
      <c r="R264" s="56">
        <f>'[13]Daily Roster'!$R264</f>
        <v>0</v>
      </c>
      <c r="S264" s="56">
        <f>'[13]Daily Roster'!$S264</f>
        <v>0</v>
      </c>
      <c r="T264" s="56">
        <f>'[13]Daily Roster'!$T264</f>
        <v>0</v>
      </c>
    </row>
    <row r="265" spans="1:20" x14ac:dyDescent="0.3">
      <c r="A265" s="7">
        <v>43468</v>
      </c>
      <c r="B265" s="1" t="s">
        <v>4</v>
      </c>
      <c r="C265" s="56" t="str">
        <f>'[13]Daily Roster'!$C265</f>
        <v>Obaid</v>
      </c>
      <c r="D265" s="56" t="str">
        <f>'[13]Daily Roster'!$D265</f>
        <v>Berenice</v>
      </c>
      <c r="E265" s="56" t="str">
        <f>'[13]Daily Roster'!$E265</f>
        <v>M.Tang</v>
      </c>
      <c r="F265" s="56" t="str">
        <f>'[13]Daily Roster'!$F265</f>
        <v>Alla</v>
      </c>
      <c r="G265" s="56" t="str">
        <f>'[13]Daily Roster'!$G265</f>
        <v>M.Lu</v>
      </c>
      <c r="H265" s="56" t="str">
        <f>'[13]Daily Roster'!$H265</f>
        <v>K.Josevska</v>
      </c>
      <c r="I265" s="56" t="str">
        <f>'[13]Daily Roster'!$I265</f>
        <v>G.Wang</v>
      </c>
      <c r="J265" s="56" t="str">
        <f>'[13]Daily Roster'!$J265</f>
        <v>S.Rajendra</v>
      </c>
      <c r="K265" s="56" t="str">
        <f>'[13]Daily Roster'!$K265</f>
        <v>L.Jedwab</v>
      </c>
      <c r="L265" s="56" t="str">
        <f>'[13]Daily Roster'!$L265</f>
        <v>Therese</v>
      </c>
      <c r="M265" s="56">
        <f>'[13]Daily Roster'!$M265</f>
        <v>0</v>
      </c>
      <c r="N265" s="56">
        <f>'[13]Daily Roster'!$N265</f>
        <v>0</v>
      </c>
      <c r="O265" s="56">
        <f>'[13]Daily Roster'!$O265</f>
        <v>0</v>
      </c>
      <c r="P265" s="56">
        <f>'[13]Daily Roster'!$P265</f>
        <v>0</v>
      </c>
      <c r="Q265" s="56">
        <f>'[13]Daily Roster'!$Q265</f>
        <v>0</v>
      </c>
      <c r="R265" s="56">
        <f>'[13]Daily Roster'!$R265</f>
        <v>0</v>
      </c>
      <c r="S265" s="56">
        <f>'[13]Daily Roster'!$S265</f>
        <v>0</v>
      </c>
      <c r="T265" s="56">
        <f>'[13]Daily Roster'!$T265</f>
        <v>0</v>
      </c>
    </row>
    <row r="266" spans="1:20" x14ac:dyDescent="0.3">
      <c r="A266" s="7">
        <v>43469</v>
      </c>
      <c r="B266" s="1" t="s">
        <v>5</v>
      </c>
      <c r="C266" s="56" t="str">
        <f>'[13]Daily Roster'!$C266</f>
        <v>Obaid</v>
      </c>
      <c r="D266" s="56" t="str">
        <f>'[13]Daily Roster'!$D266</f>
        <v>Berenice</v>
      </c>
      <c r="E266" s="56" t="str">
        <f>'[13]Daily Roster'!$E266</f>
        <v>M.Tang</v>
      </c>
      <c r="F266" s="56" t="str">
        <f>'[13]Daily Roster'!$F266</f>
        <v>qq</v>
      </c>
      <c r="G266" s="56" t="str">
        <f>'[13]Daily Roster'!$G266</f>
        <v>M.Lu</v>
      </c>
      <c r="H266" s="56" t="str">
        <f>'[13]Daily Roster'!$H266</f>
        <v>K.Josevska</v>
      </c>
      <c r="I266" s="56" t="str">
        <f>'[13]Daily Roster'!$I266</f>
        <v>G.Wang</v>
      </c>
      <c r="J266" s="56" t="str">
        <f>'[13]Daily Roster'!$J266</f>
        <v>S.Rajendra</v>
      </c>
      <c r="K266" s="56" t="str">
        <f>'[13]Daily Roster'!$K266</f>
        <v>L.Jedwab</v>
      </c>
      <c r="L266" s="56" t="str">
        <f>'[13]Daily Roster'!$L266</f>
        <v>Therese</v>
      </c>
      <c r="M266" s="56">
        <f>'[13]Daily Roster'!$M266</f>
        <v>0</v>
      </c>
      <c r="N266" s="56">
        <f>'[13]Daily Roster'!$N266</f>
        <v>0</v>
      </c>
      <c r="O266" s="56">
        <f>'[13]Daily Roster'!$O266</f>
        <v>0</v>
      </c>
      <c r="P266" s="56">
        <f>'[13]Daily Roster'!$P266</f>
        <v>0</v>
      </c>
      <c r="Q266" s="56">
        <f>'[13]Daily Roster'!$Q266</f>
        <v>0</v>
      </c>
      <c r="R266" s="56">
        <f>'[13]Daily Roster'!$R266</f>
        <v>0</v>
      </c>
      <c r="S266" s="56">
        <f>'[13]Daily Roster'!$S266</f>
        <v>0</v>
      </c>
      <c r="T266" s="56">
        <f>'[13]Daily Roster'!$T266</f>
        <v>0</v>
      </c>
    </row>
    <row r="267" spans="1:20" x14ac:dyDescent="0.3">
      <c r="A267" s="7">
        <v>43472</v>
      </c>
      <c r="B267" s="1" t="s">
        <v>1</v>
      </c>
      <c r="C267" s="56">
        <f>'[13]Daily Roster'!$C267</f>
        <v>0</v>
      </c>
      <c r="D267" s="56">
        <f>'[13]Daily Roster'!$D267</f>
        <v>0</v>
      </c>
      <c r="E267" s="56">
        <f>'[13]Daily Roster'!$E267</f>
        <v>0</v>
      </c>
      <c r="F267" s="56">
        <f>'[13]Daily Roster'!$F267</f>
        <v>0</v>
      </c>
      <c r="G267" s="56">
        <f>'[13]Daily Roster'!$G267</f>
        <v>0</v>
      </c>
      <c r="H267" s="56">
        <f>'[13]Daily Roster'!$H267</f>
        <v>0</v>
      </c>
      <c r="I267" s="56">
        <f>'[13]Daily Roster'!$I267</f>
        <v>0</v>
      </c>
      <c r="J267" s="56">
        <f>'[13]Daily Roster'!$J267</f>
        <v>0</v>
      </c>
      <c r="K267" s="56">
        <f>'[13]Daily Roster'!$K267</f>
        <v>0</v>
      </c>
      <c r="L267" s="56">
        <f>'[13]Daily Roster'!$L267</f>
        <v>0</v>
      </c>
      <c r="M267" s="56">
        <f>'[13]Daily Roster'!$M267</f>
        <v>0</v>
      </c>
      <c r="N267" s="56">
        <f>'[13]Daily Roster'!$N267</f>
        <v>0</v>
      </c>
      <c r="O267" s="56">
        <f>'[13]Daily Roster'!$O267</f>
        <v>0</v>
      </c>
      <c r="P267" s="56">
        <f>'[13]Daily Roster'!$P267</f>
        <v>0</v>
      </c>
      <c r="Q267" s="56">
        <f>'[13]Daily Roster'!$Q267</f>
        <v>0</v>
      </c>
      <c r="R267" s="56">
        <f>'[13]Daily Roster'!$R267</f>
        <v>0</v>
      </c>
      <c r="S267" s="56">
        <f>'[13]Daily Roster'!$S267</f>
        <v>0</v>
      </c>
      <c r="T267" s="56">
        <f>'[13]Daily Roster'!$T267</f>
        <v>0</v>
      </c>
    </row>
    <row r="268" spans="1:20" x14ac:dyDescent="0.3">
      <c r="A268" s="7">
        <v>43473</v>
      </c>
      <c r="B268" s="1" t="s">
        <v>2</v>
      </c>
      <c r="C268" s="56">
        <f>'[13]Daily Roster'!$C268</f>
        <v>0</v>
      </c>
      <c r="D268" s="56">
        <f>'[13]Daily Roster'!$D268</f>
        <v>0</v>
      </c>
      <c r="E268" s="56">
        <f>'[13]Daily Roster'!$E268</f>
        <v>0</v>
      </c>
      <c r="F268" s="56">
        <f>'[13]Daily Roster'!$F268</f>
        <v>0</v>
      </c>
      <c r="G268" s="56">
        <f>'[13]Daily Roster'!$G268</f>
        <v>0</v>
      </c>
      <c r="H268" s="56">
        <f>'[13]Daily Roster'!$H268</f>
        <v>0</v>
      </c>
      <c r="I268" s="56">
        <f>'[13]Daily Roster'!$I268</f>
        <v>0</v>
      </c>
      <c r="J268" s="56">
        <f>'[13]Daily Roster'!$J268</f>
        <v>0</v>
      </c>
      <c r="K268" s="56">
        <f>'[13]Daily Roster'!$K268</f>
        <v>0</v>
      </c>
      <c r="L268" s="56">
        <f>'[13]Daily Roster'!$L268</f>
        <v>0</v>
      </c>
      <c r="M268" s="56">
        <f>'[13]Daily Roster'!$M268</f>
        <v>0</v>
      </c>
      <c r="N268" s="56">
        <f>'[13]Daily Roster'!$N268</f>
        <v>0</v>
      </c>
      <c r="O268" s="56">
        <f>'[13]Daily Roster'!$O268</f>
        <v>0</v>
      </c>
      <c r="P268" s="56">
        <f>'[13]Daily Roster'!$P268</f>
        <v>0</v>
      </c>
      <c r="Q268" s="56">
        <f>'[13]Daily Roster'!$Q268</f>
        <v>0</v>
      </c>
      <c r="R268" s="56">
        <f>'[13]Daily Roster'!$R268</f>
        <v>0</v>
      </c>
      <c r="S268" s="56">
        <f>'[13]Daily Roster'!$S268</f>
        <v>0</v>
      </c>
      <c r="T268" s="56">
        <f>'[13]Daily Roster'!$T268</f>
        <v>0</v>
      </c>
    </row>
    <row r="269" spans="1:20" x14ac:dyDescent="0.3">
      <c r="A269" s="7"/>
    </row>
    <row r="270" spans="1:20" x14ac:dyDescent="0.3">
      <c r="A270" s="7"/>
    </row>
    <row r="271" spans="1:20" x14ac:dyDescent="0.3">
      <c r="A271" s="7"/>
    </row>
    <row r="272" spans="1:20" x14ac:dyDescent="0.3">
      <c r="A272" s="7"/>
      <c r="B272" s="62" t="s">
        <v>75</v>
      </c>
    </row>
    <row r="273" spans="1:2" x14ac:dyDescent="0.3">
      <c r="A273" s="7"/>
      <c r="B273" s="62" t="s">
        <v>76</v>
      </c>
    </row>
    <row r="274" spans="1:2" x14ac:dyDescent="0.3">
      <c r="B274" s="62" t="s">
        <v>77</v>
      </c>
    </row>
    <row r="275" spans="1:2" x14ac:dyDescent="0.3">
      <c r="B275" s="62" t="s">
        <v>78</v>
      </c>
    </row>
    <row r="276" spans="1:2" x14ac:dyDescent="0.3">
      <c r="B276" s="62" t="s">
        <v>79</v>
      </c>
    </row>
    <row r="277" spans="1:2" x14ac:dyDescent="0.3">
      <c r="B277" s="62" t="s">
        <v>80</v>
      </c>
    </row>
    <row r="278" spans="1:2" x14ac:dyDescent="0.3">
      <c r="B278" s="62" t="s">
        <v>81</v>
      </c>
    </row>
    <row r="279" spans="1:2" x14ac:dyDescent="0.3">
      <c r="B279" s="62" t="s">
        <v>82</v>
      </c>
    </row>
    <row r="280" spans="1:2" x14ac:dyDescent="0.3">
      <c r="B280" s="62" t="s">
        <v>83</v>
      </c>
    </row>
    <row r="281" spans="1:2" x14ac:dyDescent="0.3">
      <c r="B281" s="62" t="s">
        <v>84</v>
      </c>
    </row>
    <row r="282" spans="1:2" x14ac:dyDescent="0.3">
      <c r="B282" s="62" t="s">
        <v>85</v>
      </c>
    </row>
  </sheetData>
  <conditionalFormatting sqref="R269:S1048576 T2:XFD1048576 C1:XFD1 C2:P1048576 Q2:T268">
    <cfRule type="containsText" dxfId="9" priority="52" operator="containsText" text="blank">
      <formula>NOT(ISERROR(SEARCH("blank",C1)))</formula>
    </cfRule>
  </conditionalFormatting>
  <conditionalFormatting sqref="Q269:Q1048576">
    <cfRule type="containsText" dxfId="8" priority="37" operator="containsText" text="blank">
      <formula>NOT(ISERROR(SEARCH("blank",Q269)))</formula>
    </cfRule>
  </conditionalFormatting>
  <conditionalFormatting sqref="A1:B2 B3:B268 A3:A273">
    <cfRule type="containsText" dxfId="7" priority="1" operator="containsText" text="qq">
      <formula>NOT(ISERROR(SEARCH("qq",A1)))</formula>
    </cfRule>
    <cfRule type="containsText" dxfId="6" priority="2" operator="containsText" text="Public Holiday">
      <formula>NOT(ISERROR(SEARCH("Public Holiday",A1)))</formula>
    </cfRule>
    <cfRule type="containsText" dxfId="5" priority="3" operator="containsText" text="blank">
      <formula>NOT(ISERROR(SEARCH("blank",A1)))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5"/>
  <sheetViews>
    <sheetView zoomScaleNormal="100" workbookViewId="0">
      <pane xSplit="1" topLeftCell="B1" activePane="topRight" state="frozen"/>
      <selection pane="topRight" activeCell="A25" sqref="A25"/>
    </sheetView>
  </sheetViews>
  <sheetFormatPr defaultRowHeight="16.5" x14ac:dyDescent="0.3"/>
  <cols>
    <col min="1" max="1" width="10.875" style="8" bestFit="1" customWidth="1"/>
    <col min="2" max="2" width="10" bestFit="1" customWidth="1"/>
    <col min="3" max="8" width="11.875" bestFit="1" customWidth="1"/>
    <col min="9" max="10" width="11.875" customWidth="1"/>
    <col min="11" max="11" width="17.375" bestFit="1" customWidth="1"/>
    <col min="12" max="12" width="11.875" customWidth="1"/>
    <col min="13" max="13" width="11.875" bestFit="1" customWidth="1"/>
    <col min="14" max="16" width="11.875" style="5" bestFit="1" customWidth="1"/>
    <col min="17" max="20" width="11.875" bestFit="1" customWidth="1"/>
    <col min="21" max="21" width="12.625" bestFit="1" customWidth="1"/>
    <col min="22" max="23" width="11.875" bestFit="1" customWidth="1"/>
    <col min="24" max="24" width="12.375" bestFit="1" customWidth="1"/>
    <col min="25" max="26" width="11.875" bestFit="1" customWidth="1"/>
    <col min="27" max="27" width="9" style="55"/>
  </cols>
  <sheetData>
    <row r="1" spans="1:27" s="115" customFormat="1" x14ac:dyDescent="0.3">
      <c r="A1" s="145"/>
      <c r="B1" s="146"/>
      <c r="C1" s="147" t="str">
        <f>'[14]Daily Roster'!$C1</f>
        <v>SM Cover</v>
      </c>
      <c r="D1" s="147" t="str">
        <f>'[14]Daily Roster'!$D1</f>
        <v>Disp Cover</v>
      </c>
      <c r="E1" s="147" t="str">
        <f>'[14]Daily Roster'!$E1</f>
        <v>DN Cover</v>
      </c>
      <c r="F1" s="147" t="str">
        <f>'[14]Daily Roster'!$F1</f>
        <v>Disp Cover</v>
      </c>
      <c r="G1" s="147" t="str">
        <f>'[14]Daily Roster'!$G1</f>
        <v>CC Cover</v>
      </c>
      <c r="H1" s="147" t="str">
        <f>'[14]Daily Roster'!$H1</f>
        <v>HOMR Cover</v>
      </c>
      <c r="I1" s="147" t="str">
        <f>'[14]Daily Roster'!$I1</f>
        <v>MCH Cover</v>
      </c>
      <c r="J1" s="147" t="str">
        <f>'[14]Daily Roster'!$J1</f>
        <v>MCH Pharm</v>
      </c>
      <c r="K1" s="147" t="str">
        <f>'[14]Daily Roster'!$K1</f>
        <v>As Cover</v>
      </c>
      <c r="L1" s="147" t="str">
        <f>'[14]Daily Roster'!$L1</f>
        <v>GM Cover</v>
      </c>
      <c r="M1" s="153" t="str">
        <f>'[14]Daily Roster'!$M1</f>
        <v>Spare</v>
      </c>
      <c r="N1" s="153" t="str">
        <f>'[14]Daily Roster'!$N1</f>
        <v>Spare</v>
      </c>
      <c r="O1" s="153" t="str">
        <f>'[14]Daily Roster'!$O1</f>
        <v>Spare</v>
      </c>
      <c r="P1" s="153" t="str">
        <f>'[14]Daily Roster'!$P1</f>
        <v>Spare</v>
      </c>
      <c r="Q1" s="153" t="str">
        <f>'[14]Daily Roster'!$Q1</f>
        <v>Spare</v>
      </c>
      <c r="R1" s="153" t="str">
        <f>'[14]Daily Roster'!$R1</f>
        <v>Spare</v>
      </c>
      <c r="S1" s="153" t="str">
        <f>'[14]Daily Roster'!$S1</f>
        <v>Spare</v>
      </c>
      <c r="T1" s="153" t="str">
        <f>'[14]Daily Roster'!$T1</f>
        <v>Spare</v>
      </c>
      <c r="U1" s="153" t="str">
        <f>'[14]Daily Roster'!$U1</f>
        <v>Spare</v>
      </c>
      <c r="V1" s="153" t="str">
        <f>'[14]Daily Roster'!$V1</f>
        <v>Spare</v>
      </c>
      <c r="W1" s="153" t="str">
        <f>'[14]Daily Roster'!$W1</f>
        <v>Spare</v>
      </c>
      <c r="X1" s="153" t="str">
        <f>'[14]Daily Roster'!$X1</f>
        <v>Spare</v>
      </c>
      <c r="Y1" s="153" t="str">
        <f>'[14]Daily Roster'!$Y1</f>
        <v>Spare</v>
      </c>
      <c r="Z1" s="153" t="str">
        <f>'[14]Daily Roster'!$Z1</f>
        <v>Spare</v>
      </c>
      <c r="AA1" s="148"/>
    </row>
    <row r="2" spans="1:27" hidden="1" x14ac:dyDescent="0.3">
      <c r="A2" s="149">
        <v>43466</v>
      </c>
      <c r="B2" s="150" t="s">
        <v>1</v>
      </c>
      <c r="C2" s="154" t="str">
        <f>'[14]Daily Roster'!$C2</f>
        <v>Public Holiday</v>
      </c>
      <c r="D2" s="154">
        <f>'[14]Daily Roster'!$D2</f>
        <v>0</v>
      </c>
      <c r="E2" s="154">
        <f>'[14]Daily Roster'!$E2</f>
        <v>0</v>
      </c>
      <c r="F2" s="154">
        <f>'[14]Daily Roster'!$F2</f>
        <v>0</v>
      </c>
      <c r="G2" s="154">
        <f>'[14]Daily Roster'!$G2</f>
        <v>0</v>
      </c>
      <c r="H2" s="154">
        <f>'[14]Daily Roster'!$H2</f>
        <v>0</v>
      </c>
      <c r="I2" s="154">
        <f>'[14]Daily Roster'!$I2</f>
        <v>0</v>
      </c>
      <c r="J2" s="154">
        <f>'[14]Daily Roster'!$J2</f>
        <v>0</v>
      </c>
      <c r="K2" s="154">
        <f>'[14]Daily Roster'!$K2</f>
        <v>0</v>
      </c>
      <c r="L2" s="154" t="str">
        <f>'[14]Daily Roster'!$L2</f>
        <v>Public Holiday</v>
      </c>
      <c r="M2" s="155" t="str">
        <f>'[14]Daily Roster'!$M2</f>
        <v>public holiday</v>
      </c>
      <c r="N2" s="155" t="str">
        <f>'[14]Daily Roster'!$N2</f>
        <v>public holiday</v>
      </c>
      <c r="O2" s="155" t="str">
        <f>'[14]Daily Roster'!$O2</f>
        <v>public holiday</v>
      </c>
      <c r="P2" s="155" t="str">
        <f>'[14]Daily Roster'!$P2</f>
        <v>public holiday</v>
      </c>
      <c r="Q2" s="155" t="str">
        <f>'[14]Daily Roster'!$Q2</f>
        <v>public holiday</v>
      </c>
      <c r="R2" s="155" t="str">
        <f>'[14]Daily Roster'!$R2</f>
        <v>public holiday</v>
      </c>
      <c r="S2" s="155" t="str">
        <f>'[14]Daily Roster'!$S2</f>
        <v>public holiday</v>
      </c>
      <c r="T2" s="155" t="str">
        <f>'[14]Daily Roster'!$T2</f>
        <v>public holiday</v>
      </c>
      <c r="U2" s="155" t="str">
        <f>'[14]Daily Roster'!$U2</f>
        <v>public holiday</v>
      </c>
      <c r="V2" s="155" t="str">
        <f>'[14]Daily Roster'!$V2</f>
        <v>public holiday</v>
      </c>
      <c r="W2" s="155" t="str">
        <f>'[14]Daily Roster'!$W2</f>
        <v>public holiday</v>
      </c>
      <c r="X2" s="155" t="str">
        <f>'[14]Daily Roster'!$X2</f>
        <v>public holiday</v>
      </c>
      <c r="Y2" s="155" t="str">
        <f>'[14]Daily Roster'!$Y2</f>
        <v>public holiday</v>
      </c>
      <c r="Z2" s="155" t="str">
        <f>'[14]Daily Roster'!$Z2</f>
        <v>public holiday</v>
      </c>
      <c r="AA2" s="151"/>
    </row>
    <row r="3" spans="1:27" hidden="1" x14ac:dyDescent="0.3">
      <c r="A3" s="149">
        <v>43467</v>
      </c>
      <c r="B3" s="150" t="s">
        <v>2</v>
      </c>
      <c r="C3" s="154">
        <f>'[14]Daily Roster'!$C3</f>
        <v>0</v>
      </c>
      <c r="D3" s="154">
        <f>'[14]Daily Roster'!$D3</f>
        <v>0</v>
      </c>
      <c r="E3" s="154">
        <f>'[14]Daily Roster'!$E3</f>
        <v>0</v>
      </c>
      <c r="F3" s="154">
        <f>'[14]Daily Roster'!$F3</f>
        <v>0</v>
      </c>
      <c r="G3" s="154">
        <f>'[14]Daily Roster'!$G3</f>
        <v>0</v>
      </c>
      <c r="H3" s="154">
        <f>'[14]Daily Roster'!$H3</f>
        <v>0</v>
      </c>
      <c r="I3" s="154">
        <f>'[14]Daily Roster'!$I3</f>
        <v>0</v>
      </c>
      <c r="J3" s="154">
        <f>'[14]Daily Roster'!$J3</f>
        <v>0</v>
      </c>
      <c r="K3" s="154">
        <f>'[14]Daily Roster'!$K3</f>
        <v>0</v>
      </c>
      <c r="L3" s="154" t="str">
        <f>'[14]Daily Roster'!$L3</f>
        <v>qq</v>
      </c>
      <c r="M3" s="155" t="str">
        <f>'[14]Daily Roster'!$M3</f>
        <v>qq</v>
      </c>
      <c r="N3" s="155" t="str">
        <f>'[14]Daily Roster'!$N3</f>
        <v>qq</v>
      </c>
      <c r="O3" s="155" t="str">
        <f>'[14]Daily Roster'!$O3</f>
        <v>qq</v>
      </c>
      <c r="P3" s="155" t="str">
        <f>'[14]Daily Roster'!$P3</f>
        <v>qq</v>
      </c>
      <c r="Q3" s="155" t="str">
        <f>'[14]Daily Roster'!$Q3</f>
        <v>qq</v>
      </c>
      <c r="R3" s="155" t="str">
        <f>'[14]Daily Roster'!$R3</f>
        <v>qq</v>
      </c>
      <c r="S3" s="155" t="str">
        <f>'[14]Daily Roster'!$S3</f>
        <v>qq</v>
      </c>
      <c r="T3" s="155" t="str">
        <f>'[14]Daily Roster'!$T3</f>
        <v>qq</v>
      </c>
      <c r="U3" s="155" t="str">
        <f>'[14]Daily Roster'!$U3</f>
        <v>qq</v>
      </c>
      <c r="V3" s="155" t="str">
        <f>'[14]Daily Roster'!$V3</f>
        <v>qq</v>
      </c>
      <c r="W3" s="155" t="str">
        <f>'[14]Daily Roster'!$W3</f>
        <v>qq</v>
      </c>
      <c r="X3" s="155" t="str">
        <f>'[14]Daily Roster'!$X3</f>
        <v>qq</v>
      </c>
      <c r="Y3" s="155" t="str">
        <f>'[14]Daily Roster'!$Y3</f>
        <v>qq</v>
      </c>
      <c r="Z3" s="155" t="str">
        <f>'[14]Daily Roster'!$Z3</f>
        <v>qq</v>
      </c>
      <c r="AA3" s="152"/>
    </row>
    <row r="4" spans="1:27" hidden="1" x14ac:dyDescent="0.3">
      <c r="A4" s="149">
        <v>43468</v>
      </c>
      <c r="B4" s="150" t="s">
        <v>3</v>
      </c>
      <c r="C4" s="154">
        <f>'[14]Daily Roster'!$C4</f>
        <v>0</v>
      </c>
      <c r="D4" s="154">
        <f>'[14]Daily Roster'!$D4</f>
        <v>0</v>
      </c>
      <c r="E4" s="154">
        <f>'[14]Daily Roster'!$E4</f>
        <v>0</v>
      </c>
      <c r="F4" s="154">
        <f>'[14]Daily Roster'!$F4</f>
        <v>0</v>
      </c>
      <c r="G4" s="154">
        <f>'[14]Daily Roster'!$G4</f>
        <v>0</v>
      </c>
      <c r="H4" s="154">
        <f>'[14]Daily Roster'!$H4</f>
        <v>0</v>
      </c>
      <c r="I4" s="154">
        <f>'[14]Daily Roster'!$I4</f>
        <v>0</v>
      </c>
      <c r="J4" s="154">
        <f>'[14]Daily Roster'!$J4</f>
        <v>0</v>
      </c>
      <c r="K4" s="154">
        <f>'[14]Daily Roster'!$K4</f>
        <v>0</v>
      </c>
      <c r="L4" s="154" t="str">
        <f>'[14]Daily Roster'!$L4</f>
        <v>qq</v>
      </c>
      <c r="M4" s="155" t="str">
        <f>'[14]Daily Roster'!$M4</f>
        <v>Meghana</v>
      </c>
      <c r="N4" s="155" t="str">
        <f>'[14]Daily Roster'!$N4</f>
        <v>qq</v>
      </c>
      <c r="O4" s="155" t="str">
        <f>'[14]Daily Roster'!$O4</f>
        <v>qq</v>
      </c>
      <c r="P4" s="155" t="str">
        <f>'[14]Daily Roster'!$P4</f>
        <v>qq</v>
      </c>
      <c r="Q4" s="155" t="str">
        <f>'[14]Daily Roster'!$Q4</f>
        <v>qq</v>
      </c>
      <c r="R4" s="155" t="str">
        <f>'[14]Daily Roster'!$R4</f>
        <v>qq</v>
      </c>
      <c r="S4" s="155" t="str">
        <f>'[14]Daily Roster'!$S4</f>
        <v>qq</v>
      </c>
      <c r="T4" s="155" t="str">
        <f>'[14]Daily Roster'!$T4</f>
        <v>qq</v>
      </c>
      <c r="U4" s="155" t="str">
        <f>'[14]Daily Roster'!$U4</f>
        <v>qq</v>
      </c>
      <c r="V4" s="155" t="str">
        <f>'[14]Daily Roster'!$V4</f>
        <v>qq</v>
      </c>
      <c r="W4" s="155" t="str">
        <f>'[14]Daily Roster'!$W4</f>
        <v>qq</v>
      </c>
      <c r="X4" s="155" t="str">
        <f>'[14]Daily Roster'!$X4</f>
        <v>qq</v>
      </c>
      <c r="Y4" s="155" t="str">
        <f>'[14]Daily Roster'!$Y4</f>
        <v>qq</v>
      </c>
      <c r="Z4" s="155" t="str">
        <f>'[14]Daily Roster'!$Z4</f>
        <v>qq</v>
      </c>
      <c r="AA4" s="152"/>
    </row>
    <row r="5" spans="1:27" hidden="1" x14ac:dyDescent="0.3">
      <c r="A5" s="149">
        <v>43469</v>
      </c>
      <c r="B5" s="150" t="s">
        <v>4</v>
      </c>
      <c r="C5" s="154">
        <f>'[14]Daily Roster'!$C5</f>
        <v>0</v>
      </c>
      <c r="D5" s="154">
        <f>'[14]Daily Roster'!$D5</f>
        <v>0</v>
      </c>
      <c r="E5" s="154">
        <f>'[14]Daily Roster'!$E5</f>
        <v>0</v>
      </c>
      <c r="F5" s="154">
        <f>'[14]Daily Roster'!$F5</f>
        <v>0</v>
      </c>
      <c r="G5" s="154">
        <f>'[14]Daily Roster'!$G5</f>
        <v>0</v>
      </c>
      <c r="H5" s="154">
        <f>'[14]Daily Roster'!$H5</f>
        <v>0</v>
      </c>
      <c r="I5" s="154">
        <f>'[14]Daily Roster'!$I5</f>
        <v>0</v>
      </c>
      <c r="J5" s="154">
        <f>'[14]Daily Roster'!$J5</f>
        <v>0</v>
      </c>
      <c r="K5" s="154">
        <f>'[14]Daily Roster'!$K5</f>
        <v>0</v>
      </c>
      <c r="L5" s="154">
        <f>'[14]Daily Roster'!$L5</f>
        <v>0</v>
      </c>
      <c r="M5" s="155" t="str">
        <f>'[14]Daily Roster'!$M5</f>
        <v>qq</v>
      </c>
      <c r="N5" s="155" t="str">
        <f>'[14]Daily Roster'!$N5</f>
        <v>qq</v>
      </c>
      <c r="O5" s="155" t="str">
        <f>'[14]Daily Roster'!$O5</f>
        <v>qq</v>
      </c>
      <c r="P5" s="155" t="str">
        <f>'[14]Daily Roster'!$P5</f>
        <v>qq</v>
      </c>
      <c r="Q5" s="155" t="str">
        <f>'[14]Daily Roster'!$Q5</f>
        <v>qq</v>
      </c>
      <c r="R5" s="155" t="str">
        <f>'[14]Daily Roster'!$R5</f>
        <v>qq</v>
      </c>
      <c r="S5" s="155" t="str">
        <f>'[14]Daily Roster'!$S5</f>
        <v>qq</v>
      </c>
      <c r="T5" s="155" t="str">
        <f>'[14]Daily Roster'!$T5</f>
        <v>qq</v>
      </c>
      <c r="U5" s="155" t="str">
        <f>'[14]Daily Roster'!$U5</f>
        <v>qq</v>
      </c>
      <c r="V5" s="155" t="str">
        <f>'[14]Daily Roster'!$V5</f>
        <v>qq</v>
      </c>
      <c r="W5" s="155" t="str">
        <f>'[14]Daily Roster'!$W5</f>
        <v>qq</v>
      </c>
      <c r="X5" s="155" t="str">
        <f>'[14]Daily Roster'!$X5</f>
        <v>qq</v>
      </c>
      <c r="Y5" s="155" t="str">
        <f>'[14]Daily Roster'!$Y5</f>
        <v>qq</v>
      </c>
      <c r="Z5" s="155" t="str">
        <f>'[14]Daily Roster'!$Z5</f>
        <v>qq</v>
      </c>
      <c r="AA5" s="152"/>
    </row>
    <row r="6" spans="1:27" hidden="1" x14ac:dyDescent="0.3">
      <c r="A6" s="149">
        <v>43472</v>
      </c>
      <c r="B6" s="150" t="s">
        <v>5</v>
      </c>
      <c r="C6" s="154" t="str">
        <f>'[14]Daily Roster'!$C6</f>
        <v>qq</v>
      </c>
      <c r="D6" s="154">
        <f>'[14]Daily Roster'!$D6</f>
        <v>0</v>
      </c>
      <c r="E6" s="154">
        <f>'[14]Daily Roster'!$E6</f>
        <v>0</v>
      </c>
      <c r="F6" s="154">
        <f>'[14]Daily Roster'!$F6</f>
        <v>0</v>
      </c>
      <c r="G6" s="154">
        <f>'[14]Daily Roster'!$G6</f>
        <v>0</v>
      </c>
      <c r="H6" s="154">
        <f>'[14]Daily Roster'!$H6</f>
        <v>0</v>
      </c>
      <c r="I6" s="154">
        <f>'[14]Daily Roster'!$I6</f>
        <v>0</v>
      </c>
      <c r="J6" s="154">
        <f>'[14]Daily Roster'!$J6</f>
        <v>0</v>
      </c>
      <c r="K6" s="154">
        <f>'[14]Daily Roster'!$K6</f>
        <v>0</v>
      </c>
      <c r="L6" s="154">
        <f>'[14]Daily Roster'!$L6</f>
        <v>0</v>
      </c>
      <c r="M6" s="155" t="str">
        <f>'[14]Daily Roster'!$M6</f>
        <v>qq</v>
      </c>
      <c r="N6" s="155" t="str">
        <f>'[14]Daily Roster'!$N6</f>
        <v>qq</v>
      </c>
      <c r="O6" s="155" t="str">
        <f>'[14]Daily Roster'!$O6</f>
        <v>qq</v>
      </c>
      <c r="P6" s="155" t="str">
        <f>'[14]Daily Roster'!$P6</f>
        <v>qq</v>
      </c>
      <c r="Q6" s="155" t="str">
        <f>'[14]Daily Roster'!$Q6</f>
        <v>qq</v>
      </c>
      <c r="R6" s="155" t="str">
        <f>'[14]Daily Roster'!$R6</f>
        <v>qq</v>
      </c>
      <c r="S6" s="155" t="str">
        <f>'[14]Daily Roster'!$S6</f>
        <v>qq</v>
      </c>
      <c r="T6" s="155" t="str">
        <f>'[14]Daily Roster'!$T6</f>
        <v>qq</v>
      </c>
      <c r="U6" s="155" t="str">
        <f>'[14]Daily Roster'!$U6</f>
        <v>qq</v>
      </c>
      <c r="V6" s="155">
        <f>'[14]Daily Roster'!$V6</f>
        <v>0</v>
      </c>
      <c r="W6" s="155">
        <f>'[14]Daily Roster'!$W6</f>
        <v>0</v>
      </c>
      <c r="X6" s="155">
        <f>'[14]Daily Roster'!$X6</f>
        <v>0</v>
      </c>
      <c r="Y6" s="155">
        <f>'[14]Daily Roster'!$Y6</f>
        <v>0</v>
      </c>
      <c r="Z6" s="155">
        <f>'[14]Daily Roster'!$Z6</f>
        <v>0</v>
      </c>
      <c r="AA6" s="152"/>
    </row>
    <row r="7" spans="1:27" hidden="1" x14ac:dyDescent="0.3">
      <c r="A7" s="149">
        <v>43473</v>
      </c>
      <c r="B7" s="150" t="s">
        <v>1</v>
      </c>
      <c r="C7" s="154" t="str">
        <f>'[14]Daily Roster'!$C7</f>
        <v>qq</v>
      </c>
      <c r="D7" s="154">
        <f>'[14]Daily Roster'!$D7</f>
        <v>0</v>
      </c>
      <c r="E7" s="154">
        <f>'[14]Daily Roster'!$E7</f>
        <v>0</v>
      </c>
      <c r="F7" s="154">
        <f>'[14]Daily Roster'!$F7</f>
        <v>0</v>
      </c>
      <c r="G7" s="154">
        <f>'[14]Daily Roster'!$G7</f>
        <v>0</v>
      </c>
      <c r="H7" s="154">
        <f>'[14]Daily Roster'!$H7</f>
        <v>0</v>
      </c>
      <c r="I7" s="154">
        <f>'[14]Daily Roster'!$I7</f>
        <v>0</v>
      </c>
      <c r="J7" s="154">
        <f>'[14]Daily Roster'!$J7</f>
        <v>0</v>
      </c>
      <c r="K7" s="154">
        <f>'[14]Daily Roster'!$K7</f>
        <v>0</v>
      </c>
      <c r="L7" s="154">
        <f>'[14]Daily Roster'!$L7</f>
        <v>0</v>
      </c>
      <c r="M7" s="155" t="str">
        <f>'[14]Daily Roster'!$M7</f>
        <v>qq</v>
      </c>
      <c r="N7" s="155" t="str">
        <f>'[14]Daily Roster'!$N7</f>
        <v>qq</v>
      </c>
      <c r="O7" s="155" t="str">
        <f>'[14]Daily Roster'!$O7</f>
        <v>Mohammed</v>
      </c>
      <c r="P7" s="155" t="str">
        <f>'[14]Daily Roster'!$P7</f>
        <v>Meng</v>
      </c>
      <c r="Q7" s="155" t="str">
        <f>'[14]Daily Roster'!$Q7</f>
        <v>qq</v>
      </c>
      <c r="R7" s="155" t="str">
        <f>'[14]Daily Roster'!$R7</f>
        <v>qq</v>
      </c>
      <c r="S7" s="155" t="str">
        <f>'[14]Daily Roster'!$S7</f>
        <v>qq</v>
      </c>
      <c r="T7" s="155" t="str">
        <f>'[14]Daily Roster'!$T7</f>
        <v>qq</v>
      </c>
      <c r="U7" s="155" t="str">
        <f>'[14]Daily Roster'!$U7</f>
        <v>qq</v>
      </c>
      <c r="V7" s="155">
        <f>'[14]Daily Roster'!$V7</f>
        <v>0</v>
      </c>
      <c r="W7" s="155">
        <f>'[14]Daily Roster'!$W7</f>
        <v>0</v>
      </c>
      <c r="X7" s="155">
        <f>'[14]Daily Roster'!$X7</f>
        <v>0</v>
      </c>
      <c r="Y7" s="155">
        <f>'[14]Daily Roster'!$Y7</f>
        <v>0</v>
      </c>
      <c r="Z7" s="155">
        <f>'[14]Daily Roster'!$Z7</f>
        <v>0</v>
      </c>
      <c r="AA7" s="151"/>
    </row>
    <row r="8" spans="1:27" hidden="1" x14ac:dyDescent="0.3">
      <c r="A8" s="149">
        <v>43474</v>
      </c>
      <c r="B8" s="150" t="s">
        <v>2</v>
      </c>
      <c r="C8" s="154" t="str">
        <f>'[14]Daily Roster'!$C8</f>
        <v>qq</v>
      </c>
      <c r="D8" s="154">
        <f>'[14]Daily Roster'!$D8</f>
        <v>0</v>
      </c>
      <c r="E8" s="154">
        <f>'[14]Daily Roster'!$E8</f>
        <v>0</v>
      </c>
      <c r="F8" s="154">
        <f>'[14]Daily Roster'!$F8</f>
        <v>0</v>
      </c>
      <c r="G8" s="154">
        <f>'[14]Daily Roster'!$G8</f>
        <v>0</v>
      </c>
      <c r="H8" s="154">
        <f>'[14]Daily Roster'!$H8</f>
        <v>0</v>
      </c>
      <c r="I8" s="154">
        <f>'[14]Daily Roster'!$I8</f>
        <v>0</v>
      </c>
      <c r="J8" s="154">
        <f>'[14]Daily Roster'!$J8</f>
        <v>0</v>
      </c>
      <c r="K8" s="154">
        <f>'[14]Daily Roster'!$K8</f>
        <v>0</v>
      </c>
      <c r="L8" s="154">
        <f>'[14]Daily Roster'!$L8</f>
        <v>0</v>
      </c>
      <c r="M8" s="155" t="str">
        <f>'[14]Daily Roster'!$M8</f>
        <v>qq</v>
      </c>
      <c r="N8" s="155" t="str">
        <f>'[14]Daily Roster'!$N8</f>
        <v>qq</v>
      </c>
      <c r="O8" s="155" t="str">
        <f>'[14]Daily Roster'!$O8</f>
        <v>qq</v>
      </c>
      <c r="P8" s="155" t="str">
        <f>'[14]Daily Roster'!$P8</f>
        <v>qq</v>
      </c>
      <c r="Q8" s="155" t="str">
        <f>'[14]Daily Roster'!$Q8</f>
        <v>qq</v>
      </c>
      <c r="R8" s="155" t="str">
        <f>'[14]Daily Roster'!$R8</f>
        <v>qq</v>
      </c>
      <c r="S8" s="155" t="str">
        <f>'[14]Daily Roster'!$S8</f>
        <v>Nadi</v>
      </c>
      <c r="T8" s="155" t="str">
        <f>'[14]Daily Roster'!$T8</f>
        <v>qq</v>
      </c>
      <c r="U8" s="155" t="str">
        <f>'[14]Daily Roster'!$U8</f>
        <v>qq</v>
      </c>
      <c r="V8" s="155">
        <f>'[14]Daily Roster'!$V8</f>
        <v>0</v>
      </c>
      <c r="W8" s="155">
        <f>'[14]Daily Roster'!$W8</f>
        <v>0</v>
      </c>
      <c r="X8" s="155">
        <f>'[14]Daily Roster'!$X8</f>
        <v>0</v>
      </c>
      <c r="Y8" s="155">
        <f>'[14]Daily Roster'!$Y8</f>
        <v>0</v>
      </c>
      <c r="Z8" s="155">
        <f>'[14]Daily Roster'!$Z8</f>
        <v>0</v>
      </c>
      <c r="AA8" s="152"/>
    </row>
    <row r="9" spans="1:27" hidden="1" x14ac:dyDescent="0.3">
      <c r="A9" s="149">
        <v>43475</v>
      </c>
      <c r="B9" s="150" t="s">
        <v>3</v>
      </c>
      <c r="C9" s="154" t="str">
        <f>'[14]Daily Roster'!$C9</f>
        <v>qq</v>
      </c>
      <c r="D9" s="154">
        <f>'[14]Daily Roster'!$D9</f>
        <v>0</v>
      </c>
      <c r="E9" s="154">
        <f>'[14]Daily Roster'!$E9</f>
        <v>0</v>
      </c>
      <c r="F9" s="154">
        <f>'[14]Daily Roster'!$F9</f>
        <v>0</v>
      </c>
      <c r="G9" s="154">
        <f>'[14]Daily Roster'!$G9</f>
        <v>0</v>
      </c>
      <c r="H9" s="154">
        <f>'[14]Daily Roster'!$H9</f>
        <v>0</v>
      </c>
      <c r="I9" s="154">
        <f>'[14]Daily Roster'!$I9</f>
        <v>0</v>
      </c>
      <c r="J9" s="154">
        <f>'[14]Daily Roster'!$J9</f>
        <v>0</v>
      </c>
      <c r="K9" s="154">
        <f>'[14]Daily Roster'!$K9</f>
        <v>0</v>
      </c>
      <c r="L9" s="154" t="str">
        <f>'[14]Daily Roster'!$L9</f>
        <v>qq</v>
      </c>
      <c r="M9" s="155" t="str">
        <f>'[14]Daily Roster'!$M9</f>
        <v>qq</v>
      </c>
      <c r="N9" s="155" t="str">
        <f>'[14]Daily Roster'!$N9</f>
        <v>qq</v>
      </c>
      <c r="O9" s="155" t="str">
        <f>'[14]Daily Roster'!$O9</f>
        <v>qq</v>
      </c>
      <c r="P9" s="155" t="str">
        <f>'[14]Daily Roster'!$P9</f>
        <v>Meng</v>
      </c>
      <c r="Q9" s="155" t="str">
        <f>'[14]Daily Roster'!$Q9</f>
        <v>qq</v>
      </c>
      <c r="R9" s="155" t="str">
        <f>'[14]Daily Roster'!$R9</f>
        <v>qq</v>
      </c>
      <c r="S9" s="155" t="str">
        <f>'[14]Daily Roster'!$S9</f>
        <v>qq</v>
      </c>
      <c r="T9" s="155" t="str">
        <f>'[14]Daily Roster'!$T9</f>
        <v>Meghana</v>
      </c>
      <c r="U9" s="155" t="str">
        <f>'[14]Daily Roster'!$U9</f>
        <v>qq</v>
      </c>
      <c r="V9" s="155">
        <f>'[14]Daily Roster'!$V9</f>
        <v>0</v>
      </c>
      <c r="W9" s="155">
        <f>'[14]Daily Roster'!$W9</f>
        <v>0</v>
      </c>
      <c r="X9" s="155">
        <f>'[14]Daily Roster'!$X9</f>
        <v>0</v>
      </c>
      <c r="Y9" s="155">
        <f>'[14]Daily Roster'!$Y9</f>
        <v>0</v>
      </c>
      <c r="Z9" s="155">
        <f>'[14]Daily Roster'!$Z9</f>
        <v>0</v>
      </c>
      <c r="AA9" s="152"/>
    </row>
    <row r="10" spans="1:27" hidden="1" x14ac:dyDescent="0.3">
      <c r="A10" s="149">
        <v>43476</v>
      </c>
      <c r="B10" s="150" t="s">
        <v>4</v>
      </c>
      <c r="C10" s="154" t="str">
        <f>'[14]Daily Roster'!$C10</f>
        <v>qq</v>
      </c>
      <c r="D10" s="154">
        <f>'[14]Daily Roster'!$D10</f>
        <v>0</v>
      </c>
      <c r="E10" s="154" t="str">
        <f>'[14]Daily Roster'!$E10</f>
        <v>Janki</v>
      </c>
      <c r="F10" s="154">
        <f>'[14]Daily Roster'!$F10</f>
        <v>0</v>
      </c>
      <c r="G10" s="154">
        <f>'[14]Daily Roster'!$G10</f>
        <v>0</v>
      </c>
      <c r="H10" s="154">
        <f>'[14]Daily Roster'!$H10</f>
        <v>0</v>
      </c>
      <c r="I10" s="154">
        <f>'[14]Daily Roster'!$I10</f>
        <v>0</v>
      </c>
      <c r="J10" s="154">
        <f>'[14]Daily Roster'!$J10</f>
        <v>0</v>
      </c>
      <c r="K10" s="154">
        <f>'[14]Daily Roster'!$K10</f>
        <v>0</v>
      </c>
      <c r="L10" s="154">
        <f>'[14]Daily Roster'!$L10</f>
        <v>0</v>
      </c>
      <c r="M10" s="155" t="str">
        <f>'[14]Daily Roster'!$M10</f>
        <v>qq</v>
      </c>
      <c r="N10" s="155" t="str">
        <f>'[14]Daily Roster'!$N10</f>
        <v>qq</v>
      </c>
      <c r="O10" s="155" t="str">
        <f>'[14]Daily Roster'!$O10</f>
        <v>qq</v>
      </c>
      <c r="P10" s="155" t="str">
        <f>'[14]Daily Roster'!$P10</f>
        <v>qq</v>
      </c>
      <c r="Q10" s="155" t="str">
        <f>'[14]Daily Roster'!$Q10</f>
        <v>qq</v>
      </c>
      <c r="R10" s="155" t="str">
        <f>'[14]Daily Roster'!$R10</f>
        <v>qq</v>
      </c>
      <c r="S10" s="155" t="str">
        <f>'[14]Daily Roster'!$S10</f>
        <v>qq</v>
      </c>
      <c r="T10" s="155" t="str">
        <f>'[14]Daily Roster'!$T10</f>
        <v>qq</v>
      </c>
      <c r="U10" s="155" t="str">
        <f>'[14]Daily Roster'!$U10</f>
        <v>qq</v>
      </c>
      <c r="V10" s="155">
        <f>'[14]Daily Roster'!$V10</f>
        <v>0</v>
      </c>
      <c r="W10" s="155">
        <f>'[14]Daily Roster'!$W10</f>
        <v>0</v>
      </c>
      <c r="X10" s="155">
        <f>'[14]Daily Roster'!$X10</f>
        <v>0</v>
      </c>
      <c r="Y10" s="155">
        <f>'[14]Daily Roster'!$Y10</f>
        <v>0</v>
      </c>
      <c r="Z10" s="155">
        <f>'[14]Daily Roster'!$Z10</f>
        <v>0</v>
      </c>
      <c r="AA10" s="152"/>
    </row>
    <row r="11" spans="1:27" hidden="1" x14ac:dyDescent="0.3">
      <c r="A11" s="149">
        <v>43479</v>
      </c>
      <c r="B11" s="150" t="s">
        <v>5</v>
      </c>
      <c r="C11" s="154" t="str">
        <f>'[14]Daily Roster'!$C11</f>
        <v>qq</v>
      </c>
      <c r="D11" s="154">
        <f>'[14]Daily Roster'!$D11</f>
        <v>0</v>
      </c>
      <c r="E11" s="154" t="str">
        <f>'[14]Daily Roster'!$E11</f>
        <v>Janki</v>
      </c>
      <c r="F11" s="154">
        <f>'[14]Daily Roster'!$F11</f>
        <v>0</v>
      </c>
      <c r="G11" s="154" t="str">
        <f>'[14]Daily Roster'!$G11</f>
        <v>qq</v>
      </c>
      <c r="H11" s="154">
        <f>'[14]Daily Roster'!$H11</f>
        <v>0</v>
      </c>
      <c r="I11" s="154">
        <f>'[14]Daily Roster'!$I11</f>
        <v>0</v>
      </c>
      <c r="J11" s="154">
        <f>'[14]Daily Roster'!$J11</f>
        <v>0</v>
      </c>
      <c r="K11" s="154">
        <f>'[14]Daily Roster'!$K11</f>
        <v>0</v>
      </c>
      <c r="L11" s="154" t="str">
        <f>'[14]Daily Roster'!$L11</f>
        <v>Angelica</v>
      </c>
      <c r="M11" s="155">
        <f>'[14]Daily Roster'!$M11</f>
        <v>0</v>
      </c>
      <c r="N11" s="155">
        <f>'[14]Daily Roster'!$N11</f>
        <v>0</v>
      </c>
      <c r="O11" s="155">
        <f>'[14]Daily Roster'!$O11</f>
        <v>0</v>
      </c>
      <c r="P11" s="155" t="str">
        <f>'[14]Daily Roster'!$P11</f>
        <v>qq</v>
      </c>
      <c r="Q11" s="155">
        <f>'[14]Daily Roster'!$Q11</f>
        <v>0</v>
      </c>
      <c r="R11" s="155">
        <f>'[14]Daily Roster'!$R11</f>
        <v>0</v>
      </c>
      <c r="S11" s="155" t="str">
        <f>'[14]Daily Roster'!$S11</f>
        <v>Eugene</v>
      </c>
      <c r="T11" s="155">
        <f>'[14]Daily Roster'!$T11</f>
        <v>0</v>
      </c>
      <c r="U11" s="155">
        <f>'[14]Daily Roster'!$U11</f>
        <v>0</v>
      </c>
      <c r="V11" s="155">
        <f>'[14]Daily Roster'!$V11</f>
        <v>0</v>
      </c>
      <c r="W11" s="155">
        <f>'[14]Daily Roster'!$W11</f>
        <v>0</v>
      </c>
      <c r="X11" s="155">
        <f>'[14]Daily Roster'!$X11</f>
        <v>0</v>
      </c>
      <c r="Y11" s="155">
        <f>'[14]Daily Roster'!$Y11</f>
        <v>0</v>
      </c>
      <c r="Z11" s="155">
        <f>'[14]Daily Roster'!$Z11</f>
        <v>0</v>
      </c>
      <c r="AA11" s="152"/>
    </row>
    <row r="12" spans="1:27" hidden="1" x14ac:dyDescent="0.3">
      <c r="A12" s="149">
        <v>43480</v>
      </c>
      <c r="B12" s="150" t="s">
        <v>1</v>
      </c>
      <c r="C12" s="154" t="str">
        <f>'[14]Daily Roster'!$C12</f>
        <v>qq</v>
      </c>
      <c r="D12" s="154">
        <f>'[14]Daily Roster'!$D12</f>
        <v>0</v>
      </c>
      <c r="E12" s="154" t="str">
        <f>'[14]Daily Roster'!$E12</f>
        <v>Janki</v>
      </c>
      <c r="F12" s="154">
        <f>'[14]Daily Roster'!$F12</f>
        <v>0</v>
      </c>
      <c r="G12" s="154" t="str">
        <f>'[14]Daily Roster'!$G12</f>
        <v>qq</v>
      </c>
      <c r="H12" s="154">
        <f>'[14]Daily Roster'!$H12</f>
        <v>0</v>
      </c>
      <c r="I12" s="154">
        <f>'[14]Daily Roster'!$I12</f>
        <v>0</v>
      </c>
      <c r="J12" s="154">
        <f>'[14]Daily Roster'!$J12</f>
        <v>0</v>
      </c>
      <c r="K12" s="154">
        <f>'[14]Daily Roster'!$K12</f>
        <v>0</v>
      </c>
      <c r="L12" s="154">
        <f>'[14]Daily Roster'!$L12</f>
        <v>0</v>
      </c>
      <c r="M12" s="155">
        <f>'[14]Daily Roster'!$M12</f>
        <v>0</v>
      </c>
      <c r="N12" s="155">
        <f>'[14]Daily Roster'!$N12</f>
        <v>0</v>
      </c>
      <c r="O12" s="155">
        <f>'[14]Daily Roster'!$O12</f>
        <v>0</v>
      </c>
      <c r="P12" s="155" t="str">
        <f>'[14]Daily Roster'!$P12</f>
        <v>qq</v>
      </c>
      <c r="Q12" s="155">
        <f>'[14]Daily Roster'!$Q12</f>
        <v>0</v>
      </c>
      <c r="R12" s="155">
        <f>'[14]Daily Roster'!$R12</f>
        <v>0</v>
      </c>
      <c r="S12" s="155" t="str">
        <f>'[14]Daily Roster'!$S12</f>
        <v>Janki</v>
      </c>
      <c r="T12" s="155">
        <f>'[14]Daily Roster'!$T12</f>
        <v>0</v>
      </c>
      <c r="U12" s="155">
        <f>'[14]Daily Roster'!$U12</f>
        <v>0</v>
      </c>
      <c r="V12" s="155">
        <f>'[14]Daily Roster'!$V12</f>
        <v>0</v>
      </c>
      <c r="W12" s="155" t="str">
        <f>'[14]Daily Roster'!$W12</f>
        <v>qq</v>
      </c>
      <c r="X12" s="155">
        <f>'[14]Daily Roster'!$X12</f>
        <v>0</v>
      </c>
      <c r="Y12" s="155">
        <f>'[14]Daily Roster'!$Y12</f>
        <v>0</v>
      </c>
      <c r="Z12" s="155">
        <f>'[14]Daily Roster'!$Z12</f>
        <v>0</v>
      </c>
      <c r="AA12" s="151"/>
    </row>
    <row r="13" spans="1:27" hidden="1" x14ac:dyDescent="0.3">
      <c r="A13" s="149">
        <v>43481</v>
      </c>
      <c r="B13" s="150" t="s">
        <v>2</v>
      </c>
      <c r="C13" s="154" t="str">
        <f>'[14]Daily Roster'!$C13</f>
        <v>qq</v>
      </c>
      <c r="D13" s="154">
        <f>'[14]Daily Roster'!$D13</f>
        <v>0</v>
      </c>
      <c r="E13" s="154" t="str">
        <f>'[14]Daily Roster'!$E13</f>
        <v>Janki</v>
      </c>
      <c r="F13" s="154">
        <f>'[14]Daily Roster'!$F13</f>
        <v>0</v>
      </c>
      <c r="G13" s="154" t="str">
        <f>'[14]Daily Roster'!$G13</f>
        <v>qq</v>
      </c>
      <c r="H13" s="154">
        <f>'[14]Daily Roster'!$H13</f>
        <v>0</v>
      </c>
      <c r="I13" s="154">
        <f>'[14]Daily Roster'!$I13</f>
        <v>0</v>
      </c>
      <c r="J13" s="154">
        <f>'[14]Daily Roster'!$J13</f>
        <v>0</v>
      </c>
      <c r="K13" s="154">
        <f>'[14]Daily Roster'!$K13</f>
        <v>0</v>
      </c>
      <c r="L13" s="154" t="str">
        <f>'[14]Daily Roster'!$L13</f>
        <v>Angelica</v>
      </c>
      <c r="M13" s="155">
        <f>'[14]Daily Roster'!$M13</f>
        <v>0</v>
      </c>
      <c r="N13" s="155">
        <f>'[14]Daily Roster'!$N13</f>
        <v>0</v>
      </c>
      <c r="O13" s="155">
        <f>'[14]Daily Roster'!$O13</f>
        <v>0</v>
      </c>
      <c r="P13" s="155" t="str">
        <f>'[14]Daily Roster'!$P13</f>
        <v>qq</v>
      </c>
      <c r="Q13" s="155">
        <f>'[14]Daily Roster'!$Q13</f>
        <v>0</v>
      </c>
      <c r="R13" s="155">
        <f>'[14]Daily Roster'!$R13</f>
        <v>0</v>
      </c>
      <c r="S13" s="155" t="str">
        <f>'[14]Daily Roster'!$S13</f>
        <v>qq</v>
      </c>
      <c r="T13" s="155">
        <f>'[14]Daily Roster'!$T13</f>
        <v>0</v>
      </c>
      <c r="U13" s="155">
        <f>'[14]Daily Roster'!$U13</f>
        <v>0</v>
      </c>
      <c r="V13" s="155">
        <f>'[14]Daily Roster'!$V13</f>
        <v>0</v>
      </c>
      <c r="W13" s="155" t="str">
        <f>'[14]Daily Roster'!$W13</f>
        <v>qq</v>
      </c>
      <c r="X13" s="155">
        <f>'[14]Daily Roster'!$X13</f>
        <v>0</v>
      </c>
      <c r="Y13" s="155">
        <f>'[14]Daily Roster'!$Y13</f>
        <v>0</v>
      </c>
      <c r="Z13" s="155">
        <f>'[14]Daily Roster'!$Z13</f>
        <v>0</v>
      </c>
      <c r="AA13" s="152"/>
    </row>
    <row r="14" spans="1:27" hidden="1" x14ac:dyDescent="0.3">
      <c r="A14" s="149">
        <v>43482</v>
      </c>
      <c r="B14" s="150" t="s">
        <v>3</v>
      </c>
      <c r="C14" s="154" t="str">
        <f>'[14]Daily Roster'!$C14</f>
        <v>qq</v>
      </c>
      <c r="D14" s="154">
        <f>'[14]Daily Roster'!$D14</f>
        <v>0</v>
      </c>
      <c r="E14" s="154" t="str">
        <f>'[14]Daily Roster'!$E14</f>
        <v>Janki</v>
      </c>
      <c r="F14" s="154">
        <f>'[14]Daily Roster'!$F14</f>
        <v>0</v>
      </c>
      <c r="G14" s="154" t="str">
        <f>'[14]Daily Roster'!$G14</f>
        <v>qq</v>
      </c>
      <c r="H14" s="154">
        <f>'[14]Daily Roster'!$H14</f>
        <v>0</v>
      </c>
      <c r="I14" s="154">
        <f>'[14]Daily Roster'!$I14</f>
        <v>0</v>
      </c>
      <c r="J14" s="154">
        <f>'[14]Daily Roster'!$J14</f>
        <v>0</v>
      </c>
      <c r="K14" s="154">
        <f>'[14]Daily Roster'!$K14</f>
        <v>0</v>
      </c>
      <c r="L14" s="154" t="str">
        <f>'[14]Daily Roster'!$L14</f>
        <v>Angelica</v>
      </c>
      <c r="M14" s="155">
        <f>'[14]Daily Roster'!$M14</f>
        <v>0</v>
      </c>
      <c r="N14" s="155">
        <f>'[14]Daily Roster'!$N14</f>
        <v>0</v>
      </c>
      <c r="O14" s="155">
        <f>'[14]Daily Roster'!$O14</f>
        <v>0</v>
      </c>
      <c r="P14" s="155" t="str">
        <f>'[14]Daily Roster'!$P14</f>
        <v>qq</v>
      </c>
      <c r="Q14" s="155">
        <f>'[14]Daily Roster'!$Q14</f>
        <v>0</v>
      </c>
      <c r="R14" s="155">
        <f>'[14]Daily Roster'!$R14</f>
        <v>0</v>
      </c>
      <c r="S14" s="155" t="str">
        <f>'[14]Daily Roster'!$S14</f>
        <v>qq</v>
      </c>
      <c r="T14" s="155">
        <f>'[14]Daily Roster'!$T14</f>
        <v>0</v>
      </c>
      <c r="U14" s="155">
        <f>'[14]Daily Roster'!$U14</f>
        <v>0</v>
      </c>
      <c r="V14" s="155">
        <f>'[14]Daily Roster'!$V14</f>
        <v>0</v>
      </c>
      <c r="W14" s="155">
        <f>'[14]Daily Roster'!$W14</f>
        <v>0</v>
      </c>
      <c r="X14" s="155">
        <f>'[14]Daily Roster'!$X14</f>
        <v>0</v>
      </c>
      <c r="Y14" s="155">
        <f>'[14]Daily Roster'!$Y14</f>
        <v>0</v>
      </c>
      <c r="Z14" s="155">
        <f>'[14]Daily Roster'!$Z14</f>
        <v>0</v>
      </c>
      <c r="AA14" s="152"/>
    </row>
    <row r="15" spans="1:27" hidden="1" x14ac:dyDescent="0.3">
      <c r="A15" s="149">
        <v>43483</v>
      </c>
      <c r="B15" s="150" t="s">
        <v>4</v>
      </c>
      <c r="C15" s="154" t="str">
        <f>'[14]Daily Roster'!$C15</f>
        <v>qq</v>
      </c>
      <c r="D15" s="154">
        <f>'[14]Daily Roster'!$D15</f>
        <v>0</v>
      </c>
      <c r="E15" s="154" t="str">
        <f>'[14]Daily Roster'!$E15</f>
        <v>Janki</v>
      </c>
      <c r="F15" s="154">
        <f>'[14]Daily Roster'!$F15</f>
        <v>0</v>
      </c>
      <c r="G15" s="154" t="str">
        <f>'[14]Daily Roster'!$G15</f>
        <v>qq</v>
      </c>
      <c r="H15" s="154">
        <f>'[14]Daily Roster'!$H15</f>
        <v>0</v>
      </c>
      <c r="I15" s="154">
        <f>'[14]Daily Roster'!$I15</f>
        <v>0</v>
      </c>
      <c r="J15" s="154">
        <f>'[14]Daily Roster'!$J15</f>
        <v>0</v>
      </c>
      <c r="K15" s="154">
        <f>'[14]Daily Roster'!$K15</f>
        <v>0</v>
      </c>
      <c r="L15" s="154" t="str">
        <f>'[14]Daily Roster'!$L15</f>
        <v>Angelica</v>
      </c>
      <c r="M15" s="155">
        <f>'[14]Daily Roster'!$M15</f>
        <v>0</v>
      </c>
      <c r="N15" s="155">
        <f>'[14]Daily Roster'!$N15</f>
        <v>0</v>
      </c>
      <c r="O15" s="155">
        <f>'[14]Daily Roster'!$O15</f>
        <v>0</v>
      </c>
      <c r="P15" s="155">
        <f>'[14]Daily Roster'!$P15</f>
        <v>0</v>
      </c>
      <c r="Q15" s="155">
        <f>'[14]Daily Roster'!$Q15</f>
        <v>0</v>
      </c>
      <c r="R15" s="155">
        <f>'[14]Daily Roster'!$R15</f>
        <v>0</v>
      </c>
      <c r="S15" s="155" t="str">
        <f>'[14]Daily Roster'!$S15</f>
        <v>Eugene</v>
      </c>
      <c r="T15" s="155">
        <f>'[14]Daily Roster'!$T15</f>
        <v>0</v>
      </c>
      <c r="U15" s="155">
        <f>'[14]Daily Roster'!$U15</f>
        <v>0</v>
      </c>
      <c r="V15" s="155">
        <f>'[14]Daily Roster'!$V15</f>
        <v>0</v>
      </c>
      <c r="W15" s="155" t="str">
        <f>'[14]Daily Roster'!$W15</f>
        <v>qq</v>
      </c>
      <c r="X15" s="155">
        <f>'[14]Daily Roster'!$X15</f>
        <v>0</v>
      </c>
      <c r="Y15" s="155">
        <f>'[14]Daily Roster'!$Y15</f>
        <v>0</v>
      </c>
      <c r="Z15" s="155">
        <f>'[14]Daily Roster'!$Z15</f>
        <v>0</v>
      </c>
      <c r="AA15" s="151"/>
    </row>
    <row r="16" spans="1:27" hidden="1" x14ac:dyDescent="0.3">
      <c r="A16" s="149">
        <v>43486</v>
      </c>
      <c r="B16" s="150" t="s">
        <v>5</v>
      </c>
      <c r="C16" s="154" t="str">
        <f>'[14]Daily Roster'!$C16</f>
        <v>qq</v>
      </c>
      <c r="D16" s="154" t="str">
        <f>'[14]Daily Roster'!$D16</f>
        <v>qq</v>
      </c>
      <c r="E16" s="154" t="str">
        <f>'[14]Daily Roster'!$E16</f>
        <v>Janki</v>
      </c>
      <c r="F16" s="154" t="str">
        <f>'[14]Daily Roster'!$F16</f>
        <v>qq</v>
      </c>
      <c r="G16" s="154" t="str">
        <f>'[14]Daily Roster'!$G16</f>
        <v>qq</v>
      </c>
      <c r="H16" s="154" t="str">
        <f>'[14]Daily Roster'!$H16</f>
        <v>qq</v>
      </c>
      <c r="I16" s="154">
        <f>'[14]Daily Roster'!$I16</f>
        <v>0</v>
      </c>
      <c r="J16" s="154">
        <f>'[14]Daily Roster'!$J16</f>
        <v>0</v>
      </c>
      <c r="K16" s="154" t="str">
        <f>'[14]Daily Roster'!$K16</f>
        <v>qq</v>
      </c>
      <c r="L16" s="154">
        <f>'[14]Daily Roster'!$L16</f>
        <v>0</v>
      </c>
      <c r="M16" s="155" t="str">
        <f>'[14]Daily Roster'!$M16</f>
        <v>qq</v>
      </c>
      <c r="N16" s="155" t="str">
        <f>'[14]Daily Roster'!$N16</f>
        <v>qq</v>
      </c>
      <c r="O16" s="155" t="str">
        <f>'[14]Daily Roster'!$O16</f>
        <v>qq</v>
      </c>
      <c r="P16" s="155" t="str">
        <f>'[14]Daily Roster'!$P16</f>
        <v>qq</v>
      </c>
      <c r="Q16" s="155" t="str">
        <f>'[14]Daily Roster'!$Q16</f>
        <v>qq</v>
      </c>
      <c r="R16" s="155" t="str">
        <f>'[14]Daily Roster'!$R16</f>
        <v>qq</v>
      </c>
      <c r="S16" s="155">
        <f>'[14]Daily Roster'!$S16</f>
        <v>0</v>
      </c>
      <c r="T16" s="155" t="str">
        <f>'[14]Daily Roster'!$T16</f>
        <v>qq</v>
      </c>
      <c r="U16" s="155">
        <f>'[14]Daily Roster'!$U16</f>
        <v>0</v>
      </c>
      <c r="V16" s="155">
        <f>'[14]Daily Roster'!$V16</f>
        <v>0</v>
      </c>
      <c r="W16" s="155" t="str">
        <f>'[14]Daily Roster'!$W16</f>
        <v>qq</v>
      </c>
      <c r="X16" s="155">
        <f>'[14]Daily Roster'!$X16</f>
        <v>0</v>
      </c>
      <c r="Y16" s="155">
        <f>'[14]Daily Roster'!$Y16</f>
        <v>0</v>
      </c>
      <c r="Z16" s="155">
        <f>'[14]Daily Roster'!$Z16</f>
        <v>0</v>
      </c>
      <c r="AA16" s="152"/>
    </row>
    <row r="17" spans="1:27" hidden="1" x14ac:dyDescent="0.3">
      <c r="A17" s="149">
        <v>43487</v>
      </c>
      <c r="B17" s="150" t="s">
        <v>1</v>
      </c>
      <c r="C17" s="154" t="str">
        <f>'[14]Daily Roster'!$C17</f>
        <v>qq</v>
      </c>
      <c r="D17" s="154" t="str">
        <f>'[14]Daily Roster'!$D17</f>
        <v>qq</v>
      </c>
      <c r="E17" s="154" t="str">
        <f>'[14]Daily Roster'!$E17</f>
        <v>Janki</v>
      </c>
      <c r="F17" s="154" t="str">
        <f>'[14]Daily Roster'!$F17</f>
        <v>Khoa</v>
      </c>
      <c r="G17" s="154" t="str">
        <f>'[14]Daily Roster'!$G17</f>
        <v>qq</v>
      </c>
      <c r="H17" s="154" t="str">
        <f>'[14]Daily Roster'!$H17</f>
        <v>qq</v>
      </c>
      <c r="I17" s="154">
        <f>'[14]Daily Roster'!$I17</f>
        <v>0</v>
      </c>
      <c r="J17" s="154">
        <f>'[14]Daily Roster'!$J17</f>
        <v>0</v>
      </c>
      <c r="K17" s="154" t="str">
        <f>'[14]Daily Roster'!$K17</f>
        <v>qq</v>
      </c>
      <c r="L17" s="154">
        <f>'[14]Daily Roster'!$L17</f>
        <v>0</v>
      </c>
      <c r="M17" s="155" t="str">
        <f>'[14]Daily Roster'!$M17</f>
        <v>qq</v>
      </c>
      <c r="N17" s="155" t="str">
        <f>'[14]Daily Roster'!$N17</f>
        <v>qq</v>
      </c>
      <c r="O17" s="155" t="str">
        <f>'[14]Daily Roster'!$O17</f>
        <v>Mohammed</v>
      </c>
      <c r="P17" s="155" t="str">
        <f>'[14]Daily Roster'!$P17</f>
        <v>qq</v>
      </c>
      <c r="Q17" s="155" t="str">
        <f>'[14]Daily Roster'!$Q17</f>
        <v>qq</v>
      </c>
      <c r="R17" s="155" t="str">
        <f>'[14]Daily Roster'!$R17</f>
        <v>qq</v>
      </c>
      <c r="S17" s="155" t="str">
        <f>'[14]Daily Roster'!$S17</f>
        <v>qq</v>
      </c>
      <c r="T17" s="155" t="str">
        <f>'[14]Daily Roster'!$T17</f>
        <v>qq</v>
      </c>
      <c r="U17" s="155">
        <f>'[14]Daily Roster'!$U17</f>
        <v>0</v>
      </c>
      <c r="V17" s="155">
        <f>'[14]Daily Roster'!$V17</f>
        <v>0</v>
      </c>
      <c r="W17" s="155">
        <f>'[14]Daily Roster'!$W17</f>
        <v>0</v>
      </c>
      <c r="X17" s="155">
        <f>'[14]Daily Roster'!$X17</f>
        <v>0</v>
      </c>
      <c r="Y17" s="155">
        <f>'[14]Daily Roster'!$Y17</f>
        <v>0</v>
      </c>
      <c r="Z17" s="155">
        <f>'[14]Daily Roster'!$Z17</f>
        <v>0</v>
      </c>
      <c r="AA17" s="151"/>
    </row>
    <row r="18" spans="1:27" hidden="1" x14ac:dyDescent="0.3">
      <c r="A18" s="149">
        <v>43488</v>
      </c>
      <c r="B18" s="150" t="s">
        <v>2</v>
      </c>
      <c r="C18" s="154" t="str">
        <f>'[14]Daily Roster'!$C18</f>
        <v>qq</v>
      </c>
      <c r="D18" s="154" t="str">
        <f>'[14]Daily Roster'!$D18</f>
        <v>qq</v>
      </c>
      <c r="E18" s="154">
        <f>'[14]Daily Roster'!$E18</f>
        <v>0</v>
      </c>
      <c r="F18" s="154" t="str">
        <f>'[14]Daily Roster'!$F18</f>
        <v>qq</v>
      </c>
      <c r="G18" s="154" t="str">
        <f>'[14]Daily Roster'!$G18</f>
        <v>qq</v>
      </c>
      <c r="H18" s="154" t="str">
        <f>'[14]Daily Roster'!$H18</f>
        <v>qq</v>
      </c>
      <c r="I18" s="154">
        <f>'[14]Daily Roster'!$I18</f>
        <v>0</v>
      </c>
      <c r="J18" s="154">
        <f>'[14]Daily Roster'!$J18</f>
        <v>0</v>
      </c>
      <c r="K18" s="154" t="str">
        <f>'[14]Daily Roster'!$K18</f>
        <v>qq</v>
      </c>
      <c r="L18" s="154">
        <f>'[14]Daily Roster'!$L18</f>
        <v>0</v>
      </c>
      <c r="M18" s="155" t="str">
        <f>'[14]Daily Roster'!$M18</f>
        <v>qq</v>
      </c>
      <c r="N18" s="155">
        <f>'[14]Daily Roster'!$N18</f>
        <v>0</v>
      </c>
      <c r="O18" s="155" t="str">
        <f>'[14]Daily Roster'!$O18</f>
        <v>qq</v>
      </c>
      <c r="P18" s="155" t="str">
        <f>'[14]Daily Roster'!$P18</f>
        <v>qq</v>
      </c>
      <c r="Q18" s="155" t="str">
        <f>'[14]Daily Roster'!$Q18</f>
        <v>qq</v>
      </c>
      <c r="R18" s="155" t="str">
        <f>'[14]Daily Roster'!$R18</f>
        <v>qq</v>
      </c>
      <c r="S18" s="155" t="str">
        <f>'[14]Daily Roster'!$S18</f>
        <v>qq</v>
      </c>
      <c r="T18" s="155" t="str">
        <f>'[14]Daily Roster'!$T18</f>
        <v>qq</v>
      </c>
      <c r="U18" s="155">
        <f>'[14]Daily Roster'!$U18</f>
        <v>0</v>
      </c>
      <c r="V18" s="155">
        <f>'[14]Daily Roster'!$V18</f>
        <v>0</v>
      </c>
      <c r="W18" s="155">
        <f>'[14]Daily Roster'!$W18</f>
        <v>0</v>
      </c>
      <c r="X18" s="155">
        <f>'[14]Daily Roster'!$X18</f>
        <v>0</v>
      </c>
      <c r="Y18" s="155">
        <f>'[14]Daily Roster'!$Y18</f>
        <v>0</v>
      </c>
      <c r="Z18" s="155">
        <f>'[14]Daily Roster'!$Z18</f>
        <v>0</v>
      </c>
      <c r="AA18" s="152"/>
    </row>
    <row r="19" spans="1:27" hidden="1" x14ac:dyDescent="0.3">
      <c r="A19" s="149">
        <v>43489</v>
      </c>
      <c r="B19" s="150" t="s">
        <v>3</v>
      </c>
      <c r="C19" s="154" t="str">
        <f>'[14]Daily Roster'!$C19</f>
        <v>qq</v>
      </c>
      <c r="D19" s="154" t="str">
        <f>'[14]Daily Roster'!$D19</f>
        <v>qq</v>
      </c>
      <c r="E19" s="154" t="str">
        <f>'[14]Daily Roster'!$E19</f>
        <v>Janki</v>
      </c>
      <c r="F19" s="154" t="str">
        <f>'[14]Daily Roster'!$F19</f>
        <v>qq</v>
      </c>
      <c r="G19" s="154" t="str">
        <f>'[14]Daily Roster'!$G19</f>
        <v>qq</v>
      </c>
      <c r="H19" s="154" t="str">
        <f>'[14]Daily Roster'!$H19</f>
        <v>qq</v>
      </c>
      <c r="I19" s="154">
        <f>'[14]Daily Roster'!$I19</f>
        <v>0</v>
      </c>
      <c r="J19" s="154">
        <f>'[14]Daily Roster'!$J19</f>
        <v>0</v>
      </c>
      <c r="K19" s="154" t="str">
        <f>'[14]Daily Roster'!$K19</f>
        <v>qq</v>
      </c>
      <c r="L19" s="154">
        <f>'[14]Daily Roster'!$L19</f>
        <v>0</v>
      </c>
      <c r="M19" s="155" t="str">
        <f>'[14]Daily Roster'!$M19</f>
        <v>qq</v>
      </c>
      <c r="N19" s="155">
        <f>'[14]Daily Roster'!$N19</f>
        <v>0</v>
      </c>
      <c r="O19" s="155" t="str">
        <f>'[14]Daily Roster'!$O19</f>
        <v>qq</v>
      </c>
      <c r="P19" s="155" t="str">
        <f>'[14]Daily Roster'!$P19</f>
        <v>qq</v>
      </c>
      <c r="Q19" s="155" t="str">
        <f>'[14]Daily Roster'!$Q19</f>
        <v>qq</v>
      </c>
      <c r="R19" s="155" t="str">
        <f>'[14]Daily Roster'!$R19</f>
        <v>qq</v>
      </c>
      <c r="S19" s="155" t="str">
        <f>'[14]Daily Roster'!$S19</f>
        <v>qq</v>
      </c>
      <c r="T19" s="155" t="str">
        <f>'[14]Daily Roster'!$T19</f>
        <v>Eugene</v>
      </c>
      <c r="U19" s="155">
        <f>'[14]Daily Roster'!$U19</f>
        <v>0</v>
      </c>
      <c r="V19" s="155">
        <f>'[14]Daily Roster'!$V19</f>
        <v>0</v>
      </c>
      <c r="W19" s="155">
        <f>'[14]Daily Roster'!$W19</f>
        <v>0</v>
      </c>
      <c r="X19" s="155">
        <f>'[14]Daily Roster'!$X19</f>
        <v>0</v>
      </c>
      <c r="Y19" s="155">
        <f>'[14]Daily Roster'!$Y19</f>
        <v>0</v>
      </c>
      <c r="Z19" s="155">
        <f>'[14]Daily Roster'!$Z19</f>
        <v>0</v>
      </c>
      <c r="AA19" s="152"/>
    </row>
    <row r="20" spans="1:27" hidden="1" x14ac:dyDescent="0.3">
      <c r="A20" s="149">
        <v>43490</v>
      </c>
      <c r="B20" s="150" t="s">
        <v>4</v>
      </c>
      <c r="C20" s="154" t="str">
        <f>'[14]Daily Roster'!$C20</f>
        <v>Sam</v>
      </c>
      <c r="D20" s="154" t="str">
        <f>'[14]Daily Roster'!$D20</f>
        <v>qq</v>
      </c>
      <c r="E20" s="154" t="str">
        <f>'[14]Daily Roster'!$E20</f>
        <v>Janki</v>
      </c>
      <c r="F20" s="154" t="str">
        <f>'[14]Daily Roster'!$F20</f>
        <v>qq</v>
      </c>
      <c r="G20" s="154" t="str">
        <f>'[14]Daily Roster'!$G20</f>
        <v>qq</v>
      </c>
      <c r="H20" s="154" t="str">
        <f>'[14]Daily Roster'!$H20</f>
        <v>qq</v>
      </c>
      <c r="I20" s="154">
        <f>'[14]Daily Roster'!$I20</f>
        <v>0</v>
      </c>
      <c r="J20" s="154">
        <f>'[14]Daily Roster'!$J20</f>
        <v>0</v>
      </c>
      <c r="K20" s="154" t="str">
        <f>'[14]Daily Roster'!$K20</f>
        <v>qq</v>
      </c>
      <c r="L20" s="154">
        <f>'[14]Daily Roster'!$L20</f>
        <v>0</v>
      </c>
      <c r="M20" s="155" t="str">
        <f>'[14]Daily Roster'!$M20</f>
        <v>qq</v>
      </c>
      <c r="N20" s="155">
        <f>'[14]Daily Roster'!$N20</f>
        <v>0</v>
      </c>
      <c r="O20" s="155" t="str">
        <f>'[14]Daily Roster'!$O20</f>
        <v>qq</v>
      </c>
      <c r="P20" s="155" t="str">
        <f>'[14]Daily Roster'!$P20</f>
        <v>qq</v>
      </c>
      <c r="Q20" s="155" t="str">
        <f>'[14]Daily Roster'!$Q20</f>
        <v>qq</v>
      </c>
      <c r="R20" s="155" t="str">
        <f>'[14]Daily Roster'!$R20</f>
        <v>qq</v>
      </c>
      <c r="S20" s="155" t="str">
        <f>'[14]Daily Roster'!$S20</f>
        <v>qq</v>
      </c>
      <c r="T20" s="155" t="str">
        <f>'[14]Daily Roster'!$T20</f>
        <v>qq</v>
      </c>
      <c r="U20" s="155">
        <f>'[14]Daily Roster'!$U20</f>
        <v>0</v>
      </c>
      <c r="V20" s="155">
        <f>'[14]Daily Roster'!$V20</f>
        <v>0</v>
      </c>
      <c r="W20" s="155">
        <f>'[14]Daily Roster'!$W20</f>
        <v>0</v>
      </c>
      <c r="X20" s="155">
        <f>'[14]Daily Roster'!$X20</f>
        <v>0</v>
      </c>
      <c r="Y20" s="155">
        <f>'[14]Daily Roster'!$Y20</f>
        <v>0</v>
      </c>
      <c r="Z20" s="155">
        <f>'[14]Daily Roster'!$Z20</f>
        <v>0</v>
      </c>
      <c r="AA20" s="152"/>
    </row>
    <row r="21" spans="1:27" x14ac:dyDescent="0.3">
      <c r="A21" s="149">
        <v>43493</v>
      </c>
      <c r="B21" s="150" t="s">
        <v>5</v>
      </c>
      <c r="C21" s="154" t="str">
        <f>'[14]Daily Roster'!$C21</f>
        <v>qq</v>
      </c>
      <c r="D21" s="154">
        <f>'[14]Daily Roster'!$D21</f>
        <v>0</v>
      </c>
      <c r="E21" s="154" t="str">
        <f>'[14]Daily Roster'!$E21</f>
        <v>public holiday</v>
      </c>
      <c r="F21" s="154">
        <f>'[14]Daily Roster'!$F21</f>
        <v>0</v>
      </c>
      <c r="G21" s="154" t="str">
        <f>'[14]Daily Roster'!$G21</f>
        <v>public holiday</v>
      </c>
      <c r="H21" s="154" t="str">
        <f>'[14]Daily Roster'!$H21</f>
        <v>qq</v>
      </c>
      <c r="I21" s="154">
        <f>'[14]Daily Roster'!$I21</f>
        <v>0</v>
      </c>
      <c r="J21" s="154">
        <f>'[14]Daily Roster'!$J21</f>
        <v>0</v>
      </c>
      <c r="K21" s="154" t="str">
        <f>'[14]Daily Roster'!$K21</f>
        <v>public holiday</v>
      </c>
      <c r="L21" s="154" t="str">
        <f>'[14]Daily Roster'!$L21</f>
        <v>qq</v>
      </c>
      <c r="M21" s="155" t="str">
        <f>'[14]Daily Roster'!$M21</f>
        <v>public holiday</v>
      </c>
      <c r="N21" s="155" t="str">
        <f>'[14]Daily Roster'!$N21</f>
        <v>public holiday</v>
      </c>
      <c r="O21" s="155" t="str">
        <f>'[14]Daily Roster'!$O21</f>
        <v>public holiday</v>
      </c>
      <c r="P21" s="155" t="str">
        <f>'[14]Daily Roster'!$P21</f>
        <v>public holiday</v>
      </c>
      <c r="Q21" s="155" t="str">
        <f>'[14]Daily Roster'!$Q21</f>
        <v>public holiday</v>
      </c>
      <c r="R21" s="155" t="str">
        <f>'[14]Daily Roster'!$R21</f>
        <v>public holiday</v>
      </c>
      <c r="S21" s="155" t="str">
        <f>'[14]Daily Roster'!$S21</f>
        <v>public holiday</v>
      </c>
      <c r="T21" s="155" t="str">
        <f>'[14]Daily Roster'!$T21</f>
        <v>public holiday</v>
      </c>
      <c r="U21" s="155" t="str">
        <f>'[14]Daily Roster'!$U21</f>
        <v>public holiday</v>
      </c>
      <c r="V21" s="155" t="str">
        <f>'[14]Daily Roster'!$V21</f>
        <v>public holiday</v>
      </c>
      <c r="W21" s="155" t="str">
        <f>'[14]Daily Roster'!$W21</f>
        <v>public holiday</v>
      </c>
      <c r="X21" s="155" t="str">
        <f>'[14]Daily Roster'!$X21</f>
        <v>public holiday</v>
      </c>
      <c r="Y21" s="155" t="str">
        <f>'[14]Daily Roster'!$Y21</f>
        <v>public holiday</v>
      </c>
      <c r="Z21" s="155" t="str">
        <f>'[14]Daily Roster'!$Z21</f>
        <v>public holiday</v>
      </c>
      <c r="AA21" s="152"/>
    </row>
    <row r="22" spans="1:27" x14ac:dyDescent="0.3">
      <c r="A22" s="149">
        <v>43494</v>
      </c>
      <c r="B22" s="150" t="s">
        <v>1</v>
      </c>
      <c r="C22" s="154" t="str">
        <f>'[14]Daily Roster'!$C22</f>
        <v>qq</v>
      </c>
      <c r="D22" s="154">
        <f>'[14]Daily Roster'!$D22</f>
        <v>0</v>
      </c>
      <c r="E22" s="154">
        <f>'[14]Daily Roster'!$E22</f>
        <v>0</v>
      </c>
      <c r="F22" s="154">
        <f>'[14]Daily Roster'!$F22</f>
        <v>0</v>
      </c>
      <c r="G22" s="154" t="str">
        <f>'[14]Daily Roster'!$G22</f>
        <v>qq</v>
      </c>
      <c r="H22" s="154" t="str">
        <f>'[14]Daily Roster'!$H22</f>
        <v>qq</v>
      </c>
      <c r="I22" s="154">
        <f>'[14]Daily Roster'!$I22</f>
        <v>0</v>
      </c>
      <c r="J22" s="154">
        <f>'[14]Daily Roster'!$J22</f>
        <v>0</v>
      </c>
      <c r="K22" s="154" t="str">
        <f>'[14]Daily Roster'!$K22</f>
        <v>qq</v>
      </c>
      <c r="L22" s="154" t="str">
        <f>'[14]Daily Roster'!$L22</f>
        <v>qq</v>
      </c>
      <c r="M22" s="155" t="str">
        <f>'[14]Daily Roster'!$M22</f>
        <v>qq</v>
      </c>
      <c r="N22" s="155" t="str">
        <f>'[14]Daily Roster'!$N22</f>
        <v>qq</v>
      </c>
      <c r="O22" s="155" t="str">
        <f>'[14]Daily Roster'!$O22</f>
        <v>qq</v>
      </c>
      <c r="P22" s="155" t="str">
        <f>'[14]Daily Roster'!$P22</f>
        <v>qq</v>
      </c>
      <c r="Q22" s="155" t="str">
        <f>'[14]Daily Roster'!$Q22</f>
        <v>qq</v>
      </c>
      <c r="R22" s="155" t="str">
        <f>'[14]Daily Roster'!$R22</f>
        <v>qq</v>
      </c>
      <c r="S22" s="155">
        <f>'[14]Daily Roster'!$S22</f>
        <v>0</v>
      </c>
      <c r="T22" s="155">
        <f>'[14]Daily Roster'!$T22</f>
        <v>0</v>
      </c>
      <c r="U22" s="155">
        <f>'[14]Daily Roster'!$U22</f>
        <v>0</v>
      </c>
      <c r="V22" s="155">
        <f>'[14]Daily Roster'!$V22</f>
        <v>0</v>
      </c>
      <c r="W22" s="155">
        <f>'[14]Daily Roster'!$W22</f>
        <v>0</v>
      </c>
      <c r="X22" s="155">
        <f>'[14]Daily Roster'!$X22</f>
        <v>0</v>
      </c>
      <c r="Y22" s="155">
        <f>'[14]Daily Roster'!$Y22</f>
        <v>0</v>
      </c>
      <c r="Z22" s="155">
        <f>'[14]Daily Roster'!$Z22</f>
        <v>0</v>
      </c>
      <c r="AA22" s="151"/>
    </row>
    <row r="23" spans="1:27" x14ac:dyDescent="0.3">
      <c r="A23" s="149">
        <v>43495</v>
      </c>
      <c r="B23" s="150" t="s">
        <v>2</v>
      </c>
      <c r="C23" s="154" t="str">
        <f>'[14]Daily Roster'!$C23</f>
        <v>qq</v>
      </c>
      <c r="D23" s="154">
        <f>'[14]Daily Roster'!$D23</f>
        <v>0</v>
      </c>
      <c r="E23" s="154">
        <f>'[14]Daily Roster'!$E23</f>
        <v>0</v>
      </c>
      <c r="F23" s="154">
        <f>'[14]Daily Roster'!$F23</f>
        <v>0</v>
      </c>
      <c r="G23" s="154" t="str">
        <f>'[14]Daily Roster'!$G23</f>
        <v>qq</v>
      </c>
      <c r="H23" s="154" t="str">
        <f>'[14]Daily Roster'!$H23</f>
        <v>qq</v>
      </c>
      <c r="I23" s="154">
        <f>'[14]Daily Roster'!$I23</f>
        <v>0</v>
      </c>
      <c r="J23" s="154">
        <f>'[14]Daily Roster'!$J23</f>
        <v>0</v>
      </c>
      <c r="K23" s="154" t="str">
        <f>'[14]Daily Roster'!$K23</f>
        <v>qq</v>
      </c>
      <c r="L23" s="154" t="str">
        <f>'[14]Daily Roster'!$L23</f>
        <v>qq</v>
      </c>
      <c r="M23" s="155" t="str">
        <f>'[14]Daily Roster'!$M23</f>
        <v>S.Rajendra</v>
      </c>
      <c r="N23" s="155" t="str">
        <f>'[14]Daily Roster'!$N23</f>
        <v>qq</v>
      </c>
      <c r="O23" s="155" t="str">
        <f>'[14]Daily Roster'!$O23</f>
        <v>qq</v>
      </c>
      <c r="P23" s="155" t="str">
        <f>'[14]Daily Roster'!$P23</f>
        <v>qq</v>
      </c>
      <c r="Q23" s="155" t="str">
        <f>'[14]Daily Roster'!$Q23</f>
        <v>qq</v>
      </c>
      <c r="R23" s="155" t="str">
        <f>'[14]Daily Roster'!$R23</f>
        <v>qq</v>
      </c>
      <c r="S23" s="155">
        <f>'[14]Daily Roster'!$S23</f>
        <v>0</v>
      </c>
      <c r="T23" s="155">
        <f>'[14]Daily Roster'!$T23</f>
        <v>0</v>
      </c>
      <c r="U23" s="155">
        <f>'[14]Daily Roster'!$U23</f>
        <v>0</v>
      </c>
      <c r="V23" s="155">
        <f>'[14]Daily Roster'!$V23</f>
        <v>0</v>
      </c>
      <c r="W23" s="155">
        <f>'[14]Daily Roster'!$W23</f>
        <v>0</v>
      </c>
      <c r="X23" s="155">
        <f>'[14]Daily Roster'!$X23</f>
        <v>0</v>
      </c>
      <c r="Y23" s="155">
        <f>'[14]Daily Roster'!$Y23</f>
        <v>0</v>
      </c>
      <c r="Z23" s="155">
        <f>'[14]Daily Roster'!$Z23</f>
        <v>0</v>
      </c>
      <c r="AA23" s="152"/>
    </row>
    <row r="24" spans="1:27" x14ac:dyDescent="0.3">
      <c r="A24" s="149">
        <v>43496</v>
      </c>
      <c r="B24" s="150" t="s">
        <v>3</v>
      </c>
      <c r="C24" s="154" t="str">
        <f>'[14]Daily Roster'!$C24</f>
        <v>qq</v>
      </c>
      <c r="D24" s="154">
        <f>'[14]Daily Roster'!$D24</f>
        <v>0</v>
      </c>
      <c r="E24" s="154">
        <f>'[14]Daily Roster'!$E24</f>
        <v>0</v>
      </c>
      <c r="F24" s="154">
        <f>'[14]Daily Roster'!$F24</f>
        <v>0</v>
      </c>
      <c r="G24" s="154" t="str">
        <f>'[14]Daily Roster'!$G24</f>
        <v>qq</v>
      </c>
      <c r="H24" s="154" t="str">
        <f>'[14]Daily Roster'!$H24</f>
        <v>qq</v>
      </c>
      <c r="I24" s="154">
        <f>'[14]Daily Roster'!$I24</f>
        <v>0</v>
      </c>
      <c r="J24" s="154">
        <f>'[14]Daily Roster'!$J24</f>
        <v>0</v>
      </c>
      <c r="K24" s="154" t="str">
        <f>'[14]Daily Roster'!$K24</f>
        <v>qq</v>
      </c>
      <c r="L24" s="154" t="str">
        <f>'[14]Daily Roster'!$L24</f>
        <v>qq</v>
      </c>
      <c r="M24" s="155" t="str">
        <f>'[14]Daily Roster'!$M24</f>
        <v>qq</v>
      </c>
      <c r="N24" s="155" t="str">
        <f>'[14]Daily Roster'!$N24</f>
        <v>qq</v>
      </c>
      <c r="O24" s="155" t="str">
        <f>'[14]Daily Roster'!$O24</f>
        <v>qq</v>
      </c>
      <c r="P24" s="155" t="str">
        <f>'[14]Daily Roster'!$P24</f>
        <v>qq</v>
      </c>
      <c r="Q24" s="155" t="str">
        <f>'[14]Daily Roster'!$Q24</f>
        <v>qq</v>
      </c>
      <c r="R24" s="155" t="str">
        <f>'[14]Daily Roster'!$R24</f>
        <v>qq</v>
      </c>
      <c r="S24" s="155">
        <f>'[14]Daily Roster'!$S24</f>
        <v>0</v>
      </c>
      <c r="T24" s="155">
        <f>'[14]Daily Roster'!$T24</f>
        <v>0</v>
      </c>
      <c r="U24" s="155">
        <f>'[14]Daily Roster'!$U24</f>
        <v>0</v>
      </c>
      <c r="V24" s="155">
        <f>'[14]Daily Roster'!$V24</f>
        <v>0</v>
      </c>
      <c r="W24" s="155">
        <f>'[14]Daily Roster'!$W24</f>
        <v>0</v>
      </c>
      <c r="X24" s="155">
        <f>'[14]Daily Roster'!$X24</f>
        <v>0</v>
      </c>
      <c r="Y24" s="155">
        <f>'[14]Daily Roster'!$Y24</f>
        <v>0</v>
      </c>
      <c r="Z24" s="155">
        <f>'[14]Daily Roster'!$Z24</f>
        <v>0</v>
      </c>
      <c r="AA24" s="152"/>
    </row>
    <row r="25" spans="1:27" x14ac:dyDescent="0.3">
      <c r="A25" s="149">
        <v>43497</v>
      </c>
      <c r="B25" s="150" t="s">
        <v>4</v>
      </c>
      <c r="C25" s="154" t="str">
        <f>'[14]Daily Roster'!$C25</f>
        <v>qq</v>
      </c>
      <c r="D25" s="154">
        <f>'[14]Daily Roster'!$D25</f>
        <v>0</v>
      </c>
      <c r="E25" s="154">
        <f>'[14]Daily Roster'!$E25</f>
        <v>0</v>
      </c>
      <c r="F25" s="154">
        <f>'[14]Daily Roster'!$F25</f>
        <v>0</v>
      </c>
      <c r="G25" s="154" t="str">
        <f>'[14]Daily Roster'!$G25</f>
        <v>qq</v>
      </c>
      <c r="H25" s="154" t="str">
        <f>'[14]Daily Roster'!$H25</f>
        <v>qq</v>
      </c>
      <c r="I25" s="154">
        <f>'[14]Daily Roster'!$I25</f>
        <v>0</v>
      </c>
      <c r="J25" s="154">
        <f>'[14]Daily Roster'!$J25</f>
        <v>0</v>
      </c>
      <c r="K25" s="154" t="str">
        <f>'[14]Daily Roster'!$K25</f>
        <v>qq</v>
      </c>
      <c r="L25" s="154" t="str">
        <f>'[14]Daily Roster'!$L25</f>
        <v>qq</v>
      </c>
      <c r="M25" s="155" t="str">
        <f>'[14]Daily Roster'!$M25</f>
        <v>qq</v>
      </c>
      <c r="N25" s="155" t="str">
        <f>'[14]Daily Roster'!$N25</f>
        <v>qq</v>
      </c>
      <c r="O25" s="155" t="str">
        <f>'[14]Daily Roster'!$O25</f>
        <v>qq</v>
      </c>
      <c r="P25" s="155" t="str">
        <f>'[14]Daily Roster'!$P25</f>
        <v>qq</v>
      </c>
      <c r="Q25" s="155" t="str">
        <f>'[14]Daily Roster'!$Q25</f>
        <v>qq</v>
      </c>
      <c r="R25" s="155" t="str">
        <f>'[14]Daily Roster'!$R25</f>
        <v>qq</v>
      </c>
      <c r="S25" s="155">
        <f>'[14]Daily Roster'!$S25</f>
        <v>0</v>
      </c>
      <c r="T25" s="155" t="str">
        <f>'[14]Daily Roster'!$T25</f>
        <v>qq</v>
      </c>
      <c r="U25" s="155">
        <f>'[14]Daily Roster'!$U25</f>
        <v>0</v>
      </c>
      <c r="V25" s="155">
        <f>'[14]Daily Roster'!$V25</f>
        <v>0</v>
      </c>
      <c r="W25" s="155">
        <f>'[14]Daily Roster'!$W25</f>
        <v>0</v>
      </c>
      <c r="X25" s="155">
        <f>'[14]Daily Roster'!$X25</f>
        <v>0</v>
      </c>
      <c r="Y25" s="155">
        <f>'[14]Daily Roster'!$Y25</f>
        <v>0</v>
      </c>
      <c r="Z25" s="155">
        <f>'[14]Daily Roster'!$Z25</f>
        <v>0</v>
      </c>
      <c r="AA25" s="152"/>
    </row>
    <row r="26" spans="1:27" x14ac:dyDescent="0.3">
      <c r="A26" s="149">
        <v>43500</v>
      </c>
      <c r="B26" s="150" t="s">
        <v>5</v>
      </c>
      <c r="C26" s="154" t="str">
        <f>'[14]Daily Roster'!$C26</f>
        <v>qq</v>
      </c>
      <c r="D26" s="154">
        <f>'[14]Daily Roster'!$D26</f>
        <v>0</v>
      </c>
      <c r="E26" s="154">
        <f>'[14]Daily Roster'!$E26</f>
        <v>0</v>
      </c>
      <c r="F26" s="154">
        <f>'[14]Daily Roster'!$F26</f>
        <v>0</v>
      </c>
      <c r="G26" s="154" t="str">
        <f>'[14]Daily Roster'!$G26</f>
        <v>qq</v>
      </c>
      <c r="H26" s="154" t="str">
        <f>'[14]Daily Roster'!$H26</f>
        <v>qq</v>
      </c>
      <c r="I26" s="154">
        <f>'[14]Daily Roster'!$I26</f>
        <v>0</v>
      </c>
      <c r="J26" s="154">
        <f>'[14]Daily Roster'!$J26</f>
        <v>0</v>
      </c>
      <c r="K26" s="154" t="str">
        <f>'[14]Daily Roster'!$K26</f>
        <v>qq</v>
      </c>
      <c r="L26" s="154" t="str">
        <f>'[14]Daily Roster'!$L26</f>
        <v>qq</v>
      </c>
      <c r="M26" s="155" t="str">
        <f>'[14]Daily Roster'!$M26</f>
        <v>qq</v>
      </c>
      <c r="N26" s="155" t="str">
        <f>'[14]Daily Roster'!$N26</f>
        <v>qq</v>
      </c>
      <c r="O26" s="155" t="str">
        <f>'[14]Daily Roster'!$O26</f>
        <v>qq</v>
      </c>
      <c r="P26" s="155" t="str">
        <f>'[14]Daily Roster'!$P26</f>
        <v>qq</v>
      </c>
      <c r="Q26" s="155" t="str">
        <f>'[14]Daily Roster'!$Q26</f>
        <v>qq</v>
      </c>
      <c r="R26" s="155" t="str">
        <f>'[14]Daily Roster'!$R26</f>
        <v>qq</v>
      </c>
      <c r="S26" s="155" t="str">
        <f>'[14]Daily Roster'!$S26</f>
        <v>qq</v>
      </c>
      <c r="T26" s="155" t="str">
        <f>'[14]Daily Roster'!$T26</f>
        <v>qq</v>
      </c>
      <c r="U26" s="155">
        <f>'[14]Daily Roster'!$U26</f>
        <v>0</v>
      </c>
      <c r="V26" s="155">
        <f>'[14]Daily Roster'!$V26</f>
        <v>0</v>
      </c>
      <c r="W26" s="155">
        <f>'[14]Daily Roster'!$W26</f>
        <v>0</v>
      </c>
      <c r="X26" s="155">
        <f>'[14]Daily Roster'!$X26</f>
        <v>0</v>
      </c>
      <c r="Y26" s="155">
        <f>'[14]Daily Roster'!$Y26</f>
        <v>0</v>
      </c>
      <c r="Z26" s="155">
        <f>'[14]Daily Roster'!$Z26</f>
        <v>0</v>
      </c>
      <c r="AA26" s="152"/>
    </row>
    <row r="27" spans="1:27" x14ac:dyDescent="0.3">
      <c r="A27" s="149">
        <v>43501</v>
      </c>
      <c r="B27" s="150" t="s">
        <v>1</v>
      </c>
      <c r="C27" s="154" t="str">
        <f>'[14]Daily Roster'!$C27</f>
        <v>qq</v>
      </c>
      <c r="D27" s="154">
        <f>'[14]Daily Roster'!$D27</f>
        <v>0</v>
      </c>
      <c r="E27" s="154">
        <f>'[14]Daily Roster'!$E27</f>
        <v>0</v>
      </c>
      <c r="F27" s="154">
        <f>'[14]Daily Roster'!$F27</f>
        <v>0</v>
      </c>
      <c r="G27" s="154" t="str">
        <f>'[14]Daily Roster'!$G27</f>
        <v>qq</v>
      </c>
      <c r="H27" s="154" t="str">
        <f>'[14]Daily Roster'!$H27</f>
        <v>qq</v>
      </c>
      <c r="I27" s="154">
        <f>'[14]Daily Roster'!$I27</f>
        <v>0</v>
      </c>
      <c r="J27" s="154">
        <f>'[14]Daily Roster'!$J27</f>
        <v>0</v>
      </c>
      <c r="K27" s="154" t="str">
        <f>'[14]Daily Roster'!$K27</f>
        <v>qq</v>
      </c>
      <c r="L27" s="154" t="str">
        <f>'[14]Daily Roster'!$L27</f>
        <v>qq</v>
      </c>
      <c r="M27" s="155" t="str">
        <f>'[14]Daily Roster'!$M27</f>
        <v>qq</v>
      </c>
      <c r="N27" s="155" t="str">
        <f>'[14]Daily Roster'!$N27</f>
        <v>qq</v>
      </c>
      <c r="O27" s="155" t="str">
        <f>'[14]Daily Roster'!$O27</f>
        <v>qq</v>
      </c>
      <c r="P27" s="155" t="str">
        <f>'[14]Daily Roster'!$P27</f>
        <v>qq</v>
      </c>
      <c r="Q27" s="155" t="str">
        <f>'[14]Daily Roster'!$Q27</f>
        <v>qq</v>
      </c>
      <c r="R27" s="155" t="str">
        <f>'[14]Daily Roster'!$R27</f>
        <v>qq</v>
      </c>
      <c r="S27" s="155" t="str">
        <f>'[14]Daily Roster'!$S27</f>
        <v>qq</v>
      </c>
      <c r="T27" s="155">
        <f>'[14]Daily Roster'!$T27</f>
        <v>0</v>
      </c>
      <c r="U27" s="155">
        <f>'[14]Daily Roster'!$U27</f>
        <v>0</v>
      </c>
      <c r="V27" s="155">
        <f>'[14]Daily Roster'!$V27</f>
        <v>0</v>
      </c>
      <c r="W27" s="155">
        <f>'[14]Daily Roster'!$W27</f>
        <v>0</v>
      </c>
      <c r="X27" s="155">
        <f>'[14]Daily Roster'!$X27</f>
        <v>0</v>
      </c>
      <c r="Y27" s="155">
        <f>'[14]Daily Roster'!$Y27</f>
        <v>0</v>
      </c>
      <c r="Z27" s="155">
        <f>'[14]Daily Roster'!$Z27</f>
        <v>0</v>
      </c>
      <c r="AA27" s="151"/>
    </row>
    <row r="28" spans="1:27" x14ac:dyDescent="0.3">
      <c r="A28" s="149">
        <v>43502</v>
      </c>
      <c r="B28" s="150" t="s">
        <v>2</v>
      </c>
      <c r="C28" s="154" t="str">
        <f>'[14]Daily Roster'!$C28</f>
        <v>qq</v>
      </c>
      <c r="D28" s="154">
        <f>'[14]Daily Roster'!$D28</f>
        <v>0</v>
      </c>
      <c r="E28" s="154">
        <f>'[14]Daily Roster'!$E28</f>
        <v>0</v>
      </c>
      <c r="F28" s="154">
        <f>'[14]Daily Roster'!$F28</f>
        <v>0</v>
      </c>
      <c r="G28" s="154" t="str">
        <f>'[14]Daily Roster'!$G28</f>
        <v>qq</v>
      </c>
      <c r="H28" s="154" t="str">
        <f>'[14]Daily Roster'!$H28</f>
        <v>qq</v>
      </c>
      <c r="I28" s="154">
        <f>'[14]Daily Roster'!$I28</f>
        <v>0</v>
      </c>
      <c r="J28" s="154">
        <f>'[14]Daily Roster'!$J28</f>
        <v>0</v>
      </c>
      <c r="K28" s="154" t="str">
        <f>'[14]Daily Roster'!$K28</f>
        <v>qq</v>
      </c>
      <c r="L28" s="154" t="str">
        <f>'[14]Daily Roster'!$L28</f>
        <v>qq</v>
      </c>
      <c r="M28" s="155" t="str">
        <f>'[14]Daily Roster'!$M28</f>
        <v>qq</v>
      </c>
      <c r="N28" s="155" t="str">
        <f>'[14]Daily Roster'!$N28</f>
        <v>qq</v>
      </c>
      <c r="O28" s="155" t="str">
        <f>'[14]Daily Roster'!$O28</f>
        <v>qq</v>
      </c>
      <c r="P28" s="155" t="str">
        <f>'[14]Daily Roster'!$P28</f>
        <v>qq</v>
      </c>
      <c r="Q28" s="155">
        <f>'[14]Daily Roster'!$Q28</f>
        <v>0</v>
      </c>
      <c r="R28" s="155" t="str">
        <f>'[14]Daily Roster'!$R28</f>
        <v>qq</v>
      </c>
      <c r="S28" s="155" t="str">
        <f>'[14]Daily Roster'!$S28</f>
        <v>qq</v>
      </c>
      <c r="T28" s="155">
        <f>'[14]Daily Roster'!$T28</f>
        <v>0</v>
      </c>
      <c r="U28" s="155">
        <f>'[14]Daily Roster'!$U28</f>
        <v>0</v>
      </c>
      <c r="V28" s="155">
        <f>'[14]Daily Roster'!$V28</f>
        <v>0</v>
      </c>
      <c r="W28" s="155">
        <f>'[14]Daily Roster'!$W28</f>
        <v>0</v>
      </c>
      <c r="X28" s="155">
        <f>'[14]Daily Roster'!$X28</f>
        <v>0</v>
      </c>
      <c r="Y28" s="155">
        <f>'[14]Daily Roster'!$Y28</f>
        <v>0</v>
      </c>
      <c r="Z28" s="155">
        <f>'[14]Daily Roster'!$Z28</f>
        <v>0</v>
      </c>
      <c r="AA28" s="152"/>
    </row>
    <row r="29" spans="1:27" x14ac:dyDescent="0.3">
      <c r="A29" s="149">
        <v>43503</v>
      </c>
      <c r="B29" s="150" t="s">
        <v>3</v>
      </c>
      <c r="C29" s="154" t="str">
        <f>'[14]Daily Roster'!$C29</f>
        <v>qq</v>
      </c>
      <c r="D29" s="154">
        <f>'[14]Daily Roster'!$D29</f>
        <v>0</v>
      </c>
      <c r="E29" s="154">
        <f>'[14]Daily Roster'!$E29</f>
        <v>0</v>
      </c>
      <c r="F29" s="154">
        <f>'[14]Daily Roster'!$F29</f>
        <v>0</v>
      </c>
      <c r="G29" s="154" t="str">
        <f>'[14]Daily Roster'!$G29</f>
        <v>qq</v>
      </c>
      <c r="H29" s="154" t="str">
        <f>'[14]Daily Roster'!$H29</f>
        <v>qq</v>
      </c>
      <c r="I29" s="154">
        <f>'[14]Daily Roster'!$I29</f>
        <v>0</v>
      </c>
      <c r="J29" s="154">
        <f>'[14]Daily Roster'!$J29</f>
        <v>0</v>
      </c>
      <c r="K29" s="154">
        <f>'[14]Daily Roster'!$K29</f>
        <v>0</v>
      </c>
      <c r="L29" s="154" t="str">
        <f>'[14]Daily Roster'!$L29</f>
        <v>qq</v>
      </c>
      <c r="M29" s="155" t="str">
        <f>'[14]Daily Roster'!$M29</f>
        <v>Eugene</v>
      </c>
      <c r="N29" s="155" t="str">
        <f>'[14]Daily Roster'!$N29</f>
        <v>qq</v>
      </c>
      <c r="O29" s="155" t="str">
        <f>'[14]Daily Roster'!$O29</f>
        <v>qq</v>
      </c>
      <c r="P29" s="155" t="str">
        <f>'[14]Daily Roster'!$P29</f>
        <v>qq</v>
      </c>
      <c r="Q29" s="155">
        <f>'[14]Daily Roster'!$Q29</f>
        <v>0</v>
      </c>
      <c r="R29" s="155" t="str">
        <f>'[14]Daily Roster'!$R29</f>
        <v>qq</v>
      </c>
      <c r="S29" s="155" t="str">
        <f>'[14]Daily Roster'!$S29</f>
        <v>qq</v>
      </c>
      <c r="T29" s="155" t="str">
        <f>'[14]Daily Roster'!$T29</f>
        <v>qq</v>
      </c>
      <c r="U29" s="155">
        <f>'[14]Daily Roster'!$U29</f>
        <v>0</v>
      </c>
      <c r="V29" s="155">
        <f>'[14]Daily Roster'!$V29</f>
        <v>0</v>
      </c>
      <c r="W29" s="155">
        <f>'[14]Daily Roster'!$W29</f>
        <v>0</v>
      </c>
      <c r="X29" s="155">
        <f>'[14]Daily Roster'!$X29</f>
        <v>0</v>
      </c>
      <c r="Y29" s="155">
        <f>'[14]Daily Roster'!$Y29</f>
        <v>0</v>
      </c>
      <c r="Z29" s="155">
        <f>'[14]Daily Roster'!$Z29</f>
        <v>0</v>
      </c>
      <c r="AA29" s="152"/>
    </row>
    <row r="30" spans="1:27" x14ac:dyDescent="0.3">
      <c r="A30" s="149">
        <v>43504</v>
      </c>
      <c r="B30" s="150" t="s">
        <v>4</v>
      </c>
      <c r="C30" s="154" t="str">
        <f>'[14]Daily Roster'!$C30</f>
        <v>qq</v>
      </c>
      <c r="D30" s="154">
        <f>'[14]Daily Roster'!$D30</f>
        <v>0</v>
      </c>
      <c r="E30" s="154" t="str">
        <f>'[14]Daily Roster'!$E30</f>
        <v>Janki</v>
      </c>
      <c r="F30" s="154">
        <f>'[14]Daily Roster'!$F30</f>
        <v>0</v>
      </c>
      <c r="G30" s="154" t="str">
        <f>'[14]Daily Roster'!$G30</f>
        <v>qq</v>
      </c>
      <c r="H30" s="154" t="str">
        <f>'[14]Daily Roster'!$H30</f>
        <v>qq</v>
      </c>
      <c r="I30" s="154">
        <f>'[14]Daily Roster'!$I30</f>
        <v>0</v>
      </c>
      <c r="J30" s="154">
        <f>'[14]Daily Roster'!$J30</f>
        <v>0</v>
      </c>
      <c r="K30" s="154">
        <f>'[14]Daily Roster'!$K30</f>
        <v>0</v>
      </c>
      <c r="L30" s="154" t="str">
        <f>'[14]Daily Roster'!$L30</f>
        <v>qq</v>
      </c>
      <c r="M30" s="155" t="str">
        <f>'[14]Daily Roster'!$M30</f>
        <v>Phil (&lt;3pm)</v>
      </c>
      <c r="N30" s="155" t="str">
        <f>'[14]Daily Roster'!$N30</f>
        <v>qq</v>
      </c>
      <c r="O30" s="155" t="str">
        <f>'[14]Daily Roster'!$O30</f>
        <v>qq</v>
      </c>
      <c r="P30" s="155" t="str">
        <f>'[14]Daily Roster'!$P30</f>
        <v>qq</v>
      </c>
      <c r="Q30" s="155">
        <f>'[14]Daily Roster'!$Q30</f>
        <v>0</v>
      </c>
      <c r="R30" s="155" t="str">
        <f>'[14]Daily Roster'!$R30</f>
        <v>qq</v>
      </c>
      <c r="S30" s="155" t="str">
        <f>'[14]Daily Roster'!$S30</f>
        <v>qq</v>
      </c>
      <c r="T30" s="155">
        <f>'[14]Daily Roster'!$T30</f>
        <v>0</v>
      </c>
      <c r="U30" s="155">
        <f>'[14]Daily Roster'!$U30</f>
        <v>0</v>
      </c>
      <c r="V30" s="155">
        <f>'[14]Daily Roster'!$V30</f>
        <v>0</v>
      </c>
      <c r="W30" s="155">
        <f>'[14]Daily Roster'!$W30</f>
        <v>0</v>
      </c>
      <c r="X30" s="155">
        <f>'[14]Daily Roster'!$X30</f>
        <v>0</v>
      </c>
      <c r="Y30" s="155">
        <f>'[14]Daily Roster'!$Y30</f>
        <v>0</v>
      </c>
      <c r="Z30" s="155">
        <f>'[14]Daily Roster'!$Z30</f>
        <v>0</v>
      </c>
      <c r="AA30" s="152"/>
    </row>
    <row r="31" spans="1:27" x14ac:dyDescent="0.3">
      <c r="A31" s="149">
        <v>43507</v>
      </c>
      <c r="B31" s="150" t="s">
        <v>5</v>
      </c>
      <c r="C31" s="154" t="str">
        <f>'[14]Daily Roster'!$C31</f>
        <v>qq</v>
      </c>
      <c r="D31" s="154">
        <f>'[14]Daily Roster'!$D31</f>
        <v>0</v>
      </c>
      <c r="E31" s="154" t="str">
        <f>'[14]Daily Roster'!$E31</f>
        <v>Janki</v>
      </c>
      <c r="F31" s="154">
        <f>'[14]Daily Roster'!$F31</f>
        <v>0</v>
      </c>
      <c r="G31" s="154" t="str">
        <f>'[14]Daily Roster'!$G31</f>
        <v>qq</v>
      </c>
      <c r="H31" s="154" t="str">
        <f>'[14]Daily Roster'!$H31</f>
        <v>qq</v>
      </c>
      <c r="I31" s="154">
        <f>'[14]Daily Roster'!$I31</f>
        <v>0</v>
      </c>
      <c r="J31" s="154">
        <f>'[14]Daily Roster'!$J31</f>
        <v>0</v>
      </c>
      <c r="K31" s="154">
        <f>'[14]Daily Roster'!$K31</f>
        <v>0</v>
      </c>
      <c r="L31" s="154">
        <f>'[14]Daily Roster'!$L31</f>
        <v>0</v>
      </c>
      <c r="M31" s="155" t="str">
        <f>'[14]Daily Roster'!$M31</f>
        <v>qq</v>
      </c>
      <c r="N31" s="155" t="str">
        <f>'[14]Daily Roster'!$N31</f>
        <v>qq</v>
      </c>
      <c r="O31" s="155" t="str">
        <f>'[14]Daily Roster'!$O31</f>
        <v>qq</v>
      </c>
      <c r="P31" s="155" t="str">
        <f>'[14]Daily Roster'!$P31</f>
        <v>qq</v>
      </c>
      <c r="Q31" s="155" t="str">
        <f>'[14]Daily Roster'!$Q31</f>
        <v>qq</v>
      </c>
      <c r="R31" s="155" t="str">
        <f>'[14]Daily Roster'!$R31</f>
        <v>qq</v>
      </c>
      <c r="S31" s="155" t="str">
        <f>'[14]Daily Roster'!$S31</f>
        <v>qq</v>
      </c>
      <c r="T31" s="155">
        <f>'[14]Daily Roster'!$T31</f>
        <v>0</v>
      </c>
      <c r="U31" s="155">
        <f>'[14]Daily Roster'!$U31</f>
        <v>0</v>
      </c>
      <c r="V31" s="155">
        <f>'[14]Daily Roster'!$V31</f>
        <v>0</v>
      </c>
      <c r="W31" s="155">
        <f>'[14]Daily Roster'!$W31</f>
        <v>0</v>
      </c>
      <c r="X31" s="155">
        <f>'[14]Daily Roster'!$X31</f>
        <v>0</v>
      </c>
      <c r="Y31" s="155">
        <f>'[14]Daily Roster'!$Y31</f>
        <v>0</v>
      </c>
      <c r="Z31" s="155">
        <f>'[14]Daily Roster'!$Z31</f>
        <v>0</v>
      </c>
      <c r="AA31" s="152"/>
    </row>
    <row r="32" spans="1:27" x14ac:dyDescent="0.3">
      <c r="A32" s="149">
        <v>43508</v>
      </c>
      <c r="B32" s="150" t="s">
        <v>1</v>
      </c>
      <c r="C32" s="154" t="str">
        <f>'[14]Daily Roster'!$C32</f>
        <v>qq</v>
      </c>
      <c r="D32" s="154">
        <f>'[14]Daily Roster'!$D32</f>
        <v>0</v>
      </c>
      <c r="E32" s="154" t="str">
        <f>'[14]Daily Roster'!$E32</f>
        <v>Janki</v>
      </c>
      <c r="F32" s="154">
        <f>'[14]Daily Roster'!$F32</f>
        <v>0</v>
      </c>
      <c r="G32" s="154" t="str">
        <f>'[14]Daily Roster'!$G32</f>
        <v>qq</v>
      </c>
      <c r="H32" s="154" t="str">
        <f>'[14]Daily Roster'!$H32</f>
        <v>qq</v>
      </c>
      <c r="I32" s="154">
        <f>'[14]Daily Roster'!$I32</f>
        <v>0</v>
      </c>
      <c r="J32" s="154">
        <f>'[14]Daily Roster'!$J32</f>
        <v>0</v>
      </c>
      <c r="K32" s="154">
        <f>'[14]Daily Roster'!$K32</f>
        <v>0</v>
      </c>
      <c r="L32" s="154">
        <f>'[14]Daily Roster'!$L32</f>
        <v>0</v>
      </c>
      <c r="M32" s="155" t="str">
        <f>'[14]Daily Roster'!$M32</f>
        <v>qq</v>
      </c>
      <c r="N32" s="155" t="str">
        <f>'[14]Daily Roster'!$N32</f>
        <v>qq</v>
      </c>
      <c r="O32" s="155" t="str">
        <f>'[14]Daily Roster'!$O32</f>
        <v>qq</v>
      </c>
      <c r="P32" s="155" t="str">
        <f>'[14]Daily Roster'!$P32</f>
        <v>qq</v>
      </c>
      <c r="Q32" s="155">
        <f>'[14]Daily Roster'!$Q32</f>
        <v>0</v>
      </c>
      <c r="R32" s="155" t="str">
        <f>'[14]Daily Roster'!$R32</f>
        <v>qq</v>
      </c>
      <c r="S32" s="155" t="str">
        <f>'[14]Daily Roster'!$S32</f>
        <v>qq</v>
      </c>
      <c r="T32" s="155">
        <f>'[14]Daily Roster'!$T32</f>
        <v>0</v>
      </c>
      <c r="U32" s="155">
        <f>'[14]Daily Roster'!$U32</f>
        <v>0</v>
      </c>
      <c r="V32" s="155">
        <f>'[14]Daily Roster'!$V32</f>
        <v>0</v>
      </c>
      <c r="W32" s="155">
        <f>'[14]Daily Roster'!$W32</f>
        <v>0</v>
      </c>
      <c r="X32" s="155">
        <f>'[14]Daily Roster'!$X32</f>
        <v>0</v>
      </c>
      <c r="Y32" s="155">
        <f>'[14]Daily Roster'!$Y32</f>
        <v>0</v>
      </c>
      <c r="Z32" s="155">
        <f>'[14]Daily Roster'!$Z32</f>
        <v>0</v>
      </c>
      <c r="AA32" s="151"/>
    </row>
    <row r="33" spans="1:27" x14ac:dyDescent="0.3">
      <c r="A33" s="149">
        <v>43509</v>
      </c>
      <c r="B33" s="150" t="s">
        <v>2</v>
      </c>
      <c r="C33" s="154" t="str">
        <f>'[14]Daily Roster'!$C33</f>
        <v>qq</v>
      </c>
      <c r="D33" s="154">
        <f>'[14]Daily Roster'!$D33</f>
        <v>0</v>
      </c>
      <c r="E33" s="154" t="str">
        <f>'[14]Daily Roster'!$E33</f>
        <v>Janki</v>
      </c>
      <c r="F33" s="154">
        <f>'[14]Daily Roster'!$F33</f>
        <v>0</v>
      </c>
      <c r="G33" s="154" t="str">
        <f>'[14]Daily Roster'!$G33</f>
        <v>qq</v>
      </c>
      <c r="H33" s="154">
        <f>'[14]Daily Roster'!$H33</f>
        <v>0</v>
      </c>
      <c r="I33" s="154">
        <f>'[14]Daily Roster'!$I33</f>
        <v>0</v>
      </c>
      <c r="J33" s="154">
        <f>'[14]Daily Roster'!$J33</f>
        <v>0</v>
      </c>
      <c r="K33" s="154">
        <f>'[14]Daily Roster'!$K33</f>
        <v>0</v>
      </c>
      <c r="L33" s="154">
        <f>'[14]Daily Roster'!$L33</f>
        <v>0</v>
      </c>
      <c r="M33" s="155" t="str">
        <f>'[14]Daily Roster'!$M33</f>
        <v>qq</v>
      </c>
      <c r="N33" s="155" t="str">
        <f>'[14]Daily Roster'!$N33</f>
        <v>qq</v>
      </c>
      <c r="O33" s="155" t="str">
        <f>'[14]Daily Roster'!$O33</f>
        <v>qq</v>
      </c>
      <c r="P33" s="155" t="str">
        <f>'[14]Daily Roster'!$P33</f>
        <v>qq</v>
      </c>
      <c r="Q33" s="155" t="str">
        <f>'[14]Daily Roster'!$Q33</f>
        <v>qq</v>
      </c>
      <c r="R33" s="155" t="str">
        <f>'[14]Daily Roster'!$R33</f>
        <v>qq</v>
      </c>
      <c r="S33" s="155" t="str">
        <f>'[14]Daily Roster'!$S33</f>
        <v>qq</v>
      </c>
      <c r="T33" s="155">
        <f>'[14]Daily Roster'!$T33</f>
        <v>0</v>
      </c>
      <c r="U33" s="155">
        <f>'[14]Daily Roster'!$U33</f>
        <v>0</v>
      </c>
      <c r="V33" s="155">
        <f>'[14]Daily Roster'!$V33</f>
        <v>0</v>
      </c>
      <c r="W33" s="155">
        <f>'[14]Daily Roster'!$W33</f>
        <v>0</v>
      </c>
      <c r="X33" s="155">
        <f>'[14]Daily Roster'!$X33</f>
        <v>0</v>
      </c>
      <c r="Y33" s="155">
        <f>'[14]Daily Roster'!$Y33</f>
        <v>0</v>
      </c>
      <c r="Z33" s="155">
        <f>'[14]Daily Roster'!$Z33</f>
        <v>0</v>
      </c>
      <c r="AA33" s="152"/>
    </row>
    <row r="34" spans="1:27" x14ac:dyDescent="0.3">
      <c r="A34" s="149">
        <v>43510</v>
      </c>
      <c r="B34" s="150" t="s">
        <v>3</v>
      </c>
      <c r="C34" s="154" t="str">
        <f>'[14]Daily Roster'!$C34</f>
        <v>qq</v>
      </c>
      <c r="D34" s="154">
        <f>'[14]Daily Roster'!$D34</f>
        <v>0</v>
      </c>
      <c r="E34" s="154" t="str">
        <f>'[14]Daily Roster'!$E34</f>
        <v>Janki</v>
      </c>
      <c r="F34" s="154">
        <f>'[14]Daily Roster'!$F34</f>
        <v>0</v>
      </c>
      <c r="G34" s="154" t="str">
        <f>'[14]Daily Roster'!$G34</f>
        <v>qq</v>
      </c>
      <c r="H34" s="154">
        <f>'[14]Daily Roster'!$H34</f>
        <v>0</v>
      </c>
      <c r="I34" s="154">
        <f>'[14]Daily Roster'!$I34</f>
        <v>0</v>
      </c>
      <c r="J34" s="154">
        <f>'[14]Daily Roster'!$J34</f>
        <v>0</v>
      </c>
      <c r="K34" s="154">
        <f>'[14]Daily Roster'!$K34</f>
        <v>0</v>
      </c>
      <c r="L34" s="154">
        <f>'[14]Daily Roster'!$L34</f>
        <v>0</v>
      </c>
      <c r="M34" s="155" t="str">
        <f>'[14]Daily Roster'!$M34</f>
        <v>Meghana</v>
      </c>
      <c r="N34" s="155" t="str">
        <f>'[14]Daily Roster'!$N34</f>
        <v>Alison</v>
      </c>
      <c r="O34" s="155" t="str">
        <f>'[14]Daily Roster'!$O34</f>
        <v>qq</v>
      </c>
      <c r="P34" s="155" t="str">
        <f>'[14]Daily Roster'!$P34</f>
        <v>qq</v>
      </c>
      <c r="Q34" s="155" t="str">
        <f>'[14]Daily Roster'!$Q34</f>
        <v>qq</v>
      </c>
      <c r="R34" s="155" t="str">
        <f>'[14]Daily Roster'!$R34</f>
        <v>qq</v>
      </c>
      <c r="S34" s="155" t="str">
        <f>'[14]Daily Roster'!$S34</f>
        <v>qq</v>
      </c>
      <c r="T34" s="155">
        <f>'[14]Daily Roster'!$T34</f>
        <v>0</v>
      </c>
      <c r="U34" s="155">
        <f>'[14]Daily Roster'!$U34</f>
        <v>0</v>
      </c>
      <c r="V34" s="155">
        <f>'[14]Daily Roster'!$V34</f>
        <v>0</v>
      </c>
      <c r="W34" s="155">
        <f>'[14]Daily Roster'!$W34</f>
        <v>0</v>
      </c>
      <c r="X34" s="155">
        <f>'[14]Daily Roster'!$X34</f>
        <v>0</v>
      </c>
      <c r="Y34" s="155">
        <f>'[14]Daily Roster'!$Y34</f>
        <v>0</v>
      </c>
      <c r="Z34" s="155">
        <f>'[14]Daily Roster'!$Z34</f>
        <v>0</v>
      </c>
      <c r="AA34" s="152"/>
    </row>
    <row r="35" spans="1:27" x14ac:dyDescent="0.3">
      <c r="A35" s="149">
        <v>43511</v>
      </c>
      <c r="B35" s="150" t="s">
        <v>4</v>
      </c>
      <c r="C35" s="154" t="str">
        <f>'[14]Daily Roster'!$C35</f>
        <v>qq</v>
      </c>
      <c r="D35" s="154">
        <f>'[14]Daily Roster'!$D35</f>
        <v>0</v>
      </c>
      <c r="E35" s="154" t="str">
        <f>'[14]Daily Roster'!$E35</f>
        <v>Janki</v>
      </c>
      <c r="F35" s="154">
        <f>'[14]Daily Roster'!$F35</f>
        <v>0</v>
      </c>
      <c r="G35" s="154" t="str">
        <f>'[14]Daily Roster'!$G35</f>
        <v>qq</v>
      </c>
      <c r="H35" s="154">
        <f>'[14]Daily Roster'!$H35</f>
        <v>0</v>
      </c>
      <c r="I35" s="154">
        <f>'[14]Daily Roster'!$I35</f>
        <v>0</v>
      </c>
      <c r="J35" s="154">
        <f>'[14]Daily Roster'!$J35</f>
        <v>0</v>
      </c>
      <c r="K35" s="154">
        <f>'[14]Daily Roster'!$K35</f>
        <v>0</v>
      </c>
      <c r="L35" s="154">
        <f>'[14]Daily Roster'!$L35</f>
        <v>0</v>
      </c>
      <c r="M35" s="155" t="str">
        <f>'[14]Daily Roster'!$M35</f>
        <v>qq</v>
      </c>
      <c r="N35" s="155" t="str">
        <f>'[14]Daily Roster'!$N35</f>
        <v>qq</v>
      </c>
      <c r="O35" s="155" t="str">
        <f>'[14]Daily Roster'!$O35</f>
        <v>qq</v>
      </c>
      <c r="P35" s="155" t="str">
        <f>'[14]Daily Roster'!$P35</f>
        <v>qq</v>
      </c>
      <c r="Q35" s="155">
        <f>'[14]Daily Roster'!$Q35</f>
        <v>0</v>
      </c>
      <c r="R35" s="155" t="str">
        <f>'[14]Daily Roster'!$R35</f>
        <v>qq</v>
      </c>
      <c r="S35" s="155" t="str">
        <f>'[14]Daily Roster'!$S35</f>
        <v>qq</v>
      </c>
      <c r="T35" s="155">
        <f>'[14]Daily Roster'!$T35</f>
        <v>0</v>
      </c>
      <c r="U35" s="155">
        <f>'[14]Daily Roster'!$U35</f>
        <v>0</v>
      </c>
      <c r="V35" s="155">
        <f>'[14]Daily Roster'!$V35</f>
        <v>0</v>
      </c>
      <c r="W35" s="155">
        <f>'[14]Daily Roster'!$W35</f>
        <v>0</v>
      </c>
      <c r="X35" s="155">
        <f>'[14]Daily Roster'!$X35</f>
        <v>0</v>
      </c>
      <c r="Y35" s="155">
        <f>'[14]Daily Roster'!$Y35</f>
        <v>0</v>
      </c>
      <c r="Z35" s="155">
        <f>'[14]Daily Roster'!$Z35</f>
        <v>0</v>
      </c>
      <c r="AA35" s="152"/>
    </row>
    <row r="36" spans="1:27" x14ac:dyDescent="0.3">
      <c r="A36" s="149">
        <v>43514</v>
      </c>
      <c r="B36" s="150" t="s">
        <v>5</v>
      </c>
      <c r="C36" s="154" t="str">
        <f>'[14]Daily Roster'!$C36</f>
        <v>qq</v>
      </c>
      <c r="D36" s="154">
        <f>'[14]Daily Roster'!$D36</f>
        <v>0</v>
      </c>
      <c r="E36" s="154">
        <f>'[14]Daily Roster'!$E36</f>
        <v>0</v>
      </c>
      <c r="F36" s="154">
        <f>'[14]Daily Roster'!$F36</f>
        <v>0</v>
      </c>
      <c r="G36" s="154" t="str">
        <f>'[14]Daily Roster'!$G36</f>
        <v>qq</v>
      </c>
      <c r="H36" s="154">
        <f>'[14]Daily Roster'!$H36</f>
        <v>0</v>
      </c>
      <c r="I36" s="154">
        <f>'[14]Daily Roster'!$I36</f>
        <v>0</v>
      </c>
      <c r="J36" s="154">
        <f>'[14]Daily Roster'!$J36</f>
        <v>0</v>
      </c>
      <c r="K36" s="154">
        <f>'[14]Daily Roster'!$K36</f>
        <v>0</v>
      </c>
      <c r="L36" s="154">
        <f>'[14]Daily Roster'!$L36</f>
        <v>0</v>
      </c>
      <c r="M36" s="155" t="str">
        <f>'[14]Daily Roster'!$M36</f>
        <v>qq</v>
      </c>
      <c r="N36" s="155" t="str">
        <f>'[14]Daily Roster'!$N36</f>
        <v>Alison</v>
      </c>
      <c r="O36" s="155" t="str">
        <f>'[14]Daily Roster'!$O36</f>
        <v>qq</v>
      </c>
      <c r="P36" s="155" t="str">
        <f>'[14]Daily Roster'!$P36</f>
        <v>qq</v>
      </c>
      <c r="Q36" s="155">
        <f>'[14]Daily Roster'!$Q36</f>
        <v>0</v>
      </c>
      <c r="R36" s="155" t="str">
        <f>'[14]Daily Roster'!$R36</f>
        <v>qq</v>
      </c>
      <c r="S36" s="155">
        <f>'[14]Daily Roster'!$S36</f>
        <v>0</v>
      </c>
      <c r="T36" s="155" t="str">
        <f>'[14]Daily Roster'!$T36</f>
        <v>qq</v>
      </c>
      <c r="U36" s="155">
        <f>'[14]Daily Roster'!$U36</f>
        <v>0</v>
      </c>
      <c r="V36" s="155">
        <f>'[14]Daily Roster'!$V36</f>
        <v>0</v>
      </c>
      <c r="W36" s="155">
        <f>'[14]Daily Roster'!$W36</f>
        <v>0</v>
      </c>
      <c r="X36" s="155">
        <f>'[14]Daily Roster'!$X36</f>
        <v>0</v>
      </c>
      <c r="Y36" s="155">
        <f>'[14]Daily Roster'!$Y36</f>
        <v>0</v>
      </c>
      <c r="Z36" s="155">
        <f>'[14]Daily Roster'!$Z36</f>
        <v>0</v>
      </c>
      <c r="AA36" s="152"/>
    </row>
    <row r="37" spans="1:27" x14ac:dyDescent="0.3">
      <c r="A37" s="149">
        <v>43515</v>
      </c>
      <c r="B37" s="150" t="s">
        <v>1</v>
      </c>
      <c r="C37" s="154" t="str">
        <f>'[14]Daily Roster'!$C37</f>
        <v>qq</v>
      </c>
      <c r="D37" s="154">
        <f>'[14]Daily Roster'!$D37</f>
        <v>0</v>
      </c>
      <c r="E37" s="154" t="str">
        <f>'[14]Daily Roster'!$E37</f>
        <v>Janki</v>
      </c>
      <c r="F37" s="154">
        <f>'[14]Daily Roster'!$F37</f>
        <v>0</v>
      </c>
      <c r="G37" s="154" t="str">
        <f>'[14]Daily Roster'!$G37</f>
        <v>qq</v>
      </c>
      <c r="H37" s="154">
        <f>'[14]Daily Roster'!$H37</f>
        <v>0</v>
      </c>
      <c r="I37" s="154">
        <f>'[14]Daily Roster'!$I37</f>
        <v>0</v>
      </c>
      <c r="J37" s="154">
        <f>'[14]Daily Roster'!$J37</f>
        <v>0</v>
      </c>
      <c r="K37" s="154">
        <f>'[14]Daily Roster'!$K37</f>
        <v>0</v>
      </c>
      <c r="L37" s="154">
        <f>'[14]Daily Roster'!$L37</f>
        <v>0</v>
      </c>
      <c r="M37" s="155" t="str">
        <f>'[14]Daily Roster'!$M37</f>
        <v>qq</v>
      </c>
      <c r="N37" s="155" t="str">
        <f>'[14]Daily Roster'!$N37</f>
        <v>qq</v>
      </c>
      <c r="O37" s="155" t="str">
        <f>'[14]Daily Roster'!$O37</f>
        <v>A.Tran</v>
      </c>
      <c r="P37" s="155" t="str">
        <f>'[14]Daily Roster'!$P37</f>
        <v>qq</v>
      </c>
      <c r="Q37" s="155">
        <f>'[14]Daily Roster'!$Q37</f>
        <v>0</v>
      </c>
      <c r="R37" s="155" t="str">
        <f>'[14]Daily Roster'!$R37</f>
        <v>qq</v>
      </c>
      <c r="S37" s="155">
        <f>'[14]Daily Roster'!$S37</f>
        <v>0</v>
      </c>
      <c r="T37" s="155">
        <f>'[14]Daily Roster'!$T37</f>
        <v>0</v>
      </c>
      <c r="U37" s="155">
        <f>'[14]Daily Roster'!$U37</f>
        <v>0</v>
      </c>
      <c r="V37" s="155">
        <f>'[14]Daily Roster'!$V37</f>
        <v>0</v>
      </c>
      <c r="W37" s="155">
        <f>'[14]Daily Roster'!$W37</f>
        <v>0</v>
      </c>
      <c r="X37" s="155">
        <f>'[14]Daily Roster'!$X37</f>
        <v>0</v>
      </c>
      <c r="Y37" s="155">
        <f>'[14]Daily Roster'!$Y37</f>
        <v>0</v>
      </c>
      <c r="Z37" s="155">
        <f>'[14]Daily Roster'!$Z37</f>
        <v>0</v>
      </c>
      <c r="AA37" s="151"/>
    </row>
    <row r="38" spans="1:27" x14ac:dyDescent="0.3">
      <c r="A38" s="149">
        <v>43516</v>
      </c>
      <c r="B38" s="150" t="s">
        <v>2</v>
      </c>
      <c r="C38" s="154" t="str">
        <f>'[14]Daily Roster'!$C38</f>
        <v>qq</v>
      </c>
      <c r="D38" s="154">
        <f>'[14]Daily Roster'!$D38</f>
        <v>0</v>
      </c>
      <c r="E38" s="154">
        <f>'[14]Daily Roster'!$E38</f>
        <v>0</v>
      </c>
      <c r="F38" s="154">
        <f>'[14]Daily Roster'!$F38</f>
        <v>0</v>
      </c>
      <c r="G38" s="154" t="str">
        <f>'[14]Daily Roster'!$G38</f>
        <v>qq</v>
      </c>
      <c r="H38" s="154">
        <f>'[14]Daily Roster'!$H38</f>
        <v>0</v>
      </c>
      <c r="I38" s="154">
        <f>'[14]Daily Roster'!$I38</f>
        <v>0</v>
      </c>
      <c r="J38" s="154">
        <f>'[14]Daily Roster'!$J38</f>
        <v>0</v>
      </c>
      <c r="K38" s="154">
        <f>'[14]Daily Roster'!$K38</f>
        <v>0</v>
      </c>
      <c r="L38" s="154">
        <f>'[14]Daily Roster'!$L38</f>
        <v>0</v>
      </c>
      <c r="M38" s="155" t="str">
        <f>'[14]Daily Roster'!$M38</f>
        <v>qq</v>
      </c>
      <c r="N38" s="155" t="str">
        <f>'[14]Daily Roster'!$N38</f>
        <v>qq</v>
      </c>
      <c r="O38" s="155" t="str">
        <f>'[14]Daily Roster'!$O38</f>
        <v>qq</v>
      </c>
      <c r="P38" s="155" t="str">
        <f>'[14]Daily Roster'!$P38</f>
        <v>Alison</v>
      </c>
      <c r="Q38" s="155" t="str">
        <f>'[14]Daily Roster'!$Q38</f>
        <v>qq</v>
      </c>
      <c r="R38" s="155" t="str">
        <f>'[14]Daily Roster'!$R38</f>
        <v>qq</v>
      </c>
      <c r="S38" s="155" t="str">
        <f>'[14]Daily Roster'!$S38</f>
        <v>qq</v>
      </c>
      <c r="T38" s="155">
        <f>'[14]Daily Roster'!$T38</f>
        <v>0</v>
      </c>
      <c r="U38" s="155">
        <f>'[14]Daily Roster'!$U38</f>
        <v>0</v>
      </c>
      <c r="V38" s="155">
        <f>'[14]Daily Roster'!$V38</f>
        <v>0</v>
      </c>
      <c r="W38" s="155">
        <f>'[14]Daily Roster'!$W38</f>
        <v>0</v>
      </c>
      <c r="X38" s="155">
        <f>'[14]Daily Roster'!$X38</f>
        <v>0</v>
      </c>
      <c r="Y38" s="155">
        <f>'[14]Daily Roster'!$Y38</f>
        <v>0</v>
      </c>
      <c r="Z38" s="155">
        <f>'[14]Daily Roster'!$Z38</f>
        <v>0</v>
      </c>
      <c r="AA38" s="152"/>
    </row>
    <row r="39" spans="1:27" x14ac:dyDescent="0.3">
      <c r="A39" s="149">
        <v>43517</v>
      </c>
      <c r="B39" s="150" t="s">
        <v>3</v>
      </c>
      <c r="C39" s="154" t="str">
        <f>'[14]Daily Roster'!$C39</f>
        <v>qq</v>
      </c>
      <c r="D39" s="154">
        <f>'[14]Daily Roster'!$D39</f>
        <v>0</v>
      </c>
      <c r="E39" s="154" t="str">
        <f>'[14]Daily Roster'!$E39</f>
        <v>Janki</v>
      </c>
      <c r="F39" s="154">
        <f>'[14]Daily Roster'!$F39</f>
        <v>0</v>
      </c>
      <c r="G39" s="154" t="str">
        <f>'[14]Daily Roster'!$G39</f>
        <v>qq</v>
      </c>
      <c r="H39" s="154">
        <f>'[14]Daily Roster'!$H39</f>
        <v>0</v>
      </c>
      <c r="I39" s="154">
        <f>'[14]Daily Roster'!$I39</f>
        <v>0</v>
      </c>
      <c r="J39" s="154">
        <f>'[14]Daily Roster'!$J39</f>
        <v>0</v>
      </c>
      <c r="K39" s="154">
        <f>'[14]Daily Roster'!$K39</f>
        <v>0</v>
      </c>
      <c r="L39" s="154">
        <f>'[14]Daily Roster'!$L39</f>
        <v>0</v>
      </c>
      <c r="M39" s="155" t="str">
        <f>'[14]Daily Roster'!$M39</f>
        <v>qq</v>
      </c>
      <c r="N39" s="155" t="str">
        <f>'[14]Daily Roster'!$N39</f>
        <v>qq</v>
      </c>
      <c r="O39" s="155" t="str">
        <f>'[14]Daily Roster'!$O39</f>
        <v>qq</v>
      </c>
      <c r="P39" s="155" t="str">
        <f>'[14]Daily Roster'!$P39</f>
        <v>Alison</v>
      </c>
      <c r="Q39" s="155" t="str">
        <f>'[14]Daily Roster'!$Q39</f>
        <v>qq</v>
      </c>
      <c r="R39" s="155" t="str">
        <f>'[14]Daily Roster'!$R39</f>
        <v>qq</v>
      </c>
      <c r="S39" s="155" t="str">
        <f>'[14]Daily Roster'!$S39</f>
        <v>qq</v>
      </c>
      <c r="T39" s="155">
        <f>'[14]Daily Roster'!$T39</f>
        <v>0</v>
      </c>
      <c r="U39" s="155">
        <f>'[14]Daily Roster'!$U39</f>
        <v>0</v>
      </c>
      <c r="V39" s="155">
        <f>'[14]Daily Roster'!$V39</f>
        <v>0</v>
      </c>
      <c r="W39" s="155">
        <f>'[14]Daily Roster'!$W39</f>
        <v>0</v>
      </c>
      <c r="X39" s="155">
        <f>'[14]Daily Roster'!$X39</f>
        <v>0</v>
      </c>
      <c r="Y39" s="155">
        <f>'[14]Daily Roster'!$Y39</f>
        <v>0</v>
      </c>
      <c r="Z39" s="155">
        <f>'[14]Daily Roster'!$Z39</f>
        <v>0</v>
      </c>
      <c r="AA39" s="152"/>
    </row>
    <row r="40" spans="1:27" x14ac:dyDescent="0.3">
      <c r="A40" s="149">
        <v>43518</v>
      </c>
      <c r="B40" s="150" t="s">
        <v>4</v>
      </c>
      <c r="C40" s="154" t="str">
        <f>'[14]Daily Roster'!$C40</f>
        <v>qq</v>
      </c>
      <c r="D40" s="154">
        <f>'[14]Daily Roster'!$D40</f>
        <v>0</v>
      </c>
      <c r="E40" s="154" t="str">
        <f>'[14]Daily Roster'!$E40</f>
        <v>Janki</v>
      </c>
      <c r="F40" s="154">
        <f>'[14]Daily Roster'!$F40</f>
        <v>0</v>
      </c>
      <c r="G40" s="154" t="str">
        <f>'[14]Daily Roster'!$G40</f>
        <v>qq</v>
      </c>
      <c r="H40" s="154">
        <f>'[14]Daily Roster'!$H40</f>
        <v>0</v>
      </c>
      <c r="I40" s="154">
        <f>'[14]Daily Roster'!$I40</f>
        <v>0</v>
      </c>
      <c r="J40" s="154">
        <f>'[14]Daily Roster'!$J40</f>
        <v>0</v>
      </c>
      <c r="K40" s="154">
        <f>'[14]Daily Roster'!$K40</f>
        <v>0</v>
      </c>
      <c r="L40" s="154">
        <f>'[14]Daily Roster'!$L40</f>
        <v>0</v>
      </c>
      <c r="M40" s="155" t="str">
        <f>'[14]Daily Roster'!$M40</f>
        <v>qq</v>
      </c>
      <c r="N40" s="155" t="str">
        <f>'[14]Daily Roster'!$N40</f>
        <v>qq</v>
      </c>
      <c r="O40" s="155" t="str">
        <f>'[14]Daily Roster'!$O40</f>
        <v>qq</v>
      </c>
      <c r="P40" s="155" t="str">
        <f>'[14]Daily Roster'!$P40</f>
        <v>Phil&lt;3pm</v>
      </c>
      <c r="Q40" s="155">
        <f>'[14]Daily Roster'!$Q40</f>
        <v>0</v>
      </c>
      <c r="R40" s="155" t="str">
        <f>'[14]Daily Roster'!$R40</f>
        <v>qq</v>
      </c>
      <c r="S40" s="155" t="str">
        <f>'[14]Daily Roster'!$S40</f>
        <v>qq</v>
      </c>
      <c r="T40" s="155">
        <f>'[14]Daily Roster'!$T40</f>
        <v>0</v>
      </c>
      <c r="U40" s="155">
        <f>'[14]Daily Roster'!$U40</f>
        <v>0</v>
      </c>
      <c r="V40" s="155">
        <f>'[14]Daily Roster'!$V40</f>
        <v>0</v>
      </c>
      <c r="W40" s="155">
        <f>'[14]Daily Roster'!$W40</f>
        <v>0</v>
      </c>
      <c r="X40" s="155">
        <f>'[14]Daily Roster'!$X40</f>
        <v>0</v>
      </c>
      <c r="Y40" s="155">
        <f>'[14]Daily Roster'!$Y40</f>
        <v>0</v>
      </c>
      <c r="Z40" s="155">
        <f>'[14]Daily Roster'!$Z40</f>
        <v>0</v>
      </c>
      <c r="AA40" s="152"/>
    </row>
    <row r="41" spans="1:27" x14ac:dyDescent="0.3">
      <c r="A41" s="149">
        <v>43521</v>
      </c>
      <c r="B41" s="150" t="s">
        <v>5</v>
      </c>
      <c r="C41" s="154" t="str">
        <f>'[14]Daily Roster'!$C41</f>
        <v>qq</v>
      </c>
      <c r="D41" s="154">
        <f>'[14]Daily Roster'!$D41</f>
        <v>0</v>
      </c>
      <c r="E41" s="154">
        <f>'[14]Daily Roster'!$E41</f>
        <v>0</v>
      </c>
      <c r="F41" s="154">
        <f>'[14]Daily Roster'!$F41</f>
        <v>0</v>
      </c>
      <c r="G41" s="154" t="str">
        <f>'[14]Daily Roster'!$G41</f>
        <v>qq</v>
      </c>
      <c r="H41" s="154">
        <f>'[14]Daily Roster'!$H41</f>
        <v>0</v>
      </c>
      <c r="I41" s="154">
        <f>'[14]Daily Roster'!$I41</f>
        <v>0</v>
      </c>
      <c r="J41" s="154">
        <f>'[14]Daily Roster'!$J41</f>
        <v>0</v>
      </c>
      <c r="K41" s="154" t="str">
        <f>'[14]Daily Roster'!$K41</f>
        <v>qq</v>
      </c>
      <c r="L41" s="154">
        <f>'[14]Daily Roster'!$L41</f>
        <v>0</v>
      </c>
      <c r="M41" s="155" t="str">
        <f>'[14]Daily Roster'!$M41</f>
        <v>qq</v>
      </c>
      <c r="N41" s="155" t="str">
        <f>'[14]Daily Roster'!$N41</f>
        <v>qq</v>
      </c>
      <c r="O41" s="155" t="str">
        <f>'[14]Daily Roster'!$O41</f>
        <v>qq</v>
      </c>
      <c r="P41" s="155" t="str">
        <f>'[14]Daily Roster'!$P41</f>
        <v>Nadi</v>
      </c>
      <c r="Q41" s="155" t="str">
        <f>'[14]Daily Roster'!$Q41</f>
        <v>qq</v>
      </c>
      <c r="R41" s="155" t="str">
        <f>'[14]Daily Roster'!$R41</f>
        <v>qq</v>
      </c>
      <c r="S41" s="155">
        <f>'[14]Daily Roster'!$S41</f>
        <v>0</v>
      </c>
      <c r="T41" s="155">
        <f>'[14]Daily Roster'!$T41</f>
        <v>0</v>
      </c>
      <c r="U41" s="155">
        <f>'[14]Daily Roster'!$U41</f>
        <v>0</v>
      </c>
      <c r="V41" s="155">
        <f>'[14]Daily Roster'!$V41</f>
        <v>0</v>
      </c>
      <c r="W41" s="155">
        <f>'[14]Daily Roster'!$W41</f>
        <v>0</v>
      </c>
      <c r="X41" s="155">
        <f>'[14]Daily Roster'!$X41</f>
        <v>0</v>
      </c>
      <c r="Y41" s="155">
        <f>'[14]Daily Roster'!$Y41</f>
        <v>0</v>
      </c>
      <c r="Z41" s="155">
        <f>'[14]Daily Roster'!$Z41</f>
        <v>0</v>
      </c>
      <c r="AA41" s="152"/>
    </row>
    <row r="42" spans="1:27" x14ac:dyDescent="0.3">
      <c r="A42" s="149">
        <v>43522</v>
      </c>
      <c r="B42" s="150" t="s">
        <v>1</v>
      </c>
      <c r="C42" s="154" t="str">
        <f>'[14]Daily Roster'!$C42</f>
        <v>qq</v>
      </c>
      <c r="D42" s="154">
        <f>'[14]Daily Roster'!$D42</f>
        <v>0</v>
      </c>
      <c r="E42" s="154" t="str">
        <f>'[14]Daily Roster'!$E42</f>
        <v>Janki</v>
      </c>
      <c r="F42" s="154">
        <f>'[14]Daily Roster'!$F42</f>
        <v>0</v>
      </c>
      <c r="G42" s="154" t="str">
        <f>'[14]Daily Roster'!$G42</f>
        <v>qq</v>
      </c>
      <c r="H42" s="154">
        <f>'[14]Daily Roster'!$H42</f>
        <v>0</v>
      </c>
      <c r="I42" s="154">
        <f>'[14]Daily Roster'!$I42</f>
        <v>0</v>
      </c>
      <c r="J42" s="154">
        <f>'[14]Daily Roster'!$J42</f>
        <v>0</v>
      </c>
      <c r="K42" s="154" t="str">
        <f>'[14]Daily Roster'!$K42</f>
        <v>qq</v>
      </c>
      <c r="L42" s="154">
        <f>'[14]Daily Roster'!$L42</f>
        <v>0</v>
      </c>
      <c r="M42" s="155" t="str">
        <f>'[14]Daily Roster'!$M42</f>
        <v>Natalie&lt;2</v>
      </c>
      <c r="N42" s="155" t="str">
        <f>'[14]Daily Roster'!$N42</f>
        <v>qq</v>
      </c>
      <c r="O42" s="155" t="str">
        <f>'[14]Daily Roster'!$O42</f>
        <v>QQ</v>
      </c>
      <c r="P42" s="155" t="str">
        <f>'[14]Daily Roster'!$P42</f>
        <v>qq</v>
      </c>
      <c r="Q42" s="155" t="str">
        <f>'[14]Daily Roster'!$Q42</f>
        <v>qq</v>
      </c>
      <c r="R42" s="155" t="str">
        <f>'[14]Daily Roster'!$R42</f>
        <v>qq</v>
      </c>
      <c r="S42" s="155" t="str">
        <f>'[14]Daily Roster'!$S42</f>
        <v>qq</v>
      </c>
      <c r="T42" s="155">
        <f>'[14]Daily Roster'!$T42</f>
        <v>0</v>
      </c>
      <c r="U42" s="155">
        <f>'[14]Daily Roster'!$U42</f>
        <v>0</v>
      </c>
      <c r="V42" s="155">
        <f>'[14]Daily Roster'!$V42</f>
        <v>0</v>
      </c>
      <c r="W42" s="155">
        <f>'[14]Daily Roster'!$W42</f>
        <v>0</v>
      </c>
      <c r="X42" s="155">
        <f>'[14]Daily Roster'!$X42</f>
        <v>0</v>
      </c>
      <c r="Y42" s="155">
        <f>'[14]Daily Roster'!$Y42</f>
        <v>0</v>
      </c>
      <c r="Z42" s="155">
        <f>'[14]Daily Roster'!$Z42</f>
        <v>0</v>
      </c>
      <c r="AA42" s="151"/>
    </row>
    <row r="43" spans="1:27" x14ac:dyDescent="0.3">
      <c r="A43" s="149">
        <v>43523</v>
      </c>
      <c r="B43" s="150" t="s">
        <v>2</v>
      </c>
      <c r="C43" s="154" t="str">
        <f>'[14]Daily Roster'!$C43</f>
        <v>qq</v>
      </c>
      <c r="D43" s="154">
        <f>'[14]Daily Roster'!$D43</f>
        <v>0</v>
      </c>
      <c r="E43" s="154" t="str">
        <f>'[14]Daily Roster'!$E43</f>
        <v>Janki</v>
      </c>
      <c r="F43" s="154">
        <f>'[14]Daily Roster'!$F43</f>
        <v>0</v>
      </c>
      <c r="G43" s="154" t="str">
        <f>'[14]Daily Roster'!$G43</f>
        <v>qq</v>
      </c>
      <c r="H43" s="154">
        <f>'[14]Daily Roster'!$H43</f>
        <v>0</v>
      </c>
      <c r="I43" s="154">
        <f>'[14]Daily Roster'!$I43</f>
        <v>0</v>
      </c>
      <c r="J43" s="154">
        <f>'[14]Daily Roster'!$J43</f>
        <v>0</v>
      </c>
      <c r="K43" s="154" t="str">
        <f>'[14]Daily Roster'!$K43</f>
        <v>qq</v>
      </c>
      <c r="L43" s="154">
        <f>'[14]Daily Roster'!$L43</f>
        <v>0</v>
      </c>
      <c r="M43" s="155" t="str">
        <f>'[14]Daily Roster'!$M43</f>
        <v>qq</v>
      </c>
      <c r="N43" s="155" t="str">
        <f>'[14]Daily Roster'!$N43</f>
        <v>qq</v>
      </c>
      <c r="O43" s="155" t="str">
        <f>'[14]Daily Roster'!$O43</f>
        <v>qq</v>
      </c>
      <c r="P43" s="155" t="str">
        <f>'[14]Daily Roster'!$P43</f>
        <v>qq</v>
      </c>
      <c r="Q43" s="155" t="str">
        <f>'[14]Daily Roster'!$Q43</f>
        <v>qq</v>
      </c>
      <c r="R43" s="155" t="str">
        <f>'[14]Daily Roster'!$R43</f>
        <v>qq</v>
      </c>
      <c r="S43" s="155" t="str">
        <f>'[14]Daily Roster'!$S43</f>
        <v>qq</v>
      </c>
      <c r="T43" s="155">
        <f>'[14]Daily Roster'!$T43</f>
        <v>0</v>
      </c>
      <c r="U43" s="155">
        <f>'[14]Daily Roster'!$U43</f>
        <v>0</v>
      </c>
      <c r="V43" s="155">
        <f>'[14]Daily Roster'!$V43</f>
        <v>0</v>
      </c>
      <c r="W43" s="155">
        <f>'[14]Daily Roster'!$W43</f>
        <v>0</v>
      </c>
      <c r="X43" s="155">
        <f>'[14]Daily Roster'!$X43</f>
        <v>0</v>
      </c>
      <c r="Y43" s="155">
        <f>'[14]Daily Roster'!$Y43</f>
        <v>0</v>
      </c>
      <c r="Z43" s="155">
        <f>'[14]Daily Roster'!$Z43</f>
        <v>0</v>
      </c>
      <c r="AA43" s="152"/>
    </row>
    <row r="44" spans="1:27" x14ac:dyDescent="0.3">
      <c r="A44" s="149">
        <v>43524</v>
      </c>
      <c r="B44" s="150" t="s">
        <v>3</v>
      </c>
      <c r="C44" s="154" t="str">
        <f>'[14]Daily Roster'!$C44</f>
        <v>qq</v>
      </c>
      <c r="D44" s="154">
        <f>'[14]Daily Roster'!$D44</f>
        <v>0</v>
      </c>
      <c r="E44" s="154" t="str">
        <f>'[14]Daily Roster'!$E44</f>
        <v>Janki</v>
      </c>
      <c r="F44" s="154">
        <f>'[14]Daily Roster'!$F44</f>
        <v>0</v>
      </c>
      <c r="G44" s="154" t="str">
        <f>'[14]Daily Roster'!$G44</f>
        <v>qq</v>
      </c>
      <c r="H44" s="154">
        <f>'[14]Daily Roster'!$H44</f>
        <v>0</v>
      </c>
      <c r="I44" s="154">
        <f>'[14]Daily Roster'!$I44</f>
        <v>0</v>
      </c>
      <c r="J44" s="154">
        <f>'[14]Daily Roster'!$J44</f>
        <v>0</v>
      </c>
      <c r="K44" s="154" t="str">
        <f>'[14]Daily Roster'!$K44</f>
        <v>qq</v>
      </c>
      <c r="L44" s="154">
        <f>'[14]Daily Roster'!$L44</f>
        <v>0</v>
      </c>
      <c r="M44" s="155" t="str">
        <f>'[14]Daily Roster'!$M44</f>
        <v>qq</v>
      </c>
      <c r="N44" s="155" t="str">
        <f>'[14]Daily Roster'!$N44</f>
        <v>qq</v>
      </c>
      <c r="O44" s="155" t="str">
        <f>'[14]Daily Roster'!$O44</f>
        <v>qq</v>
      </c>
      <c r="P44" s="155" t="str">
        <f>'[14]Daily Roster'!$P44</f>
        <v>qq</v>
      </c>
      <c r="Q44" s="155" t="str">
        <f>'[14]Daily Roster'!$Q44</f>
        <v>qq</v>
      </c>
      <c r="R44" s="155" t="str">
        <f>'[14]Daily Roster'!$R44</f>
        <v>qq</v>
      </c>
      <c r="S44" s="155" t="str">
        <f>'[14]Daily Roster'!$S44</f>
        <v>qq</v>
      </c>
      <c r="T44" s="155">
        <f>'[14]Daily Roster'!$T44</f>
        <v>0</v>
      </c>
      <c r="U44" s="155" t="str">
        <f>'[14]Daily Roster'!$U44</f>
        <v>qq</v>
      </c>
      <c r="V44" s="155">
        <f>'[14]Daily Roster'!$V44</f>
        <v>0</v>
      </c>
      <c r="W44" s="155">
        <f>'[14]Daily Roster'!$W44</f>
        <v>0</v>
      </c>
      <c r="X44" s="155">
        <f>'[14]Daily Roster'!$X44</f>
        <v>0</v>
      </c>
      <c r="Y44" s="155">
        <f>'[14]Daily Roster'!$Y44</f>
        <v>0</v>
      </c>
      <c r="Z44" s="155">
        <f>'[14]Daily Roster'!$Z44</f>
        <v>0</v>
      </c>
      <c r="AA44" s="152"/>
    </row>
    <row r="45" spans="1:27" x14ac:dyDescent="0.3">
      <c r="A45" s="149">
        <v>43525</v>
      </c>
      <c r="B45" s="150" t="s">
        <v>4</v>
      </c>
      <c r="C45" s="154" t="str">
        <f>'[14]Daily Roster'!$C45</f>
        <v>qq</v>
      </c>
      <c r="D45" s="154">
        <f>'[14]Daily Roster'!$D45</f>
        <v>0</v>
      </c>
      <c r="E45" s="154">
        <f>'[14]Daily Roster'!$E45</f>
        <v>0</v>
      </c>
      <c r="F45" s="154">
        <f>'[14]Daily Roster'!$F45</f>
        <v>0</v>
      </c>
      <c r="G45" s="154" t="str">
        <f>'[14]Daily Roster'!$G45</f>
        <v>qq</v>
      </c>
      <c r="H45" s="154">
        <f>'[14]Daily Roster'!$H45</f>
        <v>0</v>
      </c>
      <c r="I45" s="154">
        <f>'[14]Daily Roster'!$I45</f>
        <v>0</v>
      </c>
      <c r="J45" s="154">
        <f>'[14]Daily Roster'!$J45</f>
        <v>0</v>
      </c>
      <c r="K45" s="154" t="str">
        <f>'[14]Daily Roster'!$K45</f>
        <v>qq</v>
      </c>
      <c r="L45" s="154">
        <f>'[14]Daily Roster'!$L45</f>
        <v>0</v>
      </c>
      <c r="M45" s="155" t="str">
        <f>'[14]Daily Roster'!$M45</f>
        <v>qq</v>
      </c>
      <c r="N45" s="155" t="str">
        <f>'[14]Daily Roster'!$N45</f>
        <v>qq</v>
      </c>
      <c r="O45" s="155" t="str">
        <f>'[14]Daily Roster'!$O45</f>
        <v>qq</v>
      </c>
      <c r="P45" s="155" t="str">
        <f>'[14]Daily Roster'!$P45</f>
        <v>qq</v>
      </c>
      <c r="Q45" s="155" t="str">
        <f>'[14]Daily Roster'!$Q45</f>
        <v>qq</v>
      </c>
      <c r="R45" s="155" t="str">
        <f>'[14]Daily Roster'!$R45</f>
        <v>qq</v>
      </c>
      <c r="S45" s="155" t="str">
        <f>'[14]Daily Roster'!$S45</f>
        <v>qq</v>
      </c>
      <c r="T45" s="155" t="str">
        <f>'[14]Daily Roster'!$T45</f>
        <v>qq</v>
      </c>
      <c r="U45" s="155">
        <f>'[14]Daily Roster'!$U45</f>
        <v>0</v>
      </c>
      <c r="V45" s="155">
        <f>'[14]Daily Roster'!$V45</f>
        <v>0</v>
      </c>
      <c r="W45" s="155">
        <f>'[14]Daily Roster'!$W45</f>
        <v>0</v>
      </c>
      <c r="X45" s="155">
        <f>'[14]Daily Roster'!$X45</f>
        <v>0</v>
      </c>
      <c r="Y45" s="155">
        <f>'[14]Daily Roster'!$Y45</f>
        <v>0</v>
      </c>
      <c r="Z45" s="155">
        <f>'[14]Daily Roster'!$Z45</f>
        <v>0</v>
      </c>
      <c r="AA45" s="152"/>
    </row>
    <row r="46" spans="1:27" x14ac:dyDescent="0.3">
      <c r="A46" s="149">
        <v>43528</v>
      </c>
      <c r="B46" s="150" t="s">
        <v>5</v>
      </c>
      <c r="C46" s="154" t="str">
        <f>'[14]Daily Roster'!$C46</f>
        <v>qq</v>
      </c>
      <c r="D46" s="154">
        <f>'[14]Daily Roster'!$D46</f>
        <v>0</v>
      </c>
      <c r="E46" s="154" t="str">
        <f>'[14]Daily Roster'!$E46</f>
        <v>qq</v>
      </c>
      <c r="F46" s="154">
        <f>'[14]Daily Roster'!$F46</f>
        <v>0</v>
      </c>
      <c r="G46" s="154" t="str">
        <f>'[14]Daily Roster'!$G46</f>
        <v>qq</v>
      </c>
      <c r="H46" s="154">
        <f>'[14]Daily Roster'!$H46</f>
        <v>0</v>
      </c>
      <c r="I46" s="154">
        <f>'[14]Daily Roster'!$I46</f>
        <v>0</v>
      </c>
      <c r="J46" s="154">
        <f>'[14]Daily Roster'!$J46</f>
        <v>0</v>
      </c>
      <c r="K46" s="154" t="str">
        <f>'[14]Daily Roster'!$K46</f>
        <v xml:space="preserve"> </v>
      </c>
      <c r="L46" s="154">
        <f>'[14]Daily Roster'!$L46</f>
        <v>0</v>
      </c>
      <c r="M46" s="155" t="str">
        <f>'[14]Daily Roster'!$M46</f>
        <v>qq</v>
      </c>
      <c r="N46" s="155" t="str">
        <f>'[14]Daily Roster'!$N46</f>
        <v>qq</v>
      </c>
      <c r="O46" s="155" t="str">
        <f>'[14]Daily Roster'!$O46</f>
        <v>qq</v>
      </c>
      <c r="P46" s="155" t="str">
        <f>'[14]Daily Roster'!$P46</f>
        <v>qq</v>
      </c>
      <c r="Q46" s="155" t="str">
        <f>'[14]Daily Roster'!$Q46</f>
        <v>qq</v>
      </c>
      <c r="R46" s="155" t="str">
        <f>'[14]Daily Roster'!$R46</f>
        <v>qq</v>
      </c>
      <c r="S46" s="155" t="str">
        <f>'[14]Daily Roster'!$S46</f>
        <v>qq</v>
      </c>
      <c r="T46" s="155" t="str">
        <f>'[14]Daily Roster'!$T46</f>
        <v>qq</v>
      </c>
      <c r="U46" s="155" t="str">
        <f>'[14]Daily Roster'!$U46</f>
        <v>qq</v>
      </c>
      <c r="V46" s="155">
        <f>'[14]Daily Roster'!$V46</f>
        <v>0</v>
      </c>
      <c r="W46" s="155">
        <f>'[14]Daily Roster'!$W46</f>
        <v>0</v>
      </c>
      <c r="X46" s="155">
        <f>'[14]Daily Roster'!$X46</f>
        <v>0</v>
      </c>
      <c r="Y46" s="155">
        <f>'[14]Daily Roster'!$Y46</f>
        <v>0</v>
      </c>
      <c r="Z46" s="155">
        <f>'[14]Daily Roster'!$Z46</f>
        <v>0</v>
      </c>
      <c r="AA46" s="152"/>
    </row>
    <row r="47" spans="1:27" x14ac:dyDescent="0.3">
      <c r="A47" s="149">
        <v>43529</v>
      </c>
      <c r="B47" s="150" t="s">
        <v>1</v>
      </c>
      <c r="C47" s="154" t="str">
        <f>'[14]Daily Roster'!$C47</f>
        <v>qq</v>
      </c>
      <c r="D47" s="154">
        <f>'[14]Daily Roster'!$D47</f>
        <v>0</v>
      </c>
      <c r="E47" s="154" t="str">
        <f>'[14]Daily Roster'!$E47</f>
        <v>qq</v>
      </c>
      <c r="F47" s="154">
        <f>'[14]Daily Roster'!$F47</f>
        <v>0</v>
      </c>
      <c r="G47" s="154" t="str">
        <f>'[14]Daily Roster'!$G47</f>
        <v>qq</v>
      </c>
      <c r="H47" s="154">
        <f>'[14]Daily Roster'!$H47</f>
        <v>0</v>
      </c>
      <c r="I47" s="154">
        <f>'[14]Daily Roster'!$I47</f>
        <v>0</v>
      </c>
      <c r="J47" s="154">
        <f>'[14]Daily Roster'!$J47</f>
        <v>0</v>
      </c>
      <c r="K47" s="154" t="str">
        <f>'[14]Daily Roster'!$K47</f>
        <v>qq</v>
      </c>
      <c r="L47" s="154">
        <f>'[14]Daily Roster'!$L47</f>
        <v>0</v>
      </c>
      <c r="M47" s="155" t="str">
        <f>'[14]Daily Roster'!$M47</f>
        <v>qq</v>
      </c>
      <c r="N47" s="155" t="str">
        <f>'[14]Daily Roster'!$N47</f>
        <v>qq</v>
      </c>
      <c r="O47" s="155" t="str">
        <f>'[14]Daily Roster'!$O47</f>
        <v>qq</v>
      </c>
      <c r="P47" s="155" t="str">
        <f>'[14]Daily Roster'!$P47</f>
        <v>qq</v>
      </c>
      <c r="Q47" s="155" t="str">
        <f>'[14]Daily Roster'!$Q47</f>
        <v>Nelson</v>
      </c>
      <c r="R47" s="155" t="str">
        <f>'[14]Daily Roster'!$R47</f>
        <v>qq</v>
      </c>
      <c r="S47" s="155" t="str">
        <f>'[14]Daily Roster'!$S47</f>
        <v>qq</v>
      </c>
      <c r="T47" s="155">
        <f>'[14]Daily Roster'!$T47</f>
        <v>0</v>
      </c>
      <c r="U47" s="155" t="str">
        <f>'[14]Daily Roster'!$U47</f>
        <v>qq</v>
      </c>
      <c r="V47" s="155">
        <f>'[14]Daily Roster'!$V47</f>
        <v>0</v>
      </c>
      <c r="W47" s="155">
        <f>'[14]Daily Roster'!$W47</f>
        <v>0</v>
      </c>
      <c r="X47" s="155">
        <f>'[14]Daily Roster'!$X47</f>
        <v>0</v>
      </c>
      <c r="Y47" s="155">
        <f>'[14]Daily Roster'!$Y47</f>
        <v>0</v>
      </c>
      <c r="Z47" s="155">
        <f>'[14]Daily Roster'!$Z47</f>
        <v>0</v>
      </c>
      <c r="AA47" s="151"/>
    </row>
    <row r="48" spans="1:27" x14ac:dyDescent="0.3">
      <c r="A48" s="149">
        <v>43530</v>
      </c>
      <c r="B48" s="150" t="s">
        <v>2</v>
      </c>
      <c r="C48" s="154" t="str">
        <f>'[14]Daily Roster'!$C48</f>
        <v>qq</v>
      </c>
      <c r="D48" s="154">
        <f>'[14]Daily Roster'!$D48</f>
        <v>0</v>
      </c>
      <c r="E48" s="154" t="str">
        <f>'[14]Daily Roster'!$E48</f>
        <v>qq</v>
      </c>
      <c r="F48" s="154">
        <f>'[14]Daily Roster'!$F48</f>
        <v>0</v>
      </c>
      <c r="G48" s="154" t="str">
        <f>'[14]Daily Roster'!$G48</f>
        <v>qq</v>
      </c>
      <c r="H48" s="154">
        <f>'[14]Daily Roster'!$H48</f>
        <v>0</v>
      </c>
      <c r="I48" s="154">
        <f>'[14]Daily Roster'!$I48</f>
        <v>0</v>
      </c>
      <c r="J48" s="154">
        <f>'[14]Daily Roster'!$J48</f>
        <v>0</v>
      </c>
      <c r="K48" s="154" t="str">
        <f>'[14]Daily Roster'!$K48</f>
        <v>qq</v>
      </c>
      <c r="L48" s="154">
        <f>'[14]Daily Roster'!$L48</f>
        <v>0</v>
      </c>
      <c r="M48" s="155" t="str">
        <f>'[14]Daily Roster'!$M48</f>
        <v>qq</v>
      </c>
      <c r="N48" s="155" t="str">
        <f>'[14]Daily Roster'!$N48</f>
        <v>&gt;1.45 Meng</v>
      </c>
      <c r="O48" s="155" t="str">
        <f>'[14]Daily Roster'!$O48</f>
        <v>qq</v>
      </c>
      <c r="P48" s="155" t="str">
        <f>'[14]Daily Roster'!$P48</f>
        <v>Fiona</v>
      </c>
      <c r="Q48" s="155" t="str">
        <f>'[14]Daily Roster'!$Q48</f>
        <v>qq</v>
      </c>
      <c r="R48" s="155" t="str">
        <f>'[14]Daily Roster'!$R48</f>
        <v>qq</v>
      </c>
      <c r="S48" s="155" t="str">
        <f>'[14]Daily Roster'!$S48</f>
        <v>qq</v>
      </c>
      <c r="T48" s="155">
        <f>'[14]Daily Roster'!$T48</f>
        <v>0</v>
      </c>
      <c r="U48" s="155" t="str">
        <f>'[14]Daily Roster'!$U48</f>
        <v>qq</v>
      </c>
      <c r="V48" s="155">
        <f>'[14]Daily Roster'!$V48</f>
        <v>0</v>
      </c>
      <c r="W48" s="155">
        <f>'[14]Daily Roster'!$W48</f>
        <v>0</v>
      </c>
      <c r="X48" s="155">
        <f>'[14]Daily Roster'!$X48</f>
        <v>0</v>
      </c>
      <c r="Y48" s="155">
        <f>'[14]Daily Roster'!$Y48</f>
        <v>0</v>
      </c>
      <c r="Z48" s="155">
        <f>'[14]Daily Roster'!$Z48</f>
        <v>0</v>
      </c>
      <c r="AA48" s="152"/>
    </row>
    <row r="49" spans="1:27" x14ac:dyDescent="0.3">
      <c r="A49" s="149">
        <v>43531</v>
      </c>
      <c r="B49" s="150" t="s">
        <v>3</v>
      </c>
      <c r="C49" s="154" t="str">
        <f>'[14]Daily Roster'!$C49</f>
        <v>qq</v>
      </c>
      <c r="D49" s="154">
        <f>'[14]Daily Roster'!$D49</f>
        <v>0</v>
      </c>
      <c r="E49" s="154" t="str">
        <f>'[14]Daily Roster'!$E49</f>
        <v>qq</v>
      </c>
      <c r="F49" s="154">
        <f>'[14]Daily Roster'!$F49</f>
        <v>0</v>
      </c>
      <c r="G49" s="154" t="str">
        <f>'[14]Daily Roster'!$G49</f>
        <v>qq</v>
      </c>
      <c r="H49" s="154">
        <f>'[14]Daily Roster'!$H49</f>
        <v>0</v>
      </c>
      <c r="I49" s="154">
        <f>'[14]Daily Roster'!$I49</f>
        <v>0</v>
      </c>
      <c r="J49" s="154">
        <f>'[14]Daily Roster'!$J49</f>
        <v>0</v>
      </c>
      <c r="K49" s="154" t="str">
        <f>'[14]Daily Roster'!$K49</f>
        <v>qq</v>
      </c>
      <c r="L49" s="154">
        <f>'[14]Daily Roster'!$L49</f>
        <v>0</v>
      </c>
      <c r="M49" s="155" t="str">
        <f>'[14]Daily Roster'!$M49</f>
        <v>A.Truong</v>
      </c>
      <c r="N49" s="155" t="str">
        <f>'[14]Daily Roster'!$N49</f>
        <v>qq</v>
      </c>
      <c r="O49" s="155" t="str">
        <f>'[14]Daily Roster'!$O49</f>
        <v>qq</v>
      </c>
      <c r="P49" s="155" t="str">
        <f>'[14]Daily Roster'!$P49</f>
        <v>qq</v>
      </c>
      <c r="Q49" s="155" t="str">
        <f>'[14]Daily Roster'!$Q49</f>
        <v>qq</v>
      </c>
      <c r="R49" s="155" t="str">
        <f>'[14]Daily Roster'!$R49</f>
        <v>qq</v>
      </c>
      <c r="S49" s="155" t="str">
        <f>'[14]Daily Roster'!$S49</f>
        <v>qq</v>
      </c>
      <c r="T49" s="155" t="str">
        <f>'[14]Daily Roster'!$T49</f>
        <v>qq</v>
      </c>
      <c r="U49" s="155" t="str">
        <f>'[14]Daily Roster'!$U49</f>
        <v>qq</v>
      </c>
      <c r="V49" s="155">
        <f>'[14]Daily Roster'!$V49</f>
        <v>0</v>
      </c>
      <c r="W49" s="155">
        <f>'[14]Daily Roster'!$W49</f>
        <v>0</v>
      </c>
      <c r="X49" s="155">
        <f>'[14]Daily Roster'!$X49</f>
        <v>0</v>
      </c>
      <c r="Y49" s="155">
        <f>'[14]Daily Roster'!$Y49</f>
        <v>0</v>
      </c>
      <c r="Z49" s="155">
        <f>'[14]Daily Roster'!$Z49</f>
        <v>0</v>
      </c>
      <c r="AA49" s="152"/>
    </row>
    <row r="50" spans="1:27" x14ac:dyDescent="0.3">
      <c r="A50" s="149">
        <v>43532</v>
      </c>
      <c r="B50" s="150" t="s">
        <v>4</v>
      </c>
      <c r="C50" s="154" t="str">
        <f>'[14]Daily Roster'!$C50</f>
        <v>qq</v>
      </c>
      <c r="D50" s="154">
        <f>'[14]Daily Roster'!$D50</f>
        <v>0</v>
      </c>
      <c r="E50" s="154" t="str">
        <f>'[14]Daily Roster'!$E50</f>
        <v>qq</v>
      </c>
      <c r="F50" s="154">
        <f>'[14]Daily Roster'!$F50</f>
        <v>0</v>
      </c>
      <c r="G50" s="154" t="str">
        <f>'[14]Daily Roster'!$G50</f>
        <v>qq</v>
      </c>
      <c r="H50" s="154">
        <f>'[14]Daily Roster'!$H50</f>
        <v>0</v>
      </c>
      <c r="I50" s="154">
        <f>'[14]Daily Roster'!$I50</f>
        <v>0</v>
      </c>
      <c r="J50" s="154">
        <f>'[14]Daily Roster'!$J50</f>
        <v>0</v>
      </c>
      <c r="K50" s="154" t="str">
        <f>'[14]Daily Roster'!$K50</f>
        <v>qq</v>
      </c>
      <c r="L50" s="154">
        <f>'[14]Daily Roster'!$L50</f>
        <v>0</v>
      </c>
      <c r="M50" s="155" t="str">
        <f>'[14]Daily Roster'!$M50</f>
        <v>qq</v>
      </c>
      <c r="N50" s="155" t="str">
        <f>'[14]Daily Roster'!$N50</f>
        <v>qq</v>
      </c>
      <c r="O50" s="155" t="str">
        <f>'[14]Daily Roster'!$O50</f>
        <v>qq</v>
      </c>
      <c r="P50" s="155" t="str">
        <f>'[14]Daily Roster'!$P50</f>
        <v>qq</v>
      </c>
      <c r="Q50" s="155" t="str">
        <f>'[14]Daily Roster'!$Q50</f>
        <v>qq</v>
      </c>
      <c r="R50" s="155" t="str">
        <f>'[14]Daily Roster'!$R50</f>
        <v>qq</v>
      </c>
      <c r="S50" s="155" t="str">
        <f>'[14]Daily Roster'!$S50</f>
        <v>qq</v>
      </c>
      <c r="T50" s="155" t="str">
        <f>'[14]Daily Roster'!$T50</f>
        <v>qq</v>
      </c>
      <c r="U50" s="155" t="str">
        <f>'[14]Daily Roster'!$U50</f>
        <v>qq</v>
      </c>
      <c r="V50" s="155">
        <f>'[14]Daily Roster'!$V50</f>
        <v>0</v>
      </c>
      <c r="W50" s="155">
        <f>'[14]Daily Roster'!$W50</f>
        <v>0</v>
      </c>
      <c r="X50" s="155">
        <f>'[14]Daily Roster'!$X50</f>
        <v>0</v>
      </c>
      <c r="Y50" s="155">
        <f>'[14]Daily Roster'!$Y50</f>
        <v>0</v>
      </c>
      <c r="Z50" s="155">
        <f>'[14]Daily Roster'!$Z50</f>
        <v>0</v>
      </c>
      <c r="AA50" s="152"/>
    </row>
    <row r="51" spans="1:27" x14ac:dyDescent="0.3">
      <c r="A51" s="149">
        <v>43535</v>
      </c>
      <c r="B51" s="150" t="s">
        <v>5</v>
      </c>
      <c r="C51" s="154" t="str">
        <f>'[14]Daily Roster'!$C51</f>
        <v>Public Holiday</v>
      </c>
      <c r="D51" s="154">
        <f>'[14]Daily Roster'!$D51</f>
        <v>0</v>
      </c>
      <c r="E51" s="154" t="str">
        <f>'[14]Daily Roster'!$E51</f>
        <v>qq</v>
      </c>
      <c r="F51" s="154">
        <f>'[14]Daily Roster'!$F51</f>
        <v>0</v>
      </c>
      <c r="G51" s="154" t="str">
        <f>'[14]Daily Roster'!$G51</f>
        <v>Public holiday</v>
      </c>
      <c r="H51" s="154">
        <f>'[14]Daily Roster'!$H51</f>
        <v>0</v>
      </c>
      <c r="I51" s="154" t="str">
        <f>'[14]Daily Roster'!$I51</f>
        <v>Public Holiday</v>
      </c>
      <c r="J51" s="154">
        <f>'[14]Daily Roster'!$J51</f>
        <v>0</v>
      </c>
      <c r="K51" s="154">
        <f>'[14]Daily Roster'!$K51</f>
        <v>0</v>
      </c>
      <c r="L51" s="154">
        <f>'[14]Daily Roster'!$L51</f>
        <v>0</v>
      </c>
      <c r="M51" s="155" t="str">
        <f>'[14]Daily Roster'!$M51</f>
        <v>qq</v>
      </c>
      <c r="N51" s="155" t="str">
        <f>'[14]Daily Roster'!$N51</f>
        <v>qq</v>
      </c>
      <c r="O51" s="155" t="str">
        <f>'[14]Daily Roster'!$O51</f>
        <v>qq</v>
      </c>
      <c r="P51" s="155" t="str">
        <f>'[14]Daily Roster'!$P51</f>
        <v>qq</v>
      </c>
      <c r="Q51" s="155" t="str">
        <f>'[14]Daily Roster'!$Q51</f>
        <v>qq</v>
      </c>
      <c r="R51" s="155" t="str">
        <f>'[14]Daily Roster'!$R51</f>
        <v>qq</v>
      </c>
      <c r="S51" s="155" t="str">
        <f>'[14]Daily Roster'!$S51</f>
        <v>qq</v>
      </c>
      <c r="T51" s="155" t="str">
        <f>'[14]Daily Roster'!$T51</f>
        <v>qq</v>
      </c>
      <c r="U51" s="155">
        <f>'[14]Daily Roster'!$U51</f>
        <v>0</v>
      </c>
      <c r="V51" s="155">
        <f>'[14]Daily Roster'!$V51</f>
        <v>0</v>
      </c>
      <c r="W51" s="155">
        <f>'[14]Daily Roster'!$W51</f>
        <v>0</v>
      </c>
      <c r="X51" s="155">
        <f>'[14]Daily Roster'!$X51</f>
        <v>0</v>
      </c>
      <c r="Y51" s="155">
        <f>'[14]Daily Roster'!$Y51</f>
        <v>0</v>
      </c>
      <c r="Z51" s="155">
        <f>'[14]Daily Roster'!$Z51</f>
        <v>0</v>
      </c>
      <c r="AA51" s="152"/>
    </row>
    <row r="52" spans="1:27" x14ac:dyDescent="0.3">
      <c r="A52" s="149">
        <v>43536</v>
      </c>
      <c r="B52" s="150" t="s">
        <v>1</v>
      </c>
      <c r="C52" s="154" t="str">
        <f>'[14]Daily Roster'!$C52</f>
        <v>qq</v>
      </c>
      <c r="D52" s="154">
        <f>'[14]Daily Roster'!$D52</f>
        <v>0</v>
      </c>
      <c r="E52" s="154" t="str">
        <f>'[14]Daily Roster'!$E52</f>
        <v>qq</v>
      </c>
      <c r="F52" s="154">
        <f>'[14]Daily Roster'!$F52</f>
        <v>0</v>
      </c>
      <c r="G52" s="154" t="str">
        <f>'[14]Daily Roster'!$G52</f>
        <v>qq</v>
      </c>
      <c r="H52" s="154">
        <f>'[14]Daily Roster'!$H52</f>
        <v>0</v>
      </c>
      <c r="I52" s="154">
        <f>'[14]Daily Roster'!$I52</f>
        <v>0</v>
      </c>
      <c r="J52" s="154">
        <f>'[14]Daily Roster'!$J52</f>
        <v>0</v>
      </c>
      <c r="K52" s="154">
        <f>'[14]Daily Roster'!$K52</f>
        <v>0</v>
      </c>
      <c r="L52" s="154" t="str">
        <f>'[14]Daily Roster'!$L52</f>
        <v>qq</v>
      </c>
      <c r="M52" s="155" t="str">
        <f>'[14]Daily Roster'!$M52</f>
        <v>A.Truong</v>
      </c>
      <c r="N52" s="155" t="str">
        <f>'[14]Daily Roster'!$N52</f>
        <v>qq</v>
      </c>
      <c r="O52" s="155" t="str">
        <f>'[14]Daily Roster'!$O52</f>
        <v>qq</v>
      </c>
      <c r="P52" s="155" t="str">
        <f>'[14]Daily Roster'!$P52</f>
        <v>qq</v>
      </c>
      <c r="Q52" s="155" t="str">
        <f>'[14]Daily Roster'!$Q52</f>
        <v>qq</v>
      </c>
      <c r="R52" s="155" t="str">
        <f>'[14]Daily Roster'!$R52</f>
        <v>qq</v>
      </c>
      <c r="S52" s="155" t="str">
        <f>'[14]Daily Roster'!$S52</f>
        <v>qq</v>
      </c>
      <c r="T52" s="155">
        <f>'[14]Daily Roster'!$T52</f>
        <v>0</v>
      </c>
      <c r="U52" s="155">
        <f>'[14]Daily Roster'!$U52</f>
        <v>0</v>
      </c>
      <c r="V52" s="155">
        <f>'[14]Daily Roster'!$V52</f>
        <v>0</v>
      </c>
      <c r="W52" s="155">
        <f>'[14]Daily Roster'!$W52</f>
        <v>0</v>
      </c>
      <c r="X52" s="155">
        <f>'[14]Daily Roster'!$X52</f>
        <v>0</v>
      </c>
      <c r="Y52" s="155">
        <f>'[14]Daily Roster'!$Y52</f>
        <v>0</v>
      </c>
      <c r="Z52" s="155">
        <f>'[14]Daily Roster'!$Z52</f>
        <v>0</v>
      </c>
      <c r="AA52" s="151"/>
    </row>
    <row r="53" spans="1:27" x14ac:dyDescent="0.3">
      <c r="A53" s="149">
        <v>43537</v>
      </c>
      <c r="B53" s="150" t="s">
        <v>2</v>
      </c>
      <c r="C53" s="154" t="str">
        <f>'[14]Daily Roster'!$C53</f>
        <v>Sam</v>
      </c>
      <c r="D53" s="154">
        <f>'[14]Daily Roster'!$D53</f>
        <v>0</v>
      </c>
      <c r="E53" s="154" t="str">
        <f>'[14]Daily Roster'!$E53</f>
        <v>qq</v>
      </c>
      <c r="F53" s="154">
        <f>'[14]Daily Roster'!$F53</f>
        <v>0</v>
      </c>
      <c r="G53" s="154" t="str">
        <f>'[14]Daily Roster'!$G53</f>
        <v>qq</v>
      </c>
      <c r="H53" s="154">
        <f>'[14]Daily Roster'!$H53</f>
        <v>0</v>
      </c>
      <c r="I53" s="154">
        <f>'[14]Daily Roster'!$I53</f>
        <v>0</v>
      </c>
      <c r="J53" s="154">
        <f>'[14]Daily Roster'!$J53</f>
        <v>0</v>
      </c>
      <c r="K53" s="154">
        <f>'[14]Daily Roster'!$K53</f>
        <v>0</v>
      </c>
      <c r="L53" s="154" t="str">
        <f>'[14]Daily Roster'!$L53</f>
        <v>Sylvia</v>
      </c>
      <c r="M53" s="155" t="str">
        <f>'[14]Daily Roster'!$M53</f>
        <v>qq</v>
      </c>
      <c r="N53" s="155" t="str">
        <f>'[14]Daily Roster'!$N53</f>
        <v>qq</v>
      </c>
      <c r="O53" s="155" t="str">
        <f>'[14]Daily Roster'!$O53</f>
        <v>Meng</v>
      </c>
      <c r="P53" s="155" t="str">
        <f>'[14]Daily Roster'!$P53</f>
        <v>qq</v>
      </c>
      <c r="Q53" s="155" t="str">
        <f>'[14]Daily Roster'!$Q53</f>
        <v>M.Nguyen</v>
      </c>
      <c r="R53" s="155" t="str">
        <f>'[14]Daily Roster'!$R53</f>
        <v>qq</v>
      </c>
      <c r="S53" s="155" t="str">
        <f>'[14]Daily Roster'!$S53</f>
        <v>qq</v>
      </c>
      <c r="T53" s="155">
        <f>'[14]Daily Roster'!$T53</f>
        <v>0</v>
      </c>
      <c r="U53" s="155">
        <f>'[14]Daily Roster'!$U53</f>
        <v>0</v>
      </c>
      <c r="V53" s="155">
        <f>'[14]Daily Roster'!$V53</f>
        <v>0</v>
      </c>
      <c r="W53" s="155">
        <f>'[14]Daily Roster'!$W53</f>
        <v>0</v>
      </c>
      <c r="X53" s="155">
        <f>'[14]Daily Roster'!$X53</f>
        <v>0</v>
      </c>
      <c r="Y53" s="155">
        <f>'[14]Daily Roster'!$Y53</f>
        <v>0</v>
      </c>
      <c r="Z53" s="155">
        <f>'[14]Daily Roster'!$Z53</f>
        <v>0</v>
      </c>
      <c r="AA53" s="152"/>
    </row>
    <row r="54" spans="1:27" x14ac:dyDescent="0.3">
      <c r="A54" s="149">
        <v>43538</v>
      </c>
      <c r="B54" s="150" t="s">
        <v>3</v>
      </c>
      <c r="C54" s="154" t="str">
        <f>'[14]Daily Roster'!$C54</f>
        <v>qq</v>
      </c>
      <c r="D54" s="154">
        <f>'[14]Daily Roster'!$D54</f>
        <v>0</v>
      </c>
      <c r="E54" s="154" t="str">
        <f>'[14]Daily Roster'!$E54</f>
        <v>qq</v>
      </c>
      <c r="F54" s="154">
        <f>'[14]Daily Roster'!$F54</f>
        <v>0</v>
      </c>
      <c r="G54" s="154" t="str">
        <f>'[14]Daily Roster'!$G54</f>
        <v>qq</v>
      </c>
      <c r="H54" s="154">
        <f>'[14]Daily Roster'!$H54</f>
        <v>0</v>
      </c>
      <c r="I54" s="154">
        <f>'[14]Daily Roster'!$I54</f>
        <v>0</v>
      </c>
      <c r="J54" s="154">
        <f>'[14]Daily Roster'!$J54</f>
        <v>0</v>
      </c>
      <c r="K54" s="154">
        <f>'[14]Daily Roster'!$K54</f>
        <v>0</v>
      </c>
      <c r="L54" s="154" t="str">
        <f>'[14]Daily Roster'!$L54</f>
        <v>qq</v>
      </c>
      <c r="M54" s="155" t="str">
        <f>'[14]Daily Roster'!$M54</f>
        <v>qq</v>
      </c>
      <c r="N54" s="155" t="str">
        <f>'[14]Daily Roster'!$N54</f>
        <v>qq</v>
      </c>
      <c r="O54" s="155" t="str">
        <f>'[14]Daily Roster'!$O54</f>
        <v>qq</v>
      </c>
      <c r="P54" s="155" t="str">
        <f>'[14]Daily Roster'!$P54</f>
        <v>qq</v>
      </c>
      <c r="Q54" s="155" t="str">
        <f>'[14]Daily Roster'!$Q54</f>
        <v>qq</v>
      </c>
      <c r="R54" s="155" t="str">
        <f>'[14]Daily Roster'!$R54</f>
        <v>qq</v>
      </c>
      <c r="S54" s="155" t="str">
        <f>'[14]Daily Roster'!$S54</f>
        <v>qq</v>
      </c>
      <c r="T54" s="155">
        <f>'[14]Daily Roster'!$T54</f>
        <v>0</v>
      </c>
      <c r="U54" s="155">
        <f>'[14]Daily Roster'!$U54</f>
        <v>0</v>
      </c>
      <c r="V54" s="155">
        <f>'[14]Daily Roster'!$V54</f>
        <v>0</v>
      </c>
      <c r="W54" s="155">
        <f>'[14]Daily Roster'!$W54</f>
        <v>0</v>
      </c>
      <c r="X54" s="155">
        <f>'[14]Daily Roster'!$X54</f>
        <v>0</v>
      </c>
      <c r="Y54" s="155">
        <f>'[14]Daily Roster'!$Y54</f>
        <v>0</v>
      </c>
      <c r="Z54" s="155">
        <f>'[14]Daily Roster'!$Z54</f>
        <v>0</v>
      </c>
      <c r="AA54" s="152"/>
    </row>
    <row r="55" spans="1:27" x14ac:dyDescent="0.3">
      <c r="A55" s="149">
        <v>43539</v>
      </c>
      <c r="B55" s="150" t="s">
        <v>4</v>
      </c>
      <c r="C55" s="154" t="str">
        <f>'[14]Daily Roster'!$C55</f>
        <v>qq</v>
      </c>
      <c r="D55" s="154">
        <f>'[14]Daily Roster'!$D55</f>
        <v>0</v>
      </c>
      <c r="E55" s="154" t="str">
        <f>'[14]Daily Roster'!$E55</f>
        <v>qq</v>
      </c>
      <c r="F55" s="154">
        <f>'[14]Daily Roster'!$F55</f>
        <v>0</v>
      </c>
      <c r="G55" s="154" t="str">
        <f>'[14]Daily Roster'!$G55</f>
        <v>qq</v>
      </c>
      <c r="H55" s="154">
        <f>'[14]Daily Roster'!$H55</f>
        <v>0</v>
      </c>
      <c r="I55" s="154">
        <f>'[14]Daily Roster'!$I55</f>
        <v>0</v>
      </c>
      <c r="J55" s="154">
        <f>'[14]Daily Roster'!$J55</f>
        <v>0</v>
      </c>
      <c r="K55" s="154">
        <f>'[14]Daily Roster'!$K55</f>
        <v>0</v>
      </c>
      <c r="L55" s="154" t="str">
        <f>'[14]Daily Roster'!$L55</f>
        <v>Sylvia</v>
      </c>
      <c r="M55" s="155" t="str">
        <f>'[14]Daily Roster'!$M55</f>
        <v>qq</v>
      </c>
      <c r="N55" s="155" t="str">
        <f>'[14]Daily Roster'!$N55</f>
        <v>qq</v>
      </c>
      <c r="O55" s="155" t="str">
        <f>'[14]Daily Roster'!$O55</f>
        <v>qq</v>
      </c>
      <c r="P55" s="155" t="str">
        <f>'[14]Daily Roster'!$P55</f>
        <v>qq</v>
      </c>
      <c r="Q55" s="155" t="str">
        <f>'[14]Daily Roster'!$Q55</f>
        <v>qq</v>
      </c>
      <c r="R55" s="155" t="str">
        <f>'[14]Daily Roster'!$R55</f>
        <v>qq</v>
      </c>
      <c r="S55" s="155" t="str">
        <f>'[14]Daily Roster'!$S55</f>
        <v>qq</v>
      </c>
      <c r="T55" s="155">
        <f>'[14]Daily Roster'!$T55</f>
        <v>0</v>
      </c>
      <c r="U55" s="155">
        <f>'[14]Daily Roster'!$U55</f>
        <v>0</v>
      </c>
      <c r="V55" s="155">
        <f>'[14]Daily Roster'!$V55</f>
        <v>0</v>
      </c>
      <c r="W55" s="155">
        <f>'[14]Daily Roster'!$W55</f>
        <v>0</v>
      </c>
      <c r="X55" s="155">
        <f>'[14]Daily Roster'!$X55</f>
        <v>0</v>
      </c>
      <c r="Y55" s="155">
        <f>'[14]Daily Roster'!$Y55</f>
        <v>0</v>
      </c>
      <c r="Z55" s="155">
        <f>'[14]Daily Roster'!$Z55</f>
        <v>0</v>
      </c>
      <c r="AA55" s="152"/>
    </row>
    <row r="56" spans="1:27" x14ac:dyDescent="0.3">
      <c r="A56" s="149">
        <v>43542</v>
      </c>
      <c r="B56" s="150" t="s">
        <v>5</v>
      </c>
      <c r="C56" s="154" t="str">
        <f>'[14]Daily Roster'!$C56</f>
        <v>qq</v>
      </c>
      <c r="D56" s="154">
        <f>'[14]Daily Roster'!$D56</f>
        <v>0</v>
      </c>
      <c r="E56" s="154" t="str">
        <f>'[14]Daily Roster'!$E56</f>
        <v>qq</v>
      </c>
      <c r="F56" s="154">
        <f>'[14]Daily Roster'!$F56</f>
        <v>0</v>
      </c>
      <c r="G56" s="154" t="str">
        <f>'[14]Daily Roster'!$G56</f>
        <v>qq</v>
      </c>
      <c r="H56" s="154">
        <f>'[14]Daily Roster'!$H56</f>
        <v>0</v>
      </c>
      <c r="I56" s="154">
        <f>'[14]Daily Roster'!$I56</f>
        <v>0</v>
      </c>
      <c r="J56" s="154">
        <f>'[14]Daily Roster'!$J56</f>
        <v>0</v>
      </c>
      <c r="K56" s="154">
        <f>'[14]Daily Roster'!$K56</f>
        <v>0</v>
      </c>
      <c r="L56" s="154" t="str">
        <f>'[14]Daily Roster'!$L56</f>
        <v>qq</v>
      </c>
      <c r="M56" s="155" t="str">
        <f>'[14]Daily Roster'!$M56</f>
        <v>A.Tran</v>
      </c>
      <c r="N56" s="155" t="str">
        <f>'[14]Daily Roster'!$N56</f>
        <v>qq</v>
      </c>
      <c r="O56" s="155" t="str">
        <f>'[14]Daily Roster'!$O56</f>
        <v>qq</v>
      </c>
      <c r="P56" s="155" t="str">
        <f>'[14]Daily Roster'!$P56</f>
        <v>qq</v>
      </c>
      <c r="Q56" s="155" t="str">
        <f>'[14]Daily Roster'!$Q56</f>
        <v>qq</v>
      </c>
      <c r="R56" s="155" t="str">
        <f>'[14]Daily Roster'!$R56</f>
        <v>qq</v>
      </c>
      <c r="S56" s="155" t="str">
        <f>'[14]Daily Roster'!$S56</f>
        <v>Alison</v>
      </c>
      <c r="T56" s="155" t="str">
        <f>'[14]Daily Roster'!$T56</f>
        <v>qq</v>
      </c>
      <c r="U56" s="155" t="str">
        <f>'[14]Daily Roster'!$U56</f>
        <v>Meghana</v>
      </c>
      <c r="V56" s="155">
        <f>'[14]Daily Roster'!$V56</f>
        <v>0</v>
      </c>
      <c r="W56" s="155">
        <f>'[14]Daily Roster'!$W56</f>
        <v>0</v>
      </c>
      <c r="X56" s="155">
        <f>'[14]Daily Roster'!$X56</f>
        <v>0</v>
      </c>
      <c r="Y56" s="155">
        <f>'[14]Daily Roster'!$Y56</f>
        <v>0</v>
      </c>
      <c r="Z56" s="155">
        <f>'[14]Daily Roster'!$Z56</f>
        <v>0</v>
      </c>
      <c r="AA56" s="152"/>
    </row>
    <row r="57" spans="1:27" x14ac:dyDescent="0.3">
      <c r="A57" s="149">
        <v>43543</v>
      </c>
      <c r="B57" s="150" t="s">
        <v>1</v>
      </c>
      <c r="C57" s="154" t="str">
        <f>'[14]Daily Roster'!$C57</f>
        <v>qq</v>
      </c>
      <c r="D57" s="154">
        <f>'[14]Daily Roster'!$D57</f>
        <v>0</v>
      </c>
      <c r="E57" s="154" t="str">
        <f>'[14]Daily Roster'!$E57</f>
        <v>qq</v>
      </c>
      <c r="F57" s="154">
        <f>'[14]Daily Roster'!$F57</f>
        <v>0</v>
      </c>
      <c r="G57" s="154" t="str">
        <f>'[14]Daily Roster'!$G57</f>
        <v>qq</v>
      </c>
      <c r="H57" s="154">
        <f>'[14]Daily Roster'!$H57</f>
        <v>0</v>
      </c>
      <c r="I57" s="154">
        <f>'[14]Daily Roster'!$I57</f>
        <v>0</v>
      </c>
      <c r="J57" s="154">
        <f>'[14]Daily Roster'!$J57</f>
        <v>0</v>
      </c>
      <c r="K57" s="154">
        <f>'[14]Daily Roster'!$K57</f>
        <v>0</v>
      </c>
      <c r="L57" s="154" t="str">
        <f>'[14]Daily Roster'!$L57</f>
        <v>qq</v>
      </c>
      <c r="M57" s="155" t="str">
        <f>'[14]Daily Roster'!$M57</f>
        <v>qq</v>
      </c>
      <c r="N57" s="155" t="str">
        <f>'[14]Daily Roster'!$N57</f>
        <v>qq</v>
      </c>
      <c r="O57" s="155" t="str">
        <f>'[14]Daily Roster'!$O57</f>
        <v>qq</v>
      </c>
      <c r="P57" s="155" t="str">
        <f>'[14]Daily Roster'!$P57</f>
        <v>qq</v>
      </c>
      <c r="Q57" s="155" t="str">
        <f>'[14]Daily Roster'!$Q57</f>
        <v>qq</v>
      </c>
      <c r="R57" s="155" t="str">
        <f>'[14]Daily Roster'!$R57</f>
        <v>qq</v>
      </c>
      <c r="S57" s="155" t="str">
        <f>'[14]Daily Roster'!$S57</f>
        <v>qq</v>
      </c>
      <c r="T57" s="155">
        <f>'[14]Daily Roster'!$T57</f>
        <v>0</v>
      </c>
      <c r="U57" s="155" t="str">
        <f>'[14]Daily Roster'!$U57</f>
        <v>qq</v>
      </c>
      <c r="V57" s="155">
        <f>'[14]Daily Roster'!$V57</f>
        <v>0</v>
      </c>
      <c r="W57" s="155">
        <f>'[14]Daily Roster'!$W57</f>
        <v>0</v>
      </c>
      <c r="X57" s="155">
        <f>'[14]Daily Roster'!$X57</f>
        <v>0</v>
      </c>
      <c r="Y57" s="155">
        <f>'[14]Daily Roster'!$Y57</f>
        <v>0</v>
      </c>
      <c r="Z57" s="155">
        <f>'[14]Daily Roster'!$Z57</f>
        <v>0</v>
      </c>
      <c r="AA57" s="151"/>
    </row>
    <row r="58" spans="1:27" x14ac:dyDescent="0.3">
      <c r="A58" s="149">
        <v>43544</v>
      </c>
      <c r="B58" s="150" t="s">
        <v>2</v>
      </c>
      <c r="C58" s="154" t="str">
        <f>'[14]Daily Roster'!$C58</f>
        <v>qq</v>
      </c>
      <c r="D58" s="154">
        <f>'[14]Daily Roster'!$D58</f>
        <v>0</v>
      </c>
      <c r="E58" s="154">
        <f>'[14]Daily Roster'!$E58</f>
        <v>0</v>
      </c>
      <c r="F58" s="154">
        <f>'[14]Daily Roster'!$F58</f>
        <v>0</v>
      </c>
      <c r="G58" s="154" t="str">
        <f>'[14]Daily Roster'!$G58</f>
        <v>qq</v>
      </c>
      <c r="H58" s="154">
        <f>'[14]Daily Roster'!$H58</f>
        <v>0</v>
      </c>
      <c r="I58" s="154">
        <f>'[14]Daily Roster'!$I58</f>
        <v>0</v>
      </c>
      <c r="J58" s="154">
        <f>'[14]Daily Roster'!$J58</f>
        <v>0</v>
      </c>
      <c r="K58" s="154">
        <f>'[14]Daily Roster'!$K58</f>
        <v>0</v>
      </c>
      <c r="L58" s="154" t="str">
        <f>'[14]Daily Roster'!$L58</f>
        <v>qq</v>
      </c>
      <c r="M58" s="155" t="str">
        <f>'[14]Daily Roster'!$M58</f>
        <v>A.Truong</v>
      </c>
      <c r="N58" s="155" t="str">
        <f>'[14]Daily Roster'!$N58</f>
        <v>qq</v>
      </c>
      <c r="O58" s="155" t="str">
        <f>'[14]Daily Roster'!$O58</f>
        <v>qq</v>
      </c>
      <c r="P58" s="155" t="str">
        <f>'[14]Daily Roster'!$P58</f>
        <v>qq</v>
      </c>
      <c r="Q58" s="155" t="str">
        <f>'[14]Daily Roster'!$Q58</f>
        <v>qq</v>
      </c>
      <c r="R58" s="155" t="str">
        <f>'[14]Daily Roster'!$R58</f>
        <v>qq</v>
      </c>
      <c r="S58" s="155" t="str">
        <f>'[14]Daily Roster'!$S58</f>
        <v>qq</v>
      </c>
      <c r="T58" s="155">
        <f>'[14]Daily Roster'!$T58</f>
        <v>0</v>
      </c>
      <c r="U58" s="155" t="str">
        <f>'[14]Daily Roster'!$U58</f>
        <v>Meghana</v>
      </c>
      <c r="V58" s="155">
        <f>'[14]Daily Roster'!$V58</f>
        <v>0</v>
      </c>
      <c r="W58" s="155">
        <f>'[14]Daily Roster'!$W58</f>
        <v>0</v>
      </c>
      <c r="X58" s="155">
        <f>'[14]Daily Roster'!$X58</f>
        <v>0</v>
      </c>
      <c r="Y58" s="155">
        <f>'[14]Daily Roster'!$Y58</f>
        <v>0</v>
      </c>
      <c r="Z58" s="155">
        <f>'[14]Daily Roster'!$Z58</f>
        <v>0</v>
      </c>
      <c r="AA58" s="152"/>
    </row>
    <row r="59" spans="1:27" x14ac:dyDescent="0.3">
      <c r="A59" s="149">
        <v>43545</v>
      </c>
      <c r="B59" s="150" t="s">
        <v>3</v>
      </c>
      <c r="C59" s="154" t="str">
        <f>'[14]Daily Roster'!$C59</f>
        <v>Brindha</v>
      </c>
      <c r="D59" s="154">
        <f>'[14]Daily Roster'!$D59</f>
        <v>0</v>
      </c>
      <c r="E59" s="154">
        <f>'[14]Daily Roster'!$E59</f>
        <v>0</v>
      </c>
      <c r="F59" s="154">
        <f>'[14]Daily Roster'!$F59</f>
        <v>0</v>
      </c>
      <c r="G59" s="154" t="str">
        <f>'[14]Daily Roster'!$G59</f>
        <v>qq</v>
      </c>
      <c r="H59" s="154">
        <f>'[14]Daily Roster'!$H59</f>
        <v>0</v>
      </c>
      <c r="I59" s="154">
        <f>'[14]Daily Roster'!$I59</f>
        <v>0</v>
      </c>
      <c r="J59" s="154">
        <f>'[14]Daily Roster'!$J59</f>
        <v>0</v>
      </c>
      <c r="K59" s="154">
        <f>'[14]Daily Roster'!$K59</f>
        <v>0</v>
      </c>
      <c r="L59" s="154" t="str">
        <f>'[14]Daily Roster'!$L59</f>
        <v>J.Do</v>
      </c>
      <c r="M59" s="155" t="str">
        <f>'[14]Daily Roster'!$M59</f>
        <v>A.Truong</v>
      </c>
      <c r="N59" s="155" t="str">
        <f>'[14]Daily Roster'!$N59</f>
        <v>qq</v>
      </c>
      <c r="O59" s="155" t="str">
        <f>'[14]Daily Roster'!$O59</f>
        <v>qq</v>
      </c>
      <c r="P59" s="155" t="str">
        <f>'[14]Daily Roster'!$P59</f>
        <v>qq</v>
      </c>
      <c r="Q59" s="155" t="str">
        <f>'[14]Daily Roster'!$Q59</f>
        <v>qq</v>
      </c>
      <c r="R59" s="155" t="str">
        <f>'[14]Daily Roster'!$R59</f>
        <v>qq</v>
      </c>
      <c r="S59" s="155" t="str">
        <f>'[14]Daily Roster'!$S59</f>
        <v>qq</v>
      </c>
      <c r="T59" s="155" t="str">
        <f>'[14]Daily Roster'!$T59</f>
        <v>qq</v>
      </c>
      <c r="U59" s="155" t="str">
        <f>'[14]Daily Roster'!$U59</f>
        <v>qq</v>
      </c>
      <c r="V59" s="155">
        <f>'[14]Daily Roster'!$V59</f>
        <v>0</v>
      </c>
      <c r="W59" s="155">
        <f>'[14]Daily Roster'!$W59</f>
        <v>0</v>
      </c>
      <c r="X59" s="155">
        <f>'[14]Daily Roster'!$X59</f>
        <v>0</v>
      </c>
      <c r="Y59" s="155">
        <f>'[14]Daily Roster'!$Y59</f>
        <v>0</v>
      </c>
      <c r="Z59" s="155">
        <f>'[14]Daily Roster'!$Z59</f>
        <v>0</v>
      </c>
      <c r="AA59" s="152"/>
    </row>
    <row r="60" spans="1:27" x14ac:dyDescent="0.3">
      <c r="A60" s="149">
        <v>43546</v>
      </c>
      <c r="B60" s="150" t="s">
        <v>4</v>
      </c>
      <c r="C60" s="154" t="str">
        <f>'[14]Daily Roster'!$C60</f>
        <v>qq</v>
      </c>
      <c r="D60" s="154">
        <f>'[14]Daily Roster'!$D60</f>
        <v>0</v>
      </c>
      <c r="E60" s="154" t="str">
        <f>'[14]Daily Roster'!$E60</f>
        <v>qq</v>
      </c>
      <c r="F60" s="154">
        <f>'[14]Daily Roster'!$F60</f>
        <v>0</v>
      </c>
      <c r="G60" s="154" t="str">
        <f>'[14]Daily Roster'!$G60</f>
        <v>qq</v>
      </c>
      <c r="H60" s="154">
        <f>'[14]Daily Roster'!$H60</f>
        <v>0</v>
      </c>
      <c r="I60" s="154">
        <f>'[14]Daily Roster'!$I60</f>
        <v>0</v>
      </c>
      <c r="J60" s="154">
        <f>'[14]Daily Roster'!$J60</f>
        <v>0</v>
      </c>
      <c r="K60" s="154">
        <f>'[14]Daily Roster'!$K60</f>
        <v>0</v>
      </c>
      <c r="L60" s="154">
        <f>'[14]Daily Roster'!$L60</f>
        <v>0</v>
      </c>
      <c r="M60" s="155" t="str">
        <f>'[14]Daily Roster'!$M60</f>
        <v>A.Truong</v>
      </c>
      <c r="N60" s="155" t="str">
        <f>'[14]Daily Roster'!$N60</f>
        <v>qq</v>
      </c>
      <c r="O60" s="155" t="str">
        <f>'[14]Daily Roster'!$O60</f>
        <v>qq</v>
      </c>
      <c r="P60" s="155" t="str">
        <f>'[14]Daily Roster'!$P60</f>
        <v>qq</v>
      </c>
      <c r="Q60" s="155" t="str">
        <f>'[14]Daily Roster'!$Q60</f>
        <v>qq</v>
      </c>
      <c r="R60" s="155" t="str">
        <f>'[14]Daily Roster'!$R60</f>
        <v>qq</v>
      </c>
      <c r="S60" s="155" t="str">
        <f>'[14]Daily Roster'!$S60</f>
        <v>qq</v>
      </c>
      <c r="T60" s="155" t="str">
        <f>'[14]Daily Roster'!$T60</f>
        <v>qq</v>
      </c>
      <c r="U60" s="155" t="str">
        <f>'[14]Daily Roster'!$U60</f>
        <v>qq</v>
      </c>
      <c r="V60" s="155">
        <f>'[14]Daily Roster'!$V60</f>
        <v>0</v>
      </c>
      <c r="W60" s="155">
        <f>'[14]Daily Roster'!$W60</f>
        <v>0</v>
      </c>
      <c r="X60" s="155">
        <f>'[14]Daily Roster'!$X60</f>
        <v>0</v>
      </c>
      <c r="Y60" s="155">
        <f>'[14]Daily Roster'!$Y60</f>
        <v>0</v>
      </c>
      <c r="Z60" s="155">
        <f>'[14]Daily Roster'!$Z60</f>
        <v>0</v>
      </c>
      <c r="AA60" s="152"/>
    </row>
    <row r="61" spans="1:27" x14ac:dyDescent="0.3">
      <c r="A61" s="149">
        <v>43549</v>
      </c>
      <c r="B61" s="150" t="s">
        <v>5</v>
      </c>
      <c r="C61" s="154" t="str">
        <f>'[14]Daily Roster'!$C61</f>
        <v>Louise</v>
      </c>
      <c r="D61" s="154">
        <f>'[14]Daily Roster'!$D61</f>
        <v>0</v>
      </c>
      <c r="E61" s="154" t="str">
        <f>'[14]Daily Roster'!$E61</f>
        <v>qq</v>
      </c>
      <c r="F61" s="154">
        <f>'[14]Daily Roster'!$F61</f>
        <v>0</v>
      </c>
      <c r="G61" s="154" t="str">
        <f>'[14]Daily Roster'!$G61</f>
        <v>qq</v>
      </c>
      <c r="H61" s="154">
        <f>'[14]Daily Roster'!$H61</f>
        <v>0</v>
      </c>
      <c r="I61" s="154">
        <f>'[14]Daily Roster'!$I61</f>
        <v>0</v>
      </c>
      <c r="J61" s="154">
        <f>'[14]Daily Roster'!$J61</f>
        <v>0</v>
      </c>
      <c r="K61" s="154">
        <f>'[14]Daily Roster'!$K61</f>
        <v>0</v>
      </c>
      <c r="L61" s="154">
        <f>'[14]Daily Roster'!$L61</f>
        <v>0</v>
      </c>
      <c r="M61" s="155" t="str">
        <f>'[14]Daily Roster'!$M61</f>
        <v>A.Truong</v>
      </c>
      <c r="N61" s="155" t="str">
        <f>'[14]Daily Roster'!$N61</f>
        <v>qq</v>
      </c>
      <c r="O61" s="155" t="str">
        <f>'[14]Daily Roster'!$O61</f>
        <v>qq</v>
      </c>
      <c r="P61" s="155" t="str">
        <f>'[14]Daily Roster'!$P61</f>
        <v>qq</v>
      </c>
      <c r="Q61" s="155" t="str">
        <f>'[14]Daily Roster'!$Q61</f>
        <v>qq</v>
      </c>
      <c r="R61" s="155" t="str">
        <f>'[14]Daily Roster'!$R61</f>
        <v>qq</v>
      </c>
      <c r="S61" s="155" t="str">
        <f>'[14]Daily Roster'!$S61</f>
        <v>Alison</v>
      </c>
      <c r="T61" s="155" t="str">
        <f>'[14]Daily Roster'!$T61</f>
        <v>qq</v>
      </c>
      <c r="U61" s="155">
        <f>'[14]Daily Roster'!$U61</f>
        <v>0</v>
      </c>
      <c r="V61" s="155">
        <f>'[14]Daily Roster'!$V61</f>
        <v>0</v>
      </c>
      <c r="W61" s="155">
        <f>'[14]Daily Roster'!$W61</f>
        <v>0</v>
      </c>
      <c r="X61" s="155">
        <f>'[14]Daily Roster'!$X61</f>
        <v>0</v>
      </c>
      <c r="Y61" s="155">
        <f>'[14]Daily Roster'!$Y61</f>
        <v>0</v>
      </c>
      <c r="Z61" s="155">
        <f>'[14]Daily Roster'!$Z61</f>
        <v>0</v>
      </c>
      <c r="AA61" s="152"/>
    </row>
    <row r="62" spans="1:27" x14ac:dyDescent="0.3">
      <c r="A62" s="149">
        <v>43550</v>
      </c>
      <c r="B62" t="s">
        <v>1</v>
      </c>
      <c r="C62" s="154" t="str">
        <f>'[14]Daily Roster'!$C62</f>
        <v>qq</v>
      </c>
      <c r="D62" s="154">
        <f>'[14]Daily Roster'!$D62</f>
        <v>0</v>
      </c>
      <c r="E62" s="154" t="str">
        <f>'[14]Daily Roster'!$E62</f>
        <v>qq</v>
      </c>
      <c r="F62" s="154">
        <f>'[14]Daily Roster'!$F62</f>
        <v>0</v>
      </c>
      <c r="G62" s="154" t="str">
        <f>'[14]Daily Roster'!$G62</f>
        <v>qq</v>
      </c>
      <c r="H62" s="154">
        <f>'[14]Daily Roster'!$H62</f>
        <v>0</v>
      </c>
      <c r="I62" s="154">
        <f>'[14]Daily Roster'!$I62</f>
        <v>0</v>
      </c>
      <c r="J62" s="154">
        <f>'[14]Daily Roster'!$J62</f>
        <v>0</v>
      </c>
      <c r="K62" s="154">
        <f>'[14]Daily Roster'!$K62</f>
        <v>0</v>
      </c>
      <c r="L62" s="154">
        <f>'[14]Daily Roster'!$L62</f>
        <v>0</v>
      </c>
      <c r="M62" s="155" t="str">
        <f>'[14]Daily Roster'!$M62</f>
        <v>qq</v>
      </c>
      <c r="N62" s="155" t="str">
        <f>'[14]Daily Roster'!$N62</f>
        <v>qq</v>
      </c>
      <c r="O62" s="155" t="str">
        <f>'[14]Daily Roster'!$O62</f>
        <v>qq</v>
      </c>
      <c r="P62" s="155" t="str">
        <f>'[14]Daily Roster'!$P62</f>
        <v>qq</v>
      </c>
      <c r="Q62" s="155" t="str">
        <f>'[14]Daily Roster'!$Q62</f>
        <v>qq</v>
      </c>
      <c r="R62" s="155" t="str">
        <f>'[14]Daily Roster'!$R62</f>
        <v>qq</v>
      </c>
      <c r="S62" s="155" t="str">
        <f>'[14]Daily Roster'!$S62</f>
        <v>Alison</v>
      </c>
      <c r="T62" s="155">
        <f>'[14]Daily Roster'!$T62</f>
        <v>0</v>
      </c>
      <c r="U62" s="155">
        <f>'[14]Daily Roster'!$U62</f>
        <v>0</v>
      </c>
      <c r="V62" s="155">
        <f>'[14]Daily Roster'!$V62</f>
        <v>0</v>
      </c>
      <c r="W62" s="155">
        <f>'[14]Daily Roster'!$W62</f>
        <v>0</v>
      </c>
      <c r="X62" s="155">
        <f>'[14]Daily Roster'!$X62</f>
        <v>0</v>
      </c>
      <c r="Y62" s="155">
        <f>'[14]Daily Roster'!$Y62</f>
        <v>0</v>
      </c>
      <c r="Z62" s="155">
        <f>'[14]Daily Roster'!$Z62</f>
        <v>0</v>
      </c>
    </row>
    <row r="63" spans="1:27" x14ac:dyDescent="0.3">
      <c r="A63" s="149">
        <v>43551</v>
      </c>
      <c r="B63" t="s">
        <v>2</v>
      </c>
      <c r="C63" s="154" t="str">
        <f>'[14]Daily Roster'!$C63</f>
        <v>qq</v>
      </c>
      <c r="D63" s="154">
        <f>'[14]Daily Roster'!$D63</f>
        <v>0</v>
      </c>
      <c r="E63" s="154" t="str">
        <f>'[14]Daily Roster'!$E63</f>
        <v>qq</v>
      </c>
      <c r="F63" s="154">
        <f>'[14]Daily Roster'!$F63</f>
        <v>0</v>
      </c>
      <c r="G63" s="154" t="str">
        <f>'[14]Daily Roster'!$G63</f>
        <v>qq</v>
      </c>
      <c r="H63" s="154">
        <f>'[14]Daily Roster'!$H63</f>
        <v>0</v>
      </c>
      <c r="I63" s="154">
        <f>'[14]Daily Roster'!$I63</f>
        <v>0</v>
      </c>
      <c r="J63" s="154">
        <f>'[14]Daily Roster'!$J63</f>
        <v>0</v>
      </c>
      <c r="K63" s="154">
        <f>'[14]Daily Roster'!$K63</f>
        <v>0</v>
      </c>
      <c r="L63" s="154">
        <f>'[14]Daily Roster'!$L63</f>
        <v>0</v>
      </c>
      <c r="M63" s="155" t="str">
        <f>'[14]Daily Roster'!$M63</f>
        <v>A.Truong</v>
      </c>
      <c r="N63" s="155" t="str">
        <f>'[14]Daily Roster'!$N63</f>
        <v>qq</v>
      </c>
      <c r="O63" s="155" t="str">
        <f>'[14]Daily Roster'!$O63</f>
        <v>qq</v>
      </c>
      <c r="P63" s="155" t="str">
        <f>'[14]Daily Roster'!$P63</f>
        <v>Meghana</v>
      </c>
      <c r="Q63" s="155" t="str">
        <f>'[14]Daily Roster'!$Q63</f>
        <v>qq</v>
      </c>
      <c r="R63" s="155" t="str">
        <f>'[14]Daily Roster'!$R63</f>
        <v>qq</v>
      </c>
      <c r="S63" s="155" t="str">
        <f>'[14]Daily Roster'!$S63</f>
        <v>Alison</v>
      </c>
      <c r="T63" s="155">
        <f>'[14]Daily Roster'!$T63</f>
        <v>0</v>
      </c>
      <c r="U63" s="155">
        <f>'[14]Daily Roster'!$U63</f>
        <v>0</v>
      </c>
      <c r="V63" s="155">
        <f>'[14]Daily Roster'!$V63</f>
        <v>0</v>
      </c>
      <c r="W63" s="155">
        <f>'[14]Daily Roster'!$W63</f>
        <v>0</v>
      </c>
      <c r="X63" s="155">
        <f>'[14]Daily Roster'!$X63</f>
        <v>0</v>
      </c>
      <c r="Y63" s="155">
        <f>'[14]Daily Roster'!$Y63</f>
        <v>0</v>
      </c>
      <c r="Z63" s="155">
        <f>'[14]Daily Roster'!$Z63</f>
        <v>0</v>
      </c>
    </row>
    <row r="64" spans="1:27" x14ac:dyDescent="0.3">
      <c r="A64" s="149">
        <v>43552</v>
      </c>
      <c r="B64" t="s">
        <v>3</v>
      </c>
      <c r="C64" s="154" t="str">
        <f>'[14]Daily Roster'!$C64</f>
        <v>qq</v>
      </c>
      <c r="D64" s="154">
        <f>'[14]Daily Roster'!$D64</f>
        <v>0</v>
      </c>
      <c r="E64" s="154" t="str">
        <f>'[14]Daily Roster'!$E64</f>
        <v>qq</v>
      </c>
      <c r="F64" s="154">
        <f>'[14]Daily Roster'!$F64</f>
        <v>0</v>
      </c>
      <c r="G64" s="154" t="str">
        <f>'[14]Daily Roster'!$G64</f>
        <v>qq</v>
      </c>
      <c r="H64" s="154">
        <f>'[14]Daily Roster'!$H64</f>
        <v>0</v>
      </c>
      <c r="I64" s="154">
        <f>'[14]Daily Roster'!$I64</f>
        <v>0</v>
      </c>
      <c r="J64" s="154">
        <f>'[14]Daily Roster'!$J64</f>
        <v>0</v>
      </c>
      <c r="K64" s="154">
        <f>'[14]Daily Roster'!$K64</f>
        <v>0</v>
      </c>
      <c r="L64" s="154" t="str">
        <f>'[14]Daily Roster'!$L64</f>
        <v>Sylvia</v>
      </c>
      <c r="M64" s="155" t="str">
        <f>'[14]Daily Roster'!$M64</f>
        <v>A.Truong</v>
      </c>
      <c r="N64" s="155" t="str">
        <f>'[14]Daily Roster'!$N64</f>
        <v>qq</v>
      </c>
      <c r="O64" s="155" t="str">
        <f>'[14]Daily Roster'!$O64</f>
        <v>qq</v>
      </c>
      <c r="P64" s="155" t="str">
        <f>'[14]Daily Roster'!$P64</f>
        <v>qq</v>
      </c>
      <c r="Q64" s="155" t="str">
        <f>'[14]Daily Roster'!$Q64</f>
        <v>qq</v>
      </c>
      <c r="R64" s="155" t="str">
        <f>'[14]Daily Roster'!$R64</f>
        <v>qq</v>
      </c>
      <c r="S64" s="155" t="str">
        <f>'[14]Daily Roster'!$S64</f>
        <v>Alison</v>
      </c>
      <c r="T64" s="155">
        <f>'[14]Daily Roster'!$T64</f>
        <v>0</v>
      </c>
      <c r="U64" s="155">
        <f>'[14]Daily Roster'!$U64</f>
        <v>0</v>
      </c>
      <c r="V64" s="155">
        <f>'[14]Daily Roster'!$V64</f>
        <v>0</v>
      </c>
      <c r="W64" s="155">
        <f>'[14]Daily Roster'!$W64</f>
        <v>0</v>
      </c>
      <c r="X64" s="155">
        <f>'[14]Daily Roster'!$X64</f>
        <v>0</v>
      </c>
      <c r="Y64" s="155">
        <f>'[14]Daily Roster'!$Y64</f>
        <v>0</v>
      </c>
      <c r="Z64" s="155">
        <f>'[14]Daily Roster'!$Z64</f>
        <v>0</v>
      </c>
    </row>
    <row r="65" spans="1:26" x14ac:dyDescent="0.3">
      <c r="A65" s="149">
        <v>43553</v>
      </c>
      <c r="B65" t="s">
        <v>4</v>
      </c>
      <c r="C65" s="154" t="str">
        <f>'[14]Daily Roster'!$C65</f>
        <v>qq</v>
      </c>
      <c r="D65" s="154">
        <f>'[14]Daily Roster'!$D65</f>
        <v>0</v>
      </c>
      <c r="E65" s="154" t="str">
        <f>'[14]Daily Roster'!$E65</f>
        <v>qq</v>
      </c>
      <c r="F65" s="154">
        <f>'[14]Daily Roster'!$F65</f>
        <v>0</v>
      </c>
      <c r="G65" s="154" t="str">
        <f>'[14]Daily Roster'!$G65</f>
        <v>qq</v>
      </c>
      <c r="H65" s="154">
        <f>'[14]Daily Roster'!$H65</f>
        <v>0</v>
      </c>
      <c r="I65" s="154">
        <f>'[14]Daily Roster'!$I65</f>
        <v>0</v>
      </c>
      <c r="J65" s="154">
        <f>'[14]Daily Roster'!$J65</f>
        <v>0</v>
      </c>
      <c r="K65" s="154">
        <f>'[14]Daily Roster'!$K65</f>
        <v>0</v>
      </c>
      <c r="L65" s="154">
        <f>'[14]Daily Roster'!$L65</f>
        <v>0</v>
      </c>
      <c r="M65" s="155" t="str">
        <f>'[14]Daily Roster'!$M65</f>
        <v>qq</v>
      </c>
      <c r="N65" s="155" t="str">
        <f>'[14]Daily Roster'!$N65</f>
        <v>qq</v>
      </c>
      <c r="O65" s="155" t="str">
        <f>'[14]Daily Roster'!$O65</f>
        <v>qq</v>
      </c>
      <c r="P65" s="155" t="str">
        <f>'[14]Daily Roster'!$P65</f>
        <v>qq</v>
      </c>
      <c r="Q65" s="155" t="str">
        <f>'[14]Daily Roster'!$Q65</f>
        <v>qq</v>
      </c>
      <c r="R65" s="155" t="str">
        <f>'[14]Daily Roster'!$R65</f>
        <v>qq</v>
      </c>
      <c r="S65" s="155" t="str">
        <f>'[14]Daily Roster'!$S65</f>
        <v>qq</v>
      </c>
      <c r="T65" s="155" t="str">
        <f>'[14]Daily Roster'!$T65</f>
        <v>qq</v>
      </c>
      <c r="U65" s="155">
        <f>'[14]Daily Roster'!$U65</f>
        <v>0</v>
      </c>
      <c r="V65" s="155">
        <f>'[14]Daily Roster'!$V65</f>
        <v>0</v>
      </c>
      <c r="W65" s="155">
        <f>'[14]Daily Roster'!$W65</f>
        <v>0</v>
      </c>
      <c r="X65" s="155">
        <f>'[14]Daily Roster'!$X65</f>
        <v>0</v>
      </c>
      <c r="Y65" s="155">
        <f>'[14]Daily Roster'!$Y65</f>
        <v>0</v>
      </c>
      <c r="Z65" s="155">
        <f>'[14]Daily Roster'!$Z65</f>
        <v>0</v>
      </c>
    </row>
    <row r="66" spans="1:26" x14ac:dyDescent="0.3">
      <c r="A66" s="149">
        <v>43556</v>
      </c>
      <c r="B66" t="s">
        <v>5</v>
      </c>
      <c r="C66" s="154" t="str">
        <f>'[14]Daily Roster'!$C66</f>
        <v>qq</v>
      </c>
      <c r="D66" s="154">
        <f>'[14]Daily Roster'!$D66</f>
        <v>0</v>
      </c>
      <c r="E66" s="154" t="str">
        <f>'[14]Daily Roster'!$E66</f>
        <v>Janki</v>
      </c>
      <c r="F66" s="154">
        <f>'[14]Daily Roster'!$F66</f>
        <v>0</v>
      </c>
      <c r="G66" s="154" t="str">
        <f>'[14]Daily Roster'!$G66</f>
        <v>qq</v>
      </c>
      <c r="H66" s="154">
        <f>'[14]Daily Roster'!$H66</f>
        <v>0</v>
      </c>
      <c r="I66" s="154">
        <f>'[14]Daily Roster'!$I66</f>
        <v>0</v>
      </c>
      <c r="J66" s="154">
        <f>'[14]Daily Roster'!$J66</f>
        <v>0</v>
      </c>
      <c r="K66" s="154">
        <f>'[14]Daily Roster'!$K66</f>
        <v>0</v>
      </c>
      <c r="L66" s="154" t="str">
        <f>'[14]Daily Roster'!$L66</f>
        <v>Sylvia</v>
      </c>
      <c r="M66" s="155" t="str">
        <f>'[14]Daily Roster'!$M66</f>
        <v>A.Truong</v>
      </c>
      <c r="N66" s="155" t="str">
        <f>'[14]Daily Roster'!$N66</f>
        <v>qq</v>
      </c>
      <c r="O66" s="155" t="str">
        <f>'[14]Daily Roster'!$O66</f>
        <v>qq</v>
      </c>
      <c r="P66" s="155" t="str">
        <f>'[14]Daily Roster'!$P66</f>
        <v>Meghana</v>
      </c>
      <c r="Q66" s="155" t="str">
        <f>'[14]Daily Roster'!$Q66</f>
        <v>M.Nguyen</v>
      </c>
      <c r="R66" s="155" t="str">
        <f>'[14]Daily Roster'!$R66</f>
        <v>qq</v>
      </c>
      <c r="S66" s="155">
        <f>'[14]Daily Roster'!$S66</f>
        <v>0</v>
      </c>
      <c r="T66" s="155" t="str">
        <f>'[14]Daily Roster'!$T66</f>
        <v>Eugene</v>
      </c>
      <c r="U66" s="155">
        <f>'[14]Daily Roster'!$U66</f>
        <v>0</v>
      </c>
      <c r="V66" s="155">
        <f>'[14]Daily Roster'!$V66</f>
        <v>0</v>
      </c>
      <c r="W66" s="155">
        <f>'[14]Daily Roster'!$W66</f>
        <v>0</v>
      </c>
      <c r="X66" s="155">
        <f>'[14]Daily Roster'!$X66</f>
        <v>0</v>
      </c>
      <c r="Y66" s="155">
        <f>'[14]Daily Roster'!$Y66</f>
        <v>0</v>
      </c>
      <c r="Z66" s="155">
        <f>'[14]Daily Roster'!$Z66</f>
        <v>0</v>
      </c>
    </row>
    <row r="67" spans="1:26" x14ac:dyDescent="0.3">
      <c r="A67" s="149">
        <v>43557</v>
      </c>
      <c r="B67" t="s">
        <v>1</v>
      </c>
      <c r="C67" s="154" t="str">
        <f>'[14]Daily Roster'!$C67</f>
        <v>qq</v>
      </c>
      <c r="D67" s="154">
        <f>'[14]Daily Roster'!$D67</f>
        <v>0</v>
      </c>
      <c r="E67" s="154" t="str">
        <f>'[14]Daily Roster'!$E67</f>
        <v>Janki</v>
      </c>
      <c r="F67" s="154">
        <f>'[14]Daily Roster'!$F67</f>
        <v>0</v>
      </c>
      <c r="G67" s="154" t="str">
        <f>'[14]Daily Roster'!$G67</f>
        <v>qq</v>
      </c>
      <c r="H67" s="154">
        <f>'[14]Daily Roster'!$H67</f>
        <v>0</v>
      </c>
      <c r="I67" s="154">
        <f>'[14]Daily Roster'!$I67</f>
        <v>0</v>
      </c>
      <c r="J67" s="154">
        <f>'[14]Daily Roster'!$J67</f>
        <v>0</v>
      </c>
      <c r="K67" s="154">
        <f>'[14]Daily Roster'!$K67</f>
        <v>0</v>
      </c>
      <c r="L67" s="154">
        <f>'[14]Daily Roster'!$L67</f>
        <v>0</v>
      </c>
      <c r="M67" s="155" t="str">
        <f>'[14]Daily Roster'!$M67</f>
        <v>A.Truong</v>
      </c>
      <c r="N67" s="155" t="str">
        <f>'[14]Daily Roster'!$N67</f>
        <v>qq</v>
      </c>
      <c r="O67" s="155" t="str">
        <f>'[14]Daily Roster'!$O67</f>
        <v>qq</v>
      </c>
      <c r="P67" s="155" t="str">
        <f>'[14]Daily Roster'!$P67</f>
        <v>Meghana</v>
      </c>
      <c r="Q67" s="155" t="str">
        <f>'[14]Daily Roster'!$Q67</f>
        <v>M.Nguyen</v>
      </c>
      <c r="R67" s="155" t="str">
        <f>'[14]Daily Roster'!$R67</f>
        <v>qq</v>
      </c>
      <c r="S67" s="155">
        <f>'[14]Daily Roster'!$S67</f>
        <v>0</v>
      </c>
      <c r="T67" s="155">
        <f>'[14]Daily Roster'!$T67</f>
        <v>0</v>
      </c>
      <c r="U67" s="155">
        <f>'[14]Daily Roster'!$U67</f>
        <v>0</v>
      </c>
      <c r="V67" s="155">
        <f>'[14]Daily Roster'!$V67</f>
        <v>0</v>
      </c>
      <c r="W67" s="155">
        <f>'[14]Daily Roster'!$W67</f>
        <v>0</v>
      </c>
      <c r="X67" s="155">
        <f>'[14]Daily Roster'!$X67</f>
        <v>0</v>
      </c>
      <c r="Y67" s="155">
        <f>'[14]Daily Roster'!$Y67</f>
        <v>0</v>
      </c>
      <c r="Z67" s="155">
        <f>'[14]Daily Roster'!$Z67</f>
        <v>0</v>
      </c>
    </row>
    <row r="68" spans="1:26" x14ac:dyDescent="0.3">
      <c r="A68" s="149">
        <v>43558</v>
      </c>
      <c r="B68" t="s">
        <v>2</v>
      </c>
      <c r="C68" s="154" t="str">
        <f>'[14]Daily Roster'!$C68</f>
        <v>qq</v>
      </c>
      <c r="D68" s="154">
        <f>'[14]Daily Roster'!$D68</f>
        <v>0</v>
      </c>
      <c r="E68" s="154" t="str">
        <f>'[14]Daily Roster'!$E68</f>
        <v>Janki</v>
      </c>
      <c r="F68" s="154">
        <f>'[14]Daily Roster'!$F68</f>
        <v>0</v>
      </c>
      <c r="G68" s="154" t="str">
        <f>'[14]Daily Roster'!$G68</f>
        <v>qq</v>
      </c>
      <c r="H68" s="154">
        <f>'[14]Daily Roster'!$H68</f>
        <v>0</v>
      </c>
      <c r="I68" s="154">
        <f>'[14]Daily Roster'!$I68</f>
        <v>0</v>
      </c>
      <c r="J68" s="154">
        <f>'[14]Daily Roster'!$J68</f>
        <v>0</v>
      </c>
      <c r="K68" s="154">
        <f>'[14]Daily Roster'!$K68</f>
        <v>0</v>
      </c>
      <c r="L68" s="154" t="str">
        <f>'[14]Daily Roster'!$L68</f>
        <v>Sylvia</v>
      </c>
      <c r="M68" s="155" t="str">
        <f>'[14]Daily Roster'!$M68</f>
        <v>A.Truong</v>
      </c>
      <c r="N68" s="155" t="str">
        <f>'[14]Daily Roster'!$N68</f>
        <v>qq</v>
      </c>
      <c r="O68" s="155" t="str">
        <f>'[14]Daily Roster'!$O68</f>
        <v>qq</v>
      </c>
      <c r="P68" s="155" t="str">
        <f>'[14]Daily Roster'!$P68</f>
        <v>Meghana</v>
      </c>
      <c r="Q68" s="155" t="str">
        <f>'[14]Daily Roster'!$Q68</f>
        <v>M.Nguyen</v>
      </c>
      <c r="R68" s="155" t="str">
        <f>'[14]Daily Roster'!$R68</f>
        <v>Phuong</v>
      </c>
      <c r="S68" s="155">
        <f>'[14]Daily Roster'!$S68</f>
        <v>0</v>
      </c>
      <c r="T68" s="155">
        <f>'[14]Daily Roster'!$T68</f>
        <v>0</v>
      </c>
      <c r="U68" s="155">
        <f>'[14]Daily Roster'!$U68</f>
        <v>0</v>
      </c>
      <c r="V68" s="155">
        <f>'[14]Daily Roster'!$V68</f>
        <v>0</v>
      </c>
      <c r="W68" s="155">
        <f>'[14]Daily Roster'!$W68</f>
        <v>0</v>
      </c>
      <c r="X68" s="155">
        <f>'[14]Daily Roster'!$X68</f>
        <v>0</v>
      </c>
      <c r="Y68" s="155">
        <f>'[14]Daily Roster'!$Y68</f>
        <v>0</v>
      </c>
      <c r="Z68" s="155">
        <f>'[14]Daily Roster'!$Z68</f>
        <v>0</v>
      </c>
    </row>
    <row r="69" spans="1:26" x14ac:dyDescent="0.3">
      <c r="A69" s="149">
        <v>43559</v>
      </c>
      <c r="B69" t="s">
        <v>3</v>
      </c>
      <c r="C69" s="154" t="str">
        <f>'[14]Daily Roster'!$C69</f>
        <v>Sam</v>
      </c>
      <c r="D69" s="154">
        <f>'[14]Daily Roster'!$D69</f>
        <v>0</v>
      </c>
      <c r="E69" s="154" t="str">
        <f>'[14]Daily Roster'!$E69</f>
        <v>Janki</v>
      </c>
      <c r="F69" s="154">
        <f>'[14]Daily Roster'!$F69</f>
        <v>0</v>
      </c>
      <c r="G69" s="154" t="str">
        <f>'[14]Daily Roster'!$G69</f>
        <v>qq</v>
      </c>
      <c r="H69" s="154">
        <f>'[14]Daily Roster'!$H69</f>
        <v>0</v>
      </c>
      <c r="I69" s="154">
        <f>'[14]Daily Roster'!$I69</f>
        <v>0</v>
      </c>
      <c r="J69" s="154">
        <f>'[14]Daily Roster'!$J69</f>
        <v>0</v>
      </c>
      <c r="K69" s="154">
        <f>'[14]Daily Roster'!$K69</f>
        <v>0</v>
      </c>
      <c r="L69" s="154" t="str">
        <f>'[14]Daily Roster'!$L69</f>
        <v>Sylvia</v>
      </c>
      <c r="M69" s="155" t="str">
        <f>'[14]Daily Roster'!$M69</f>
        <v>A.Truong</v>
      </c>
      <c r="N69" s="155" t="str">
        <f>'[14]Daily Roster'!$N69</f>
        <v>Meng</v>
      </c>
      <c r="O69" s="155" t="str">
        <f>'[14]Daily Roster'!$O69</f>
        <v>qq</v>
      </c>
      <c r="P69" s="155" t="str">
        <f>'[14]Daily Roster'!$P69</f>
        <v>Meghana</v>
      </c>
      <c r="Q69" s="155" t="str">
        <f>'[14]Daily Roster'!$Q69</f>
        <v>M.Nguyen</v>
      </c>
      <c r="R69" s="155" t="str">
        <f>'[14]Daily Roster'!$R69</f>
        <v>Phuong</v>
      </c>
      <c r="S69" s="155">
        <f>'[14]Daily Roster'!$S69</f>
        <v>0</v>
      </c>
      <c r="T69" s="155" t="str">
        <f>'[14]Daily Roster'!$T69</f>
        <v>Eugene</v>
      </c>
      <c r="U69" s="155" t="str">
        <f>'[14]Daily Roster'!$U69</f>
        <v>A.Tran</v>
      </c>
      <c r="V69" s="155">
        <f>'[14]Daily Roster'!$V69</f>
        <v>0</v>
      </c>
      <c r="W69" s="155">
        <f>'[14]Daily Roster'!$W69</f>
        <v>0</v>
      </c>
      <c r="X69" s="155">
        <f>'[14]Daily Roster'!$X69</f>
        <v>0</v>
      </c>
      <c r="Y69" s="155">
        <f>'[14]Daily Roster'!$Y69</f>
        <v>0</v>
      </c>
      <c r="Z69" s="155">
        <f>'[14]Daily Roster'!$Z69</f>
        <v>0</v>
      </c>
    </row>
    <row r="70" spans="1:26" x14ac:dyDescent="0.3">
      <c r="A70" s="149">
        <v>43560</v>
      </c>
      <c r="B70" t="s">
        <v>4</v>
      </c>
      <c r="C70" s="154" t="str">
        <f>'[14]Daily Roster'!$C70</f>
        <v>qq</v>
      </c>
      <c r="D70" s="154">
        <f>'[14]Daily Roster'!$D70</f>
        <v>0</v>
      </c>
      <c r="E70" s="154" t="str">
        <f>'[14]Daily Roster'!$E70</f>
        <v>Janki</v>
      </c>
      <c r="F70" s="154">
        <f>'[14]Daily Roster'!$F70</f>
        <v>0</v>
      </c>
      <c r="G70" s="154" t="str">
        <f>'[14]Daily Roster'!$G70</f>
        <v>qq</v>
      </c>
      <c r="H70" s="154">
        <f>'[14]Daily Roster'!$H70</f>
        <v>0</v>
      </c>
      <c r="I70" s="154">
        <f>'[14]Daily Roster'!$I70</f>
        <v>0</v>
      </c>
      <c r="J70" s="154">
        <f>'[14]Daily Roster'!$J70</f>
        <v>0</v>
      </c>
      <c r="K70" s="154">
        <f>'[14]Daily Roster'!$K70</f>
        <v>0</v>
      </c>
      <c r="L70" s="154">
        <f>'[14]Daily Roster'!$L70</f>
        <v>0</v>
      </c>
      <c r="M70" s="155" t="str">
        <f>'[14]Daily Roster'!$M70</f>
        <v>A.Truong</v>
      </c>
      <c r="N70" s="155" t="str">
        <f>'[14]Daily Roster'!$N70</f>
        <v>qq</v>
      </c>
      <c r="O70" s="155" t="str">
        <f>'[14]Daily Roster'!$O70</f>
        <v>qq</v>
      </c>
      <c r="P70" s="155" t="str">
        <f>'[14]Daily Roster'!$P70</f>
        <v>Meghana</v>
      </c>
      <c r="Q70" s="155" t="str">
        <f>'[14]Daily Roster'!$Q70</f>
        <v>M.Nguyen</v>
      </c>
      <c r="R70" s="155" t="str">
        <f>'[14]Daily Roster'!$R70</f>
        <v>Phuong</v>
      </c>
      <c r="S70" s="155">
        <f>'[14]Daily Roster'!$S70</f>
        <v>0</v>
      </c>
      <c r="T70" s="155" t="str">
        <f>'[14]Daily Roster'!$T70</f>
        <v>Eugene</v>
      </c>
      <c r="U70" s="155" t="str">
        <f>'[14]Daily Roster'!$U70</f>
        <v>Golriz</v>
      </c>
      <c r="V70" s="155">
        <f>'[14]Daily Roster'!$V70</f>
        <v>0</v>
      </c>
      <c r="W70" s="155">
        <f>'[14]Daily Roster'!$W70</f>
        <v>0</v>
      </c>
      <c r="X70" s="155">
        <f>'[14]Daily Roster'!$X70</f>
        <v>0</v>
      </c>
      <c r="Y70" s="155">
        <f>'[14]Daily Roster'!$Y70</f>
        <v>0</v>
      </c>
      <c r="Z70" s="155">
        <f>'[14]Daily Roster'!$Z70</f>
        <v>0</v>
      </c>
    </row>
    <row r="71" spans="1:26" x14ac:dyDescent="0.3">
      <c r="A71" s="149">
        <v>43563</v>
      </c>
      <c r="B71" t="s">
        <v>5</v>
      </c>
      <c r="C71" s="154" t="str">
        <f>'[14]Daily Roster'!$C71</f>
        <v>qq</v>
      </c>
      <c r="D71" s="154">
        <f>'[14]Daily Roster'!$D71</f>
        <v>0</v>
      </c>
      <c r="E71" s="154" t="str">
        <f>'[14]Daily Roster'!$E71</f>
        <v>Janki</v>
      </c>
      <c r="F71" s="154">
        <f>'[14]Daily Roster'!$F71</f>
        <v>0</v>
      </c>
      <c r="G71" s="154" t="str">
        <f>'[14]Daily Roster'!$G71</f>
        <v>qq</v>
      </c>
      <c r="H71" s="154">
        <f>'[14]Daily Roster'!$H71</f>
        <v>0</v>
      </c>
      <c r="I71" s="154">
        <f>'[14]Daily Roster'!$I71</f>
        <v>0</v>
      </c>
      <c r="J71" s="154">
        <f>'[14]Daily Roster'!$J71</f>
        <v>0</v>
      </c>
      <c r="K71" s="154">
        <f>'[14]Daily Roster'!$K71</f>
        <v>0</v>
      </c>
      <c r="L71" s="154">
        <f>'[14]Daily Roster'!$L71</f>
        <v>0</v>
      </c>
      <c r="M71" s="155" t="str">
        <f>'[14]Daily Roster'!$M71</f>
        <v>A.Truong</v>
      </c>
      <c r="N71" s="155" t="str">
        <f>'[14]Daily Roster'!$N71</f>
        <v>qq</v>
      </c>
      <c r="O71" s="155" t="str">
        <f>'[14]Daily Roster'!$O71</f>
        <v>Mohammed</v>
      </c>
      <c r="P71" s="155" t="str">
        <f>'[14]Daily Roster'!$P71</f>
        <v>Meghana</v>
      </c>
      <c r="Q71" s="155" t="str">
        <f>'[14]Daily Roster'!$Q71</f>
        <v>M.Nguyen</v>
      </c>
      <c r="R71" s="155" t="str">
        <f>'[14]Daily Roster'!$R71</f>
        <v>qq</v>
      </c>
      <c r="S71" s="155">
        <f>'[14]Daily Roster'!$S71</f>
        <v>0</v>
      </c>
      <c r="T71" s="155" t="str">
        <f>'[14]Daily Roster'!$T71</f>
        <v>Eugene</v>
      </c>
      <c r="U71" s="155">
        <f>'[14]Daily Roster'!$U71</f>
        <v>0</v>
      </c>
      <c r="V71" s="155">
        <f>'[14]Daily Roster'!$V71</f>
        <v>0</v>
      </c>
      <c r="W71" s="155">
        <f>'[14]Daily Roster'!$W71</f>
        <v>0</v>
      </c>
      <c r="X71" s="155">
        <f>'[14]Daily Roster'!$X71</f>
        <v>0</v>
      </c>
      <c r="Y71" s="155">
        <f>'[14]Daily Roster'!$Y71</f>
        <v>0</v>
      </c>
      <c r="Z71" s="155">
        <f>'[14]Daily Roster'!$Z71</f>
        <v>0</v>
      </c>
    </row>
    <row r="72" spans="1:26" x14ac:dyDescent="0.3">
      <c r="A72" s="149">
        <v>43564</v>
      </c>
      <c r="B72" t="s">
        <v>1</v>
      </c>
      <c r="C72" s="154" t="str">
        <f>'[14]Daily Roster'!$C72</f>
        <v>qq</v>
      </c>
      <c r="D72" s="154">
        <f>'[14]Daily Roster'!$D72</f>
        <v>0</v>
      </c>
      <c r="E72" s="154" t="str">
        <f>'[14]Daily Roster'!$E72</f>
        <v>Janki</v>
      </c>
      <c r="F72" s="154">
        <f>'[14]Daily Roster'!$F72</f>
        <v>0</v>
      </c>
      <c r="G72" s="154" t="str">
        <f>'[14]Daily Roster'!$G72</f>
        <v>qq</v>
      </c>
      <c r="H72" s="154">
        <f>'[14]Daily Roster'!$H72</f>
        <v>0</v>
      </c>
      <c r="I72" s="154">
        <f>'[14]Daily Roster'!$I72</f>
        <v>0</v>
      </c>
      <c r="J72" s="154">
        <f>'[14]Daily Roster'!$J72</f>
        <v>0</v>
      </c>
      <c r="K72" s="154">
        <f>'[14]Daily Roster'!$K72</f>
        <v>0</v>
      </c>
      <c r="L72" s="154">
        <f>'[14]Daily Roster'!$L72</f>
        <v>0</v>
      </c>
      <c r="M72" s="155" t="str">
        <f>'[14]Daily Roster'!$M72</f>
        <v>A.Truong</v>
      </c>
      <c r="N72" s="155" t="str">
        <f>'[14]Daily Roster'!$N72</f>
        <v>qq</v>
      </c>
      <c r="O72" s="155" t="str">
        <f>'[14]Daily Roster'!$O72</f>
        <v>Mohammed</v>
      </c>
      <c r="P72" s="155" t="str">
        <f>'[14]Daily Roster'!$P72</f>
        <v>Meghana</v>
      </c>
      <c r="Q72" s="155" t="str">
        <f>'[14]Daily Roster'!$Q72</f>
        <v>M.Nguyen</v>
      </c>
      <c r="R72" s="155" t="str">
        <f>'[14]Daily Roster'!$R72</f>
        <v>qq</v>
      </c>
      <c r="S72" s="155">
        <f>'[14]Daily Roster'!$S72</f>
        <v>0</v>
      </c>
      <c r="T72" s="155">
        <f>'[14]Daily Roster'!$T72</f>
        <v>0</v>
      </c>
      <c r="U72" s="155">
        <f>'[14]Daily Roster'!$U72</f>
        <v>0</v>
      </c>
      <c r="V72" s="155">
        <f>'[14]Daily Roster'!$V72</f>
        <v>0</v>
      </c>
      <c r="W72" s="155">
        <f>'[14]Daily Roster'!$W72</f>
        <v>0</v>
      </c>
      <c r="X72" s="155">
        <f>'[14]Daily Roster'!$X72</f>
        <v>0</v>
      </c>
      <c r="Y72" s="155">
        <f>'[14]Daily Roster'!$Y72</f>
        <v>0</v>
      </c>
      <c r="Z72" s="155">
        <f>'[14]Daily Roster'!$Z72</f>
        <v>0</v>
      </c>
    </row>
    <row r="73" spans="1:26" x14ac:dyDescent="0.3">
      <c r="A73" s="149">
        <v>43565</v>
      </c>
      <c r="B73" t="s">
        <v>2</v>
      </c>
      <c r="C73" s="154" t="str">
        <f>'[14]Daily Roster'!$C73</f>
        <v>qq</v>
      </c>
      <c r="D73" s="154">
        <f>'[14]Daily Roster'!$D73</f>
        <v>0</v>
      </c>
      <c r="E73" s="154" t="str">
        <f>'[14]Daily Roster'!$E73</f>
        <v>Janki</v>
      </c>
      <c r="F73" s="154">
        <f>'[14]Daily Roster'!$F73</f>
        <v>0</v>
      </c>
      <c r="G73" s="154" t="str">
        <f>'[14]Daily Roster'!$G73</f>
        <v>qq</v>
      </c>
      <c r="H73" s="154">
        <f>'[14]Daily Roster'!$H73</f>
        <v>0</v>
      </c>
      <c r="I73" s="154">
        <f>'[14]Daily Roster'!$I73</f>
        <v>0</v>
      </c>
      <c r="J73" s="154">
        <f>'[14]Daily Roster'!$J73</f>
        <v>0</v>
      </c>
      <c r="K73" s="154">
        <f>'[14]Daily Roster'!$K73</f>
        <v>0</v>
      </c>
      <c r="L73" s="154">
        <f>'[14]Daily Roster'!$L73</f>
        <v>0</v>
      </c>
      <c r="M73" s="155" t="str">
        <f>'[14]Daily Roster'!$M73</f>
        <v>A.Truong</v>
      </c>
      <c r="N73" s="155" t="str">
        <f>'[14]Daily Roster'!$N73</f>
        <v>qq</v>
      </c>
      <c r="O73" s="155" t="str">
        <f>'[14]Daily Roster'!$O73</f>
        <v>Mohammed</v>
      </c>
      <c r="P73" s="155" t="str">
        <f>'[14]Daily Roster'!$P73</f>
        <v>Meghana</v>
      </c>
      <c r="Q73" s="155" t="str">
        <f>'[14]Daily Roster'!$Q73</f>
        <v>M.Nguyen</v>
      </c>
      <c r="R73" s="155" t="str">
        <f>'[14]Daily Roster'!$R73</f>
        <v>Phuong</v>
      </c>
      <c r="S73" s="155">
        <f>'[14]Daily Roster'!$S73</f>
        <v>0</v>
      </c>
      <c r="T73" s="155">
        <f>'[14]Daily Roster'!$T73</f>
        <v>0</v>
      </c>
      <c r="U73" s="155">
        <f>'[14]Daily Roster'!$U73</f>
        <v>0</v>
      </c>
      <c r="V73" s="155">
        <f>'[14]Daily Roster'!$V73</f>
        <v>0</v>
      </c>
      <c r="W73" s="155">
        <f>'[14]Daily Roster'!$W73</f>
        <v>0</v>
      </c>
      <c r="X73" s="155">
        <f>'[14]Daily Roster'!$X73</f>
        <v>0</v>
      </c>
      <c r="Y73" s="155">
        <f>'[14]Daily Roster'!$Y73</f>
        <v>0</v>
      </c>
      <c r="Z73" s="155">
        <f>'[14]Daily Roster'!$Z73</f>
        <v>0</v>
      </c>
    </row>
    <row r="74" spans="1:26" x14ac:dyDescent="0.3">
      <c r="A74" s="149">
        <v>43566</v>
      </c>
      <c r="B74" t="s">
        <v>3</v>
      </c>
      <c r="C74" s="154" t="str">
        <f>'[14]Daily Roster'!$C74</f>
        <v>qq</v>
      </c>
      <c r="D74" s="154">
        <f>'[14]Daily Roster'!$D74</f>
        <v>0</v>
      </c>
      <c r="E74" s="154" t="str">
        <f>'[14]Daily Roster'!$E74</f>
        <v>Janki</v>
      </c>
      <c r="F74" s="154">
        <f>'[14]Daily Roster'!$F74</f>
        <v>0</v>
      </c>
      <c r="G74" s="154" t="str">
        <f>'[14]Daily Roster'!$G74</f>
        <v>qq</v>
      </c>
      <c r="H74" s="154">
        <f>'[14]Daily Roster'!$H74</f>
        <v>0</v>
      </c>
      <c r="I74" s="154">
        <f>'[14]Daily Roster'!$I74</f>
        <v>0</v>
      </c>
      <c r="J74" s="154">
        <f>'[14]Daily Roster'!$J74</f>
        <v>0</v>
      </c>
      <c r="K74" s="154">
        <f>'[14]Daily Roster'!$K74</f>
        <v>0</v>
      </c>
      <c r="L74" s="154">
        <f>'[14]Daily Roster'!$L74</f>
        <v>0</v>
      </c>
      <c r="M74" s="155" t="str">
        <f>'[14]Daily Roster'!$M74</f>
        <v>A.Truong</v>
      </c>
      <c r="N74" s="155" t="str">
        <f>'[14]Daily Roster'!$N74</f>
        <v>qq</v>
      </c>
      <c r="O74" s="155" t="str">
        <f>'[14]Daily Roster'!$O74</f>
        <v>Mohammed</v>
      </c>
      <c r="P74" s="155" t="str">
        <f>'[14]Daily Roster'!$P74</f>
        <v>Meghana</v>
      </c>
      <c r="Q74" s="155" t="str">
        <f>'[14]Daily Roster'!$Q74</f>
        <v>M.Nguyen</v>
      </c>
      <c r="R74" s="155" t="str">
        <f>'[14]Daily Roster'!$R74</f>
        <v>Phuong</v>
      </c>
      <c r="S74" s="155">
        <f>'[14]Daily Roster'!$S74</f>
        <v>0</v>
      </c>
      <c r="T74" s="155">
        <f>'[14]Daily Roster'!$T74</f>
        <v>0</v>
      </c>
      <c r="U74" s="155" t="str">
        <f>'[14]Daily Roster'!$U74</f>
        <v>A.Tran</v>
      </c>
      <c r="V74" s="155">
        <f>'[14]Daily Roster'!$V74</f>
        <v>0</v>
      </c>
      <c r="W74" s="155">
        <f>'[14]Daily Roster'!$W74</f>
        <v>0</v>
      </c>
      <c r="X74" s="155">
        <f>'[14]Daily Roster'!$X74</f>
        <v>0</v>
      </c>
      <c r="Y74" s="155">
        <f>'[14]Daily Roster'!$Y74</f>
        <v>0</v>
      </c>
      <c r="Z74" s="155">
        <f>'[14]Daily Roster'!$Z74</f>
        <v>0</v>
      </c>
    </row>
    <row r="75" spans="1:26" x14ac:dyDescent="0.3">
      <c r="A75" s="149">
        <v>43567</v>
      </c>
      <c r="B75" t="s">
        <v>4</v>
      </c>
      <c r="C75" s="154" t="str">
        <f>'[14]Daily Roster'!$C75</f>
        <v>qq</v>
      </c>
      <c r="D75" s="154">
        <f>'[14]Daily Roster'!$D75</f>
        <v>0</v>
      </c>
      <c r="E75" s="154" t="str">
        <f>'[14]Daily Roster'!$E75</f>
        <v>Janki</v>
      </c>
      <c r="F75" s="154">
        <f>'[14]Daily Roster'!$F75</f>
        <v>0</v>
      </c>
      <c r="G75" s="154" t="str">
        <f>'[14]Daily Roster'!$G75</f>
        <v>qq</v>
      </c>
      <c r="H75" s="154">
        <f>'[14]Daily Roster'!$H75</f>
        <v>0</v>
      </c>
      <c r="I75" s="154">
        <f>'[14]Daily Roster'!$I75</f>
        <v>0</v>
      </c>
      <c r="J75" s="154">
        <f>'[14]Daily Roster'!$J75</f>
        <v>0</v>
      </c>
      <c r="K75" s="154">
        <f>'[14]Daily Roster'!$K75</f>
        <v>0</v>
      </c>
      <c r="L75" s="154">
        <f>'[14]Daily Roster'!$L75</f>
        <v>0</v>
      </c>
      <c r="M75" s="155" t="str">
        <f>'[14]Daily Roster'!$M75</f>
        <v>A.Truong</v>
      </c>
      <c r="N75" s="155" t="str">
        <f>'[14]Daily Roster'!$N75</f>
        <v>qq</v>
      </c>
      <c r="O75" s="155" t="str">
        <f>'[14]Daily Roster'!$O75</f>
        <v>Mohammed</v>
      </c>
      <c r="P75" s="155" t="str">
        <f>'[14]Daily Roster'!$P75</f>
        <v>Meghana</v>
      </c>
      <c r="Q75" s="155" t="str">
        <f>'[14]Daily Roster'!$Q75</f>
        <v>M.Nguyen</v>
      </c>
      <c r="R75" s="155" t="str">
        <f>'[14]Daily Roster'!$R75</f>
        <v>Phuong</v>
      </c>
      <c r="S75" s="155">
        <f>'[14]Daily Roster'!$S75</f>
        <v>0</v>
      </c>
      <c r="T75" s="155" t="str">
        <f>'[14]Daily Roster'!$T75</f>
        <v>Eugene</v>
      </c>
      <c r="U75" s="155">
        <f>'[14]Daily Roster'!$U75</f>
        <v>0</v>
      </c>
      <c r="V75" s="155">
        <f>'[14]Daily Roster'!$V75</f>
        <v>0</v>
      </c>
      <c r="W75" s="155">
        <f>'[14]Daily Roster'!$W75</f>
        <v>0</v>
      </c>
      <c r="X75" s="155">
        <f>'[14]Daily Roster'!$X75</f>
        <v>0</v>
      </c>
      <c r="Y75" s="155">
        <f>'[14]Daily Roster'!$Y75</f>
        <v>0</v>
      </c>
      <c r="Z75" s="155">
        <f>'[14]Daily Roster'!$Z75</f>
        <v>0</v>
      </c>
    </row>
    <row r="76" spans="1:26" x14ac:dyDescent="0.3">
      <c r="A76" s="149">
        <v>43570</v>
      </c>
      <c r="B76" t="s">
        <v>5</v>
      </c>
      <c r="C76" s="154" t="str">
        <f>'[14]Daily Roster'!$C76</f>
        <v>qq</v>
      </c>
      <c r="D76" s="154">
        <f>'[14]Daily Roster'!$D76</f>
        <v>0</v>
      </c>
      <c r="E76" s="154">
        <f>'[14]Daily Roster'!$E76</f>
        <v>0</v>
      </c>
      <c r="F76" s="154">
        <f>'[14]Daily Roster'!$F76</f>
        <v>0</v>
      </c>
      <c r="G76" s="154" t="str">
        <f>'[14]Daily Roster'!$G76</f>
        <v>qq</v>
      </c>
      <c r="H76" s="154">
        <f>'[14]Daily Roster'!$H76</f>
        <v>0</v>
      </c>
      <c r="I76" s="154">
        <f>'[14]Daily Roster'!$I76</f>
        <v>0</v>
      </c>
      <c r="J76" s="154">
        <f>'[14]Daily Roster'!$J76</f>
        <v>0</v>
      </c>
      <c r="K76" s="154">
        <f>'[14]Daily Roster'!$K76</f>
        <v>0</v>
      </c>
      <c r="L76" s="154" t="str">
        <f>'[14]Daily Roster'!$L76</f>
        <v>Sylvia</v>
      </c>
      <c r="M76" s="155" t="str">
        <f>'[14]Daily Roster'!$M76</f>
        <v>A.Truong</v>
      </c>
      <c r="N76" s="155" t="str">
        <f>'[14]Daily Roster'!$N76</f>
        <v>qq</v>
      </c>
      <c r="O76" s="155" t="str">
        <f>'[14]Daily Roster'!$O76</f>
        <v>Mohammed</v>
      </c>
      <c r="P76" s="155" t="str">
        <f>'[14]Daily Roster'!$P76</f>
        <v>Meghana</v>
      </c>
      <c r="Q76" s="155" t="str">
        <f>'[14]Daily Roster'!$Q76</f>
        <v>M.Nguyen</v>
      </c>
      <c r="R76" s="155" t="str">
        <f>'[14]Daily Roster'!$R76</f>
        <v>qq</v>
      </c>
      <c r="S76" s="155">
        <f>'[14]Daily Roster'!$S76</f>
        <v>0</v>
      </c>
      <c r="T76" s="155" t="str">
        <f>'[14]Daily Roster'!$T76</f>
        <v>Eugene</v>
      </c>
      <c r="U76" s="155">
        <f>'[14]Daily Roster'!$U76</f>
        <v>0</v>
      </c>
      <c r="V76" s="155">
        <f>'[14]Daily Roster'!$V76</f>
        <v>0</v>
      </c>
      <c r="W76" s="155">
        <f>'[14]Daily Roster'!$W76</f>
        <v>0</v>
      </c>
      <c r="X76" s="155">
        <f>'[14]Daily Roster'!$X76</f>
        <v>0</v>
      </c>
      <c r="Y76" s="155">
        <f>'[14]Daily Roster'!$Y76</f>
        <v>0</v>
      </c>
      <c r="Z76" s="155">
        <f>'[14]Daily Roster'!$Z76</f>
        <v>0</v>
      </c>
    </row>
    <row r="77" spans="1:26" x14ac:dyDescent="0.3">
      <c r="A77" s="149">
        <v>43571</v>
      </c>
      <c r="B77" t="s">
        <v>1</v>
      </c>
      <c r="C77" s="154" t="str">
        <f>'[14]Daily Roster'!$C77</f>
        <v>A.Tran</v>
      </c>
      <c r="D77" s="154">
        <f>'[14]Daily Roster'!$D77</f>
        <v>0</v>
      </c>
      <c r="E77" s="154" t="str">
        <f>'[14]Daily Roster'!$E77</f>
        <v>Janki</v>
      </c>
      <c r="F77" s="154">
        <f>'[14]Daily Roster'!$F77</f>
        <v>0</v>
      </c>
      <c r="G77" s="154" t="str">
        <f>'[14]Daily Roster'!$G77</f>
        <v>qq</v>
      </c>
      <c r="H77" s="154">
        <f>'[14]Daily Roster'!$H77</f>
        <v>0</v>
      </c>
      <c r="I77" s="154">
        <f>'[14]Daily Roster'!$I77</f>
        <v>0</v>
      </c>
      <c r="J77" s="154">
        <f>'[14]Daily Roster'!$J77</f>
        <v>0</v>
      </c>
      <c r="K77" s="154">
        <f>'[14]Daily Roster'!$K77</f>
        <v>0</v>
      </c>
      <c r="L77" s="154" t="str">
        <f>'[14]Daily Roster'!$L77</f>
        <v>Sylvia</v>
      </c>
      <c r="M77" s="155" t="str">
        <f>'[14]Daily Roster'!$M77</f>
        <v>A.Truong</v>
      </c>
      <c r="N77" s="155" t="str">
        <f>'[14]Daily Roster'!$N77</f>
        <v>qq</v>
      </c>
      <c r="O77" s="155" t="str">
        <f>'[14]Daily Roster'!$O77</f>
        <v>Mohammed</v>
      </c>
      <c r="P77" s="155" t="str">
        <f>'[14]Daily Roster'!$P77</f>
        <v>Meghana</v>
      </c>
      <c r="Q77" s="155" t="str">
        <f>'[14]Daily Roster'!$Q77</f>
        <v>M.Nguyen</v>
      </c>
      <c r="R77" s="155" t="str">
        <f>'[14]Daily Roster'!$R77</f>
        <v>qq</v>
      </c>
      <c r="S77" s="155">
        <f>'[14]Daily Roster'!$S77</f>
        <v>0</v>
      </c>
      <c r="T77" s="155">
        <f>'[14]Daily Roster'!$T77</f>
        <v>0</v>
      </c>
      <c r="U77" s="155">
        <f>'[14]Daily Roster'!$U77</f>
        <v>0</v>
      </c>
      <c r="V77" s="155">
        <f>'[14]Daily Roster'!$V77</f>
        <v>0</v>
      </c>
      <c r="W77" s="155">
        <f>'[14]Daily Roster'!$W77</f>
        <v>0</v>
      </c>
      <c r="X77" s="155">
        <f>'[14]Daily Roster'!$X77</f>
        <v>0</v>
      </c>
      <c r="Y77" s="155">
        <f>'[14]Daily Roster'!$Y77</f>
        <v>0</v>
      </c>
      <c r="Z77" s="155">
        <f>'[14]Daily Roster'!$Z77</f>
        <v>0</v>
      </c>
    </row>
    <row r="78" spans="1:26" x14ac:dyDescent="0.3">
      <c r="A78" s="149">
        <v>43572</v>
      </c>
      <c r="B78" t="s">
        <v>2</v>
      </c>
      <c r="C78" s="154" t="str">
        <f>'[14]Daily Roster'!$C78</f>
        <v>qq</v>
      </c>
      <c r="D78" s="154">
        <f>'[14]Daily Roster'!$D78</f>
        <v>0</v>
      </c>
      <c r="E78" s="154" t="str">
        <f>'[14]Daily Roster'!$E78</f>
        <v>Janki</v>
      </c>
      <c r="F78" s="154">
        <f>'[14]Daily Roster'!$F78</f>
        <v>0</v>
      </c>
      <c r="G78" s="154" t="str">
        <f>'[14]Daily Roster'!$G78</f>
        <v>qq</v>
      </c>
      <c r="H78" s="154">
        <f>'[14]Daily Roster'!$H78</f>
        <v>0</v>
      </c>
      <c r="I78" s="154">
        <f>'[14]Daily Roster'!$I78</f>
        <v>0</v>
      </c>
      <c r="J78" s="154">
        <f>'[14]Daily Roster'!$J78</f>
        <v>0</v>
      </c>
      <c r="K78" s="154">
        <f>'[14]Daily Roster'!$K78</f>
        <v>0</v>
      </c>
      <c r="L78" s="154" t="str">
        <f>'[14]Daily Roster'!$L78</f>
        <v>Sylvia</v>
      </c>
      <c r="M78" s="155" t="str">
        <f>'[14]Daily Roster'!$M78</f>
        <v>A.Truong</v>
      </c>
      <c r="N78" s="155" t="str">
        <f>'[14]Daily Roster'!$N78</f>
        <v>qq</v>
      </c>
      <c r="O78" s="155" t="str">
        <f>'[14]Daily Roster'!$O78</f>
        <v>Mohammed</v>
      </c>
      <c r="P78" s="155" t="str">
        <f>'[14]Daily Roster'!$P78</f>
        <v>Meghana</v>
      </c>
      <c r="Q78" s="155" t="str">
        <f>'[14]Daily Roster'!$Q78</f>
        <v>M.Nguyen</v>
      </c>
      <c r="R78" s="155" t="str">
        <f>'[14]Daily Roster'!$R78</f>
        <v>Phuong</v>
      </c>
      <c r="S78" s="155">
        <f>'[14]Daily Roster'!$S78</f>
        <v>0</v>
      </c>
      <c r="T78" s="155">
        <f>'[14]Daily Roster'!$T78</f>
        <v>0</v>
      </c>
      <c r="U78" s="155">
        <f>'[14]Daily Roster'!$U78</f>
        <v>0</v>
      </c>
      <c r="V78" s="155">
        <f>'[14]Daily Roster'!$V78</f>
        <v>0</v>
      </c>
      <c r="W78" s="155">
        <f>'[14]Daily Roster'!$W78</f>
        <v>0</v>
      </c>
      <c r="X78" s="155">
        <f>'[14]Daily Roster'!$X78</f>
        <v>0</v>
      </c>
      <c r="Y78" s="155">
        <f>'[14]Daily Roster'!$Y78</f>
        <v>0</v>
      </c>
      <c r="Z78" s="155">
        <f>'[14]Daily Roster'!$Z78</f>
        <v>0</v>
      </c>
    </row>
    <row r="79" spans="1:26" x14ac:dyDescent="0.3">
      <c r="A79" s="149">
        <v>43573</v>
      </c>
      <c r="B79" t="s">
        <v>3</v>
      </c>
      <c r="C79" s="154" t="str">
        <f>'[14]Daily Roster'!$C79</f>
        <v>Silvana</v>
      </c>
      <c r="D79" s="154">
        <f>'[14]Daily Roster'!$D79</f>
        <v>0</v>
      </c>
      <c r="E79" s="154" t="str">
        <f>'[14]Daily Roster'!$E79</f>
        <v>Janki</v>
      </c>
      <c r="F79" s="154">
        <f>'[14]Daily Roster'!$F79</f>
        <v>0</v>
      </c>
      <c r="G79" s="154" t="str">
        <f>'[14]Daily Roster'!$G79</f>
        <v>qq</v>
      </c>
      <c r="H79" s="154">
        <f>'[14]Daily Roster'!$H79</f>
        <v>0</v>
      </c>
      <c r="I79" s="154">
        <f>'[14]Daily Roster'!$I79</f>
        <v>0</v>
      </c>
      <c r="J79" s="154">
        <f>'[14]Daily Roster'!$J79</f>
        <v>0</v>
      </c>
      <c r="K79" s="154">
        <f>'[14]Daily Roster'!$K79</f>
        <v>0</v>
      </c>
      <c r="L79" s="154" t="str">
        <f>'[14]Daily Roster'!$L79</f>
        <v>Angela</v>
      </c>
      <c r="M79" s="155" t="str">
        <f>'[14]Daily Roster'!$M79</f>
        <v>A.Truong</v>
      </c>
      <c r="N79" s="155" t="str">
        <f>'[14]Daily Roster'!$N79</f>
        <v>qq</v>
      </c>
      <c r="O79" s="155" t="str">
        <f>'[14]Daily Roster'!$O79</f>
        <v>Mohammed</v>
      </c>
      <c r="P79" s="155" t="str">
        <f>'[14]Daily Roster'!$P79</f>
        <v>Meghana</v>
      </c>
      <c r="Q79" s="155" t="str">
        <f>'[14]Daily Roster'!$Q79</f>
        <v>M.Nguyen</v>
      </c>
      <c r="R79" s="155" t="str">
        <f>'[14]Daily Roster'!$R79</f>
        <v>Phuong</v>
      </c>
      <c r="S79" s="155">
        <f>'[14]Daily Roster'!$S79</f>
        <v>0</v>
      </c>
      <c r="T79" s="155" t="str">
        <f>'[14]Daily Roster'!$T79</f>
        <v>Eugene</v>
      </c>
      <c r="U79" s="155" t="str">
        <f>'[14]Daily Roster'!$U79</f>
        <v>A.Tran</v>
      </c>
      <c r="V79" s="155">
        <f>'[14]Daily Roster'!$V79</f>
        <v>0</v>
      </c>
      <c r="W79" s="155">
        <f>'[14]Daily Roster'!$W79</f>
        <v>0</v>
      </c>
      <c r="X79" s="155">
        <f>'[14]Daily Roster'!$X79</f>
        <v>0</v>
      </c>
      <c r="Y79" s="155">
        <f>'[14]Daily Roster'!$Y79</f>
        <v>0</v>
      </c>
      <c r="Z79" s="155">
        <f>'[14]Daily Roster'!$Z79</f>
        <v>0</v>
      </c>
    </row>
    <row r="80" spans="1:26" x14ac:dyDescent="0.3">
      <c r="A80" s="149">
        <v>43574</v>
      </c>
      <c r="B80" t="s">
        <v>4</v>
      </c>
      <c r="C80" s="154" t="str">
        <f>'[14]Daily Roster'!$C80</f>
        <v>Public Holiday</v>
      </c>
      <c r="D80" s="154">
        <f>'[14]Daily Roster'!$D80</f>
        <v>0</v>
      </c>
      <c r="E80" s="154" t="str">
        <f>'[14]Daily Roster'!$E80</f>
        <v>Janki</v>
      </c>
      <c r="F80" s="154">
        <f>'[14]Daily Roster'!$F80</f>
        <v>0</v>
      </c>
      <c r="G80" s="154" t="str">
        <f>'[14]Daily Roster'!$G80</f>
        <v>Public holiday</v>
      </c>
      <c r="H80" s="154">
        <f>'[14]Daily Roster'!$H80</f>
        <v>0</v>
      </c>
      <c r="I80" s="154" t="str">
        <f>'[14]Daily Roster'!$I80</f>
        <v>Public Holiday</v>
      </c>
      <c r="J80" s="154">
        <f>'[14]Daily Roster'!$J80</f>
        <v>0</v>
      </c>
      <c r="K80" s="154">
        <f>'[14]Daily Roster'!$K80</f>
        <v>0</v>
      </c>
      <c r="L80" s="154">
        <f>'[14]Daily Roster'!$L80</f>
        <v>0</v>
      </c>
      <c r="M80" s="155" t="str">
        <f>'[14]Daily Roster'!$M80</f>
        <v>A.Truong</v>
      </c>
      <c r="N80" s="155" t="str">
        <f>'[14]Daily Roster'!$N80</f>
        <v>qq</v>
      </c>
      <c r="O80" s="155" t="str">
        <f>'[14]Daily Roster'!$O80</f>
        <v>Mohammed</v>
      </c>
      <c r="P80" s="155" t="str">
        <f>'[14]Daily Roster'!$P80</f>
        <v>Meghana</v>
      </c>
      <c r="Q80" s="155" t="str">
        <f>'[14]Daily Roster'!$Q80</f>
        <v>M.Nguyen</v>
      </c>
      <c r="R80" s="155" t="str">
        <f>'[14]Daily Roster'!$R80</f>
        <v>Phuong</v>
      </c>
      <c r="S80" s="155">
        <f>'[14]Daily Roster'!$S80</f>
        <v>0</v>
      </c>
      <c r="T80" s="155" t="str">
        <f>'[14]Daily Roster'!$T80</f>
        <v>Eugene</v>
      </c>
      <c r="U80" s="155" t="str">
        <f>'[14]Daily Roster'!$U80</f>
        <v>Golriz</v>
      </c>
      <c r="V80" s="155">
        <f>'[14]Daily Roster'!$V80</f>
        <v>0</v>
      </c>
      <c r="W80" s="155">
        <f>'[14]Daily Roster'!$W80</f>
        <v>0</v>
      </c>
      <c r="X80" s="155">
        <f>'[14]Daily Roster'!$X80</f>
        <v>0</v>
      </c>
      <c r="Y80" s="155">
        <f>'[14]Daily Roster'!$Y80</f>
        <v>0</v>
      </c>
      <c r="Z80" s="155">
        <f>'[14]Daily Roster'!$Z80</f>
        <v>0</v>
      </c>
    </row>
    <row r="81" spans="1:26" x14ac:dyDescent="0.3">
      <c r="A81" s="149">
        <v>43577</v>
      </c>
      <c r="B81" t="s">
        <v>5</v>
      </c>
      <c r="C81" s="154" t="str">
        <f>'[14]Daily Roster'!$C81</f>
        <v>Public Holiday</v>
      </c>
      <c r="D81" s="154">
        <f>'[14]Daily Roster'!$D81</f>
        <v>0</v>
      </c>
      <c r="E81" s="154" t="str">
        <f>'[14]Daily Roster'!$E81</f>
        <v>Janki</v>
      </c>
      <c r="F81" s="154">
        <f>'[14]Daily Roster'!$F81</f>
        <v>0</v>
      </c>
      <c r="G81" s="154" t="str">
        <f>'[14]Daily Roster'!$G81</f>
        <v>public holiday</v>
      </c>
      <c r="H81" s="154">
        <f>'[14]Daily Roster'!$H81</f>
        <v>0</v>
      </c>
      <c r="I81" s="154" t="str">
        <f>'[14]Daily Roster'!$I81</f>
        <v>Public Holiday</v>
      </c>
      <c r="J81" s="154">
        <f>'[14]Daily Roster'!$J81</f>
        <v>0</v>
      </c>
      <c r="K81" s="154">
        <f>'[14]Daily Roster'!$K81</f>
        <v>0</v>
      </c>
      <c r="L81" s="154">
        <f>'[14]Daily Roster'!$L81</f>
        <v>0</v>
      </c>
      <c r="M81" s="155" t="str">
        <f>'[14]Daily Roster'!$M81</f>
        <v>A.Truong</v>
      </c>
      <c r="N81" s="155" t="str">
        <f>'[14]Daily Roster'!$N81</f>
        <v>qq</v>
      </c>
      <c r="O81" s="155" t="str">
        <f>'[14]Daily Roster'!$O81</f>
        <v>Mohammed</v>
      </c>
      <c r="P81" s="155" t="str">
        <f>'[14]Daily Roster'!$P81</f>
        <v>Meghana</v>
      </c>
      <c r="Q81" s="155" t="str">
        <f>'[14]Daily Roster'!$Q81</f>
        <v>M.Nguyen</v>
      </c>
      <c r="R81" s="155" t="str">
        <f>'[14]Daily Roster'!$R81</f>
        <v>qq</v>
      </c>
      <c r="S81" s="155">
        <f>'[14]Daily Roster'!$S81</f>
        <v>0</v>
      </c>
      <c r="T81" s="155" t="str">
        <f>'[14]Daily Roster'!$T81</f>
        <v>Eugene</v>
      </c>
      <c r="U81" s="155">
        <f>'[14]Daily Roster'!$U81</f>
        <v>0</v>
      </c>
      <c r="V81" s="155">
        <f>'[14]Daily Roster'!$V81</f>
        <v>0</v>
      </c>
      <c r="W81" s="155">
        <f>'[14]Daily Roster'!$W81</f>
        <v>0</v>
      </c>
      <c r="X81" s="155">
        <f>'[14]Daily Roster'!$X81</f>
        <v>0</v>
      </c>
      <c r="Y81" s="155">
        <f>'[14]Daily Roster'!$Y81</f>
        <v>0</v>
      </c>
      <c r="Z81" s="155">
        <f>'[14]Daily Roster'!$Z81</f>
        <v>0</v>
      </c>
    </row>
    <row r="82" spans="1:26" x14ac:dyDescent="0.3">
      <c r="A82" s="149">
        <v>43578</v>
      </c>
      <c r="B82" t="s">
        <v>1</v>
      </c>
      <c r="C82" s="154" t="str">
        <f>'[14]Daily Roster'!$C82</f>
        <v>Sam</v>
      </c>
      <c r="D82" s="154">
        <f>'[14]Daily Roster'!$D82</f>
        <v>0</v>
      </c>
      <c r="E82" s="154" t="str">
        <f>'[14]Daily Roster'!$E82</f>
        <v>Janki</v>
      </c>
      <c r="F82" s="154">
        <f>'[14]Daily Roster'!$F82</f>
        <v>0</v>
      </c>
      <c r="G82" s="154" t="str">
        <f>'[14]Daily Roster'!$G82</f>
        <v>Meng</v>
      </c>
      <c r="H82" s="154">
        <f>'[14]Daily Roster'!$H82</f>
        <v>0</v>
      </c>
      <c r="I82" s="154">
        <f>'[14]Daily Roster'!$I82</f>
        <v>0</v>
      </c>
      <c r="J82" s="154">
        <f>'[14]Daily Roster'!$J82</f>
        <v>0</v>
      </c>
      <c r="K82" s="154">
        <f>'[14]Daily Roster'!$K82</f>
        <v>0</v>
      </c>
      <c r="L82" s="154">
        <f>'[14]Daily Roster'!$L82</f>
        <v>0</v>
      </c>
      <c r="M82" s="155" t="str">
        <f>'[14]Daily Roster'!$M82</f>
        <v>A.Truong</v>
      </c>
      <c r="N82" s="155" t="str">
        <f>'[14]Daily Roster'!$N82</f>
        <v>qq</v>
      </c>
      <c r="O82" s="155" t="str">
        <f>'[14]Daily Roster'!$O82</f>
        <v>Mohammed</v>
      </c>
      <c r="P82" s="155" t="str">
        <f>'[14]Daily Roster'!$P82</f>
        <v>Meghana</v>
      </c>
      <c r="Q82" s="155" t="str">
        <f>'[14]Daily Roster'!$Q82</f>
        <v>M.Nguyen</v>
      </c>
      <c r="R82" s="155" t="str">
        <f>'[14]Daily Roster'!$R82</f>
        <v>qq</v>
      </c>
      <c r="S82" s="155">
        <f>'[14]Daily Roster'!$S82</f>
        <v>0</v>
      </c>
      <c r="T82" s="155">
        <f>'[14]Daily Roster'!$T82</f>
        <v>0</v>
      </c>
      <c r="U82" s="155">
        <f>'[14]Daily Roster'!$U82</f>
        <v>0</v>
      </c>
      <c r="V82" s="155">
        <f>'[14]Daily Roster'!$V82</f>
        <v>0</v>
      </c>
      <c r="W82" s="155">
        <f>'[14]Daily Roster'!$W82</f>
        <v>0</v>
      </c>
      <c r="X82" s="155">
        <f>'[14]Daily Roster'!$X82</f>
        <v>0</v>
      </c>
      <c r="Y82" s="155">
        <f>'[14]Daily Roster'!$Y82</f>
        <v>0</v>
      </c>
      <c r="Z82" s="155">
        <f>'[14]Daily Roster'!$Z82</f>
        <v>0</v>
      </c>
    </row>
    <row r="83" spans="1:26" x14ac:dyDescent="0.3">
      <c r="A83" s="149">
        <v>43579</v>
      </c>
      <c r="B83" t="s">
        <v>2</v>
      </c>
      <c r="C83" s="154" t="str">
        <f>'[14]Daily Roster'!$C83</f>
        <v>Sam</v>
      </c>
      <c r="D83" s="154">
        <f>'[14]Daily Roster'!$D83</f>
        <v>0</v>
      </c>
      <c r="E83" s="154" t="str">
        <f>'[14]Daily Roster'!$E83</f>
        <v>Janki</v>
      </c>
      <c r="F83" s="154">
        <f>'[14]Daily Roster'!$F83</f>
        <v>0</v>
      </c>
      <c r="G83" s="154" t="str">
        <f>'[14]Daily Roster'!$G83</f>
        <v>qq</v>
      </c>
      <c r="H83" s="154">
        <f>'[14]Daily Roster'!$H83</f>
        <v>0</v>
      </c>
      <c r="I83" s="154">
        <f>'[14]Daily Roster'!$I83</f>
        <v>0</v>
      </c>
      <c r="J83" s="154">
        <f>'[14]Daily Roster'!$J83</f>
        <v>0</v>
      </c>
      <c r="K83" s="154">
        <f>'[14]Daily Roster'!$K83</f>
        <v>0</v>
      </c>
      <c r="L83" s="154">
        <f>'[14]Daily Roster'!$L83</f>
        <v>0</v>
      </c>
      <c r="M83" s="155" t="str">
        <f>'[14]Daily Roster'!$M83</f>
        <v>A.Truong</v>
      </c>
      <c r="N83" s="155" t="str">
        <f>'[14]Daily Roster'!$N83</f>
        <v>qq</v>
      </c>
      <c r="O83" s="155" t="str">
        <f>'[14]Daily Roster'!$O83</f>
        <v>Mohammed</v>
      </c>
      <c r="P83" s="155" t="str">
        <f>'[14]Daily Roster'!$P83</f>
        <v>Meghana</v>
      </c>
      <c r="Q83" s="155" t="str">
        <f>'[14]Daily Roster'!$Q83</f>
        <v>M.Nguyen</v>
      </c>
      <c r="R83" s="155" t="str">
        <f>'[14]Daily Roster'!$R83</f>
        <v>Phuong</v>
      </c>
      <c r="S83" s="155">
        <f>'[14]Daily Roster'!$S83</f>
        <v>0</v>
      </c>
      <c r="T83" s="155">
        <f>'[14]Daily Roster'!$T83</f>
        <v>0</v>
      </c>
      <c r="U83" s="155">
        <f>'[14]Daily Roster'!$U83</f>
        <v>0</v>
      </c>
      <c r="V83" s="155">
        <f>'[14]Daily Roster'!$V83</f>
        <v>0</v>
      </c>
      <c r="W83" s="155">
        <f>'[14]Daily Roster'!$W83</f>
        <v>0</v>
      </c>
      <c r="X83" s="155">
        <f>'[14]Daily Roster'!$X83</f>
        <v>0</v>
      </c>
      <c r="Y83" s="155">
        <f>'[14]Daily Roster'!$Y83</f>
        <v>0</v>
      </c>
      <c r="Z83" s="155">
        <f>'[14]Daily Roster'!$Z83</f>
        <v>0</v>
      </c>
    </row>
    <row r="84" spans="1:26" x14ac:dyDescent="0.3">
      <c r="A84" s="149">
        <v>43580</v>
      </c>
      <c r="B84" t="s">
        <v>3</v>
      </c>
      <c r="C84" s="154" t="str">
        <f>'[14]Daily Roster'!$C84</f>
        <v>Public Holiday</v>
      </c>
      <c r="D84" s="154">
        <f>'[14]Daily Roster'!$D84</f>
        <v>0</v>
      </c>
      <c r="E84" s="154" t="str">
        <f>'[14]Daily Roster'!$E84</f>
        <v>Janki</v>
      </c>
      <c r="F84" s="154">
        <f>'[14]Daily Roster'!$F84</f>
        <v>0</v>
      </c>
      <c r="G84" s="154" t="str">
        <f>'[14]Daily Roster'!$G84</f>
        <v>Public holiday</v>
      </c>
      <c r="H84" s="154">
        <f>'[14]Daily Roster'!$H84</f>
        <v>0</v>
      </c>
      <c r="I84" s="154" t="str">
        <f>'[14]Daily Roster'!$I84</f>
        <v>Public Holiday</v>
      </c>
      <c r="J84" s="154">
        <f>'[14]Daily Roster'!$J84</f>
        <v>0</v>
      </c>
      <c r="K84" s="154">
        <f>'[14]Daily Roster'!$K84</f>
        <v>0</v>
      </c>
      <c r="L84" s="154">
        <f>'[14]Daily Roster'!$L84</f>
        <v>0</v>
      </c>
      <c r="M84" s="155" t="str">
        <f>'[14]Daily Roster'!$M84</f>
        <v>A.Truong</v>
      </c>
      <c r="N84" s="155" t="str">
        <f>'[14]Daily Roster'!$N84</f>
        <v>qq</v>
      </c>
      <c r="O84" s="155" t="str">
        <f>'[14]Daily Roster'!$O84</f>
        <v>Mohammed</v>
      </c>
      <c r="P84" s="155" t="str">
        <f>'[14]Daily Roster'!$P84</f>
        <v>Meghana</v>
      </c>
      <c r="Q84" s="155" t="str">
        <f>'[14]Daily Roster'!$Q84</f>
        <v>M.Nguyen</v>
      </c>
      <c r="R84" s="155" t="str">
        <f>'[14]Daily Roster'!$R84</f>
        <v>Phuong</v>
      </c>
      <c r="S84" s="155">
        <f>'[14]Daily Roster'!$S84</f>
        <v>0</v>
      </c>
      <c r="T84" s="155">
        <f>'[14]Daily Roster'!$T84</f>
        <v>0</v>
      </c>
      <c r="U84" s="155" t="str">
        <f>'[14]Daily Roster'!$U84</f>
        <v>A.Tran</v>
      </c>
      <c r="V84" s="155">
        <f>'[14]Daily Roster'!$V84</f>
        <v>0</v>
      </c>
      <c r="W84" s="155">
        <f>'[14]Daily Roster'!$W84</f>
        <v>0</v>
      </c>
      <c r="X84" s="155">
        <f>'[14]Daily Roster'!$X84</f>
        <v>0</v>
      </c>
      <c r="Y84" s="155">
        <f>'[14]Daily Roster'!$Y84</f>
        <v>0</v>
      </c>
      <c r="Z84" s="155">
        <f>'[14]Daily Roster'!$Z84</f>
        <v>0</v>
      </c>
    </row>
    <row r="85" spans="1:26" x14ac:dyDescent="0.3">
      <c r="A85" s="149">
        <v>43581</v>
      </c>
      <c r="B85" t="s">
        <v>4</v>
      </c>
      <c r="C85" s="154" t="str">
        <f>'[14]Daily Roster'!$C85</f>
        <v>Sam</v>
      </c>
      <c r="D85" s="154">
        <f>'[14]Daily Roster'!$D85</f>
        <v>0</v>
      </c>
      <c r="E85" s="154" t="str">
        <f>'[14]Daily Roster'!$E85</f>
        <v>Janki</v>
      </c>
      <c r="F85" s="154">
        <f>'[14]Daily Roster'!$F85</f>
        <v>0</v>
      </c>
      <c r="G85" s="154" t="str">
        <f>'[14]Daily Roster'!$G85</f>
        <v>qq</v>
      </c>
      <c r="H85" s="154">
        <f>'[14]Daily Roster'!$H85</f>
        <v>0</v>
      </c>
      <c r="I85" s="154">
        <f>'[14]Daily Roster'!$I85</f>
        <v>0</v>
      </c>
      <c r="J85" s="154">
        <f>'[14]Daily Roster'!$J85</f>
        <v>0</v>
      </c>
      <c r="K85" s="154">
        <f>'[14]Daily Roster'!$K85</f>
        <v>0</v>
      </c>
      <c r="L85" s="154">
        <f>'[14]Daily Roster'!$L85</f>
        <v>0</v>
      </c>
      <c r="M85" s="155" t="str">
        <f>'[14]Daily Roster'!$M85</f>
        <v>A.Truong</v>
      </c>
      <c r="N85" s="155" t="str">
        <f>'[14]Daily Roster'!$N85</f>
        <v>qq</v>
      </c>
      <c r="O85" s="155" t="str">
        <f>'[14]Daily Roster'!$O85</f>
        <v>Mohammed</v>
      </c>
      <c r="P85" s="155" t="str">
        <f>'[14]Daily Roster'!$P85</f>
        <v>Meghana</v>
      </c>
      <c r="Q85" s="155" t="str">
        <f>'[14]Daily Roster'!$Q85</f>
        <v>M.Nguyen</v>
      </c>
      <c r="R85" s="155" t="str">
        <f>'[14]Daily Roster'!$R85</f>
        <v>Phuong</v>
      </c>
      <c r="S85" s="155">
        <f>'[14]Daily Roster'!$S85</f>
        <v>0</v>
      </c>
      <c r="T85" s="155" t="str">
        <f>'[14]Daily Roster'!$T85</f>
        <v>Eugene</v>
      </c>
      <c r="U85" s="155">
        <f>'[14]Daily Roster'!$U85</f>
        <v>0</v>
      </c>
      <c r="V85" s="155">
        <f>'[14]Daily Roster'!$V85</f>
        <v>0</v>
      </c>
      <c r="W85" s="155">
        <f>'[14]Daily Roster'!$W85</f>
        <v>0</v>
      </c>
      <c r="X85" s="155">
        <f>'[14]Daily Roster'!$X85</f>
        <v>0</v>
      </c>
      <c r="Y85" s="155">
        <f>'[14]Daily Roster'!$Y85</f>
        <v>0</v>
      </c>
      <c r="Z85" s="155">
        <f>'[14]Daily Roster'!$Z85</f>
        <v>0</v>
      </c>
    </row>
    <row r="86" spans="1:26" x14ac:dyDescent="0.3">
      <c r="A86" s="149">
        <v>43584</v>
      </c>
      <c r="B86" t="s">
        <v>5</v>
      </c>
      <c r="C86" s="154" t="str">
        <f>'[14]Daily Roster'!$C86</f>
        <v>Sam</v>
      </c>
      <c r="D86" s="154">
        <f>'[14]Daily Roster'!$D86</f>
        <v>0</v>
      </c>
      <c r="E86" s="154" t="str">
        <f>'[14]Daily Roster'!$E86</f>
        <v>Janki</v>
      </c>
      <c r="F86" s="154">
        <f>'[14]Daily Roster'!$F86</f>
        <v>0</v>
      </c>
      <c r="G86" s="154" t="str">
        <f>'[14]Daily Roster'!$G86</f>
        <v>qq</v>
      </c>
      <c r="H86" s="154">
        <f>'[14]Daily Roster'!$H86</f>
        <v>0</v>
      </c>
      <c r="I86" s="154">
        <f>'[14]Daily Roster'!$I86</f>
        <v>0</v>
      </c>
      <c r="J86" s="154">
        <f>'[14]Daily Roster'!$J86</f>
        <v>0</v>
      </c>
      <c r="K86" s="154">
        <f>'[14]Daily Roster'!$K86</f>
        <v>0</v>
      </c>
      <c r="L86" s="154">
        <f>'[14]Daily Roster'!$L86</f>
        <v>0</v>
      </c>
      <c r="M86" s="155" t="str">
        <f>'[14]Daily Roster'!$M86</f>
        <v>A.Truong</v>
      </c>
      <c r="N86" s="155" t="str">
        <f>'[14]Daily Roster'!$N86</f>
        <v>qq</v>
      </c>
      <c r="O86" s="155" t="str">
        <f>'[14]Daily Roster'!$O86</f>
        <v>Mohammed</v>
      </c>
      <c r="P86" s="155" t="str">
        <f>'[14]Daily Roster'!$P86</f>
        <v>Meghana</v>
      </c>
      <c r="Q86" s="155" t="str">
        <f>'[14]Daily Roster'!$Q86</f>
        <v>M.Nguyen</v>
      </c>
      <c r="R86" s="155" t="str">
        <f>'[14]Daily Roster'!$R86</f>
        <v>qq</v>
      </c>
      <c r="S86" s="155">
        <f>'[14]Daily Roster'!$S86</f>
        <v>0</v>
      </c>
      <c r="T86" s="155" t="str">
        <f>'[14]Daily Roster'!$T86</f>
        <v>Eugene</v>
      </c>
      <c r="U86" s="155">
        <f>'[14]Daily Roster'!$U86</f>
        <v>0</v>
      </c>
      <c r="V86" s="155">
        <f>'[14]Daily Roster'!$V86</f>
        <v>0</v>
      </c>
      <c r="W86" s="155">
        <f>'[14]Daily Roster'!$W86</f>
        <v>0</v>
      </c>
      <c r="X86" s="155">
        <f>'[14]Daily Roster'!$X86</f>
        <v>0</v>
      </c>
      <c r="Y86" s="155">
        <f>'[14]Daily Roster'!$Y86</f>
        <v>0</v>
      </c>
      <c r="Z86" s="155">
        <f>'[14]Daily Roster'!$Z86</f>
        <v>0</v>
      </c>
    </row>
    <row r="87" spans="1:26" x14ac:dyDescent="0.3">
      <c r="A87" s="149">
        <v>43585</v>
      </c>
      <c r="B87" t="s">
        <v>1</v>
      </c>
      <c r="C87" s="154" t="str">
        <f>'[14]Daily Roster'!$C87</f>
        <v>A.Tran</v>
      </c>
      <c r="D87" s="154">
        <f>'[14]Daily Roster'!$D87</f>
        <v>0</v>
      </c>
      <c r="E87" s="154">
        <f>'[14]Daily Roster'!$E87</f>
        <v>0</v>
      </c>
      <c r="F87" s="154">
        <f>'[14]Daily Roster'!$F87</f>
        <v>0</v>
      </c>
      <c r="G87" s="154" t="str">
        <f>'[14]Daily Roster'!$G87</f>
        <v>qq</v>
      </c>
      <c r="H87" s="154">
        <f>'[14]Daily Roster'!$H87</f>
        <v>0</v>
      </c>
      <c r="I87" s="154">
        <f>'[14]Daily Roster'!$I87</f>
        <v>0</v>
      </c>
      <c r="J87" s="154">
        <f>'[14]Daily Roster'!$J87</f>
        <v>0</v>
      </c>
      <c r="K87" s="154">
        <f>'[14]Daily Roster'!$K87</f>
        <v>0</v>
      </c>
      <c r="L87" s="154">
        <f>'[14]Daily Roster'!$L87</f>
        <v>0</v>
      </c>
      <c r="M87" s="155" t="str">
        <f>'[14]Daily Roster'!$M87</f>
        <v>A.Truong</v>
      </c>
      <c r="N87" s="155" t="str">
        <f>'[14]Daily Roster'!$N87</f>
        <v>qq</v>
      </c>
      <c r="O87" s="155" t="str">
        <f>'[14]Daily Roster'!$O87</f>
        <v>Mohammed</v>
      </c>
      <c r="P87" s="155" t="str">
        <f>'[14]Daily Roster'!$P87</f>
        <v>Meghana</v>
      </c>
      <c r="Q87" s="155" t="str">
        <f>'[14]Daily Roster'!$Q87</f>
        <v>M.Nguyen</v>
      </c>
      <c r="R87" s="155" t="str">
        <f>'[14]Daily Roster'!$R87</f>
        <v>qq</v>
      </c>
      <c r="S87" s="155">
        <f>'[14]Daily Roster'!$S87</f>
        <v>0</v>
      </c>
      <c r="T87" s="155">
        <f>'[14]Daily Roster'!$T87</f>
        <v>0</v>
      </c>
      <c r="U87" s="155">
        <f>'[14]Daily Roster'!$U87</f>
        <v>0</v>
      </c>
      <c r="V87" s="155">
        <f>'[14]Daily Roster'!$V87</f>
        <v>0</v>
      </c>
      <c r="W87" s="155">
        <f>'[14]Daily Roster'!$W87</f>
        <v>0</v>
      </c>
      <c r="X87" s="155">
        <f>'[14]Daily Roster'!$X87</f>
        <v>0</v>
      </c>
      <c r="Y87" s="155">
        <f>'[14]Daily Roster'!$Y87</f>
        <v>0</v>
      </c>
      <c r="Z87" s="155">
        <f>'[14]Daily Roster'!$Z87</f>
        <v>0</v>
      </c>
    </row>
    <row r="88" spans="1:26" x14ac:dyDescent="0.3">
      <c r="A88" s="149">
        <v>43586</v>
      </c>
      <c r="B88" t="s">
        <v>2</v>
      </c>
      <c r="C88" s="154" t="str">
        <f>'[14]Daily Roster'!$C88</f>
        <v>Sam</v>
      </c>
      <c r="D88" s="154">
        <f>'[14]Daily Roster'!$D88</f>
        <v>0</v>
      </c>
      <c r="E88" s="154" t="str">
        <f>'[14]Daily Roster'!$E88</f>
        <v>Janki</v>
      </c>
      <c r="F88" s="154">
        <f>'[14]Daily Roster'!$F88</f>
        <v>0</v>
      </c>
      <c r="G88" s="154" t="str">
        <f>'[14]Daily Roster'!$G88</f>
        <v>qq</v>
      </c>
      <c r="H88" s="154">
        <f>'[14]Daily Roster'!$H88</f>
        <v>0</v>
      </c>
      <c r="I88" s="154">
        <f>'[14]Daily Roster'!$I88</f>
        <v>0</v>
      </c>
      <c r="J88" s="154">
        <f>'[14]Daily Roster'!$J88</f>
        <v>0</v>
      </c>
      <c r="K88" s="154">
        <f>'[14]Daily Roster'!$K88</f>
        <v>0</v>
      </c>
      <c r="L88" s="154">
        <f>'[14]Daily Roster'!$L88</f>
        <v>0</v>
      </c>
      <c r="M88" s="155" t="str">
        <f>'[14]Daily Roster'!$M88</f>
        <v>A.Truong</v>
      </c>
      <c r="N88" s="155" t="str">
        <f>'[14]Daily Roster'!$N88</f>
        <v>qq</v>
      </c>
      <c r="O88" s="155" t="str">
        <f>'[14]Daily Roster'!$O88</f>
        <v>Mohammed</v>
      </c>
      <c r="P88" s="155" t="str">
        <f>'[14]Daily Roster'!$P88</f>
        <v>Meghana</v>
      </c>
      <c r="Q88" s="155" t="str">
        <f>'[14]Daily Roster'!$Q88</f>
        <v>M.Nguyen</v>
      </c>
      <c r="R88" s="155" t="str">
        <f>'[14]Daily Roster'!$R88</f>
        <v>Phuong</v>
      </c>
      <c r="S88" s="155">
        <f>'[14]Daily Roster'!$S88</f>
        <v>0</v>
      </c>
      <c r="T88" s="155">
        <f>'[14]Daily Roster'!$T88</f>
        <v>0</v>
      </c>
      <c r="U88" s="155">
        <f>'[14]Daily Roster'!$U88</f>
        <v>0</v>
      </c>
      <c r="V88" s="155">
        <f>'[14]Daily Roster'!$V88</f>
        <v>0</v>
      </c>
      <c r="W88" s="155">
        <f>'[14]Daily Roster'!$W88</f>
        <v>0</v>
      </c>
      <c r="X88" s="155">
        <f>'[14]Daily Roster'!$X88</f>
        <v>0</v>
      </c>
      <c r="Y88" s="155">
        <f>'[14]Daily Roster'!$Y88</f>
        <v>0</v>
      </c>
      <c r="Z88" s="155">
        <f>'[14]Daily Roster'!$Z88</f>
        <v>0</v>
      </c>
    </row>
    <row r="89" spans="1:26" x14ac:dyDescent="0.3">
      <c r="A89" s="149">
        <v>43587</v>
      </c>
      <c r="B89" t="s">
        <v>3</v>
      </c>
      <c r="C89" s="154" t="str">
        <f>'[14]Daily Roster'!$C89</f>
        <v>Sam</v>
      </c>
      <c r="D89" s="154">
        <f>'[14]Daily Roster'!$D89</f>
        <v>0</v>
      </c>
      <c r="E89" s="154" t="str">
        <f>'[14]Daily Roster'!$E89</f>
        <v>Janki</v>
      </c>
      <c r="F89" s="154">
        <f>'[14]Daily Roster'!$F89</f>
        <v>0</v>
      </c>
      <c r="G89" s="154" t="str">
        <f>'[14]Daily Roster'!$G89</f>
        <v>qq</v>
      </c>
      <c r="H89" s="154">
        <f>'[14]Daily Roster'!$H89</f>
        <v>0</v>
      </c>
      <c r="I89" s="154">
        <f>'[14]Daily Roster'!$I89</f>
        <v>0</v>
      </c>
      <c r="J89" s="154">
        <f>'[14]Daily Roster'!$J89</f>
        <v>0</v>
      </c>
      <c r="K89" s="154">
        <f>'[14]Daily Roster'!$K89</f>
        <v>0</v>
      </c>
      <c r="L89" s="154">
        <f>'[14]Daily Roster'!$L89</f>
        <v>0</v>
      </c>
      <c r="M89" s="155" t="str">
        <f>'[14]Daily Roster'!$M89</f>
        <v>A.Truong</v>
      </c>
      <c r="N89" s="155" t="str">
        <f>'[14]Daily Roster'!$N89</f>
        <v>qq</v>
      </c>
      <c r="O89" s="155" t="str">
        <f>'[14]Daily Roster'!$O89</f>
        <v>Mohammed</v>
      </c>
      <c r="P89" s="155" t="str">
        <f>'[14]Daily Roster'!$P89</f>
        <v>Meghana</v>
      </c>
      <c r="Q89" s="155" t="str">
        <f>'[14]Daily Roster'!$Q89</f>
        <v>M.Nguyen</v>
      </c>
      <c r="R89" s="155" t="str">
        <f>'[14]Daily Roster'!$R89</f>
        <v>Phuong</v>
      </c>
      <c r="S89" s="155">
        <f>'[14]Daily Roster'!$S89</f>
        <v>0</v>
      </c>
      <c r="T89" s="155" t="str">
        <f>'[14]Daily Roster'!$T89</f>
        <v>Eugene</v>
      </c>
      <c r="U89" s="155" t="str">
        <f>'[14]Daily Roster'!$U89</f>
        <v>A.Tran</v>
      </c>
      <c r="V89" s="155">
        <f>'[14]Daily Roster'!$V89</f>
        <v>0</v>
      </c>
      <c r="W89" s="155">
        <f>'[14]Daily Roster'!$W89</f>
        <v>0</v>
      </c>
      <c r="X89" s="155">
        <f>'[14]Daily Roster'!$X89</f>
        <v>0</v>
      </c>
      <c r="Y89" s="155">
        <f>'[14]Daily Roster'!$Y89</f>
        <v>0</v>
      </c>
      <c r="Z89" s="155">
        <f>'[14]Daily Roster'!$Z89</f>
        <v>0</v>
      </c>
    </row>
    <row r="90" spans="1:26" x14ac:dyDescent="0.3">
      <c r="A90" s="149">
        <v>43588</v>
      </c>
      <c r="B90" t="s">
        <v>4</v>
      </c>
      <c r="C90" s="154" t="str">
        <f>'[14]Daily Roster'!$C90</f>
        <v>qq</v>
      </c>
      <c r="D90" s="154">
        <f>'[14]Daily Roster'!$D90</f>
        <v>0</v>
      </c>
      <c r="E90" s="154" t="str">
        <f>'[14]Daily Roster'!$E90</f>
        <v>Janki</v>
      </c>
      <c r="F90" s="154">
        <f>'[14]Daily Roster'!$F90</f>
        <v>0</v>
      </c>
      <c r="G90" s="154" t="str">
        <f>'[14]Daily Roster'!$G90</f>
        <v>qq</v>
      </c>
      <c r="H90" s="154">
        <f>'[14]Daily Roster'!$H90</f>
        <v>0</v>
      </c>
      <c r="I90" s="154">
        <f>'[14]Daily Roster'!$I90</f>
        <v>0</v>
      </c>
      <c r="J90" s="154">
        <f>'[14]Daily Roster'!$J90</f>
        <v>0</v>
      </c>
      <c r="K90" s="154">
        <f>'[14]Daily Roster'!$K90</f>
        <v>0</v>
      </c>
      <c r="L90" s="154">
        <f>'[14]Daily Roster'!$L90</f>
        <v>0</v>
      </c>
      <c r="M90" s="155" t="str">
        <f>'[14]Daily Roster'!$M90</f>
        <v>A.Truong</v>
      </c>
      <c r="N90" s="155" t="str">
        <f>'[14]Daily Roster'!$N90</f>
        <v>qq</v>
      </c>
      <c r="O90" s="155" t="str">
        <f>'[14]Daily Roster'!$O90</f>
        <v>Mohammed</v>
      </c>
      <c r="P90" s="155" t="str">
        <f>'[14]Daily Roster'!$P90</f>
        <v>Meghana</v>
      </c>
      <c r="Q90" s="155" t="str">
        <f>'[14]Daily Roster'!$Q90</f>
        <v>M.Nguyen</v>
      </c>
      <c r="R90" s="155" t="str">
        <f>'[14]Daily Roster'!$R90</f>
        <v>Phuong</v>
      </c>
      <c r="S90" s="155">
        <f>'[14]Daily Roster'!$S90</f>
        <v>0</v>
      </c>
      <c r="T90" s="155" t="str">
        <f>'[14]Daily Roster'!$T90</f>
        <v>Eugene</v>
      </c>
      <c r="U90" s="155" t="str">
        <f>'[14]Daily Roster'!$U90</f>
        <v>Golriz</v>
      </c>
      <c r="V90" s="155">
        <f>'[14]Daily Roster'!$V90</f>
        <v>0</v>
      </c>
      <c r="W90" s="155">
        <f>'[14]Daily Roster'!$W90</f>
        <v>0</v>
      </c>
      <c r="X90" s="155">
        <f>'[14]Daily Roster'!$X90</f>
        <v>0</v>
      </c>
      <c r="Y90" s="155">
        <f>'[14]Daily Roster'!$Y90</f>
        <v>0</v>
      </c>
      <c r="Z90" s="155">
        <f>'[14]Daily Roster'!$Z90</f>
        <v>0</v>
      </c>
    </row>
    <row r="91" spans="1:26" x14ac:dyDescent="0.3">
      <c r="A91" s="149">
        <v>43591</v>
      </c>
      <c r="B91" t="s">
        <v>5</v>
      </c>
      <c r="C91" s="154" t="str">
        <f>'[14]Daily Roster'!$C91</f>
        <v>qq</v>
      </c>
      <c r="D91" s="154">
        <f>'[14]Daily Roster'!$D91</f>
        <v>0</v>
      </c>
      <c r="E91" s="154" t="str">
        <f>'[14]Daily Roster'!$E91</f>
        <v>Janki</v>
      </c>
      <c r="F91" s="154">
        <f>'[14]Daily Roster'!$F91</f>
        <v>0</v>
      </c>
      <c r="G91" s="154" t="str">
        <f>'[14]Daily Roster'!$G91</f>
        <v>Meng</v>
      </c>
      <c r="H91" s="154">
        <f>'[14]Daily Roster'!$H91</f>
        <v>0</v>
      </c>
      <c r="I91" s="154">
        <f>'[14]Daily Roster'!$I91</f>
        <v>0</v>
      </c>
      <c r="J91" s="154">
        <f>'[14]Daily Roster'!$J91</f>
        <v>0</v>
      </c>
      <c r="K91" s="154">
        <f>'[14]Daily Roster'!$K91</f>
        <v>0</v>
      </c>
      <c r="L91" s="154">
        <f>'[14]Daily Roster'!$L91</f>
        <v>0</v>
      </c>
      <c r="M91" s="155" t="str">
        <f>'[14]Daily Roster'!$M91</f>
        <v>A.Truong</v>
      </c>
      <c r="N91" s="155" t="str">
        <f>'[14]Daily Roster'!$N91</f>
        <v>qq</v>
      </c>
      <c r="O91" s="155" t="str">
        <f>'[14]Daily Roster'!$O91</f>
        <v>Mohammed</v>
      </c>
      <c r="P91" s="155" t="str">
        <f>'[14]Daily Roster'!$P91</f>
        <v>Meghana</v>
      </c>
      <c r="Q91" s="155" t="str">
        <f>'[14]Daily Roster'!$Q91</f>
        <v>M.Nguyen</v>
      </c>
      <c r="R91" s="155" t="str">
        <f>'[14]Daily Roster'!$R91</f>
        <v>qq</v>
      </c>
      <c r="S91" s="155">
        <f>'[14]Daily Roster'!$S91</f>
        <v>0</v>
      </c>
      <c r="T91" s="155" t="str">
        <f>'[14]Daily Roster'!$T91</f>
        <v>Eugene</v>
      </c>
      <c r="U91" s="155">
        <f>'[14]Daily Roster'!$U91</f>
        <v>0</v>
      </c>
      <c r="V91" s="155">
        <f>'[14]Daily Roster'!$V91</f>
        <v>0</v>
      </c>
      <c r="W91" s="155">
        <f>'[14]Daily Roster'!$W91</f>
        <v>0</v>
      </c>
      <c r="X91" s="155">
        <f>'[14]Daily Roster'!$X91</f>
        <v>0</v>
      </c>
      <c r="Y91" s="155">
        <f>'[14]Daily Roster'!$Y91</f>
        <v>0</v>
      </c>
      <c r="Z91" s="155">
        <f>'[14]Daily Roster'!$Z91</f>
        <v>0</v>
      </c>
    </row>
    <row r="92" spans="1:26" x14ac:dyDescent="0.3">
      <c r="A92" s="149">
        <v>43592</v>
      </c>
      <c r="B92" t="s">
        <v>1</v>
      </c>
      <c r="C92" s="154" t="str">
        <f>'[14]Daily Roster'!$C92</f>
        <v>qq</v>
      </c>
      <c r="D92" s="154">
        <f>'[14]Daily Roster'!$D92</f>
        <v>0</v>
      </c>
      <c r="E92" s="154" t="str">
        <f>'[14]Daily Roster'!$E92</f>
        <v>Janki</v>
      </c>
      <c r="F92" s="154">
        <f>'[14]Daily Roster'!$F92</f>
        <v>0</v>
      </c>
      <c r="G92" s="154" t="str">
        <f>'[14]Daily Roster'!$G92</f>
        <v>Meng</v>
      </c>
      <c r="H92" s="154">
        <f>'[14]Daily Roster'!$H92</f>
        <v>0</v>
      </c>
      <c r="I92" s="154">
        <f>'[14]Daily Roster'!$I92</f>
        <v>0</v>
      </c>
      <c r="J92" s="154">
        <f>'[14]Daily Roster'!$J92</f>
        <v>0</v>
      </c>
      <c r="K92" s="154">
        <f>'[14]Daily Roster'!$K92</f>
        <v>0</v>
      </c>
      <c r="L92" s="154">
        <f>'[14]Daily Roster'!$L92</f>
        <v>0</v>
      </c>
      <c r="M92" s="155" t="str">
        <f>'[14]Daily Roster'!$M92</f>
        <v>A.Truong</v>
      </c>
      <c r="N92" s="155" t="str">
        <f>'[14]Daily Roster'!$N92</f>
        <v>qq</v>
      </c>
      <c r="O92" s="155" t="str">
        <f>'[14]Daily Roster'!$O92</f>
        <v>Mohammed</v>
      </c>
      <c r="P92" s="155" t="str">
        <f>'[14]Daily Roster'!$P92</f>
        <v>Meghana</v>
      </c>
      <c r="Q92" s="155" t="str">
        <f>'[14]Daily Roster'!$Q92</f>
        <v>M.Nguyen</v>
      </c>
      <c r="R92" s="155" t="str">
        <f>'[14]Daily Roster'!$R92</f>
        <v>qq</v>
      </c>
      <c r="S92" s="155">
        <f>'[14]Daily Roster'!$S92</f>
        <v>0</v>
      </c>
      <c r="T92" s="155">
        <f>'[14]Daily Roster'!$T92</f>
        <v>0</v>
      </c>
      <c r="U92" s="155">
        <f>'[14]Daily Roster'!$U92</f>
        <v>0</v>
      </c>
      <c r="V92" s="155">
        <f>'[14]Daily Roster'!$V92</f>
        <v>0</v>
      </c>
      <c r="W92" s="155">
        <f>'[14]Daily Roster'!$W92</f>
        <v>0</v>
      </c>
      <c r="X92" s="155">
        <f>'[14]Daily Roster'!$X92</f>
        <v>0</v>
      </c>
      <c r="Y92" s="155">
        <f>'[14]Daily Roster'!$Y92</f>
        <v>0</v>
      </c>
      <c r="Z92" s="155">
        <f>'[14]Daily Roster'!$Z92</f>
        <v>0</v>
      </c>
    </row>
    <row r="93" spans="1:26" x14ac:dyDescent="0.3">
      <c r="A93" s="149">
        <v>43593</v>
      </c>
      <c r="B93" t="s">
        <v>2</v>
      </c>
      <c r="C93" s="154" t="str">
        <f>'[14]Daily Roster'!$C93</f>
        <v>qq</v>
      </c>
      <c r="D93" s="154">
        <f>'[14]Daily Roster'!$D93</f>
        <v>0</v>
      </c>
      <c r="E93" s="154" t="str">
        <f>'[14]Daily Roster'!$E93</f>
        <v>Janki</v>
      </c>
      <c r="F93" s="154">
        <f>'[14]Daily Roster'!$F93</f>
        <v>0</v>
      </c>
      <c r="G93" s="154" t="str">
        <f>'[14]Daily Roster'!$G93</f>
        <v>qq</v>
      </c>
      <c r="H93" s="154">
        <f>'[14]Daily Roster'!$H93</f>
        <v>0</v>
      </c>
      <c r="I93" s="154">
        <f>'[14]Daily Roster'!$I93</f>
        <v>0</v>
      </c>
      <c r="J93" s="154">
        <f>'[14]Daily Roster'!$J93</f>
        <v>0</v>
      </c>
      <c r="K93" s="154">
        <f>'[14]Daily Roster'!$K93</f>
        <v>0</v>
      </c>
      <c r="L93" s="154">
        <f>'[14]Daily Roster'!$L93</f>
        <v>0</v>
      </c>
      <c r="M93" s="155" t="str">
        <f>'[14]Daily Roster'!$M93</f>
        <v>A.Truong</v>
      </c>
      <c r="N93" s="155" t="str">
        <f>'[14]Daily Roster'!$N93</f>
        <v>qq</v>
      </c>
      <c r="O93" s="155" t="str">
        <f>'[14]Daily Roster'!$O93</f>
        <v>Mohammed</v>
      </c>
      <c r="P93" s="155" t="str">
        <f>'[14]Daily Roster'!$P93</f>
        <v>Meghana</v>
      </c>
      <c r="Q93" s="155" t="str">
        <f>'[14]Daily Roster'!$Q93</f>
        <v>M.Nguyen</v>
      </c>
      <c r="R93" s="155" t="str">
        <f>'[14]Daily Roster'!$R93</f>
        <v>Phuong</v>
      </c>
      <c r="S93" s="155">
        <f>'[14]Daily Roster'!$S93</f>
        <v>0</v>
      </c>
      <c r="T93" s="155">
        <f>'[14]Daily Roster'!$T93</f>
        <v>0</v>
      </c>
      <c r="U93" s="155">
        <f>'[14]Daily Roster'!$U93</f>
        <v>0</v>
      </c>
      <c r="V93" s="155">
        <f>'[14]Daily Roster'!$V93</f>
        <v>0</v>
      </c>
      <c r="W93" s="155">
        <f>'[14]Daily Roster'!$W93</f>
        <v>0</v>
      </c>
      <c r="X93" s="155">
        <f>'[14]Daily Roster'!$X93</f>
        <v>0</v>
      </c>
      <c r="Y93" s="155">
        <f>'[14]Daily Roster'!$Y93</f>
        <v>0</v>
      </c>
      <c r="Z93" s="155">
        <f>'[14]Daily Roster'!$Z93</f>
        <v>0</v>
      </c>
    </row>
    <row r="94" spans="1:26" x14ac:dyDescent="0.3">
      <c r="A94" s="149">
        <v>43594</v>
      </c>
      <c r="B94" t="s">
        <v>3</v>
      </c>
      <c r="C94" s="154" t="str">
        <f>'[14]Daily Roster'!$C94</f>
        <v>qq</v>
      </c>
      <c r="D94" s="154">
        <f>'[14]Daily Roster'!$D94</f>
        <v>0</v>
      </c>
      <c r="E94" s="154" t="str">
        <f>'[14]Daily Roster'!$E94</f>
        <v>Janki</v>
      </c>
      <c r="F94" s="154">
        <f>'[14]Daily Roster'!$F94</f>
        <v>0</v>
      </c>
      <c r="G94" s="154" t="str">
        <f>'[14]Daily Roster'!$G94</f>
        <v>qq</v>
      </c>
      <c r="H94" s="154">
        <f>'[14]Daily Roster'!$H94</f>
        <v>0</v>
      </c>
      <c r="I94" s="154">
        <f>'[14]Daily Roster'!$I94</f>
        <v>0</v>
      </c>
      <c r="J94" s="154">
        <f>'[14]Daily Roster'!$J94</f>
        <v>0</v>
      </c>
      <c r="K94" s="154">
        <f>'[14]Daily Roster'!$K94</f>
        <v>0</v>
      </c>
      <c r="L94" s="154">
        <f>'[14]Daily Roster'!$L94</f>
        <v>0</v>
      </c>
      <c r="M94" s="155" t="str">
        <f>'[14]Daily Roster'!$M94</f>
        <v>A.Truong</v>
      </c>
      <c r="N94" s="155" t="str">
        <f>'[14]Daily Roster'!$N94</f>
        <v>qq</v>
      </c>
      <c r="O94" s="155" t="str">
        <f>'[14]Daily Roster'!$O94</f>
        <v>Mohammed</v>
      </c>
      <c r="P94" s="155" t="str">
        <f>'[14]Daily Roster'!$P94</f>
        <v>Meghana</v>
      </c>
      <c r="Q94" s="155" t="str">
        <f>'[14]Daily Roster'!$Q94</f>
        <v>M.Nguyen</v>
      </c>
      <c r="R94" s="155" t="str">
        <f>'[14]Daily Roster'!$R94</f>
        <v>Phuong</v>
      </c>
      <c r="S94" s="155">
        <f>'[14]Daily Roster'!$S94</f>
        <v>0</v>
      </c>
      <c r="T94" s="155">
        <f>'[14]Daily Roster'!$T94</f>
        <v>0</v>
      </c>
      <c r="U94" s="155" t="str">
        <f>'[14]Daily Roster'!$U94</f>
        <v>A.Tran</v>
      </c>
      <c r="V94" s="155">
        <f>'[14]Daily Roster'!$V94</f>
        <v>0</v>
      </c>
      <c r="W94" s="155">
        <f>'[14]Daily Roster'!$W94</f>
        <v>0</v>
      </c>
      <c r="X94" s="155">
        <f>'[14]Daily Roster'!$X94</f>
        <v>0</v>
      </c>
      <c r="Y94" s="155">
        <f>'[14]Daily Roster'!$Y94</f>
        <v>0</v>
      </c>
      <c r="Z94" s="155">
        <f>'[14]Daily Roster'!$Z94</f>
        <v>0</v>
      </c>
    </row>
    <row r="95" spans="1:26" x14ac:dyDescent="0.3">
      <c r="A95" s="149">
        <v>43595</v>
      </c>
      <c r="B95" t="s">
        <v>4</v>
      </c>
      <c r="C95" s="154" t="str">
        <f>'[14]Daily Roster'!$C95</f>
        <v>qq</v>
      </c>
      <c r="D95" s="154">
        <f>'[14]Daily Roster'!$D95</f>
        <v>0</v>
      </c>
      <c r="E95" s="154" t="str">
        <f>'[14]Daily Roster'!$E95</f>
        <v>Janki</v>
      </c>
      <c r="F95" s="154">
        <f>'[14]Daily Roster'!$F95</f>
        <v>0</v>
      </c>
      <c r="G95" s="154" t="str">
        <f>'[14]Daily Roster'!$G95</f>
        <v>V.Mai</v>
      </c>
      <c r="H95" s="154">
        <f>'[14]Daily Roster'!$H95</f>
        <v>0</v>
      </c>
      <c r="I95" s="154">
        <f>'[14]Daily Roster'!$I95</f>
        <v>0</v>
      </c>
      <c r="J95" s="154">
        <f>'[14]Daily Roster'!$J95</f>
        <v>0</v>
      </c>
      <c r="K95" s="154">
        <f>'[14]Daily Roster'!$K95</f>
        <v>0</v>
      </c>
      <c r="L95" s="154">
        <f>'[14]Daily Roster'!$L95</f>
        <v>0</v>
      </c>
      <c r="M95" s="155" t="str">
        <f>'[14]Daily Roster'!$M95</f>
        <v>A.Truong</v>
      </c>
      <c r="N95" s="155" t="str">
        <f>'[14]Daily Roster'!$N95</f>
        <v>qq</v>
      </c>
      <c r="O95" s="155" t="str">
        <f>'[14]Daily Roster'!$O95</f>
        <v>Mohammed</v>
      </c>
      <c r="P95" s="155" t="str">
        <f>'[14]Daily Roster'!$P95</f>
        <v>Meghana</v>
      </c>
      <c r="Q95" s="155" t="str">
        <f>'[14]Daily Roster'!$Q95</f>
        <v>M.Nguyen</v>
      </c>
      <c r="R95" s="155" t="str">
        <f>'[14]Daily Roster'!$R95</f>
        <v>Phuong</v>
      </c>
      <c r="S95" s="155">
        <f>'[14]Daily Roster'!$S95</f>
        <v>0</v>
      </c>
      <c r="T95" s="155" t="str">
        <f>'[14]Daily Roster'!$T95</f>
        <v>Eugene</v>
      </c>
      <c r="U95" s="155">
        <f>'[14]Daily Roster'!$U95</f>
        <v>0</v>
      </c>
      <c r="V95" s="155">
        <f>'[14]Daily Roster'!$V95</f>
        <v>0</v>
      </c>
      <c r="W95" s="155">
        <f>'[14]Daily Roster'!$W95</f>
        <v>0</v>
      </c>
      <c r="X95" s="155">
        <f>'[14]Daily Roster'!$X95</f>
        <v>0</v>
      </c>
      <c r="Y95" s="155">
        <f>'[14]Daily Roster'!$Y95</f>
        <v>0</v>
      </c>
      <c r="Z95" s="155">
        <f>'[14]Daily Roster'!$Z95</f>
        <v>0</v>
      </c>
    </row>
    <row r="96" spans="1:26" x14ac:dyDescent="0.3">
      <c r="A96" s="149">
        <v>43598</v>
      </c>
      <c r="B96" t="s">
        <v>5</v>
      </c>
      <c r="C96" s="154" t="str">
        <f>'[14]Daily Roster'!$C96</f>
        <v>Sam</v>
      </c>
      <c r="D96" s="154">
        <f>'[14]Daily Roster'!$D96</f>
        <v>0</v>
      </c>
      <c r="E96" s="154" t="str">
        <f>'[14]Daily Roster'!$E96</f>
        <v>Janki</v>
      </c>
      <c r="F96" s="154">
        <f>'[14]Daily Roster'!$F96</f>
        <v>0</v>
      </c>
      <c r="G96" s="154" t="str">
        <f>'[14]Daily Roster'!$G96</f>
        <v>qq</v>
      </c>
      <c r="H96" s="154">
        <f>'[14]Daily Roster'!$H96</f>
        <v>0</v>
      </c>
      <c r="I96" s="154">
        <f>'[14]Daily Roster'!$I96</f>
        <v>0</v>
      </c>
      <c r="J96" s="154">
        <f>'[14]Daily Roster'!$J96</f>
        <v>0</v>
      </c>
      <c r="K96" s="154">
        <f>'[14]Daily Roster'!$K96</f>
        <v>0</v>
      </c>
      <c r="L96" s="154">
        <f>'[14]Daily Roster'!$L96</f>
        <v>0</v>
      </c>
      <c r="M96" s="155" t="str">
        <f>'[14]Daily Roster'!$M96</f>
        <v>A.Truong</v>
      </c>
      <c r="N96" s="155" t="str">
        <f>'[14]Daily Roster'!$N96</f>
        <v>qq</v>
      </c>
      <c r="O96" s="155" t="str">
        <f>'[14]Daily Roster'!$O96</f>
        <v>Mohammed</v>
      </c>
      <c r="P96" s="155" t="str">
        <f>'[14]Daily Roster'!$P96</f>
        <v>Meghana</v>
      </c>
      <c r="Q96" s="155" t="str">
        <f>'[14]Daily Roster'!$Q96</f>
        <v>M.Nguyen</v>
      </c>
      <c r="R96" s="155" t="str">
        <f>'[14]Daily Roster'!$R96</f>
        <v>qq</v>
      </c>
      <c r="S96" s="155">
        <f>'[14]Daily Roster'!$S96</f>
        <v>0</v>
      </c>
      <c r="T96" s="155" t="str">
        <f>'[14]Daily Roster'!$T96</f>
        <v>Eugene</v>
      </c>
      <c r="U96" s="155">
        <f>'[14]Daily Roster'!$U96</f>
        <v>0</v>
      </c>
      <c r="V96" s="155">
        <f>'[14]Daily Roster'!$V96</f>
        <v>0</v>
      </c>
      <c r="W96" s="155">
        <f>'[14]Daily Roster'!$W96</f>
        <v>0</v>
      </c>
      <c r="X96" s="155">
        <f>'[14]Daily Roster'!$X96</f>
        <v>0</v>
      </c>
      <c r="Y96" s="155">
        <f>'[14]Daily Roster'!$Y96</f>
        <v>0</v>
      </c>
      <c r="Z96" s="155">
        <f>'[14]Daily Roster'!$Z96</f>
        <v>0</v>
      </c>
    </row>
    <row r="97" spans="1:26" x14ac:dyDescent="0.3">
      <c r="A97" s="149">
        <v>43599</v>
      </c>
      <c r="B97" t="s">
        <v>1</v>
      </c>
      <c r="C97" s="154" t="str">
        <f>'[14]Daily Roster'!$C97</f>
        <v>Sam</v>
      </c>
      <c r="D97" s="154">
        <f>'[14]Daily Roster'!$D97</f>
        <v>0</v>
      </c>
      <c r="E97" s="154" t="str">
        <f>'[14]Daily Roster'!$E97</f>
        <v>Janki</v>
      </c>
      <c r="F97" s="154">
        <f>'[14]Daily Roster'!$F97</f>
        <v>0</v>
      </c>
      <c r="G97" s="154" t="str">
        <f>'[14]Daily Roster'!$G97</f>
        <v>qq</v>
      </c>
      <c r="H97" s="154">
        <f>'[14]Daily Roster'!$H97</f>
        <v>0</v>
      </c>
      <c r="I97" s="154">
        <f>'[14]Daily Roster'!$I97</f>
        <v>0</v>
      </c>
      <c r="J97" s="154">
        <f>'[14]Daily Roster'!$J97</f>
        <v>0</v>
      </c>
      <c r="K97" s="154">
        <f>'[14]Daily Roster'!$K97</f>
        <v>0</v>
      </c>
      <c r="L97" s="154">
        <f>'[14]Daily Roster'!$L97</f>
        <v>0</v>
      </c>
      <c r="M97" s="155" t="str">
        <f>'[14]Daily Roster'!$M97</f>
        <v>A.Truong</v>
      </c>
      <c r="N97" s="155" t="str">
        <f>'[14]Daily Roster'!$N97</f>
        <v>qq</v>
      </c>
      <c r="O97" s="155" t="str">
        <f>'[14]Daily Roster'!$O97</f>
        <v>Mohammed</v>
      </c>
      <c r="P97" s="155" t="str">
        <f>'[14]Daily Roster'!$P97</f>
        <v>Meghana</v>
      </c>
      <c r="Q97" s="155" t="str">
        <f>'[14]Daily Roster'!$Q97</f>
        <v>M.Nguyen</v>
      </c>
      <c r="R97" s="155" t="str">
        <f>'[14]Daily Roster'!$R97</f>
        <v>qq</v>
      </c>
      <c r="S97" s="155">
        <f>'[14]Daily Roster'!$S97</f>
        <v>0</v>
      </c>
      <c r="T97" s="155">
        <f>'[14]Daily Roster'!$T97</f>
        <v>0</v>
      </c>
      <c r="U97" s="155">
        <f>'[14]Daily Roster'!$U97</f>
        <v>0</v>
      </c>
      <c r="V97" s="155">
        <f>'[14]Daily Roster'!$V97</f>
        <v>0</v>
      </c>
      <c r="W97" s="155">
        <f>'[14]Daily Roster'!$W97</f>
        <v>0</v>
      </c>
      <c r="X97" s="155">
        <f>'[14]Daily Roster'!$X97</f>
        <v>0</v>
      </c>
      <c r="Y97" s="155">
        <f>'[14]Daily Roster'!$Y97</f>
        <v>0</v>
      </c>
      <c r="Z97" s="155">
        <f>'[14]Daily Roster'!$Z97</f>
        <v>0</v>
      </c>
    </row>
    <row r="98" spans="1:26" x14ac:dyDescent="0.3">
      <c r="A98" s="149">
        <v>43600</v>
      </c>
      <c r="B98" t="s">
        <v>2</v>
      </c>
      <c r="C98" s="154" t="str">
        <f>'[14]Daily Roster'!$C98</f>
        <v>Sam</v>
      </c>
      <c r="D98" s="154">
        <f>'[14]Daily Roster'!$D98</f>
        <v>0</v>
      </c>
      <c r="E98" s="154" t="str">
        <f>'[14]Daily Roster'!$E98</f>
        <v>Janki</v>
      </c>
      <c r="F98" s="154">
        <f>'[14]Daily Roster'!$F98</f>
        <v>0</v>
      </c>
      <c r="G98" s="154" t="str">
        <f>'[14]Daily Roster'!$G98</f>
        <v>qq</v>
      </c>
      <c r="H98" s="154">
        <f>'[14]Daily Roster'!$H98</f>
        <v>0</v>
      </c>
      <c r="I98" s="154">
        <f>'[14]Daily Roster'!$I98</f>
        <v>0</v>
      </c>
      <c r="J98" s="154">
        <f>'[14]Daily Roster'!$J98</f>
        <v>0</v>
      </c>
      <c r="K98" s="154">
        <f>'[14]Daily Roster'!$K98</f>
        <v>0</v>
      </c>
      <c r="L98" s="154">
        <f>'[14]Daily Roster'!$L98</f>
        <v>0</v>
      </c>
      <c r="M98" s="155" t="str">
        <f>'[14]Daily Roster'!$M98</f>
        <v>A.Truong</v>
      </c>
      <c r="N98" s="155" t="str">
        <f>'[14]Daily Roster'!$N98</f>
        <v>qq</v>
      </c>
      <c r="O98" s="155" t="str">
        <f>'[14]Daily Roster'!$O98</f>
        <v>Mohammed</v>
      </c>
      <c r="P98" s="155" t="str">
        <f>'[14]Daily Roster'!$P98</f>
        <v>Meghana</v>
      </c>
      <c r="Q98" s="155" t="str">
        <f>'[14]Daily Roster'!$Q98</f>
        <v>M.Nguyen</v>
      </c>
      <c r="R98" s="155" t="str">
        <f>'[14]Daily Roster'!$R98</f>
        <v>Phuong</v>
      </c>
      <c r="S98" s="155">
        <f>'[14]Daily Roster'!$S98</f>
        <v>0</v>
      </c>
      <c r="T98" s="155">
        <f>'[14]Daily Roster'!$T98</f>
        <v>0</v>
      </c>
      <c r="U98" s="155">
        <f>'[14]Daily Roster'!$U98</f>
        <v>0</v>
      </c>
      <c r="V98" s="155">
        <f>'[14]Daily Roster'!$V98</f>
        <v>0</v>
      </c>
      <c r="W98" s="155">
        <f>'[14]Daily Roster'!$W98</f>
        <v>0</v>
      </c>
      <c r="X98" s="155">
        <f>'[14]Daily Roster'!$X98</f>
        <v>0</v>
      </c>
      <c r="Y98" s="155">
        <f>'[14]Daily Roster'!$Y98</f>
        <v>0</v>
      </c>
      <c r="Z98" s="155">
        <f>'[14]Daily Roster'!$Z98</f>
        <v>0</v>
      </c>
    </row>
    <row r="99" spans="1:26" x14ac:dyDescent="0.3">
      <c r="A99" s="149">
        <v>43601</v>
      </c>
      <c r="B99" t="s">
        <v>3</v>
      </c>
      <c r="C99" s="154" t="str">
        <f>'[14]Daily Roster'!$C99</f>
        <v>Sam</v>
      </c>
      <c r="D99" s="154">
        <f>'[14]Daily Roster'!$D99</f>
        <v>0</v>
      </c>
      <c r="E99" s="154" t="str">
        <f>'[14]Daily Roster'!$E99</f>
        <v>Janki</v>
      </c>
      <c r="F99" s="154">
        <f>'[14]Daily Roster'!$F99</f>
        <v>0</v>
      </c>
      <c r="G99" s="154" t="str">
        <f>'[14]Daily Roster'!$G99</f>
        <v>qq</v>
      </c>
      <c r="H99" s="154">
        <f>'[14]Daily Roster'!$H99</f>
        <v>0</v>
      </c>
      <c r="I99" s="154">
        <f>'[14]Daily Roster'!$I99</f>
        <v>0</v>
      </c>
      <c r="J99" s="154">
        <f>'[14]Daily Roster'!$J99</f>
        <v>0</v>
      </c>
      <c r="K99" s="154">
        <f>'[14]Daily Roster'!$K99</f>
        <v>0</v>
      </c>
      <c r="L99" s="154">
        <f>'[14]Daily Roster'!$L99</f>
        <v>0</v>
      </c>
      <c r="M99" s="155" t="str">
        <f>'[14]Daily Roster'!$M99</f>
        <v>A.Truong</v>
      </c>
      <c r="N99" s="155" t="str">
        <f>'[14]Daily Roster'!$N99</f>
        <v>qq</v>
      </c>
      <c r="O99" s="155" t="str">
        <f>'[14]Daily Roster'!$O99</f>
        <v>Mohammed</v>
      </c>
      <c r="P99" s="155" t="str">
        <f>'[14]Daily Roster'!$P99</f>
        <v>Meghana</v>
      </c>
      <c r="Q99" s="155" t="str">
        <f>'[14]Daily Roster'!$Q99</f>
        <v>M.Nguyen</v>
      </c>
      <c r="R99" s="155" t="str">
        <f>'[14]Daily Roster'!$R99</f>
        <v>Phuong</v>
      </c>
      <c r="S99" s="155">
        <f>'[14]Daily Roster'!$S99</f>
        <v>0</v>
      </c>
      <c r="T99" s="155" t="str">
        <f>'[14]Daily Roster'!$T99</f>
        <v>Eugene</v>
      </c>
      <c r="U99" s="155" t="str">
        <f>'[14]Daily Roster'!$U99</f>
        <v>A.Tran</v>
      </c>
      <c r="V99" s="155">
        <f>'[14]Daily Roster'!$V99</f>
        <v>0</v>
      </c>
      <c r="W99" s="155">
        <f>'[14]Daily Roster'!$W99</f>
        <v>0</v>
      </c>
      <c r="X99" s="155">
        <f>'[14]Daily Roster'!$X99</f>
        <v>0</v>
      </c>
      <c r="Y99" s="155">
        <f>'[14]Daily Roster'!$Y99</f>
        <v>0</v>
      </c>
      <c r="Z99" s="155">
        <f>'[14]Daily Roster'!$Z99</f>
        <v>0</v>
      </c>
    </row>
    <row r="100" spans="1:26" x14ac:dyDescent="0.3">
      <c r="A100" s="149">
        <v>43602</v>
      </c>
      <c r="B100" t="s">
        <v>4</v>
      </c>
      <c r="C100" s="154" t="str">
        <f>'[14]Daily Roster'!$C100</f>
        <v>Sam</v>
      </c>
      <c r="D100" s="154">
        <f>'[14]Daily Roster'!$D100</f>
        <v>0</v>
      </c>
      <c r="E100" s="154" t="str">
        <f>'[14]Daily Roster'!$E100</f>
        <v>Janki</v>
      </c>
      <c r="F100" s="154">
        <f>'[14]Daily Roster'!$F100</f>
        <v>0</v>
      </c>
      <c r="G100" s="154" t="str">
        <f>'[14]Daily Roster'!$G100</f>
        <v>qq</v>
      </c>
      <c r="H100" s="154">
        <f>'[14]Daily Roster'!$H100</f>
        <v>0</v>
      </c>
      <c r="I100" s="154">
        <f>'[14]Daily Roster'!$I100</f>
        <v>0</v>
      </c>
      <c r="J100" s="154">
        <f>'[14]Daily Roster'!$J100</f>
        <v>0</v>
      </c>
      <c r="K100" s="154">
        <f>'[14]Daily Roster'!$K100</f>
        <v>0</v>
      </c>
      <c r="L100" s="154">
        <f>'[14]Daily Roster'!$L100</f>
        <v>0</v>
      </c>
      <c r="M100" s="155" t="str">
        <f>'[14]Daily Roster'!$M100</f>
        <v>A.Truong</v>
      </c>
      <c r="N100" s="155" t="str">
        <f>'[14]Daily Roster'!$N100</f>
        <v>qq</v>
      </c>
      <c r="O100" s="155" t="str">
        <f>'[14]Daily Roster'!$O100</f>
        <v>Mohammed</v>
      </c>
      <c r="P100" s="155" t="str">
        <f>'[14]Daily Roster'!$P100</f>
        <v>Meghana</v>
      </c>
      <c r="Q100" s="155" t="str">
        <f>'[14]Daily Roster'!$Q100</f>
        <v>M.Nguyen</v>
      </c>
      <c r="R100" s="155" t="str">
        <f>'[14]Daily Roster'!$R100</f>
        <v>Phuong</v>
      </c>
      <c r="S100" s="155">
        <f>'[14]Daily Roster'!$S100</f>
        <v>0</v>
      </c>
      <c r="T100" s="155" t="str">
        <f>'[14]Daily Roster'!$T100</f>
        <v>Eugene</v>
      </c>
      <c r="U100" s="155" t="str">
        <f>'[14]Daily Roster'!$U100</f>
        <v>Golriz</v>
      </c>
      <c r="V100" s="155">
        <f>'[14]Daily Roster'!$V100</f>
        <v>0</v>
      </c>
      <c r="W100" s="155">
        <f>'[14]Daily Roster'!$W100</f>
        <v>0</v>
      </c>
      <c r="X100" s="155">
        <f>'[14]Daily Roster'!$X100</f>
        <v>0</v>
      </c>
      <c r="Y100" s="155">
        <f>'[14]Daily Roster'!$Y100</f>
        <v>0</v>
      </c>
      <c r="Z100" s="155">
        <f>'[14]Daily Roster'!$Z100</f>
        <v>0</v>
      </c>
    </row>
    <row r="101" spans="1:26" x14ac:dyDescent="0.3">
      <c r="A101" s="149">
        <v>43605</v>
      </c>
      <c r="B101" t="s">
        <v>5</v>
      </c>
      <c r="C101" s="154" t="str">
        <f>'[14]Daily Roster'!$C101</f>
        <v>Sam</v>
      </c>
      <c r="D101" s="154">
        <f>'[14]Daily Roster'!$D101</f>
        <v>0</v>
      </c>
      <c r="E101" s="154" t="str">
        <f>'[14]Daily Roster'!$E101</f>
        <v>Janki</v>
      </c>
      <c r="F101" s="154">
        <f>'[14]Daily Roster'!$F101</f>
        <v>0</v>
      </c>
      <c r="G101" s="154" t="str">
        <f>'[14]Daily Roster'!$G101</f>
        <v>Meng</v>
      </c>
      <c r="H101" s="154">
        <f>'[14]Daily Roster'!$H101</f>
        <v>0</v>
      </c>
      <c r="I101" s="154">
        <f>'[14]Daily Roster'!$I101</f>
        <v>0</v>
      </c>
      <c r="J101" s="154">
        <f>'[14]Daily Roster'!$J101</f>
        <v>0</v>
      </c>
      <c r="K101" s="154">
        <f>'[14]Daily Roster'!$K101</f>
        <v>0</v>
      </c>
      <c r="L101" s="154">
        <f>'[14]Daily Roster'!$L101</f>
        <v>0</v>
      </c>
      <c r="M101" s="155" t="str">
        <f>'[14]Daily Roster'!$M101</f>
        <v>A.Truong</v>
      </c>
      <c r="N101" s="155" t="str">
        <f>'[14]Daily Roster'!$N101</f>
        <v>qq</v>
      </c>
      <c r="O101" s="155" t="str">
        <f>'[14]Daily Roster'!$O101</f>
        <v>Mohammed</v>
      </c>
      <c r="P101" s="155" t="str">
        <f>'[14]Daily Roster'!$P101</f>
        <v>Meghana</v>
      </c>
      <c r="Q101" s="155" t="str">
        <f>'[14]Daily Roster'!$Q101</f>
        <v>M.Nguyen</v>
      </c>
      <c r="R101" s="155" t="str">
        <f>'[14]Daily Roster'!$R101</f>
        <v>qq</v>
      </c>
      <c r="S101" s="155">
        <f>'[14]Daily Roster'!$S101</f>
        <v>0</v>
      </c>
      <c r="T101" s="155" t="str">
        <f>'[14]Daily Roster'!$T101</f>
        <v>Eugene</v>
      </c>
      <c r="U101" s="155">
        <f>'[14]Daily Roster'!$U101</f>
        <v>0</v>
      </c>
      <c r="V101" s="155">
        <f>'[14]Daily Roster'!$V101</f>
        <v>0</v>
      </c>
      <c r="W101" s="155">
        <f>'[14]Daily Roster'!$W101</f>
        <v>0</v>
      </c>
      <c r="X101" s="155">
        <f>'[14]Daily Roster'!$X101</f>
        <v>0</v>
      </c>
      <c r="Y101" s="155">
        <f>'[14]Daily Roster'!$Y101</f>
        <v>0</v>
      </c>
      <c r="Z101" s="155">
        <f>'[14]Daily Roster'!$Z101</f>
        <v>0</v>
      </c>
    </row>
    <row r="102" spans="1:26" x14ac:dyDescent="0.3">
      <c r="A102" s="149">
        <v>43606</v>
      </c>
      <c r="B102" t="s">
        <v>1</v>
      </c>
      <c r="C102" s="154" t="str">
        <f>'[14]Daily Roster'!$C102</f>
        <v>Sam</v>
      </c>
      <c r="D102" s="154">
        <f>'[14]Daily Roster'!$D102</f>
        <v>0</v>
      </c>
      <c r="E102" s="154" t="str">
        <f>'[14]Daily Roster'!$E102</f>
        <v>Janki</v>
      </c>
      <c r="F102" s="154">
        <f>'[14]Daily Roster'!$F102</f>
        <v>0</v>
      </c>
      <c r="G102" s="154" t="str">
        <f>'[14]Daily Roster'!$G102</f>
        <v>qq</v>
      </c>
      <c r="H102" s="154">
        <f>'[14]Daily Roster'!$H102</f>
        <v>0</v>
      </c>
      <c r="I102" s="154">
        <f>'[14]Daily Roster'!$I102</f>
        <v>0</v>
      </c>
      <c r="J102" s="154">
        <f>'[14]Daily Roster'!$J102</f>
        <v>0</v>
      </c>
      <c r="K102" s="154">
        <f>'[14]Daily Roster'!$K102</f>
        <v>0</v>
      </c>
      <c r="L102" s="154">
        <f>'[14]Daily Roster'!$L102</f>
        <v>0</v>
      </c>
      <c r="M102" s="155" t="str">
        <f>'[14]Daily Roster'!$M102</f>
        <v>A.Truong</v>
      </c>
      <c r="N102" s="155" t="str">
        <f>'[14]Daily Roster'!$N102</f>
        <v>qq</v>
      </c>
      <c r="O102" s="155" t="str">
        <f>'[14]Daily Roster'!$O102</f>
        <v>Mohammed</v>
      </c>
      <c r="P102" s="155" t="str">
        <f>'[14]Daily Roster'!$P102</f>
        <v>Meghana</v>
      </c>
      <c r="Q102" s="155" t="str">
        <f>'[14]Daily Roster'!$Q102</f>
        <v>M.Nguyen</v>
      </c>
      <c r="R102" s="155" t="str">
        <f>'[14]Daily Roster'!$R102</f>
        <v>qq</v>
      </c>
      <c r="S102" s="155">
        <f>'[14]Daily Roster'!$S102</f>
        <v>0</v>
      </c>
      <c r="T102" s="155">
        <f>'[14]Daily Roster'!$T102</f>
        <v>0</v>
      </c>
      <c r="U102" s="155">
        <f>'[14]Daily Roster'!$U102</f>
        <v>0</v>
      </c>
      <c r="V102" s="155">
        <f>'[14]Daily Roster'!$V102</f>
        <v>0</v>
      </c>
      <c r="W102" s="155">
        <f>'[14]Daily Roster'!$W102</f>
        <v>0</v>
      </c>
      <c r="X102" s="155">
        <f>'[14]Daily Roster'!$X102</f>
        <v>0</v>
      </c>
      <c r="Y102" s="155">
        <f>'[14]Daily Roster'!$Y102</f>
        <v>0</v>
      </c>
      <c r="Z102" s="155">
        <f>'[14]Daily Roster'!$Z102</f>
        <v>0</v>
      </c>
    </row>
    <row r="103" spans="1:26" x14ac:dyDescent="0.3">
      <c r="A103" s="149">
        <v>43607</v>
      </c>
      <c r="B103" t="s">
        <v>2</v>
      </c>
      <c r="C103" s="154" t="str">
        <f>'[14]Daily Roster'!$C103</f>
        <v>Sam</v>
      </c>
      <c r="D103" s="154">
        <f>'[14]Daily Roster'!$D103</f>
        <v>0</v>
      </c>
      <c r="E103" s="154" t="str">
        <f>'[14]Daily Roster'!$E103</f>
        <v>Janki</v>
      </c>
      <c r="F103" s="154">
        <f>'[14]Daily Roster'!$F103</f>
        <v>0</v>
      </c>
      <c r="G103" s="154" t="str">
        <f>'[14]Daily Roster'!$G103</f>
        <v>V.Mai</v>
      </c>
      <c r="H103" s="154">
        <f>'[14]Daily Roster'!$H103</f>
        <v>0</v>
      </c>
      <c r="I103" s="154">
        <f>'[14]Daily Roster'!$I103</f>
        <v>0</v>
      </c>
      <c r="J103" s="154">
        <f>'[14]Daily Roster'!$J103</f>
        <v>0</v>
      </c>
      <c r="K103" s="154">
        <f>'[14]Daily Roster'!$K103</f>
        <v>0</v>
      </c>
      <c r="L103" s="154">
        <f>'[14]Daily Roster'!$L103</f>
        <v>0</v>
      </c>
      <c r="M103" s="155" t="str">
        <f>'[14]Daily Roster'!$M103</f>
        <v>A.Truong</v>
      </c>
      <c r="N103" s="155" t="str">
        <f>'[14]Daily Roster'!$N103</f>
        <v>qq</v>
      </c>
      <c r="O103" s="155" t="str">
        <f>'[14]Daily Roster'!$O103</f>
        <v>Mohammed</v>
      </c>
      <c r="P103" s="155" t="str">
        <f>'[14]Daily Roster'!$P103</f>
        <v>Meghana</v>
      </c>
      <c r="Q103" s="155" t="str">
        <f>'[14]Daily Roster'!$Q103</f>
        <v>M.Nguyen</v>
      </c>
      <c r="R103" s="155" t="str">
        <f>'[14]Daily Roster'!$R103</f>
        <v>Phuong</v>
      </c>
      <c r="S103" s="155">
        <f>'[14]Daily Roster'!$S103</f>
        <v>0</v>
      </c>
      <c r="T103" s="155">
        <f>'[14]Daily Roster'!$T103</f>
        <v>0</v>
      </c>
      <c r="U103" s="155">
        <f>'[14]Daily Roster'!$U103</f>
        <v>0</v>
      </c>
      <c r="V103" s="155">
        <f>'[14]Daily Roster'!$V103</f>
        <v>0</v>
      </c>
      <c r="W103" s="155">
        <f>'[14]Daily Roster'!$W103</f>
        <v>0</v>
      </c>
      <c r="X103" s="155">
        <f>'[14]Daily Roster'!$X103</f>
        <v>0</v>
      </c>
      <c r="Y103" s="155">
        <f>'[14]Daily Roster'!$Y103</f>
        <v>0</v>
      </c>
      <c r="Z103" s="155">
        <f>'[14]Daily Roster'!$Z103</f>
        <v>0</v>
      </c>
    </row>
    <row r="104" spans="1:26" x14ac:dyDescent="0.3">
      <c r="A104" s="149">
        <v>43608</v>
      </c>
      <c r="B104" t="s">
        <v>3</v>
      </c>
      <c r="C104" s="154" t="str">
        <f>'[14]Daily Roster'!$C104</f>
        <v>Sam</v>
      </c>
      <c r="D104" s="154">
        <f>'[14]Daily Roster'!$D104</f>
        <v>0</v>
      </c>
      <c r="E104" s="154" t="str">
        <f>'[14]Daily Roster'!$E104</f>
        <v>Janki</v>
      </c>
      <c r="F104" s="154">
        <f>'[14]Daily Roster'!$F104</f>
        <v>0</v>
      </c>
      <c r="G104" s="154" t="str">
        <f>'[14]Daily Roster'!$G104</f>
        <v>V.Mai</v>
      </c>
      <c r="H104" s="154">
        <f>'[14]Daily Roster'!$H104</f>
        <v>0</v>
      </c>
      <c r="I104" s="154">
        <f>'[14]Daily Roster'!$I104</f>
        <v>0</v>
      </c>
      <c r="J104" s="154">
        <f>'[14]Daily Roster'!$J104</f>
        <v>0</v>
      </c>
      <c r="K104" s="154">
        <f>'[14]Daily Roster'!$K104</f>
        <v>0</v>
      </c>
      <c r="L104" s="154">
        <f>'[14]Daily Roster'!$L104</f>
        <v>0</v>
      </c>
      <c r="M104" s="155" t="str">
        <f>'[14]Daily Roster'!$M104</f>
        <v>A.Truong</v>
      </c>
      <c r="N104" s="155" t="str">
        <f>'[14]Daily Roster'!$N104</f>
        <v>qq</v>
      </c>
      <c r="O104" s="155" t="str">
        <f>'[14]Daily Roster'!$O104</f>
        <v>Mohammed</v>
      </c>
      <c r="P104" s="155" t="str">
        <f>'[14]Daily Roster'!$P104</f>
        <v>Meghana</v>
      </c>
      <c r="Q104" s="155" t="str">
        <f>'[14]Daily Roster'!$Q104</f>
        <v>M.Nguyen</v>
      </c>
      <c r="R104" s="155" t="str">
        <f>'[14]Daily Roster'!$R104</f>
        <v>Phuong</v>
      </c>
      <c r="S104" s="155">
        <f>'[14]Daily Roster'!$S104</f>
        <v>0</v>
      </c>
      <c r="T104" s="155">
        <f>'[14]Daily Roster'!$T104</f>
        <v>0</v>
      </c>
      <c r="U104" s="155" t="str">
        <f>'[14]Daily Roster'!$U104</f>
        <v>A.Tran</v>
      </c>
      <c r="V104" s="155">
        <f>'[14]Daily Roster'!$V104</f>
        <v>0</v>
      </c>
      <c r="W104" s="155">
        <f>'[14]Daily Roster'!$W104</f>
        <v>0</v>
      </c>
      <c r="X104" s="155">
        <f>'[14]Daily Roster'!$X104</f>
        <v>0</v>
      </c>
      <c r="Y104" s="155">
        <f>'[14]Daily Roster'!$Y104</f>
        <v>0</v>
      </c>
      <c r="Z104" s="155">
        <f>'[14]Daily Roster'!$Z104</f>
        <v>0</v>
      </c>
    </row>
    <row r="105" spans="1:26" x14ac:dyDescent="0.3">
      <c r="A105" s="149">
        <v>43609</v>
      </c>
      <c r="B105" t="s">
        <v>4</v>
      </c>
      <c r="C105" s="154" t="str">
        <f>'[14]Daily Roster'!$C105</f>
        <v>A.Tran</v>
      </c>
      <c r="D105" s="154">
        <f>'[14]Daily Roster'!$D105</f>
        <v>0</v>
      </c>
      <c r="E105" s="154" t="str">
        <f>'[14]Daily Roster'!$E105</f>
        <v>Janki</v>
      </c>
      <c r="F105" s="154">
        <f>'[14]Daily Roster'!$F105</f>
        <v>0</v>
      </c>
      <c r="G105" s="154" t="str">
        <f>'[14]Daily Roster'!$G105</f>
        <v>V.Mai</v>
      </c>
      <c r="H105" s="154">
        <f>'[14]Daily Roster'!$H105</f>
        <v>0</v>
      </c>
      <c r="I105" s="154">
        <f>'[14]Daily Roster'!$I105</f>
        <v>0</v>
      </c>
      <c r="J105" s="154">
        <f>'[14]Daily Roster'!$J105</f>
        <v>0</v>
      </c>
      <c r="K105" s="154">
        <f>'[14]Daily Roster'!$K105</f>
        <v>0</v>
      </c>
      <c r="L105" s="154">
        <f>'[14]Daily Roster'!$L105</f>
        <v>0</v>
      </c>
      <c r="M105" s="155" t="str">
        <f>'[14]Daily Roster'!$M105</f>
        <v>A.Truong</v>
      </c>
      <c r="N105" s="155" t="str">
        <f>'[14]Daily Roster'!$N105</f>
        <v>qq</v>
      </c>
      <c r="O105" s="155" t="str">
        <f>'[14]Daily Roster'!$O105</f>
        <v>Mohammed</v>
      </c>
      <c r="P105" s="155" t="str">
        <f>'[14]Daily Roster'!$P105</f>
        <v>Meghana</v>
      </c>
      <c r="Q105" s="155" t="str">
        <f>'[14]Daily Roster'!$Q105</f>
        <v>M.Nguyen</v>
      </c>
      <c r="R105" s="155" t="str">
        <f>'[14]Daily Roster'!$R105</f>
        <v>Phuong</v>
      </c>
      <c r="S105" s="155">
        <f>'[14]Daily Roster'!$S105</f>
        <v>0</v>
      </c>
      <c r="T105" s="155" t="str">
        <f>'[14]Daily Roster'!$T105</f>
        <v>Eugene</v>
      </c>
      <c r="U105" s="155">
        <f>'[14]Daily Roster'!$U105</f>
        <v>0</v>
      </c>
      <c r="V105" s="155">
        <f>'[14]Daily Roster'!$V105</f>
        <v>0</v>
      </c>
      <c r="W105" s="155">
        <f>'[14]Daily Roster'!$W105</f>
        <v>0</v>
      </c>
      <c r="X105" s="155">
        <f>'[14]Daily Roster'!$X105</f>
        <v>0</v>
      </c>
      <c r="Y105" s="155">
        <f>'[14]Daily Roster'!$Y105</f>
        <v>0</v>
      </c>
      <c r="Z105" s="155">
        <f>'[14]Daily Roster'!$Z105</f>
        <v>0</v>
      </c>
    </row>
    <row r="106" spans="1:26" x14ac:dyDescent="0.3">
      <c r="A106" s="149">
        <v>43612</v>
      </c>
      <c r="B106" t="s">
        <v>5</v>
      </c>
      <c r="C106" s="154" t="str">
        <f>'[14]Daily Roster'!$C106</f>
        <v>qq</v>
      </c>
      <c r="D106" s="154">
        <f>'[14]Daily Roster'!$D106</f>
        <v>0</v>
      </c>
      <c r="E106" s="154" t="str">
        <f>'[14]Daily Roster'!$E106</f>
        <v>Janki</v>
      </c>
      <c r="F106" s="154">
        <f>'[14]Daily Roster'!$F106</f>
        <v>0</v>
      </c>
      <c r="G106" s="154" t="str">
        <f>'[14]Daily Roster'!$G106</f>
        <v>Meng</v>
      </c>
      <c r="H106" s="154">
        <f>'[14]Daily Roster'!$H106</f>
        <v>0</v>
      </c>
      <c r="I106" s="154">
        <f>'[14]Daily Roster'!$I106</f>
        <v>0</v>
      </c>
      <c r="J106" s="154">
        <f>'[14]Daily Roster'!$J106</f>
        <v>0</v>
      </c>
      <c r="K106" s="154">
        <f>'[14]Daily Roster'!$K106</f>
        <v>0</v>
      </c>
      <c r="L106" s="154">
        <f>'[14]Daily Roster'!$L106</f>
        <v>0</v>
      </c>
      <c r="M106" s="155" t="str">
        <f>'[14]Daily Roster'!$M106</f>
        <v>A.Truong</v>
      </c>
      <c r="N106" s="155" t="str">
        <f>'[14]Daily Roster'!$N106</f>
        <v>qq</v>
      </c>
      <c r="O106" s="155" t="str">
        <f>'[14]Daily Roster'!$O106</f>
        <v>Mohammed</v>
      </c>
      <c r="P106" s="155" t="str">
        <f>'[14]Daily Roster'!$P106</f>
        <v>Meghana</v>
      </c>
      <c r="Q106" s="155" t="str">
        <f>'[14]Daily Roster'!$Q106</f>
        <v>M.Nguyen</v>
      </c>
      <c r="R106" s="155" t="str">
        <f>'[14]Daily Roster'!$R106</f>
        <v>qq</v>
      </c>
      <c r="S106" s="155">
        <f>'[14]Daily Roster'!$S106</f>
        <v>0</v>
      </c>
      <c r="T106" s="155" t="str">
        <f>'[14]Daily Roster'!$T106</f>
        <v>Eugene</v>
      </c>
      <c r="U106" s="155">
        <f>'[14]Daily Roster'!$U106</f>
        <v>0</v>
      </c>
      <c r="V106" s="155">
        <f>'[14]Daily Roster'!$V106</f>
        <v>0</v>
      </c>
      <c r="W106" s="155">
        <f>'[14]Daily Roster'!$W106</f>
        <v>0</v>
      </c>
      <c r="X106" s="155">
        <f>'[14]Daily Roster'!$X106</f>
        <v>0</v>
      </c>
      <c r="Y106" s="155">
        <f>'[14]Daily Roster'!$Y106</f>
        <v>0</v>
      </c>
      <c r="Z106" s="155">
        <f>'[14]Daily Roster'!$Z106</f>
        <v>0</v>
      </c>
    </row>
    <row r="107" spans="1:26" x14ac:dyDescent="0.3">
      <c r="A107" s="149">
        <v>43613</v>
      </c>
      <c r="B107" t="s">
        <v>1</v>
      </c>
      <c r="C107" s="154" t="str">
        <f>'[14]Daily Roster'!$C107</f>
        <v>qq</v>
      </c>
      <c r="D107" s="154">
        <f>'[14]Daily Roster'!$D107</f>
        <v>0</v>
      </c>
      <c r="E107" s="154">
        <f>'[14]Daily Roster'!$E107</f>
        <v>0</v>
      </c>
      <c r="F107" s="154">
        <f>'[14]Daily Roster'!$F107</f>
        <v>0</v>
      </c>
      <c r="G107" s="154" t="str">
        <f>'[14]Daily Roster'!$G107</f>
        <v>qq</v>
      </c>
      <c r="H107" s="154">
        <f>'[14]Daily Roster'!$H107</f>
        <v>0</v>
      </c>
      <c r="I107" s="154">
        <f>'[14]Daily Roster'!$I107</f>
        <v>0</v>
      </c>
      <c r="J107" s="154">
        <f>'[14]Daily Roster'!$J107</f>
        <v>0</v>
      </c>
      <c r="K107" s="154">
        <f>'[14]Daily Roster'!$K107</f>
        <v>0</v>
      </c>
      <c r="L107" s="154">
        <f>'[14]Daily Roster'!$L107</f>
        <v>0</v>
      </c>
      <c r="M107" s="155" t="str">
        <f>'[14]Daily Roster'!$M107</f>
        <v>A.Truong</v>
      </c>
      <c r="N107" s="155" t="str">
        <f>'[14]Daily Roster'!$N107</f>
        <v>qq</v>
      </c>
      <c r="O107" s="155" t="str">
        <f>'[14]Daily Roster'!$O107</f>
        <v>Mohammed</v>
      </c>
      <c r="P107" s="155" t="str">
        <f>'[14]Daily Roster'!$P107</f>
        <v>Meghana</v>
      </c>
      <c r="Q107" s="155" t="str">
        <f>'[14]Daily Roster'!$Q107</f>
        <v>M.Nguyen</v>
      </c>
      <c r="R107" s="155" t="str">
        <f>'[14]Daily Roster'!$R107</f>
        <v>qq</v>
      </c>
      <c r="S107" s="155">
        <f>'[14]Daily Roster'!$S107</f>
        <v>0</v>
      </c>
      <c r="T107" s="155">
        <f>'[14]Daily Roster'!$T107</f>
        <v>0</v>
      </c>
      <c r="U107" s="155">
        <f>'[14]Daily Roster'!$U107</f>
        <v>0</v>
      </c>
      <c r="V107" s="155">
        <f>'[14]Daily Roster'!$V107</f>
        <v>0</v>
      </c>
      <c r="W107" s="155">
        <f>'[14]Daily Roster'!$W107</f>
        <v>0</v>
      </c>
      <c r="X107" s="155">
        <f>'[14]Daily Roster'!$X107</f>
        <v>0</v>
      </c>
      <c r="Y107" s="155">
        <f>'[14]Daily Roster'!$Y107</f>
        <v>0</v>
      </c>
      <c r="Z107" s="155">
        <f>'[14]Daily Roster'!$Z107</f>
        <v>0</v>
      </c>
    </row>
    <row r="108" spans="1:26" x14ac:dyDescent="0.3">
      <c r="A108" s="149">
        <v>43614</v>
      </c>
      <c r="B108" t="s">
        <v>2</v>
      </c>
      <c r="C108" s="154" t="str">
        <f>'[14]Daily Roster'!$C108</f>
        <v>qq</v>
      </c>
      <c r="D108" s="154">
        <f>'[14]Daily Roster'!$D108</f>
        <v>0</v>
      </c>
      <c r="E108" s="154" t="str">
        <f>'[14]Daily Roster'!$E108</f>
        <v>Janki</v>
      </c>
      <c r="F108" s="154">
        <f>'[14]Daily Roster'!$F108</f>
        <v>0</v>
      </c>
      <c r="G108" s="154" t="str">
        <f>'[14]Daily Roster'!$G108</f>
        <v>qq</v>
      </c>
      <c r="H108" s="154">
        <f>'[14]Daily Roster'!$H108</f>
        <v>0</v>
      </c>
      <c r="I108" s="154">
        <f>'[14]Daily Roster'!$I108</f>
        <v>0</v>
      </c>
      <c r="J108" s="154">
        <f>'[14]Daily Roster'!$J108</f>
        <v>0</v>
      </c>
      <c r="K108" s="154">
        <f>'[14]Daily Roster'!$K108</f>
        <v>0</v>
      </c>
      <c r="L108" s="154">
        <f>'[14]Daily Roster'!$L108</f>
        <v>0</v>
      </c>
      <c r="M108" s="155" t="str">
        <f>'[14]Daily Roster'!$M108</f>
        <v>A.Truong</v>
      </c>
      <c r="N108" s="155" t="str">
        <f>'[14]Daily Roster'!$N108</f>
        <v>qq</v>
      </c>
      <c r="O108" s="155" t="str">
        <f>'[14]Daily Roster'!$O108</f>
        <v>Mohammed</v>
      </c>
      <c r="P108" s="155" t="str">
        <f>'[14]Daily Roster'!$P108</f>
        <v>Meghana</v>
      </c>
      <c r="Q108" s="155" t="str">
        <f>'[14]Daily Roster'!$Q108</f>
        <v>M.Nguyen</v>
      </c>
      <c r="R108" s="155" t="str">
        <f>'[14]Daily Roster'!$R108</f>
        <v>Phuong</v>
      </c>
      <c r="S108" s="155">
        <f>'[14]Daily Roster'!$S108</f>
        <v>0</v>
      </c>
      <c r="T108" s="155">
        <f>'[14]Daily Roster'!$T108</f>
        <v>0</v>
      </c>
      <c r="U108" s="155">
        <f>'[14]Daily Roster'!$U108</f>
        <v>0</v>
      </c>
      <c r="V108" s="155">
        <f>'[14]Daily Roster'!$V108</f>
        <v>0</v>
      </c>
      <c r="W108" s="155">
        <f>'[14]Daily Roster'!$W108</f>
        <v>0</v>
      </c>
      <c r="X108" s="155">
        <f>'[14]Daily Roster'!$X108</f>
        <v>0</v>
      </c>
      <c r="Y108" s="155">
        <f>'[14]Daily Roster'!$Y108</f>
        <v>0</v>
      </c>
      <c r="Z108" s="155">
        <f>'[14]Daily Roster'!$Z108</f>
        <v>0</v>
      </c>
    </row>
    <row r="109" spans="1:26" x14ac:dyDescent="0.3">
      <c r="A109" s="149">
        <v>43615</v>
      </c>
      <c r="B109" t="s">
        <v>3</v>
      </c>
      <c r="C109" s="154" t="str">
        <f>'[14]Daily Roster'!$C109</f>
        <v>qq</v>
      </c>
      <c r="D109" s="154">
        <f>'[14]Daily Roster'!$D109</f>
        <v>0</v>
      </c>
      <c r="E109" s="154" t="str">
        <f>'[14]Daily Roster'!$E109</f>
        <v>Janki</v>
      </c>
      <c r="F109" s="154">
        <f>'[14]Daily Roster'!$F109</f>
        <v>0</v>
      </c>
      <c r="G109" s="154" t="str">
        <f>'[14]Daily Roster'!$G109</f>
        <v>V.Mai</v>
      </c>
      <c r="H109" s="154">
        <f>'[14]Daily Roster'!$H109</f>
        <v>0</v>
      </c>
      <c r="I109" s="154">
        <f>'[14]Daily Roster'!$I109</f>
        <v>0</v>
      </c>
      <c r="J109" s="154">
        <f>'[14]Daily Roster'!$J109</f>
        <v>0</v>
      </c>
      <c r="K109" s="154">
        <f>'[14]Daily Roster'!$K109</f>
        <v>0</v>
      </c>
      <c r="L109" s="154">
        <f>'[14]Daily Roster'!$L109</f>
        <v>0</v>
      </c>
      <c r="M109" s="155" t="str">
        <f>'[14]Daily Roster'!$M109</f>
        <v>A.Truong</v>
      </c>
      <c r="N109" s="155" t="str">
        <f>'[14]Daily Roster'!$N109</f>
        <v>qq</v>
      </c>
      <c r="O109" s="155" t="str">
        <f>'[14]Daily Roster'!$O109</f>
        <v>Mohammed</v>
      </c>
      <c r="P109" s="155" t="str">
        <f>'[14]Daily Roster'!$P109</f>
        <v>Meghana</v>
      </c>
      <c r="Q109" s="155" t="str">
        <f>'[14]Daily Roster'!$Q109</f>
        <v>M.Nguyen</v>
      </c>
      <c r="R109" s="155" t="str">
        <f>'[14]Daily Roster'!$R109</f>
        <v>Phuong</v>
      </c>
      <c r="S109" s="155">
        <f>'[14]Daily Roster'!$S109</f>
        <v>0</v>
      </c>
      <c r="T109" s="155" t="str">
        <f>'[14]Daily Roster'!$T109</f>
        <v>Eugene</v>
      </c>
      <c r="U109" s="155" t="str">
        <f>'[14]Daily Roster'!$U109</f>
        <v>A.Tran</v>
      </c>
      <c r="V109" s="155">
        <f>'[14]Daily Roster'!$V109</f>
        <v>0</v>
      </c>
      <c r="W109" s="155">
        <f>'[14]Daily Roster'!$W109</f>
        <v>0</v>
      </c>
      <c r="X109" s="155">
        <f>'[14]Daily Roster'!$X109</f>
        <v>0</v>
      </c>
      <c r="Y109" s="155">
        <f>'[14]Daily Roster'!$Y109</f>
        <v>0</v>
      </c>
      <c r="Z109" s="155">
        <f>'[14]Daily Roster'!$Z109</f>
        <v>0</v>
      </c>
    </row>
    <row r="110" spans="1:26" x14ac:dyDescent="0.3">
      <c r="A110" s="149">
        <v>43616</v>
      </c>
      <c r="B110" t="s">
        <v>4</v>
      </c>
      <c r="C110" s="154" t="str">
        <f>'[14]Daily Roster'!$C110</f>
        <v>qq</v>
      </c>
      <c r="D110" s="154">
        <f>'[14]Daily Roster'!$D110</f>
        <v>0</v>
      </c>
      <c r="E110" s="154" t="str">
        <f>'[14]Daily Roster'!$E110</f>
        <v>Janki</v>
      </c>
      <c r="F110" s="154">
        <f>'[14]Daily Roster'!$F110</f>
        <v>0</v>
      </c>
      <c r="G110" s="154" t="str">
        <f>'[14]Daily Roster'!$G110</f>
        <v>V.Mai</v>
      </c>
      <c r="H110" s="154">
        <f>'[14]Daily Roster'!$H110</f>
        <v>0</v>
      </c>
      <c r="I110" s="154">
        <f>'[14]Daily Roster'!$I110</f>
        <v>0</v>
      </c>
      <c r="J110" s="154">
        <f>'[14]Daily Roster'!$J110</f>
        <v>0</v>
      </c>
      <c r="K110" s="154">
        <f>'[14]Daily Roster'!$K110</f>
        <v>0</v>
      </c>
      <c r="L110" s="154">
        <f>'[14]Daily Roster'!$L110</f>
        <v>0</v>
      </c>
      <c r="M110" s="155" t="str">
        <f>'[14]Daily Roster'!$M110</f>
        <v>A.Truong</v>
      </c>
      <c r="N110" s="155" t="str">
        <f>'[14]Daily Roster'!$N110</f>
        <v>qq</v>
      </c>
      <c r="O110" s="155" t="str">
        <f>'[14]Daily Roster'!$O110</f>
        <v>Mohammed</v>
      </c>
      <c r="P110" s="155" t="str">
        <f>'[14]Daily Roster'!$P110</f>
        <v>Meghana</v>
      </c>
      <c r="Q110" s="155" t="str">
        <f>'[14]Daily Roster'!$Q110</f>
        <v>M.Nguyen</v>
      </c>
      <c r="R110" s="155" t="str">
        <f>'[14]Daily Roster'!$R110</f>
        <v>Phuong</v>
      </c>
      <c r="S110" s="155">
        <f>'[14]Daily Roster'!$S110</f>
        <v>0</v>
      </c>
      <c r="T110" s="155" t="str">
        <f>'[14]Daily Roster'!$T110</f>
        <v>Eugene</v>
      </c>
      <c r="U110" s="155" t="str">
        <f>'[14]Daily Roster'!$U110</f>
        <v>Golriz</v>
      </c>
      <c r="V110" s="155">
        <f>'[14]Daily Roster'!$V110</f>
        <v>0</v>
      </c>
      <c r="W110" s="155">
        <f>'[14]Daily Roster'!$W110</f>
        <v>0</v>
      </c>
      <c r="X110" s="155">
        <f>'[14]Daily Roster'!$X110</f>
        <v>0</v>
      </c>
      <c r="Y110" s="155">
        <f>'[14]Daily Roster'!$Y110</f>
        <v>0</v>
      </c>
      <c r="Z110" s="155">
        <f>'[14]Daily Roster'!$Z110</f>
        <v>0</v>
      </c>
    </row>
    <row r="111" spans="1:26" x14ac:dyDescent="0.3">
      <c r="A111" s="149">
        <v>43619</v>
      </c>
      <c r="B111" t="s">
        <v>5</v>
      </c>
      <c r="C111" s="154" t="str">
        <f>'[14]Daily Roster'!$C111</f>
        <v>qq</v>
      </c>
      <c r="D111" s="154">
        <f>'[14]Daily Roster'!$D111</f>
        <v>0</v>
      </c>
      <c r="E111" s="154">
        <f>'[14]Daily Roster'!$E111</f>
        <v>0</v>
      </c>
      <c r="F111" s="154">
        <f>'[14]Daily Roster'!$F111</f>
        <v>0</v>
      </c>
      <c r="G111" s="154" t="str">
        <f>'[14]Daily Roster'!$G111</f>
        <v>qq</v>
      </c>
      <c r="H111" s="154">
        <f>'[14]Daily Roster'!$H111</f>
        <v>0</v>
      </c>
      <c r="I111" s="154">
        <f>'[14]Daily Roster'!$I111</f>
        <v>0</v>
      </c>
      <c r="J111" s="154">
        <f>'[14]Daily Roster'!$J111</f>
        <v>0</v>
      </c>
      <c r="K111" s="154">
        <f>'[14]Daily Roster'!$K111</f>
        <v>0</v>
      </c>
      <c r="L111" s="154" t="str">
        <f>'[14]Daily Roster'!$L111</f>
        <v>J.Do</v>
      </c>
      <c r="M111" s="155" t="str">
        <f>'[14]Daily Roster'!$M111</f>
        <v>A.Truong</v>
      </c>
      <c r="N111" s="155" t="str">
        <f>'[14]Daily Roster'!$N111</f>
        <v>qq</v>
      </c>
      <c r="O111" s="155" t="str">
        <f>'[14]Daily Roster'!$O111</f>
        <v>Mohammed</v>
      </c>
      <c r="P111" s="155" t="str">
        <f>'[14]Daily Roster'!$P111</f>
        <v>Meghana</v>
      </c>
      <c r="Q111" s="155" t="str">
        <f>'[14]Daily Roster'!$Q111</f>
        <v>M.Nguyen</v>
      </c>
      <c r="R111" s="155" t="str">
        <f>'[14]Daily Roster'!$R111</f>
        <v>qq</v>
      </c>
      <c r="S111" s="155">
        <f>'[14]Daily Roster'!$S111</f>
        <v>0</v>
      </c>
      <c r="T111" s="155" t="str">
        <f>'[14]Daily Roster'!$T111</f>
        <v>Eugene</v>
      </c>
      <c r="U111" s="155">
        <f>'[14]Daily Roster'!$U111</f>
        <v>0</v>
      </c>
      <c r="V111" s="155">
        <f>'[14]Daily Roster'!$V111</f>
        <v>0</v>
      </c>
      <c r="W111" s="155">
        <f>'[14]Daily Roster'!$W111</f>
        <v>0</v>
      </c>
      <c r="X111" s="155">
        <f>'[14]Daily Roster'!$X111</f>
        <v>0</v>
      </c>
      <c r="Y111" s="155">
        <f>'[14]Daily Roster'!$Y111</f>
        <v>0</v>
      </c>
      <c r="Z111" s="155">
        <f>'[14]Daily Roster'!$Z111</f>
        <v>0</v>
      </c>
    </row>
    <row r="112" spans="1:26" x14ac:dyDescent="0.3">
      <c r="A112" s="149">
        <v>43620</v>
      </c>
      <c r="B112" t="s">
        <v>1</v>
      </c>
      <c r="C112" s="154" t="str">
        <f>'[14]Daily Roster'!$C112</f>
        <v>qq</v>
      </c>
      <c r="D112" s="154">
        <f>'[14]Daily Roster'!$D112</f>
        <v>0</v>
      </c>
      <c r="E112" s="154">
        <f>'[14]Daily Roster'!$E112</f>
        <v>0</v>
      </c>
      <c r="F112" s="154">
        <f>'[14]Daily Roster'!$F112</f>
        <v>0</v>
      </c>
      <c r="G112" s="154" t="str">
        <f>'[14]Daily Roster'!$G112</f>
        <v>qq</v>
      </c>
      <c r="H112" s="154">
        <f>'[14]Daily Roster'!$H112</f>
        <v>0</v>
      </c>
      <c r="I112" s="154">
        <f>'[14]Daily Roster'!$I112</f>
        <v>0</v>
      </c>
      <c r="J112" s="154">
        <f>'[14]Daily Roster'!$J112</f>
        <v>0</v>
      </c>
      <c r="K112" s="154">
        <f>'[14]Daily Roster'!$K112</f>
        <v>0</v>
      </c>
      <c r="L112" s="154" t="str">
        <f>'[14]Daily Roster'!$L112</f>
        <v>Tatyana</v>
      </c>
      <c r="M112" s="155" t="str">
        <f>'[14]Daily Roster'!$M112</f>
        <v>A.Truong</v>
      </c>
      <c r="N112" s="155" t="str">
        <f>'[14]Daily Roster'!$N112</f>
        <v>qq</v>
      </c>
      <c r="O112" s="155" t="str">
        <f>'[14]Daily Roster'!$O112</f>
        <v>Mohammed</v>
      </c>
      <c r="P112" s="155" t="str">
        <f>'[14]Daily Roster'!$P112</f>
        <v>Meghana</v>
      </c>
      <c r="Q112" s="155" t="str">
        <f>'[14]Daily Roster'!$Q112</f>
        <v>M.Nguyen</v>
      </c>
      <c r="R112" s="155" t="str">
        <f>'[14]Daily Roster'!$R112</f>
        <v>qq</v>
      </c>
      <c r="S112" s="155">
        <f>'[14]Daily Roster'!$S112</f>
        <v>0</v>
      </c>
      <c r="T112" s="155">
        <f>'[14]Daily Roster'!$T112</f>
        <v>0</v>
      </c>
      <c r="U112" s="155">
        <f>'[14]Daily Roster'!$U112</f>
        <v>0</v>
      </c>
      <c r="V112" s="155">
        <f>'[14]Daily Roster'!$V112</f>
        <v>0</v>
      </c>
      <c r="W112" s="155">
        <f>'[14]Daily Roster'!$W112</f>
        <v>0</v>
      </c>
      <c r="X112" s="155">
        <f>'[14]Daily Roster'!$X112</f>
        <v>0</v>
      </c>
      <c r="Y112" s="155">
        <f>'[14]Daily Roster'!$Y112</f>
        <v>0</v>
      </c>
      <c r="Z112" s="155">
        <f>'[14]Daily Roster'!$Z112</f>
        <v>0</v>
      </c>
    </row>
    <row r="113" spans="1:26" x14ac:dyDescent="0.3">
      <c r="A113" s="149">
        <v>43621</v>
      </c>
      <c r="B113" t="s">
        <v>2</v>
      </c>
      <c r="C113" s="154" t="str">
        <f>'[14]Daily Roster'!$C113</f>
        <v>qq</v>
      </c>
      <c r="D113" s="154">
        <f>'[14]Daily Roster'!$D113</f>
        <v>0</v>
      </c>
      <c r="E113" s="154">
        <f>'[14]Daily Roster'!$E113</f>
        <v>0</v>
      </c>
      <c r="F113" s="154">
        <f>'[14]Daily Roster'!$F113</f>
        <v>0</v>
      </c>
      <c r="G113" s="154" t="str">
        <f>'[14]Daily Roster'!$G113</f>
        <v>qq</v>
      </c>
      <c r="H113" s="154">
        <f>'[14]Daily Roster'!$H113</f>
        <v>0</v>
      </c>
      <c r="I113" s="154">
        <f>'[14]Daily Roster'!$I113</f>
        <v>0</v>
      </c>
      <c r="J113" s="154">
        <f>'[14]Daily Roster'!$J113</f>
        <v>0</v>
      </c>
      <c r="K113" s="154">
        <f>'[14]Daily Roster'!$K113</f>
        <v>0</v>
      </c>
      <c r="L113" s="154" t="str">
        <f>'[14]Daily Roster'!$L113</f>
        <v>J.Do</v>
      </c>
      <c r="M113" s="155" t="str">
        <f>'[14]Daily Roster'!$M113</f>
        <v>A.Truong</v>
      </c>
      <c r="N113" s="155" t="str">
        <f>'[14]Daily Roster'!$N113</f>
        <v>qq</v>
      </c>
      <c r="O113" s="155" t="str">
        <f>'[14]Daily Roster'!$O113</f>
        <v>Mohammed</v>
      </c>
      <c r="P113" s="155" t="str">
        <f>'[14]Daily Roster'!$P113</f>
        <v>Meghana</v>
      </c>
      <c r="Q113" s="155" t="str">
        <f>'[14]Daily Roster'!$Q113</f>
        <v>M.Nguyen</v>
      </c>
      <c r="R113" s="155" t="str">
        <f>'[14]Daily Roster'!$R113</f>
        <v>Phuong</v>
      </c>
      <c r="S113" s="155">
        <f>'[14]Daily Roster'!$S113</f>
        <v>0</v>
      </c>
      <c r="T113" s="155">
        <f>'[14]Daily Roster'!$T113</f>
        <v>0</v>
      </c>
      <c r="U113" s="155">
        <f>'[14]Daily Roster'!$U113</f>
        <v>0</v>
      </c>
      <c r="V113" s="155">
        <f>'[14]Daily Roster'!$V113</f>
        <v>0</v>
      </c>
      <c r="W113" s="155">
        <f>'[14]Daily Roster'!$W113</f>
        <v>0</v>
      </c>
      <c r="X113" s="155">
        <f>'[14]Daily Roster'!$X113</f>
        <v>0</v>
      </c>
      <c r="Y113" s="155">
        <f>'[14]Daily Roster'!$Y113</f>
        <v>0</v>
      </c>
      <c r="Z113" s="155">
        <f>'[14]Daily Roster'!$Z113</f>
        <v>0</v>
      </c>
    </row>
    <row r="114" spans="1:26" x14ac:dyDescent="0.3">
      <c r="A114" s="149">
        <v>43622</v>
      </c>
      <c r="B114" t="s">
        <v>3</v>
      </c>
      <c r="C114" s="154" t="str">
        <f>'[14]Daily Roster'!$C114</f>
        <v>qq</v>
      </c>
      <c r="D114" s="154">
        <f>'[14]Daily Roster'!$D114</f>
        <v>0</v>
      </c>
      <c r="E114" s="154">
        <f>'[14]Daily Roster'!$E114</f>
        <v>0</v>
      </c>
      <c r="F114" s="154">
        <f>'[14]Daily Roster'!$F114</f>
        <v>0</v>
      </c>
      <c r="G114" s="154" t="str">
        <f>'[14]Daily Roster'!$G114</f>
        <v>qq</v>
      </c>
      <c r="H114" s="154">
        <f>'[14]Daily Roster'!$H114</f>
        <v>0</v>
      </c>
      <c r="I114" s="154">
        <f>'[14]Daily Roster'!$I114</f>
        <v>0</v>
      </c>
      <c r="J114" s="154">
        <f>'[14]Daily Roster'!$J114</f>
        <v>0</v>
      </c>
      <c r="K114" s="154">
        <f>'[14]Daily Roster'!$K114</f>
        <v>0</v>
      </c>
      <c r="L114" s="154">
        <f>'[14]Daily Roster'!$L114</f>
        <v>0</v>
      </c>
      <c r="M114" s="155" t="str">
        <f>'[14]Daily Roster'!$M114</f>
        <v>A.Truong</v>
      </c>
      <c r="N114" s="155" t="str">
        <f>'[14]Daily Roster'!$N114</f>
        <v>qq</v>
      </c>
      <c r="O114" s="155" t="str">
        <f>'[14]Daily Roster'!$O114</f>
        <v>Mohammed</v>
      </c>
      <c r="P114" s="155" t="str">
        <f>'[14]Daily Roster'!$P114</f>
        <v>Meghana</v>
      </c>
      <c r="Q114" s="155" t="str">
        <f>'[14]Daily Roster'!$Q114</f>
        <v>M.Nguyen</v>
      </c>
      <c r="R114" s="155" t="str">
        <f>'[14]Daily Roster'!$R114</f>
        <v>Phuong</v>
      </c>
      <c r="S114" s="155">
        <f>'[14]Daily Roster'!$S114</f>
        <v>0</v>
      </c>
      <c r="T114" s="155">
        <f>'[14]Daily Roster'!$T114</f>
        <v>0</v>
      </c>
      <c r="U114" s="155" t="str">
        <f>'[14]Daily Roster'!$U114</f>
        <v>A.Tran</v>
      </c>
      <c r="V114" s="155">
        <f>'[14]Daily Roster'!$V114</f>
        <v>0</v>
      </c>
      <c r="W114" s="155">
        <f>'[14]Daily Roster'!$W114</f>
        <v>0</v>
      </c>
      <c r="X114" s="155">
        <f>'[14]Daily Roster'!$X114</f>
        <v>0</v>
      </c>
      <c r="Y114" s="155">
        <f>'[14]Daily Roster'!$Y114</f>
        <v>0</v>
      </c>
      <c r="Z114" s="155">
        <f>'[14]Daily Roster'!$Z114</f>
        <v>0</v>
      </c>
    </row>
    <row r="115" spans="1:26" x14ac:dyDescent="0.3">
      <c r="A115" s="149">
        <v>43623</v>
      </c>
      <c r="B115" t="s">
        <v>4</v>
      </c>
      <c r="C115" s="154" t="str">
        <f>'[14]Daily Roster'!$C115</f>
        <v>qq</v>
      </c>
      <c r="D115" s="154">
        <f>'[14]Daily Roster'!$D115</f>
        <v>0</v>
      </c>
      <c r="E115" s="154">
        <f>'[14]Daily Roster'!$E115</f>
        <v>0</v>
      </c>
      <c r="F115" s="154">
        <f>'[14]Daily Roster'!$F115</f>
        <v>0</v>
      </c>
      <c r="G115" s="154" t="str">
        <f>'[14]Daily Roster'!$G115</f>
        <v>qq</v>
      </c>
      <c r="H115" s="154">
        <f>'[14]Daily Roster'!$H115</f>
        <v>0</v>
      </c>
      <c r="I115" s="154">
        <f>'[14]Daily Roster'!$I115</f>
        <v>0</v>
      </c>
      <c r="J115" s="154">
        <f>'[14]Daily Roster'!$J115</f>
        <v>0</v>
      </c>
      <c r="K115" s="154">
        <f>'[14]Daily Roster'!$K115</f>
        <v>0</v>
      </c>
      <c r="L115" s="154">
        <f>'[14]Daily Roster'!$L115</f>
        <v>0</v>
      </c>
      <c r="M115" s="155" t="str">
        <f>'[14]Daily Roster'!$M115</f>
        <v>A.Truong</v>
      </c>
      <c r="N115" s="155" t="str">
        <f>'[14]Daily Roster'!$N115</f>
        <v>qq</v>
      </c>
      <c r="O115" s="155" t="str">
        <f>'[14]Daily Roster'!$O115</f>
        <v>Mohammed</v>
      </c>
      <c r="P115" s="155" t="str">
        <f>'[14]Daily Roster'!$P115</f>
        <v>Meghana</v>
      </c>
      <c r="Q115" s="155" t="str">
        <f>'[14]Daily Roster'!$Q115</f>
        <v>M.Nguyen</v>
      </c>
      <c r="R115" s="155" t="str">
        <f>'[14]Daily Roster'!$R115</f>
        <v>Phuong</v>
      </c>
      <c r="S115" s="155">
        <f>'[14]Daily Roster'!$S115</f>
        <v>0</v>
      </c>
      <c r="T115" s="155" t="str">
        <f>'[14]Daily Roster'!$T115</f>
        <v>Eugene</v>
      </c>
      <c r="U115" s="155">
        <f>'[14]Daily Roster'!$U115</f>
        <v>0</v>
      </c>
      <c r="V115" s="155">
        <f>'[14]Daily Roster'!$V115</f>
        <v>0</v>
      </c>
      <c r="W115" s="155">
        <f>'[14]Daily Roster'!$W115</f>
        <v>0</v>
      </c>
      <c r="X115" s="155">
        <f>'[14]Daily Roster'!$X115</f>
        <v>0</v>
      </c>
      <c r="Y115" s="155">
        <f>'[14]Daily Roster'!$Y115</f>
        <v>0</v>
      </c>
      <c r="Z115" s="155">
        <f>'[14]Daily Roster'!$Z115</f>
        <v>0</v>
      </c>
    </row>
    <row r="116" spans="1:26" x14ac:dyDescent="0.3">
      <c r="A116" s="149">
        <v>43626</v>
      </c>
      <c r="B116" t="s">
        <v>5</v>
      </c>
      <c r="C116" s="154" t="str">
        <f>'[14]Daily Roster'!$C116</f>
        <v>Public Holiday</v>
      </c>
      <c r="D116" s="154">
        <f>'[14]Daily Roster'!$D116</f>
        <v>0</v>
      </c>
      <c r="E116" s="154">
        <f>'[14]Daily Roster'!$E116</f>
        <v>0</v>
      </c>
      <c r="F116" s="154">
        <f>'[14]Daily Roster'!$F116</f>
        <v>0</v>
      </c>
      <c r="G116" s="154" t="str">
        <f>'[14]Daily Roster'!$G116</f>
        <v>Public holiday</v>
      </c>
      <c r="H116" s="154">
        <f>'[14]Daily Roster'!$H116</f>
        <v>0</v>
      </c>
      <c r="I116" s="154">
        <f>'[14]Daily Roster'!$I116</f>
        <v>0</v>
      </c>
      <c r="J116" s="154">
        <f>'[14]Daily Roster'!$J116</f>
        <v>0</v>
      </c>
      <c r="K116" s="154">
        <f>'[14]Daily Roster'!$K116</f>
        <v>0</v>
      </c>
      <c r="L116" s="154">
        <f>'[14]Daily Roster'!$L116</f>
        <v>0</v>
      </c>
      <c r="M116" s="155" t="str">
        <f>'[14]Daily Roster'!$M116</f>
        <v>A.Truong</v>
      </c>
      <c r="N116" s="155" t="str">
        <f>'[14]Daily Roster'!$N116</f>
        <v>qq</v>
      </c>
      <c r="O116" s="155" t="str">
        <f>'[14]Daily Roster'!$O116</f>
        <v>Mohammed</v>
      </c>
      <c r="P116" s="155" t="str">
        <f>'[14]Daily Roster'!$P116</f>
        <v>Meghana</v>
      </c>
      <c r="Q116" s="155" t="str">
        <f>'[14]Daily Roster'!$Q116</f>
        <v>M.Nguyen</v>
      </c>
      <c r="R116" s="155" t="str">
        <f>'[14]Daily Roster'!$R116</f>
        <v>qq</v>
      </c>
      <c r="S116" s="155">
        <f>'[14]Daily Roster'!$S116</f>
        <v>0</v>
      </c>
      <c r="T116" s="155" t="str">
        <f>'[14]Daily Roster'!$T116</f>
        <v>Eugene</v>
      </c>
      <c r="U116" s="155">
        <f>'[14]Daily Roster'!$U116</f>
        <v>0</v>
      </c>
      <c r="V116" s="155">
        <f>'[14]Daily Roster'!$V116</f>
        <v>0</v>
      </c>
      <c r="W116" s="155">
        <f>'[14]Daily Roster'!$W116</f>
        <v>0</v>
      </c>
      <c r="X116" s="155">
        <f>'[14]Daily Roster'!$X116</f>
        <v>0</v>
      </c>
      <c r="Y116" s="155">
        <f>'[14]Daily Roster'!$Y116</f>
        <v>0</v>
      </c>
      <c r="Z116" s="155">
        <f>'[14]Daily Roster'!$Z116</f>
        <v>0</v>
      </c>
    </row>
    <row r="117" spans="1:26" x14ac:dyDescent="0.3">
      <c r="A117" s="149">
        <v>43627</v>
      </c>
      <c r="B117" t="s">
        <v>1</v>
      </c>
      <c r="C117" s="154" t="str">
        <f>'[14]Daily Roster'!$C117</f>
        <v>A.Tran</v>
      </c>
      <c r="D117" s="154">
        <f>'[14]Daily Roster'!$D117</f>
        <v>0</v>
      </c>
      <c r="E117" s="154">
        <f>'[14]Daily Roster'!$E117</f>
        <v>0</v>
      </c>
      <c r="F117" s="154">
        <f>'[14]Daily Roster'!$F117</f>
        <v>0</v>
      </c>
      <c r="G117" s="154" t="str">
        <f>'[14]Daily Roster'!$G117</f>
        <v>qq</v>
      </c>
      <c r="H117" s="154">
        <f>'[14]Daily Roster'!$H117</f>
        <v>0</v>
      </c>
      <c r="I117" s="154">
        <f>'[14]Daily Roster'!$I117</f>
        <v>0</v>
      </c>
      <c r="J117" s="154">
        <f>'[14]Daily Roster'!$J117</f>
        <v>0</v>
      </c>
      <c r="K117" s="154">
        <f>'[14]Daily Roster'!$K117</f>
        <v>0</v>
      </c>
      <c r="L117" s="154">
        <f>'[14]Daily Roster'!$L117</f>
        <v>0</v>
      </c>
      <c r="M117" s="155" t="str">
        <f>'[14]Daily Roster'!$M117</f>
        <v>A.Truong</v>
      </c>
      <c r="N117" s="155" t="str">
        <f>'[14]Daily Roster'!$N117</f>
        <v>qq</v>
      </c>
      <c r="O117" s="155" t="str">
        <f>'[14]Daily Roster'!$O117</f>
        <v>Mohammed</v>
      </c>
      <c r="P117" s="155" t="str">
        <f>'[14]Daily Roster'!$P117</f>
        <v>Meghana</v>
      </c>
      <c r="Q117" s="155" t="str">
        <f>'[14]Daily Roster'!$Q117</f>
        <v>M.Nguyen</v>
      </c>
      <c r="R117" s="155" t="str">
        <f>'[14]Daily Roster'!$R117</f>
        <v>qq</v>
      </c>
      <c r="S117" s="155">
        <f>'[14]Daily Roster'!$S117</f>
        <v>0</v>
      </c>
      <c r="T117" s="155">
        <f>'[14]Daily Roster'!$T117</f>
        <v>0</v>
      </c>
      <c r="U117" s="155">
        <f>'[14]Daily Roster'!$U117</f>
        <v>0</v>
      </c>
      <c r="V117" s="155">
        <f>'[14]Daily Roster'!$V117</f>
        <v>0</v>
      </c>
      <c r="W117" s="155">
        <f>'[14]Daily Roster'!$W117</f>
        <v>0</v>
      </c>
      <c r="X117" s="155">
        <f>'[14]Daily Roster'!$X117</f>
        <v>0</v>
      </c>
      <c r="Y117" s="155">
        <f>'[14]Daily Roster'!$Y117</f>
        <v>0</v>
      </c>
      <c r="Z117" s="155">
        <f>'[14]Daily Roster'!$Z117</f>
        <v>0</v>
      </c>
    </row>
    <row r="118" spans="1:26" x14ac:dyDescent="0.3">
      <c r="A118" s="149">
        <v>43628</v>
      </c>
      <c r="B118" t="s">
        <v>2</v>
      </c>
      <c r="C118" s="154" t="str">
        <f>'[14]Daily Roster'!$C118</f>
        <v>Sam</v>
      </c>
      <c r="D118" s="154">
        <f>'[14]Daily Roster'!$D118</f>
        <v>0</v>
      </c>
      <c r="E118" s="154">
        <f>'[14]Daily Roster'!$E118</f>
        <v>0</v>
      </c>
      <c r="F118" s="154">
        <f>'[14]Daily Roster'!$F118</f>
        <v>0</v>
      </c>
      <c r="G118" s="154" t="str">
        <f>'[14]Daily Roster'!$G118</f>
        <v>V.Mai</v>
      </c>
      <c r="H118" s="154">
        <f>'[14]Daily Roster'!$H118</f>
        <v>0</v>
      </c>
      <c r="I118" s="154">
        <f>'[14]Daily Roster'!$I118</f>
        <v>0</v>
      </c>
      <c r="J118" s="154">
        <f>'[14]Daily Roster'!$J118</f>
        <v>0</v>
      </c>
      <c r="K118" s="154">
        <f>'[14]Daily Roster'!$K118</f>
        <v>0</v>
      </c>
      <c r="L118" s="154">
        <f>'[14]Daily Roster'!$L118</f>
        <v>0</v>
      </c>
      <c r="M118" s="155" t="str">
        <f>'[14]Daily Roster'!$M118</f>
        <v>A.Truong</v>
      </c>
      <c r="N118" s="155" t="str">
        <f>'[14]Daily Roster'!$N118</f>
        <v>qq</v>
      </c>
      <c r="O118" s="155" t="str">
        <f>'[14]Daily Roster'!$O118</f>
        <v>Mohammed</v>
      </c>
      <c r="P118" s="155" t="str">
        <f>'[14]Daily Roster'!$P118</f>
        <v>Meghana</v>
      </c>
      <c r="Q118" s="155" t="str">
        <f>'[14]Daily Roster'!$Q118</f>
        <v>M.Nguyen</v>
      </c>
      <c r="R118" s="155" t="str">
        <f>'[14]Daily Roster'!$R118</f>
        <v>Phuong</v>
      </c>
      <c r="S118" s="155">
        <f>'[14]Daily Roster'!$S118</f>
        <v>0</v>
      </c>
      <c r="T118" s="155">
        <f>'[14]Daily Roster'!$T118</f>
        <v>0</v>
      </c>
      <c r="U118" s="155">
        <f>'[14]Daily Roster'!$U118</f>
        <v>0</v>
      </c>
      <c r="V118" s="155">
        <f>'[14]Daily Roster'!$V118</f>
        <v>0</v>
      </c>
      <c r="W118" s="155">
        <f>'[14]Daily Roster'!$W118</f>
        <v>0</v>
      </c>
      <c r="X118" s="155">
        <f>'[14]Daily Roster'!$X118</f>
        <v>0</v>
      </c>
      <c r="Y118" s="155">
        <f>'[14]Daily Roster'!$Y118</f>
        <v>0</v>
      </c>
      <c r="Z118" s="155">
        <f>'[14]Daily Roster'!$Z118</f>
        <v>0</v>
      </c>
    </row>
    <row r="119" spans="1:26" x14ac:dyDescent="0.3">
      <c r="A119" s="149">
        <v>43629</v>
      </c>
      <c r="B119" t="s">
        <v>3</v>
      </c>
      <c r="C119" s="154" t="str">
        <f>'[14]Daily Roster'!$C119</f>
        <v>Sam</v>
      </c>
      <c r="D119" s="154">
        <f>'[14]Daily Roster'!$D119</f>
        <v>0</v>
      </c>
      <c r="E119" s="154">
        <f>'[14]Daily Roster'!$E119</f>
        <v>0</v>
      </c>
      <c r="F119" s="154">
        <f>'[14]Daily Roster'!$F119</f>
        <v>0</v>
      </c>
      <c r="G119" s="154" t="str">
        <f>'[14]Daily Roster'!$G119</f>
        <v>V.Mai</v>
      </c>
      <c r="H119" s="154">
        <f>'[14]Daily Roster'!$H119</f>
        <v>0</v>
      </c>
      <c r="I119" s="154">
        <f>'[14]Daily Roster'!$I119</f>
        <v>0</v>
      </c>
      <c r="J119" s="154">
        <f>'[14]Daily Roster'!$J119</f>
        <v>0</v>
      </c>
      <c r="K119" s="154">
        <f>'[14]Daily Roster'!$K119</f>
        <v>0</v>
      </c>
      <c r="L119" s="154">
        <f>'[14]Daily Roster'!$L119</f>
        <v>0</v>
      </c>
      <c r="M119" s="155" t="str">
        <f>'[14]Daily Roster'!$M119</f>
        <v>A.Truong</v>
      </c>
      <c r="N119" s="155" t="str">
        <f>'[14]Daily Roster'!$N119</f>
        <v>qq</v>
      </c>
      <c r="O119" s="155" t="str">
        <f>'[14]Daily Roster'!$O119</f>
        <v>Mohammed</v>
      </c>
      <c r="P119" s="155" t="str">
        <f>'[14]Daily Roster'!$P119</f>
        <v>Meghana</v>
      </c>
      <c r="Q119" s="155" t="str">
        <f>'[14]Daily Roster'!$Q119</f>
        <v>M.Nguyen</v>
      </c>
      <c r="R119" s="155" t="str">
        <f>'[14]Daily Roster'!$R119</f>
        <v>Phuong</v>
      </c>
      <c r="S119" s="155">
        <f>'[14]Daily Roster'!$S119</f>
        <v>0</v>
      </c>
      <c r="T119" s="155" t="str">
        <f>'[14]Daily Roster'!$T119</f>
        <v>Eugene</v>
      </c>
      <c r="U119" s="155" t="str">
        <f>'[14]Daily Roster'!$U119</f>
        <v>A.Tran</v>
      </c>
      <c r="V119" s="155">
        <f>'[14]Daily Roster'!$V119</f>
        <v>0</v>
      </c>
      <c r="W119" s="155">
        <f>'[14]Daily Roster'!$W119</f>
        <v>0</v>
      </c>
      <c r="X119" s="155">
        <f>'[14]Daily Roster'!$X119</f>
        <v>0</v>
      </c>
      <c r="Y119" s="155">
        <f>'[14]Daily Roster'!$Y119</f>
        <v>0</v>
      </c>
      <c r="Z119" s="155">
        <f>'[14]Daily Roster'!$Z119</f>
        <v>0</v>
      </c>
    </row>
    <row r="120" spans="1:26" x14ac:dyDescent="0.3">
      <c r="A120" s="149">
        <v>43630</v>
      </c>
      <c r="B120" t="s">
        <v>4</v>
      </c>
      <c r="C120" s="154" t="str">
        <f>'[14]Daily Roster'!$C120</f>
        <v>Sam</v>
      </c>
      <c r="D120" s="154">
        <f>'[14]Daily Roster'!$D120</f>
        <v>0</v>
      </c>
      <c r="E120" s="154">
        <f>'[14]Daily Roster'!$E120</f>
        <v>0</v>
      </c>
      <c r="F120" s="154">
        <f>'[14]Daily Roster'!$F120</f>
        <v>0</v>
      </c>
      <c r="G120" s="154" t="str">
        <f>'[14]Daily Roster'!$G120</f>
        <v>qq</v>
      </c>
      <c r="H120" s="154">
        <f>'[14]Daily Roster'!$H120</f>
        <v>0</v>
      </c>
      <c r="I120" s="154">
        <f>'[14]Daily Roster'!$I120</f>
        <v>0</v>
      </c>
      <c r="J120" s="154">
        <f>'[14]Daily Roster'!$J120</f>
        <v>0</v>
      </c>
      <c r="K120" s="154">
        <f>'[14]Daily Roster'!$K120</f>
        <v>0</v>
      </c>
      <c r="L120" s="154">
        <f>'[14]Daily Roster'!$L120</f>
        <v>0</v>
      </c>
      <c r="M120" s="155" t="str">
        <f>'[14]Daily Roster'!$M120</f>
        <v>A.Truong</v>
      </c>
      <c r="N120" s="155" t="str">
        <f>'[14]Daily Roster'!$N120</f>
        <v>qq</v>
      </c>
      <c r="O120" s="155" t="str">
        <f>'[14]Daily Roster'!$O120</f>
        <v>Mohammed</v>
      </c>
      <c r="P120" s="155" t="str">
        <f>'[14]Daily Roster'!$P120</f>
        <v>Meghana</v>
      </c>
      <c r="Q120" s="155" t="str">
        <f>'[14]Daily Roster'!$Q120</f>
        <v>M.Nguyen</v>
      </c>
      <c r="R120" s="155" t="str">
        <f>'[14]Daily Roster'!$R120</f>
        <v>Phuong</v>
      </c>
      <c r="S120" s="155">
        <f>'[14]Daily Roster'!$S120</f>
        <v>0</v>
      </c>
      <c r="T120" s="155" t="str">
        <f>'[14]Daily Roster'!$T120</f>
        <v>Eugene</v>
      </c>
      <c r="U120" s="155" t="str">
        <f>'[14]Daily Roster'!$U120</f>
        <v>Golriz</v>
      </c>
      <c r="V120" s="155">
        <f>'[14]Daily Roster'!$V120</f>
        <v>0</v>
      </c>
      <c r="W120" s="155">
        <f>'[14]Daily Roster'!$W120</f>
        <v>0</v>
      </c>
      <c r="X120" s="155">
        <f>'[14]Daily Roster'!$X120</f>
        <v>0</v>
      </c>
      <c r="Y120" s="155">
        <f>'[14]Daily Roster'!$Y120</f>
        <v>0</v>
      </c>
      <c r="Z120" s="155">
        <f>'[14]Daily Roster'!$Z120</f>
        <v>0</v>
      </c>
    </row>
    <row r="121" spans="1:26" x14ac:dyDescent="0.3">
      <c r="A121" s="149">
        <v>43633</v>
      </c>
      <c r="B121" t="s">
        <v>5</v>
      </c>
      <c r="C121" s="154" t="str">
        <f>'[14]Daily Roster'!$C121</f>
        <v>Sam</v>
      </c>
      <c r="D121" s="154">
        <f>'[14]Daily Roster'!$D121</f>
        <v>0</v>
      </c>
      <c r="E121" s="154">
        <f>'[14]Daily Roster'!$E121</f>
        <v>0</v>
      </c>
      <c r="F121" s="154">
        <f>'[14]Daily Roster'!$F121</f>
        <v>0</v>
      </c>
      <c r="G121" s="154" t="str">
        <f>'[14]Daily Roster'!$G121</f>
        <v>Meng</v>
      </c>
      <c r="H121" s="154">
        <f>'[14]Daily Roster'!$H121</f>
        <v>0</v>
      </c>
      <c r="I121" s="154">
        <f>'[14]Daily Roster'!$I121</f>
        <v>0</v>
      </c>
      <c r="J121" s="154">
        <f>'[14]Daily Roster'!$J121</f>
        <v>0</v>
      </c>
      <c r="K121" s="154">
        <f>'[14]Daily Roster'!$K121</f>
        <v>0</v>
      </c>
      <c r="L121" s="154">
        <f>'[14]Daily Roster'!$L121</f>
        <v>0</v>
      </c>
      <c r="M121" s="155" t="str">
        <f>'[14]Daily Roster'!$M121</f>
        <v>A.Truong</v>
      </c>
      <c r="N121" s="155" t="str">
        <f>'[14]Daily Roster'!$N121</f>
        <v>qq</v>
      </c>
      <c r="O121" s="155" t="str">
        <f>'[14]Daily Roster'!$O121</f>
        <v>Mohammed</v>
      </c>
      <c r="P121" s="155" t="str">
        <f>'[14]Daily Roster'!$P121</f>
        <v>Meghana</v>
      </c>
      <c r="Q121" s="155" t="str">
        <f>'[14]Daily Roster'!$Q121</f>
        <v>M.Nguyen</v>
      </c>
      <c r="R121" s="155" t="str">
        <f>'[14]Daily Roster'!$R121</f>
        <v>qq</v>
      </c>
      <c r="S121" s="155">
        <f>'[14]Daily Roster'!$S121</f>
        <v>0</v>
      </c>
      <c r="T121" s="155" t="str">
        <f>'[14]Daily Roster'!$T121</f>
        <v>Eugene</v>
      </c>
      <c r="U121" s="155">
        <f>'[14]Daily Roster'!$U121</f>
        <v>0</v>
      </c>
      <c r="V121" s="155">
        <f>'[14]Daily Roster'!$V121</f>
        <v>0</v>
      </c>
      <c r="W121" s="155">
        <f>'[14]Daily Roster'!$W121</f>
        <v>0</v>
      </c>
      <c r="X121" s="155">
        <f>'[14]Daily Roster'!$X121</f>
        <v>0</v>
      </c>
      <c r="Y121" s="155">
        <f>'[14]Daily Roster'!$Y121</f>
        <v>0</v>
      </c>
      <c r="Z121" s="155">
        <f>'[14]Daily Roster'!$Z121</f>
        <v>0</v>
      </c>
    </row>
    <row r="122" spans="1:26" x14ac:dyDescent="0.3">
      <c r="A122" s="149">
        <v>43634</v>
      </c>
      <c r="B122" t="s">
        <v>1</v>
      </c>
      <c r="C122" s="154" t="str">
        <f>'[14]Daily Roster'!$C122</f>
        <v>Sam</v>
      </c>
      <c r="D122" s="154">
        <f>'[14]Daily Roster'!$D122</f>
        <v>0</v>
      </c>
      <c r="E122" s="154">
        <f>'[14]Daily Roster'!$E122</f>
        <v>0</v>
      </c>
      <c r="F122" s="154">
        <f>'[14]Daily Roster'!$F122</f>
        <v>0</v>
      </c>
      <c r="G122" s="154" t="str">
        <f>'[14]Daily Roster'!$G122</f>
        <v>Meng</v>
      </c>
      <c r="H122" s="154">
        <f>'[14]Daily Roster'!$H122</f>
        <v>0</v>
      </c>
      <c r="I122" s="154">
        <f>'[14]Daily Roster'!$I122</f>
        <v>0</v>
      </c>
      <c r="J122" s="154">
        <f>'[14]Daily Roster'!$J122</f>
        <v>0</v>
      </c>
      <c r="K122" s="154">
        <f>'[14]Daily Roster'!$K122</f>
        <v>0</v>
      </c>
      <c r="L122" s="154">
        <f>'[14]Daily Roster'!$L122</f>
        <v>0</v>
      </c>
      <c r="M122" s="155" t="str">
        <f>'[14]Daily Roster'!$M122</f>
        <v>A.Truong</v>
      </c>
      <c r="N122" s="155" t="str">
        <f>'[14]Daily Roster'!$N122</f>
        <v>qq</v>
      </c>
      <c r="O122" s="155" t="str">
        <f>'[14]Daily Roster'!$O122</f>
        <v>Mohammed</v>
      </c>
      <c r="P122" s="155" t="str">
        <f>'[14]Daily Roster'!$P122</f>
        <v>Meghana</v>
      </c>
      <c r="Q122" s="155" t="str">
        <f>'[14]Daily Roster'!$Q122</f>
        <v>M.Nguyen</v>
      </c>
      <c r="R122" s="155" t="str">
        <f>'[14]Daily Roster'!$R122</f>
        <v>qq</v>
      </c>
      <c r="S122" s="155">
        <f>'[14]Daily Roster'!$S122</f>
        <v>0</v>
      </c>
      <c r="T122" s="155">
        <f>'[14]Daily Roster'!$T122</f>
        <v>0</v>
      </c>
      <c r="U122" s="155">
        <f>'[14]Daily Roster'!$U122</f>
        <v>0</v>
      </c>
      <c r="V122" s="155">
        <f>'[14]Daily Roster'!$V122</f>
        <v>0</v>
      </c>
      <c r="W122" s="155">
        <f>'[14]Daily Roster'!$W122</f>
        <v>0</v>
      </c>
      <c r="X122" s="155">
        <f>'[14]Daily Roster'!$X122</f>
        <v>0</v>
      </c>
      <c r="Y122" s="155">
        <f>'[14]Daily Roster'!$Y122</f>
        <v>0</v>
      </c>
      <c r="Z122" s="155">
        <f>'[14]Daily Roster'!$Z122</f>
        <v>0</v>
      </c>
    </row>
    <row r="123" spans="1:26" x14ac:dyDescent="0.3">
      <c r="A123" s="149">
        <v>43635</v>
      </c>
      <c r="B123" t="s">
        <v>2</v>
      </c>
      <c r="C123" s="154" t="str">
        <f>'[14]Daily Roster'!$C123</f>
        <v>Sam</v>
      </c>
      <c r="D123" s="154">
        <f>'[14]Daily Roster'!$D123</f>
        <v>0</v>
      </c>
      <c r="E123" s="154">
        <f>'[14]Daily Roster'!$E123</f>
        <v>0</v>
      </c>
      <c r="F123" s="154">
        <f>'[14]Daily Roster'!$F123</f>
        <v>0</v>
      </c>
      <c r="G123" s="154" t="str">
        <f>'[14]Daily Roster'!$G123</f>
        <v>V.Mai</v>
      </c>
      <c r="H123" s="154">
        <f>'[14]Daily Roster'!$H123</f>
        <v>0</v>
      </c>
      <c r="I123" s="154">
        <f>'[14]Daily Roster'!$I123</f>
        <v>0</v>
      </c>
      <c r="J123" s="154">
        <f>'[14]Daily Roster'!$J123</f>
        <v>0</v>
      </c>
      <c r="K123" s="154">
        <f>'[14]Daily Roster'!$K123</f>
        <v>0</v>
      </c>
      <c r="L123" s="154">
        <f>'[14]Daily Roster'!$L123</f>
        <v>0</v>
      </c>
      <c r="M123" s="155" t="str">
        <f>'[14]Daily Roster'!$M123</f>
        <v>A.Truong</v>
      </c>
      <c r="N123" s="155" t="str">
        <f>'[14]Daily Roster'!$N123</f>
        <v>qq</v>
      </c>
      <c r="O123" s="155" t="str">
        <f>'[14]Daily Roster'!$O123</f>
        <v>Mohammed</v>
      </c>
      <c r="P123" s="155" t="str">
        <f>'[14]Daily Roster'!$P123</f>
        <v>Meghana</v>
      </c>
      <c r="Q123" s="155" t="str">
        <f>'[14]Daily Roster'!$Q123</f>
        <v>M.Nguyen</v>
      </c>
      <c r="R123" s="155" t="str">
        <f>'[14]Daily Roster'!$R123</f>
        <v>Phuong</v>
      </c>
      <c r="S123" s="155">
        <f>'[14]Daily Roster'!$S123</f>
        <v>0</v>
      </c>
      <c r="T123" s="155">
        <f>'[14]Daily Roster'!$T123</f>
        <v>0</v>
      </c>
      <c r="U123" s="155">
        <f>'[14]Daily Roster'!$U123</f>
        <v>0</v>
      </c>
      <c r="V123" s="155">
        <f>'[14]Daily Roster'!$V123</f>
        <v>0</v>
      </c>
      <c r="W123" s="155">
        <f>'[14]Daily Roster'!$W123</f>
        <v>0</v>
      </c>
      <c r="X123" s="155">
        <f>'[14]Daily Roster'!$X123</f>
        <v>0</v>
      </c>
      <c r="Y123" s="155">
        <f>'[14]Daily Roster'!$Y123</f>
        <v>0</v>
      </c>
      <c r="Z123" s="155">
        <f>'[14]Daily Roster'!$Z123</f>
        <v>0</v>
      </c>
    </row>
    <row r="124" spans="1:26" x14ac:dyDescent="0.3">
      <c r="A124" s="149">
        <v>43636</v>
      </c>
      <c r="B124" t="s">
        <v>3</v>
      </c>
      <c r="C124" s="154" t="str">
        <f>'[14]Daily Roster'!$C124</f>
        <v>Sam</v>
      </c>
      <c r="D124" s="154">
        <f>'[14]Daily Roster'!$D124</f>
        <v>0</v>
      </c>
      <c r="E124" s="154">
        <f>'[14]Daily Roster'!$E124</f>
        <v>0</v>
      </c>
      <c r="F124" s="154">
        <f>'[14]Daily Roster'!$F124</f>
        <v>0</v>
      </c>
      <c r="G124" s="154" t="str">
        <f>'[14]Daily Roster'!$G124</f>
        <v>V.Mai</v>
      </c>
      <c r="H124" s="154">
        <f>'[14]Daily Roster'!$H124</f>
        <v>0</v>
      </c>
      <c r="I124" s="154">
        <f>'[14]Daily Roster'!$I124</f>
        <v>0</v>
      </c>
      <c r="J124" s="154">
        <f>'[14]Daily Roster'!$J124</f>
        <v>0</v>
      </c>
      <c r="K124" s="154">
        <f>'[14]Daily Roster'!$K124</f>
        <v>0</v>
      </c>
      <c r="L124" s="154">
        <f>'[14]Daily Roster'!$L124</f>
        <v>0</v>
      </c>
      <c r="M124" s="155" t="str">
        <f>'[14]Daily Roster'!$M124</f>
        <v>A.Truong</v>
      </c>
      <c r="N124" s="155" t="str">
        <f>'[14]Daily Roster'!$N124</f>
        <v>qq</v>
      </c>
      <c r="O124" s="155" t="str">
        <f>'[14]Daily Roster'!$O124</f>
        <v>Mohammed</v>
      </c>
      <c r="P124" s="155" t="str">
        <f>'[14]Daily Roster'!$P124</f>
        <v>Meghana</v>
      </c>
      <c r="Q124" s="155" t="str">
        <f>'[14]Daily Roster'!$Q124</f>
        <v>M.Nguyen</v>
      </c>
      <c r="R124" s="155" t="str">
        <f>'[14]Daily Roster'!$R124</f>
        <v>Phuong</v>
      </c>
      <c r="S124" s="155">
        <f>'[14]Daily Roster'!$S124</f>
        <v>0</v>
      </c>
      <c r="T124" s="155">
        <f>'[14]Daily Roster'!$T124</f>
        <v>0</v>
      </c>
      <c r="U124" s="155" t="str">
        <f>'[14]Daily Roster'!$U124</f>
        <v>A.Tran</v>
      </c>
      <c r="V124" s="155">
        <f>'[14]Daily Roster'!$V124</f>
        <v>0</v>
      </c>
      <c r="W124" s="155">
        <f>'[14]Daily Roster'!$W124</f>
        <v>0</v>
      </c>
      <c r="X124" s="155">
        <f>'[14]Daily Roster'!$X124</f>
        <v>0</v>
      </c>
      <c r="Y124" s="155">
        <f>'[14]Daily Roster'!$Y124</f>
        <v>0</v>
      </c>
      <c r="Z124" s="155">
        <f>'[14]Daily Roster'!$Z124</f>
        <v>0</v>
      </c>
    </row>
    <row r="125" spans="1:26" x14ac:dyDescent="0.3">
      <c r="A125" s="149">
        <v>43637</v>
      </c>
      <c r="B125" t="s">
        <v>4</v>
      </c>
      <c r="C125" s="154" t="str">
        <f>'[14]Daily Roster'!$C125</f>
        <v>Sam</v>
      </c>
      <c r="D125" s="154">
        <f>'[14]Daily Roster'!$D125</f>
        <v>0</v>
      </c>
      <c r="E125" s="154">
        <f>'[14]Daily Roster'!$E125</f>
        <v>0</v>
      </c>
      <c r="F125" s="154">
        <f>'[14]Daily Roster'!$F125</f>
        <v>0</v>
      </c>
      <c r="G125" s="154" t="str">
        <f>'[14]Daily Roster'!$G125</f>
        <v>V.Mai</v>
      </c>
      <c r="H125" s="154">
        <f>'[14]Daily Roster'!$H125</f>
        <v>0</v>
      </c>
      <c r="I125" s="154">
        <f>'[14]Daily Roster'!$I125</f>
        <v>0</v>
      </c>
      <c r="J125" s="154">
        <f>'[14]Daily Roster'!$J125</f>
        <v>0</v>
      </c>
      <c r="K125" s="154">
        <f>'[14]Daily Roster'!$K125</f>
        <v>0</v>
      </c>
      <c r="L125" s="154">
        <f>'[14]Daily Roster'!$L125</f>
        <v>0</v>
      </c>
      <c r="M125" s="155" t="str">
        <f>'[14]Daily Roster'!$M125</f>
        <v>A.Truong</v>
      </c>
      <c r="N125" s="155" t="str">
        <f>'[14]Daily Roster'!$N125</f>
        <v>qq</v>
      </c>
      <c r="O125" s="155" t="str">
        <f>'[14]Daily Roster'!$O125</f>
        <v>Mohammed</v>
      </c>
      <c r="P125" s="155" t="str">
        <f>'[14]Daily Roster'!$P125</f>
        <v>Meghana</v>
      </c>
      <c r="Q125" s="155" t="str">
        <f>'[14]Daily Roster'!$Q125</f>
        <v>M.Nguyen</v>
      </c>
      <c r="R125" s="155" t="str">
        <f>'[14]Daily Roster'!$R125</f>
        <v>Phuong</v>
      </c>
      <c r="S125" s="155">
        <f>'[14]Daily Roster'!$S125</f>
        <v>0</v>
      </c>
      <c r="T125" s="155" t="str">
        <f>'[14]Daily Roster'!$T125</f>
        <v>Eugene</v>
      </c>
      <c r="U125" s="155">
        <f>'[14]Daily Roster'!$U125</f>
        <v>0</v>
      </c>
      <c r="V125" s="155">
        <f>'[14]Daily Roster'!$V125</f>
        <v>0</v>
      </c>
      <c r="W125" s="155">
        <f>'[14]Daily Roster'!$W125</f>
        <v>0</v>
      </c>
      <c r="X125" s="155">
        <f>'[14]Daily Roster'!$X125</f>
        <v>0</v>
      </c>
      <c r="Y125" s="155">
        <f>'[14]Daily Roster'!$Y125</f>
        <v>0</v>
      </c>
      <c r="Z125" s="155">
        <f>'[14]Daily Roster'!$Z125</f>
        <v>0</v>
      </c>
    </row>
    <row r="126" spans="1:26" x14ac:dyDescent="0.3">
      <c r="A126" s="149">
        <v>43640</v>
      </c>
      <c r="B126" t="s">
        <v>5</v>
      </c>
      <c r="C126" s="154" t="str">
        <f>'[14]Daily Roster'!$C126</f>
        <v>Phil</v>
      </c>
      <c r="D126" s="154">
        <f>'[14]Daily Roster'!$D126</f>
        <v>0</v>
      </c>
      <c r="E126" s="154">
        <f>'[14]Daily Roster'!$E126</f>
        <v>0</v>
      </c>
      <c r="F126" s="154">
        <f>'[14]Daily Roster'!$F126</f>
        <v>0</v>
      </c>
      <c r="G126" s="154" t="str">
        <f>'[14]Daily Roster'!$G126</f>
        <v>Meng</v>
      </c>
      <c r="H126" s="154">
        <f>'[14]Daily Roster'!$H126</f>
        <v>0</v>
      </c>
      <c r="I126" s="154">
        <f>'[14]Daily Roster'!$I126</f>
        <v>0</v>
      </c>
      <c r="J126" s="154">
        <f>'[14]Daily Roster'!$J126</f>
        <v>0</v>
      </c>
      <c r="K126" s="154">
        <f>'[14]Daily Roster'!$K126</f>
        <v>0</v>
      </c>
      <c r="L126" s="154">
        <f>'[14]Daily Roster'!$L126</f>
        <v>0</v>
      </c>
      <c r="M126" s="155" t="str">
        <f>'[14]Daily Roster'!$M126</f>
        <v>A.Truong</v>
      </c>
      <c r="N126" s="155" t="str">
        <f>'[14]Daily Roster'!$N126</f>
        <v>qq</v>
      </c>
      <c r="O126" s="155" t="str">
        <f>'[14]Daily Roster'!$O126</f>
        <v>Mohammed</v>
      </c>
      <c r="P126" s="155" t="str">
        <f>'[14]Daily Roster'!$P126</f>
        <v>Meghana</v>
      </c>
      <c r="Q126" s="155" t="str">
        <f>'[14]Daily Roster'!$Q126</f>
        <v>M.Nguyen</v>
      </c>
      <c r="R126" s="155" t="str">
        <f>'[14]Daily Roster'!$R126</f>
        <v>qq</v>
      </c>
      <c r="S126" s="155">
        <f>'[14]Daily Roster'!$S126</f>
        <v>0</v>
      </c>
      <c r="T126" s="155" t="str">
        <f>'[14]Daily Roster'!$T126</f>
        <v>Eugene</v>
      </c>
      <c r="U126" s="155">
        <f>'[14]Daily Roster'!$U126</f>
        <v>0</v>
      </c>
      <c r="V126" s="155">
        <f>'[14]Daily Roster'!$V126</f>
        <v>0</v>
      </c>
      <c r="W126" s="155">
        <f>'[14]Daily Roster'!$W126</f>
        <v>0</v>
      </c>
      <c r="X126" s="155">
        <f>'[14]Daily Roster'!$X126</f>
        <v>0</v>
      </c>
      <c r="Y126" s="155">
        <f>'[14]Daily Roster'!$Y126</f>
        <v>0</v>
      </c>
      <c r="Z126" s="155">
        <f>'[14]Daily Roster'!$Z126</f>
        <v>0</v>
      </c>
    </row>
    <row r="127" spans="1:26" x14ac:dyDescent="0.3">
      <c r="A127" s="149">
        <v>43641</v>
      </c>
      <c r="B127" t="s">
        <v>1</v>
      </c>
      <c r="C127" s="154" t="str">
        <f>'[14]Daily Roster'!$C127</f>
        <v>Sam</v>
      </c>
      <c r="D127" s="154">
        <f>'[14]Daily Roster'!$D127</f>
        <v>0</v>
      </c>
      <c r="E127" s="154">
        <f>'[14]Daily Roster'!$E127</f>
        <v>0</v>
      </c>
      <c r="F127" s="154">
        <f>'[14]Daily Roster'!$F127</f>
        <v>0</v>
      </c>
      <c r="G127" s="154" t="str">
        <f>'[14]Daily Roster'!$G127</f>
        <v>Meng</v>
      </c>
      <c r="H127" s="154">
        <f>'[14]Daily Roster'!$H127</f>
        <v>0</v>
      </c>
      <c r="I127" s="154">
        <f>'[14]Daily Roster'!$I127</f>
        <v>0</v>
      </c>
      <c r="J127" s="154">
        <f>'[14]Daily Roster'!$J127</f>
        <v>0</v>
      </c>
      <c r="K127" s="154">
        <f>'[14]Daily Roster'!$K127</f>
        <v>0</v>
      </c>
      <c r="L127" s="154">
        <f>'[14]Daily Roster'!$L127</f>
        <v>0</v>
      </c>
      <c r="M127" s="155" t="str">
        <f>'[14]Daily Roster'!$M127</f>
        <v>A.Truong</v>
      </c>
      <c r="N127" s="155" t="str">
        <f>'[14]Daily Roster'!$N127</f>
        <v>qq</v>
      </c>
      <c r="O127" s="155" t="str">
        <f>'[14]Daily Roster'!$O127</f>
        <v>Mohammed</v>
      </c>
      <c r="P127" s="155" t="str">
        <f>'[14]Daily Roster'!$P127</f>
        <v>Meghana</v>
      </c>
      <c r="Q127" s="155" t="str">
        <f>'[14]Daily Roster'!$Q127</f>
        <v>M.Nguyen</v>
      </c>
      <c r="R127" s="155" t="str">
        <f>'[14]Daily Roster'!$R127</f>
        <v>qq</v>
      </c>
      <c r="S127" s="155">
        <f>'[14]Daily Roster'!$S127</f>
        <v>0</v>
      </c>
      <c r="T127" s="155">
        <f>'[14]Daily Roster'!$T127</f>
        <v>0</v>
      </c>
      <c r="U127" s="155">
        <f>'[14]Daily Roster'!$U127</f>
        <v>0</v>
      </c>
      <c r="V127" s="155">
        <f>'[14]Daily Roster'!$V127</f>
        <v>0</v>
      </c>
      <c r="W127" s="155">
        <f>'[14]Daily Roster'!$W127</f>
        <v>0</v>
      </c>
      <c r="X127" s="155">
        <f>'[14]Daily Roster'!$X127</f>
        <v>0</v>
      </c>
      <c r="Y127" s="155">
        <f>'[14]Daily Roster'!$Y127</f>
        <v>0</v>
      </c>
      <c r="Z127" s="155">
        <f>'[14]Daily Roster'!$Z127</f>
        <v>0</v>
      </c>
    </row>
    <row r="128" spans="1:26" x14ac:dyDescent="0.3">
      <c r="A128" s="149">
        <v>43642</v>
      </c>
      <c r="B128" t="s">
        <v>2</v>
      </c>
      <c r="C128" s="154" t="str">
        <f>'[14]Daily Roster'!$C128</f>
        <v>Sam</v>
      </c>
      <c r="D128" s="154">
        <f>'[14]Daily Roster'!$D128</f>
        <v>0</v>
      </c>
      <c r="E128" s="154">
        <f>'[14]Daily Roster'!$E128</f>
        <v>0</v>
      </c>
      <c r="F128" s="154">
        <f>'[14]Daily Roster'!$F128</f>
        <v>0</v>
      </c>
      <c r="G128" s="154" t="str">
        <f>'[14]Daily Roster'!$G128</f>
        <v>V.Mai</v>
      </c>
      <c r="H128" s="154">
        <f>'[14]Daily Roster'!$H128</f>
        <v>0</v>
      </c>
      <c r="I128" s="154">
        <f>'[14]Daily Roster'!$I128</f>
        <v>0</v>
      </c>
      <c r="J128" s="154">
        <f>'[14]Daily Roster'!$J128</f>
        <v>0</v>
      </c>
      <c r="K128" s="154">
        <f>'[14]Daily Roster'!$K128</f>
        <v>0</v>
      </c>
      <c r="L128" s="154">
        <f>'[14]Daily Roster'!$L128</f>
        <v>0</v>
      </c>
      <c r="M128" s="155" t="str">
        <f>'[14]Daily Roster'!$M128</f>
        <v>A.Truong</v>
      </c>
      <c r="N128" s="155" t="str">
        <f>'[14]Daily Roster'!$N128</f>
        <v>qq</v>
      </c>
      <c r="O128" s="155" t="str">
        <f>'[14]Daily Roster'!$O128</f>
        <v>Mohammed</v>
      </c>
      <c r="P128" s="155" t="str">
        <f>'[14]Daily Roster'!$P128</f>
        <v>Meghana</v>
      </c>
      <c r="Q128" s="155" t="str">
        <f>'[14]Daily Roster'!$Q128</f>
        <v>M.Nguyen</v>
      </c>
      <c r="R128" s="155" t="str">
        <f>'[14]Daily Roster'!$R128</f>
        <v>Phuong</v>
      </c>
      <c r="S128" s="155">
        <f>'[14]Daily Roster'!$S128</f>
        <v>0</v>
      </c>
      <c r="T128" s="155">
        <f>'[14]Daily Roster'!$T128</f>
        <v>0</v>
      </c>
      <c r="U128" s="155">
        <f>'[14]Daily Roster'!$U128</f>
        <v>0</v>
      </c>
      <c r="V128" s="155">
        <f>'[14]Daily Roster'!$V128</f>
        <v>0</v>
      </c>
      <c r="W128" s="155">
        <f>'[14]Daily Roster'!$W128</f>
        <v>0</v>
      </c>
      <c r="X128" s="155">
        <f>'[14]Daily Roster'!$X128</f>
        <v>0</v>
      </c>
      <c r="Y128" s="155">
        <f>'[14]Daily Roster'!$Y128</f>
        <v>0</v>
      </c>
      <c r="Z128" s="155">
        <f>'[14]Daily Roster'!$Z128</f>
        <v>0</v>
      </c>
    </row>
    <row r="129" spans="1:26" x14ac:dyDescent="0.3">
      <c r="A129" s="149">
        <v>43643</v>
      </c>
      <c r="B129" t="s">
        <v>3</v>
      </c>
      <c r="C129" s="154" t="str">
        <f>'[14]Daily Roster'!$C129</f>
        <v>Sam</v>
      </c>
      <c r="D129" s="154">
        <f>'[14]Daily Roster'!$D129</f>
        <v>0</v>
      </c>
      <c r="E129" s="154">
        <f>'[14]Daily Roster'!$E129</f>
        <v>0</v>
      </c>
      <c r="F129" s="154">
        <f>'[14]Daily Roster'!$F129</f>
        <v>0</v>
      </c>
      <c r="G129" s="154" t="str">
        <f>'[14]Daily Roster'!$G129</f>
        <v>V.Mai</v>
      </c>
      <c r="H129" s="154">
        <f>'[14]Daily Roster'!$H129</f>
        <v>0</v>
      </c>
      <c r="I129" s="154">
        <f>'[14]Daily Roster'!$I129</f>
        <v>0</v>
      </c>
      <c r="J129" s="154">
        <f>'[14]Daily Roster'!$J129</f>
        <v>0</v>
      </c>
      <c r="K129" s="154">
        <f>'[14]Daily Roster'!$K129</f>
        <v>0</v>
      </c>
      <c r="L129" s="154">
        <f>'[14]Daily Roster'!$L129</f>
        <v>0</v>
      </c>
      <c r="M129" s="155" t="str">
        <f>'[14]Daily Roster'!$M129</f>
        <v>A.Truong</v>
      </c>
      <c r="N129" s="155" t="str">
        <f>'[14]Daily Roster'!$N129</f>
        <v>qq</v>
      </c>
      <c r="O129" s="155" t="str">
        <f>'[14]Daily Roster'!$O129</f>
        <v>Mohammed</v>
      </c>
      <c r="P129" s="155" t="str">
        <f>'[14]Daily Roster'!$P129</f>
        <v>Meghana</v>
      </c>
      <c r="Q129" s="155" t="str">
        <f>'[14]Daily Roster'!$Q129</f>
        <v>M.Nguyen</v>
      </c>
      <c r="R129" s="155" t="str">
        <f>'[14]Daily Roster'!$R129</f>
        <v>Phuong</v>
      </c>
      <c r="S129" s="155">
        <f>'[14]Daily Roster'!$S129</f>
        <v>0</v>
      </c>
      <c r="T129" s="155" t="str">
        <f>'[14]Daily Roster'!$T129</f>
        <v>Eugene</v>
      </c>
      <c r="U129" s="155" t="str">
        <f>'[14]Daily Roster'!$U129</f>
        <v>A.Tran</v>
      </c>
      <c r="V129" s="155">
        <f>'[14]Daily Roster'!$V129</f>
        <v>0</v>
      </c>
      <c r="W129" s="155">
        <f>'[14]Daily Roster'!$W129</f>
        <v>0</v>
      </c>
      <c r="X129" s="155">
        <f>'[14]Daily Roster'!$X129</f>
        <v>0</v>
      </c>
      <c r="Y129" s="155">
        <f>'[14]Daily Roster'!$Y129</f>
        <v>0</v>
      </c>
      <c r="Z129" s="155">
        <f>'[14]Daily Roster'!$Z129</f>
        <v>0</v>
      </c>
    </row>
    <row r="130" spans="1:26" x14ac:dyDescent="0.3">
      <c r="A130" s="149">
        <v>43644</v>
      </c>
      <c r="B130" t="s">
        <v>4</v>
      </c>
      <c r="C130" s="154" t="str">
        <f>'[14]Daily Roster'!$C130</f>
        <v>Sam</v>
      </c>
      <c r="D130" s="154">
        <f>'[14]Daily Roster'!$D130</f>
        <v>0</v>
      </c>
      <c r="E130" s="154">
        <f>'[14]Daily Roster'!$E130</f>
        <v>0</v>
      </c>
      <c r="F130" s="154">
        <f>'[14]Daily Roster'!$F130</f>
        <v>0</v>
      </c>
      <c r="G130" s="154" t="str">
        <f>'[14]Daily Roster'!$G130</f>
        <v>V.Mai</v>
      </c>
      <c r="H130" s="154">
        <f>'[14]Daily Roster'!$H130</f>
        <v>0</v>
      </c>
      <c r="I130" s="154">
        <f>'[14]Daily Roster'!$I130</f>
        <v>0</v>
      </c>
      <c r="J130" s="154">
        <f>'[14]Daily Roster'!$J130</f>
        <v>0</v>
      </c>
      <c r="K130" s="154">
        <f>'[14]Daily Roster'!$K130</f>
        <v>0</v>
      </c>
      <c r="L130" s="154">
        <f>'[14]Daily Roster'!$L130</f>
        <v>0</v>
      </c>
      <c r="M130" s="155" t="str">
        <f>'[14]Daily Roster'!$M130</f>
        <v>A.Truong</v>
      </c>
      <c r="N130" s="155" t="str">
        <f>'[14]Daily Roster'!$N130</f>
        <v>qq</v>
      </c>
      <c r="O130" s="155" t="str">
        <f>'[14]Daily Roster'!$O130</f>
        <v>Mohammed</v>
      </c>
      <c r="P130" s="155" t="str">
        <f>'[14]Daily Roster'!$P130</f>
        <v>Meghana</v>
      </c>
      <c r="Q130" s="155" t="str">
        <f>'[14]Daily Roster'!$Q130</f>
        <v>M.Nguyen</v>
      </c>
      <c r="R130" s="155" t="str">
        <f>'[14]Daily Roster'!$R130</f>
        <v>Phuong</v>
      </c>
      <c r="S130" s="155">
        <f>'[14]Daily Roster'!$S130</f>
        <v>0</v>
      </c>
      <c r="T130" s="155" t="str">
        <f>'[14]Daily Roster'!$T130</f>
        <v>Eugene</v>
      </c>
      <c r="U130" s="155" t="str">
        <f>'[14]Daily Roster'!$U130</f>
        <v>Golriz</v>
      </c>
      <c r="V130" s="155">
        <f>'[14]Daily Roster'!$V130</f>
        <v>0</v>
      </c>
      <c r="W130" s="155">
        <f>'[14]Daily Roster'!$W130</f>
        <v>0</v>
      </c>
      <c r="X130" s="155">
        <f>'[14]Daily Roster'!$X130</f>
        <v>0</v>
      </c>
      <c r="Y130" s="155">
        <f>'[14]Daily Roster'!$Y130</f>
        <v>0</v>
      </c>
      <c r="Z130" s="155">
        <f>'[14]Daily Roster'!$Z130</f>
        <v>0</v>
      </c>
    </row>
    <row r="131" spans="1:26" x14ac:dyDescent="0.3">
      <c r="A131" s="149">
        <v>43647</v>
      </c>
      <c r="B131" t="s">
        <v>5</v>
      </c>
      <c r="C131" s="154">
        <f>'[14]Daily Roster'!$C131</f>
        <v>0</v>
      </c>
      <c r="D131" s="154">
        <f>'[14]Daily Roster'!$D131</f>
        <v>0</v>
      </c>
      <c r="E131" s="154">
        <f>'[14]Daily Roster'!$E131</f>
        <v>0</v>
      </c>
      <c r="F131" s="154">
        <f>'[14]Daily Roster'!$F131</f>
        <v>0</v>
      </c>
      <c r="G131" s="154">
        <f>'[14]Daily Roster'!$G131</f>
        <v>0</v>
      </c>
      <c r="H131" s="154">
        <f>'[14]Daily Roster'!$H131</f>
        <v>0</v>
      </c>
      <c r="I131" s="154">
        <f>'[14]Daily Roster'!$I131</f>
        <v>0</v>
      </c>
      <c r="J131" s="154">
        <f>'[14]Daily Roster'!$J131</f>
        <v>0</v>
      </c>
      <c r="K131" s="154">
        <f>'[14]Daily Roster'!$K131</f>
        <v>0</v>
      </c>
      <c r="L131" s="154">
        <f>'[14]Daily Roster'!$L131</f>
        <v>0</v>
      </c>
      <c r="M131" s="155" t="str">
        <f>'[14]Daily Roster'!$M131</f>
        <v>A.Truong</v>
      </c>
      <c r="N131" s="155">
        <f>'[14]Daily Roster'!$N131</f>
        <v>0</v>
      </c>
      <c r="O131" s="155" t="str">
        <f>'[14]Daily Roster'!$O131</f>
        <v>Mohammed</v>
      </c>
      <c r="P131" s="155" t="str">
        <f>'[14]Daily Roster'!$P131</f>
        <v>Meghana</v>
      </c>
      <c r="Q131" s="155">
        <f>'[14]Daily Roster'!$Q131</f>
        <v>0</v>
      </c>
      <c r="R131" s="155" t="str">
        <f>'[14]Daily Roster'!$R131</f>
        <v>qq</v>
      </c>
      <c r="S131" s="155">
        <f>'[14]Daily Roster'!$S131</f>
        <v>0</v>
      </c>
      <c r="T131" s="155">
        <f>'[14]Daily Roster'!$T131</f>
        <v>0</v>
      </c>
      <c r="U131" s="155">
        <f>'[14]Daily Roster'!$U131</f>
        <v>0</v>
      </c>
      <c r="V131" s="155">
        <f>'[14]Daily Roster'!$V131</f>
        <v>0</v>
      </c>
      <c r="W131" s="155">
        <f>'[14]Daily Roster'!$W131</f>
        <v>0</v>
      </c>
      <c r="X131" s="155">
        <f>'[14]Daily Roster'!$X131</f>
        <v>0</v>
      </c>
      <c r="Y131" s="155">
        <f>'[14]Daily Roster'!$Y131</f>
        <v>0</v>
      </c>
      <c r="Z131" s="155">
        <f>'[14]Daily Roster'!$Z131</f>
        <v>0</v>
      </c>
    </row>
    <row r="132" spans="1:26" x14ac:dyDescent="0.3">
      <c r="A132" s="149">
        <v>43648</v>
      </c>
      <c r="B132" t="s">
        <v>1</v>
      </c>
      <c r="C132" s="154">
        <f>'[14]Daily Roster'!$C132</f>
        <v>0</v>
      </c>
      <c r="D132" s="154">
        <f>'[14]Daily Roster'!$D132</f>
        <v>0</v>
      </c>
      <c r="E132" s="154">
        <f>'[14]Daily Roster'!$E132</f>
        <v>0</v>
      </c>
      <c r="F132" s="154">
        <f>'[14]Daily Roster'!$F132</f>
        <v>0</v>
      </c>
      <c r="G132" s="154">
        <f>'[14]Daily Roster'!$G132</f>
        <v>0</v>
      </c>
      <c r="H132" s="154">
        <f>'[14]Daily Roster'!$H132</f>
        <v>0</v>
      </c>
      <c r="I132" s="154">
        <f>'[14]Daily Roster'!$I132</f>
        <v>0</v>
      </c>
      <c r="J132" s="154">
        <f>'[14]Daily Roster'!$J132</f>
        <v>0</v>
      </c>
      <c r="K132" s="154">
        <f>'[14]Daily Roster'!$K132</f>
        <v>0</v>
      </c>
      <c r="L132" s="154">
        <f>'[14]Daily Roster'!$L132</f>
        <v>0</v>
      </c>
      <c r="M132" s="155">
        <f>'[14]Daily Roster'!$M132</f>
        <v>0</v>
      </c>
      <c r="N132" s="155">
        <f>'[14]Daily Roster'!$N132</f>
        <v>0</v>
      </c>
      <c r="O132" s="155" t="str">
        <f>'[14]Daily Roster'!$O132</f>
        <v>Mohammed</v>
      </c>
      <c r="P132" s="155" t="str">
        <f>'[14]Daily Roster'!$P132</f>
        <v>Meghana</v>
      </c>
      <c r="Q132" s="155">
        <f>'[14]Daily Roster'!$Q132</f>
        <v>0</v>
      </c>
      <c r="R132" s="155" t="str">
        <f>'[14]Daily Roster'!$R132</f>
        <v>qq</v>
      </c>
      <c r="S132" s="155">
        <f>'[14]Daily Roster'!$S132</f>
        <v>0</v>
      </c>
      <c r="T132" s="155">
        <f>'[14]Daily Roster'!$T132</f>
        <v>0</v>
      </c>
      <c r="U132" s="155">
        <f>'[14]Daily Roster'!$U132</f>
        <v>0</v>
      </c>
      <c r="V132" s="155">
        <f>'[14]Daily Roster'!$V132</f>
        <v>0</v>
      </c>
      <c r="W132" s="155">
        <f>'[14]Daily Roster'!$W132</f>
        <v>0</v>
      </c>
      <c r="X132" s="155">
        <f>'[14]Daily Roster'!$X132</f>
        <v>0</v>
      </c>
      <c r="Y132" s="155">
        <f>'[14]Daily Roster'!$Y132</f>
        <v>0</v>
      </c>
      <c r="Z132" s="155">
        <f>'[14]Daily Roster'!$Z132</f>
        <v>0</v>
      </c>
    </row>
    <row r="133" spans="1:26" x14ac:dyDescent="0.3">
      <c r="A133" s="149">
        <v>43649</v>
      </c>
      <c r="B133" t="s">
        <v>2</v>
      </c>
      <c r="C133" s="154">
        <f>'[14]Daily Roster'!$C133</f>
        <v>0</v>
      </c>
      <c r="D133" s="154">
        <f>'[14]Daily Roster'!$D133</f>
        <v>0</v>
      </c>
      <c r="E133" s="154">
        <f>'[14]Daily Roster'!$E133</f>
        <v>0</v>
      </c>
      <c r="F133" s="154">
        <f>'[14]Daily Roster'!$F133</f>
        <v>0</v>
      </c>
      <c r="G133" s="154">
        <f>'[14]Daily Roster'!$G133</f>
        <v>0</v>
      </c>
      <c r="H133" s="154">
        <f>'[14]Daily Roster'!$H133</f>
        <v>0</v>
      </c>
      <c r="I133" s="154">
        <f>'[14]Daily Roster'!$I133</f>
        <v>0</v>
      </c>
      <c r="J133" s="154">
        <f>'[14]Daily Roster'!$J133</f>
        <v>0</v>
      </c>
      <c r="K133" s="154">
        <f>'[14]Daily Roster'!$K133</f>
        <v>0</v>
      </c>
      <c r="L133" s="154">
        <f>'[14]Daily Roster'!$L133</f>
        <v>0</v>
      </c>
      <c r="M133" s="155">
        <f>'[14]Daily Roster'!$M133</f>
        <v>0</v>
      </c>
      <c r="N133" s="155">
        <f>'[14]Daily Roster'!$N133</f>
        <v>0</v>
      </c>
      <c r="O133" s="155" t="str">
        <f>'[14]Daily Roster'!$O133</f>
        <v>Mohammed</v>
      </c>
      <c r="P133" s="155" t="str">
        <f>'[14]Daily Roster'!$P133</f>
        <v>Meghana</v>
      </c>
      <c r="Q133" s="155">
        <f>'[14]Daily Roster'!$Q133</f>
        <v>0</v>
      </c>
      <c r="R133" s="155" t="str">
        <f>'[14]Daily Roster'!$R133</f>
        <v>Phuong</v>
      </c>
      <c r="S133" s="155">
        <f>'[14]Daily Roster'!$S133</f>
        <v>0</v>
      </c>
      <c r="T133" s="155">
        <f>'[14]Daily Roster'!$T133</f>
        <v>0</v>
      </c>
      <c r="U133" s="155">
        <f>'[14]Daily Roster'!$U133</f>
        <v>0</v>
      </c>
      <c r="V133" s="155">
        <f>'[14]Daily Roster'!$V133</f>
        <v>0</v>
      </c>
      <c r="W133" s="155">
        <f>'[14]Daily Roster'!$W133</f>
        <v>0</v>
      </c>
      <c r="X133" s="155">
        <f>'[14]Daily Roster'!$X133</f>
        <v>0</v>
      </c>
      <c r="Y133" s="155">
        <f>'[14]Daily Roster'!$Y133</f>
        <v>0</v>
      </c>
      <c r="Z133" s="155">
        <f>'[14]Daily Roster'!$Z133</f>
        <v>0</v>
      </c>
    </row>
    <row r="134" spans="1:26" x14ac:dyDescent="0.3">
      <c r="A134" s="149">
        <v>43650</v>
      </c>
      <c r="B134" t="s">
        <v>3</v>
      </c>
      <c r="C134" s="154">
        <f>'[14]Daily Roster'!$C134</f>
        <v>0</v>
      </c>
      <c r="D134" s="154">
        <f>'[14]Daily Roster'!$D134</f>
        <v>0</v>
      </c>
      <c r="E134" s="154">
        <f>'[14]Daily Roster'!$E134</f>
        <v>0</v>
      </c>
      <c r="F134" s="154">
        <f>'[14]Daily Roster'!$F134</f>
        <v>0</v>
      </c>
      <c r="G134" s="154">
        <f>'[14]Daily Roster'!$G134</f>
        <v>0</v>
      </c>
      <c r="H134" s="154">
        <f>'[14]Daily Roster'!$H134</f>
        <v>0</v>
      </c>
      <c r="I134" s="154">
        <f>'[14]Daily Roster'!$I134</f>
        <v>0</v>
      </c>
      <c r="J134" s="154">
        <f>'[14]Daily Roster'!$J134</f>
        <v>0</v>
      </c>
      <c r="K134" s="154">
        <f>'[14]Daily Roster'!$K134</f>
        <v>0</v>
      </c>
      <c r="L134" s="154">
        <f>'[14]Daily Roster'!$L134</f>
        <v>0</v>
      </c>
      <c r="M134" s="155">
        <f>'[14]Daily Roster'!$M134</f>
        <v>0</v>
      </c>
      <c r="N134" s="155">
        <f>'[14]Daily Roster'!$N134</f>
        <v>0</v>
      </c>
      <c r="O134" s="155" t="str">
        <f>'[14]Daily Roster'!$O134</f>
        <v>Mohammed</v>
      </c>
      <c r="P134" s="155" t="str">
        <f>'[14]Daily Roster'!$P134</f>
        <v>Meghana</v>
      </c>
      <c r="Q134" s="155">
        <f>'[14]Daily Roster'!$Q134</f>
        <v>0</v>
      </c>
      <c r="R134" s="155" t="str">
        <f>'[14]Daily Roster'!$R134</f>
        <v>Phuong</v>
      </c>
      <c r="S134" s="155">
        <f>'[14]Daily Roster'!$S134</f>
        <v>0</v>
      </c>
      <c r="T134" s="155">
        <f>'[14]Daily Roster'!$T134</f>
        <v>0</v>
      </c>
      <c r="U134" s="155">
        <f>'[14]Daily Roster'!$U134</f>
        <v>0</v>
      </c>
      <c r="V134" s="155">
        <f>'[14]Daily Roster'!$V134</f>
        <v>0</v>
      </c>
      <c r="W134" s="155">
        <f>'[14]Daily Roster'!$W134</f>
        <v>0</v>
      </c>
      <c r="X134" s="155">
        <f>'[14]Daily Roster'!$X134</f>
        <v>0</v>
      </c>
      <c r="Y134" s="155">
        <f>'[14]Daily Roster'!$Y134</f>
        <v>0</v>
      </c>
      <c r="Z134" s="155">
        <f>'[14]Daily Roster'!$Z134</f>
        <v>0</v>
      </c>
    </row>
    <row r="135" spans="1:26" x14ac:dyDescent="0.3">
      <c r="A135" s="149">
        <v>43651</v>
      </c>
      <c r="B135" t="s">
        <v>4</v>
      </c>
      <c r="C135" s="154">
        <f>'[14]Daily Roster'!$C135</f>
        <v>0</v>
      </c>
      <c r="D135" s="154">
        <f>'[14]Daily Roster'!$D135</f>
        <v>0</v>
      </c>
      <c r="E135" s="154">
        <f>'[14]Daily Roster'!$E135</f>
        <v>0</v>
      </c>
      <c r="F135" s="154">
        <f>'[14]Daily Roster'!$F135</f>
        <v>0</v>
      </c>
      <c r="G135" s="154">
        <f>'[14]Daily Roster'!$G135</f>
        <v>0</v>
      </c>
      <c r="H135" s="154">
        <f>'[14]Daily Roster'!$H135</f>
        <v>0</v>
      </c>
      <c r="I135" s="154">
        <f>'[14]Daily Roster'!$I135</f>
        <v>0</v>
      </c>
      <c r="J135" s="154">
        <f>'[14]Daily Roster'!$J135</f>
        <v>0</v>
      </c>
      <c r="K135" s="154">
        <f>'[14]Daily Roster'!$K135</f>
        <v>0</v>
      </c>
      <c r="L135" s="154">
        <f>'[14]Daily Roster'!$L135</f>
        <v>0</v>
      </c>
      <c r="M135" s="155">
        <f>'[14]Daily Roster'!$M135</f>
        <v>0</v>
      </c>
      <c r="N135" s="155">
        <f>'[14]Daily Roster'!$N135</f>
        <v>0</v>
      </c>
      <c r="O135" s="155" t="str">
        <f>'[14]Daily Roster'!$O135</f>
        <v>Mohammed</v>
      </c>
      <c r="P135" s="155" t="str">
        <f>'[14]Daily Roster'!$P135</f>
        <v>Meghana</v>
      </c>
      <c r="Q135" s="155">
        <f>'[14]Daily Roster'!$Q135</f>
        <v>0</v>
      </c>
      <c r="R135" s="155" t="str">
        <f>'[14]Daily Roster'!$R135</f>
        <v>Phuong</v>
      </c>
      <c r="S135" s="155">
        <f>'[14]Daily Roster'!$S135</f>
        <v>0</v>
      </c>
      <c r="T135" s="155">
        <f>'[14]Daily Roster'!$T135</f>
        <v>0</v>
      </c>
      <c r="U135" s="155">
        <f>'[14]Daily Roster'!$U135</f>
        <v>0</v>
      </c>
      <c r="V135" s="155">
        <f>'[14]Daily Roster'!$V135</f>
        <v>0</v>
      </c>
      <c r="W135" s="155">
        <f>'[14]Daily Roster'!$W135</f>
        <v>0</v>
      </c>
      <c r="X135" s="155">
        <f>'[14]Daily Roster'!$X135</f>
        <v>0</v>
      </c>
      <c r="Y135" s="155">
        <f>'[14]Daily Roster'!$Y135</f>
        <v>0</v>
      </c>
      <c r="Z135" s="155">
        <f>'[14]Daily Roster'!$Z135</f>
        <v>0</v>
      </c>
    </row>
    <row r="136" spans="1:26" x14ac:dyDescent="0.3">
      <c r="A136" s="149">
        <v>43654</v>
      </c>
      <c r="B136" t="s">
        <v>5</v>
      </c>
      <c r="C136" s="154">
        <f>'[14]Daily Roster'!$C136</f>
        <v>0</v>
      </c>
      <c r="D136" s="154">
        <f>'[14]Daily Roster'!$D136</f>
        <v>0</v>
      </c>
      <c r="E136" s="154">
        <f>'[14]Daily Roster'!$E136</f>
        <v>0</v>
      </c>
      <c r="F136" s="154">
        <f>'[14]Daily Roster'!$F136</f>
        <v>0</v>
      </c>
      <c r="G136" s="154">
        <f>'[14]Daily Roster'!$G136</f>
        <v>0</v>
      </c>
      <c r="H136" s="154">
        <f>'[14]Daily Roster'!$H136</f>
        <v>0</v>
      </c>
      <c r="I136" s="154">
        <f>'[14]Daily Roster'!$I136</f>
        <v>0</v>
      </c>
      <c r="J136" s="154">
        <f>'[14]Daily Roster'!$J136</f>
        <v>0</v>
      </c>
      <c r="K136" s="154">
        <f>'[14]Daily Roster'!$K136</f>
        <v>0</v>
      </c>
      <c r="L136" s="154">
        <f>'[14]Daily Roster'!$L136</f>
        <v>0</v>
      </c>
      <c r="M136" s="155">
        <f>'[14]Daily Roster'!$M136</f>
        <v>0</v>
      </c>
      <c r="N136" s="155">
        <f>'[14]Daily Roster'!$N136</f>
        <v>0</v>
      </c>
      <c r="O136" s="155" t="str">
        <f>'[14]Daily Roster'!$O136</f>
        <v>Mohammed</v>
      </c>
      <c r="P136" s="155" t="str">
        <f>'[14]Daily Roster'!$P136</f>
        <v>Meghana</v>
      </c>
      <c r="Q136" s="155">
        <f>'[14]Daily Roster'!$Q136</f>
        <v>0</v>
      </c>
      <c r="R136" s="155" t="str">
        <f>'[14]Daily Roster'!$R136</f>
        <v>qq</v>
      </c>
      <c r="S136" s="155">
        <f>'[14]Daily Roster'!$S136</f>
        <v>0</v>
      </c>
      <c r="T136" s="155">
        <f>'[14]Daily Roster'!$T136</f>
        <v>0</v>
      </c>
      <c r="U136" s="155">
        <f>'[14]Daily Roster'!$U136</f>
        <v>0</v>
      </c>
      <c r="V136" s="155">
        <f>'[14]Daily Roster'!$V136</f>
        <v>0</v>
      </c>
      <c r="W136" s="155">
        <f>'[14]Daily Roster'!$W136</f>
        <v>0</v>
      </c>
      <c r="X136" s="155">
        <f>'[14]Daily Roster'!$X136</f>
        <v>0</v>
      </c>
      <c r="Y136" s="155">
        <f>'[14]Daily Roster'!$Y136</f>
        <v>0</v>
      </c>
      <c r="Z136" s="155">
        <f>'[14]Daily Roster'!$Z136</f>
        <v>0</v>
      </c>
    </row>
    <row r="137" spans="1:26" x14ac:dyDescent="0.3">
      <c r="A137" s="149">
        <v>43655</v>
      </c>
      <c r="B137" t="s">
        <v>1</v>
      </c>
      <c r="C137" s="154">
        <f>'[14]Daily Roster'!$C137</f>
        <v>0</v>
      </c>
      <c r="D137" s="154">
        <f>'[14]Daily Roster'!$D137</f>
        <v>0</v>
      </c>
      <c r="E137" s="154">
        <f>'[14]Daily Roster'!$E137</f>
        <v>0</v>
      </c>
      <c r="F137" s="154">
        <f>'[14]Daily Roster'!$F137</f>
        <v>0</v>
      </c>
      <c r="G137" s="154">
        <f>'[14]Daily Roster'!$G137</f>
        <v>0</v>
      </c>
      <c r="H137" s="154">
        <f>'[14]Daily Roster'!$H137</f>
        <v>0</v>
      </c>
      <c r="I137" s="154">
        <f>'[14]Daily Roster'!$I137</f>
        <v>0</v>
      </c>
      <c r="J137" s="154">
        <f>'[14]Daily Roster'!$J137</f>
        <v>0</v>
      </c>
      <c r="K137" s="154">
        <f>'[14]Daily Roster'!$K137</f>
        <v>0</v>
      </c>
      <c r="L137" s="154" t="str">
        <f>'[14]Daily Roster'!$L137</f>
        <v>qq</v>
      </c>
      <c r="M137" s="155">
        <f>'[14]Daily Roster'!$M137</f>
        <v>0</v>
      </c>
      <c r="N137" s="155">
        <f>'[14]Daily Roster'!$N137</f>
        <v>0</v>
      </c>
      <c r="O137" s="155" t="str">
        <f>'[14]Daily Roster'!$O137</f>
        <v>Mohammed</v>
      </c>
      <c r="P137" s="155" t="str">
        <f>'[14]Daily Roster'!$P137</f>
        <v>Meghana</v>
      </c>
      <c r="Q137" s="155">
        <f>'[14]Daily Roster'!$Q137</f>
        <v>0</v>
      </c>
      <c r="R137" s="155" t="str">
        <f>'[14]Daily Roster'!$R137</f>
        <v>qq</v>
      </c>
      <c r="S137" s="155">
        <f>'[14]Daily Roster'!$S137</f>
        <v>0</v>
      </c>
      <c r="T137" s="155">
        <f>'[14]Daily Roster'!$T137</f>
        <v>0</v>
      </c>
      <c r="U137" s="155">
        <f>'[14]Daily Roster'!$U137</f>
        <v>0</v>
      </c>
      <c r="V137" s="155">
        <f>'[14]Daily Roster'!$V137</f>
        <v>0</v>
      </c>
      <c r="W137" s="155">
        <f>'[14]Daily Roster'!$W137</f>
        <v>0</v>
      </c>
      <c r="X137" s="155">
        <f>'[14]Daily Roster'!$X137</f>
        <v>0</v>
      </c>
      <c r="Y137" s="155">
        <f>'[14]Daily Roster'!$Y137</f>
        <v>0</v>
      </c>
      <c r="Z137" s="155">
        <f>'[14]Daily Roster'!$Z137</f>
        <v>0</v>
      </c>
    </row>
    <row r="138" spans="1:26" x14ac:dyDescent="0.3">
      <c r="A138" s="149">
        <v>43656</v>
      </c>
      <c r="B138" t="s">
        <v>2</v>
      </c>
      <c r="C138" s="154">
        <f>'[14]Daily Roster'!$C138</f>
        <v>0</v>
      </c>
      <c r="D138" s="154">
        <f>'[14]Daily Roster'!$D138</f>
        <v>0</v>
      </c>
      <c r="E138" s="154">
        <f>'[14]Daily Roster'!$E138</f>
        <v>0</v>
      </c>
      <c r="F138" s="154">
        <f>'[14]Daily Roster'!$F138</f>
        <v>0</v>
      </c>
      <c r="G138" s="154">
        <f>'[14]Daily Roster'!$G138</f>
        <v>0</v>
      </c>
      <c r="H138" s="154">
        <f>'[14]Daily Roster'!$H138</f>
        <v>0</v>
      </c>
      <c r="I138" s="154">
        <f>'[14]Daily Roster'!$I138</f>
        <v>0</v>
      </c>
      <c r="J138" s="154">
        <f>'[14]Daily Roster'!$J138</f>
        <v>0</v>
      </c>
      <c r="K138" s="154">
        <f>'[14]Daily Roster'!$K138</f>
        <v>0</v>
      </c>
      <c r="L138" s="154" t="str">
        <f>'[14]Daily Roster'!$L138</f>
        <v>qq</v>
      </c>
      <c r="M138" s="155">
        <f>'[14]Daily Roster'!$M138</f>
        <v>0</v>
      </c>
      <c r="N138" s="155">
        <f>'[14]Daily Roster'!$N138</f>
        <v>0</v>
      </c>
      <c r="O138" s="155" t="str">
        <f>'[14]Daily Roster'!$O138</f>
        <v>Mohammed</v>
      </c>
      <c r="P138" s="155" t="str">
        <f>'[14]Daily Roster'!$P138</f>
        <v>Meghana</v>
      </c>
      <c r="Q138" s="155">
        <f>'[14]Daily Roster'!$Q138</f>
        <v>0</v>
      </c>
      <c r="R138" s="155" t="str">
        <f>'[14]Daily Roster'!$R138</f>
        <v>Phuong</v>
      </c>
      <c r="S138" s="155">
        <f>'[14]Daily Roster'!$S138</f>
        <v>0</v>
      </c>
      <c r="T138" s="155">
        <f>'[14]Daily Roster'!$T138</f>
        <v>0</v>
      </c>
      <c r="U138" s="155">
        <f>'[14]Daily Roster'!$U138</f>
        <v>0</v>
      </c>
      <c r="V138" s="155">
        <f>'[14]Daily Roster'!$V138</f>
        <v>0</v>
      </c>
      <c r="W138" s="155">
        <f>'[14]Daily Roster'!$W138</f>
        <v>0</v>
      </c>
      <c r="X138" s="155">
        <f>'[14]Daily Roster'!$X138</f>
        <v>0</v>
      </c>
      <c r="Y138" s="155">
        <f>'[14]Daily Roster'!$Y138</f>
        <v>0</v>
      </c>
      <c r="Z138" s="155">
        <f>'[14]Daily Roster'!$Z138</f>
        <v>0</v>
      </c>
    </row>
    <row r="139" spans="1:26" x14ac:dyDescent="0.3">
      <c r="A139" s="149">
        <v>43657</v>
      </c>
      <c r="B139" t="s">
        <v>3</v>
      </c>
      <c r="C139" s="154">
        <f>'[14]Daily Roster'!$C139</f>
        <v>0</v>
      </c>
      <c r="D139" s="154">
        <f>'[14]Daily Roster'!$D139</f>
        <v>0</v>
      </c>
      <c r="E139" s="154">
        <f>'[14]Daily Roster'!$E139</f>
        <v>0</v>
      </c>
      <c r="F139" s="154">
        <f>'[14]Daily Roster'!$F139</f>
        <v>0</v>
      </c>
      <c r="G139" s="154">
        <f>'[14]Daily Roster'!$G139</f>
        <v>0</v>
      </c>
      <c r="H139" s="154">
        <f>'[14]Daily Roster'!$H139</f>
        <v>0</v>
      </c>
      <c r="I139" s="154">
        <f>'[14]Daily Roster'!$I139</f>
        <v>0</v>
      </c>
      <c r="J139" s="154">
        <f>'[14]Daily Roster'!$J139</f>
        <v>0</v>
      </c>
      <c r="K139" s="154">
        <f>'[14]Daily Roster'!$K139</f>
        <v>0</v>
      </c>
      <c r="L139" s="154" t="str">
        <f>'[14]Daily Roster'!$L139</f>
        <v>qq</v>
      </c>
      <c r="M139" s="155">
        <f>'[14]Daily Roster'!$M139</f>
        <v>0</v>
      </c>
      <c r="N139" s="155">
        <f>'[14]Daily Roster'!$N139</f>
        <v>0</v>
      </c>
      <c r="O139" s="155" t="str">
        <f>'[14]Daily Roster'!$O139</f>
        <v>Mohammed</v>
      </c>
      <c r="P139" s="155" t="str">
        <f>'[14]Daily Roster'!$P139</f>
        <v>Meghana</v>
      </c>
      <c r="Q139" s="155">
        <f>'[14]Daily Roster'!$Q139</f>
        <v>0</v>
      </c>
      <c r="R139" s="155" t="str">
        <f>'[14]Daily Roster'!$R139</f>
        <v>Phuong</v>
      </c>
      <c r="S139" s="155">
        <f>'[14]Daily Roster'!$S139</f>
        <v>0</v>
      </c>
      <c r="T139" s="155">
        <f>'[14]Daily Roster'!$T139</f>
        <v>0</v>
      </c>
      <c r="U139" s="155">
        <f>'[14]Daily Roster'!$U139</f>
        <v>0</v>
      </c>
      <c r="V139" s="155">
        <f>'[14]Daily Roster'!$V139</f>
        <v>0</v>
      </c>
      <c r="W139" s="155">
        <f>'[14]Daily Roster'!$W139</f>
        <v>0</v>
      </c>
      <c r="X139" s="155">
        <f>'[14]Daily Roster'!$X139</f>
        <v>0</v>
      </c>
      <c r="Y139" s="155">
        <f>'[14]Daily Roster'!$Y139</f>
        <v>0</v>
      </c>
      <c r="Z139" s="155">
        <f>'[14]Daily Roster'!$Z139</f>
        <v>0</v>
      </c>
    </row>
    <row r="140" spans="1:26" x14ac:dyDescent="0.3">
      <c r="A140" s="149">
        <v>43658</v>
      </c>
      <c r="B140" t="s">
        <v>4</v>
      </c>
      <c r="C140" s="154">
        <f>'[14]Daily Roster'!$C140</f>
        <v>0</v>
      </c>
      <c r="D140" s="154">
        <f>'[14]Daily Roster'!$D140</f>
        <v>0</v>
      </c>
      <c r="E140" s="154">
        <f>'[14]Daily Roster'!$E140</f>
        <v>0</v>
      </c>
      <c r="F140" s="154">
        <f>'[14]Daily Roster'!$F140</f>
        <v>0</v>
      </c>
      <c r="G140" s="154">
        <f>'[14]Daily Roster'!$G140</f>
        <v>0</v>
      </c>
      <c r="H140" s="154">
        <f>'[14]Daily Roster'!$H140</f>
        <v>0</v>
      </c>
      <c r="I140" s="154">
        <f>'[14]Daily Roster'!$I140</f>
        <v>0</v>
      </c>
      <c r="J140" s="154">
        <f>'[14]Daily Roster'!$J140</f>
        <v>0</v>
      </c>
      <c r="K140" s="154">
        <f>'[14]Daily Roster'!$K140</f>
        <v>0</v>
      </c>
      <c r="L140" s="154" t="str">
        <f>'[14]Daily Roster'!$L140</f>
        <v>qq</v>
      </c>
      <c r="M140" s="155">
        <f>'[14]Daily Roster'!$M140</f>
        <v>0</v>
      </c>
      <c r="N140" s="155">
        <f>'[14]Daily Roster'!$N140</f>
        <v>0</v>
      </c>
      <c r="O140" s="155" t="str">
        <f>'[14]Daily Roster'!$O140</f>
        <v>Mohammed</v>
      </c>
      <c r="P140" s="155" t="str">
        <f>'[14]Daily Roster'!$P140</f>
        <v>Meghana</v>
      </c>
      <c r="Q140" s="155">
        <f>'[14]Daily Roster'!$Q140</f>
        <v>0</v>
      </c>
      <c r="R140" s="155" t="str">
        <f>'[14]Daily Roster'!$R140</f>
        <v>Phuong</v>
      </c>
      <c r="S140" s="155">
        <f>'[14]Daily Roster'!$S140</f>
        <v>0</v>
      </c>
      <c r="T140" s="155">
        <f>'[14]Daily Roster'!$T140</f>
        <v>0</v>
      </c>
      <c r="U140" s="155">
        <f>'[14]Daily Roster'!$U140</f>
        <v>0</v>
      </c>
      <c r="V140" s="155">
        <f>'[14]Daily Roster'!$V140</f>
        <v>0</v>
      </c>
      <c r="W140" s="155">
        <f>'[14]Daily Roster'!$W140</f>
        <v>0</v>
      </c>
      <c r="X140" s="155">
        <f>'[14]Daily Roster'!$X140</f>
        <v>0</v>
      </c>
      <c r="Y140" s="155">
        <f>'[14]Daily Roster'!$Y140</f>
        <v>0</v>
      </c>
      <c r="Z140" s="155">
        <f>'[14]Daily Roster'!$Z140</f>
        <v>0</v>
      </c>
    </row>
    <row r="141" spans="1:26" x14ac:dyDescent="0.3">
      <c r="A141" s="149">
        <v>43661</v>
      </c>
      <c r="B141" t="s">
        <v>5</v>
      </c>
      <c r="C141" s="154">
        <f>'[14]Daily Roster'!$C141</f>
        <v>0</v>
      </c>
      <c r="D141" s="154">
        <f>'[14]Daily Roster'!$D141</f>
        <v>0</v>
      </c>
      <c r="E141" s="154">
        <f>'[14]Daily Roster'!$E141</f>
        <v>0</v>
      </c>
      <c r="F141" s="154">
        <f>'[14]Daily Roster'!$F141</f>
        <v>0</v>
      </c>
      <c r="G141" s="154">
        <f>'[14]Daily Roster'!$G141</f>
        <v>0</v>
      </c>
      <c r="H141" s="154">
        <f>'[14]Daily Roster'!$H141</f>
        <v>0</v>
      </c>
      <c r="I141" s="154">
        <f>'[14]Daily Roster'!$I141</f>
        <v>0</v>
      </c>
      <c r="J141" s="154">
        <f>'[14]Daily Roster'!$J141</f>
        <v>0</v>
      </c>
      <c r="K141" s="154">
        <f>'[14]Daily Roster'!$K141</f>
        <v>0</v>
      </c>
      <c r="L141" s="154" t="str">
        <f>'[14]Daily Roster'!$L141</f>
        <v>qq</v>
      </c>
      <c r="M141" s="155">
        <f>'[14]Daily Roster'!$M141</f>
        <v>0</v>
      </c>
      <c r="N141" s="155">
        <f>'[14]Daily Roster'!$N141</f>
        <v>0</v>
      </c>
      <c r="O141" s="155" t="str">
        <f>'[14]Daily Roster'!$O141</f>
        <v>Mohammed</v>
      </c>
      <c r="P141" s="155" t="str">
        <f>'[14]Daily Roster'!$P141</f>
        <v>Meghana</v>
      </c>
      <c r="Q141" s="155">
        <f>'[14]Daily Roster'!$Q141</f>
        <v>0</v>
      </c>
      <c r="R141" s="155" t="str">
        <f>'[14]Daily Roster'!$R141</f>
        <v>qq</v>
      </c>
      <c r="S141" s="155">
        <f>'[14]Daily Roster'!$S141</f>
        <v>0</v>
      </c>
      <c r="T141" s="155">
        <f>'[14]Daily Roster'!$T141</f>
        <v>0</v>
      </c>
      <c r="U141" s="155">
        <f>'[14]Daily Roster'!$U141</f>
        <v>0</v>
      </c>
      <c r="V141" s="155">
        <f>'[14]Daily Roster'!$V141</f>
        <v>0</v>
      </c>
      <c r="W141" s="155">
        <f>'[14]Daily Roster'!$W141</f>
        <v>0</v>
      </c>
      <c r="X141" s="155">
        <f>'[14]Daily Roster'!$X141</f>
        <v>0</v>
      </c>
      <c r="Y141" s="155">
        <f>'[14]Daily Roster'!$Y141</f>
        <v>0</v>
      </c>
      <c r="Z141" s="155">
        <f>'[14]Daily Roster'!$Z141</f>
        <v>0</v>
      </c>
    </row>
    <row r="142" spans="1:26" x14ac:dyDescent="0.3">
      <c r="A142" s="149">
        <v>43662</v>
      </c>
      <c r="B142" t="s">
        <v>1</v>
      </c>
      <c r="C142" s="154">
        <f>'[14]Daily Roster'!$C142</f>
        <v>0</v>
      </c>
      <c r="D142" s="154">
        <f>'[14]Daily Roster'!$D142</f>
        <v>0</v>
      </c>
      <c r="E142" s="154">
        <f>'[14]Daily Roster'!$E142</f>
        <v>0</v>
      </c>
      <c r="F142" s="154">
        <f>'[14]Daily Roster'!$F142</f>
        <v>0</v>
      </c>
      <c r="G142" s="154">
        <f>'[14]Daily Roster'!$G142</f>
        <v>0</v>
      </c>
      <c r="H142" s="154">
        <f>'[14]Daily Roster'!$H142</f>
        <v>0</v>
      </c>
      <c r="I142" s="154">
        <f>'[14]Daily Roster'!$I142</f>
        <v>0</v>
      </c>
      <c r="J142" s="154">
        <f>'[14]Daily Roster'!$J142</f>
        <v>0</v>
      </c>
      <c r="K142" s="154">
        <f>'[14]Daily Roster'!$K142</f>
        <v>0</v>
      </c>
      <c r="L142" s="154" t="str">
        <f>'[14]Daily Roster'!$L142</f>
        <v>qq</v>
      </c>
      <c r="M142" s="155">
        <f>'[14]Daily Roster'!$M142</f>
        <v>0</v>
      </c>
      <c r="N142" s="155">
        <f>'[14]Daily Roster'!$N142</f>
        <v>0</v>
      </c>
      <c r="O142" s="155" t="str">
        <f>'[14]Daily Roster'!$O142</f>
        <v>Mohammed</v>
      </c>
      <c r="P142" s="155" t="str">
        <f>'[14]Daily Roster'!$P142</f>
        <v>Meghana</v>
      </c>
      <c r="Q142" s="155">
        <f>'[14]Daily Roster'!$Q142</f>
        <v>0</v>
      </c>
      <c r="R142" s="155" t="str">
        <f>'[14]Daily Roster'!$R142</f>
        <v>qq</v>
      </c>
      <c r="S142" s="155">
        <f>'[14]Daily Roster'!$S142</f>
        <v>0</v>
      </c>
      <c r="T142" s="155">
        <f>'[14]Daily Roster'!$T142</f>
        <v>0</v>
      </c>
      <c r="U142" s="155">
        <f>'[14]Daily Roster'!$U142</f>
        <v>0</v>
      </c>
      <c r="V142" s="155">
        <f>'[14]Daily Roster'!$V142</f>
        <v>0</v>
      </c>
      <c r="W142" s="155">
        <f>'[14]Daily Roster'!$W142</f>
        <v>0</v>
      </c>
      <c r="X142" s="155">
        <f>'[14]Daily Roster'!$X142</f>
        <v>0</v>
      </c>
      <c r="Y142" s="155">
        <f>'[14]Daily Roster'!$Y142</f>
        <v>0</v>
      </c>
      <c r="Z142" s="155">
        <f>'[14]Daily Roster'!$Z142</f>
        <v>0</v>
      </c>
    </row>
    <row r="143" spans="1:26" x14ac:dyDescent="0.3">
      <c r="A143" s="149">
        <v>43663</v>
      </c>
      <c r="B143" t="s">
        <v>2</v>
      </c>
      <c r="C143" s="154">
        <f>'[14]Daily Roster'!$C143</f>
        <v>0</v>
      </c>
      <c r="D143" s="154">
        <f>'[14]Daily Roster'!$D143</f>
        <v>0</v>
      </c>
      <c r="E143" s="154">
        <f>'[14]Daily Roster'!$E143</f>
        <v>0</v>
      </c>
      <c r="F143" s="154">
        <f>'[14]Daily Roster'!$F143</f>
        <v>0</v>
      </c>
      <c r="G143" s="154">
        <f>'[14]Daily Roster'!$G143</f>
        <v>0</v>
      </c>
      <c r="H143" s="154">
        <f>'[14]Daily Roster'!$H143</f>
        <v>0</v>
      </c>
      <c r="I143" s="154">
        <f>'[14]Daily Roster'!$I143</f>
        <v>0</v>
      </c>
      <c r="J143" s="154">
        <f>'[14]Daily Roster'!$J143</f>
        <v>0</v>
      </c>
      <c r="K143" s="154">
        <f>'[14]Daily Roster'!$K143</f>
        <v>0</v>
      </c>
      <c r="L143" s="154" t="str">
        <f>'[14]Daily Roster'!$L143</f>
        <v>qq</v>
      </c>
      <c r="M143" s="155">
        <f>'[14]Daily Roster'!$M143</f>
        <v>0</v>
      </c>
      <c r="N143" s="155">
        <f>'[14]Daily Roster'!$N143</f>
        <v>0</v>
      </c>
      <c r="O143" s="155" t="str">
        <f>'[14]Daily Roster'!$O143</f>
        <v>Mohammed</v>
      </c>
      <c r="P143" s="155" t="str">
        <f>'[14]Daily Roster'!$P143</f>
        <v>Meghana</v>
      </c>
      <c r="Q143" s="155">
        <f>'[14]Daily Roster'!$Q143</f>
        <v>0</v>
      </c>
      <c r="R143" s="155" t="str">
        <f>'[14]Daily Roster'!$R143</f>
        <v>Phuong</v>
      </c>
      <c r="S143" s="155">
        <f>'[14]Daily Roster'!$S143</f>
        <v>0</v>
      </c>
      <c r="T143" s="155">
        <f>'[14]Daily Roster'!$T143</f>
        <v>0</v>
      </c>
      <c r="U143" s="155">
        <f>'[14]Daily Roster'!$U143</f>
        <v>0</v>
      </c>
      <c r="V143" s="155">
        <f>'[14]Daily Roster'!$V143</f>
        <v>0</v>
      </c>
      <c r="W143" s="155">
        <f>'[14]Daily Roster'!$W143</f>
        <v>0</v>
      </c>
      <c r="X143" s="155">
        <f>'[14]Daily Roster'!$X143</f>
        <v>0</v>
      </c>
      <c r="Y143" s="155">
        <f>'[14]Daily Roster'!$Y143</f>
        <v>0</v>
      </c>
      <c r="Z143" s="155">
        <f>'[14]Daily Roster'!$Z143</f>
        <v>0</v>
      </c>
    </row>
    <row r="144" spans="1:26" x14ac:dyDescent="0.3">
      <c r="A144" s="149">
        <v>43664</v>
      </c>
      <c r="B144" t="s">
        <v>3</v>
      </c>
      <c r="C144" s="154">
        <f>'[14]Daily Roster'!$C144</f>
        <v>0</v>
      </c>
      <c r="D144" s="154">
        <f>'[14]Daily Roster'!$D144</f>
        <v>0</v>
      </c>
      <c r="E144" s="154">
        <f>'[14]Daily Roster'!$E144</f>
        <v>0</v>
      </c>
      <c r="F144" s="154">
        <f>'[14]Daily Roster'!$F144</f>
        <v>0</v>
      </c>
      <c r="G144" s="154">
        <f>'[14]Daily Roster'!$G144</f>
        <v>0</v>
      </c>
      <c r="H144" s="154">
        <f>'[14]Daily Roster'!$H144</f>
        <v>0</v>
      </c>
      <c r="I144" s="154">
        <f>'[14]Daily Roster'!$I144</f>
        <v>0</v>
      </c>
      <c r="J144" s="154">
        <f>'[14]Daily Roster'!$J144</f>
        <v>0</v>
      </c>
      <c r="K144" s="154">
        <f>'[14]Daily Roster'!$K144</f>
        <v>0</v>
      </c>
      <c r="L144" s="154" t="str">
        <f>'[14]Daily Roster'!$L144</f>
        <v>qq</v>
      </c>
      <c r="M144" s="155">
        <f>'[14]Daily Roster'!$M144</f>
        <v>0</v>
      </c>
      <c r="N144" s="155">
        <f>'[14]Daily Roster'!$N144</f>
        <v>0</v>
      </c>
      <c r="O144" s="155" t="str">
        <f>'[14]Daily Roster'!$O144</f>
        <v>Mohammed</v>
      </c>
      <c r="P144" s="155" t="str">
        <f>'[14]Daily Roster'!$P144</f>
        <v>Meghana</v>
      </c>
      <c r="Q144" s="155">
        <f>'[14]Daily Roster'!$Q144</f>
        <v>0</v>
      </c>
      <c r="R144" s="155" t="str">
        <f>'[14]Daily Roster'!$R144</f>
        <v>Phuong</v>
      </c>
      <c r="S144" s="155">
        <f>'[14]Daily Roster'!$S144</f>
        <v>0</v>
      </c>
      <c r="T144" s="155">
        <f>'[14]Daily Roster'!$T144</f>
        <v>0</v>
      </c>
      <c r="U144" s="155">
        <f>'[14]Daily Roster'!$U144</f>
        <v>0</v>
      </c>
      <c r="V144" s="155">
        <f>'[14]Daily Roster'!$V144</f>
        <v>0</v>
      </c>
      <c r="W144" s="155">
        <f>'[14]Daily Roster'!$W144</f>
        <v>0</v>
      </c>
      <c r="X144" s="155">
        <f>'[14]Daily Roster'!$X144</f>
        <v>0</v>
      </c>
      <c r="Y144" s="155">
        <f>'[14]Daily Roster'!$Y144</f>
        <v>0</v>
      </c>
      <c r="Z144" s="155">
        <f>'[14]Daily Roster'!$Z144</f>
        <v>0</v>
      </c>
    </row>
    <row r="145" spans="1:26" x14ac:dyDescent="0.3">
      <c r="A145" s="149">
        <v>43665</v>
      </c>
      <c r="B145" t="s">
        <v>4</v>
      </c>
      <c r="C145" s="154">
        <f>'[14]Daily Roster'!$C145</f>
        <v>0</v>
      </c>
      <c r="D145" s="154">
        <f>'[14]Daily Roster'!$D145</f>
        <v>0</v>
      </c>
      <c r="E145" s="154">
        <f>'[14]Daily Roster'!$E145</f>
        <v>0</v>
      </c>
      <c r="F145" s="154">
        <f>'[14]Daily Roster'!$F145</f>
        <v>0</v>
      </c>
      <c r="G145" s="154">
        <f>'[14]Daily Roster'!$G145</f>
        <v>0</v>
      </c>
      <c r="H145" s="154">
        <f>'[14]Daily Roster'!$H145</f>
        <v>0</v>
      </c>
      <c r="I145" s="154">
        <f>'[14]Daily Roster'!$I145</f>
        <v>0</v>
      </c>
      <c r="J145" s="154">
        <f>'[14]Daily Roster'!$J145</f>
        <v>0</v>
      </c>
      <c r="K145" s="154">
        <f>'[14]Daily Roster'!$K145</f>
        <v>0</v>
      </c>
      <c r="L145" s="154" t="str">
        <f>'[14]Daily Roster'!$L145</f>
        <v>qq</v>
      </c>
      <c r="M145" s="155">
        <f>'[14]Daily Roster'!$M145</f>
        <v>0</v>
      </c>
      <c r="N145" s="155">
        <f>'[14]Daily Roster'!$N145</f>
        <v>0</v>
      </c>
      <c r="O145" s="155" t="str">
        <f>'[14]Daily Roster'!$O145</f>
        <v>Mohammed</v>
      </c>
      <c r="P145" s="155" t="str">
        <f>'[14]Daily Roster'!$P145</f>
        <v>Meghana</v>
      </c>
      <c r="Q145" s="155">
        <f>'[14]Daily Roster'!$Q145</f>
        <v>0</v>
      </c>
      <c r="R145" s="155" t="str">
        <f>'[14]Daily Roster'!$R145</f>
        <v>Phuong</v>
      </c>
      <c r="S145" s="155">
        <f>'[14]Daily Roster'!$S145</f>
        <v>0</v>
      </c>
      <c r="T145" s="155">
        <f>'[14]Daily Roster'!$T145</f>
        <v>0</v>
      </c>
      <c r="U145" s="155">
        <f>'[14]Daily Roster'!$U145</f>
        <v>0</v>
      </c>
      <c r="V145" s="155">
        <f>'[14]Daily Roster'!$V145</f>
        <v>0</v>
      </c>
      <c r="W145" s="155">
        <f>'[14]Daily Roster'!$W145</f>
        <v>0</v>
      </c>
      <c r="X145" s="155">
        <f>'[14]Daily Roster'!$X145</f>
        <v>0</v>
      </c>
      <c r="Y145" s="155">
        <f>'[14]Daily Roster'!$Y145</f>
        <v>0</v>
      </c>
      <c r="Z145" s="155">
        <f>'[14]Daily Roster'!$Z145</f>
        <v>0</v>
      </c>
    </row>
    <row r="146" spans="1:26" x14ac:dyDescent="0.3">
      <c r="A146" s="149">
        <v>43668</v>
      </c>
      <c r="B146" t="s">
        <v>5</v>
      </c>
      <c r="C146" s="154">
        <f>'[14]Daily Roster'!$C146</f>
        <v>0</v>
      </c>
      <c r="D146" s="154">
        <f>'[14]Daily Roster'!$D146</f>
        <v>0</v>
      </c>
      <c r="E146" s="154">
        <f>'[14]Daily Roster'!$E146</f>
        <v>0</v>
      </c>
      <c r="F146" s="154">
        <f>'[14]Daily Roster'!$F146</f>
        <v>0</v>
      </c>
      <c r="G146" s="154" t="str">
        <f>'[14]Daily Roster'!$G146</f>
        <v>qq</v>
      </c>
      <c r="H146" s="154">
        <f>'[14]Daily Roster'!$H146</f>
        <v>0</v>
      </c>
      <c r="I146" s="154">
        <f>'[14]Daily Roster'!$I146</f>
        <v>0</v>
      </c>
      <c r="J146" s="154">
        <f>'[14]Daily Roster'!$J146</f>
        <v>0</v>
      </c>
      <c r="K146" s="154">
        <f>'[14]Daily Roster'!$K146</f>
        <v>0</v>
      </c>
      <c r="L146" s="154" t="str">
        <f>'[14]Daily Roster'!$L146</f>
        <v>qq</v>
      </c>
      <c r="M146" s="155">
        <f>'[14]Daily Roster'!$M146</f>
        <v>0</v>
      </c>
      <c r="N146" s="155">
        <f>'[14]Daily Roster'!$N146</f>
        <v>0</v>
      </c>
      <c r="O146" s="155" t="str">
        <f>'[14]Daily Roster'!$O146</f>
        <v>Mohammed</v>
      </c>
      <c r="P146" s="155" t="str">
        <f>'[14]Daily Roster'!$P146</f>
        <v>Meghana</v>
      </c>
      <c r="Q146" s="155">
        <f>'[14]Daily Roster'!$Q146</f>
        <v>0</v>
      </c>
      <c r="R146" s="155" t="str">
        <f>'[14]Daily Roster'!$R146</f>
        <v>qq</v>
      </c>
      <c r="S146" s="155">
        <f>'[14]Daily Roster'!$S146</f>
        <v>0</v>
      </c>
      <c r="T146" s="155">
        <f>'[14]Daily Roster'!$T146</f>
        <v>0</v>
      </c>
      <c r="U146" s="155">
        <f>'[14]Daily Roster'!$U146</f>
        <v>0</v>
      </c>
      <c r="V146" s="155">
        <f>'[14]Daily Roster'!$V146</f>
        <v>0</v>
      </c>
      <c r="W146" s="155">
        <f>'[14]Daily Roster'!$W146</f>
        <v>0</v>
      </c>
      <c r="X146" s="155">
        <f>'[14]Daily Roster'!$X146</f>
        <v>0</v>
      </c>
      <c r="Y146" s="155">
        <f>'[14]Daily Roster'!$Y146</f>
        <v>0</v>
      </c>
      <c r="Z146" s="155">
        <f>'[14]Daily Roster'!$Z146</f>
        <v>0</v>
      </c>
    </row>
    <row r="147" spans="1:26" x14ac:dyDescent="0.3">
      <c r="A147" s="149">
        <v>43669</v>
      </c>
      <c r="B147" t="s">
        <v>1</v>
      </c>
      <c r="C147" s="154">
        <f>'[14]Daily Roster'!$C147</f>
        <v>0</v>
      </c>
      <c r="D147" s="154">
        <f>'[14]Daily Roster'!$D147</f>
        <v>0</v>
      </c>
      <c r="E147" s="154">
        <f>'[14]Daily Roster'!$E147</f>
        <v>0</v>
      </c>
      <c r="F147" s="154">
        <f>'[14]Daily Roster'!$F147</f>
        <v>0</v>
      </c>
      <c r="G147" s="154" t="str">
        <f>'[14]Daily Roster'!$G147</f>
        <v>qq</v>
      </c>
      <c r="H147" s="154">
        <f>'[14]Daily Roster'!$H147</f>
        <v>0</v>
      </c>
      <c r="I147" s="154">
        <f>'[14]Daily Roster'!$I147</f>
        <v>0</v>
      </c>
      <c r="J147" s="154">
        <f>'[14]Daily Roster'!$J147</f>
        <v>0</v>
      </c>
      <c r="K147" s="154">
        <f>'[14]Daily Roster'!$K147</f>
        <v>0</v>
      </c>
      <c r="L147" s="154" t="str">
        <f>'[14]Daily Roster'!$L147</f>
        <v>qq</v>
      </c>
      <c r="M147" s="155">
        <f>'[14]Daily Roster'!$M147</f>
        <v>0</v>
      </c>
      <c r="N147" s="155">
        <f>'[14]Daily Roster'!$N147</f>
        <v>0</v>
      </c>
      <c r="O147" s="155" t="str">
        <f>'[14]Daily Roster'!$O147</f>
        <v>Mohammed</v>
      </c>
      <c r="P147" s="155" t="str">
        <f>'[14]Daily Roster'!$P147</f>
        <v>Meghana</v>
      </c>
      <c r="Q147" s="155">
        <f>'[14]Daily Roster'!$Q147</f>
        <v>0</v>
      </c>
      <c r="R147" s="155" t="str">
        <f>'[14]Daily Roster'!$R147</f>
        <v>qq</v>
      </c>
      <c r="S147" s="155">
        <f>'[14]Daily Roster'!$S147</f>
        <v>0</v>
      </c>
      <c r="T147" s="155">
        <f>'[14]Daily Roster'!$T147</f>
        <v>0</v>
      </c>
      <c r="U147" s="155">
        <f>'[14]Daily Roster'!$U147</f>
        <v>0</v>
      </c>
      <c r="V147" s="155">
        <f>'[14]Daily Roster'!$V147</f>
        <v>0</v>
      </c>
      <c r="W147" s="155">
        <f>'[14]Daily Roster'!$W147</f>
        <v>0</v>
      </c>
      <c r="X147" s="155">
        <f>'[14]Daily Roster'!$X147</f>
        <v>0</v>
      </c>
      <c r="Y147" s="155">
        <f>'[14]Daily Roster'!$Y147</f>
        <v>0</v>
      </c>
      <c r="Z147" s="155">
        <f>'[14]Daily Roster'!$Z147</f>
        <v>0</v>
      </c>
    </row>
    <row r="148" spans="1:26" x14ac:dyDescent="0.3">
      <c r="A148" s="149">
        <v>43670</v>
      </c>
      <c r="B148" t="s">
        <v>2</v>
      </c>
      <c r="C148" s="154">
        <f>'[14]Daily Roster'!$C148</f>
        <v>0</v>
      </c>
      <c r="D148" s="154">
        <f>'[14]Daily Roster'!$D148</f>
        <v>0</v>
      </c>
      <c r="E148" s="154">
        <f>'[14]Daily Roster'!$E148</f>
        <v>0</v>
      </c>
      <c r="F148" s="154">
        <f>'[14]Daily Roster'!$F148</f>
        <v>0</v>
      </c>
      <c r="G148" s="154" t="str">
        <f>'[14]Daily Roster'!$G148</f>
        <v>qq</v>
      </c>
      <c r="H148" s="154">
        <f>'[14]Daily Roster'!$H148</f>
        <v>0</v>
      </c>
      <c r="I148" s="154">
        <f>'[14]Daily Roster'!$I148</f>
        <v>0</v>
      </c>
      <c r="J148" s="154">
        <f>'[14]Daily Roster'!$J148</f>
        <v>0</v>
      </c>
      <c r="K148" s="154">
        <f>'[14]Daily Roster'!$K148</f>
        <v>0</v>
      </c>
      <c r="L148" s="154" t="str">
        <f>'[14]Daily Roster'!$L148</f>
        <v>qq</v>
      </c>
      <c r="M148" s="155">
        <f>'[14]Daily Roster'!$M148</f>
        <v>0</v>
      </c>
      <c r="N148" s="155">
        <f>'[14]Daily Roster'!$N148</f>
        <v>0</v>
      </c>
      <c r="O148" s="155" t="str">
        <f>'[14]Daily Roster'!$O148</f>
        <v>Mohammed</v>
      </c>
      <c r="P148" s="155" t="str">
        <f>'[14]Daily Roster'!$P148</f>
        <v>Meghana</v>
      </c>
      <c r="Q148" s="155">
        <f>'[14]Daily Roster'!$Q148</f>
        <v>0</v>
      </c>
      <c r="R148" s="155" t="str">
        <f>'[14]Daily Roster'!$R148</f>
        <v>Phuong</v>
      </c>
      <c r="S148" s="155">
        <f>'[14]Daily Roster'!$S148</f>
        <v>0</v>
      </c>
      <c r="T148" s="155">
        <f>'[14]Daily Roster'!$T148</f>
        <v>0</v>
      </c>
      <c r="U148" s="155">
        <f>'[14]Daily Roster'!$U148</f>
        <v>0</v>
      </c>
      <c r="V148" s="155">
        <f>'[14]Daily Roster'!$V148</f>
        <v>0</v>
      </c>
      <c r="W148" s="155">
        <f>'[14]Daily Roster'!$W148</f>
        <v>0</v>
      </c>
      <c r="X148" s="155">
        <f>'[14]Daily Roster'!$X148</f>
        <v>0</v>
      </c>
      <c r="Y148" s="155">
        <f>'[14]Daily Roster'!$Y148</f>
        <v>0</v>
      </c>
      <c r="Z148" s="155">
        <f>'[14]Daily Roster'!$Z148</f>
        <v>0</v>
      </c>
    </row>
    <row r="149" spans="1:26" x14ac:dyDescent="0.3">
      <c r="A149" s="149">
        <v>43671</v>
      </c>
      <c r="B149" t="s">
        <v>3</v>
      </c>
      <c r="C149" s="154">
        <f>'[14]Daily Roster'!$C149</f>
        <v>0</v>
      </c>
      <c r="D149" s="154">
        <f>'[14]Daily Roster'!$D149</f>
        <v>0</v>
      </c>
      <c r="E149" s="154">
        <f>'[14]Daily Roster'!$E149</f>
        <v>0</v>
      </c>
      <c r="F149" s="154">
        <f>'[14]Daily Roster'!$F149</f>
        <v>0</v>
      </c>
      <c r="G149" s="154" t="str">
        <f>'[14]Daily Roster'!$G149</f>
        <v>qq</v>
      </c>
      <c r="H149" s="154">
        <f>'[14]Daily Roster'!$H149</f>
        <v>0</v>
      </c>
      <c r="I149" s="154">
        <f>'[14]Daily Roster'!$I149</f>
        <v>0</v>
      </c>
      <c r="J149" s="154">
        <f>'[14]Daily Roster'!$J149</f>
        <v>0</v>
      </c>
      <c r="K149" s="154">
        <f>'[14]Daily Roster'!$K149</f>
        <v>0</v>
      </c>
      <c r="L149" s="154" t="str">
        <f>'[14]Daily Roster'!$L149</f>
        <v>qq</v>
      </c>
      <c r="M149" s="155">
        <f>'[14]Daily Roster'!$M149</f>
        <v>0</v>
      </c>
      <c r="N149" s="155">
        <f>'[14]Daily Roster'!$N149</f>
        <v>0</v>
      </c>
      <c r="O149" s="155" t="str">
        <f>'[14]Daily Roster'!$O149</f>
        <v>Mohammed</v>
      </c>
      <c r="P149" s="155" t="str">
        <f>'[14]Daily Roster'!$P149</f>
        <v>Meghana</v>
      </c>
      <c r="Q149" s="155">
        <f>'[14]Daily Roster'!$Q149</f>
        <v>0</v>
      </c>
      <c r="R149" s="155" t="str">
        <f>'[14]Daily Roster'!$R149</f>
        <v>Phuong</v>
      </c>
      <c r="S149" s="155">
        <f>'[14]Daily Roster'!$S149</f>
        <v>0</v>
      </c>
      <c r="T149" s="155">
        <f>'[14]Daily Roster'!$T149</f>
        <v>0</v>
      </c>
      <c r="U149" s="155">
        <f>'[14]Daily Roster'!$U149</f>
        <v>0</v>
      </c>
      <c r="V149" s="155">
        <f>'[14]Daily Roster'!$V149</f>
        <v>0</v>
      </c>
      <c r="W149" s="155">
        <f>'[14]Daily Roster'!$W149</f>
        <v>0</v>
      </c>
      <c r="X149" s="155">
        <f>'[14]Daily Roster'!$X149</f>
        <v>0</v>
      </c>
      <c r="Y149" s="155">
        <f>'[14]Daily Roster'!$Y149</f>
        <v>0</v>
      </c>
      <c r="Z149" s="155">
        <f>'[14]Daily Roster'!$Z149</f>
        <v>0</v>
      </c>
    </row>
    <row r="150" spans="1:26" x14ac:dyDescent="0.3">
      <c r="A150" s="149">
        <v>43672</v>
      </c>
      <c r="B150" t="s">
        <v>4</v>
      </c>
      <c r="C150" s="154">
        <f>'[14]Daily Roster'!$C150</f>
        <v>0</v>
      </c>
      <c r="D150" s="154">
        <f>'[14]Daily Roster'!$D150</f>
        <v>0</v>
      </c>
      <c r="E150" s="154">
        <f>'[14]Daily Roster'!$E150</f>
        <v>0</v>
      </c>
      <c r="F150" s="154">
        <f>'[14]Daily Roster'!$F150</f>
        <v>0</v>
      </c>
      <c r="G150" s="154" t="str">
        <f>'[14]Daily Roster'!$G150</f>
        <v>qq</v>
      </c>
      <c r="H150" s="154">
        <f>'[14]Daily Roster'!$H150</f>
        <v>0</v>
      </c>
      <c r="I150" s="154">
        <f>'[14]Daily Roster'!$I150</f>
        <v>0</v>
      </c>
      <c r="J150" s="154">
        <f>'[14]Daily Roster'!$J150</f>
        <v>0</v>
      </c>
      <c r="K150" s="154">
        <f>'[14]Daily Roster'!$K150</f>
        <v>0</v>
      </c>
      <c r="L150" s="154" t="str">
        <f>'[14]Daily Roster'!$L150</f>
        <v>qq</v>
      </c>
      <c r="M150" s="155">
        <f>'[14]Daily Roster'!$M150</f>
        <v>0</v>
      </c>
      <c r="N150" s="155">
        <f>'[14]Daily Roster'!$N150</f>
        <v>0</v>
      </c>
      <c r="O150" s="155" t="str">
        <f>'[14]Daily Roster'!$O150</f>
        <v>Mohammed</v>
      </c>
      <c r="P150" s="155" t="str">
        <f>'[14]Daily Roster'!$P150</f>
        <v>Meghana</v>
      </c>
      <c r="Q150" s="155">
        <f>'[14]Daily Roster'!$Q150</f>
        <v>0</v>
      </c>
      <c r="R150" s="155" t="str">
        <f>'[14]Daily Roster'!$R150</f>
        <v>Phuong</v>
      </c>
      <c r="S150" s="155">
        <f>'[14]Daily Roster'!$S150</f>
        <v>0</v>
      </c>
      <c r="T150" s="155">
        <f>'[14]Daily Roster'!$T150</f>
        <v>0</v>
      </c>
      <c r="U150" s="155">
        <f>'[14]Daily Roster'!$U150</f>
        <v>0</v>
      </c>
      <c r="V150" s="155">
        <f>'[14]Daily Roster'!$V150</f>
        <v>0</v>
      </c>
      <c r="W150" s="155">
        <f>'[14]Daily Roster'!$W150</f>
        <v>0</v>
      </c>
      <c r="X150" s="155">
        <f>'[14]Daily Roster'!$X150</f>
        <v>0</v>
      </c>
      <c r="Y150" s="155">
        <f>'[14]Daily Roster'!$Y150</f>
        <v>0</v>
      </c>
      <c r="Z150" s="155">
        <f>'[14]Daily Roster'!$Z150</f>
        <v>0</v>
      </c>
    </row>
    <row r="151" spans="1:26" x14ac:dyDescent="0.3">
      <c r="A151" s="149">
        <v>43675</v>
      </c>
      <c r="B151" t="s">
        <v>5</v>
      </c>
      <c r="C151" s="154">
        <f>'[14]Daily Roster'!$C151</f>
        <v>0</v>
      </c>
      <c r="D151" s="154">
        <f>'[14]Daily Roster'!$D151</f>
        <v>0</v>
      </c>
      <c r="E151" s="154">
        <f>'[14]Daily Roster'!$E151</f>
        <v>0</v>
      </c>
      <c r="F151" s="154">
        <f>'[14]Daily Roster'!$F151</f>
        <v>0</v>
      </c>
      <c r="G151" s="154" t="str">
        <f>'[14]Daily Roster'!$G151</f>
        <v>qq</v>
      </c>
      <c r="H151" s="154">
        <f>'[14]Daily Roster'!$H151</f>
        <v>0</v>
      </c>
      <c r="I151" s="154">
        <f>'[14]Daily Roster'!$I151</f>
        <v>0</v>
      </c>
      <c r="J151" s="154">
        <f>'[14]Daily Roster'!$J151</f>
        <v>0</v>
      </c>
      <c r="K151" s="154">
        <f>'[14]Daily Roster'!$K151</f>
        <v>0</v>
      </c>
      <c r="L151" s="154" t="str">
        <f>'[14]Daily Roster'!$L151</f>
        <v>qq</v>
      </c>
      <c r="M151" s="155">
        <f>'[14]Daily Roster'!$M151</f>
        <v>0</v>
      </c>
      <c r="N151" s="155">
        <f>'[14]Daily Roster'!$N151</f>
        <v>0</v>
      </c>
      <c r="O151" s="155" t="str">
        <f>'[14]Daily Roster'!$O151</f>
        <v>Mohammed</v>
      </c>
      <c r="P151" s="155" t="str">
        <f>'[14]Daily Roster'!$P151</f>
        <v>Meghana</v>
      </c>
      <c r="Q151" s="155">
        <f>'[14]Daily Roster'!$Q151</f>
        <v>0</v>
      </c>
      <c r="R151" s="155" t="str">
        <f>'[14]Daily Roster'!$R151</f>
        <v>qq</v>
      </c>
      <c r="S151" s="155">
        <f>'[14]Daily Roster'!$S151</f>
        <v>0</v>
      </c>
      <c r="T151" s="155">
        <f>'[14]Daily Roster'!$T151</f>
        <v>0</v>
      </c>
      <c r="U151" s="155">
        <f>'[14]Daily Roster'!$U151</f>
        <v>0</v>
      </c>
      <c r="V151" s="155">
        <f>'[14]Daily Roster'!$V151</f>
        <v>0</v>
      </c>
      <c r="W151" s="155">
        <f>'[14]Daily Roster'!$W151</f>
        <v>0</v>
      </c>
      <c r="X151" s="155">
        <f>'[14]Daily Roster'!$X151</f>
        <v>0</v>
      </c>
      <c r="Y151" s="155">
        <f>'[14]Daily Roster'!$Y151</f>
        <v>0</v>
      </c>
      <c r="Z151" s="155">
        <f>'[14]Daily Roster'!$Z151</f>
        <v>0</v>
      </c>
    </row>
    <row r="152" spans="1:26" x14ac:dyDescent="0.3">
      <c r="A152" s="149">
        <v>43676</v>
      </c>
      <c r="B152" t="s">
        <v>1</v>
      </c>
      <c r="C152" s="154">
        <f>'[14]Daily Roster'!$C152</f>
        <v>0</v>
      </c>
      <c r="D152" s="154">
        <f>'[14]Daily Roster'!$D152</f>
        <v>0</v>
      </c>
      <c r="E152" s="154">
        <f>'[14]Daily Roster'!$E152</f>
        <v>0</v>
      </c>
      <c r="F152" s="154">
        <f>'[14]Daily Roster'!$F152</f>
        <v>0</v>
      </c>
      <c r="G152" s="154" t="str">
        <f>'[14]Daily Roster'!$G152</f>
        <v>qq</v>
      </c>
      <c r="H152" s="154">
        <f>'[14]Daily Roster'!$H152</f>
        <v>0</v>
      </c>
      <c r="I152" s="154">
        <f>'[14]Daily Roster'!$I152</f>
        <v>0</v>
      </c>
      <c r="J152" s="154">
        <f>'[14]Daily Roster'!$J152</f>
        <v>0</v>
      </c>
      <c r="K152" s="154">
        <f>'[14]Daily Roster'!$K152</f>
        <v>0</v>
      </c>
      <c r="L152" s="154" t="str">
        <f>'[14]Daily Roster'!$L152</f>
        <v>qq</v>
      </c>
      <c r="M152" s="155">
        <f>'[14]Daily Roster'!$M152</f>
        <v>0</v>
      </c>
      <c r="N152" s="155">
        <f>'[14]Daily Roster'!$N152</f>
        <v>0</v>
      </c>
      <c r="O152" s="155" t="str">
        <f>'[14]Daily Roster'!$O152</f>
        <v>Mohammed</v>
      </c>
      <c r="P152" s="155" t="str">
        <f>'[14]Daily Roster'!$P152</f>
        <v>Meghana</v>
      </c>
      <c r="Q152" s="155">
        <f>'[14]Daily Roster'!$Q152</f>
        <v>0</v>
      </c>
      <c r="R152" s="155" t="str">
        <f>'[14]Daily Roster'!$R152</f>
        <v>qq</v>
      </c>
      <c r="S152" s="155">
        <f>'[14]Daily Roster'!$S152</f>
        <v>0</v>
      </c>
      <c r="T152" s="155">
        <f>'[14]Daily Roster'!$T152</f>
        <v>0</v>
      </c>
      <c r="U152" s="155">
        <f>'[14]Daily Roster'!$U152</f>
        <v>0</v>
      </c>
      <c r="V152" s="155">
        <f>'[14]Daily Roster'!$V152</f>
        <v>0</v>
      </c>
      <c r="W152" s="155">
        <f>'[14]Daily Roster'!$W152</f>
        <v>0</v>
      </c>
      <c r="X152" s="155">
        <f>'[14]Daily Roster'!$X152</f>
        <v>0</v>
      </c>
      <c r="Y152" s="155">
        <f>'[14]Daily Roster'!$Y152</f>
        <v>0</v>
      </c>
      <c r="Z152" s="155">
        <f>'[14]Daily Roster'!$Z152</f>
        <v>0</v>
      </c>
    </row>
    <row r="153" spans="1:26" x14ac:dyDescent="0.3">
      <c r="A153" s="149">
        <v>43677</v>
      </c>
      <c r="B153" t="s">
        <v>2</v>
      </c>
      <c r="C153" s="154">
        <f>'[14]Daily Roster'!$C153</f>
        <v>0</v>
      </c>
      <c r="D153" s="154">
        <f>'[14]Daily Roster'!$D153</f>
        <v>0</v>
      </c>
      <c r="E153" s="154">
        <f>'[14]Daily Roster'!$E153</f>
        <v>0</v>
      </c>
      <c r="F153" s="154">
        <f>'[14]Daily Roster'!$F153</f>
        <v>0</v>
      </c>
      <c r="G153" s="154" t="str">
        <f>'[14]Daily Roster'!$G153</f>
        <v>qq</v>
      </c>
      <c r="H153" s="154">
        <f>'[14]Daily Roster'!$H153</f>
        <v>0</v>
      </c>
      <c r="I153" s="154">
        <f>'[14]Daily Roster'!$I153</f>
        <v>0</v>
      </c>
      <c r="J153" s="154">
        <f>'[14]Daily Roster'!$J153</f>
        <v>0</v>
      </c>
      <c r="K153" s="154">
        <f>'[14]Daily Roster'!$K153</f>
        <v>0</v>
      </c>
      <c r="L153" s="154" t="str">
        <f>'[14]Daily Roster'!$L153</f>
        <v>qq</v>
      </c>
      <c r="M153" s="155">
        <f>'[14]Daily Roster'!$M153</f>
        <v>0</v>
      </c>
      <c r="N153" s="155">
        <f>'[14]Daily Roster'!$N153</f>
        <v>0</v>
      </c>
      <c r="O153" s="155" t="str">
        <f>'[14]Daily Roster'!$O153</f>
        <v>Mohammed</v>
      </c>
      <c r="P153" s="155" t="str">
        <f>'[14]Daily Roster'!$P153</f>
        <v>Meghana</v>
      </c>
      <c r="Q153" s="155">
        <f>'[14]Daily Roster'!$Q153</f>
        <v>0</v>
      </c>
      <c r="R153" s="155" t="str">
        <f>'[14]Daily Roster'!$R153</f>
        <v>Phuong</v>
      </c>
      <c r="S153" s="155">
        <f>'[14]Daily Roster'!$S153</f>
        <v>0</v>
      </c>
      <c r="T153" s="155">
        <f>'[14]Daily Roster'!$T153</f>
        <v>0</v>
      </c>
      <c r="U153" s="155">
        <f>'[14]Daily Roster'!$U153</f>
        <v>0</v>
      </c>
      <c r="V153" s="155">
        <f>'[14]Daily Roster'!$V153</f>
        <v>0</v>
      </c>
      <c r="W153" s="155">
        <f>'[14]Daily Roster'!$W153</f>
        <v>0</v>
      </c>
      <c r="X153" s="155">
        <f>'[14]Daily Roster'!$X153</f>
        <v>0</v>
      </c>
      <c r="Y153" s="155">
        <f>'[14]Daily Roster'!$Y153</f>
        <v>0</v>
      </c>
      <c r="Z153" s="155">
        <f>'[14]Daily Roster'!$Z153</f>
        <v>0</v>
      </c>
    </row>
    <row r="154" spans="1:26" x14ac:dyDescent="0.3">
      <c r="A154" s="149">
        <v>43678</v>
      </c>
      <c r="B154" t="s">
        <v>3</v>
      </c>
      <c r="C154" s="154">
        <f>'[14]Daily Roster'!$C154</f>
        <v>0</v>
      </c>
      <c r="D154" s="154">
        <f>'[14]Daily Roster'!$D154</f>
        <v>0</v>
      </c>
      <c r="E154" s="154">
        <f>'[14]Daily Roster'!$E154</f>
        <v>0</v>
      </c>
      <c r="F154" s="154">
        <f>'[14]Daily Roster'!$F154</f>
        <v>0</v>
      </c>
      <c r="G154" s="154" t="str">
        <f>'[14]Daily Roster'!$G154</f>
        <v>qq</v>
      </c>
      <c r="H154" s="154">
        <f>'[14]Daily Roster'!$H154</f>
        <v>0</v>
      </c>
      <c r="I154" s="154">
        <f>'[14]Daily Roster'!$I154</f>
        <v>0</v>
      </c>
      <c r="J154" s="154">
        <f>'[14]Daily Roster'!$J154</f>
        <v>0</v>
      </c>
      <c r="K154" s="154">
        <f>'[14]Daily Roster'!$K154</f>
        <v>0</v>
      </c>
      <c r="L154" s="154" t="str">
        <f>'[14]Daily Roster'!$L154</f>
        <v>qq</v>
      </c>
      <c r="M154" s="155">
        <f>'[14]Daily Roster'!$M154</f>
        <v>0</v>
      </c>
      <c r="N154" s="155">
        <f>'[14]Daily Roster'!$N154</f>
        <v>0</v>
      </c>
      <c r="O154" s="155" t="str">
        <f>'[14]Daily Roster'!$O154</f>
        <v>Mohammed</v>
      </c>
      <c r="P154" s="155" t="str">
        <f>'[14]Daily Roster'!$P154</f>
        <v>Meghana</v>
      </c>
      <c r="Q154" s="155">
        <f>'[14]Daily Roster'!$Q154</f>
        <v>0</v>
      </c>
      <c r="R154" s="155" t="str">
        <f>'[14]Daily Roster'!$R154</f>
        <v>Phuong</v>
      </c>
      <c r="S154" s="155">
        <f>'[14]Daily Roster'!$S154</f>
        <v>0</v>
      </c>
      <c r="T154" s="155">
        <f>'[14]Daily Roster'!$T154</f>
        <v>0</v>
      </c>
      <c r="U154" s="155">
        <f>'[14]Daily Roster'!$U154</f>
        <v>0</v>
      </c>
      <c r="V154" s="155">
        <f>'[14]Daily Roster'!$V154</f>
        <v>0</v>
      </c>
      <c r="W154" s="155">
        <f>'[14]Daily Roster'!$W154</f>
        <v>0</v>
      </c>
      <c r="X154" s="155">
        <f>'[14]Daily Roster'!$X154</f>
        <v>0</v>
      </c>
      <c r="Y154" s="155">
        <f>'[14]Daily Roster'!$Y154</f>
        <v>0</v>
      </c>
      <c r="Z154" s="155">
        <f>'[14]Daily Roster'!$Z154</f>
        <v>0</v>
      </c>
    </row>
    <row r="155" spans="1:26" x14ac:dyDescent="0.3">
      <c r="A155" s="149">
        <v>43679</v>
      </c>
      <c r="B155" t="s">
        <v>4</v>
      </c>
      <c r="C155" s="154">
        <f>'[14]Daily Roster'!$C155</f>
        <v>0</v>
      </c>
      <c r="D155" s="154">
        <f>'[14]Daily Roster'!$D155</f>
        <v>0</v>
      </c>
      <c r="E155" s="154">
        <f>'[14]Daily Roster'!$E155</f>
        <v>0</v>
      </c>
      <c r="F155" s="154">
        <f>'[14]Daily Roster'!$F155</f>
        <v>0</v>
      </c>
      <c r="G155" s="154" t="str">
        <f>'[14]Daily Roster'!$G155</f>
        <v>qq</v>
      </c>
      <c r="H155" s="154">
        <f>'[14]Daily Roster'!$H155</f>
        <v>0</v>
      </c>
      <c r="I155" s="154">
        <f>'[14]Daily Roster'!$I155</f>
        <v>0</v>
      </c>
      <c r="J155" s="154">
        <f>'[14]Daily Roster'!$J155</f>
        <v>0</v>
      </c>
      <c r="K155" s="154">
        <f>'[14]Daily Roster'!$K155</f>
        <v>0</v>
      </c>
      <c r="L155" s="154" t="str">
        <f>'[14]Daily Roster'!$L155</f>
        <v>qq</v>
      </c>
      <c r="M155" s="155">
        <f>'[14]Daily Roster'!$M155</f>
        <v>0</v>
      </c>
      <c r="N155" s="155">
        <f>'[14]Daily Roster'!$N155</f>
        <v>0</v>
      </c>
      <c r="O155" s="155" t="str">
        <f>'[14]Daily Roster'!$O155</f>
        <v>Mohammed</v>
      </c>
      <c r="P155" s="155" t="str">
        <f>'[14]Daily Roster'!$P155</f>
        <v>Meghana</v>
      </c>
      <c r="Q155" s="155">
        <f>'[14]Daily Roster'!$Q155</f>
        <v>0</v>
      </c>
      <c r="R155" s="155" t="str">
        <f>'[14]Daily Roster'!$R155</f>
        <v>Phuong</v>
      </c>
      <c r="S155" s="155">
        <f>'[14]Daily Roster'!$S155</f>
        <v>0</v>
      </c>
      <c r="T155" s="155">
        <f>'[14]Daily Roster'!$T155</f>
        <v>0</v>
      </c>
      <c r="U155" s="155">
        <f>'[14]Daily Roster'!$U155</f>
        <v>0</v>
      </c>
      <c r="V155" s="155">
        <f>'[14]Daily Roster'!$V155</f>
        <v>0</v>
      </c>
      <c r="W155" s="155">
        <f>'[14]Daily Roster'!$W155</f>
        <v>0</v>
      </c>
      <c r="X155" s="155">
        <f>'[14]Daily Roster'!$X155</f>
        <v>0</v>
      </c>
      <c r="Y155" s="155">
        <f>'[14]Daily Roster'!$Y155</f>
        <v>0</v>
      </c>
      <c r="Z155" s="155">
        <f>'[14]Daily Roster'!$Z155</f>
        <v>0</v>
      </c>
    </row>
    <row r="156" spans="1:26" x14ac:dyDescent="0.3">
      <c r="A156" s="149">
        <v>43682</v>
      </c>
      <c r="B156" t="s">
        <v>5</v>
      </c>
      <c r="C156" s="154">
        <f>'[14]Daily Roster'!$C156</f>
        <v>0</v>
      </c>
      <c r="D156" s="154">
        <f>'[14]Daily Roster'!$D156</f>
        <v>0</v>
      </c>
      <c r="E156" s="154">
        <f>'[14]Daily Roster'!$E156</f>
        <v>0</v>
      </c>
      <c r="F156" s="154">
        <f>'[14]Daily Roster'!$F156</f>
        <v>0</v>
      </c>
      <c r="G156" s="154" t="str">
        <f>'[14]Daily Roster'!$G156</f>
        <v>qq</v>
      </c>
      <c r="H156" s="154">
        <f>'[14]Daily Roster'!$H156</f>
        <v>0</v>
      </c>
      <c r="I156" s="154">
        <f>'[14]Daily Roster'!$I156</f>
        <v>0</v>
      </c>
      <c r="J156" s="154">
        <f>'[14]Daily Roster'!$J156</f>
        <v>0</v>
      </c>
      <c r="K156" s="154">
        <f>'[14]Daily Roster'!$K156</f>
        <v>0</v>
      </c>
      <c r="L156" s="154" t="str">
        <f>'[14]Daily Roster'!$L156</f>
        <v>qq</v>
      </c>
      <c r="M156" s="155">
        <f>'[14]Daily Roster'!$M156</f>
        <v>0</v>
      </c>
      <c r="N156" s="155">
        <f>'[14]Daily Roster'!$N156</f>
        <v>0</v>
      </c>
      <c r="O156" s="155" t="str">
        <f>'[14]Daily Roster'!$O156</f>
        <v>Mohammed</v>
      </c>
      <c r="P156" s="155" t="str">
        <f>'[14]Daily Roster'!$P156</f>
        <v>Meghana</v>
      </c>
      <c r="Q156" s="155">
        <f>'[14]Daily Roster'!$Q156</f>
        <v>0</v>
      </c>
      <c r="R156" s="155" t="str">
        <f>'[14]Daily Roster'!$R156</f>
        <v>qq</v>
      </c>
      <c r="S156" s="155">
        <f>'[14]Daily Roster'!$S156</f>
        <v>0</v>
      </c>
      <c r="T156" s="155">
        <f>'[14]Daily Roster'!$T156</f>
        <v>0</v>
      </c>
      <c r="U156" s="155">
        <f>'[14]Daily Roster'!$U156</f>
        <v>0</v>
      </c>
      <c r="V156" s="155">
        <f>'[14]Daily Roster'!$V156</f>
        <v>0</v>
      </c>
      <c r="W156" s="155">
        <f>'[14]Daily Roster'!$W156</f>
        <v>0</v>
      </c>
      <c r="X156" s="155">
        <f>'[14]Daily Roster'!$X156</f>
        <v>0</v>
      </c>
      <c r="Y156" s="155">
        <f>'[14]Daily Roster'!$Y156</f>
        <v>0</v>
      </c>
      <c r="Z156" s="155">
        <f>'[14]Daily Roster'!$Z156</f>
        <v>0</v>
      </c>
    </row>
    <row r="157" spans="1:26" x14ac:dyDescent="0.3">
      <c r="A157" s="149">
        <v>43683</v>
      </c>
      <c r="B157" t="s">
        <v>1</v>
      </c>
      <c r="C157" s="154">
        <f>'[14]Daily Roster'!$C157</f>
        <v>0</v>
      </c>
      <c r="D157" s="154">
        <f>'[14]Daily Roster'!$D157</f>
        <v>0</v>
      </c>
      <c r="E157" s="154">
        <f>'[14]Daily Roster'!$E157</f>
        <v>0</v>
      </c>
      <c r="F157" s="154">
        <f>'[14]Daily Roster'!$F157</f>
        <v>0</v>
      </c>
      <c r="G157" s="154" t="str">
        <f>'[14]Daily Roster'!$G157</f>
        <v>qq</v>
      </c>
      <c r="H157" s="154">
        <f>'[14]Daily Roster'!$H157</f>
        <v>0</v>
      </c>
      <c r="I157" s="154">
        <f>'[14]Daily Roster'!$I157</f>
        <v>0</v>
      </c>
      <c r="J157" s="154">
        <f>'[14]Daily Roster'!$J157</f>
        <v>0</v>
      </c>
      <c r="K157" s="154">
        <f>'[14]Daily Roster'!$K157</f>
        <v>0</v>
      </c>
      <c r="L157" s="154" t="str">
        <f>'[14]Daily Roster'!$L157</f>
        <v>qq</v>
      </c>
      <c r="M157" s="155">
        <f>'[14]Daily Roster'!$M157</f>
        <v>0</v>
      </c>
      <c r="N157" s="155">
        <f>'[14]Daily Roster'!$N157</f>
        <v>0</v>
      </c>
      <c r="O157" s="155" t="str">
        <f>'[14]Daily Roster'!$O157</f>
        <v>Mohammed</v>
      </c>
      <c r="P157" s="155" t="str">
        <f>'[14]Daily Roster'!$P157</f>
        <v>Meghana</v>
      </c>
      <c r="Q157" s="155">
        <f>'[14]Daily Roster'!$Q157</f>
        <v>0</v>
      </c>
      <c r="R157" s="155" t="str">
        <f>'[14]Daily Roster'!$R157</f>
        <v>qq</v>
      </c>
      <c r="S157" s="155">
        <f>'[14]Daily Roster'!$S157</f>
        <v>0</v>
      </c>
      <c r="T157" s="155">
        <f>'[14]Daily Roster'!$T157</f>
        <v>0</v>
      </c>
      <c r="U157" s="155">
        <f>'[14]Daily Roster'!$U157</f>
        <v>0</v>
      </c>
      <c r="V157" s="155">
        <f>'[14]Daily Roster'!$V157</f>
        <v>0</v>
      </c>
      <c r="W157" s="155">
        <f>'[14]Daily Roster'!$W157</f>
        <v>0</v>
      </c>
      <c r="X157" s="155">
        <f>'[14]Daily Roster'!$X157</f>
        <v>0</v>
      </c>
      <c r="Y157" s="155">
        <f>'[14]Daily Roster'!$Y157</f>
        <v>0</v>
      </c>
      <c r="Z157" s="155">
        <f>'[14]Daily Roster'!$Z157</f>
        <v>0</v>
      </c>
    </row>
    <row r="158" spans="1:26" x14ac:dyDescent="0.3">
      <c r="A158" s="149">
        <v>43684</v>
      </c>
      <c r="B158" t="s">
        <v>2</v>
      </c>
      <c r="C158" s="154">
        <f>'[14]Daily Roster'!$C158</f>
        <v>0</v>
      </c>
      <c r="D158" s="154">
        <f>'[14]Daily Roster'!$D158</f>
        <v>0</v>
      </c>
      <c r="E158" s="154">
        <f>'[14]Daily Roster'!$E158</f>
        <v>0</v>
      </c>
      <c r="F158" s="154">
        <f>'[14]Daily Roster'!$F158</f>
        <v>0</v>
      </c>
      <c r="G158" s="154" t="str">
        <f>'[14]Daily Roster'!$G158</f>
        <v>qq</v>
      </c>
      <c r="H158" s="154">
        <f>'[14]Daily Roster'!$H158</f>
        <v>0</v>
      </c>
      <c r="I158" s="154">
        <f>'[14]Daily Roster'!$I158</f>
        <v>0</v>
      </c>
      <c r="J158" s="154">
        <f>'[14]Daily Roster'!$J158</f>
        <v>0</v>
      </c>
      <c r="K158" s="154">
        <f>'[14]Daily Roster'!$K158</f>
        <v>0</v>
      </c>
      <c r="L158" s="154" t="str">
        <f>'[14]Daily Roster'!$L158</f>
        <v>qq</v>
      </c>
      <c r="M158" s="155">
        <f>'[14]Daily Roster'!$M158</f>
        <v>0</v>
      </c>
      <c r="N158" s="155">
        <f>'[14]Daily Roster'!$N158</f>
        <v>0</v>
      </c>
      <c r="O158" s="155" t="str">
        <f>'[14]Daily Roster'!$O158</f>
        <v>Mohammed</v>
      </c>
      <c r="P158" s="155" t="str">
        <f>'[14]Daily Roster'!$P158</f>
        <v>Meghana</v>
      </c>
      <c r="Q158" s="155">
        <f>'[14]Daily Roster'!$Q158</f>
        <v>0</v>
      </c>
      <c r="R158" s="155" t="str">
        <f>'[14]Daily Roster'!$R158</f>
        <v>Phuong</v>
      </c>
      <c r="S158" s="155">
        <f>'[14]Daily Roster'!$S158</f>
        <v>0</v>
      </c>
      <c r="T158" s="155">
        <f>'[14]Daily Roster'!$T158</f>
        <v>0</v>
      </c>
      <c r="U158" s="155">
        <f>'[14]Daily Roster'!$U158</f>
        <v>0</v>
      </c>
      <c r="V158" s="155">
        <f>'[14]Daily Roster'!$V158</f>
        <v>0</v>
      </c>
      <c r="W158" s="155">
        <f>'[14]Daily Roster'!$W158</f>
        <v>0</v>
      </c>
      <c r="X158" s="155">
        <f>'[14]Daily Roster'!$X158</f>
        <v>0</v>
      </c>
      <c r="Y158" s="155">
        <f>'[14]Daily Roster'!$Y158</f>
        <v>0</v>
      </c>
      <c r="Z158" s="155">
        <f>'[14]Daily Roster'!$Z158</f>
        <v>0</v>
      </c>
    </row>
    <row r="159" spans="1:26" x14ac:dyDescent="0.3">
      <c r="A159" s="149">
        <v>43685</v>
      </c>
      <c r="B159" t="s">
        <v>3</v>
      </c>
      <c r="C159" s="154">
        <f>'[14]Daily Roster'!$C159</f>
        <v>0</v>
      </c>
      <c r="D159" s="154">
        <f>'[14]Daily Roster'!$D159</f>
        <v>0</v>
      </c>
      <c r="E159" s="154">
        <f>'[14]Daily Roster'!$E159</f>
        <v>0</v>
      </c>
      <c r="F159" s="154">
        <f>'[14]Daily Roster'!$F159</f>
        <v>0</v>
      </c>
      <c r="G159" s="154" t="str">
        <f>'[14]Daily Roster'!$G159</f>
        <v>qq</v>
      </c>
      <c r="H159" s="154">
        <f>'[14]Daily Roster'!$H159</f>
        <v>0</v>
      </c>
      <c r="I159" s="154">
        <f>'[14]Daily Roster'!$I159</f>
        <v>0</v>
      </c>
      <c r="J159" s="154">
        <f>'[14]Daily Roster'!$J159</f>
        <v>0</v>
      </c>
      <c r="K159" s="154">
        <f>'[14]Daily Roster'!$K159</f>
        <v>0</v>
      </c>
      <c r="L159" s="154" t="str">
        <f>'[14]Daily Roster'!$L159</f>
        <v>qq</v>
      </c>
      <c r="M159" s="155">
        <f>'[14]Daily Roster'!$M159</f>
        <v>0</v>
      </c>
      <c r="N159" s="155">
        <f>'[14]Daily Roster'!$N159</f>
        <v>0</v>
      </c>
      <c r="O159" s="155" t="str">
        <f>'[14]Daily Roster'!$O159</f>
        <v>Mohammed</v>
      </c>
      <c r="P159" s="155" t="str">
        <f>'[14]Daily Roster'!$P159</f>
        <v>Meghana</v>
      </c>
      <c r="Q159" s="155">
        <f>'[14]Daily Roster'!$Q159</f>
        <v>0</v>
      </c>
      <c r="R159" s="155" t="str">
        <f>'[14]Daily Roster'!$R159</f>
        <v>Phuong</v>
      </c>
      <c r="S159" s="155">
        <f>'[14]Daily Roster'!$S159</f>
        <v>0</v>
      </c>
      <c r="T159" s="155">
        <f>'[14]Daily Roster'!$T159</f>
        <v>0</v>
      </c>
      <c r="U159" s="155">
        <f>'[14]Daily Roster'!$U159</f>
        <v>0</v>
      </c>
      <c r="V159" s="155">
        <f>'[14]Daily Roster'!$V159</f>
        <v>0</v>
      </c>
      <c r="W159" s="155">
        <f>'[14]Daily Roster'!$W159</f>
        <v>0</v>
      </c>
      <c r="X159" s="155">
        <f>'[14]Daily Roster'!$X159</f>
        <v>0</v>
      </c>
      <c r="Y159" s="155">
        <f>'[14]Daily Roster'!$Y159</f>
        <v>0</v>
      </c>
      <c r="Z159" s="155">
        <f>'[14]Daily Roster'!$Z159</f>
        <v>0</v>
      </c>
    </row>
    <row r="160" spans="1:26" x14ac:dyDescent="0.3">
      <c r="A160" s="149">
        <v>43686</v>
      </c>
      <c r="B160" t="s">
        <v>4</v>
      </c>
      <c r="C160" s="154">
        <f>'[14]Daily Roster'!$C160</f>
        <v>0</v>
      </c>
      <c r="D160" s="154">
        <f>'[14]Daily Roster'!$D160</f>
        <v>0</v>
      </c>
      <c r="E160" s="154">
        <f>'[14]Daily Roster'!$E160</f>
        <v>0</v>
      </c>
      <c r="F160" s="154">
        <f>'[14]Daily Roster'!$F160</f>
        <v>0</v>
      </c>
      <c r="G160" s="154" t="str">
        <f>'[14]Daily Roster'!$G160</f>
        <v>qq</v>
      </c>
      <c r="H160" s="154">
        <f>'[14]Daily Roster'!$H160</f>
        <v>0</v>
      </c>
      <c r="I160" s="154">
        <f>'[14]Daily Roster'!$I160</f>
        <v>0</v>
      </c>
      <c r="J160" s="154">
        <f>'[14]Daily Roster'!$J160</f>
        <v>0</v>
      </c>
      <c r="K160" s="154">
        <f>'[14]Daily Roster'!$K160</f>
        <v>0</v>
      </c>
      <c r="L160" s="154" t="str">
        <f>'[14]Daily Roster'!$L160</f>
        <v>qq</v>
      </c>
      <c r="M160" s="155">
        <f>'[14]Daily Roster'!$M160</f>
        <v>0</v>
      </c>
      <c r="N160" s="155">
        <f>'[14]Daily Roster'!$N160</f>
        <v>0</v>
      </c>
      <c r="O160" s="155" t="str">
        <f>'[14]Daily Roster'!$O160</f>
        <v>Mohammed</v>
      </c>
      <c r="P160" s="155" t="str">
        <f>'[14]Daily Roster'!$P160</f>
        <v>Meghana</v>
      </c>
      <c r="Q160" s="155">
        <f>'[14]Daily Roster'!$Q160</f>
        <v>0</v>
      </c>
      <c r="R160" s="155" t="str">
        <f>'[14]Daily Roster'!$R160</f>
        <v>Phuong</v>
      </c>
      <c r="S160" s="155">
        <f>'[14]Daily Roster'!$S160</f>
        <v>0</v>
      </c>
      <c r="T160" s="155">
        <f>'[14]Daily Roster'!$T160</f>
        <v>0</v>
      </c>
      <c r="U160" s="155">
        <f>'[14]Daily Roster'!$U160</f>
        <v>0</v>
      </c>
      <c r="V160" s="155">
        <f>'[14]Daily Roster'!$V160</f>
        <v>0</v>
      </c>
      <c r="W160" s="155">
        <f>'[14]Daily Roster'!$W160</f>
        <v>0</v>
      </c>
      <c r="X160" s="155">
        <f>'[14]Daily Roster'!$X160</f>
        <v>0</v>
      </c>
      <c r="Y160" s="155">
        <f>'[14]Daily Roster'!$Y160</f>
        <v>0</v>
      </c>
      <c r="Z160" s="155">
        <f>'[14]Daily Roster'!$Z160</f>
        <v>0</v>
      </c>
    </row>
    <row r="161" spans="1:26" x14ac:dyDescent="0.3">
      <c r="A161" s="149">
        <v>43689</v>
      </c>
      <c r="B161" t="s">
        <v>5</v>
      </c>
      <c r="C161" s="154">
        <f>'[14]Daily Roster'!$C161</f>
        <v>0</v>
      </c>
      <c r="D161" s="154">
        <f>'[14]Daily Roster'!$D161</f>
        <v>0</v>
      </c>
      <c r="E161" s="154">
        <f>'[14]Daily Roster'!$E161</f>
        <v>0</v>
      </c>
      <c r="F161" s="154">
        <f>'[14]Daily Roster'!$F161</f>
        <v>0</v>
      </c>
      <c r="G161" s="154" t="str">
        <f>'[14]Daily Roster'!$G161</f>
        <v>qq</v>
      </c>
      <c r="H161" s="154">
        <f>'[14]Daily Roster'!$H161</f>
        <v>0</v>
      </c>
      <c r="I161" s="154">
        <f>'[14]Daily Roster'!$I161</f>
        <v>0</v>
      </c>
      <c r="J161" s="154">
        <f>'[14]Daily Roster'!$J161</f>
        <v>0</v>
      </c>
      <c r="K161" s="154">
        <f>'[14]Daily Roster'!$K161</f>
        <v>0</v>
      </c>
      <c r="L161" s="154" t="str">
        <f>'[14]Daily Roster'!$L161</f>
        <v>qq</v>
      </c>
      <c r="M161" s="155">
        <f>'[14]Daily Roster'!$M161</f>
        <v>0</v>
      </c>
      <c r="N161" s="155">
        <f>'[14]Daily Roster'!$N161</f>
        <v>0</v>
      </c>
      <c r="O161" s="155" t="str">
        <f>'[14]Daily Roster'!$O161</f>
        <v>Mohammed</v>
      </c>
      <c r="P161" s="155" t="str">
        <f>'[14]Daily Roster'!$P161</f>
        <v>Meghana</v>
      </c>
      <c r="Q161" s="155">
        <f>'[14]Daily Roster'!$Q161</f>
        <v>0</v>
      </c>
      <c r="R161" s="155" t="str">
        <f>'[14]Daily Roster'!$R161</f>
        <v>qq</v>
      </c>
      <c r="S161" s="155">
        <f>'[14]Daily Roster'!$S161</f>
        <v>0</v>
      </c>
      <c r="T161" s="155">
        <f>'[14]Daily Roster'!$T161</f>
        <v>0</v>
      </c>
      <c r="U161" s="155">
        <f>'[14]Daily Roster'!$U161</f>
        <v>0</v>
      </c>
      <c r="V161" s="155">
        <f>'[14]Daily Roster'!$V161</f>
        <v>0</v>
      </c>
      <c r="W161" s="155">
        <f>'[14]Daily Roster'!$W161</f>
        <v>0</v>
      </c>
      <c r="X161" s="155">
        <f>'[14]Daily Roster'!$X161</f>
        <v>0</v>
      </c>
      <c r="Y161" s="155">
        <f>'[14]Daily Roster'!$Y161</f>
        <v>0</v>
      </c>
      <c r="Z161" s="155">
        <f>'[14]Daily Roster'!$Z161</f>
        <v>0</v>
      </c>
    </row>
    <row r="162" spans="1:26" x14ac:dyDescent="0.3">
      <c r="A162" s="149">
        <v>43690</v>
      </c>
      <c r="B162" t="s">
        <v>1</v>
      </c>
      <c r="C162" s="154">
        <f>'[14]Daily Roster'!$C162</f>
        <v>0</v>
      </c>
      <c r="D162" s="154">
        <f>'[14]Daily Roster'!$D162</f>
        <v>0</v>
      </c>
      <c r="E162" s="154">
        <f>'[14]Daily Roster'!$E162</f>
        <v>0</v>
      </c>
      <c r="F162" s="154">
        <f>'[14]Daily Roster'!$F162</f>
        <v>0</v>
      </c>
      <c r="G162" s="154" t="str">
        <f>'[14]Daily Roster'!$G162</f>
        <v>qq</v>
      </c>
      <c r="H162" s="154">
        <f>'[14]Daily Roster'!$H162</f>
        <v>0</v>
      </c>
      <c r="I162" s="154">
        <f>'[14]Daily Roster'!$I162</f>
        <v>0</v>
      </c>
      <c r="J162" s="154">
        <f>'[14]Daily Roster'!$J162</f>
        <v>0</v>
      </c>
      <c r="K162" s="154">
        <f>'[14]Daily Roster'!$K162</f>
        <v>0</v>
      </c>
      <c r="L162" s="154" t="str">
        <f>'[14]Daily Roster'!$L162</f>
        <v>qq</v>
      </c>
      <c r="M162" s="155">
        <f>'[14]Daily Roster'!$M162</f>
        <v>0</v>
      </c>
      <c r="N162" s="155">
        <f>'[14]Daily Roster'!$N162</f>
        <v>0</v>
      </c>
      <c r="O162" s="155" t="str">
        <f>'[14]Daily Roster'!$O162</f>
        <v>Mohammed</v>
      </c>
      <c r="P162" s="155" t="str">
        <f>'[14]Daily Roster'!$P162</f>
        <v>Meghana</v>
      </c>
      <c r="Q162" s="155">
        <f>'[14]Daily Roster'!$Q162</f>
        <v>0</v>
      </c>
      <c r="R162" s="155" t="str">
        <f>'[14]Daily Roster'!$R162</f>
        <v>qq</v>
      </c>
      <c r="S162" s="155">
        <f>'[14]Daily Roster'!$S162</f>
        <v>0</v>
      </c>
      <c r="T162" s="155">
        <f>'[14]Daily Roster'!$T162</f>
        <v>0</v>
      </c>
      <c r="U162" s="155">
        <f>'[14]Daily Roster'!$U162</f>
        <v>0</v>
      </c>
      <c r="V162" s="155">
        <f>'[14]Daily Roster'!$V162</f>
        <v>0</v>
      </c>
      <c r="W162" s="155">
        <f>'[14]Daily Roster'!$W162</f>
        <v>0</v>
      </c>
      <c r="X162" s="155">
        <f>'[14]Daily Roster'!$X162</f>
        <v>0</v>
      </c>
      <c r="Y162" s="155">
        <f>'[14]Daily Roster'!$Y162</f>
        <v>0</v>
      </c>
      <c r="Z162" s="155">
        <f>'[14]Daily Roster'!$Z162</f>
        <v>0</v>
      </c>
    </row>
    <row r="163" spans="1:26" x14ac:dyDescent="0.3">
      <c r="A163" s="149">
        <v>43691</v>
      </c>
      <c r="B163" t="s">
        <v>2</v>
      </c>
      <c r="C163" s="154">
        <f>'[14]Daily Roster'!$C163</f>
        <v>0</v>
      </c>
      <c r="D163" s="154">
        <f>'[14]Daily Roster'!$D163</f>
        <v>0</v>
      </c>
      <c r="E163" s="154">
        <f>'[14]Daily Roster'!$E163</f>
        <v>0</v>
      </c>
      <c r="F163" s="154">
        <f>'[14]Daily Roster'!$F163</f>
        <v>0</v>
      </c>
      <c r="G163" s="154" t="str">
        <f>'[14]Daily Roster'!$G163</f>
        <v>qq</v>
      </c>
      <c r="H163" s="154">
        <f>'[14]Daily Roster'!$H163</f>
        <v>0</v>
      </c>
      <c r="I163" s="154">
        <f>'[14]Daily Roster'!$I163</f>
        <v>0</v>
      </c>
      <c r="J163" s="154">
        <f>'[14]Daily Roster'!$J163</f>
        <v>0</v>
      </c>
      <c r="K163" s="154">
        <f>'[14]Daily Roster'!$K163</f>
        <v>0</v>
      </c>
      <c r="L163" s="154" t="str">
        <f>'[14]Daily Roster'!$L163</f>
        <v>qq</v>
      </c>
      <c r="M163" s="155">
        <f>'[14]Daily Roster'!$M163</f>
        <v>0</v>
      </c>
      <c r="N163" s="155">
        <f>'[14]Daily Roster'!$N163</f>
        <v>0</v>
      </c>
      <c r="O163" s="155" t="str">
        <f>'[14]Daily Roster'!$O163</f>
        <v>Mohammed</v>
      </c>
      <c r="P163" s="155" t="str">
        <f>'[14]Daily Roster'!$P163</f>
        <v>Meghana</v>
      </c>
      <c r="Q163" s="155">
        <f>'[14]Daily Roster'!$Q163</f>
        <v>0</v>
      </c>
      <c r="R163" s="155" t="str">
        <f>'[14]Daily Roster'!$R163</f>
        <v>Phuong</v>
      </c>
      <c r="S163" s="155">
        <f>'[14]Daily Roster'!$S163</f>
        <v>0</v>
      </c>
      <c r="T163" s="155">
        <f>'[14]Daily Roster'!$T163</f>
        <v>0</v>
      </c>
      <c r="U163" s="155">
        <f>'[14]Daily Roster'!$U163</f>
        <v>0</v>
      </c>
      <c r="V163" s="155">
        <f>'[14]Daily Roster'!$V163</f>
        <v>0</v>
      </c>
      <c r="W163" s="155">
        <f>'[14]Daily Roster'!$W163</f>
        <v>0</v>
      </c>
      <c r="X163" s="155">
        <f>'[14]Daily Roster'!$X163</f>
        <v>0</v>
      </c>
      <c r="Y163" s="155">
        <f>'[14]Daily Roster'!$Y163</f>
        <v>0</v>
      </c>
      <c r="Z163" s="155">
        <f>'[14]Daily Roster'!$Z163</f>
        <v>0</v>
      </c>
    </row>
    <row r="164" spans="1:26" x14ac:dyDescent="0.3">
      <c r="A164" s="149">
        <v>43692</v>
      </c>
      <c r="B164" t="s">
        <v>3</v>
      </c>
      <c r="C164" s="154">
        <f>'[14]Daily Roster'!$C164</f>
        <v>0</v>
      </c>
      <c r="D164" s="154">
        <f>'[14]Daily Roster'!$D164</f>
        <v>0</v>
      </c>
      <c r="E164" s="154">
        <f>'[14]Daily Roster'!$E164</f>
        <v>0</v>
      </c>
      <c r="F164" s="154">
        <f>'[14]Daily Roster'!$F164</f>
        <v>0</v>
      </c>
      <c r="G164" s="154" t="str">
        <f>'[14]Daily Roster'!$G164</f>
        <v>qq</v>
      </c>
      <c r="H164" s="154">
        <f>'[14]Daily Roster'!$H164</f>
        <v>0</v>
      </c>
      <c r="I164" s="154">
        <f>'[14]Daily Roster'!$I164</f>
        <v>0</v>
      </c>
      <c r="J164" s="154">
        <f>'[14]Daily Roster'!$J164</f>
        <v>0</v>
      </c>
      <c r="K164" s="154">
        <f>'[14]Daily Roster'!$K164</f>
        <v>0</v>
      </c>
      <c r="L164" s="154" t="str">
        <f>'[14]Daily Roster'!$L164</f>
        <v>qq</v>
      </c>
      <c r="M164" s="155">
        <f>'[14]Daily Roster'!$M164</f>
        <v>0</v>
      </c>
      <c r="N164" s="155">
        <f>'[14]Daily Roster'!$N164</f>
        <v>0</v>
      </c>
      <c r="O164" s="155" t="str">
        <f>'[14]Daily Roster'!$O164</f>
        <v>Mohammed</v>
      </c>
      <c r="P164" s="155" t="str">
        <f>'[14]Daily Roster'!$P164</f>
        <v>Meghana</v>
      </c>
      <c r="Q164" s="155">
        <f>'[14]Daily Roster'!$Q164</f>
        <v>0</v>
      </c>
      <c r="R164" s="155" t="str">
        <f>'[14]Daily Roster'!$R164</f>
        <v>Phuong</v>
      </c>
      <c r="S164" s="155">
        <f>'[14]Daily Roster'!$S164</f>
        <v>0</v>
      </c>
      <c r="T164" s="155">
        <f>'[14]Daily Roster'!$T164</f>
        <v>0</v>
      </c>
      <c r="U164" s="155">
        <f>'[14]Daily Roster'!$U164</f>
        <v>0</v>
      </c>
      <c r="V164" s="155">
        <f>'[14]Daily Roster'!$V164</f>
        <v>0</v>
      </c>
      <c r="W164" s="155">
        <f>'[14]Daily Roster'!$W164</f>
        <v>0</v>
      </c>
      <c r="X164" s="155">
        <f>'[14]Daily Roster'!$X164</f>
        <v>0</v>
      </c>
      <c r="Y164" s="155">
        <f>'[14]Daily Roster'!$Y164</f>
        <v>0</v>
      </c>
      <c r="Z164" s="155">
        <f>'[14]Daily Roster'!$Z164</f>
        <v>0</v>
      </c>
    </row>
    <row r="165" spans="1:26" x14ac:dyDescent="0.3">
      <c r="A165" s="149">
        <v>43693</v>
      </c>
      <c r="B165" t="s">
        <v>4</v>
      </c>
      <c r="C165" s="154">
        <f>'[14]Daily Roster'!$C165</f>
        <v>0</v>
      </c>
      <c r="D165" s="154">
        <f>'[14]Daily Roster'!$D165</f>
        <v>0</v>
      </c>
      <c r="E165" s="154">
        <f>'[14]Daily Roster'!$E165</f>
        <v>0</v>
      </c>
      <c r="F165" s="154">
        <f>'[14]Daily Roster'!$F165</f>
        <v>0</v>
      </c>
      <c r="G165" s="154" t="str">
        <f>'[14]Daily Roster'!$G165</f>
        <v>qq</v>
      </c>
      <c r="H165" s="154">
        <f>'[14]Daily Roster'!$H165</f>
        <v>0</v>
      </c>
      <c r="I165" s="154">
        <f>'[14]Daily Roster'!$I165</f>
        <v>0</v>
      </c>
      <c r="J165" s="154">
        <f>'[14]Daily Roster'!$J165</f>
        <v>0</v>
      </c>
      <c r="K165" s="154">
        <f>'[14]Daily Roster'!$K165</f>
        <v>0</v>
      </c>
      <c r="L165" s="154" t="str">
        <f>'[14]Daily Roster'!$L165</f>
        <v>qq</v>
      </c>
      <c r="M165" s="155">
        <f>'[14]Daily Roster'!$M165</f>
        <v>0</v>
      </c>
      <c r="N165" s="155">
        <f>'[14]Daily Roster'!$N165</f>
        <v>0</v>
      </c>
      <c r="O165" s="155" t="str">
        <f>'[14]Daily Roster'!$O165</f>
        <v>Mohammed</v>
      </c>
      <c r="P165" s="155" t="str">
        <f>'[14]Daily Roster'!$P165</f>
        <v>Meghana</v>
      </c>
      <c r="Q165" s="155">
        <f>'[14]Daily Roster'!$Q165</f>
        <v>0</v>
      </c>
      <c r="R165" s="155" t="str">
        <f>'[14]Daily Roster'!$R165</f>
        <v>Phuong</v>
      </c>
      <c r="S165" s="155">
        <f>'[14]Daily Roster'!$S165</f>
        <v>0</v>
      </c>
      <c r="T165" s="155">
        <f>'[14]Daily Roster'!$T165</f>
        <v>0</v>
      </c>
      <c r="U165" s="155">
        <f>'[14]Daily Roster'!$U165</f>
        <v>0</v>
      </c>
      <c r="V165" s="155">
        <f>'[14]Daily Roster'!$V165</f>
        <v>0</v>
      </c>
      <c r="W165" s="155">
        <f>'[14]Daily Roster'!$W165</f>
        <v>0</v>
      </c>
      <c r="X165" s="155">
        <f>'[14]Daily Roster'!$X165</f>
        <v>0</v>
      </c>
      <c r="Y165" s="155">
        <f>'[14]Daily Roster'!$Y165</f>
        <v>0</v>
      </c>
      <c r="Z165" s="155">
        <f>'[14]Daily Roster'!$Z165</f>
        <v>0</v>
      </c>
    </row>
    <row r="166" spans="1:26" x14ac:dyDescent="0.3">
      <c r="A166" s="149">
        <v>43696</v>
      </c>
      <c r="B166" t="s">
        <v>5</v>
      </c>
      <c r="C166" s="154">
        <f>'[14]Daily Roster'!$C166</f>
        <v>0</v>
      </c>
      <c r="D166" s="154">
        <f>'[14]Daily Roster'!$D166</f>
        <v>0</v>
      </c>
      <c r="E166" s="154">
        <f>'[14]Daily Roster'!$E166</f>
        <v>0</v>
      </c>
      <c r="F166" s="154">
        <f>'[14]Daily Roster'!$F166</f>
        <v>0</v>
      </c>
      <c r="G166" s="154" t="str">
        <f>'[14]Daily Roster'!$G166</f>
        <v>qq</v>
      </c>
      <c r="H166" s="154">
        <f>'[14]Daily Roster'!$H166</f>
        <v>0</v>
      </c>
      <c r="I166" s="154">
        <f>'[14]Daily Roster'!$I166</f>
        <v>0</v>
      </c>
      <c r="J166" s="154">
        <f>'[14]Daily Roster'!$J166</f>
        <v>0</v>
      </c>
      <c r="K166" s="154">
        <f>'[14]Daily Roster'!$K166</f>
        <v>0</v>
      </c>
      <c r="L166" s="154" t="str">
        <f>'[14]Daily Roster'!$L166</f>
        <v>qq</v>
      </c>
      <c r="M166" s="155">
        <f>'[14]Daily Roster'!$M166</f>
        <v>0</v>
      </c>
      <c r="N166" s="155">
        <f>'[14]Daily Roster'!$N166</f>
        <v>0</v>
      </c>
      <c r="O166" s="155" t="str">
        <f>'[14]Daily Roster'!$O166</f>
        <v>Mohammed</v>
      </c>
      <c r="P166" s="155" t="str">
        <f>'[14]Daily Roster'!$P166</f>
        <v>Meghana</v>
      </c>
      <c r="Q166" s="155">
        <f>'[14]Daily Roster'!$Q166</f>
        <v>0</v>
      </c>
      <c r="R166" s="155" t="str">
        <f>'[14]Daily Roster'!$R166</f>
        <v>qq</v>
      </c>
      <c r="S166" s="155">
        <f>'[14]Daily Roster'!$S166</f>
        <v>0</v>
      </c>
      <c r="T166" s="155">
        <f>'[14]Daily Roster'!$T166</f>
        <v>0</v>
      </c>
      <c r="U166" s="155">
        <f>'[14]Daily Roster'!$U166</f>
        <v>0</v>
      </c>
      <c r="V166" s="155">
        <f>'[14]Daily Roster'!$V166</f>
        <v>0</v>
      </c>
      <c r="W166" s="155">
        <f>'[14]Daily Roster'!$W166</f>
        <v>0</v>
      </c>
      <c r="X166" s="155">
        <f>'[14]Daily Roster'!$X166</f>
        <v>0</v>
      </c>
      <c r="Y166" s="155">
        <f>'[14]Daily Roster'!$Y166</f>
        <v>0</v>
      </c>
      <c r="Z166" s="155">
        <f>'[14]Daily Roster'!$Z166</f>
        <v>0</v>
      </c>
    </row>
    <row r="167" spans="1:26" x14ac:dyDescent="0.3">
      <c r="A167" s="149">
        <v>43697</v>
      </c>
      <c r="B167" t="s">
        <v>1</v>
      </c>
      <c r="C167" s="154">
        <f>'[14]Daily Roster'!$C167</f>
        <v>0</v>
      </c>
      <c r="D167" s="154">
        <f>'[14]Daily Roster'!$D167</f>
        <v>0</v>
      </c>
      <c r="E167" s="154">
        <f>'[14]Daily Roster'!$E167</f>
        <v>0</v>
      </c>
      <c r="F167" s="154">
        <f>'[14]Daily Roster'!$F167</f>
        <v>0</v>
      </c>
      <c r="G167" s="154" t="str">
        <f>'[14]Daily Roster'!$G167</f>
        <v>qq</v>
      </c>
      <c r="H167" s="154">
        <f>'[14]Daily Roster'!$H167</f>
        <v>0</v>
      </c>
      <c r="I167" s="154">
        <f>'[14]Daily Roster'!$I167</f>
        <v>0</v>
      </c>
      <c r="J167" s="154">
        <f>'[14]Daily Roster'!$J167</f>
        <v>0</v>
      </c>
      <c r="K167" s="154">
        <f>'[14]Daily Roster'!$K167</f>
        <v>0</v>
      </c>
      <c r="L167" s="154" t="str">
        <f>'[14]Daily Roster'!$L167</f>
        <v>qq</v>
      </c>
      <c r="M167" s="155">
        <f>'[14]Daily Roster'!$M167</f>
        <v>0</v>
      </c>
      <c r="N167" s="155">
        <f>'[14]Daily Roster'!$N167</f>
        <v>0</v>
      </c>
      <c r="O167" s="155" t="str">
        <f>'[14]Daily Roster'!$O167</f>
        <v>Mohammed</v>
      </c>
      <c r="P167" s="155" t="str">
        <f>'[14]Daily Roster'!$P167</f>
        <v>Meghana</v>
      </c>
      <c r="Q167" s="155">
        <f>'[14]Daily Roster'!$Q167</f>
        <v>0</v>
      </c>
      <c r="R167" s="155" t="str">
        <f>'[14]Daily Roster'!$R167</f>
        <v>qq</v>
      </c>
      <c r="S167" s="155">
        <f>'[14]Daily Roster'!$S167</f>
        <v>0</v>
      </c>
      <c r="T167" s="155">
        <f>'[14]Daily Roster'!$T167</f>
        <v>0</v>
      </c>
      <c r="U167" s="155">
        <f>'[14]Daily Roster'!$U167</f>
        <v>0</v>
      </c>
      <c r="V167" s="155">
        <f>'[14]Daily Roster'!$V167</f>
        <v>0</v>
      </c>
      <c r="W167" s="155">
        <f>'[14]Daily Roster'!$W167</f>
        <v>0</v>
      </c>
      <c r="X167" s="155">
        <f>'[14]Daily Roster'!$X167</f>
        <v>0</v>
      </c>
      <c r="Y167" s="155">
        <f>'[14]Daily Roster'!$Y167</f>
        <v>0</v>
      </c>
      <c r="Z167" s="155">
        <f>'[14]Daily Roster'!$Z167</f>
        <v>0</v>
      </c>
    </row>
    <row r="168" spans="1:26" x14ac:dyDescent="0.3">
      <c r="A168" s="149">
        <v>43698</v>
      </c>
      <c r="B168" t="s">
        <v>2</v>
      </c>
      <c r="C168" s="154">
        <f>'[14]Daily Roster'!$C168</f>
        <v>0</v>
      </c>
      <c r="D168" s="154">
        <f>'[14]Daily Roster'!$D168</f>
        <v>0</v>
      </c>
      <c r="E168" s="154">
        <f>'[14]Daily Roster'!$E168</f>
        <v>0</v>
      </c>
      <c r="F168" s="154">
        <f>'[14]Daily Roster'!$F168</f>
        <v>0</v>
      </c>
      <c r="G168" s="154" t="str">
        <f>'[14]Daily Roster'!$G168</f>
        <v>qq</v>
      </c>
      <c r="H168" s="154">
        <f>'[14]Daily Roster'!$H168</f>
        <v>0</v>
      </c>
      <c r="I168" s="154">
        <f>'[14]Daily Roster'!$I168</f>
        <v>0</v>
      </c>
      <c r="J168" s="154">
        <f>'[14]Daily Roster'!$J168</f>
        <v>0</v>
      </c>
      <c r="K168" s="154">
        <f>'[14]Daily Roster'!$K168</f>
        <v>0</v>
      </c>
      <c r="L168" s="154" t="str">
        <f>'[14]Daily Roster'!$L168</f>
        <v>qq</v>
      </c>
      <c r="M168" s="155">
        <f>'[14]Daily Roster'!$M168</f>
        <v>0</v>
      </c>
      <c r="N168" s="155">
        <f>'[14]Daily Roster'!$N168</f>
        <v>0</v>
      </c>
      <c r="O168" s="155" t="str">
        <f>'[14]Daily Roster'!$O168</f>
        <v>Mohammed</v>
      </c>
      <c r="P168" s="155" t="str">
        <f>'[14]Daily Roster'!$P168</f>
        <v>Meghana</v>
      </c>
      <c r="Q168" s="155">
        <f>'[14]Daily Roster'!$Q168</f>
        <v>0</v>
      </c>
      <c r="R168" s="155" t="str">
        <f>'[14]Daily Roster'!$R168</f>
        <v>Phuong</v>
      </c>
      <c r="S168" s="155">
        <f>'[14]Daily Roster'!$S168</f>
        <v>0</v>
      </c>
      <c r="T168" s="155">
        <f>'[14]Daily Roster'!$T168</f>
        <v>0</v>
      </c>
      <c r="U168" s="155">
        <f>'[14]Daily Roster'!$U168</f>
        <v>0</v>
      </c>
      <c r="V168" s="155">
        <f>'[14]Daily Roster'!$V168</f>
        <v>0</v>
      </c>
      <c r="W168" s="155">
        <f>'[14]Daily Roster'!$W168</f>
        <v>0</v>
      </c>
      <c r="X168" s="155">
        <f>'[14]Daily Roster'!$X168</f>
        <v>0</v>
      </c>
      <c r="Y168" s="155">
        <f>'[14]Daily Roster'!$Y168</f>
        <v>0</v>
      </c>
      <c r="Z168" s="155">
        <f>'[14]Daily Roster'!$Z168</f>
        <v>0</v>
      </c>
    </row>
    <row r="169" spans="1:26" x14ac:dyDescent="0.3">
      <c r="A169" s="149">
        <v>43699</v>
      </c>
      <c r="B169" t="s">
        <v>3</v>
      </c>
      <c r="C169" s="154">
        <f>'[14]Daily Roster'!$C169</f>
        <v>0</v>
      </c>
      <c r="D169" s="154">
        <f>'[14]Daily Roster'!$D169</f>
        <v>0</v>
      </c>
      <c r="E169" s="154">
        <f>'[14]Daily Roster'!$E169</f>
        <v>0</v>
      </c>
      <c r="F169" s="154">
        <f>'[14]Daily Roster'!$F169</f>
        <v>0</v>
      </c>
      <c r="G169" s="154" t="str">
        <f>'[14]Daily Roster'!$G169</f>
        <v>qq</v>
      </c>
      <c r="H169" s="154">
        <f>'[14]Daily Roster'!$H169</f>
        <v>0</v>
      </c>
      <c r="I169" s="154">
        <f>'[14]Daily Roster'!$I169</f>
        <v>0</v>
      </c>
      <c r="J169" s="154">
        <f>'[14]Daily Roster'!$J169</f>
        <v>0</v>
      </c>
      <c r="K169" s="154">
        <f>'[14]Daily Roster'!$K169</f>
        <v>0</v>
      </c>
      <c r="L169" s="154" t="str">
        <f>'[14]Daily Roster'!$L169</f>
        <v>qq</v>
      </c>
      <c r="M169" s="155">
        <f>'[14]Daily Roster'!$M169</f>
        <v>0</v>
      </c>
      <c r="N169" s="155">
        <f>'[14]Daily Roster'!$N169</f>
        <v>0</v>
      </c>
      <c r="O169" s="155" t="str">
        <f>'[14]Daily Roster'!$O169</f>
        <v>Mohammed</v>
      </c>
      <c r="P169" s="155" t="str">
        <f>'[14]Daily Roster'!$P169</f>
        <v>Meghana</v>
      </c>
      <c r="Q169" s="155">
        <f>'[14]Daily Roster'!$Q169</f>
        <v>0</v>
      </c>
      <c r="R169" s="155" t="str">
        <f>'[14]Daily Roster'!$R169</f>
        <v>Phuong</v>
      </c>
      <c r="S169" s="155">
        <f>'[14]Daily Roster'!$S169</f>
        <v>0</v>
      </c>
      <c r="T169" s="155">
        <f>'[14]Daily Roster'!$T169</f>
        <v>0</v>
      </c>
      <c r="U169" s="155">
        <f>'[14]Daily Roster'!$U169</f>
        <v>0</v>
      </c>
      <c r="V169" s="155">
        <f>'[14]Daily Roster'!$V169</f>
        <v>0</v>
      </c>
      <c r="W169" s="155">
        <f>'[14]Daily Roster'!$W169</f>
        <v>0</v>
      </c>
      <c r="X169" s="155">
        <f>'[14]Daily Roster'!$X169</f>
        <v>0</v>
      </c>
      <c r="Y169" s="155">
        <f>'[14]Daily Roster'!$Y169</f>
        <v>0</v>
      </c>
      <c r="Z169" s="155">
        <f>'[14]Daily Roster'!$Z169</f>
        <v>0</v>
      </c>
    </row>
    <row r="170" spans="1:26" x14ac:dyDescent="0.3">
      <c r="A170" s="149">
        <v>43700</v>
      </c>
      <c r="B170" t="s">
        <v>4</v>
      </c>
      <c r="C170" s="154">
        <f>'[14]Daily Roster'!$C170</f>
        <v>0</v>
      </c>
      <c r="D170" s="154">
        <f>'[14]Daily Roster'!$D170</f>
        <v>0</v>
      </c>
      <c r="E170" s="154">
        <f>'[14]Daily Roster'!$E170</f>
        <v>0</v>
      </c>
      <c r="F170" s="154">
        <f>'[14]Daily Roster'!$F170</f>
        <v>0</v>
      </c>
      <c r="G170" s="154" t="str">
        <f>'[14]Daily Roster'!$G170</f>
        <v>qq</v>
      </c>
      <c r="H170" s="154">
        <f>'[14]Daily Roster'!$H170</f>
        <v>0</v>
      </c>
      <c r="I170" s="154">
        <f>'[14]Daily Roster'!$I170</f>
        <v>0</v>
      </c>
      <c r="J170" s="154">
        <f>'[14]Daily Roster'!$J170</f>
        <v>0</v>
      </c>
      <c r="K170" s="154">
        <f>'[14]Daily Roster'!$K170</f>
        <v>0</v>
      </c>
      <c r="L170" s="154" t="str">
        <f>'[14]Daily Roster'!$L170</f>
        <v>qq</v>
      </c>
      <c r="M170" s="155">
        <f>'[14]Daily Roster'!$M170</f>
        <v>0</v>
      </c>
      <c r="N170" s="155">
        <f>'[14]Daily Roster'!$N170</f>
        <v>0</v>
      </c>
      <c r="O170" s="155" t="str">
        <f>'[14]Daily Roster'!$O170</f>
        <v>Mohammed</v>
      </c>
      <c r="P170" s="155" t="str">
        <f>'[14]Daily Roster'!$P170</f>
        <v>Meghana</v>
      </c>
      <c r="Q170" s="155">
        <f>'[14]Daily Roster'!$Q170</f>
        <v>0</v>
      </c>
      <c r="R170" s="155" t="str">
        <f>'[14]Daily Roster'!$R170</f>
        <v>Phuong</v>
      </c>
      <c r="S170" s="155">
        <f>'[14]Daily Roster'!$S170</f>
        <v>0</v>
      </c>
      <c r="T170" s="155">
        <f>'[14]Daily Roster'!$T170</f>
        <v>0</v>
      </c>
      <c r="U170" s="155">
        <f>'[14]Daily Roster'!$U170</f>
        <v>0</v>
      </c>
      <c r="V170" s="155">
        <f>'[14]Daily Roster'!$V170</f>
        <v>0</v>
      </c>
      <c r="W170" s="155">
        <f>'[14]Daily Roster'!$W170</f>
        <v>0</v>
      </c>
      <c r="X170" s="155">
        <f>'[14]Daily Roster'!$X170</f>
        <v>0</v>
      </c>
      <c r="Y170" s="155">
        <f>'[14]Daily Roster'!$Y170</f>
        <v>0</v>
      </c>
      <c r="Z170" s="155">
        <f>'[14]Daily Roster'!$Z170</f>
        <v>0</v>
      </c>
    </row>
    <row r="171" spans="1:26" x14ac:dyDescent="0.3">
      <c r="A171" s="149">
        <v>43703</v>
      </c>
      <c r="B171" t="s">
        <v>5</v>
      </c>
      <c r="C171" s="154">
        <f>'[14]Daily Roster'!$C171</f>
        <v>0</v>
      </c>
      <c r="D171" s="154">
        <f>'[14]Daily Roster'!$D171</f>
        <v>0</v>
      </c>
      <c r="E171" s="154">
        <f>'[14]Daily Roster'!$E171</f>
        <v>0</v>
      </c>
      <c r="F171" s="154">
        <f>'[14]Daily Roster'!$F171</f>
        <v>0</v>
      </c>
      <c r="G171" s="154" t="str">
        <f>'[14]Daily Roster'!$G171</f>
        <v>qq</v>
      </c>
      <c r="H171" s="154">
        <f>'[14]Daily Roster'!$H171</f>
        <v>0</v>
      </c>
      <c r="I171" s="154">
        <f>'[14]Daily Roster'!$I171</f>
        <v>0</v>
      </c>
      <c r="J171" s="154">
        <f>'[14]Daily Roster'!$J171</f>
        <v>0</v>
      </c>
      <c r="K171" s="154">
        <f>'[14]Daily Roster'!$K171</f>
        <v>0</v>
      </c>
      <c r="L171" s="154" t="str">
        <f>'[14]Daily Roster'!$L171</f>
        <v>qq</v>
      </c>
      <c r="M171" s="155">
        <f>'[14]Daily Roster'!$M171</f>
        <v>0</v>
      </c>
      <c r="N171" s="155">
        <f>'[14]Daily Roster'!$N171</f>
        <v>0</v>
      </c>
      <c r="O171" s="155" t="str">
        <f>'[14]Daily Roster'!$O171</f>
        <v>Mohammed</v>
      </c>
      <c r="P171" s="155" t="str">
        <f>'[14]Daily Roster'!$P171</f>
        <v>Meghana</v>
      </c>
      <c r="Q171" s="155">
        <f>'[14]Daily Roster'!$Q171</f>
        <v>0</v>
      </c>
      <c r="R171" s="155" t="str">
        <f>'[14]Daily Roster'!$R171</f>
        <v>qq</v>
      </c>
      <c r="S171" s="155">
        <f>'[14]Daily Roster'!$S171</f>
        <v>0</v>
      </c>
      <c r="T171" s="155">
        <f>'[14]Daily Roster'!$T171</f>
        <v>0</v>
      </c>
      <c r="U171" s="155">
        <f>'[14]Daily Roster'!$U171</f>
        <v>0</v>
      </c>
      <c r="V171" s="155">
        <f>'[14]Daily Roster'!$V171</f>
        <v>0</v>
      </c>
      <c r="W171" s="155">
        <f>'[14]Daily Roster'!$W171</f>
        <v>0</v>
      </c>
      <c r="X171" s="155">
        <f>'[14]Daily Roster'!$X171</f>
        <v>0</v>
      </c>
      <c r="Y171" s="155">
        <f>'[14]Daily Roster'!$Y171</f>
        <v>0</v>
      </c>
      <c r="Z171" s="155">
        <f>'[14]Daily Roster'!$Z171</f>
        <v>0</v>
      </c>
    </row>
    <row r="172" spans="1:26" x14ac:dyDescent="0.3">
      <c r="A172" s="149">
        <v>43704</v>
      </c>
      <c r="B172" t="s">
        <v>1</v>
      </c>
      <c r="C172" s="154">
        <f>'[14]Daily Roster'!$C172</f>
        <v>0</v>
      </c>
      <c r="D172" s="154">
        <f>'[14]Daily Roster'!$D172</f>
        <v>0</v>
      </c>
      <c r="E172" s="154">
        <f>'[14]Daily Roster'!$E172</f>
        <v>0</v>
      </c>
      <c r="F172" s="154">
        <f>'[14]Daily Roster'!$F172</f>
        <v>0</v>
      </c>
      <c r="G172" s="154" t="str">
        <f>'[14]Daily Roster'!$G172</f>
        <v>qq</v>
      </c>
      <c r="H172" s="154">
        <f>'[14]Daily Roster'!$H172</f>
        <v>0</v>
      </c>
      <c r="I172" s="154">
        <f>'[14]Daily Roster'!$I172</f>
        <v>0</v>
      </c>
      <c r="J172" s="154">
        <f>'[14]Daily Roster'!$J172</f>
        <v>0</v>
      </c>
      <c r="K172" s="154">
        <f>'[14]Daily Roster'!$K172</f>
        <v>0</v>
      </c>
      <c r="L172" s="154" t="str">
        <f>'[14]Daily Roster'!$L172</f>
        <v>qq</v>
      </c>
      <c r="M172" s="155">
        <f>'[14]Daily Roster'!$M172</f>
        <v>0</v>
      </c>
      <c r="N172" s="155">
        <f>'[14]Daily Roster'!$N172</f>
        <v>0</v>
      </c>
      <c r="O172" s="155" t="str">
        <f>'[14]Daily Roster'!$O172</f>
        <v>Mohammed</v>
      </c>
      <c r="P172" s="155" t="str">
        <f>'[14]Daily Roster'!$P172</f>
        <v>Meghana</v>
      </c>
      <c r="Q172" s="155">
        <f>'[14]Daily Roster'!$Q172</f>
        <v>0</v>
      </c>
      <c r="R172" s="155" t="str">
        <f>'[14]Daily Roster'!$R172</f>
        <v>qq</v>
      </c>
      <c r="S172" s="155">
        <f>'[14]Daily Roster'!$S172</f>
        <v>0</v>
      </c>
      <c r="T172" s="155">
        <f>'[14]Daily Roster'!$T172</f>
        <v>0</v>
      </c>
      <c r="U172" s="155">
        <f>'[14]Daily Roster'!$U172</f>
        <v>0</v>
      </c>
      <c r="V172" s="155">
        <f>'[14]Daily Roster'!$V172</f>
        <v>0</v>
      </c>
      <c r="W172" s="155">
        <f>'[14]Daily Roster'!$W172</f>
        <v>0</v>
      </c>
      <c r="X172" s="155">
        <f>'[14]Daily Roster'!$X172</f>
        <v>0</v>
      </c>
      <c r="Y172" s="155">
        <f>'[14]Daily Roster'!$Y172</f>
        <v>0</v>
      </c>
      <c r="Z172" s="155">
        <f>'[14]Daily Roster'!$Z172</f>
        <v>0</v>
      </c>
    </row>
    <row r="173" spans="1:26" x14ac:dyDescent="0.3">
      <c r="A173" s="149">
        <v>43705</v>
      </c>
      <c r="B173" t="s">
        <v>2</v>
      </c>
      <c r="C173" s="154">
        <f>'[14]Daily Roster'!$C173</f>
        <v>0</v>
      </c>
      <c r="D173" s="154">
        <f>'[14]Daily Roster'!$D173</f>
        <v>0</v>
      </c>
      <c r="E173" s="154">
        <f>'[14]Daily Roster'!$E173</f>
        <v>0</v>
      </c>
      <c r="F173" s="154">
        <f>'[14]Daily Roster'!$F173</f>
        <v>0</v>
      </c>
      <c r="G173" s="154" t="str">
        <f>'[14]Daily Roster'!$G173</f>
        <v>qq</v>
      </c>
      <c r="H173" s="154">
        <f>'[14]Daily Roster'!$H173</f>
        <v>0</v>
      </c>
      <c r="I173" s="154">
        <f>'[14]Daily Roster'!$I173</f>
        <v>0</v>
      </c>
      <c r="J173" s="154">
        <f>'[14]Daily Roster'!$J173</f>
        <v>0</v>
      </c>
      <c r="K173" s="154">
        <f>'[14]Daily Roster'!$K173</f>
        <v>0</v>
      </c>
      <c r="L173" s="154" t="str">
        <f>'[14]Daily Roster'!$L173</f>
        <v>qq</v>
      </c>
      <c r="M173" s="155">
        <f>'[14]Daily Roster'!$M173</f>
        <v>0</v>
      </c>
      <c r="N173" s="155">
        <f>'[14]Daily Roster'!$N173</f>
        <v>0</v>
      </c>
      <c r="O173" s="155" t="str">
        <f>'[14]Daily Roster'!$O173</f>
        <v>Mohammed</v>
      </c>
      <c r="P173" s="155" t="str">
        <f>'[14]Daily Roster'!$P173</f>
        <v>Meghana</v>
      </c>
      <c r="Q173" s="155">
        <f>'[14]Daily Roster'!$Q173</f>
        <v>0</v>
      </c>
      <c r="R173" s="155" t="str">
        <f>'[14]Daily Roster'!$R173</f>
        <v>Phuong</v>
      </c>
      <c r="S173" s="155">
        <f>'[14]Daily Roster'!$S173</f>
        <v>0</v>
      </c>
      <c r="T173" s="155">
        <f>'[14]Daily Roster'!$T173</f>
        <v>0</v>
      </c>
      <c r="U173" s="155">
        <f>'[14]Daily Roster'!$U173</f>
        <v>0</v>
      </c>
      <c r="V173" s="155">
        <f>'[14]Daily Roster'!$V173</f>
        <v>0</v>
      </c>
      <c r="W173" s="155">
        <f>'[14]Daily Roster'!$W173</f>
        <v>0</v>
      </c>
      <c r="X173" s="155">
        <f>'[14]Daily Roster'!$X173</f>
        <v>0</v>
      </c>
      <c r="Y173" s="155">
        <f>'[14]Daily Roster'!$Y173</f>
        <v>0</v>
      </c>
      <c r="Z173" s="155">
        <f>'[14]Daily Roster'!$Z173</f>
        <v>0</v>
      </c>
    </row>
    <row r="174" spans="1:26" x14ac:dyDescent="0.3">
      <c r="A174" s="149">
        <v>43706</v>
      </c>
      <c r="B174" t="s">
        <v>3</v>
      </c>
      <c r="C174" s="154">
        <f>'[14]Daily Roster'!$C174</f>
        <v>0</v>
      </c>
      <c r="D174" s="154">
        <f>'[14]Daily Roster'!$D174</f>
        <v>0</v>
      </c>
      <c r="E174" s="154">
        <f>'[14]Daily Roster'!$E174</f>
        <v>0</v>
      </c>
      <c r="F174" s="154">
        <f>'[14]Daily Roster'!$F174</f>
        <v>0</v>
      </c>
      <c r="G174" s="154" t="str">
        <f>'[14]Daily Roster'!$G174</f>
        <v>qq</v>
      </c>
      <c r="H174" s="154">
        <f>'[14]Daily Roster'!$H174</f>
        <v>0</v>
      </c>
      <c r="I174" s="154">
        <f>'[14]Daily Roster'!$I174</f>
        <v>0</v>
      </c>
      <c r="J174" s="154">
        <f>'[14]Daily Roster'!$J174</f>
        <v>0</v>
      </c>
      <c r="K174" s="154">
        <f>'[14]Daily Roster'!$K174</f>
        <v>0</v>
      </c>
      <c r="L174" s="154" t="str">
        <f>'[14]Daily Roster'!$L174</f>
        <v>qq</v>
      </c>
      <c r="M174" s="155">
        <f>'[14]Daily Roster'!$M174</f>
        <v>0</v>
      </c>
      <c r="N174" s="155">
        <f>'[14]Daily Roster'!$N174</f>
        <v>0</v>
      </c>
      <c r="O174" s="155" t="str">
        <f>'[14]Daily Roster'!$O174</f>
        <v>Mohammed</v>
      </c>
      <c r="P174" s="155" t="str">
        <f>'[14]Daily Roster'!$P174</f>
        <v>Meghana</v>
      </c>
      <c r="Q174" s="155">
        <f>'[14]Daily Roster'!$Q174</f>
        <v>0</v>
      </c>
      <c r="R174" s="155" t="str">
        <f>'[14]Daily Roster'!$R174</f>
        <v>Phuong</v>
      </c>
      <c r="S174" s="155">
        <f>'[14]Daily Roster'!$S174</f>
        <v>0</v>
      </c>
      <c r="T174" s="155">
        <f>'[14]Daily Roster'!$T174</f>
        <v>0</v>
      </c>
      <c r="U174" s="155">
        <f>'[14]Daily Roster'!$U174</f>
        <v>0</v>
      </c>
      <c r="V174" s="155">
        <f>'[14]Daily Roster'!$V174</f>
        <v>0</v>
      </c>
      <c r="W174" s="155">
        <f>'[14]Daily Roster'!$W174</f>
        <v>0</v>
      </c>
      <c r="X174" s="155">
        <f>'[14]Daily Roster'!$X174</f>
        <v>0</v>
      </c>
      <c r="Y174" s="155">
        <f>'[14]Daily Roster'!$Y174</f>
        <v>0</v>
      </c>
      <c r="Z174" s="155">
        <f>'[14]Daily Roster'!$Z174</f>
        <v>0</v>
      </c>
    </row>
    <row r="175" spans="1:26" x14ac:dyDescent="0.3">
      <c r="A175" s="149">
        <v>43707</v>
      </c>
      <c r="B175" t="s">
        <v>4</v>
      </c>
      <c r="C175" s="154">
        <f>'[14]Daily Roster'!$C175</f>
        <v>0</v>
      </c>
      <c r="D175" s="154">
        <f>'[14]Daily Roster'!$D175</f>
        <v>0</v>
      </c>
      <c r="E175" s="154">
        <f>'[14]Daily Roster'!$E175</f>
        <v>0</v>
      </c>
      <c r="F175" s="154">
        <f>'[14]Daily Roster'!$F175</f>
        <v>0</v>
      </c>
      <c r="G175" s="154" t="str">
        <f>'[14]Daily Roster'!$G175</f>
        <v>qq</v>
      </c>
      <c r="H175" s="154">
        <f>'[14]Daily Roster'!$H175</f>
        <v>0</v>
      </c>
      <c r="I175" s="154">
        <f>'[14]Daily Roster'!$I175</f>
        <v>0</v>
      </c>
      <c r="J175" s="154">
        <f>'[14]Daily Roster'!$J175</f>
        <v>0</v>
      </c>
      <c r="K175" s="154">
        <f>'[14]Daily Roster'!$K175</f>
        <v>0</v>
      </c>
      <c r="L175" s="154" t="str">
        <f>'[14]Daily Roster'!$L175</f>
        <v>qq</v>
      </c>
      <c r="M175" s="155">
        <f>'[14]Daily Roster'!$M175</f>
        <v>0</v>
      </c>
      <c r="N175" s="155">
        <f>'[14]Daily Roster'!$N175</f>
        <v>0</v>
      </c>
      <c r="O175" s="155" t="str">
        <f>'[14]Daily Roster'!$O175</f>
        <v>Mohammed</v>
      </c>
      <c r="P175" s="155" t="str">
        <f>'[14]Daily Roster'!$P175</f>
        <v>Meghana</v>
      </c>
      <c r="Q175" s="155">
        <f>'[14]Daily Roster'!$Q175</f>
        <v>0</v>
      </c>
      <c r="R175" s="155" t="str">
        <f>'[14]Daily Roster'!$R175</f>
        <v>Phuong</v>
      </c>
      <c r="S175" s="155">
        <f>'[14]Daily Roster'!$S175</f>
        <v>0</v>
      </c>
      <c r="T175" s="155">
        <f>'[14]Daily Roster'!$T175</f>
        <v>0</v>
      </c>
      <c r="U175" s="155">
        <f>'[14]Daily Roster'!$U175</f>
        <v>0</v>
      </c>
      <c r="V175" s="155">
        <f>'[14]Daily Roster'!$V175</f>
        <v>0</v>
      </c>
      <c r="W175" s="155">
        <f>'[14]Daily Roster'!$W175</f>
        <v>0</v>
      </c>
      <c r="X175" s="155">
        <f>'[14]Daily Roster'!$X175</f>
        <v>0</v>
      </c>
      <c r="Y175" s="155">
        <f>'[14]Daily Roster'!$Y175</f>
        <v>0</v>
      </c>
      <c r="Z175" s="155">
        <f>'[14]Daily Roster'!$Z175</f>
        <v>0</v>
      </c>
    </row>
    <row r="176" spans="1:26" x14ac:dyDescent="0.3">
      <c r="A176" s="149">
        <v>43710</v>
      </c>
      <c r="B176" t="s">
        <v>5</v>
      </c>
      <c r="C176" s="154">
        <f>'[14]Daily Roster'!$C176</f>
        <v>0</v>
      </c>
      <c r="D176" s="154">
        <f>'[14]Daily Roster'!$D176</f>
        <v>0</v>
      </c>
      <c r="E176" s="154">
        <f>'[14]Daily Roster'!$E176</f>
        <v>0</v>
      </c>
      <c r="F176" s="154">
        <f>'[14]Daily Roster'!$F176</f>
        <v>0</v>
      </c>
      <c r="G176" s="154" t="str">
        <f>'[14]Daily Roster'!$G176</f>
        <v>qq</v>
      </c>
      <c r="H176" s="154">
        <f>'[14]Daily Roster'!$H176</f>
        <v>0</v>
      </c>
      <c r="I176" s="154">
        <f>'[14]Daily Roster'!$I176</f>
        <v>0</v>
      </c>
      <c r="J176" s="154">
        <f>'[14]Daily Roster'!$J176</f>
        <v>0</v>
      </c>
      <c r="K176" s="154">
        <f>'[14]Daily Roster'!$K176</f>
        <v>0</v>
      </c>
      <c r="L176" s="154" t="str">
        <f>'[14]Daily Roster'!$L176</f>
        <v>qq</v>
      </c>
      <c r="M176" s="155">
        <f>'[14]Daily Roster'!$M176</f>
        <v>0</v>
      </c>
      <c r="N176" s="155">
        <f>'[14]Daily Roster'!$N176</f>
        <v>0</v>
      </c>
      <c r="O176" s="155" t="str">
        <f>'[14]Daily Roster'!$O176</f>
        <v>Mohammed</v>
      </c>
      <c r="P176" s="155" t="str">
        <f>'[14]Daily Roster'!$P176</f>
        <v>Meghana</v>
      </c>
      <c r="Q176" s="155">
        <f>'[14]Daily Roster'!$Q176</f>
        <v>0</v>
      </c>
      <c r="R176" s="155" t="str">
        <f>'[14]Daily Roster'!$R176</f>
        <v>qq</v>
      </c>
      <c r="S176" s="155">
        <f>'[14]Daily Roster'!$S176</f>
        <v>0</v>
      </c>
      <c r="T176" s="155">
        <f>'[14]Daily Roster'!$T176</f>
        <v>0</v>
      </c>
      <c r="U176" s="155">
        <f>'[14]Daily Roster'!$U176</f>
        <v>0</v>
      </c>
      <c r="V176" s="155">
        <f>'[14]Daily Roster'!$V176</f>
        <v>0</v>
      </c>
      <c r="W176" s="155">
        <f>'[14]Daily Roster'!$W176</f>
        <v>0</v>
      </c>
      <c r="X176" s="155">
        <f>'[14]Daily Roster'!$X176</f>
        <v>0</v>
      </c>
      <c r="Y176" s="155">
        <f>'[14]Daily Roster'!$Y176</f>
        <v>0</v>
      </c>
      <c r="Z176" s="155">
        <f>'[14]Daily Roster'!$Z176</f>
        <v>0</v>
      </c>
    </row>
    <row r="177" spans="1:26" x14ac:dyDescent="0.3">
      <c r="A177" s="149">
        <v>43711</v>
      </c>
      <c r="B177" t="s">
        <v>1</v>
      </c>
      <c r="C177" s="154">
        <f>'[14]Daily Roster'!$C177</f>
        <v>0</v>
      </c>
      <c r="D177" s="154">
        <f>'[14]Daily Roster'!$D177</f>
        <v>0</v>
      </c>
      <c r="E177" s="154">
        <f>'[14]Daily Roster'!$E177</f>
        <v>0</v>
      </c>
      <c r="F177" s="154">
        <f>'[14]Daily Roster'!$F177</f>
        <v>0</v>
      </c>
      <c r="G177" s="154" t="str">
        <f>'[14]Daily Roster'!$G177</f>
        <v>qq</v>
      </c>
      <c r="H177" s="154">
        <f>'[14]Daily Roster'!$H177</f>
        <v>0</v>
      </c>
      <c r="I177" s="154">
        <f>'[14]Daily Roster'!$I177</f>
        <v>0</v>
      </c>
      <c r="J177" s="154">
        <f>'[14]Daily Roster'!$J177</f>
        <v>0</v>
      </c>
      <c r="K177" s="154">
        <f>'[14]Daily Roster'!$K177</f>
        <v>0</v>
      </c>
      <c r="L177" s="154" t="str">
        <f>'[14]Daily Roster'!$L177</f>
        <v>qq</v>
      </c>
      <c r="M177" s="155">
        <f>'[14]Daily Roster'!$M177</f>
        <v>0</v>
      </c>
      <c r="N177" s="155">
        <f>'[14]Daily Roster'!$N177</f>
        <v>0</v>
      </c>
      <c r="O177" s="155" t="str">
        <f>'[14]Daily Roster'!$O177</f>
        <v>Mohammed</v>
      </c>
      <c r="P177" s="155" t="str">
        <f>'[14]Daily Roster'!$P177</f>
        <v>Meghana</v>
      </c>
      <c r="Q177" s="155">
        <f>'[14]Daily Roster'!$Q177</f>
        <v>0</v>
      </c>
      <c r="R177" s="155" t="str">
        <f>'[14]Daily Roster'!$R177</f>
        <v>qq</v>
      </c>
      <c r="S177" s="155">
        <f>'[14]Daily Roster'!$S177</f>
        <v>0</v>
      </c>
      <c r="T177" s="155">
        <f>'[14]Daily Roster'!$T177</f>
        <v>0</v>
      </c>
      <c r="U177" s="155">
        <f>'[14]Daily Roster'!$U177</f>
        <v>0</v>
      </c>
      <c r="V177" s="155">
        <f>'[14]Daily Roster'!$V177</f>
        <v>0</v>
      </c>
      <c r="W177" s="155">
        <f>'[14]Daily Roster'!$W177</f>
        <v>0</v>
      </c>
      <c r="X177" s="155">
        <f>'[14]Daily Roster'!$X177</f>
        <v>0</v>
      </c>
      <c r="Y177" s="155">
        <f>'[14]Daily Roster'!$Y177</f>
        <v>0</v>
      </c>
      <c r="Z177" s="155">
        <f>'[14]Daily Roster'!$Z177</f>
        <v>0</v>
      </c>
    </row>
    <row r="178" spans="1:26" x14ac:dyDescent="0.3">
      <c r="A178" s="149">
        <v>43712</v>
      </c>
      <c r="B178" t="s">
        <v>2</v>
      </c>
      <c r="C178" s="154">
        <f>'[14]Daily Roster'!$C178</f>
        <v>0</v>
      </c>
      <c r="D178" s="154">
        <f>'[14]Daily Roster'!$D178</f>
        <v>0</v>
      </c>
      <c r="E178" s="154">
        <f>'[14]Daily Roster'!$E178</f>
        <v>0</v>
      </c>
      <c r="F178" s="154">
        <f>'[14]Daily Roster'!$F178</f>
        <v>0</v>
      </c>
      <c r="G178" s="154" t="str">
        <f>'[14]Daily Roster'!$G178</f>
        <v>qq</v>
      </c>
      <c r="H178" s="154">
        <f>'[14]Daily Roster'!$H178</f>
        <v>0</v>
      </c>
      <c r="I178" s="154">
        <f>'[14]Daily Roster'!$I178</f>
        <v>0</v>
      </c>
      <c r="J178" s="154">
        <f>'[14]Daily Roster'!$J178</f>
        <v>0</v>
      </c>
      <c r="K178" s="154">
        <f>'[14]Daily Roster'!$K178</f>
        <v>0</v>
      </c>
      <c r="L178" s="154" t="str">
        <f>'[14]Daily Roster'!$L178</f>
        <v>qq</v>
      </c>
      <c r="M178" s="155">
        <f>'[14]Daily Roster'!$M178</f>
        <v>0</v>
      </c>
      <c r="N178" s="155">
        <f>'[14]Daily Roster'!$N178</f>
        <v>0</v>
      </c>
      <c r="O178" s="155" t="str">
        <f>'[14]Daily Roster'!$O178</f>
        <v>Mohammed</v>
      </c>
      <c r="P178" s="155" t="str">
        <f>'[14]Daily Roster'!$P178</f>
        <v>Meghana</v>
      </c>
      <c r="Q178" s="155">
        <f>'[14]Daily Roster'!$Q178</f>
        <v>0</v>
      </c>
      <c r="R178" s="155" t="str">
        <f>'[14]Daily Roster'!$R178</f>
        <v>Phuong</v>
      </c>
      <c r="S178" s="155">
        <f>'[14]Daily Roster'!$S178</f>
        <v>0</v>
      </c>
      <c r="T178" s="155">
        <f>'[14]Daily Roster'!$T178</f>
        <v>0</v>
      </c>
      <c r="U178" s="155">
        <f>'[14]Daily Roster'!$U178</f>
        <v>0</v>
      </c>
      <c r="V178" s="155">
        <f>'[14]Daily Roster'!$V178</f>
        <v>0</v>
      </c>
      <c r="W178" s="155">
        <f>'[14]Daily Roster'!$W178</f>
        <v>0</v>
      </c>
      <c r="X178" s="155">
        <f>'[14]Daily Roster'!$X178</f>
        <v>0</v>
      </c>
      <c r="Y178" s="155">
        <f>'[14]Daily Roster'!$Y178</f>
        <v>0</v>
      </c>
      <c r="Z178" s="155">
        <f>'[14]Daily Roster'!$Z178</f>
        <v>0</v>
      </c>
    </row>
    <row r="179" spans="1:26" x14ac:dyDescent="0.3">
      <c r="A179" s="149">
        <v>43713</v>
      </c>
      <c r="B179" t="s">
        <v>3</v>
      </c>
      <c r="C179" s="154">
        <f>'[14]Daily Roster'!$C179</f>
        <v>0</v>
      </c>
      <c r="D179" s="154">
        <f>'[14]Daily Roster'!$D179</f>
        <v>0</v>
      </c>
      <c r="E179" s="154">
        <f>'[14]Daily Roster'!$E179</f>
        <v>0</v>
      </c>
      <c r="F179" s="154">
        <f>'[14]Daily Roster'!$F179</f>
        <v>0</v>
      </c>
      <c r="G179" s="154" t="str">
        <f>'[14]Daily Roster'!$G179</f>
        <v>qq</v>
      </c>
      <c r="H179" s="154">
        <f>'[14]Daily Roster'!$H179</f>
        <v>0</v>
      </c>
      <c r="I179" s="154">
        <f>'[14]Daily Roster'!$I179</f>
        <v>0</v>
      </c>
      <c r="J179" s="154">
        <f>'[14]Daily Roster'!$J179</f>
        <v>0</v>
      </c>
      <c r="K179" s="154">
        <f>'[14]Daily Roster'!$K179</f>
        <v>0</v>
      </c>
      <c r="L179" s="154" t="str">
        <f>'[14]Daily Roster'!$L179</f>
        <v>qq</v>
      </c>
      <c r="M179" s="155">
        <f>'[14]Daily Roster'!$M179</f>
        <v>0</v>
      </c>
      <c r="N179" s="155">
        <f>'[14]Daily Roster'!$N179</f>
        <v>0</v>
      </c>
      <c r="O179" s="155" t="str">
        <f>'[14]Daily Roster'!$O179</f>
        <v>Mohammed</v>
      </c>
      <c r="P179" s="155" t="str">
        <f>'[14]Daily Roster'!$P179</f>
        <v>Meghana</v>
      </c>
      <c r="Q179" s="155">
        <f>'[14]Daily Roster'!$Q179</f>
        <v>0</v>
      </c>
      <c r="R179" s="155" t="str">
        <f>'[14]Daily Roster'!$R179</f>
        <v>Phuong</v>
      </c>
      <c r="S179" s="155">
        <f>'[14]Daily Roster'!$S179</f>
        <v>0</v>
      </c>
      <c r="T179" s="155">
        <f>'[14]Daily Roster'!$T179</f>
        <v>0</v>
      </c>
      <c r="U179" s="155">
        <f>'[14]Daily Roster'!$U179</f>
        <v>0</v>
      </c>
      <c r="V179" s="155">
        <f>'[14]Daily Roster'!$V179</f>
        <v>0</v>
      </c>
      <c r="W179" s="155">
        <f>'[14]Daily Roster'!$W179</f>
        <v>0</v>
      </c>
      <c r="X179" s="155">
        <f>'[14]Daily Roster'!$X179</f>
        <v>0</v>
      </c>
      <c r="Y179" s="155">
        <f>'[14]Daily Roster'!$Y179</f>
        <v>0</v>
      </c>
      <c r="Z179" s="155">
        <f>'[14]Daily Roster'!$Z179</f>
        <v>0</v>
      </c>
    </row>
    <row r="180" spans="1:26" x14ac:dyDescent="0.3">
      <c r="A180" s="149">
        <v>43714</v>
      </c>
      <c r="B180" t="s">
        <v>4</v>
      </c>
      <c r="C180" s="154">
        <f>'[14]Daily Roster'!$C180</f>
        <v>0</v>
      </c>
      <c r="D180" s="154">
        <f>'[14]Daily Roster'!$D180</f>
        <v>0</v>
      </c>
      <c r="E180" s="154">
        <f>'[14]Daily Roster'!$E180</f>
        <v>0</v>
      </c>
      <c r="F180" s="154">
        <f>'[14]Daily Roster'!$F180</f>
        <v>0</v>
      </c>
      <c r="G180" s="154" t="str">
        <f>'[14]Daily Roster'!$G180</f>
        <v>qq</v>
      </c>
      <c r="H180" s="154">
        <f>'[14]Daily Roster'!$H180</f>
        <v>0</v>
      </c>
      <c r="I180" s="154">
        <f>'[14]Daily Roster'!$I180</f>
        <v>0</v>
      </c>
      <c r="J180" s="154">
        <f>'[14]Daily Roster'!$J180</f>
        <v>0</v>
      </c>
      <c r="K180" s="154">
        <f>'[14]Daily Roster'!$K180</f>
        <v>0</v>
      </c>
      <c r="L180" s="154" t="str">
        <f>'[14]Daily Roster'!$L180</f>
        <v>qq</v>
      </c>
      <c r="M180" s="155">
        <f>'[14]Daily Roster'!$M180</f>
        <v>0</v>
      </c>
      <c r="N180" s="155">
        <f>'[14]Daily Roster'!$N180</f>
        <v>0</v>
      </c>
      <c r="O180" s="155" t="str">
        <f>'[14]Daily Roster'!$O180</f>
        <v>Mohammed</v>
      </c>
      <c r="P180" s="155" t="str">
        <f>'[14]Daily Roster'!$P180</f>
        <v>Meghana</v>
      </c>
      <c r="Q180" s="155">
        <f>'[14]Daily Roster'!$Q180</f>
        <v>0</v>
      </c>
      <c r="R180" s="155" t="str">
        <f>'[14]Daily Roster'!$R180</f>
        <v>Phuong</v>
      </c>
      <c r="S180" s="155">
        <f>'[14]Daily Roster'!$S180</f>
        <v>0</v>
      </c>
      <c r="T180" s="155">
        <f>'[14]Daily Roster'!$T180</f>
        <v>0</v>
      </c>
      <c r="U180" s="155">
        <f>'[14]Daily Roster'!$U180</f>
        <v>0</v>
      </c>
      <c r="V180" s="155">
        <f>'[14]Daily Roster'!$V180</f>
        <v>0</v>
      </c>
      <c r="W180" s="155">
        <f>'[14]Daily Roster'!$W180</f>
        <v>0</v>
      </c>
      <c r="X180" s="155">
        <f>'[14]Daily Roster'!$X180</f>
        <v>0</v>
      </c>
      <c r="Y180" s="155">
        <f>'[14]Daily Roster'!$Y180</f>
        <v>0</v>
      </c>
      <c r="Z180" s="155">
        <f>'[14]Daily Roster'!$Z180</f>
        <v>0</v>
      </c>
    </row>
    <row r="181" spans="1:26" x14ac:dyDescent="0.3">
      <c r="A181" s="149">
        <v>43717</v>
      </c>
      <c r="B181" t="s">
        <v>5</v>
      </c>
      <c r="C181" s="154">
        <f>'[14]Daily Roster'!$C181</f>
        <v>0</v>
      </c>
      <c r="D181" s="154">
        <f>'[14]Daily Roster'!$D181</f>
        <v>0</v>
      </c>
      <c r="E181" s="154">
        <f>'[14]Daily Roster'!$E181</f>
        <v>0</v>
      </c>
      <c r="F181" s="154">
        <f>'[14]Daily Roster'!$F181</f>
        <v>0</v>
      </c>
      <c r="G181" s="154" t="str">
        <f>'[14]Daily Roster'!$G181</f>
        <v>qq</v>
      </c>
      <c r="H181" s="154">
        <f>'[14]Daily Roster'!$H181</f>
        <v>0</v>
      </c>
      <c r="I181" s="154">
        <f>'[14]Daily Roster'!$I181</f>
        <v>0</v>
      </c>
      <c r="J181" s="154">
        <f>'[14]Daily Roster'!$J181</f>
        <v>0</v>
      </c>
      <c r="K181" s="154">
        <f>'[14]Daily Roster'!$K181</f>
        <v>0</v>
      </c>
      <c r="L181" s="154" t="str">
        <f>'[14]Daily Roster'!$L181</f>
        <v>qq</v>
      </c>
      <c r="M181" s="155">
        <f>'[14]Daily Roster'!$M181</f>
        <v>0</v>
      </c>
      <c r="N181" s="155">
        <f>'[14]Daily Roster'!$N181</f>
        <v>0</v>
      </c>
      <c r="O181" s="155" t="str">
        <f>'[14]Daily Roster'!$O181</f>
        <v>Mohammed</v>
      </c>
      <c r="P181" s="155" t="str">
        <f>'[14]Daily Roster'!$P181</f>
        <v>Meghana</v>
      </c>
      <c r="Q181" s="155">
        <f>'[14]Daily Roster'!$Q181</f>
        <v>0</v>
      </c>
      <c r="R181" s="155" t="str">
        <f>'[14]Daily Roster'!$R181</f>
        <v>qq</v>
      </c>
      <c r="S181" s="155">
        <f>'[14]Daily Roster'!$S181</f>
        <v>0</v>
      </c>
      <c r="T181" s="155">
        <f>'[14]Daily Roster'!$T181</f>
        <v>0</v>
      </c>
      <c r="U181" s="155">
        <f>'[14]Daily Roster'!$U181</f>
        <v>0</v>
      </c>
      <c r="V181" s="155">
        <f>'[14]Daily Roster'!$V181</f>
        <v>0</v>
      </c>
      <c r="W181" s="155">
        <f>'[14]Daily Roster'!$W181</f>
        <v>0</v>
      </c>
      <c r="X181" s="155">
        <f>'[14]Daily Roster'!$X181</f>
        <v>0</v>
      </c>
      <c r="Y181" s="155">
        <f>'[14]Daily Roster'!$Y181</f>
        <v>0</v>
      </c>
      <c r="Z181" s="155">
        <f>'[14]Daily Roster'!$Z181</f>
        <v>0</v>
      </c>
    </row>
    <row r="182" spans="1:26" x14ac:dyDescent="0.3">
      <c r="A182" s="149">
        <v>43718</v>
      </c>
      <c r="B182" t="s">
        <v>1</v>
      </c>
      <c r="C182" s="154">
        <f>'[14]Daily Roster'!$C182</f>
        <v>0</v>
      </c>
      <c r="D182" s="154">
        <f>'[14]Daily Roster'!$D182</f>
        <v>0</v>
      </c>
      <c r="E182" s="154">
        <f>'[14]Daily Roster'!$E182</f>
        <v>0</v>
      </c>
      <c r="F182" s="154">
        <f>'[14]Daily Roster'!$F182</f>
        <v>0</v>
      </c>
      <c r="G182" s="154" t="str">
        <f>'[14]Daily Roster'!$G182</f>
        <v>qq</v>
      </c>
      <c r="H182" s="154">
        <f>'[14]Daily Roster'!$H182</f>
        <v>0</v>
      </c>
      <c r="I182" s="154">
        <f>'[14]Daily Roster'!$I182</f>
        <v>0</v>
      </c>
      <c r="J182" s="154">
        <f>'[14]Daily Roster'!$J182</f>
        <v>0</v>
      </c>
      <c r="K182" s="154">
        <f>'[14]Daily Roster'!$K182</f>
        <v>0</v>
      </c>
      <c r="L182" s="154" t="str">
        <f>'[14]Daily Roster'!$L182</f>
        <v>qq</v>
      </c>
      <c r="M182" s="155">
        <f>'[14]Daily Roster'!$M182</f>
        <v>0</v>
      </c>
      <c r="N182" s="155">
        <f>'[14]Daily Roster'!$N182</f>
        <v>0</v>
      </c>
      <c r="O182" s="155" t="str">
        <f>'[14]Daily Roster'!$O182</f>
        <v>Mohammed</v>
      </c>
      <c r="P182" s="155" t="str">
        <f>'[14]Daily Roster'!$P182</f>
        <v>Meghana</v>
      </c>
      <c r="Q182" s="155">
        <f>'[14]Daily Roster'!$Q182</f>
        <v>0</v>
      </c>
      <c r="R182" s="155" t="str">
        <f>'[14]Daily Roster'!$R182</f>
        <v>qq</v>
      </c>
      <c r="S182" s="155">
        <f>'[14]Daily Roster'!$S182</f>
        <v>0</v>
      </c>
      <c r="T182" s="155">
        <f>'[14]Daily Roster'!$T182</f>
        <v>0</v>
      </c>
      <c r="U182" s="155">
        <f>'[14]Daily Roster'!$U182</f>
        <v>0</v>
      </c>
      <c r="V182" s="155">
        <f>'[14]Daily Roster'!$V182</f>
        <v>0</v>
      </c>
      <c r="W182" s="155">
        <f>'[14]Daily Roster'!$W182</f>
        <v>0</v>
      </c>
      <c r="X182" s="155">
        <f>'[14]Daily Roster'!$X182</f>
        <v>0</v>
      </c>
      <c r="Y182" s="155">
        <f>'[14]Daily Roster'!$Y182</f>
        <v>0</v>
      </c>
      <c r="Z182" s="155">
        <f>'[14]Daily Roster'!$Z182</f>
        <v>0</v>
      </c>
    </row>
    <row r="183" spans="1:26" x14ac:dyDescent="0.3">
      <c r="A183" s="149">
        <v>43719</v>
      </c>
      <c r="B183" t="s">
        <v>2</v>
      </c>
      <c r="C183" s="154">
        <f>'[14]Daily Roster'!$C183</f>
        <v>0</v>
      </c>
      <c r="D183" s="154">
        <f>'[14]Daily Roster'!$D183</f>
        <v>0</v>
      </c>
      <c r="E183" s="154">
        <f>'[14]Daily Roster'!$E183</f>
        <v>0</v>
      </c>
      <c r="F183" s="154">
        <f>'[14]Daily Roster'!$F183</f>
        <v>0</v>
      </c>
      <c r="G183" s="154" t="str">
        <f>'[14]Daily Roster'!$G183</f>
        <v>qq</v>
      </c>
      <c r="H183" s="154">
        <f>'[14]Daily Roster'!$H183</f>
        <v>0</v>
      </c>
      <c r="I183" s="154">
        <f>'[14]Daily Roster'!$I183</f>
        <v>0</v>
      </c>
      <c r="J183" s="154">
        <f>'[14]Daily Roster'!$J183</f>
        <v>0</v>
      </c>
      <c r="K183" s="154">
        <f>'[14]Daily Roster'!$K183</f>
        <v>0</v>
      </c>
      <c r="L183" s="154" t="str">
        <f>'[14]Daily Roster'!$L183</f>
        <v>qq</v>
      </c>
      <c r="M183" s="155">
        <f>'[14]Daily Roster'!$M183</f>
        <v>0</v>
      </c>
      <c r="N183" s="155">
        <f>'[14]Daily Roster'!$N183</f>
        <v>0</v>
      </c>
      <c r="O183" s="155" t="str">
        <f>'[14]Daily Roster'!$O183</f>
        <v>Mohammed</v>
      </c>
      <c r="P183" s="155" t="str">
        <f>'[14]Daily Roster'!$P183</f>
        <v>Meghana</v>
      </c>
      <c r="Q183" s="155">
        <f>'[14]Daily Roster'!$Q183</f>
        <v>0</v>
      </c>
      <c r="R183" s="155" t="str">
        <f>'[14]Daily Roster'!$R183</f>
        <v>Phuong</v>
      </c>
      <c r="S183" s="155">
        <f>'[14]Daily Roster'!$S183</f>
        <v>0</v>
      </c>
      <c r="T183" s="155">
        <f>'[14]Daily Roster'!$T183</f>
        <v>0</v>
      </c>
      <c r="U183" s="155">
        <f>'[14]Daily Roster'!$U183</f>
        <v>0</v>
      </c>
      <c r="V183" s="155">
        <f>'[14]Daily Roster'!$V183</f>
        <v>0</v>
      </c>
      <c r="W183" s="155">
        <f>'[14]Daily Roster'!$W183</f>
        <v>0</v>
      </c>
      <c r="X183" s="155">
        <f>'[14]Daily Roster'!$X183</f>
        <v>0</v>
      </c>
      <c r="Y183" s="155">
        <f>'[14]Daily Roster'!$Y183</f>
        <v>0</v>
      </c>
      <c r="Z183" s="155">
        <f>'[14]Daily Roster'!$Z183</f>
        <v>0</v>
      </c>
    </row>
    <row r="184" spans="1:26" x14ac:dyDescent="0.3">
      <c r="A184" s="149">
        <v>43720</v>
      </c>
      <c r="B184" t="s">
        <v>3</v>
      </c>
      <c r="C184" s="154">
        <f>'[14]Daily Roster'!$C184</f>
        <v>0</v>
      </c>
      <c r="D184" s="154">
        <f>'[14]Daily Roster'!$D184</f>
        <v>0</v>
      </c>
      <c r="E184" s="154">
        <f>'[14]Daily Roster'!$E184</f>
        <v>0</v>
      </c>
      <c r="F184" s="154">
        <f>'[14]Daily Roster'!$F184</f>
        <v>0</v>
      </c>
      <c r="G184" s="154" t="str">
        <f>'[14]Daily Roster'!$G184</f>
        <v>qq</v>
      </c>
      <c r="H184" s="154">
        <f>'[14]Daily Roster'!$H184</f>
        <v>0</v>
      </c>
      <c r="I184" s="154">
        <f>'[14]Daily Roster'!$I184</f>
        <v>0</v>
      </c>
      <c r="J184" s="154">
        <f>'[14]Daily Roster'!$J184</f>
        <v>0</v>
      </c>
      <c r="K184" s="154">
        <f>'[14]Daily Roster'!$K184</f>
        <v>0</v>
      </c>
      <c r="L184" s="154" t="str">
        <f>'[14]Daily Roster'!$L184</f>
        <v>qq</v>
      </c>
      <c r="M184" s="155">
        <f>'[14]Daily Roster'!$M184</f>
        <v>0</v>
      </c>
      <c r="N184" s="155">
        <f>'[14]Daily Roster'!$N184</f>
        <v>0</v>
      </c>
      <c r="O184" s="155" t="str">
        <f>'[14]Daily Roster'!$O184</f>
        <v>Mohammed</v>
      </c>
      <c r="P184" s="155" t="str">
        <f>'[14]Daily Roster'!$P184</f>
        <v>Meghana</v>
      </c>
      <c r="Q184" s="155">
        <f>'[14]Daily Roster'!$Q184</f>
        <v>0</v>
      </c>
      <c r="R184" s="155" t="str">
        <f>'[14]Daily Roster'!$R184</f>
        <v>Phuong</v>
      </c>
      <c r="S184" s="155">
        <f>'[14]Daily Roster'!$S184</f>
        <v>0</v>
      </c>
      <c r="T184" s="155">
        <f>'[14]Daily Roster'!$T184</f>
        <v>0</v>
      </c>
      <c r="U184" s="155">
        <f>'[14]Daily Roster'!$U184</f>
        <v>0</v>
      </c>
      <c r="V184" s="155">
        <f>'[14]Daily Roster'!$V184</f>
        <v>0</v>
      </c>
      <c r="W184" s="155">
        <f>'[14]Daily Roster'!$W184</f>
        <v>0</v>
      </c>
      <c r="X184" s="155">
        <f>'[14]Daily Roster'!$X184</f>
        <v>0</v>
      </c>
      <c r="Y184" s="155">
        <f>'[14]Daily Roster'!$Y184</f>
        <v>0</v>
      </c>
      <c r="Z184" s="155">
        <f>'[14]Daily Roster'!$Z184</f>
        <v>0</v>
      </c>
    </row>
    <row r="185" spans="1:26" x14ac:dyDescent="0.3">
      <c r="A185" s="149">
        <v>43721</v>
      </c>
      <c r="B185" t="s">
        <v>4</v>
      </c>
      <c r="C185" s="154">
        <f>'[14]Daily Roster'!$C185</f>
        <v>0</v>
      </c>
      <c r="D185" s="154">
        <f>'[14]Daily Roster'!$D185</f>
        <v>0</v>
      </c>
      <c r="E185" s="154">
        <f>'[14]Daily Roster'!$E185</f>
        <v>0</v>
      </c>
      <c r="F185" s="154">
        <f>'[14]Daily Roster'!$F185</f>
        <v>0</v>
      </c>
      <c r="G185" s="154" t="str">
        <f>'[14]Daily Roster'!$G185</f>
        <v>qq</v>
      </c>
      <c r="H185" s="154">
        <f>'[14]Daily Roster'!$H185</f>
        <v>0</v>
      </c>
      <c r="I185" s="154">
        <f>'[14]Daily Roster'!$I185</f>
        <v>0</v>
      </c>
      <c r="J185" s="154">
        <f>'[14]Daily Roster'!$J185</f>
        <v>0</v>
      </c>
      <c r="K185" s="154">
        <f>'[14]Daily Roster'!$K185</f>
        <v>0</v>
      </c>
      <c r="L185" s="154" t="str">
        <f>'[14]Daily Roster'!$L185</f>
        <v>qq</v>
      </c>
      <c r="M185" s="155">
        <f>'[14]Daily Roster'!$M185</f>
        <v>0</v>
      </c>
      <c r="N185" s="155">
        <f>'[14]Daily Roster'!$N185</f>
        <v>0</v>
      </c>
      <c r="O185" s="155" t="str">
        <f>'[14]Daily Roster'!$O185</f>
        <v>Mohammed</v>
      </c>
      <c r="P185" s="155" t="str">
        <f>'[14]Daily Roster'!$P185</f>
        <v>Meghana</v>
      </c>
      <c r="Q185" s="155">
        <f>'[14]Daily Roster'!$Q185</f>
        <v>0</v>
      </c>
      <c r="R185" s="155" t="str">
        <f>'[14]Daily Roster'!$R185</f>
        <v>Phuong</v>
      </c>
      <c r="S185" s="155">
        <f>'[14]Daily Roster'!$S185</f>
        <v>0</v>
      </c>
      <c r="T185" s="155">
        <f>'[14]Daily Roster'!$T185</f>
        <v>0</v>
      </c>
      <c r="U185" s="155">
        <f>'[14]Daily Roster'!$U185</f>
        <v>0</v>
      </c>
      <c r="V185" s="155">
        <f>'[14]Daily Roster'!$V185</f>
        <v>0</v>
      </c>
      <c r="W185" s="155">
        <f>'[14]Daily Roster'!$W185</f>
        <v>0</v>
      </c>
      <c r="X185" s="155">
        <f>'[14]Daily Roster'!$X185</f>
        <v>0</v>
      </c>
      <c r="Y185" s="155">
        <f>'[14]Daily Roster'!$Y185</f>
        <v>0</v>
      </c>
      <c r="Z185" s="155">
        <f>'[14]Daily Roster'!$Z185</f>
        <v>0</v>
      </c>
    </row>
    <row r="186" spans="1:26" x14ac:dyDescent="0.3">
      <c r="A186" s="149">
        <v>43724</v>
      </c>
      <c r="B186" t="s">
        <v>5</v>
      </c>
      <c r="C186" s="154">
        <f>'[14]Daily Roster'!$C186</f>
        <v>0</v>
      </c>
      <c r="D186" s="154">
        <f>'[14]Daily Roster'!$D186</f>
        <v>0</v>
      </c>
      <c r="E186" s="154">
        <f>'[14]Daily Roster'!$E186</f>
        <v>0</v>
      </c>
      <c r="F186" s="154">
        <f>'[14]Daily Roster'!$F186</f>
        <v>0</v>
      </c>
      <c r="G186" s="154" t="str">
        <f>'[14]Daily Roster'!$G186</f>
        <v>qq</v>
      </c>
      <c r="H186" s="154">
        <f>'[14]Daily Roster'!$H186</f>
        <v>0</v>
      </c>
      <c r="I186" s="154">
        <f>'[14]Daily Roster'!$I186</f>
        <v>0</v>
      </c>
      <c r="J186" s="154">
        <f>'[14]Daily Roster'!$J186</f>
        <v>0</v>
      </c>
      <c r="K186" s="154">
        <f>'[14]Daily Roster'!$K186</f>
        <v>0</v>
      </c>
      <c r="L186" s="154" t="str">
        <f>'[14]Daily Roster'!$L186</f>
        <v>qq</v>
      </c>
      <c r="M186" s="155">
        <f>'[14]Daily Roster'!$M186</f>
        <v>0</v>
      </c>
      <c r="N186" s="155">
        <f>'[14]Daily Roster'!$N186</f>
        <v>0</v>
      </c>
      <c r="O186" s="155" t="str">
        <f>'[14]Daily Roster'!$O186</f>
        <v>Mohammed</v>
      </c>
      <c r="P186" s="155" t="str">
        <f>'[14]Daily Roster'!$P186</f>
        <v>Meghana</v>
      </c>
      <c r="Q186" s="155">
        <f>'[14]Daily Roster'!$Q186</f>
        <v>0</v>
      </c>
      <c r="R186" s="155" t="str">
        <f>'[14]Daily Roster'!$R186</f>
        <v>qq</v>
      </c>
      <c r="S186" s="155">
        <f>'[14]Daily Roster'!$S186</f>
        <v>0</v>
      </c>
      <c r="T186" s="155">
        <f>'[14]Daily Roster'!$T186</f>
        <v>0</v>
      </c>
      <c r="U186" s="155">
        <f>'[14]Daily Roster'!$U186</f>
        <v>0</v>
      </c>
      <c r="V186" s="155">
        <f>'[14]Daily Roster'!$V186</f>
        <v>0</v>
      </c>
      <c r="W186" s="155">
        <f>'[14]Daily Roster'!$W186</f>
        <v>0</v>
      </c>
      <c r="X186" s="155">
        <f>'[14]Daily Roster'!$X186</f>
        <v>0</v>
      </c>
      <c r="Y186" s="155">
        <f>'[14]Daily Roster'!$Y186</f>
        <v>0</v>
      </c>
      <c r="Z186" s="155">
        <f>'[14]Daily Roster'!$Z186</f>
        <v>0</v>
      </c>
    </row>
    <row r="187" spans="1:26" x14ac:dyDescent="0.3">
      <c r="A187" s="149">
        <v>43725</v>
      </c>
      <c r="B187" t="s">
        <v>1</v>
      </c>
      <c r="C187" s="154">
        <f>'[14]Daily Roster'!$C187</f>
        <v>0</v>
      </c>
      <c r="D187" s="154">
        <f>'[14]Daily Roster'!$D187</f>
        <v>0</v>
      </c>
      <c r="E187" s="154">
        <f>'[14]Daily Roster'!$E187</f>
        <v>0</v>
      </c>
      <c r="F187" s="154">
        <f>'[14]Daily Roster'!$F187</f>
        <v>0</v>
      </c>
      <c r="G187" s="154" t="str">
        <f>'[14]Daily Roster'!$G187</f>
        <v>qq</v>
      </c>
      <c r="H187" s="154">
        <f>'[14]Daily Roster'!$H187</f>
        <v>0</v>
      </c>
      <c r="I187" s="154">
        <f>'[14]Daily Roster'!$I187</f>
        <v>0</v>
      </c>
      <c r="J187" s="154">
        <f>'[14]Daily Roster'!$J187</f>
        <v>0</v>
      </c>
      <c r="K187" s="154">
        <f>'[14]Daily Roster'!$K187</f>
        <v>0</v>
      </c>
      <c r="L187" s="154" t="str">
        <f>'[14]Daily Roster'!$L187</f>
        <v>qq</v>
      </c>
      <c r="M187" s="155">
        <f>'[14]Daily Roster'!$M187</f>
        <v>0</v>
      </c>
      <c r="N187" s="155">
        <f>'[14]Daily Roster'!$N187</f>
        <v>0</v>
      </c>
      <c r="O187" s="155" t="str">
        <f>'[14]Daily Roster'!$O187</f>
        <v>Mohammed</v>
      </c>
      <c r="P187" s="155" t="str">
        <f>'[14]Daily Roster'!$P187</f>
        <v>Meghana</v>
      </c>
      <c r="Q187" s="155">
        <f>'[14]Daily Roster'!$Q187</f>
        <v>0</v>
      </c>
      <c r="R187" s="155" t="str">
        <f>'[14]Daily Roster'!$R187</f>
        <v>qq</v>
      </c>
      <c r="S187" s="155">
        <f>'[14]Daily Roster'!$S187</f>
        <v>0</v>
      </c>
      <c r="T187" s="155">
        <f>'[14]Daily Roster'!$T187</f>
        <v>0</v>
      </c>
      <c r="U187" s="155">
        <f>'[14]Daily Roster'!$U187</f>
        <v>0</v>
      </c>
      <c r="V187" s="155">
        <f>'[14]Daily Roster'!$V187</f>
        <v>0</v>
      </c>
      <c r="W187" s="155">
        <f>'[14]Daily Roster'!$W187</f>
        <v>0</v>
      </c>
      <c r="X187" s="155">
        <f>'[14]Daily Roster'!$X187</f>
        <v>0</v>
      </c>
      <c r="Y187" s="155">
        <f>'[14]Daily Roster'!$Y187</f>
        <v>0</v>
      </c>
      <c r="Z187" s="155">
        <f>'[14]Daily Roster'!$Z187</f>
        <v>0</v>
      </c>
    </row>
    <row r="188" spans="1:26" x14ac:dyDescent="0.3">
      <c r="A188" s="149">
        <v>43726</v>
      </c>
      <c r="B188" t="s">
        <v>2</v>
      </c>
      <c r="C188" s="154">
        <f>'[14]Daily Roster'!$C188</f>
        <v>0</v>
      </c>
      <c r="D188" s="154">
        <f>'[14]Daily Roster'!$D188</f>
        <v>0</v>
      </c>
      <c r="E188" s="154">
        <f>'[14]Daily Roster'!$E188</f>
        <v>0</v>
      </c>
      <c r="F188" s="154">
        <f>'[14]Daily Roster'!$F188</f>
        <v>0</v>
      </c>
      <c r="G188" s="154" t="str">
        <f>'[14]Daily Roster'!$G188</f>
        <v>qq</v>
      </c>
      <c r="H188" s="154">
        <f>'[14]Daily Roster'!$H188</f>
        <v>0</v>
      </c>
      <c r="I188" s="154">
        <f>'[14]Daily Roster'!$I188</f>
        <v>0</v>
      </c>
      <c r="J188" s="154">
        <f>'[14]Daily Roster'!$J188</f>
        <v>0</v>
      </c>
      <c r="K188" s="154">
        <f>'[14]Daily Roster'!$K188</f>
        <v>0</v>
      </c>
      <c r="L188" s="154" t="str">
        <f>'[14]Daily Roster'!$L188</f>
        <v>qq</v>
      </c>
      <c r="M188" s="155">
        <f>'[14]Daily Roster'!$M188</f>
        <v>0</v>
      </c>
      <c r="N188" s="155">
        <f>'[14]Daily Roster'!$N188</f>
        <v>0</v>
      </c>
      <c r="O188" s="155" t="str">
        <f>'[14]Daily Roster'!$O188</f>
        <v>Mohammed</v>
      </c>
      <c r="P188" s="155" t="str">
        <f>'[14]Daily Roster'!$P188</f>
        <v>Meghana</v>
      </c>
      <c r="Q188" s="155">
        <f>'[14]Daily Roster'!$Q188</f>
        <v>0</v>
      </c>
      <c r="R188" s="155" t="str">
        <f>'[14]Daily Roster'!$R188</f>
        <v>Phuong</v>
      </c>
      <c r="S188" s="155">
        <f>'[14]Daily Roster'!$S188</f>
        <v>0</v>
      </c>
      <c r="T188" s="155">
        <f>'[14]Daily Roster'!$T188</f>
        <v>0</v>
      </c>
      <c r="U188" s="155">
        <f>'[14]Daily Roster'!$U188</f>
        <v>0</v>
      </c>
      <c r="V188" s="155">
        <f>'[14]Daily Roster'!$V188</f>
        <v>0</v>
      </c>
      <c r="W188" s="155">
        <f>'[14]Daily Roster'!$W188</f>
        <v>0</v>
      </c>
      <c r="X188" s="155">
        <f>'[14]Daily Roster'!$X188</f>
        <v>0</v>
      </c>
      <c r="Y188" s="155">
        <f>'[14]Daily Roster'!$Y188</f>
        <v>0</v>
      </c>
      <c r="Z188" s="155">
        <f>'[14]Daily Roster'!$Z188</f>
        <v>0</v>
      </c>
    </row>
    <row r="189" spans="1:26" x14ac:dyDescent="0.3">
      <c r="A189" s="149">
        <v>43727</v>
      </c>
      <c r="B189" t="s">
        <v>3</v>
      </c>
      <c r="C189" s="154">
        <f>'[14]Daily Roster'!$C189</f>
        <v>0</v>
      </c>
      <c r="D189" s="154">
        <f>'[14]Daily Roster'!$D189</f>
        <v>0</v>
      </c>
      <c r="E189" s="154">
        <f>'[14]Daily Roster'!$E189</f>
        <v>0</v>
      </c>
      <c r="F189" s="154">
        <f>'[14]Daily Roster'!$F189</f>
        <v>0</v>
      </c>
      <c r="G189" s="154" t="str">
        <f>'[14]Daily Roster'!$G189</f>
        <v>qq</v>
      </c>
      <c r="H189" s="154">
        <f>'[14]Daily Roster'!$H189</f>
        <v>0</v>
      </c>
      <c r="I189" s="154">
        <f>'[14]Daily Roster'!$I189</f>
        <v>0</v>
      </c>
      <c r="J189" s="154">
        <f>'[14]Daily Roster'!$J189</f>
        <v>0</v>
      </c>
      <c r="K189" s="154">
        <f>'[14]Daily Roster'!$K189</f>
        <v>0</v>
      </c>
      <c r="L189" s="154" t="str">
        <f>'[14]Daily Roster'!$L189</f>
        <v>qq</v>
      </c>
      <c r="M189" s="155">
        <f>'[14]Daily Roster'!$M189</f>
        <v>0</v>
      </c>
      <c r="N189" s="155">
        <f>'[14]Daily Roster'!$N189</f>
        <v>0</v>
      </c>
      <c r="O189" s="155" t="str">
        <f>'[14]Daily Roster'!$O189</f>
        <v>Mohammed</v>
      </c>
      <c r="P189" s="155" t="str">
        <f>'[14]Daily Roster'!$P189</f>
        <v>Meghana</v>
      </c>
      <c r="Q189" s="155">
        <f>'[14]Daily Roster'!$Q189</f>
        <v>0</v>
      </c>
      <c r="R189" s="155" t="str">
        <f>'[14]Daily Roster'!$R189</f>
        <v>Phuong</v>
      </c>
      <c r="S189" s="155">
        <f>'[14]Daily Roster'!$S189</f>
        <v>0</v>
      </c>
      <c r="T189" s="155">
        <f>'[14]Daily Roster'!$T189</f>
        <v>0</v>
      </c>
      <c r="U189" s="155">
        <f>'[14]Daily Roster'!$U189</f>
        <v>0</v>
      </c>
      <c r="V189" s="155">
        <f>'[14]Daily Roster'!$V189</f>
        <v>0</v>
      </c>
      <c r="W189" s="155">
        <f>'[14]Daily Roster'!$W189</f>
        <v>0</v>
      </c>
      <c r="X189" s="155">
        <f>'[14]Daily Roster'!$X189</f>
        <v>0</v>
      </c>
      <c r="Y189" s="155">
        <f>'[14]Daily Roster'!$Y189</f>
        <v>0</v>
      </c>
      <c r="Z189" s="155">
        <f>'[14]Daily Roster'!$Z189</f>
        <v>0</v>
      </c>
    </row>
    <row r="190" spans="1:26" x14ac:dyDescent="0.3">
      <c r="A190" s="149">
        <v>43728</v>
      </c>
      <c r="B190" t="s">
        <v>4</v>
      </c>
      <c r="C190" s="154">
        <f>'[14]Daily Roster'!$C190</f>
        <v>0</v>
      </c>
      <c r="D190" s="154">
        <f>'[14]Daily Roster'!$D190</f>
        <v>0</v>
      </c>
      <c r="E190" s="154">
        <f>'[14]Daily Roster'!$E190</f>
        <v>0</v>
      </c>
      <c r="F190" s="154">
        <f>'[14]Daily Roster'!$F190</f>
        <v>0</v>
      </c>
      <c r="G190" s="154" t="str">
        <f>'[14]Daily Roster'!$G190</f>
        <v>qq</v>
      </c>
      <c r="H190" s="154">
        <f>'[14]Daily Roster'!$H190</f>
        <v>0</v>
      </c>
      <c r="I190" s="154">
        <f>'[14]Daily Roster'!$I190</f>
        <v>0</v>
      </c>
      <c r="J190" s="154">
        <f>'[14]Daily Roster'!$J190</f>
        <v>0</v>
      </c>
      <c r="K190" s="154">
        <f>'[14]Daily Roster'!$K190</f>
        <v>0</v>
      </c>
      <c r="L190" s="154" t="str">
        <f>'[14]Daily Roster'!$L190</f>
        <v>qq</v>
      </c>
      <c r="M190" s="155">
        <f>'[14]Daily Roster'!$M190</f>
        <v>0</v>
      </c>
      <c r="N190" s="155">
        <f>'[14]Daily Roster'!$N190</f>
        <v>0</v>
      </c>
      <c r="O190" s="155" t="str">
        <f>'[14]Daily Roster'!$O190</f>
        <v>Mohammed</v>
      </c>
      <c r="P190" s="155" t="str">
        <f>'[14]Daily Roster'!$P190</f>
        <v>Meghana</v>
      </c>
      <c r="Q190" s="155">
        <f>'[14]Daily Roster'!$Q190</f>
        <v>0</v>
      </c>
      <c r="R190" s="155" t="str">
        <f>'[14]Daily Roster'!$R190</f>
        <v>Phuong</v>
      </c>
      <c r="S190" s="155">
        <f>'[14]Daily Roster'!$S190</f>
        <v>0</v>
      </c>
      <c r="T190" s="155">
        <f>'[14]Daily Roster'!$T190</f>
        <v>0</v>
      </c>
      <c r="U190" s="155">
        <f>'[14]Daily Roster'!$U190</f>
        <v>0</v>
      </c>
      <c r="V190" s="155">
        <f>'[14]Daily Roster'!$V190</f>
        <v>0</v>
      </c>
      <c r="W190" s="155">
        <f>'[14]Daily Roster'!$W190</f>
        <v>0</v>
      </c>
      <c r="X190" s="155">
        <f>'[14]Daily Roster'!$X190</f>
        <v>0</v>
      </c>
      <c r="Y190" s="155">
        <f>'[14]Daily Roster'!$Y190</f>
        <v>0</v>
      </c>
      <c r="Z190" s="155">
        <f>'[14]Daily Roster'!$Z190</f>
        <v>0</v>
      </c>
    </row>
    <row r="191" spans="1:26" x14ac:dyDescent="0.3">
      <c r="A191" s="149">
        <v>43731</v>
      </c>
      <c r="B191" t="s">
        <v>5</v>
      </c>
      <c r="C191" s="154">
        <f>'[14]Daily Roster'!$C191</f>
        <v>0</v>
      </c>
      <c r="D191" s="154">
        <f>'[14]Daily Roster'!$D191</f>
        <v>0</v>
      </c>
      <c r="E191" s="154">
        <f>'[14]Daily Roster'!$E191</f>
        <v>0</v>
      </c>
      <c r="F191" s="154">
        <f>'[14]Daily Roster'!$F191</f>
        <v>0</v>
      </c>
      <c r="G191" s="154" t="str">
        <f>'[14]Daily Roster'!$G191</f>
        <v>M.Phung</v>
      </c>
      <c r="H191" s="154">
        <f>'[14]Daily Roster'!$H191</f>
        <v>0</v>
      </c>
      <c r="I191" s="154">
        <f>'[14]Daily Roster'!$I191</f>
        <v>0</v>
      </c>
      <c r="J191" s="154">
        <f>'[14]Daily Roster'!$J191</f>
        <v>0</v>
      </c>
      <c r="K191" s="154">
        <f>'[14]Daily Roster'!$K191</f>
        <v>0</v>
      </c>
      <c r="L191" s="154" t="str">
        <f>'[14]Daily Roster'!$L191</f>
        <v>qq</v>
      </c>
      <c r="M191" s="155">
        <f>'[14]Daily Roster'!$M191</f>
        <v>0</v>
      </c>
      <c r="N191" s="155">
        <f>'[14]Daily Roster'!$N191</f>
        <v>0</v>
      </c>
      <c r="O191" s="155" t="str">
        <f>'[14]Daily Roster'!$O191</f>
        <v>Mohammed</v>
      </c>
      <c r="P191" s="155" t="str">
        <f>'[14]Daily Roster'!$P191</f>
        <v>Meghana</v>
      </c>
      <c r="Q191" s="155">
        <f>'[14]Daily Roster'!$Q191</f>
        <v>0</v>
      </c>
      <c r="R191" s="155" t="str">
        <f>'[14]Daily Roster'!$R191</f>
        <v>qq</v>
      </c>
      <c r="S191" s="155">
        <f>'[14]Daily Roster'!$S191</f>
        <v>0</v>
      </c>
      <c r="T191" s="155">
        <f>'[14]Daily Roster'!$T191</f>
        <v>0</v>
      </c>
      <c r="U191" s="155">
        <f>'[14]Daily Roster'!$U191</f>
        <v>0</v>
      </c>
      <c r="V191" s="155">
        <f>'[14]Daily Roster'!$V191</f>
        <v>0</v>
      </c>
      <c r="W191" s="155">
        <f>'[14]Daily Roster'!$W191</f>
        <v>0</v>
      </c>
      <c r="X191" s="155">
        <f>'[14]Daily Roster'!$X191</f>
        <v>0</v>
      </c>
      <c r="Y191" s="155">
        <f>'[14]Daily Roster'!$Y191</f>
        <v>0</v>
      </c>
      <c r="Z191" s="155">
        <f>'[14]Daily Roster'!$Z191</f>
        <v>0</v>
      </c>
    </row>
    <row r="192" spans="1:26" x14ac:dyDescent="0.3">
      <c r="A192" s="149">
        <v>43732</v>
      </c>
      <c r="B192" t="s">
        <v>1</v>
      </c>
      <c r="C192" s="154">
        <f>'[14]Daily Roster'!$C192</f>
        <v>0</v>
      </c>
      <c r="D192" s="154">
        <f>'[14]Daily Roster'!$D192</f>
        <v>0</v>
      </c>
      <c r="E192" s="154">
        <f>'[14]Daily Roster'!$E192</f>
        <v>0</v>
      </c>
      <c r="F192" s="154">
        <f>'[14]Daily Roster'!$F192</f>
        <v>0</v>
      </c>
      <c r="G192" s="154" t="str">
        <f>'[14]Daily Roster'!$G192</f>
        <v>qq</v>
      </c>
      <c r="H192" s="154">
        <f>'[14]Daily Roster'!$H192</f>
        <v>0</v>
      </c>
      <c r="I192" s="154">
        <f>'[14]Daily Roster'!$I192</f>
        <v>0</v>
      </c>
      <c r="J192" s="154">
        <f>'[14]Daily Roster'!$J192</f>
        <v>0</v>
      </c>
      <c r="K192" s="154">
        <f>'[14]Daily Roster'!$K192</f>
        <v>0</v>
      </c>
      <c r="L192" s="154" t="str">
        <f>'[14]Daily Roster'!$L192</f>
        <v>qq</v>
      </c>
      <c r="M192" s="155">
        <f>'[14]Daily Roster'!$M192</f>
        <v>0</v>
      </c>
      <c r="N192" s="155">
        <f>'[14]Daily Roster'!$N192</f>
        <v>0</v>
      </c>
      <c r="O192" s="155" t="str">
        <f>'[14]Daily Roster'!$O192</f>
        <v>Mohammed</v>
      </c>
      <c r="P192" s="155" t="str">
        <f>'[14]Daily Roster'!$P192</f>
        <v>Meghana</v>
      </c>
      <c r="Q192" s="155">
        <f>'[14]Daily Roster'!$Q192</f>
        <v>0</v>
      </c>
      <c r="R192" s="155" t="str">
        <f>'[14]Daily Roster'!$R192</f>
        <v>qq</v>
      </c>
      <c r="S192" s="155">
        <f>'[14]Daily Roster'!$S192</f>
        <v>0</v>
      </c>
      <c r="T192" s="155">
        <f>'[14]Daily Roster'!$T192</f>
        <v>0</v>
      </c>
      <c r="U192" s="155">
        <f>'[14]Daily Roster'!$U192</f>
        <v>0</v>
      </c>
      <c r="V192" s="155">
        <f>'[14]Daily Roster'!$V192</f>
        <v>0</v>
      </c>
      <c r="W192" s="155">
        <f>'[14]Daily Roster'!$W192</f>
        <v>0</v>
      </c>
      <c r="X192" s="155">
        <f>'[14]Daily Roster'!$X192</f>
        <v>0</v>
      </c>
      <c r="Y192" s="155">
        <f>'[14]Daily Roster'!$Y192</f>
        <v>0</v>
      </c>
      <c r="Z192" s="155">
        <f>'[14]Daily Roster'!$Z192</f>
        <v>0</v>
      </c>
    </row>
    <row r="193" spans="1:26" x14ac:dyDescent="0.3">
      <c r="A193" s="149">
        <v>43733</v>
      </c>
      <c r="B193" t="s">
        <v>2</v>
      </c>
      <c r="C193" s="154">
        <f>'[14]Daily Roster'!$C193</f>
        <v>0</v>
      </c>
      <c r="D193" s="154">
        <f>'[14]Daily Roster'!$D193</f>
        <v>0</v>
      </c>
      <c r="E193" s="154">
        <f>'[14]Daily Roster'!$E193</f>
        <v>0</v>
      </c>
      <c r="F193" s="154">
        <f>'[14]Daily Roster'!$F193</f>
        <v>0</v>
      </c>
      <c r="G193" s="154" t="str">
        <f>'[14]Daily Roster'!$G193</f>
        <v>qq</v>
      </c>
      <c r="H193" s="154">
        <f>'[14]Daily Roster'!$H193</f>
        <v>0</v>
      </c>
      <c r="I193" s="154">
        <f>'[14]Daily Roster'!$I193</f>
        <v>0</v>
      </c>
      <c r="J193" s="154">
        <f>'[14]Daily Roster'!$J193</f>
        <v>0</v>
      </c>
      <c r="K193" s="154">
        <f>'[14]Daily Roster'!$K193</f>
        <v>0</v>
      </c>
      <c r="L193" s="154" t="str">
        <f>'[14]Daily Roster'!$L193</f>
        <v>J.Do</v>
      </c>
      <c r="M193" s="155">
        <f>'[14]Daily Roster'!$M193</f>
        <v>0</v>
      </c>
      <c r="N193" s="155">
        <f>'[14]Daily Roster'!$N193</f>
        <v>0</v>
      </c>
      <c r="O193" s="155" t="str">
        <f>'[14]Daily Roster'!$O193</f>
        <v>Mohammed</v>
      </c>
      <c r="P193" s="155" t="str">
        <f>'[14]Daily Roster'!$P193</f>
        <v>Meghana</v>
      </c>
      <c r="Q193" s="155">
        <f>'[14]Daily Roster'!$Q193</f>
        <v>0</v>
      </c>
      <c r="R193" s="155" t="str">
        <f>'[14]Daily Roster'!$R193</f>
        <v>Phuong</v>
      </c>
      <c r="S193" s="155">
        <f>'[14]Daily Roster'!$S193</f>
        <v>0</v>
      </c>
      <c r="T193" s="155">
        <f>'[14]Daily Roster'!$T193</f>
        <v>0</v>
      </c>
      <c r="U193" s="155">
        <f>'[14]Daily Roster'!$U193</f>
        <v>0</v>
      </c>
      <c r="V193" s="155">
        <f>'[14]Daily Roster'!$V193</f>
        <v>0</v>
      </c>
      <c r="W193" s="155">
        <f>'[14]Daily Roster'!$W193</f>
        <v>0</v>
      </c>
      <c r="X193" s="155">
        <f>'[14]Daily Roster'!$X193</f>
        <v>0</v>
      </c>
      <c r="Y193" s="155">
        <f>'[14]Daily Roster'!$Y193</f>
        <v>0</v>
      </c>
      <c r="Z193" s="155">
        <f>'[14]Daily Roster'!$Z193</f>
        <v>0</v>
      </c>
    </row>
    <row r="194" spans="1:26" x14ac:dyDescent="0.3">
      <c r="A194" s="149">
        <v>43734</v>
      </c>
      <c r="B194" t="s">
        <v>3</v>
      </c>
      <c r="C194" s="154">
        <f>'[14]Daily Roster'!$C194</f>
        <v>0</v>
      </c>
      <c r="D194" s="154">
        <f>'[14]Daily Roster'!$D194</f>
        <v>0</v>
      </c>
      <c r="E194" s="154">
        <f>'[14]Daily Roster'!$E194</f>
        <v>0</v>
      </c>
      <c r="F194" s="154">
        <f>'[14]Daily Roster'!$F194</f>
        <v>0</v>
      </c>
      <c r="G194" s="154" t="str">
        <f>'[14]Daily Roster'!$G194</f>
        <v>qq</v>
      </c>
      <c r="H194" s="154">
        <f>'[14]Daily Roster'!$H194</f>
        <v>0</v>
      </c>
      <c r="I194" s="154">
        <f>'[14]Daily Roster'!$I194</f>
        <v>0</v>
      </c>
      <c r="J194" s="154">
        <f>'[14]Daily Roster'!$J194</f>
        <v>0</v>
      </c>
      <c r="K194" s="154">
        <f>'[14]Daily Roster'!$K194</f>
        <v>0</v>
      </c>
      <c r="L194" s="154" t="str">
        <f>'[14]Daily Roster'!$L194</f>
        <v>qq</v>
      </c>
      <c r="M194" s="155">
        <f>'[14]Daily Roster'!$M194</f>
        <v>0</v>
      </c>
      <c r="N194" s="155">
        <f>'[14]Daily Roster'!$N194</f>
        <v>0</v>
      </c>
      <c r="O194" s="155" t="str">
        <f>'[14]Daily Roster'!$O194</f>
        <v>Mohammed</v>
      </c>
      <c r="P194" s="155" t="str">
        <f>'[14]Daily Roster'!$P194</f>
        <v>Meghana</v>
      </c>
      <c r="Q194" s="155">
        <f>'[14]Daily Roster'!$Q194</f>
        <v>0</v>
      </c>
      <c r="R194" s="155" t="str">
        <f>'[14]Daily Roster'!$R194</f>
        <v>Phuong</v>
      </c>
      <c r="S194" s="155">
        <f>'[14]Daily Roster'!$S194</f>
        <v>0</v>
      </c>
      <c r="T194" s="155">
        <f>'[14]Daily Roster'!$T194</f>
        <v>0</v>
      </c>
      <c r="U194" s="155">
        <f>'[14]Daily Roster'!$U194</f>
        <v>0</v>
      </c>
      <c r="V194" s="155">
        <f>'[14]Daily Roster'!$V194</f>
        <v>0</v>
      </c>
      <c r="W194" s="155">
        <f>'[14]Daily Roster'!$W194</f>
        <v>0</v>
      </c>
      <c r="X194" s="155">
        <f>'[14]Daily Roster'!$X194</f>
        <v>0</v>
      </c>
      <c r="Y194" s="155">
        <f>'[14]Daily Roster'!$Y194</f>
        <v>0</v>
      </c>
      <c r="Z194" s="155">
        <f>'[14]Daily Roster'!$Z194</f>
        <v>0</v>
      </c>
    </row>
    <row r="195" spans="1:26" x14ac:dyDescent="0.3">
      <c r="A195" s="149">
        <v>43735</v>
      </c>
      <c r="B195" t="s">
        <v>4</v>
      </c>
      <c r="C195" s="154">
        <f>'[14]Daily Roster'!$C195</f>
        <v>0</v>
      </c>
      <c r="D195" s="154">
        <f>'[14]Daily Roster'!$D195</f>
        <v>0</v>
      </c>
      <c r="E195" s="154">
        <f>'[14]Daily Roster'!$E195</f>
        <v>0</v>
      </c>
      <c r="F195" s="154">
        <f>'[14]Daily Roster'!$F195</f>
        <v>0</v>
      </c>
      <c r="G195" s="154" t="str">
        <f>'[14]Daily Roster'!$G195</f>
        <v>qq</v>
      </c>
      <c r="H195" s="154">
        <f>'[14]Daily Roster'!$H195</f>
        <v>0</v>
      </c>
      <c r="I195" s="154">
        <f>'[14]Daily Roster'!$I195</f>
        <v>0</v>
      </c>
      <c r="J195" s="154">
        <f>'[14]Daily Roster'!$J195</f>
        <v>0</v>
      </c>
      <c r="K195" s="154">
        <f>'[14]Daily Roster'!$K195</f>
        <v>0</v>
      </c>
      <c r="L195" s="154" t="str">
        <f>'[14]Daily Roster'!$L195</f>
        <v>J.Do</v>
      </c>
      <c r="M195" s="155">
        <f>'[14]Daily Roster'!$M195</f>
        <v>0</v>
      </c>
      <c r="N195" s="155">
        <f>'[14]Daily Roster'!$N195</f>
        <v>0</v>
      </c>
      <c r="O195" s="155" t="str">
        <f>'[14]Daily Roster'!$O195</f>
        <v>Mohammed</v>
      </c>
      <c r="P195" s="155" t="str">
        <f>'[14]Daily Roster'!$P195</f>
        <v>Meghana</v>
      </c>
      <c r="Q195" s="155">
        <f>'[14]Daily Roster'!$Q195</f>
        <v>0</v>
      </c>
      <c r="R195" s="155" t="str">
        <f>'[14]Daily Roster'!$R195</f>
        <v>Phuong</v>
      </c>
      <c r="S195" s="155">
        <f>'[14]Daily Roster'!$S195</f>
        <v>0</v>
      </c>
      <c r="T195" s="155">
        <f>'[14]Daily Roster'!$T195</f>
        <v>0</v>
      </c>
      <c r="U195" s="155">
        <f>'[14]Daily Roster'!$U195</f>
        <v>0</v>
      </c>
      <c r="V195" s="155">
        <f>'[14]Daily Roster'!$V195</f>
        <v>0</v>
      </c>
      <c r="W195" s="155">
        <f>'[14]Daily Roster'!$W195</f>
        <v>0</v>
      </c>
      <c r="X195" s="155">
        <f>'[14]Daily Roster'!$X195</f>
        <v>0</v>
      </c>
      <c r="Y195" s="155">
        <f>'[14]Daily Roster'!$Y195</f>
        <v>0</v>
      </c>
      <c r="Z195" s="155">
        <f>'[14]Daily Roster'!$Z195</f>
        <v>0</v>
      </c>
    </row>
    <row r="196" spans="1:26" x14ac:dyDescent="0.3">
      <c r="A196" s="149">
        <v>43738</v>
      </c>
      <c r="B196" t="s">
        <v>5</v>
      </c>
      <c r="C196" s="154">
        <f>'[14]Daily Roster'!$C196</f>
        <v>0</v>
      </c>
      <c r="D196" s="154">
        <f>'[14]Daily Roster'!$D196</f>
        <v>0</v>
      </c>
      <c r="E196" s="154">
        <f>'[14]Daily Roster'!$E196</f>
        <v>0</v>
      </c>
      <c r="F196" s="154">
        <f>'[14]Daily Roster'!$F196</f>
        <v>0</v>
      </c>
      <c r="G196" s="154" t="str">
        <f>'[14]Daily Roster'!$G196</f>
        <v>public holiday</v>
      </c>
      <c r="H196" s="154">
        <f>'[14]Daily Roster'!$H196</f>
        <v>0</v>
      </c>
      <c r="I196" s="154">
        <f>'[14]Daily Roster'!$I196</f>
        <v>0</v>
      </c>
      <c r="J196" s="154">
        <f>'[14]Daily Roster'!$J196</f>
        <v>0</v>
      </c>
      <c r="K196" s="154">
        <f>'[14]Daily Roster'!$K196</f>
        <v>0</v>
      </c>
      <c r="L196" s="154" t="str">
        <f>'[14]Daily Roster'!$L196</f>
        <v>qq</v>
      </c>
      <c r="M196" s="155">
        <f>'[14]Daily Roster'!$M196</f>
        <v>0</v>
      </c>
      <c r="N196" s="155">
        <f>'[14]Daily Roster'!$N196</f>
        <v>0</v>
      </c>
      <c r="O196" s="155" t="str">
        <f>'[14]Daily Roster'!$O196</f>
        <v>Mohammed</v>
      </c>
      <c r="P196" s="155" t="str">
        <f>'[14]Daily Roster'!$P196</f>
        <v>Meghana</v>
      </c>
      <c r="Q196" s="155">
        <f>'[14]Daily Roster'!$Q196</f>
        <v>0</v>
      </c>
      <c r="R196" s="155" t="str">
        <f>'[14]Daily Roster'!$R196</f>
        <v>qq</v>
      </c>
      <c r="S196" s="155">
        <f>'[14]Daily Roster'!$S196</f>
        <v>0</v>
      </c>
      <c r="T196" s="155">
        <f>'[14]Daily Roster'!$T196</f>
        <v>0</v>
      </c>
      <c r="U196" s="155">
        <f>'[14]Daily Roster'!$U196</f>
        <v>0</v>
      </c>
      <c r="V196" s="155">
        <f>'[14]Daily Roster'!$V196</f>
        <v>0</v>
      </c>
      <c r="W196" s="155">
        <f>'[14]Daily Roster'!$W196</f>
        <v>0</v>
      </c>
      <c r="X196" s="155">
        <f>'[14]Daily Roster'!$X196</f>
        <v>0</v>
      </c>
      <c r="Y196" s="155">
        <f>'[14]Daily Roster'!$Y196</f>
        <v>0</v>
      </c>
      <c r="Z196" s="155">
        <f>'[14]Daily Roster'!$Z196</f>
        <v>0</v>
      </c>
    </row>
    <row r="197" spans="1:26" x14ac:dyDescent="0.3">
      <c r="A197" s="149">
        <v>43739</v>
      </c>
      <c r="B197" t="s">
        <v>1</v>
      </c>
      <c r="C197" s="154">
        <f>'[14]Daily Roster'!$C197</f>
        <v>0</v>
      </c>
      <c r="D197" s="154">
        <f>'[14]Daily Roster'!$D197</f>
        <v>0</v>
      </c>
      <c r="E197" s="154">
        <f>'[14]Daily Roster'!$E197</f>
        <v>0</v>
      </c>
      <c r="F197" s="154">
        <f>'[14]Daily Roster'!$F197</f>
        <v>0</v>
      </c>
      <c r="G197" s="154" t="str">
        <f>'[14]Daily Roster'!$G197</f>
        <v>qq</v>
      </c>
      <c r="H197" s="154">
        <f>'[14]Daily Roster'!$H197</f>
        <v>0</v>
      </c>
      <c r="I197" s="154">
        <f>'[14]Daily Roster'!$I197</f>
        <v>0</v>
      </c>
      <c r="J197" s="154">
        <f>'[14]Daily Roster'!$J197</f>
        <v>0</v>
      </c>
      <c r="K197" s="154">
        <f>'[14]Daily Roster'!$K197</f>
        <v>0</v>
      </c>
      <c r="L197" s="154" t="str">
        <f>'[14]Daily Roster'!$L197</f>
        <v>qq</v>
      </c>
      <c r="M197" s="155">
        <f>'[14]Daily Roster'!$M197</f>
        <v>0</v>
      </c>
      <c r="N197" s="155">
        <f>'[14]Daily Roster'!$N197</f>
        <v>0</v>
      </c>
      <c r="O197" s="155" t="str">
        <f>'[14]Daily Roster'!$O197</f>
        <v>Mohammed</v>
      </c>
      <c r="P197" s="155" t="str">
        <f>'[14]Daily Roster'!$P197</f>
        <v>Meghana</v>
      </c>
      <c r="Q197" s="155">
        <f>'[14]Daily Roster'!$Q197</f>
        <v>0</v>
      </c>
      <c r="R197" s="155" t="str">
        <f>'[14]Daily Roster'!$R197</f>
        <v>qq</v>
      </c>
      <c r="S197" s="155">
        <f>'[14]Daily Roster'!$S197</f>
        <v>0</v>
      </c>
      <c r="T197" s="155">
        <f>'[14]Daily Roster'!$T197</f>
        <v>0</v>
      </c>
      <c r="U197" s="155">
        <f>'[14]Daily Roster'!$U197</f>
        <v>0</v>
      </c>
      <c r="V197" s="155">
        <f>'[14]Daily Roster'!$V197</f>
        <v>0</v>
      </c>
      <c r="W197" s="155">
        <f>'[14]Daily Roster'!$W197</f>
        <v>0</v>
      </c>
      <c r="X197" s="155">
        <f>'[14]Daily Roster'!$X197</f>
        <v>0</v>
      </c>
      <c r="Y197" s="155">
        <f>'[14]Daily Roster'!$Y197</f>
        <v>0</v>
      </c>
      <c r="Z197" s="155">
        <f>'[14]Daily Roster'!$Z197</f>
        <v>0</v>
      </c>
    </row>
    <row r="198" spans="1:26" x14ac:dyDescent="0.3">
      <c r="A198" s="149">
        <v>43740</v>
      </c>
      <c r="B198" t="s">
        <v>2</v>
      </c>
      <c r="C198" s="154">
        <f>'[14]Daily Roster'!$C198</f>
        <v>0</v>
      </c>
      <c r="D198" s="154">
        <f>'[14]Daily Roster'!$D198</f>
        <v>0</v>
      </c>
      <c r="E198" s="154">
        <f>'[14]Daily Roster'!$E198</f>
        <v>0</v>
      </c>
      <c r="F198" s="154">
        <f>'[14]Daily Roster'!$F198</f>
        <v>0</v>
      </c>
      <c r="G198" s="154" t="str">
        <f>'[14]Daily Roster'!$G198</f>
        <v>qq</v>
      </c>
      <c r="H198" s="154">
        <f>'[14]Daily Roster'!$H198</f>
        <v>0</v>
      </c>
      <c r="I198" s="154">
        <f>'[14]Daily Roster'!$I198</f>
        <v>0</v>
      </c>
      <c r="J198" s="154">
        <f>'[14]Daily Roster'!$J198</f>
        <v>0</v>
      </c>
      <c r="K198" s="154">
        <f>'[14]Daily Roster'!$K198</f>
        <v>0</v>
      </c>
      <c r="L198" s="154" t="str">
        <f>'[14]Daily Roster'!$L198</f>
        <v>qq</v>
      </c>
      <c r="M198" s="155">
        <f>'[14]Daily Roster'!$M198</f>
        <v>0</v>
      </c>
      <c r="N198" s="155">
        <f>'[14]Daily Roster'!$N198</f>
        <v>0</v>
      </c>
      <c r="O198" s="155" t="str">
        <f>'[14]Daily Roster'!$O198</f>
        <v>Mohammed</v>
      </c>
      <c r="P198" s="155" t="str">
        <f>'[14]Daily Roster'!$P198</f>
        <v>Meghana</v>
      </c>
      <c r="Q198" s="155">
        <f>'[14]Daily Roster'!$Q198</f>
        <v>0</v>
      </c>
      <c r="R198" s="155" t="str">
        <f>'[14]Daily Roster'!$R198</f>
        <v>Phuong</v>
      </c>
      <c r="S198" s="155">
        <f>'[14]Daily Roster'!$S198</f>
        <v>0</v>
      </c>
      <c r="T198" s="155">
        <f>'[14]Daily Roster'!$T198</f>
        <v>0</v>
      </c>
      <c r="U198" s="155">
        <f>'[14]Daily Roster'!$U198</f>
        <v>0</v>
      </c>
      <c r="V198" s="155">
        <f>'[14]Daily Roster'!$V198</f>
        <v>0</v>
      </c>
      <c r="W198" s="155">
        <f>'[14]Daily Roster'!$W198</f>
        <v>0</v>
      </c>
      <c r="X198" s="155">
        <f>'[14]Daily Roster'!$X198</f>
        <v>0</v>
      </c>
      <c r="Y198" s="155">
        <f>'[14]Daily Roster'!$Y198</f>
        <v>0</v>
      </c>
      <c r="Z198" s="155">
        <f>'[14]Daily Roster'!$Z198</f>
        <v>0</v>
      </c>
    </row>
    <row r="199" spans="1:26" x14ac:dyDescent="0.3">
      <c r="A199" s="149">
        <v>43741</v>
      </c>
      <c r="B199" t="s">
        <v>3</v>
      </c>
      <c r="C199" s="154">
        <f>'[14]Daily Roster'!$C199</f>
        <v>0</v>
      </c>
      <c r="D199" s="154">
        <f>'[14]Daily Roster'!$D199</f>
        <v>0</v>
      </c>
      <c r="E199" s="154">
        <f>'[14]Daily Roster'!$E199</f>
        <v>0</v>
      </c>
      <c r="F199" s="154">
        <f>'[14]Daily Roster'!$F199</f>
        <v>0</v>
      </c>
      <c r="G199" s="154" t="str">
        <f>'[14]Daily Roster'!$G199</f>
        <v>qq</v>
      </c>
      <c r="H199" s="154">
        <f>'[14]Daily Roster'!$H199</f>
        <v>0</v>
      </c>
      <c r="I199" s="154">
        <f>'[14]Daily Roster'!$I199</f>
        <v>0</v>
      </c>
      <c r="J199" s="154">
        <f>'[14]Daily Roster'!$J199</f>
        <v>0</v>
      </c>
      <c r="K199" s="154">
        <f>'[14]Daily Roster'!$K199</f>
        <v>0</v>
      </c>
      <c r="L199" s="154" t="str">
        <f>'[14]Daily Roster'!$L199</f>
        <v>qq</v>
      </c>
      <c r="M199" s="155">
        <f>'[14]Daily Roster'!$M199</f>
        <v>0</v>
      </c>
      <c r="N199" s="155">
        <f>'[14]Daily Roster'!$N199</f>
        <v>0</v>
      </c>
      <c r="O199" s="155" t="str">
        <f>'[14]Daily Roster'!$O199</f>
        <v>Mohammed</v>
      </c>
      <c r="P199" s="155" t="str">
        <f>'[14]Daily Roster'!$P199</f>
        <v>Meghana</v>
      </c>
      <c r="Q199" s="155">
        <f>'[14]Daily Roster'!$Q199</f>
        <v>0</v>
      </c>
      <c r="R199" s="155" t="str">
        <f>'[14]Daily Roster'!$R199</f>
        <v>Phuong</v>
      </c>
      <c r="S199" s="155">
        <f>'[14]Daily Roster'!$S199</f>
        <v>0</v>
      </c>
      <c r="T199" s="155">
        <f>'[14]Daily Roster'!$T199</f>
        <v>0</v>
      </c>
      <c r="U199" s="155">
        <f>'[14]Daily Roster'!$U199</f>
        <v>0</v>
      </c>
      <c r="V199" s="155">
        <f>'[14]Daily Roster'!$V199</f>
        <v>0</v>
      </c>
      <c r="W199" s="155">
        <f>'[14]Daily Roster'!$W199</f>
        <v>0</v>
      </c>
      <c r="X199" s="155">
        <f>'[14]Daily Roster'!$X199</f>
        <v>0</v>
      </c>
      <c r="Y199" s="155">
        <f>'[14]Daily Roster'!$Y199</f>
        <v>0</v>
      </c>
      <c r="Z199" s="155">
        <f>'[14]Daily Roster'!$Z199</f>
        <v>0</v>
      </c>
    </row>
    <row r="200" spans="1:26" x14ac:dyDescent="0.3">
      <c r="A200" s="149">
        <v>43742</v>
      </c>
      <c r="B200" t="s">
        <v>4</v>
      </c>
      <c r="C200" s="154">
        <f>'[14]Daily Roster'!$C200</f>
        <v>0</v>
      </c>
      <c r="D200" s="154">
        <f>'[14]Daily Roster'!$D200</f>
        <v>0</v>
      </c>
      <c r="E200" s="154">
        <f>'[14]Daily Roster'!$E200</f>
        <v>0</v>
      </c>
      <c r="F200" s="154">
        <f>'[14]Daily Roster'!$F200</f>
        <v>0</v>
      </c>
      <c r="G200" s="154" t="str">
        <f>'[14]Daily Roster'!$G200</f>
        <v>qq</v>
      </c>
      <c r="H200" s="154">
        <f>'[14]Daily Roster'!$H200</f>
        <v>0</v>
      </c>
      <c r="I200" s="154">
        <f>'[14]Daily Roster'!$I200</f>
        <v>0</v>
      </c>
      <c r="J200" s="154">
        <f>'[14]Daily Roster'!$J200</f>
        <v>0</v>
      </c>
      <c r="K200" s="154">
        <f>'[14]Daily Roster'!$K200</f>
        <v>0</v>
      </c>
      <c r="L200" s="154" t="str">
        <f>'[14]Daily Roster'!$L200</f>
        <v>qq</v>
      </c>
      <c r="M200" s="155">
        <f>'[14]Daily Roster'!$M200</f>
        <v>0</v>
      </c>
      <c r="N200" s="155">
        <f>'[14]Daily Roster'!$N200</f>
        <v>0</v>
      </c>
      <c r="O200" s="155" t="str">
        <f>'[14]Daily Roster'!$O200</f>
        <v>Mohammed</v>
      </c>
      <c r="P200" s="155" t="str">
        <f>'[14]Daily Roster'!$P200</f>
        <v>Meghana</v>
      </c>
      <c r="Q200" s="155">
        <f>'[14]Daily Roster'!$Q200</f>
        <v>0</v>
      </c>
      <c r="R200" s="155" t="str">
        <f>'[14]Daily Roster'!$R200</f>
        <v>Phuong</v>
      </c>
      <c r="S200" s="155">
        <f>'[14]Daily Roster'!$S200</f>
        <v>0</v>
      </c>
      <c r="T200" s="155">
        <f>'[14]Daily Roster'!$T200</f>
        <v>0</v>
      </c>
      <c r="U200" s="155">
        <f>'[14]Daily Roster'!$U200</f>
        <v>0</v>
      </c>
      <c r="V200" s="155">
        <f>'[14]Daily Roster'!$V200</f>
        <v>0</v>
      </c>
      <c r="W200" s="155">
        <f>'[14]Daily Roster'!$W200</f>
        <v>0</v>
      </c>
      <c r="X200" s="155">
        <f>'[14]Daily Roster'!$X200</f>
        <v>0</v>
      </c>
      <c r="Y200" s="155">
        <f>'[14]Daily Roster'!$Y200</f>
        <v>0</v>
      </c>
      <c r="Z200" s="155">
        <f>'[14]Daily Roster'!$Z200</f>
        <v>0</v>
      </c>
    </row>
    <row r="201" spans="1:26" x14ac:dyDescent="0.3">
      <c r="A201" s="149">
        <v>43745</v>
      </c>
      <c r="B201" t="s">
        <v>5</v>
      </c>
      <c r="C201" s="154">
        <f>'[14]Daily Roster'!$C201</f>
        <v>0</v>
      </c>
      <c r="D201" s="154">
        <f>'[14]Daily Roster'!$D201</f>
        <v>0</v>
      </c>
      <c r="E201" s="154">
        <f>'[14]Daily Roster'!$E201</f>
        <v>0</v>
      </c>
      <c r="F201" s="154">
        <f>'[14]Daily Roster'!$F201</f>
        <v>0</v>
      </c>
      <c r="G201" s="154" t="str">
        <f>'[14]Daily Roster'!$G201</f>
        <v>qq</v>
      </c>
      <c r="H201" s="154">
        <f>'[14]Daily Roster'!$H201</f>
        <v>0</v>
      </c>
      <c r="I201" s="154">
        <f>'[14]Daily Roster'!$I201</f>
        <v>0</v>
      </c>
      <c r="J201" s="154">
        <f>'[14]Daily Roster'!$J201</f>
        <v>0</v>
      </c>
      <c r="K201" s="154">
        <f>'[14]Daily Roster'!$K201</f>
        <v>0</v>
      </c>
      <c r="L201" s="154" t="str">
        <f>'[14]Daily Roster'!$L201</f>
        <v>qq</v>
      </c>
      <c r="M201" s="155">
        <f>'[14]Daily Roster'!$M201</f>
        <v>0</v>
      </c>
      <c r="N201" s="155">
        <f>'[14]Daily Roster'!$N201</f>
        <v>0</v>
      </c>
      <c r="O201" s="155" t="str">
        <f>'[14]Daily Roster'!$O201</f>
        <v>Mohammed</v>
      </c>
      <c r="P201" s="155" t="str">
        <f>'[14]Daily Roster'!$P201</f>
        <v>Meghana</v>
      </c>
      <c r="Q201" s="155">
        <f>'[14]Daily Roster'!$Q201</f>
        <v>0</v>
      </c>
      <c r="R201" s="155" t="str">
        <f>'[14]Daily Roster'!$R201</f>
        <v>qq</v>
      </c>
      <c r="S201" s="155">
        <f>'[14]Daily Roster'!$S201</f>
        <v>0</v>
      </c>
      <c r="T201" s="155">
        <f>'[14]Daily Roster'!$T201</f>
        <v>0</v>
      </c>
      <c r="U201" s="155">
        <f>'[14]Daily Roster'!$U201</f>
        <v>0</v>
      </c>
      <c r="V201" s="155">
        <f>'[14]Daily Roster'!$V201</f>
        <v>0</v>
      </c>
      <c r="W201" s="155">
        <f>'[14]Daily Roster'!$W201</f>
        <v>0</v>
      </c>
      <c r="X201" s="155">
        <f>'[14]Daily Roster'!$X201</f>
        <v>0</v>
      </c>
      <c r="Y201" s="155">
        <f>'[14]Daily Roster'!$Y201</f>
        <v>0</v>
      </c>
      <c r="Z201" s="155">
        <f>'[14]Daily Roster'!$Z201</f>
        <v>0</v>
      </c>
    </row>
    <row r="202" spans="1:26" x14ac:dyDescent="0.3">
      <c r="A202" s="149">
        <v>43746</v>
      </c>
      <c r="B202" t="s">
        <v>1</v>
      </c>
      <c r="C202" s="154">
        <f>'[14]Daily Roster'!$C202</f>
        <v>0</v>
      </c>
      <c r="D202" s="154">
        <f>'[14]Daily Roster'!$D202</f>
        <v>0</v>
      </c>
      <c r="E202" s="154">
        <f>'[14]Daily Roster'!$E202</f>
        <v>0</v>
      </c>
      <c r="F202" s="154">
        <f>'[14]Daily Roster'!$F202</f>
        <v>0</v>
      </c>
      <c r="G202" s="154" t="str">
        <f>'[14]Daily Roster'!$G202</f>
        <v>qq</v>
      </c>
      <c r="H202" s="154">
        <f>'[14]Daily Roster'!$H202</f>
        <v>0</v>
      </c>
      <c r="I202" s="154">
        <f>'[14]Daily Roster'!$I202</f>
        <v>0</v>
      </c>
      <c r="J202" s="154">
        <f>'[14]Daily Roster'!$J202</f>
        <v>0</v>
      </c>
      <c r="K202" s="154">
        <f>'[14]Daily Roster'!$K202</f>
        <v>0</v>
      </c>
      <c r="L202" s="154" t="str">
        <f>'[14]Daily Roster'!$L202</f>
        <v>qq</v>
      </c>
      <c r="M202" s="155">
        <f>'[14]Daily Roster'!$M202</f>
        <v>0</v>
      </c>
      <c r="N202" s="155">
        <f>'[14]Daily Roster'!$N202</f>
        <v>0</v>
      </c>
      <c r="O202" s="155" t="str">
        <f>'[14]Daily Roster'!$O202</f>
        <v>Mohammed</v>
      </c>
      <c r="P202" s="155" t="str">
        <f>'[14]Daily Roster'!$P202</f>
        <v>Meghana</v>
      </c>
      <c r="Q202" s="155">
        <f>'[14]Daily Roster'!$Q202</f>
        <v>0</v>
      </c>
      <c r="R202" s="155" t="str">
        <f>'[14]Daily Roster'!$R202</f>
        <v>qq</v>
      </c>
      <c r="S202" s="155">
        <f>'[14]Daily Roster'!$S202</f>
        <v>0</v>
      </c>
      <c r="T202" s="155">
        <f>'[14]Daily Roster'!$T202</f>
        <v>0</v>
      </c>
      <c r="U202" s="155">
        <f>'[14]Daily Roster'!$U202</f>
        <v>0</v>
      </c>
      <c r="V202" s="155">
        <f>'[14]Daily Roster'!$V202</f>
        <v>0</v>
      </c>
      <c r="W202" s="155">
        <f>'[14]Daily Roster'!$W202</f>
        <v>0</v>
      </c>
      <c r="X202" s="155">
        <f>'[14]Daily Roster'!$X202</f>
        <v>0</v>
      </c>
      <c r="Y202" s="155">
        <f>'[14]Daily Roster'!$Y202</f>
        <v>0</v>
      </c>
      <c r="Z202" s="155">
        <f>'[14]Daily Roster'!$Z202</f>
        <v>0</v>
      </c>
    </row>
    <row r="203" spans="1:26" x14ac:dyDescent="0.3">
      <c r="A203" s="149">
        <v>43747</v>
      </c>
      <c r="B203" t="s">
        <v>2</v>
      </c>
      <c r="C203" s="154">
        <f>'[14]Daily Roster'!$C203</f>
        <v>0</v>
      </c>
      <c r="D203" s="154">
        <f>'[14]Daily Roster'!$D203</f>
        <v>0</v>
      </c>
      <c r="E203" s="154">
        <f>'[14]Daily Roster'!$E203</f>
        <v>0</v>
      </c>
      <c r="F203" s="154">
        <f>'[14]Daily Roster'!$F203</f>
        <v>0</v>
      </c>
      <c r="G203" s="154" t="str">
        <f>'[14]Daily Roster'!$G203</f>
        <v>qq</v>
      </c>
      <c r="H203" s="154">
        <f>'[14]Daily Roster'!$H203</f>
        <v>0</v>
      </c>
      <c r="I203" s="154">
        <f>'[14]Daily Roster'!$I203</f>
        <v>0</v>
      </c>
      <c r="J203" s="154">
        <f>'[14]Daily Roster'!$J203</f>
        <v>0</v>
      </c>
      <c r="K203" s="154">
        <f>'[14]Daily Roster'!$K203</f>
        <v>0</v>
      </c>
      <c r="L203" s="154" t="str">
        <f>'[14]Daily Roster'!$L203</f>
        <v>qq</v>
      </c>
      <c r="M203" s="155">
        <f>'[14]Daily Roster'!$M203</f>
        <v>0</v>
      </c>
      <c r="N203" s="155">
        <f>'[14]Daily Roster'!$N203</f>
        <v>0</v>
      </c>
      <c r="O203" s="155" t="str">
        <f>'[14]Daily Roster'!$O203</f>
        <v>Mohammed</v>
      </c>
      <c r="P203" s="155" t="str">
        <f>'[14]Daily Roster'!$P203</f>
        <v>Meghana</v>
      </c>
      <c r="Q203" s="155">
        <f>'[14]Daily Roster'!$Q203</f>
        <v>0</v>
      </c>
      <c r="R203" s="155" t="str">
        <f>'[14]Daily Roster'!$R203</f>
        <v>Phuong</v>
      </c>
      <c r="S203" s="155">
        <f>'[14]Daily Roster'!$S203</f>
        <v>0</v>
      </c>
      <c r="T203" s="155">
        <f>'[14]Daily Roster'!$T203</f>
        <v>0</v>
      </c>
      <c r="U203" s="155">
        <f>'[14]Daily Roster'!$U203</f>
        <v>0</v>
      </c>
      <c r="V203" s="155">
        <f>'[14]Daily Roster'!$V203</f>
        <v>0</v>
      </c>
      <c r="W203" s="155">
        <f>'[14]Daily Roster'!$W203</f>
        <v>0</v>
      </c>
      <c r="X203" s="155">
        <f>'[14]Daily Roster'!$X203</f>
        <v>0</v>
      </c>
      <c r="Y203" s="155">
        <f>'[14]Daily Roster'!$Y203</f>
        <v>0</v>
      </c>
      <c r="Z203" s="155">
        <f>'[14]Daily Roster'!$Z203</f>
        <v>0</v>
      </c>
    </row>
    <row r="204" spans="1:26" x14ac:dyDescent="0.3">
      <c r="A204" s="149">
        <v>43748</v>
      </c>
      <c r="B204" t="s">
        <v>3</v>
      </c>
      <c r="C204" s="154">
        <f>'[14]Daily Roster'!$C204</f>
        <v>0</v>
      </c>
      <c r="D204" s="154">
        <f>'[14]Daily Roster'!$D204</f>
        <v>0</v>
      </c>
      <c r="E204" s="154">
        <f>'[14]Daily Roster'!$E204</f>
        <v>0</v>
      </c>
      <c r="F204" s="154">
        <f>'[14]Daily Roster'!$F204</f>
        <v>0</v>
      </c>
      <c r="G204" s="154" t="str">
        <f>'[14]Daily Roster'!$G204</f>
        <v>qq</v>
      </c>
      <c r="H204" s="154">
        <f>'[14]Daily Roster'!$H204</f>
        <v>0</v>
      </c>
      <c r="I204" s="154">
        <f>'[14]Daily Roster'!$I204</f>
        <v>0</v>
      </c>
      <c r="J204" s="154">
        <f>'[14]Daily Roster'!$J204</f>
        <v>0</v>
      </c>
      <c r="K204" s="154">
        <f>'[14]Daily Roster'!$K204</f>
        <v>0</v>
      </c>
      <c r="L204" s="154" t="str">
        <f>'[14]Daily Roster'!$L204</f>
        <v>qq</v>
      </c>
      <c r="M204" s="155">
        <f>'[14]Daily Roster'!$M204</f>
        <v>0</v>
      </c>
      <c r="N204" s="155">
        <f>'[14]Daily Roster'!$N204</f>
        <v>0</v>
      </c>
      <c r="O204" s="155" t="str">
        <f>'[14]Daily Roster'!$O204</f>
        <v>Mohammed</v>
      </c>
      <c r="P204" s="155" t="str">
        <f>'[14]Daily Roster'!$P204</f>
        <v>Meghana</v>
      </c>
      <c r="Q204" s="155">
        <f>'[14]Daily Roster'!$Q204</f>
        <v>0</v>
      </c>
      <c r="R204" s="155" t="str">
        <f>'[14]Daily Roster'!$R204</f>
        <v>Phuong</v>
      </c>
      <c r="S204" s="155">
        <f>'[14]Daily Roster'!$S204</f>
        <v>0</v>
      </c>
      <c r="T204" s="155">
        <f>'[14]Daily Roster'!$T204</f>
        <v>0</v>
      </c>
      <c r="U204" s="155">
        <f>'[14]Daily Roster'!$U204</f>
        <v>0</v>
      </c>
      <c r="V204" s="155">
        <f>'[14]Daily Roster'!$V204</f>
        <v>0</v>
      </c>
      <c r="W204" s="155">
        <f>'[14]Daily Roster'!$W204</f>
        <v>0</v>
      </c>
      <c r="X204" s="155">
        <f>'[14]Daily Roster'!$X204</f>
        <v>0</v>
      </c>
      <c r="Y204" s="155">
        <f>'[14]Daily Roster'!$Y204</f>
        <v>0</v>
      </c>
      <c r="Z204" s="155">
        <f>'[14]Daily Roster'!$Z204</f>
        <v>0</v>
      </c>
    </row>
    <row r="205" spans="1:26" x14ac:dyDescent="0.3">
      <c r="A205" s="149">
        <v>43749</v>
      </c>
      <c r="B205" t="s">
        <v>4</v>
      </c>
      <c r="C205" s="154">
        <f>'[14]Daily Roster'!$C205</f>
        <v>0</v>
      </c>
      <c r="D205" s="154">
        <f>'[14]Daily Roster'!$D205</f>
        <v>0</v>
      </c>
      <c r="E205" s="154">
        <f>'[14]Daily Roster'!$E205</f>
        <v>0</v>
      </c>
      <c r="F205" s="154">
        <f>'[14]Daily Roster'!$F205</f>
        <v>0</v>
      </c>
      <c r="G205" s="154" t="str">
        <f>'[14]Daily Roster'!$G205</f>
        <v>qq</v>
      </c>
      <c r="H205" s="154">
        <f>'[14]Daily Roster'!$H205</f>
        <v>0</v>
      </c>
      <c r="I205" s="154">
        <f>'[14]Daily Roster'!$I205</f>
        <v>0</v>
      </c>
      <c r="J205" s="154">
        <f>'[14]Daily Roster'!$J205</f>
        <v>0</v>
      </c>
      <c r="K205" s="154">
        <f>'[14]Daily Roster'!$K205</f>
        <v>0</v>
      </c>
      <c r="L205" s="154" t="str">
        <f>'[14]Daily Roster'!$L205</f>
        <v>qq</v>
      </c>
      <c r="M205" s="155">
        <f>'[14]Daily Roster'!$M205</f>
        <v>0</v>
      </c>
      <c r="N205" s="155">
        <f>'[14]Daily Roster'!$N205</f>
        <v>0</v>
      </c>
      <c r="O205" s="155" t="str">
        <f>'[14]Daily Roster'!$O205</f>
        <v>Mohammed</v>
      </c>
      <c r="P205" s="155" t="str">
        <f>'[14]Daily Roster'!$P205</f>
        <v>Meghana</v>
      </c>
      <c r="Q205" s="155">
        <f>'[14]Daily Roster'!$Q205</f>
        <v>0</v>
      </c>
      <c r="R205" s="155" t="str">
        <f>'[14]Daily Roster'!$R205</f>
        <v>Phuong</v>
      </c>
      <c r="S205" s="155">
        <f>'[14]Daily Roster'!$S205</f>
        <v>0</v>
      </c>
      <c r="T205" s="155">
        <f>'[14]Daily Roster'!$T205</f>
        <v>0</v>
      </c>
      <c r="U205" s="155">
        <f>'[14]Daily Roster'!$U205</f>
        <v>0</v>
      </c>
      <c r="V205" s="155">
        <f>'[14]Daily Roster'!$V205</f>
        <v>0</v>
      </c>
      <c r="W205" s="155">
        <f>'[14]Daily Roster'!$W205</f>
        <v>0</v>
      </c>
      <c r="X205" s="155">
        <f>'[14]Daily Roster'!$X205</f>
        <v>0</v>
      </c>
      <c r="Y205" s="155">
        <f>'[14]Daily Roster'!$Y205</f>
        <v>0</v>
      </c>
      <c r="Z205" s="155">
        <f>'[14]Daily Roster'!$Z205</f>
        <v>0</v>
      </c>
    </row>
    <row r="206" spans="1:26" x14ac:dyDescent="0.3">
      <c r="A206" s="149">
        <v>43752</v>
      </c>
      <c r="B206" t="s">
        <v>5</v>
      </c>
      <c r="C206" s="154">
        <f>'[14]Daily Roster'!$C206</f>
        <v>0</v>
      </c>
      <c r="D206" s="154">
        <f>'[14]Daily Roster'!$D206</f>
        <v>0</v>
      </c>
      <c r="E206" s="154">
        <f>'[14]Daily Roster'!$E206</f>
        <v>0</v>
      </c>
      <c r="F206" s="154">
        <f>'[14]Daily Roster'!$F206</f>
        <v>0</v>
      </c>
      <c r="G206" s="154" t="str">
        <f>'[14]Daily Roster'!$G206</f>
        <v>qq</v>
      </c>
      <c r="H206" s="154">
        <f>'[14]Daily Roster'!$H206</f>
        <v>0</v>
      </c>
      <c r="I206" s="154">
        <f>'[14]Daily Roster'!$I206</f>
        <v>0</v>
      </c>
      <c r="J206" s="154">
        <f>'[14]Daily Roster'!$J206</f>
        <v>0</v>
      </c>
      <c r="K206" s="154">
        <f>'[14]Daily Roster'!$K206</f>
        <v>0</v>
      </c>
      <c r="L206" s="154" t="str">
        <f>'[14]Daily Roster'!$L206</f>
        <v>qq</v>
      </c>
      <c r="M206" s="155">
        <f>'[14]Daily Roster'!$M206</f>
        <v>0</v>
      </c>
      <c r="N206" s="155">
        <f>'[14]Daily Roster'!$N206</f>
        <v>0</v>
      </c>
      <c r="O206" s="155" t="str">
        <f>'[14]Daily Roster'!$O206</f>
        <v>Mohammed</v>
      </c>
      <c r="P206" s="155" t="str">
        <f>'[14]Daily Roster'!$P206</f>
        <v>Meghana</v>
      </c>
      <c r="Q206" s="155">
        <f>'[14]Daily Roster'!$Q206</f>
        <v>0</v>
      </c>
      <c r="R206" s="155" t="str">
        <f>'[14]Daily Roster'!$R206</f>
        <v>qq</v>
      </c>
      <c r="S206" s="155">
        <f>'[14]Daily Roster'!$S206</f>
        <v>0</v>
      </c>
      <c r="T206" s="155">
        <f>'[14]Daily Roster'!$T206</f>
        <v>0</v>
      </c>
      <c r="U206" s="155">
        <f>'[14]Daily Roster'!$U206</f>
        <v>0</v>
      </c>
      <c r="V206" s="155">
        <f>'[14]Daily Roster'!$V206</f>
        <v>0</v>
      </c>
      <c r="W206" s="155">
        <f>'[14]Daily Roster'!$W206</f>
        <v>0</v>
      </c>
      <c r="X206" s="155">
        <f>'[14]Daily Roster'!$X206</f>
        <v>0</v>
      </c>
      <c r="Y206" s="155">
        <f>'[14]Daily Roster'!$Y206</f>
        <v>0</v>
      </c>
      <c r="Z206" s="155">
        <f>'[14]Daily Roster'!$Z206</f>
        <v>0</v>
      </c>
    </row>
    <row r="207" spans="1:26" x14ac:dyDescent="0.3">
      <c r="A207" s="149">
        <v>43753</v>
      </c>
      <c r="B207" t="s">
        <v>1</v>
      </c>
      <c r="C207" s="154">
        <f>'[14]Daily Roster'!$C207</f>
        <v>0</v>
      </c>
      <c r="D207" s="154">
        <f>'[14]Daily Roster'!$D207</f>
        <v>0</v>
      </c>
      <c r="E207" s="154">
        <f>'[14]Daily Roster'!$E207</f>
        <v>0</v>
      </c>
      <c r="F207" s="154">
        <f>'[14]Daily Roster'!$F207</f>
        <v>0</v>
      </c>
      <c r="G207" s="154" t="str">
        <f>'[14]Daily Roster'!$G207</f>
        <v>qq</v>
      </c>
      <c r="H207" s="154">
        <f>'[14]Daily Roster'!$H207</f>
        <v>0</v>
      </c>
      <c r="I207" s="154">
        <f>'[14]Daily Roster'!$I207</f>
        <v>0</v>
      </c>
      <c r="J207" s="154">
        <f>'[14]Daily Roster'!$J207</f>
        <v>0</v>
      </c>
      <c r="K207" s="154">
        <f>'[14]Daily Roster'!$K207</f>
        <v>0</v>
      </c>
      <c r="L207" s="154" t="str">
        <f>'[14]Daily Roster'!$L207</f>
        <v>qq</v>
      </c>
      <c r="M207" s="155">
        <f>'[14]Daily Roster'!$M207</f>
        <v>0</v>
      </c>
      <c r="N207" s="155">
        <f>'[14]Daily Roster'!$N207</f>
        <v>0</v>
      </c>
      <c r="O207" s="155" t="str">
        <f>'[14]Daily Roster'!$O207</f>
        <v>Mohammed</v>
      </c>
      <c r="P207" s="155" t="str">
        <f>'[14]Daily Roster'!$P207</f>
        <v>Meghana</v>
      </c>
      <c r="Q207" s="155">
        <f>'[14]Daily Roster'!$Q207</f>
        <v>0</v>
      </c>
      <c r="R207" s="155" t="str">
        <f>'[14]Daily Roster'!$R207</f>
        <v>qq</v>
      </c>
      <c r="S207" s="155">
        <f>'[14]Daily Roster'!$S207</f>
        <v>0</v>
      </c>
      <c r="T207" s="155">
        <f>'[14]Daily Roster'!$T207</f>
        <v>0</v>
      </c>
      <c r="U207" s="155">
        <f>'[14]Daily Roster'!$U207</f>
        <v>0</v>
      </c>
      <c r="V207" s="155">
        <f>'[14]Daily Roster'!$V207</f>
        <v>0</v>
      </c>
      <c r="W207" s="155">
        <f>'[14]Daily Roster'!$W207</f>
        <v>0</v>
      </c>
      <c r="X207" s="155">
        <f>'[14]Daily Roster'!$X207</f>
        <v>0</v>
      </c>
      <c r="Y207" s="155">
        <f>'[14]Daily Roster'!$Y207</f>
        <v>0</v>
      </c>
      <c r="Z207" s="155">
        <f>'[14]Daily Roster'!$Z207</f>
        <v>0</v>
      </c>
    </row>
    <row r="208" spans="1:26" x14ac:dyDescent="0.3">
      <c r="A208" s="149">
        <v>43754</v>
      </c>
      <c r="B208" t="s">
        <v>2</v>
      </c>
      <c r="C208" s="154">
        <f>'[14]Daily Roster'!$C208</f>
        <v>0</v>
      </c>
      <c r="D208" s="154">
        <f>'[14]Daily Roster'!$D208</f>
        <v>0</v>
      </c>
      <c r="E208" s="154">
        <f>'[14]Daily Roster'!$E208</f>
        <v>0</v>
      </c>
      <c r="F208" s="154">
        <f>'[14]Daily Roster'!$F208</f>
        <v>0</v>
      </c>
      <c r="G208" s="154" t="str">
        <f>'[14]Daily Roster'!$G208</f>
        <v>qq</v>
      </c>
      <c r="H208" s="154">
        <f>'[14]Daily Roster'!$H208</f>
        <v>0</v>
      </c>
      <c r="I208" s="154">
        <f>'[14]Daily Roster'!$I208</f>
        <v>0</v>
      </c>
      <c r="J208" s="154">
        <f>'[14]Daily Roster'!$J208</f>
        <v>0</v>
      </c>
      <c r="K208" s="154">
        <f>'[14]Daily Roster'!$K208</f>
        <v>0</v>
      </c>
      <c r="L208" s="154" t="str">
        <f>'[14]Daily Roster'!$L208</f>
        <v>qq</v>
      </c>
      <c r="M208" s="155">
        <f>'[14]Daily Roster'!$M208</f>
        <v>0</v>
      </c>
      <c r="N208" s="155">
        <f>'[14]Daily Roster'!$N208</f>
        <v>0</v>
      </c>
      <c r="O208" s="155" t="str">
        <f>'[14]Daily Roster'!$O208</f>
        <v>Mohammed</v>
      </c>
      <c r="P208" s="155" t="str">
        <f>'[14]Daily Roster'!$P208</f>
        <v>Meghana</v>
      </c>
      <c r="Q208" s="155">
        <f>'[14]Daily Roster'!$Q208</f>
        <v>0</v>
      </c>
      <c r="R208" s="155" t="str">
        <f>'[14]Daily Roster'!$R208</f>
        <v>Phuong</v>
      </c>
      <c r="S208" s="155">
        <f>'[14]Daily Roster'!$S208</f>
        <v>0</v>
      </c>
      <c r="T208" s="155">
        <f>'[14]Daily Roster'!$T208</f>
        <v>0</v>
      </c>
      <c r="U208" s="155">
        <f>'[14]Daily Roster'!$U208</f>
        <v>0</v>
      </c>
      <c r="V208" s="155">
        <f>'[14]Daily Roster'!$V208</f>
        <v>0</v>
      </c>
      <c r="W208" s="155">
        <f>'[14]Daily Roster'!$W208</f>
        <v>0</v>
      </c>
      <c r="X208" s="155">
        <f>'[14]Daily Roster'!$X208</f>
        <v>0</v>
      </c>
      <c r="Y208" s="155">
        <f>'[14]Daily Roster'!$Y208</f>
        <v>0</v>
      </c>
      <c r="Z208" s="155">
        <f>'[14]Daily Roster'!$Z208</f>
        <v>0</v>
      </c>
    </row>
    <row r="209" spans="1:26" x14ac:dyDescent="0.3">
      <c r="A209" s="149">
        <v>43755</v>
      </c>
      <c r="B209" t="s">
        <v>3</v>
      </c>
      <c r="C209" s="154">
        <f>'[14]Daily Roster'!$C209</f>
        <v>0</v>
      </c>
      <c r="D209" s="154">
        <f>'[14]Daily Roster'!$D209</f>
        <v>0</v>
      </c>
      <c r="E209" s="154">
        <f>'[14]Daily Roster'!$E209</f>
        <v>0</v>
      </c>
      <c r="F209" s="154">
        <f>'[14]Daily Roster'!$F209</f>
        <v>0</v>
      </c>
      <c r="G209" s="154" t="str">
        <f>'[14]Daily Roster'!$G209</f>
        <v>qq</v>
      </c>
      <c r="H209" s="154">
        <f>'[14]Daily Roster'!$H209</f>
        <v>0</v>
      </c>
      <c r="I209" s="154">
        <f>'[14]Daily Roster'!$I209</f>
        <v>0</v>
      </c>
      <c r="J209" s="154">
        <f>'[14]Daily Roster'!$J209</f>
        <v>0</v>
      </c>
      <c r="K209" s="154">
        <f>'[14]Daily Roster'!$K209</f>
        <v>0</v>
      </c>
      <c r="L209" s="154" t="str">
        <f>'[14]Daily Roster'!$L209</f>
        <v>qq</v>
      </c>
      <c r="M209" s="155">
        <f>'[14]Daily Roster'!$M209</f>
        <v>0</v>
      </c>
      <c r="N209" s="155">
        <f>'[14]Daily Roster'!$N209</f>
        <v>0</v>
      </c>
      <c r="O209" s="155" t="str">
        <f>'[14]Daily Roster'!$O209</f>
        <v>Mohammed</v>
      </c>
      <c r="P209" s="155" t="str">
        <f>'[14]Daily Roster'!$P209</f>
        <v>Meghana</v>
      </c>
      <c r="Q209" s="155">
        <f>'[14]Daily Roster'!$Q209</f>
        <v>0</v>
      </c>
      <c r="R209" s="155" t="str">
        <f>'[14]Daily Roster'!$R209</f>
        <v>Phuong</v>
      </c>
      <c r="S209" s="155">
        <f>'[14]Daily Roster'!$S209</f>
        <v>0</v>
      </c>
      <c r="T209" s="155">
        <f>'[14]Daily Roster'!$T209</f>
        <v>0</v>
      </c>
      <c r="U209" s="155">
        <f>'[14]Daily Roster'!$U209</f>
        <v>0</v>
      </c>
      <c r="V209" s="155">
        <f>'[14]Daily Roster'!$V209</f>
        <v>0</v>
      </c>
      <c r="W209" s="155">
        <f>'[14]Daily Roster'!$W209</f>
        <v>0</v>
      </c>
      <c r="X209" s="155">
        <f>'[14]Daily Roster'!$X209</f>
        <v>0</v>
      </c>
      <c r="Y209" s="155">
        <f>'[14]Daily Roster'!$Y209</f>
        <v>0</v>
      </c>
      <c r="Z209" s="155">
        <f>'[14]Daily Roster'!$Z209</f>
        <v>0</v>
      </c>
    </row>
    <row r="210" spans="1:26" x14ac:dyDescent="0.3">
      <c r="A210" s="149">
        <v>43756</v>
      </c>
      <c r="B210" t="s">
        <v>4</v>
      </c>
      <c r="C210" s="154">
        <f>'[14]Daily Roster'!$C210</f>
        <v>0</v>
      </c>
      <c r="D210" s="154">
        <f>'[14]Daily Roster'!$D210</f>
        <v>0</v>
      </c>
      <c r="E210" s="154">
        <f>'[14]Daily Roster'!$E210</f>
        <v>0</v>
      </c>
      <c r="F210" s="154">
        <f>'[14]Daily Roster'!$F210</f>
        <v>0</v>
      </c>
      <c r="G210" s="154" t="str">
        <f>'[14]Daily Roster'!$G210</f>
        <v>qq</v>
      </c>
      <c r="H210" s="154">
        <f>'[14]Daily Roster'!$H210</f>
        <v>0</v>
      </c>
      <c r="I210" s="154">
        <f>'[14]Daily Roster'!$I210</f>
        <v>0</v>
      </c>
      <c r="J210" s="154">
        <f>'[14]Daily Roster'!$J210</f>
        <v>0</v>
      </c>
      <c r="K210" s="154">
        <f>'[14]Daily Roster'!$K210</f>
        <v>0</v>
      </c>
      <c r="L210" s="154" t="str">
        <f>'[14]Daily Roster'!$L210</f>
        <v>J.Do</v>
      </c>
      <c r="M210" s="155">
        <f>'[14]Daily Roster'!$M210</f>
        <v>0</v>
      </c>
      <c r="N210" s="155">
        <f>'[14]Daily Roster'!$N210</f>
        <v>0</v>
      </c>
      <c r="O210" s="155" t="str">
        <f>'[14]Daily Roster'!$O210</f>
        <v>Mohammed</v>
      </c>
      <c r="P210" s="155" t="str">
        <f>'[14]Daily Roster'!$P210</f>
        <v>Meghana</v>
      </c>
      <c r="Q210" s="155">
        <f>'[14]Daily Roster'!$Q210</f>
        <v>0</v>
      </c>
      <c r="R210" s="155" t="str">
        <f>'[14]Daily Roster'!$R210</f>
        <v>Phuong</v>
      </c>
      <c r="S210" s="155">
        <f>'[14]Daily Roster'!$S210</f>
        <v>0</v>
      </c>
      <c r="T210" s="155">
        <f>'[14]Daily Roster'!$T210</f>
        <v>0</v>
      </c>
      <c r="U210" s="155">
        <f>'[14]Daily Roster'!$U210</f>
        <v>0</v>
      </c>
      <c r="V210" s="155">
        <f>'[14]Daily Roster'!$V210</f>
        <v>0</v>
      </c>
      <c r="W210" s="155">
        <f>'[14]Daily Roster'!$W210</f>
        <v>0</v>
      </c>
      <c r="X210" s="155">
        <f>'[14]Daily Roster'!$X210</f>
        <v>0</v>
      </c>
      <c r="Y210" s="155">
        <f>'[14]Daily Roster'!$Y210</f>
        <v>0</v>
      </c>
      <c r="Z210" s="155">
        <f>'[14]Daily Roster'!$Z210</f>
        <v>0</v>
      </c>
    </row>
    <row r="211" spans="1:26" x14ac:dyDescent="0.3">
      <c r="A211" s="149">
        <v>43759</v>
      </c>
      <c r="B211" t="s">
        <v>5</v>
      </c>
      <c r="C211" s="154">
        <f>'[14]Daily Roster'!$C211</f>
        <v>0</v>
      </c>
      <c r="D211" s="154">
        <f>'[14]Daily Roster'!$D211</f>
        <v>0</v>
      </c>
      <c r="E211" s="154">
        <f>'[14]Daily Roster'!$E211</f>
        <v>0</v>
      </c>
      <c r="F211" s="154">
        <f>'[14]Daily Roster'!$F211</f>
        <v>0</v>
      </c>
      <c r="G211" s="154" t="str">
        <f>'[14]Daily Roster'!$G211</f>
        <v>qq</v>
      </c>
      <c r="H211" s="154">
        <f>'[14]Daily Roster'!$H211</f>
        <v>0</v>
      </c>
      <c r="I211" s="154">
        <f>'[14]Daily Roster'!$I211</f>
        <v>0</v>
      </c>
      <c r="J211" s="154">
        <f>'[14]Daily Roster'!$J211</f>
        <v>0</v>
      </c>
      <c r="K211" s="154">
        <f>'[14]Daily Roster'!$K211</f>
        <v>0</v>
      </c>
      <c r="L211" s="154" t="str">
        <f>'[14]Daily Roster'!$L211</f>
        <v>qq</v>
      </c>
      <c r="M211" s="155">
        <f>'[14]Daily Roster'!$M211</f>
        <v>0</v>
      </c>
      <c r="N211" s="155">
        <f>'[14]Daily Roster'!$N211</f>
        <v>0</v>
      </c>
      <c r="O211" s="155" t="str">
        <f>'[14]Daily Roster'!$O211</f>
        <v>Mohammed</v>
      </c>
      <c r="P211" s="155" t="str">
        <f>'[14]Daily Roster'!$P211</f>
        <v>Meghana</v>
      </c>
      <c r="Q211" s="155">
        <f>'[14]Daily Roster'!$Q211</f>
        <v>0</v>
      </c>
      <c r="R211" s="155" t="str">
        <f>'[14]Daily Roster'!$R211</f>
        <v>qq</v>
      </c>
      <c r="S211" s="155">
        <f>'[14]Daily Roster'!$S211</f>
        <v>0</v>
      </c>
      <c r="T211" s="155">
        <f>'[14]Daily Roster'!$T211</f>
        <v>0</v>
      </c>
      <c r="U211" s="155">
        <f>'[14]Daily Roster'!$U211</f>
        <v>0</v>
      </c>
      <c r="V211" s="155">
        <f>'[14]Daily Roster'!$V211</f>
        <v>0</v>
      </c>
      <c r="W211" s="155">
        <f>'[14]Daily Roster'!$W211</f>
        <v>0</v>
      </c>
      <c r="X211" s="155">
        <f>'[14]Daily Roster'!$X211</f>
        <v>0</v>
      </c>
      <c r="Y211" s="155">
        <f>'[14]Daily Roster'!$Y211</f>
        <v>0</v>
      </c>
      <c r="Z211" s="155">
        <f>'[14]Daily Roster'!$Z211</f>
        <v>0</v>
      </c>
    </row>
    <row r="212" spans="1:26" x14ac:dyDescent="0.3">
      <c r="A212" s="149">
        <v>43760</v>
      </c>
      <c r="B212" t="s">
        <v>1</v>
      </c>
      <c r="C212" s="154">
        <f>'[14]Daily Roster'!$C212</f>
        <v>0</v>
      </c>
      <c r="D212" s="154">
        <f>'[14]Daily Roster'!$D212</f>
        <v>0</v>
      </c>
      <c r="E212" s="154">
        <f>'[14]Daily Roster'!$E212</f>
        <v>0</v>
      </c>
      <c r="F212" s="154">
        <f>'[14]Daily Roster'!$F212</f>
        <v>0</v>
      </c>
      <c r="G212" s="154" t="str">
        <f>'[14]Daily Roster'!$G212</f>
        <v>qq</v>
      </c>
      <c r="H212" s="154">
        <f>'[14]Daily Roster'!$H212</f>
        <v>0</v>
      </c>
      <c r="I212" s="154">
        <f>'[14]Daily Roster'!$I212</f>
        <v>0</v>
      </c>
      <c r="J212" s="154">
        <f>'[14]Daily Roster'!$J212</f>
        <v>0</v>
      </c>
      <c r="K212" s="154">
        <f>'[14]Daily Roster'!$K212</f>
        <v>0</v>
      </c>
      <c r="L212" s="154" t="str">
        <f>'[14]Daily Roster'!$L212</f>
        <v>qq</v>
      </c>
      <c r="M212" s="155">
        <f>'[14]Daily Roster'!$M212</f>
        <v>0</v>
      </c>
      <c r="N212" s="155">
        <f>'[14]Daily Roster'!$N212</f>
        <v>0</v>
      </c>
      <c r="O212" s="155" t="str">
        <f>'[14]Daily Roster'!$O212</f>
        <v>Mohammed</v>
      </c>
      <c r="P212" s="155" t="str">
        <f>'[14]Daily Roster'!$P212</f>
        <v>Meghana</v>
      </c>
      <c r="Q212" s="155">
        <f>'[14]Daily Roster'!$Q212</f>
        <v>0</v>
      </c>
      <c r="R212" s="155" t="str">
        <f>'[14]Daily Roster'!$R212</f>
        <v>qq</v>
      </c>
      <c r="S212" s="155">
        <f>'[14]Daily Roster'!$S212</f>
        <v>0</v>
      </c>
      <c r="T212" s="155">
        <f>'[14]Daily Roster'!$T212</f>
        <v>0</v>
      </c>
      <c r="U212" s="155">
        <f>'[14]Daily Roster'!$U212</f>
        <v>0</v>
      </c>
      <c r="V212" s="155">
        <f>'[14]Daily Roster'!$V212</f>
        <v>0</v>
      </c>
      <c r="W212" s="155">
        <f>'[14]Daily Roster'!$W212</f>
        <v>0</v>
      </c>
      <c r="X212" s="155">
        <f>'[14]Daily Roster'!$X212</f>
        <v>0</v>
      </c>
      <c r="Y212" s="155">
        <f>'[14]Daily Roster'!$Y212</f>
        <v>0</v>
      </c>
      <c r="Z212" s="155">
        <f>'[14]Daily Roster'!$Z212</f>
        <v>0</v>
      </c>
    </row>
    <row r="213" spans="1:26" x14ac:dyDescent="0.3">
      <c r="A213" s="149">
        <v>43761</v>
      </c>
      <c r="B213" t="s">
        <v>2</v>
      </c>
      <c r="C213" s="154">
        <f>'[14]Daily Roster'!$C213</f>
        <v>0</v>
      </c>
      <c r="D213" s="154">
        <f>'[14]Daily Roster'!$D213</f>
        <v>0</v>
      </c>
      <c r="E213" s="154">
        <f>'[14]Daily Roster'!$E213</f>
        <v>0</v>
      </c>
      <c r="F213" s="154">
        <f>'[14]Daily Roster'!$F213</f>
        <v>0</v>
      </c>
      <c r="G213" s="154" t="str">
        <f>'[14]Daily Roster'!$G213</f>
        <v>qq</v>
      </c>
      <c r="H213" s="154">
        <f>'[14]Daily Roster'!$H213</f>
        <v>0</v>
      </c>
      <c r="I213" s="154">
        <f>'[14]Daily Roster'!$I213</f>
        <v>0</v>
      </c>
      <c r="J213" s="154">
        <f>'[14]Daily Roster'!$J213</f>
        <v>0</v>
      </c>
      <c r="K213" s="154">
        <f>'[14]Daily Roster'!$K213</f>
        <v>0</v>
      </c>
      <c r="L213" s="154" t="str">
        <f>'[14]Daily Roster'!$L213</f>
        <v>qq</v>
      </c>
      <c r="M213" s="155">
        <f>'[14]Daily Roster'!$M213</f>
        <v>0</v>
      </c>
      <c r="N213" s="155">
        <f>'[14]Daily Roster'!$N213</f>
        <v>0</v>
      </c>
      <c r="O213" s="155" t="str">
        <f>'[14]Daily Roster'!$O213</f>
        <v>Mohammed</v>
      </c>
      <c r="P213" s="155" t="str">
        <f>'[14]Daily Roster'!$P213</f>
        <v>Meghana</v>
      </c>
      <c r="Q213" s="155">
        <f>'[14]Daily Roster'!$Q213</f>
        <v>0</v>
      </c>
      <c r="R213" s="155" t="str">
        <f>'[14]Daily Roster'!$R213</f>
        <v>Phuong</v>
      </c>
      <c r="S213" s="155">
        <f>'[14]Daily Roster'!$S213</f>
        <v>0</v>
      </c>
      <c r="T213" s="155">
        <f>'[14]Daily Roster'!$T213</f>
        <v>0</v>
      </c>
      <c r="U213" s="155">
        <f>'[14]Daily Roster'!$U213</f>
        <v>0</v>
      </c>
      <c r="V213" s="155">
        <f>'[14]Daily Roster'!$V213</f>
        <v>0</v>
      </c>
      <c r="W213" s="155">
        <f>'[14]Daily Roster'!$W213</f>
        <v>0</v>
      </c>
      <c r="X213" s="155">
        <f>'[14]Daily Roster'!$X213</f>
        <v>0</v>
      </c>
      <c r="Y213" s="155">
        <f>'[14]Daily Roster'!$Y213</f>
        <v>0</v>
      </c>
      <c r="Z213" s="155">
        <f>'[14]Daily Roster'!$Z213</f>
        <v>0</v>
      </c>
    </row>
    <row r="214" spans="1:26" x14ac:dyDescent="0.3">
      <c r="A214" s="149">
        <v>43762</v>
      </c>
      <c r="B214" t="s">
        <v>3</v>
      </c>
      <c r="C214" s="154">
        <f>'[14]Daily Roster'!$C214</f>
        <v>0</v>
      </c>
      <c r="D214" s="154">
        <f>'[14]Daily Roster'!$D214</f>
        <v>0</v>
      </c>
      <c r="E214" s="154">
        <f>'[14]Daily Roster'!$E214</f>
        <v>0</v>
      </c>
      <c r="F214" s="154">
        <f>'[14]Daily Roster'!$F214</f>
        <v>0</v>
      </c>
      <c r="G214" s="154" t="str">
        <f>'[14]Daily Roster'!$G214</f>
        <v>qq</v>
      </c>
      <c r="H214" s="154">
        <f>'[14]Daily Roster'!$H214</f>
        <v>0</v>
      </c>
      <c r="I214" s="154">
        <f>'[14]Daily Roster'!$I214</f>
        <v>0</v>
      </c>
      <c r="J214" s="154">
        <f>'[14]Daily Roster'!$J214</f>
        <v>0</v>
      </c>
      <c r="K214" s="154">
        <f>'[14]Daily Roster'!$K214</f>
        <v>0</v>
      </c>
      <c r="L214" s="154" t="str">
        <f>'[14]Daily Roster'!$L214</f>
        <v>qq</v>
      </c>
      <c r="M214" s="155">
        <f>'[14]Daily Roster'!$M214</f>
        <v>0</v>
      </c>
      <c r="N214" s="155">
        <f>'[14]Daily Roster'!$N214</f>
        <v>0</v>
      </c>
      <c r="O214" s="155" t="str">
        <f>'[14]Daily Roster'!$O214</f>
        <v>Mohammed</v>
      </c>
      <c r="P214" s="155" t="str">
        <f>'[14]Daily Roster'!$P214</f>
        <v>Meghana</v>
      </c>
      <c r="Q214" s="155">
        <f>'[14]Daily Roster'!$Q214</f>
        <v>0</v>
      </c>
      <c r="R214" s="155" t="str">
        <f>'[14]Daily Roster'!$R214</f>
        <v>Phuong</v>
      </c>
      <c r="S214" s="155">
        <f>'[14]Daily Roster'!$S214</f>
        <v>0</v>
      </c>
      <c r="T214" s="155">
        <f>'[14]Daily Roster'!$T214</f>
        <v>0</v>
      </c>
      <c r="U214" s="155">
        <f>'[14]Daily Roster'!$U214</f>
        <v>0</v>
      </c>
      <c r="V214" s="155">
        <f>'[14]Daily Roster'!$V214</f>
        <v>0</v>
      </c>
      <c r="W214" s="155">
        <f>'[14]Daily Roster'!$W214</f>
        <v>0</v>
      </c>
      <c r="X214" s="155">
        <f>'[14]Daily Roster'!$X214</f>
        <v>0</v>
      </c>
      <c r="Y214" s="155">
        <f>'[14]Daily Roster'!$Y214</f>
        <v>0</v>
      </c>
      <c r="Z214" s="155">
        <f>'[14]Daily Roster'!$Z214</f>
        <v>0</v>
      </c>
    </row>
    <row r="215" spans="1:26" x14ac:dyDescent="0.3">
      <c r="A215" s="149">
        <v>43763</v>
      </c>
      <c r="B215" t="s">
        <v>4</v>
      </c>
      <c r="C215" s="154">
        <f>'[14]Daily Roster'!$C215</f>
        <v>0</v>
      </c>
      <c r="D215" s="154">
        <f>'[14]Daily Roster'!$D215</f>
        <v>0</v>
      </c>
      <c r="E215" s="154">
        <f>'[14]Daily Roster'!$E215</f>
        <v>0</v>
      </c>
      <c r="F215" s="154">
        <f>'[14]Daily Roster'!$F215</f>
        <v>0</v>
      </c>
      <c r="G215" s="154" t="str">
        <f>'[14]Daily Roster'!$G215</f>
        <v>qq</v>
      </c>
      <c r="H215" s="154">
        <f>'[14]Daily Roster'!$H215</f>
        <v>0</v>
      </c>
      <c r="I215" s="154">
        <f>'[14]Daily Roster'!$I215</f>
        <v>0</v>
      </c>
      <c r="J215" s="154">
        <f>'[14]Daily Roster'!$J215</f>
        <v>0</v>
      </c>
      <c r="K215" s="154">
        <f>'[14]Daily Roster'!$K215</f>
        <v>0</v>
      </c>
      <c r="L215" s="154" t="str">
        <f>'[14]Daily Roster'!$L215</f>
        <v>qq</v>
      </c>
      <c r="M215" s="155">
        <f>'[14]Daily Roster'!$M215</f>
        <v>0</v>
      </c>
      <c r="N215" s="155">
        <f>'[14]Daily Roster'!$N215</f>
        <v>0</v>
      </c>
      <c r="O215" s="155" t="str">
        <f>'[14]Daily Roster'!$O215</f>
        <v>Mohammed</v>
      </c>
      <c r="P215" s="155" t="str">
        <f>'[14]Daily Roster'!$P215</f>
        <v>Meghana</v>
      </c>
      <c r="Q215" s="155">
        <f>'[14]Daily Roster'!$Q215</f>
        <v>0</v>
      </c>
      <c r="R215" s="155" t="str">
        <f>'[14]Daily Roster'!$R215</f>
        <v>Phuong</v>
      </c>
      <c r="S215" s="155">
        <f>'[14]Daily Roster'!$S215</f>
        <v>0</v>
      </c>
      <c r="T215" s="155">
        <f>'[14]Daily Roster'!$T215</f>
        <v>0</v>
      </c>
      <c r="U215" s="155">
        <f>'[14]Daily Roster'!$U215</f>
        <v>0</v>
      </c>
      <c r="V215" s="155">
        <f>'[14]Daily Roster'!$V215</f>
        <v>0</v>
      </c>
      <c r="W215" s="155">
        <f>'[14]Daily Roster'!$W215</f>
        <v>0</v>
      </c>
      <c r="X215" s="155">
        <f>'[14]Daily Roster'!$X215</f>
        <v>0</v>
      </c>
      <c r="Y215" s="155">
        <f>'[14]Daily Roster'!$Y215</f>
        <v>0</v>
      </c>
      <c r="Z215" s="155">
        <f>'[14]Daily Roster'!$Z215</f>
        <v>0</v>
      </c>
    </row>
    <row r="216" spans="1:26" x14ac:dyDescent="0.3">
      <c r="A216" s="149">
        <v>43766</v>
      </c>
      <c r="B216" t="s">
        <v>5</v>
      </c>
      <c r="C216" s="154">
        <f>'[14]Daily Roster'!$C216</f>
        <v>0</v>
      </c>
      <c r="D216" s="154">
        <f>'[14]Daily Roster'!$D216</f>
        <v>0</v>
      </c>
      <c r="E216" s="154">
        <f>'[14]Daily Roster'!$E216</f>
        <v>0</v>
      </c>
      <c r="F216" s="154">
        <f>'[14]Daily Roster'!$F216</f>
        <v>0</v>
      </c>
      <c r="G216" s="154" t="str">
        <f>'[14]Daily Roster'!$G216</f>
        <v>qq</v>
      </c>
      <c r="H216" s="154">
        <f>'[14]Daily Roster'!$H216</f>
        <v>0</v>
      </c>
      <c r="I216" s="154">
        <f>'[14]Daily Roster'!$I216</f>
        <v>0</v>
      </c>
      <c r="J216" s="154">
        <f>'[14]Daily Roster'!$J216</f>
        <v>0</v>
      </c>
      <c r="K216" s="154">
        <f>'[14]Daily Roster'!$K216</f>
        <v>0</v>
      </c>
      <c r="L216" s="154" t="str">
        <f>'[14]Daily Roster'!$L216</f>
        <v>qq</v>
      </c>
      <c r="M216" s="155">
        <f>'[14]Daily Roster'!$M216</f>
        <v>0</v>
      </c>
      <c r="N216" s="155">
        <f>'[14]Daily Roster'!$N216</f>
        <v>0</v>
      </c>
      <c r="O216" s="155" t="str">
        <f>'[14]Daily Roster'!$O216</f>
        <v>Mohammed</v>
      </c>
      <c r="P216" s="155" t="str">
        <f>'[14]Daily Roster'!$P216</f>
        <v>Meghana</v>
      </c>
      <c r="Q216" s="155">
        <f>'[14]Daily Roster'!$Q216</f>
        <v>0</v>
      </c>
      <c r="R216" s="155" t="str">
        <f>'[14]Daily Roster'!$R216</f>
        <v>qq</v>
      </c>
      <c r="S216" s="155">
        <f>'[14]Daily Roster'!$S216</f>
        <v>0</v>
      </c>
      <c r="T216" s="155">
        <f>'[14]Daily Roster'!$T216</f>
        <v>0</v>
      </c>
      <c r="U216" s="155">
        <f>'[14]Daily Roster'!$U216</f>
        <v>0</v>
      </c>
      <c r="V216" s="155">
        <f>'[14]Daily Roster'!$V216</f>
        <v>0</v>
      </c>
      <c r="W216" s="155">
        <f>'[14]Daily Roster'!$W216</f>
        <v>0</v>
      </c>
      <c r="X216" s="155">
        <f>'[14]Daily Roster'!$X216</f>
        <v>0</v>
      </c>
      <c r="Y216" s="155">
        <f>'[14]Daily Roster'!$Y216</f>
        <v>0</v>
      </c>
      <c r="Z216" s="155">
        <f>'[14]Daily Roster'!$Z216</f>
        <v>0</v>
      </c>
    </row>
    <row r="217" spans="1:26" x14ac:dyDescent="0.3">
      <c r="A217" s="149">
        <v>43767</v>
      </c>
      <c r="B217" t="s">
        <v>1</v>
      </c>
      <c r="C217" s="154">
        <f>'[14]Daily Roster'!$C217</f>
        <v>0</v>
      </c>
      <c r="D217" s="154">
        <f>'[14]Daily Roster'!$D217</f>
        <v>0</v>
      </c>
      <c r="E217" s="154">
        <f>'[14]Daily Roster'!$E217</f>
        <v>0</v>
      </c>
      <c r="F217" s="154">
        <f>'[14]Daily Roster'!$F217</f>
        <v>0</v>
      </c>
      <c r="G217" s="154" t="str">
        <f>'[14]Daily Roster'!$G217</f>
        <v>qq</v>
      </c>
      <c r="H217" s="154">
        <f>'[14]Daily Roster'!$H217</f>
        <v>0</v>
      </c>
      <c r="I217" s="154">
        <f>'[14]Daily Roster'!$I217</f>
        <v>0</v>
      </c>
      <c r="J217" s="154">
        <f>'[14]Daily Roster'!$J217</f>
        <v>0</v>
      </c>
      <c r="K217" s="154">
        <f>'[14]Daily Roster'!$K217</f>
        <v>0</v>
      </c>
      <c r="L217" s="154" t="str">
        <f>'[14]Daily Roster'!$L217</f>
        <v>qq</v>
      </c>
      <c r="M217" s="155">
        <f>'[14]Daily Roster'!$M217</f>
        <v>0</v>
      </c>
      <c r="N217" s="155">
        <f>'[14]Daily Roster'!$N217</f>
        <v>0</v>
      </c>
      <c r="O217" s="155" t="str">
        <f>'[14]Daily Roster'!$O217</f>
        <v>Mohammed</v>
      </c>
      <c r="P217" s="155" t="str">
        <f>'[14]Daily Roster'!$P217</f>
        <v>Meghana</v>
      </c>
      <c r="Q217" s="155">
        <f>'[14]Daily Roster'!$Q217</f>
        <v>0</v>
      </c>
      <c r="R217" s="155" t="str">
        <f>'[14]Daily Roster'!$R217</f>
        <v>qq</v>
      </c>
      <c r="S217" s="155">
        <f>'[14]Daily Roster'!$S217</f>
        <v>0</v>
      </c>
      <c r="T217" s="155">
        <f>'[14]Daily Roster'!$T217</f>
        <v>0</v>
      </c>
      <c r="U217" s="155">
        <f>'[14]Daily Roster'!$U217</f>
        <v>0</v>
      </c>
      <c r="V217" s="155">
        <f>'[14]Daily Roster'!$V217</f>
        <v>0</v>
      </c>
      <c r="W217" s="155">
        <f>'[14]Daily Roster'!$W217</f>
        <v>0</v>
      </c>
      <c r="X217" s="155">
        <f>'[14]Daily Roster'!$X217</f>
        <v>0</v>
      </c>
      <c r="Y217" s="155">
        <f>'[14]Daily Roster'!$Y217</f>
        <v>0</v>
      </c>
      <c r="Z217" s="155">
        <f>'[14]Daily Roster'!$Z217</f>
        <v>0</v>
      </c>
    </row>
    <row r="218" spans="1:26" x14ac:dyDescent="0.3">
      <c r="A218" s="149">
        <v>43768</v>
      </c>
      <c r="B218" t="s">
        <v>2</v>
      </c>
      <c r="C218" s="154">
        <f>'[14]Daily Roster'!$C218</f>
        <v>0</v>
      </c>
      <c r="D218" s="154">
        <f>'[14]Daily Roster'!$D218</f>
        <v>0</v>
      </c>
      <c r="E218" s="154">
        <f>'[14]Daily Roster'!$E218</f>
        <v>0</v>
      </c>
      <c r="F218" s="154">
        <f>'[14]Daily Roster'!$F218</f>
        <v>0</v>
      </c>
      <c r="G218" s="154" t="str">
        <f>'[14]Daily Roster'!$G218</f>
        <v>qq</v>
      </c>
      <c r="H218" s="154">
        <f>'[14]Daily Roster'!$H218</f>
        <v>0</v>
      </c>
      <c r="I218" s="154">
        <f>'[14]Daily Roster'!$I218</f>
        <v>0</v>
      </c>
      <c r="J218" s="154">
        <f>'[14]Daily Roster'!$J218</f>
        <v>0</v>
      </c>
      <c r="K218" s="154">
        <f>'[14]Daily Roster'!$K218</f>
        <v>0</v>
      </c>
      <c r="L218" s="154" t="str">
        <f>'[14]Daily Roster'!$L218</f>
        <v>qq</v>
      </c>
      <c r="M218" s="155">
        <f>'[14]Daily Roster'!$M218</f>
        <v>0</v>
      </c>
      <c r="N218" s="155">
        <f>'[14]Daily Roster'!$N218</f>
        <v>0</v>
      </c>
      <c r="O218" s="155" t="str">
        <f>'[14]Daily Roster'!$O218</f>
        <v>Mohammed</v>
      </c>
      <c r="P218" s="155" t="str">
        <f>'[14]Daily Roster'!$P218</f>
        <v>Meghana</v>
      </c>
      <c r="Q218" s="155">
        <f>'[14]Daily Roster'!$Q218</f>
        <v>0</v>
      </c>
      <c r="R218" s="155" t="str">
        <f>'[14]Daily Roster'!$R218</f>
        <v>Phuong</v>
      </c>
      <c r="S218" s="155">
        <f>'[14]Daily Roster'!$S218</f>
        <v>0</v>
      </c>
      <c r="T218" s="155">
        <f>'[14]Daily Roster'!$T218</f>
        <v>0</v>
      </c>
      <c r="U218" s="155">
        <f>'[14]Daily Roster'!$U218</f>
        <v>0</v>
      </c>
      <c r="V218" s="155">
        <f>'[14]Daily Roster'!$V218</f>
        <v>0</v>
      </c>
      <c r="W218" s="155">
        <f>'[14]Daily Roster'!$W218</f>
        <v>0</v>
      </c>
      <c r="X218" s="155">
        <f>'[14]Daily Roster'!$X218</f>
        <v>0</v>
      </c>
      <c r="Y218" s="155">
        <f>'[14]Daily Roster'!$Y218</f>
        <v>0</v>
      </c>
      <c r="Z218" s="155">
        <f>'[14]Daily Roster'!$Z218</f>
        <v>0</v>
      </c>
    </row>
    <row r="219" spans="1:26" x14ac:dyDescent="0.3">
      <c r="A219" s="149">
        <v>43769</v>
      </c>
      <c r="B219" t="s">
        <v>3</v>
      </c>
      <c r="C219" s="154">
        <f>'[14]Daily Roster'!$C219</f>
        <v>0</v>
      </c>
      <c r="D219" s="154">
        <f>'[14]Daily Roster'!$D219</f>
        <v>0</v>
      </c>
      <c r="E219" s="154">
        <f>'[14]Daily Roster'!$E219</f>
        <v>0</v>
      </c>
      <c r="F219" s="154">
        <f>'[14]Daily Roster'!$F219</f>
        <v>0</v>
      </c>
      <c r="G219" s="154" t="str">
        <f>'[14]Daily Roster'!$G219</f>
        <v>qq</v>
      </c>
      <c r="H219" s="154">
        <f>'[14]Daily Roster'!$H219</f>
        <v>0</v>
      </c>
      <c r="I219" s="154">
        <f>'[14]Daily Roster'!$I219</f>
        <v>0</v>
      </c>
      <c r="J219" s="154">
        <f>'[14]Daily Roster'!$J219</f>
        <v>0</v>
      </c>
      <c r="K219" s="154">
        <f>'[14]Daily Roster'!$K219</f>
        <v>0</v>
      </c>
      <c r="L219" s="154" t="str">
        <f>'[14]Daily Roster'!$L219</f>
        <v>qq</v>
      </c>
      <c r="M219" s="155">
        <f>'[14]Daily Roster'!$M219</f>
        <v>0</v>
      </c>
      <c r="N219" s="155">
        <f>'[14]Daily Roster'!$N219</f>
        <v>0</v>
      </c>
      <c r="O219" s="155" t="str">
        <f>'[14]Daily Roster'!$O219</f>
        <v>Mohammed</v>
      </c>
      <c r="P219" s="155" t="str">
        <f>'[14]Daily Roster'!$P219</f>
        <v>Meghana</v>
      </c>
      <c r="Q219" s="155">
        <f>'[14]Daily Roster'!$Q219</f>
        <v>0</v>
      </c>
      <c r="R219" s="155" t="str">
        <f>'[14]Daily Roster'!$R219</f>
        <v>Phuong</v>
      </c>
      <c r="S219" s="155">
        <f>'[14]Daily Roster'!$S219</f>
        <v>0</v>
      </c>
      <c r="T219" s="155">
        <f>'[14]Daily Roster'!$T219</f>
        <v>0</v>
      </c>
      <c r="U219" s="155">
        <f>'[14]Daily Roster'!$U219</f>
        <v>0</v>
      </c>
      <c r="V219" s="155">
        <f>'[14]Daily Roster'!$V219</f>
        <v>0</v>
      </c>
      <c r="W219" s="155">
        <f>'[14]Daily Roster'!$W219</f>
        <v>0</v>
      </c>
      <c r="X219" s="155">
        <f>'[14]Daily Roster'!$X219</f>
        <v>0</v>
      </c>
      <c r="Y219" s="155">
        <f>'[14]Daily Roster'!$Y219</f>
        <v>0</v>
      </c>
      <c r="Z219" s="155">
        <f>'[14]Daily Roster'!$Z219</f>
        <v>0</v>
      </c>
    </row>
    <row r="220" spans="1:26" x14ac:dyDescent="0.3">
      <c r="A220" s="149">
        <v>43770</v>
      </c>
      <c r="B220" t="s">
        <v>4</v>
      </c>
      <c r="C220" s="154">
        <f>'[14]Daily Roster'!$C220</f>
        <v>0</v>
      </c>
      <c r="D220" s="154">
        <f>'[14]Daily Roster'!$D220</f>
        <v>0</v>
      </c>
      <c r="E220" s="154">
        <f>'[14]Daily Roster'!$E220</f>
        <v>0</v>
      </c>
      <c r="F220" s="154">
        <f>'[14]Daily Roster'!$F220</f>
        <v>0</v>
      </c>
      <c r="G220" s="154" t="str">
        <f>'[14]Daily Roster'!$G220</f>
        <v>qq</v>
      </c>
      <c r="H220" s="154">
        <f>'[14]Daily Roster'!$H220</f>
        <v>0</v>
      </c>
      <c r="I220" s="154">
        <f>'[14]Daily Roster'!$I220</f>
        <v>0</v>
      </c>
      <c r="J220" s="154">
        <f>'[14]Daily Roster'!$J220</f>
        <v>0</v>
      </c>
      <c r="K220" s="154">
        <f>'[14]Daily Roster'!$K220</f>
        <v>0</v>
      </c>
      <c r="L220" s="154" t="str">
        <f>'[14]Daily Roster'!$L220</f>
        <v>J.Do</v>
      </c>
      <c r="M220" s="155">
        <f>'[14]Daily Roster'!$M220</f>
        <v>0</v>
      </c>
      <c r="N220" s="155">
        <f>'[14]Daily Roster'!$N220</f>
        <v>0</v>
      </c>
      <c r="O220" s="155" t="str">
        <f>'[14]Daily Roster'!$O220</f>
        <v>Mohammed</v>
      </c>
      <c r="P220" s="155" t="str">
        <f>'[14]Daily Roster'!$P220</f>
        <v>Meghana</v>
      </c>
      <c r="Q220" s="155">
        <f>'[14]Daily Roster'!$Q220</f>
        <v>0</v>
      </c>
      <c r="R220" s="155" t="str">
        <f>'[14]Daily Roster'!$R220</f>
        <v>Phuong</v>
      </c>
      <c r="S220" s="155">
        <f>'[14]Daily Roster'!$S220</f>
        <v>0</v>
      </c>
      <c r="T220" s="155">
        <f>'[14]Daily Roster'!$T220</f>
        <v>0</v>
      </c>
      <c r="U220" s="155">
        <f>'[14]Daily Roster'!$U220</f>
        <v>0</v>
      </c>
      <c r="V220" s="155">
        <f>'[14]Daily Roster'!$V220</f>
        <v>0</v>
      </c>
      <c r="W220" s="155">
        <f>'[14]Daily Roster'!$W220</f>
        <v>0</v>
      </c>
      <c r="X220" s="155">
        <f>'[14]Daily Roster'!$X220</f>
        <v>0</v>
      </c>
      <c r="Y220" s="155">
        <f>'[14]Daily Roster'!$Y220</f>
        <v>0</v>
      </c>
      <c r="Z220" s="155">
        <f>'[14]Daily Roster'!$Z220</f>
        <v>0</v>
      </c>
    </row>
    <row r="221" spans="1:26" x14ac:dyDescent="0.3">
      <c r="A221" s="149">
        <v>43773</v>
      </c>
      <c r="B221" t="s">
        <v>5</v>
      </c>
      <c r="C221" s="154">
        <f>'[14]Daily Roster'!$C221</f>
        <v>0</v>
      </c>
      <c r="D221" s="154">
        <f>'[14]Daily Roster'!$D221</f>
        <v>0</v>
      </c>
      <c r="E221" s="154">
        <f>'[14]Daily Roster'!$E221</f>
        <v>0</v>
      </c>
      <c r="F221" s="154">
        <f>'[14]Daily Roster'!$F221</f>
        <v>0</v>
      </c>
      <c r="G221" s="154" t="str">
        <f>'[14]Daily Roster'!$G221</f>
        <v>qq</v>
      </c>
      <c r="H221" s="154">
        <f>'[14]Daily Roster'!$H221</f>
        <v>0</v>
      </c>
      <c r="I221" s="154">
        <f>'[14]Daily Roster'!$I221</f>
        <v>0</v>
      </c>
      <c r="J221" s="154">
        <f>'[14]Daily Roster'!$J221</f>
        <v>0</v>
      </c>
      <c r="K221" s="154">
        <f>'[14]Daily Roster'!$K221</f>
        <v>0</v>
      </c>
      <c r="L221" s="154" t="str">
        <f>'[14]Daily Roster'!$L221</f>
        <v>qq</v>
      </c>
      <c r="M221" s="155">
        <f>'[14]Daily Roster'!$M221</f>
        <v>0</v>
      </c>
      <c r="N221" s="155">
        <f>'[14]Daily Roster'!$N221</f>
        <v>0</v>
      </c>
      <c r="O221" s="155" t="str">
        <f>'[14]Daily Roster'!$O221</f>
        <v>Mohammed</v>
      </c>
      <c r="P221" s="155" t="str">
        <f>'[14]Daily Roster'!$P221</f>
        <v>Meghana</v>
      </c>
      <c r="Q221" s="155">
        <f>'[14]Daily Roster'!$Q221</f>
        <v>0</v>
      </c>
      <c r="R221" s="155" t="str">
        <f>'[14]Daily Roster'!$R221</f>
        <v>qq</v>
      </c>
      <c r="S221" s="155">
        <f>'[14]Daily Roster'!$S221</f>
        <v>0</v>
      </c>
      <c r="T221" s="155">
        <f>'[14]Daily Roster'!$T221</f>
        <v>0</v>
      </c>
      <c r="U221" s="155">
        <f>'[14]Daily Roster'!$U221</f>
        <v>0</v>
      </c>
      <c r="V221" s="155">
        <f>'[14]Daily Roster'!$V221</f>
        <v>0</v>
      </c>
      <c r="W221" s="155">
        <f>'[14]Daily Roster'!$W221</f>
        <v>0</v>
      </c>
      <c r="X221" s="155">
        <f>'[14]Daily Roster'!$X221</f>
        <v>0</v>
      </c>
      <c r="Y221" s="155">
        <f>'[14]Daily Roster'!$Y221</f>
        <v>0</v>
      </c>
      <c r="Z221" s="155">
        <f>'[14]Daily Roster'!$Z221</f>
        <v>0</v>
      </c>
    </row>
    <row r="222" spans="1:26" x14ac:dyDescent="0.3">
      <c r="A222" s="149">
        <v>43774</v>
      </c>
      <c r="B222" t="s">
        <v>1</v>
      </c>
      <c r="C222" s="154">
        <f>'[14]Daily Roster'!$C222</f>
        <v>0</v>
      </c>
      <c r="D222" s="154">
        <f>'[14]Daily Roster'!$D222</f>
        <v>0</v>
      </c>
      <c r="E222" s="154">
        <f>'[14]Daily Roster'!$E222</f>
        <v>0</v>
      </c>
      <c r="F222" s="154">
        <f>'[14]Daily Roster'!$F222</f>
        <v>0</v>
      </c>
      <c r="G222" s="154" t="str">
        <f>'[14]Daily Roster'!$G222</f>
        <v>qq</v>
      </c>
      <c r="H222" s="154">
        <f>'[14]Daily Roster'!$H222</f>
        <v>0</v>
      </c>
      <c r="I222" s="154">
        <f>'[14]Daily Roster'!$I222</f>
        <v>0</v>
      </c>
      <c r="J222" s="154">
        <f>'[14]Daily Roster'!$J222</f>
        <v>0</v>
      </c>
      <c r="K222" s="154">
        <f>'[14]Daily Roster'!$K222</f>
        <v>0</v>
      </c>
      <c r="L222" s="154" t="str">
        <f>'[14]Daily Roster'!$L222</f>
        <v>qq</v>
      </c>
      <c r="M222" s="155">
        <f>'[14]Daily Roster'!$M222</f>
        <v>0</v>
      </c>
      <c r="N222" s="155">
        <f>'[14]Daily Roster'!$N222</f>
        <v>0</v>
      </c>
      <c r="O222" s="155" t="str">
        <f>'[14]Daily Roster'!$O222</f>
        <v>Mohammed</v>
      </c>
      <c r="P222" s="155" t="str">
        <f>'[14]Daily Roster'!$P222</f>
        <v>Meghana</v>
      </c>
      <c r="Q222" s="155">
        <f>'[14]Daily Roster'!$Q222</f>
        <v>0</v>
      </c>
      <c r="R222" s="155" t="str">
        <f>'[14]Daily Roster'!$R222</f>
        <v>qq</v>
      </c>
      <c r="S222" s="155">
        <f>'[14]Daily Roster'!$S222</f>
        <v>0</v>
      </c>
      <c r="T222" s="155">
        <f>'[14]Daily Roster'!$T222</f>
        <v>0</v>
      </c>
      <c r="U222" s="155">
        <f>'[14]Daily Roster'!$U222</f>
        <v>0</v>
      </c>
      <c r="V222" s="155">
        <f>'[14]Daily Roster'!$V222</f>
        <v>0</v>
      </c>
      <c r="W222" s="155">
        <f>'[14]Daily Roster'!$W222</f>
        <v>0</v>
      </c>
      <c r="X222" s="155">
        <f>'[14]Daily Roster'!$X222</f>
        <v>0</v>
      </c>
      <c r="Y222" s="155">
        <f>'[14]Daily Roster'!$Y222</f>
        <v>0</v>
      </c>
      <c r="Z222" s="155">
        <f>'[14]Daily Roster'!$Z222</f>
        <v>0</v>
      </c>
    </row>
    <row r="223" spans="1:26" x14ac:dyDescent="0.3">
      <c r="A223" s="149">
        <v>43775</v>
      </c>
      <c r="B223" t="s">
        <v>2</v>
      </c>
      <c r="C223" s="154">
        <f>'[14]Daily Roster'!$C223</f>
        <v>0</v>
      </c>
      <c r="D223" s="154">
        <f>'[14]Daily Roster'!$D223</f>
        <v>0</v>
      </c>
      <c r="E223" s="154">
        <f>'[14]Daily Roster'!$E223</f>
        <v>0</v>
      </c>
      <c r="F223" s="154">
        <f>'[14]Daily Roster'!$F223</f>
        <v>0</v>
      </c>
      <c r="G223" s="154" t="str">
        <f>'[14]Daily Roster'!$G223</f>
        <v>public holiday</v>
      </c>
      <c r="H223" s="154">
        <f>'[14]Daily Roster'!$H223</f>
        <v>0</v>
      </c>
      <c r="I223" s="154">
        <f>'[14]Daily Roster'!$I223</f>
        <v>0</v>
      </c>
      <c r="J223" s="154">
        <f>'[14]Daily Roster'!$J223</f>
        <v>0</v>
      </c>
      <c r="K223" s="154">
        <f>'[14]Daily Roster'!$K223</f>
        <v>0</v>
      </c>
      <c r="L223" s="154" t="str">
        <f>'[14]Daily Roster'!$L223</f>
        <v>qq</v>
      </c>
      <c r="M223" s="155">
        <f>'[14]Daily Roster'!$M223</f>
        <v>0</v>
      </c>
      <c r="N223" s="155">
        <f>'[14]Daily Roster'!$N223</f>
        <v>0</v>
      </c>
      <c r="O223" s="155" t="str">
        <f>'[14]Daily Roster'!$O223</f>
        <v>Mohammed</v>
      </c>
      <c r="P223" s="155" t="str">
        <f>'[14]Daily Roster'!$P223</f>
        <v>Meghana</v>
      </c>
      <c r="Q223" s="155">
        <f>'[14]Daily Roster'!$Q223</f>
        <v>0</v>
      </c>
      <c r="R223" s="155" t="str">
        <f>'[14]Daily Roster'!$R223</f>
        <v>Phuong</v>
      </c>
      <c r="S223" s="155">
        <f>'[14]Daily Roster'!$S223</f>
        <v>0</v>
      </c>
      <c r="T223" s="155">
        <f>'[14]Daily Roster'!$T223</f>
        <v>0</v>
      </c>
      <c r="U223" s="155">
        <f>'[14]Daily Roster'!$U223</f>
        <v>0</v>
      </c>
      <c r="V223" s="155">
        <f>'[14]Daily Roster'!$V223</f>
        <v>0</v>
      </c>
      <c r="W223" s="155">
        <f>'[14]Daily Roster'!$W223</f>
        <v>0</v>
      </c>
      <c r="X223" s="155">
        <f>'[14]Daily Roster'!$X223</f>
        <v>0</v>
      </c>
      <c r="Y223" s="155">
        <f>'[14]Daily Roster'!$Y223</f>
        <v>0</v>
      </c>
      <c r="Z223" s="155">
        <f>'[14]Daily Roster'!$Z223</f>
        <v>0</v>
      </c>
    </row>
    <row r="224" spans="1:26" x14ac:dyDescent="0.3">
      <c r="A224" s="149">
        <v>43776</v>
      </c>
      <c r="B224" t="s">
        <v>3</v>
      </c>
      <c r="C224" s="154">
        <f>'[14]Daily Roster'!$C224</f>
        <v>0</v>
      </c>
      <c r="D224" s="154">
        <f>'[14]Daily Roster'!$D224</f>
        <v>0</v>
      </c>
      <c r="E224" s="154">
        <f>'[14]Daily Roster'!$E224</f>
        <v>0</v>
      </c>
      <c r="F224" s="154">
        <f>'[14]Daily Roster'!$F224</f>
        <v>0</v>
      </c>
      <c r="G224" s="154" t="str">
        <f>'[14]Daily Roster'!$G224</f>
        <v>qq</v>
      </c>
      <c r="H224" s="154">
        <f>'[14]Daily Roster'!$H224</f>
        <v>0</v>
      </c>
      <c r="I224" s="154">
        <f>'[14]Daily Roster'!$I224</f>
        <v>0</v>
      </c>
      <c r="J224" s="154">
        <f>'[14]Daily Roster'!$J224</f>
        <v>0</v>
      </c>
      <c r="K224" s="154">
        <f>'[14]Daily Roster'!$K224</f>
        <v>0</v>
      </c>
      <c r="L224" s="154" t="str">
        <f>'[14]Daily Roster'!$L224</f>
        <v>qq</v>
      </c>
      <c r="M224" s="155">
        <f>'[14]Daily Roster'!$M224</f>
        <v>0</v>
      </c>
      <c r="N224" s="155">
        <f>'[14]Daily Roster'!$N224</f>
        <v>0</v>
      </c>
      <c r="O224" s="155" t="str">
        <f>'[14]Daily Roster'!$O224</f>
        <v>Mohammed</v>
      </c>
      <c r="P224" s="155" t="str">
        <f>'[14]Daily Roster'!$P224</f>
        <v>Meghana</v>
      </c>
      <c r="Q224" s="155">
        <f>'[14]Daily Roster'!$Q224</f>
        <v>0</v>
      </c>
      <c r="R224" s="155" t="str">
        <f>'[14]Daily Roster'!$R224</f>
        <v>Phuong</v>
      </c>
      <c r="S224" s="155">
        <f>'[14]Daily Roster'!$S224</f>
        <v>0</v>
      </c>
      <c r="T224" s="155">
        <f>'[14]Daily Roster'!$T224</f>
        <v>0</v>
      </c>
      <c r="U224" s="155">
        <f>'[14]Daily Roster'!$U224</f>
        <v>0</v>
      </c>
      <c r="V224" s="155">
        <f>'[14]Daily Roster'!$V224</f>
        <v>0</v>
      </c>
      <c r="W224" s="155">
        <f>'[14]Daily Roster'!$W224</f>
        <v>0</v>
      </c>
      <c r="X224" s="155">
        <f>'[14]Daily Roster'!$X224</f>
        <v>0</v>
      </c>
      <c r="Y224" s="155">
        <f>'[14]Daily Roster'!$Y224</f>
        <v>0</v>
      </c>
      <c r="Z224" s="155">
        <f>'[14]Daily Roster'!$Z224</f>
        <v>0</v>
      </c>
    </row>
    <row r="225" spans="1:26" x14ac:dyDescent="0.3">
      <c r="A225" s="149">
        <v>43777</v>
      </c>
      <c r="B225" t="s">
        <v>4</v>
      </c>
      <c r="C225" s="154">
        <f>'[14]Daily Roster'!$C225</f>
        <v>0</v>
      </c>
      <c r="D225" s="154">
        <f>'[14]Daily Roster'!$D225</f>
        <v>0</v>
      </c>
      <c r="E225" s="154">
        <f>'[14]Daily Roster'!$E225</f>
        <v>0</v>
      </c>
      <c r="F225" s="154">
        <f>'[14]Daily Roster'!$F225</f>
        <v>0</v>
      </c>
      <c r="G225" s="154" t="str">
        <f>'[14]Daily Roster'!$G225</f>
        <v>qq</v>
      </c>
      <c r="H225" s="154">
        <f>'[14]Daily Roster'!$H225</f>
        <v>0</v>
      </c>
      <c r="I225" s="154">
        <f>'[14]Daily Roster'!$I225</f>
        <v>0</v>
      </c>
      <c r="J225" s="154">
        <f>'[14]Daily Roster'!$J225</f>
        <v>0</v>
      </c>
      <c r="K225" s="154">
        <f>'[14]Daily Roster'!$K225</f>
        <v>0</v>
      </c>
      <c r="L225" s="154" t="str">
        <f>'[14]Daily Roster'!$L225</f>
        <v>qq</v>
      </c>
      <c r="M225" s="155">
        <f>'[14]Daily Roster'!$M225</f>
        <v>0</v>
      </c>
      <c r="N225" s="155">
        <f>'[14]Daily Roster'!$N225</f>
        <v>0</v>
      </c>
      <c r="O225" s="155" t="str">
        <f>'[14]Daily Roster'!$O225</f>
        <v>Mohammed</v>
      </c>
      <c r="P225" s="155" t="str">
        <f>'[14]Daily Roster'!$P225</f>
        <v>Meghana</v>
      </c>
      <c r="Q225" s="155">
        <f>'[14]Daily Roster'!$Q225</f>
        <v>0</v>
      </c>
      <c r="R225" s="155" t="str">
        <f>'[14]Daily Roster'!$R225</f>
        <v>Phuong</v>
      </c>
      <c r="S225" s="155">
        <f>'[14]Daily Roster'!$S225</f>
        <v>0</v>
      </c>
      <c r="T225" s="155">
        <f>'[14]Daily Roster'!$T225</f>
        <v>0</v>
      </c>
      <c r="U225" s="155">
        <f>'[14]Daily Roster'!$U225</f>
        <v>0</v>
      </c>
      <c r="V225" s="155">
        <f>'[14]Daily Roster'!$V225</f>
        <v>0</v>
      </c>
      <c r="W225" s="155">
        <f>'[14]Daily Roster'!$W225</f>
        <v>0</v>
      </c>
      <c r="X225" s="155">
        <f>'[14]Daily Roster'!$X225</f>
        <v>0</v>
      </c>
      <c r="Y225" s="155">
        <f>'[14]Daily Roster'!$Y225</f>
        <v>0</v>
      </c>
      <c r="Z225" s="155">
        <f>'[14]Daily Roster'!$Z225</f>
        <v>0</v>
      </c>
    </row>
    <row r="226" spans="1:26" x14ac:dyDescent="0.3">
      <c r="A226" s="149">
        <v>43780</v>
      </c>
      <c r="B226" t="s">
        <v>5</v>
      </c>
      <c r="C226" s="154">
        <f>'[14]Daily Roster'!$C226</f>
        <v>0</v>
      </c>
      <c r="D226" s="154">
        <f>'[14]Daily Roster'!$D226</f>
        <v>0</v>
      </c>
      <c r="E226" s="154">
        <f>'[14]Daily Roster'!$E226</f>
        <v>0</v>
      </c>
      <c r="F226" s="154">
        <f>'[14]Daily Roster'!$F226</f>
        <v>0</v>
      </c>
      <c r="G226" s="154" t="str">
        <f>'[14]Daily Roster'!$G226</f>
        <v>qq</v>
      </c>
      <c r="H226" s="154">
        <f>'[14]Daily Roster'!$H226</f>
        <v>0</v>
      </c>
      <c r="I226" s="154">
        <f>'[14]Daily Roster'!$I226</f>
        <v>0</v>
      </c>
      <c r="J226" s="154">
        <f>'[14]Daily Roster'!$J226</f>
        <v>0</v>
      </c>
      <c r="K226" s="154">
        <f>'[14]Daily Roster'!$K226</f>
        <v>0</v>
      </c>
      <c r="L226" s="154" t="str">
        <f>'[14]Daily Roster'!$L226</f>
        <v>qq</v>
      </c>
      <c r="M226" s="155">
        <f>'[14]Daily Roster'!$M226</f>
        <v>0</v>
      </c>
      <c r="N226" s="155">
        <f>'[14]Daily Roster'!$N226</f>
        <v>0</v>
      </c>
      <c r="O226" s="155" t="str">
        <f>'[14]Daily Roster'!$O226</f>
        <v>Mohammed</v>
      </c>
      <c r="P226" s="155" t="str">
        <f>'[14]Daily Roster'!$P226</f>
        <v>Meghana</v>
      </c>
      <c r="Q226" s="155">
        <f>'[14]Daily Roster'!$Q226</f>
        <v>0</v>
      </c>
      <c r="R226" s="155" t="str">
        <f>'[14]Daily Roster'!$R226</f>
        <v>qq</v>
      </c>
      <c r="S226" s="155">
        <f>'[14]Daily Roster'!$S226</f>
        <v>0</v>
      </c>
      <c r="T226" s="155">
        <f>'[14]Daily Roster'!$T226</f>
        <v>0</v>
      </c>
      <c r="U226" s="155">
        <f>'[14]Daily Roster'!$U226</f>
        <v>0</v>
      </c>
      <c r="V226" s="155">
        <f>'[14]Daily Roster'!$V226</f>
        <v>0</v>
      </c>
      <c r="W226" s="155">
        <f>'[14]Daily Roster'!$W226</f>
        <v>0</v>
      </c>
      <c r="X226" s="155">
        <f>'[14]Daily Roster'!$X226</f>
        <v>0</v>
      </c>
      <c r="Y226" s="155">
        <f>'[14]Daily Roster'!$Y226</f>
        <v>0</v>
      </c>
      <c r="Z226" s="155">
        <f>'[14]Daily Roster'!$Z226</f>
        <v>0</v>
      </c>
    </row>
    <row r="227" spans="1:26" x14ac:dyDescent="0.3">
      <c r="A227" s="149">
        <v>43781</v>
      </c>
      <c r="B227" t="s">
        <v>1</v>
      </c>
      <c r="C227" s="154">
        <f>'[14]Daily Roster'!$C227</f>
        <v>0</v>
      </c>
      <c r="D227" s="154">
        <f>'[14]Daily Roster'!$D227</f>
        <v>0</v>
      </c>
      <c r="E227" s="154">
        <f>'[14]Daily Roster'!$E227</f>
        <v>0</v>
      </c>
      <c r="F227" s="154">
        <f>'[14]Daily Roster'!$F227</f>
        <v>0</v>
      </c>
      <c r="G227" s="154" t="str">
        <f>'[14]Daily Roster'!$G227</f>
        <v>qq</v>
      </c>
      <c r="H227" s="154">
        <f>'[14]Daily Roster'!$H227</f>
        <v>0</v>
      </c>
      <c r="I227" s="154">
        <f>'[14]Daily Roster'!$I227</f>
        <v>0</v>
      </c>
      <c r="J227" s="154">
        <f>'[14]Daily Roster'!$J227</f>
        <v>0</v>
      </c>
      <c r="K227" s="154">
        <f>'[14]Daily Roster'!$K227</f>
        <v>0</v>
      </c>
      <c r="L227" s="154" t="str">
        <f>'[14]Daily Roster'!$L227</f>
        <v>qq</v>
      </c>
      <c r="M227" s="155">
        <f>'[14]Daily Roster'!$M227</f>
        <v>0</v>
      </c>
      <c r="N227" s="155">
        <f>'[14]Daily Roster'!$N227</f>
        <v>0</v>
      </c>
      <c r="O227" s="155" t="str">
        <f>'[14]Daily Roster'!$O227</f>
        <v>Mohammed</v>
      </c>
      <c r="P227" s="155" t="str">
        <f>'[14]Daily Roster'!$P227</f>
        <v>Meghana</v>
      </c>
      <c r="Q227" s="155">
        <f>'[14]Daily Roster'!$Q227</f>
        <v>0</v>
      </c>
      <c r="R227" s="155" t="str">
        <f>'[14]Daily Roster'!$R227</f>
        <v>qq</v>
      </c>
      <c r="S227" s="155">
        <f>'[14]Daily Roster'!$S227</f>
        <v>0</v>
      </c>
      <c r="T227" s="155">
        <f>'[14]Daily Roster'!$T227</f>
        <v>0</v>
      </c>
      <c r="U227" s="155">
        <f>'[14]Daily Roster'!$U227</f>
        <v>0</v>
      </c>
      <c r="V227" s="155">
        <f>'[14]Daily Roster'!$V227</f>
        <v>0</v>
      </c>
      <c r="W227" s="155">
        <f>'[14]Daily Roster'!$W227</f>
        <v>0</v>
      </c>
      <c r="X227" s="155">
        <f>'[14]Daily Roster'!$X227</f>
        <v>0</v>
      </c>
      <c r="Y227" s="155">
        <f>'[14]Daily Roster'!$Y227</f>
        <v>0</v>
      </c>
      <c r="Z227" s="155">
        <f>'[14]Daily Roster'!$Z227</f>
        <v>0</v>
      </c>
    </row>
    <row r="228" spans="1:26" x14ac:dyDescent="0.3">
      <c r="A228" s="149">
        <v>43782</v>
      </c>
      <c r="B228" t="s">
        <v>2</v>
      </c>
      <c r="C228" s="154">
        <f>'[14]Daily Roster'!$C228</f>
        <v>0</v>
      </c>
      <c r="D228" s="154">
        <f>'[14]Daily Roster'!$D228</f>
        <v>0</v>
      </c>
      <c r="E228" s="154">
        <f>'[14]Daily Roster'!$E228</f>
        <v>0</v>
      </c>
      <c r="F228" s="154">
        <f>'[14]Daily Roster'!$F228</f>
        <v>0</v>
      </c>
      <c r="G228" s="154" t="str">
        <f>'[14]Daily Roster'!$G228</f>
        <v>qq</v>
      </c>
      <c r="H228" s="154">
        <f>'[14]Daily Roster'!$H228</f>
        <v>0</v>
      </c>
      <c r="I228" s="154">
        <f>'[14]Daily Roster'!$I228</f>
        <v>0</v>
      </c>
      <c r="J228" s="154">
        <f>'[14]Daily Roster'!$J228</f>
        <v>0</v>
      </c>
      <c r="K228" s="154">
        <f>'[14]Daily Roster'!$K228</f>
        <v>0</v>
      </c>
      <c r="L228" s="154" t="str">
        <f>'[14]Daily Roster'!$L228</f>
        <v>qq</v>
      </c>
      <c r="M228" s="155">
        <f>'[14]Daily Roster'!$M228</f>
        <v>0</v>
      </c>
      <c r="N228" s="155">
        <f>'[14]Daily Roster'!$N228</f>
        <v>0</v>
      </c>
      <c r="O228" s="155" t="str">
        <f>'[14]Daily Roster'!$O228</f>
        <v>Mohammed</v>
      </c>
      <c r="P228" s="155" t="str">
        <f>'[14]Daily Roster'!$P228</f>
        <v>Meghana</v>
      </c>
      <c r="Q228" s="155">
        <f>'[14]Daily Roster'!$Q228</f>
        <v>0</v>
      </c>
      <c r="R228" s="155" t="str">
        <f>'[14]Daily Roster'!$R228</f>
        <v>Phuong</v>
      </c>
      <c r="S228" s="155">
        <f>'[14]Daily Roster'!$S228</f>
        <v>0</v>
      </c>
      <c r="T228" s="155">
        <f>'[14]Daily Roster'!$T228</f>
        <v>0</v>
      </c>
      <c r="U228" s="155">
        <f>'[14]Daily Roster'!$U228</f>
        <v>0</v>
      </c>
      <c r="V228" s="155">
        <f>'[14]Daily Roster'!$V228</f>
        <v>0</v>
      </c>
      <c r="W228" s="155">
        <f>'[14]Daily Roster'!$W228</f>
        <v>0</v>
      </c>
      <c r="X228" s="155">
        <f>'[14]Daily Roster'!$X228</f>
        <v>0</v>
      </c>
      <c r="Y228" s="155">
        <f>'[14]Daily Roster'!$Y228</f>
        <v>0</v>
      </c>
      <c r="Z228" s="155">
        <f>'[14]Daily Roster'!$Z228</f>
        <v>0</v>
      </c>
    </row>
    <row r="229" spans="1:26" x14ac:dyDescent="0.3">
      <c r="A229" s="149">
        <v>43783</v>
      </c>
      <c r="B229" t="s">
        <v>3</v>
      </c>
      <c r="C229" s="154">
        <f>'[14]Daily Roster'!$C229</f>
        <v>0</v>
      </c>
      <c r="D229" s="154">
        <f>'[14]Daily Roster'!$D229</f>
        <v>0</v>
      </c>
      <c r="E229" s="154">
        <f>'[14]Daily Roster'!$E229</f>
        <v>0</v>
      </c>
      <c r="F229" s="154">
        <f>'[14]Daily Roster'!$F229</f>
        <v>0</v>
      </c>
      <c r="G229" s="154" t="str">
        <f>'[14]Daily Roster'!$G229</f>
        <v>qq</v>
      </c>
      <c r="H229" s="154">
        <f>'[14]Daily Roster'!$H229</f>
        <v>0</v>
      </c>
      <c r="I229" s="154">
        <f>'[14]Daily Roster'!$I229</f>
        <v>0</v>
      </c>
      <c r="J229" s="154">
        <f>'[14]Daily Roster'!$J229</f>
        <v>0</v>
      </c>
      <c r="K229" s="154">
        <f>'[14]Daily Roster'!$K229</f>
        <v>0</v>
      </c>
      <c r="L229" s="154" t="str">
        <f>'[14]Daily Roster'!$L229</f>
        <v>qq</v>
      </c>
      <c r="M229" s="155">
        <f>'[14]Daily Roster'!$M229</f>
        <v>0</v>
      </c>
      <c r="N229" s="155">
        <f>'[14]Daily Roster'!$N229</f>
        <v>0</v>
      </c>
      <c r="O229" s="155" t="str">
        <f>'[14]Daily Roster'!$O229</f>
        <v>Mohammed</v>
      </c>
      <c r="P229" s="155" t="str">
        <f>'[14]Daily Roster'!$P229</f>
        <v>Meghana</v>
      </c>
      <c r="Q229" s="155">
        <f>'[14]Daily Roster'!$Q229</f>
        <v>0</v>
      </c>
      <c r="R229" s="155" t="str">
        <f>'[14]Daily Roster'!$R229</f>
        <v>Phuong</v>
      </c>
      <c r="S229" s="155">
        <f>'[14]Daily Roster'!$S229</f>
        <v>0</v>
      </c>
      <c r="T229" s="155">
        <f>'[14]Daily Roster'!$T229</f>
        <v>0</v>
      </c>
      <c r="U229" s="155">
        <f>'[14]Daily Roster'!$U229</f>
        <v>0</v>
      </c>
      <c r="V229" s="155">
        <f>'[14]Daily Roster'!$V229</f>
        <v>0</v>
      </c>
      <c r="W229" s="155">
        <f>'[14]Daily Roster'!$W229</f>
        <v>0</v>
      </c>
      <c r="X229" s="155">
        <f>'[14]Daily Roster'!$X229</f>
        <v>0</v>
      </c>
      <c r="Y229" s="155">
        <f>'[14]Daily Roster'!$Y229</f>
        <v>0</v>
      </c>
      <c r="Z229" s="155">
        <f>'[14]Daily Roster'!$Z229</f>
        <v>0</v>
      </c>
    </row>
    <row r="230" spans="1:26" x14ac:dyDescent="0.3">
      <c r="A230" s="149">
        <v>43784</v>
      </c>
      <c r="B230" t="s">
        <v>4</v>
      </c>
      <c r="C230" s="154">
        <f>'[14]Daily Roster'!$C230</f>
        <v>0</v>
      </c>
      <c r="D230" s="154">
        <f>'[14]Daily Roster'!$D230</f>
        <v>0</v>
      </c>
      <c r="E230" s="154">
        <f>'[14]Daily Roster'!$E230</f>
        <v>0</v>
      </c>
      <c r="F230" s="154">
        <f>'[14]Daily Roster'!$F230</f>
        <v>0</v>
      </c>
      <c r="G230" s="154" t="str">
        <f>'[14]Daily Roster'!$G230</f>
        <v>qq</v>
      </c>
      <c r="H230" s="154">
        <f>'[14]Daily Roster'!$H230</f>
        <v>0</v>
      </c>
      <c r="I230" s="154">
        <f>'[14]Daily Roster'!$I230</f>
        <v>0</v>
      </c>
      <c r="J230" s="154">
        <f>'[14]Daily Roster'!$J230</f>
        <v>0</v>
      </c>
      <c r="K230" s="154">
        <f>'[14]Daily Roster'!$K230</f>
        <v>0</v>
      </c>
      <c r="L230" s="154" t="str">
        <f>'[14]Daily Roster'!$L230</f>
        <v>qq</v>
      </c>
      <c r="M230" s="155">
        <f>'[14]Daily Roster'!$M230</f>
        <v>0</v>
      </c>
      <c r="N230" s="155">
        <f>'[14]Daily Roster'!$N230</f>
        <v>0</v>
      </c>
      <c r="O230" s="155" t="str">
        <f>'[14]Daily Roster'!$O230</f>
        <v>Mohammed</v>
      </c>
      <c r="P230" s="155" t="str">
        <f>'[14]Daily Roster'!$P230</f>
        <v>Meghana</v>
      </c>
      <c r="Q230" s="155">
        <f>'[14]Daily Roster'!$Q230</f>
        <v>0</v>
      </c>
      <c r="R230" s="155" t="str">
        <f>'[14]Daily Roster'!$R230</f>
        <v>Phuong</v>
      </c>
      <c r="S230" s="155">
        <f>'[14]Daily Roster'!$S230</f>
        <v>0</v>
      </c>
      <c r="T230" s="155">
        <f>'[14]Daily Roster'!$T230</f>
        <v>0</v>
      </c>
      <c r="U230" s="155">
        <f>'[14]Daily Roster'!$U230</f>
        <v>0</v>
      </c>
      <c r="V230" s="155">
        <f>'[14]Daily Roster'!$V230</f>
        <v>0</v>
      </c>
      <c r="W230" s="155">
        <f>'[14]Daily Roster'!$W230</f>
        <v>0</v>
      </c>
      <c r="X230" s="155">
        <f>'[14]Daily Roster'!$X230</f>
        <v>0</v>
      </c>
      <c r="Y230" s="155">
        <f>'[14]Daily Roster'!$Y230</f>
        <v>0</v>
      </c>
      <c r="Z230" s="155">
        <f>'[14]Daily Roster'!$Z230</f>
        <v>0</v>
      </c>
    </row>
    <row r="231" spans="1:26" x14ac:dyDescent="0.3">
      <c r="A231" s="149">
        <v>43787</v>
      </c>
      <c r="B231" t="s">
        <v>5</v>
      </c>
      <c r="C231" s="154">
        <f>'[14]Daily Roster'!$C231</f>
        <v>0</v>
      </c>
      <c r="D231" s="154">
        <f>'[14]Daily Roster'!$D231</f>
        <v>0</v>
      </c>
      <c r="E231" s="154">
        <f>'[14]Daily Roster'!$E231</f>
        <v>0</v>
      </c>
      <c r="F231" s="154">
        <f>'[14]Daily Roster'!$F231</f>
        <v>0</v>
      </c>
      <c r="G231" s="154" t="str">
        <f>'[14]Daily Roster'!$G231</f>
        <v>qq</v>
      </c>
      <c r="H231" s="154">
        <f>'[14]Daily Roster'!$H231</f>
        <v>0</v>
      </c>
      <c r="I231" s="154">
        <f>'[14]Daily Roster'!$I231</f>
        <v>0</v>
      </c>
      <c r="J231" s="154">
        <f>'[14]Daily Roster'!$J231</f>
        <v>0</v>
      </c>
      <c r="K231" s="154">
        <f>'[14]Daily Roster'!$K231</f>
        <v>0</v>
      </c>
      <c r="L231" s="154" t="str">
        <f>'[14]Daily Roster'!$L231</f>
        <v>qq</v>
      </c>
      <c r="M231" s="155">
        <f>'[14]Daily Roster'!$M231</f>
        <v>0</v>
      </c>
      <c r="N231" s="155">
        <f>'[14]Daily Roster'!$N231</f>
        <v>0</v>
      </c>
      <c r="O231" s="155" t="str">
        <f>'[14]Daily Roster'!$O231</f>
        <v>Mohammed</v>
      </c>
      <c r="P231" s="155" t="str">
        <f>'[14]Daily Roster'!$P231</f>
        <v>Meghana</v>
      </c>
      <c r="Q231" s="155">
        <f>'[14]Daily Roster'!$Q231</f>
        <v>0</v>
      </c>
      <c r="R231" s="155" t="str">
        <f>'[14]Daily Roster'!$R231</f>
        <v>qq</v>
      </c>
      <c r="S231" s="155">
        <f>'[14]Daily Roster'!$S231</f>
        <v>0</v>
      </c>
      <c r="T231" s="155">
        <f>'[14]Daily Roster'!$T231</f>
        <v>0</v>
      </c>
      <c r="U231" s="155">
        <f>'[14]Daily Roster'!$U231</f>
        <v>0</v>
      </c>
      <c r="V231" s="155">
        <f>'[14]Daily Roster'!$V231</f>
        <v>0</v>
      </c>
      <c r="W231" s="155">
        <f>'[14]Daily Roster'!$W231</f>
        <v>0</v>
      </c>
      <c r="X231" s="155">
        <f>'[14]Daily Roster'!$X231</f>
        <v>0</v>
      </c>
      <c r="Y231" s="155">
        <f>'[14]Daily Roster'!$Y231</f>
        <v>0</v>
      </c>
      <c r="Z231" s="155">
        <f>'[14]Daily Roster'!$Z231</f>
        <v>0</v>
      </c>
    </row>
    <row r="232" spans="1:26" x14ac:dyDescent="0.3">
      <c r="A232" s="149">
        <v>43788</v>
      </c>
      <c r="B232" t="s">
        <v>1</v>
      </c>
      <c r="C232" s="154">
        <f>'[14]Daily Roster'!$C232</f>
        <v>0</v>
      </c>
      <c r="D232" s="154">
        <f>'[14]Daily Roster'!$D232</f>
        <v>0</v>
      </c>
      <c r="E232" s="154">
        <f>'[14]Daily Roster'!$E232</f>
        <v>0</v>
      </c>
      <c r="F232" s="154">
        <f>'[14]Daily Roster'!$F232</f>
        <v>0</v>
      </c>
      <c r="G232" s="154" t="str">
        <f>'[14]Daily Roster'!$G232</f>
        <v>qq</v>
      </c>
      <c r="H232" s="154">
        <f>'[14]Daily Roster'!$H232</f>
        <v>0</v>
      </c>
      <c r="I232" s="154">
        <f>'[14]Daily Roster'!$I232</f>
        <v>0</v>
      </c>
      <c r="J232" s="154">
        <f>'[14]Daily Roster'!$J232</f>
        <v>0</v>
      </c>
      <c r="K232" s="154">
        <f>'[14]Daily Roster'!$K232</f>
        <v>0</v>
      </c>
      <c r="L232" s="154" t="str">
        <f>'[14]Daily Roster'!$L232</f>
        <v>qq</v>
      </c>
      <c r="M232" s="155">
        <f>'[14]Daily Roster'!$M232</f>
        <v>0</v>
      </c>
      <c r="N232" s="155">
        <f>'[14]Daily Roster'!$N232</f>
        <v>0</v>
      </c>
      <c r="O232" s="155" t="str">
        <f>'[14]Daily Roster'!$O232</f>
        <v>Mohammed</v>
      </c>
      <c r="P232" s="155" t="str">
        <f>'[14]Daily Roster'!$P232</f>
        <v>Meghana</v>
      </c>
      <c r="Q232" s="155">
        <f>'[14]Daily Roster'!$Q232</f>
        <v>0</v>
      </c>
      <c r="R232" s="155" t="str">
        <f>'[14]Daily Roster'!$R232</f>
        <v>qq</v>
      </c>
      <c r="S232" s="155">
        <f>'[14]Daily Roster'!$S232</f>
        <v>0</v>
      </c>
      <c r="T232" s="155">
        <f>'[14]Daily Roster'!$T232</f>
        <v>0</v>
      </c>
      <c r="U232" s="155">
        <f>'[14]Daily Roster'!$U232</f>
        <v>0</v>
      </c>
      <c r="V232" s="155">
        <f>'[14]Daily Roster'!$V232</f>
        <v>0</v>
      </c>
      <c r="W232" s="155">
        <f>'[14]Daily Roster'!$W232</f>
        <v>0</v>
      </c>
      <c r="X232" s="155">
        <f>'[14]Daily Roster'!$X232</f>
        <v>0</v>
      </c>
      <c r="Y232" s="155">
        <f>'[14]Daily Roster'!$Y232</f>
        <v>0</v>
      </c>
      <c r="Z232" s="155">
        <f>'[14]Daily Roster'!$Z232</f>
        <v>0</v>
      </c>
    </row>
    <row r="233" spans="1:26" x14ac:dyDescent="0.3">
      <c r="A233" s="149">
        <v>43789</v>
      </c>
      <c r="B233" t="s">
        <v>2</v>
      </c>
      <c r="C233" s="154">
        <f>'[14]Daily Roster'!$C233</f>
        <v>0</v>
      </c>
      <c r="D233" s="154">
        <f>'[14]Daily Roster'!$D233</f>
        <v>0</v>
      </c>
      <c r="E233" s="154">
        <f>'[14]Daily Roster'!$E233</f>
        <v>0</v>
      </c>
      <c r="F233" s="154">
        <f>'[14]Daily Roster'!$F233</f>
        <v>0</v>
      </c>
      <c r="G233" s="154" t="str">
        <f>'[14]Daily Roster'!$G233</f>
        <v>qq</v>
      </c>
      <c r="H233" s="154">
        <f>'[14]Daily Roster'!$H233</f>
        <v>0</v>
      </c>
      <c r="I233" s="154">
        <f>'[14]Daily Roster'!$I233</f>
        <v>0</v>
      </c>
      <c r="J233" s="154">
        <f>'[14]Daily Roster'!$J233</f>
        <v>0</v>
      </c>
      <c r="K233" s="154">
        <f>'[14]Daily Roster'!$K233</f>
        <v>0</v>
      </c>
      <c r="L233" s="154" t="str">
        <f>'[14]Daily Roster'!$L233</f>
        <v>qq</v>
      </c>
      <c r="M233" s="155">
        <f>'[14]Daily Roster'!$M233</f>
        <v>0</v>
      </c>
      <c r="N233" s="155">
        <f>'[14]Daily Roster'!$N233</f>
        <v>0</v>
      </c>
      <c r="O233" s="155" t="str">
        <f>'[14]Daily Roster'!$O233</f>
        <v>Mohammed</v>
      </c>
      <c r="P233" s="155" t="str">
        <f>'[14]Daily Roster'!$P233</f>
        <v>Meghana</v>
      </c>
      <c r="Q233" s="155">
        <f>'[14]Daily Roster'!$Q233</f>
        <v>0</v>
      </c>
      <c r="R233" s="155" t="str">
        <f>'[14]Daily Roster'!$R233</f>
        <v>Phuong</v>
      </c>
      <c r="S233" s="155">
        <f>'[14]Daily Roster'!$S233</f>
        <v>0</v>
      </c>
      <c r="T233" s="155">
        <f>'[14]Daily Roster'!$T233</f>
        <v>0</v>
      </c>
      <c r="U233" s="155">
        <f>'[14]Daily Roster'!$U233</f>
        <v>0</v>
      </c>
      <c r="V233" s="155">
        <f>'[14]Daily Roster'!$V233</f>
        <v>0</v>
      </c>
      <c r="W233" s="155">
        <f>'[14]Daily Roster'!$W233</f>
        <v>0</v>
      </c>
      <c r="X233" s="155">
        <f>'[14]Daily Roster'!$X233</f>
        <v>0</v>
      </c>
      <c r="Y233" s="155">
        <f>'[14]Daily Roster'!$Y233</f>
        <v>0</v>
      </c>
      <c r="Z233" s="155">
        <f>'[14]Daily Roster'!$Z233</f>
        <v>0</v>
      </c>
    </row>
    <row r="234" spans="1:26" x14ac:dyDescent="0.3">
      <c r="A234" s="149">
        <v>43790</v>
      </c>
      <c r="B234" t="s">
        <v>3</v>
      </c>
      <c r="C234" s="154">
        <f>'[14]Daily Roster'!$C234</f>
        <v>0</v>
      </c>
      <c r="D234" s="154">
        <f>'[14]Daily Roster'!$D234</f>
        <v>0</v>
      </c>
      <c r="E234" s="154">
        <f>'[14]Daily Roster'!$E234</f>
        <v>0</v>
      </c>
      <c r="F234" s="154">
        <f>'[14]Daily Roster'!$F234</f>
        <v>0</v>
      </c>
      <c r="G234" s="154" t="str">
        <f>'[14]Daily Roster'!$G234</f>
        <v>qq</v>
      </c>
      <c r="H234" s="154">
        <f>'[14]Daily Roster'!$H234</f>
        <v>0</v>
      </c>
      <c r="I234" s="154">
        <f>'[14]Daily Roster'!$I234</f>
        <v>0</v>
      </c>
      <c r="J234" s="154">
        <f>'[14]Daily Roster'!$J234</f>
        <v>0</v>
      </c>
      <c r="K234" s="154">
        <f>'[14]Daily Roster'!$K234</f>
        <v>0</v>
      </c>
      <c r="L234" s="154" t="str">
        <f>'[14]Daily Roster'!$L234</f>
        <v>qq</v>
      </c>
      <c r="M234" s="155">
        <f>'[14]Daily Roster'!$M234</f>
        <v>0</v>
      </c>
      <c r="N234" s="155">
        <f>'[14]Daily Roster'!$N234</f>
        <v>0</v>
      </c>
      <c r="O234" s="155" t="str">
        <f>'[14]Daily Roster'!$O234</f>
        <v>Mohammed</v>
      </c>
      <c r="P234" s="155" t="str">
        <f>'[14]Daily Roster'!$P234</f>
        <v>Meghana</v>
      </c>
      <c r="Q234" s="155">
        <f>'[14]Daily Roster'!$Q234</f>
        <v>0</v>
      </c>
      <c r="R234" s="155" t="str">
        <f>'[14]Daily Roster'!$R234</f>
        <v>Phuong</v>
      </c>
      <c r="S234" s="155">
        <f>'[14]Daily Roster'!$S234</f>
        <v>0</v>
      </c>
      <c r="T234" s="155">
        <f>'[14]Daily Roster'!$T234</f>
        <v>0</v>
      </c>
      <c r="U234" s="155">
        <f>'[14]Daily Roster'!$U234</f>
        <v>0</v>
      </c>
      <c r="V234" s="155">
        <f>'[14]Daily Roster'!$V234</f>
        <v>0</v>
      </c>
      <c r="W234" s="155">
        <f>'[14]Daily Roster'!$W234</f>
        <v>0</v>
      </c>
      <c r="X234" s="155">
        <f>'[14]Daily Roster'!$X234</f>
        <v>0</v>
      </c>
      <c r="Y234" s="155">
        <f>'[14]Daily Roster'!$Y234</f>
        <v>0</v>
      </c>
      <c r="Z234" s="155">
        <f>'[14]Daily Roster'!$Z234</f>
        <v>0</v>
      </c>
    </row>
    <row r="235" spans="1:26" x14ac:dyDescent="0.3">
      <c r="A235" s="149">
        <v>43791</v>
      </c>
      <c r="B235" t="s">
        <v>4</v>
      </c>
      <c r="C235" s="154">
        <f>'[14]Daily Roster'!$C235</f>
        <v>0</v>
      </c>
      <c r="D235" s="154">
        <f>'[14]Daily Roster'!$D235</f>
        <v>0</v>
      </c>
      <c r="E235" s="154">
        <f>'[14]Daily Roster'!$E235</f>
        <v>0</v>
      </c>
      <c r="F235" s="154">
        <f>'[14]Daily Roster'!$F235</f>
        <v>0</v>
      </c>
      <c r="G235" s="154" t="str">
        <f>'[14]Daily Roster'!$G235</f>
        <v>qq</v>
      </c>
      <c r="H235" s="154">
        <f>'[14]Daily Roster'!$H235</f>
        <v>0</v>
      </c>
      <c r="I235" s="154">
        <f>'[14]Daily Roster'!$I235</f>
        <v>0</v>
      </c>
      <c r="J235" s="154">
        <f>'[14]Daily Roster'!$J235</f>
        <v>0</v>
      </c>
      <c r="K235" s="154">
        <f>'[14]Daily Roster'!$K235</f>
        <v>0</v>
      </c>
      <c r="L235" s="154" t="str">
        <f>'[14]Daily Roster'!$L235</f>
        <v>qq</v>
      </c>
      <c r="M235" s="155">
        <f>'[14]Daily Roster'!$M235</f>
        <v>0</v>
      </c>
      <c r="N235" s="155">
        <f>'[14]Daily Roster'!$N235</f>
        <v>0</v>
      </c>
      <c r="O235" s="155" t="str">
        <f>'[14]Daily Roster'!$O235</f>
        <v>Mohammed</v>
      </c>
      <c r="P235" s="155" t="str">
        <f>'[14]Daily Roster'!$P235</f>
        <v>Meghana</v>
      </c>
      <c r="Q235" s="155">
        <f>'[14]Daily Roster'!$Q235</f>
        <v>0</v>
      </c>
      <c r="R235" s="155" t="str">
        <f>'[14]Daily Roster'!$R235</f>
        <v>Phuong</v>
      </c>
      <c r="S235" s="155">
        <f>'[14]Daily Roster'!$S235</f>
        <v>0</v>
      </c>
      <c r="T235" s="155">
        <f>'[14]Daily Roster'!$T235</f>
        <v>0</v>
      </c>
      <c r="U235" s="155">
        <f>'[14]Daily Roster'!$U235</f>
        <v>0</v>
      </c>
      <c r="V235" s="155">
        <f>'[14]Daily Roster'!$V235</f>
        <v>0</v>
      </c>
      <c r="W235" s="155">
        <f>'[14]Daily Roster'!$W235</f>
        <v>0</v>
      </c>
      <c r="X235" s="155">
        <f>'[14]Daily Roster'!$X235</f>
        <v>0</v>
      </c>
      <c r="Y235" s="155">
        <f>'[14]Daily Roster'!$Y235</f>
        <v>0</v>
      </c>
      <c r="Z235" s="155">
        <f>'[14]Daily Roster'!$Z235</f>
        <v>0</v>
      </c>
    </row>
    <row r="236" spans="1:26" x14ac:dyDescent="0.3">
      <c r="A236" s="149">
        <v>43794</v>
      </c>
      <c r="B236" t="s">
        <v>5</v>
      </c>
      <c r="C236" s="154">
        <f>'[14]Daily Roster'!$C236</f>
        <v>0</v>
      </c>
      <c r="D236" s="154">
        <f>'[14]Daily Roster'!$D236</f>
        <v>0</v>
      </c>
      <c r="E236" s="154">
        <f>'[14]Daily Roster'!$E236</f>
        <v>0</v>
      </c>
      <c r="F236" s="154">
        <f>'[14]Daily Roster'!$F236</f>
        <v>0</v>
      </c>
      <c r="G236" s="154" t="str">
        <f>'[14]Daily Roster'!$G236</f>
        <v>qq</v>
      </c>
      <c r="H236" s="154">
        <f>'[14]Daily Roster'!$H236</f>
        <v>0</v>
      </c>
      <c r="I236" s="154">
        <f>'[14]Daily Roster'!$I236</f>
        <v>0</v>
      </c>
      <c r="J236" s="154">
        <f>'[14]Daily Roster'!$J236</f>
        <v>0</v>
      </c>
      <c r="K236" s="154">
        <f>'[14]Daily Roster'!$K236</f>
        <v>0</v>
      </c>
      <c r="L236" s="154" t="str">
        <f>'[14]Daily Roster'!$L236</f>
        <v>qq</v>
      </c>
      <c r="M236" s="155">
        <f>'[14]Daily Roster'!$M236</f>
        <v>0</v>
      </c>
      <c r="N236" s="155">
        <f>'[14]Daily Roster'!$N236</f>
        <v>0</v>
      </c>
      <c r="O236" s="155" t="str">
        <f>'[14]Daily Roster'!$O236</f>
        <v>Mohammed</v>
      </c>
      <c r="P236" s="155" t="str">
        <f>'[14]Daily Roster'!$P236</f>
        <v>Meghana</v>
      </c>
      <c r="Q236" s="155">
        <f>'[14]Daily Roster'!$Q236</f>
        <v>0</v>
      </c>
      <c r="R236" s="155" t="str">
        <f>'[14]Daily Roster'!$R236</f>
        <v>qq</v>
      </c>
      <c r="S236" s="155">
        <f>'[14]Daily Roster'!$S236</f>
        <v>0</v>
      </c>
      <c r="T236" s="155">
        <f>'[14]Daily Roster'!$T236</f>
        <v>0</v>
      </c>
      <c r="U236" s="155">
        <f>'[14]Daily Roster'!$U236</f>
        <v>0</v>
      </c>
      <c r="V236" s="155">
        <f>'[14]Daily Roster'!$V236</f>
        <v>0</v>
      </c>
      <c r="W236" s="155">
        <f>'[14]Daily Roster'!$W236</f>
        <v>0</v>
      </c>
      <c r="X236" s="155">
        <f>'[14]Daily Roster'!$X236</f>
        <v>0</v>
      </c>
      <c r="Y236" s="155">
        <f>'[14]Daily Roster'!$Y236</f>
        <v>0</v>
      </c>
      <c r="Z236" s="155">
        <f>'[14]Daily Roster'!$Z236</f>
        <v>0</v>
      </c>
    </row>
    <row r="237" spans="1:26" x14ac:dyDescent="0.3">
      <c r="A237" s="149">
        <v>43795</v>
      </c>
      <c r="B237" t="s">
        <v>1</v>
      </c>
      <c r="C237" s="154">
        <f>'[14]Daily Roster'!$C237</f>
        <v>0</v>
      </c>
      <c r="D237" s="154">
        <f>'[14]Daily Roster'!$D237</f>
        <v>0</v>
      </c>
      <c r="E237" s="154">
        <f>'[14]Daily Roster'!$E237</f>
        <v>0</v>
      </c>
      <c r="F237" s="154">
        <f>'[14]Daily Roster'!$F237</f>
        <v>0</v>
      </c>
      <c r="G237" s="154" t="str">
        <f>'[14]Daily Roster'!$G237</f>
        <v>qq</v>
      </c>
      <c r="H237" s="154">
        <f>'[14]Daily Roster'!$H237</f>
        <v>0</v>
      </c>
      <c r="I237" s="154">
        <f>'[14]Daily Roster'!$I237</f>
        <v>0</v>
      </c>
      <c r="J237" s="154">
        <f>'[14]Daily Roster'!$J237</f>
        <v>0</v>
      </c>
      <c r="K237" s="154">
        <f>'[14]Daily Roster'!$K237</f>
        <v>0</v>
      </c>
      <c r="L237" s="154" t="str">
        <f>'[14]Daily Roster'!$L237</f>
        <v>qq</v>
      </c>
      <c r="M237" s="155">
        <f>'[14]Daily Roster'!$M237</f>
        <v>0</v>
      </c>
      <c r="N237" s="155">
        <f>'[14]Daily Roster'!$N237</f>
        <v>0</v>
      </c>
      <c r="O237" s="155" t="str">
        <f>'[14]Daily Roster'!$O237</f>
        <v>Mohammed</v>
      </c>
      <c r="P237" s="155" t="str">
        <f>'[14]Daily Roster'!$P237</f>
        <v>Meghana</v>
      </c>
      <c r="Q237" s="155">
        <f>'[14]Daily Roster'!$Q237</f>
        <v>0</v>
      </c>
      <c r="R237" s="155" t="str">
        <f>'[14]Daily Roster'!$R237</f>
        <v>qq</v>
      </c>
      <c r="S237" s="155">
        <f>'[14]Daily Roster'!$S237</f>
        <v>0</v>
      </c>
      <c r="T237" s="155">
        <f>'[14]Daily Roster'!$T237</f>
        <v>0</v>
      </c>
      <c r="U237" s="155">
        <f>'[14]Daily Roster'!$U237</f>
        <v>0</v>
      </c>
      <c r="V237" s="155">
        <f>'[14]Daily Roster'!$V237</f>
        <v>0</v>
      </c>
      <c r="W237" s="155">
        <f>'[14]Daily Roster'!$W237</f>
        <v>0</v>
      </c>
      <c r="X237" s="155">
        <f>'[14]Daily Roster'!$X237</f>
        <v>0</v>
      </c>
      <c r="Y237" s="155">
        <f>'[14]Daily Roster'!$Y237</f>
        <v>0</v>
      </c>
      <c r="Z237" s="155">
        <f>'[14]Daily Roster'!$Z237</f>
        <v>0</v>
      </c>
    </row>
    <row r="238" spans="1:26" x14ac:dyDescent="0.3">
      <c r="A238" s="149">
        <v>43796</v>
      </c>
      <c r="B238" t="s">
        <v>2</v>
      </c>
      <c r="C238" s="154">
        <f>'[14]Daily Roster'!$C238</f>
        <v>0</v>
      </c>
      <c r="D238" s="154">
        <f>'[14]Daily Roster'!$D238</f>
        <v>0</v>
      </c>
      <c r="E238" s="154">
        <f>'[14]Daily Roster'!$E238</f>
        <v>0</v>
      </c>
      <c r="F238" s="154">
        <f>'[14]Daily Roster'!$F238</f>
        <v>0</v>
      </c>
      <c r="G238" s="154" t="str">
        <f>'[14]Daily Roster'!$G238</f>
        <v>qq</v>
      </c>
      <c r="H238" s="154">
        <f>'[14]Daily Roster'!$H238</f>
        <v>0</v>
      </c>
      <c r="I238" s="154">
        <f>'[14]Daily Roster'!$I238</f>
        <v>0</v>
      </c>
      <c r="J238" s="154">
        <f>'[14]Daily Roster'!$J238</f>
        <v>0</v>
      </c>
      <c r="K238" s="154">
        <f>'[14]Daily Roster'!$K238</f>
        <v>0</v>
      </c>
      <c r="L238" s="154" t="str">
        <f>'[14]Daily Roster'!$L238</f>
        <v>qq</v>
      </c>
      <c r="M238" s="155">
        <f>'[14]Daily Roster'!$M238</f>
        <v>0</v>
      </c>
      <c r="N238" s="155">
        <f>'[14]Daily Roster'!$N238</f>
        <v>0</v>
      </c>
      <c r="O238" s="155" t="str">
        <f>'[14]Daily Roster'!$O238</f>
        <v>Mohammed</v>
      </c>
      <c r="P238" s="155" t="str">
        <f>'[14]Daily Roster'!$P238</f>
        <v>Meghana</v>
      </c>
      <c r="Q238" s="155">
        <f>'[14]Daily Roster'!$Q238</f>
        <v>0</v>
      </c>
      <c r="R238" s="155" t="str">
        <f>'[14]Daily Roster'!$R238</f>
        <v>Phuong</v>
      </c>
      <c r="S238" s="155">
        <f>'[14]Daily Roster'!$S238</f>
        <v>0</v>
      </c>
      <c r="T238" s="155">
        <f>'[14]Daily Roster'!$T238</f>
        <v>0</v>
      </c>
      <c r="U238" s="155">
        <f>'[14]Daily Roster'!$U238</f>
        <v>0</v>
      </c>
      <c r="V238" s="155">
        <f>'[14]Daily Roster'!$V238</f>
        <v>0</v>
      </c>
      <c r="W238" s="155">
        <f>'[14]Daily Roster'!$W238</f>
        <v>0</v>
      </c>
      <c r="X238" s="155">
        <f>'[14]Daily Roster'!$X238</f>
        <v>0</v>
      </c>
      <c r="Y238" s="155">
        <f>'[14]Daily Roster'!$Y238</f>
        <v>0</v>
      </c>
      <c r="Z238" s="155">
        <f>'[14]Daily Roster'!$Z238</f>
        <v>0</v>
      </c>
    </row>
    <row r="239" spans="1:26" x14ac:dyDescent="0.3">
      <c r="A239" s="149">
        <v>43797</v>
      </c>
      <c r="B239" t="s">
        <v>3</v>
      </c>
      <c r="C239" s="154">
        <f>'[14]Daily Roster'!$C239</f>
        <v>0</v>
      </c>
      <c r="D239" s="154">
        <f>'[14]Daily Roster'!$D239</f>
        <v>0</v>
      </c>
      <c r="E239" s="154">
        <f>'[14]Daily Roster'!$E239</f>
        <v>0</v>
      </c>
      <c r="F239" s="154">
        <f>'[14]Daily Roster'!$F239</f>
        <v>0</v>
      </c>
      <c r="G239" s="154" t="str">
        <f>'[14]Daily Roster'!$G239</f>
        <v>qq</v>
      </c>
      <c r="H239" s="154">
        <f>'[14]Daily Roster'!$H239</f>
        <v>0</v>
      </c>
      <c r="I239" s="154">
        <f>'[14]Daily Roster'!$I239</f>
        <v>0</v>
      </c>
      <c r="J239" s="154">
        <f>'[14]Daily Roster'!$J239</f>
        <v>0</v>
      </c>
      <c r="K239" s="154">
        <f>'[14]Daily Roster'!$K239</f>
        <v>0</v>
      </c>
      <c r="L239" s="154" t="str">
        <f>'[14]Daily Roster'!$L239</f>
        <v>qq</v>
      </c>
      <c r="M239" s="155">
        <f>'[14]Daily Roster'!$M239</f>
        <v>0</v>
      </c>
      <c r="N239" s="155">
        <f>'[14]Daily Roster'!$N239</f>
        <v>0</v>
      </c>
      <c r="O239" s="155" t="str">
        <f>'[14]Daily Roster'!$O239</f>
        <v>Mohammed</v>
      </c>
      <c r="P239" s="155" t="str">
        <f>'[14]Daily Roster'!$P239</f>
        <v>Meghana</v>
      </c>
      <c r="Q239" s="155">
        <f>'[14]Daily Roster'!$Q239</f>
        <v>0</v>
      </c>
      <c r="R239" s="155" t="str">
        <f>'[14]Daily Roster'!$R239</f>
        <v>Phuong</v>
      </c>
      <c r="S239" s="155">
        <f>'[14]Daily Roster'!$S239</f>
        <v>0</v>
      </c>
      <c r="T239" s="155">
        <f>'[14]Daily Roster'!$T239</f>
        <v>0</v>
      </c>
      <c r="U239" s="155">
        <f>'[14]Daily Roster'!$U239</f>
        <v>0</v>
      </c>
      <c r="V239" s="155">
        <f>'[14]Daily Roster'!$V239</f>
        <v>0</v>
      </c>
      <c r="W239" s="155">
        <f>'[14]Daily Roster'!$W239</f>
        <v>0</v>
      </c>
      <c r="X239" s="155">
        <f>'[14]Daily Roster'!$X239</f>
        <v>0</v>
      </c>
      <c r="Y239" s="155">
        <f>'[14]Daily Roster'!$Y239</f>
        <v>0</v>
      </c>
      <c r="Z239" s="155">
        <f>'[14]Daily Roster'!$Z239</f>
        <v>0</v>
      </c>
    </row>
    <row r="240" spans="1:26" x14ac:dyDescent="0.3">
      <c r="A240" s="149">
        <v>43798</v>
      </c>
      <c r="B240" t="s">
        <v>4</v>
      </c>
      <c r="C240" s="154">
        <f>'[14]Daily Roster'!$C240</f>
        <v>0</v>
      </c>
      <c r="D240" s="154">
        <f>'[14]Daily Roster'!$D240</f>
        <v>0</v>
      </c>
      <c r="E240" s="154">
        <f>'[14]Daily Roster'!$E240</f>
        <v>0</v>
      </c>
      <c r="F240" s="154">
        <f>'[14]Daily Roster'!$F240</f>
        <v>0</v>
      </c>
      <c r="G240" s="154" t="str">
        <f>'[14]Daily Roster'!$G240</f>
        <v>qq</v>
      </c>
      <c r="H240" s="154">
        <f>'[14]Daily Roster'!$H240</f>
        <v>0</v>
      </c>
      <c r="I240" s="154">
        <f>'[14]Daily Roster'!$I240</f>
        <v>0</v>
      </c>
      <c r="J240" s="154">
        <f>'[14]Daily Roster'!$J240</f>
        <v>0</v>
      </c>
      <c r="K240" s="154">
        <f>'[14]Daily Roster'!$K240</f>
        <v>0</v>
      </c>
      <c r="L240" s="154" t="str">
        <f>'[14]Daily Roster'!$L240</f>
        <v>qq</v>
      </c>
      <c r="M240" s="155">
        <f>'[14]Daily Roster'!$M240</f>
        <v>0</v>
      </c>
      <c r="N240" s="155">
        <f>'[14]Daily Roster'!$N240</f>
        <v>0</v>
      </c>
      <c r="O240" s="155" t="str">
        <f>'[14]Daily Roster'!$O240</f>
        <v>Mohammed</v>
      </c>
      <c r="P240" s="155" t="str">
        <f>'[14]Daily Roster'!$P240</f>
        <v>Meghana</v>
      </c>
      <c r="Q240" s="155">
        <f>'[14]Daily Roster'!$Q240</f>
        <v>0</v>
      </c>
      <c r="R240" s="155" t="str">
        <f>'[14]Daily Roster'!$R240</f>
        <v>Phuong</v>
      </c>
      <c r="S240" s="155">
        <f>'[14]Daily Roster'!$S240</f>
        <v>0</v>
      </c>
      <c r="T240" s="155">
        <f>'[14]Daily Roster'!$T240</f>
        <v>0</v>
      </c>
      <c r="U240" s="155">
        <f>'[14]Daily Roster'!$U240</f>
        <v>0</v>
      </c>
      <c r="V240" s="155">
        <f>'[14]Daily Roster'!$V240</f>
        <v>0</v>
      </c>
      <c r="W240" s="155">
        <f>'[14]Daily Roster'!$W240</f>
        <v>0</v>
      </c>
      <c r="X240" s="155">
        <f>'[14]Daily Roster'!$X240</f>
        <v>0</v>
      </c>
      <c r="Y240" s="155">
        <f>'[14]Daily Roster'!$Y240</f>
        <v>0</v>
      </c>
      <c r="Z240" s="155">
        <f>'[14]Daily Roster'!$Z240</f>
        <v>0</v>
      </c>
    </row>
    <row r="241" spans="1:26" x14ac:dyDescent="0.3">
      <c r="A241" s="149">
        <v>43801</v>
      </c>
      <c r="B241" t="s">
        <v>5</v>
      </c>
      <c r="C241" s="154">
        <f>'[14]Daily Roster'!$C241</f>
        <v>0</v>
      </c>
      <c r="D241" s="154">
        <f>'[14]Daily Roster'!$D241</f>
        <v>0</v>
      </c>
      <c r="E241" s="154">
        <f>'[14]Daily Roster'!$E241</f>
        <v>0</v>
      </c>
      <c r="F241" s="154">
        <f>'[14]Daily Roster'!$F241</f>
        <v>0</v>
      </c>
      <c r="G241" s="154" t="str">
        <f>'[14]Daily Roster'!$G241</f>
        <v>qq</v>
      </c>
      <c r="H241" s="154">
        <f>'[14]Daily Roster'!$H241</f>
        <v>0</v>
      </c>
      <c r="I241" s="154">
        <f>'[14]Daily Roster'!$I241</f>
        <v>0</v>
      </c>
      <c r="J241" s="154">
        <f>'[14]Daily Roster'!$J241</f>
        <v>0</v>
      </c>
      <c r="K241" s="154">
        <f>'[14]Daily Roster'!$K241</f>
        <v>0</v>
      </c>
      <c r="L241" s="154" t="str">
        <f>'[14]Daily Roster'!$L241</f>
        <v>qq</v>
      </c>
      <c r="M241" s="155">
        <f>'[14]Daily Roster'!$M241</f>
        <v>0</v>
      </c>
      <c r="N241" s="155">
        <f>'[14]Daily Roster'!$N241</f>
        <v>0</v>
      </c>
      <c r="O241" s="155" t="str">
        <f>'[14]Daily Roster'!$O241</f>
        <v>Mohammed</v>
      </c>
      <c r="P241" s="155" t="str">
        <f>'[14]Daily Roster'!$P241</f>
        <v>Meghana</v>
      </c>
      <c r="Q241" s="155">
        <f>'[14]Daily Roster'!$Q241</f>
        <v>0</v>
      </c>
      <c r="R241" s="155" t="str">
        <f>'[14]Daily Roster'!$R241</f>
        <v>qq</v>
      </c>
      <c r="S241" s="155">
        <f>'[14]Daily Roster'!$S241</f>
        <v>0</v>
      </c>
      <c r="T241" s="155">
        <f>'[14]Daily Roster'!$T241</f>
        <v>0</v>
      </c>
      <c r="U241" s="155">
        <f>'[14]Daily Roster'!$U241</f>
        <v>0</v>
      </c>
      <c r="V241" s="155">
        <f>'[14]Daily Roster'!$V241</f>
        <v>0</v>
      </c>
      <c r="W241" s="155">
        <f>'[14]Daily Roster'!$W241</f>
        <v>0</v>
      </c>
      <c r="X241" s="155">
        <f>'[14]Daily Roster'!$X241</f>
        <v>0</v>
      </c>
      <c r="Y241" s="155">
        <f>'[14]Daily Roster'!$Y241</f>
        <v>0</v>
      </c>
      <c r="Z241" s="155">
        <f>'[14]Daily Roster'!$Z241</f>
        <v>0</v>
      </c>
    </row>
    <row r="242" spans="1:26" x14ac:dyDescent="0.3">
      <c r="A242" s="149">
        <v>43802</v>
      </c>
      <c r="B242" t="s">
        <v>1</v>
      </c>
      <c r="C242" s="154">
        <f>'[14]Daily Roster'!$C242</f>
        <v>0</v>
      </c>
      <c r="D242" s="154">
        <f>'[14]Daily Roster'!$D242</f>
        <v>0</v>
      </c>
      <c r="E242" s="154">
        <f>'[14]Daily Roster'!$E242</f>
        <v>0</v>
      </c>
      <c r="F242" s="154">
        <f>'[14]Daily Roster'!$F242</f>
        <v>0</v>
      </c>
      <c r="G242" s="154" t="str">
        <f>'[14]Daily Roster'!$G242</f>
        <v>qq</v>
      </c>
      <c r="H242" s="154">
        <f>'[14]Daily Roster'!$H242</f>
        <v>0</v>
      </c>
      <c r="I242" s="154">
        <f>'[14]Daily Roster'!$I242</f>
        <v>0</v>
      </c>
      <c r="J242" s="154" t="str">
        <f>'[14]Daily Roster'!$J242</f>
        <v>Anish</v>
      </c>
      <c r="K242" s="154">
        <f>'[14]Daily Roster'!$K242</f>
        <v>0</v>
      </c>
      <c r="L242" s="154" t="str">
        <f>'[14]Daily Roster'!$L242</f>
        <v>qq</v>
      </c>
      <c r="M242" s="155">
        <f>'[14]Daily Roster'!$M242</f>
        <v>0</v>
      </c>
      <c r="N242" s="155">
        <f>'[14]Daily Roster'!$N242</f>
        <v>0</v>
      </c>
      <c r="O242" s="155" t="str">
        <f>'[14]Daily Roster'!$O242</f>
        <v>Mohammed</v>
      </c>
      <c r="P242" s="155" t="str">
        <f>'[14]Daily Roster'!$P242</f>
        <v>Meghana</v>
      </c>
      <c r="Q242" s="155">
        <f>'[14]Daily Roster'!$Q242</f>
        <v>0</v>
      </c>
      <c r="R242" s="155" t="str">
        <f>'[14]Daily Roster'!$R242</f>
        <v>qq</v>
      </c>
      <c r="S242" s="155">
        <f>'[14]Daily Roster'!$S242</f>
        <v>0</v>
      </c>
      <c r="T242" s="155">
        <f>'[14]Daily Roster'!$T242</f>
        <v>0</v>
      </c>
      <c r="U242" s="155">
        <f>'[14]Daily Roster'!$U242</f>
        <v>0</v>
      </c>
      <c r="V242" s="155">
        <f>'[14]Daily Roster'!$V242</f>
        <v>0</v>
      </c>
      <c r="W242" s="155">
        <f>'[14]Daily Roster'!$W242</f>
        <v>0</v>
      </c>
      <c r="X242" s="155">
        <f>'[14]Daily Roster'!$X242</f>
        <v>0</v>
      </c>
      <c r="Y242" s="155">
        <f>'[14]Daily Roster'!$Y242</f>
        <v>0</v>
      </c>
      <c r="Z242" s="155">
        <f>'[14]Daily Roster'!$Z242</f>
        <v>0</v>
      </c>
    </row>
    <row r="243" spans="1:26" x14ac:dyDescent="0.3">
      <c r="A243" s="149">
        <v>43803</v>
      </c>
      <c r="B243" t="s">
        <v>2</v>
      </c>
      <c r="C243" s="154">
        <f>'[14]Daily Roster'!$C243</f>
        <v>0</v>
      </c>
      <c r="D243" s="154">
        <f>'[14]Daily Roster'!$D243</f>
        <v>0</v>
      </c>
      <c r="E243" s="154">
        <f>'[14]Daily Roster'!$E243</f>
        <v>0</v>
      </c>
      <c r="F243" s="154">
        <f>'[14]Daily Roster'!$F243</f>
        <v>0</v>
      </c>
      <c r="G243" s="154" t="str">
        <f>'[14]Daily Roster'!$G243</f>
        <v>qq</v>
      </c>
      <c r="H243" s="154">
        <f>'[14]Daily Roster'!$H243</f>
        <v>0</v>
      </c>
      <c r="I243" s="154">
        <f>'[14]Daily Roster'!$I243</f>
        <v>0</v>
      </c>
      <c r="J243" s="154" t="str">
        <f>'[14]Daily Roster'!$J243</f>
        <v>Anish</v>
      </c>
      <c r="K243" s="154">
        <f>'[14]Daily Roster'!$K243</f>
        <v>0</v>
      </c>
      <c r="L243" s="154" t="str">
        <f>'[14]Daily Roster'!$L243</f>
        <v>qq</v>
      </c>
      <c r="M243" s="155">
        <f>'[14]Daily Roster'!$M243</f>
        <v>0</v>
      </c>
      <c r="N243" s="155">
        <f>'[14]Daily Roster'!$N243</f>
        <v>0</v>
      </c>
      <c r="O243" s="155" t="str">
        <f>'[14]Daily Roster'!$O243</f>
        <v>Mohammed</v>
      </c>
      <c r="P243" s="155" t="str">
        <f>'[14]Daily Roster'!$P243</f>
        <v>Meghana</v>
      </c>
      <c r="Q243" s="155">
        <f>'[14]Daily Roster'!$Q243</f>
        <v>0</v>
      </c>
      <c r="R243" s="155" t="str">
        <f>'[14]Daily Roster'!$R243</f>
        <v>Phuong</v>
      </c>
      <c r="S243" s="155">
        <f>'[14]Daily Roster'!$S243</f>
        <v>0</v>
      </c>
      <c r="T243" s="155">
        <f>'[14]Daily Roster'!$T243</f>
        <v>0</v>
      </c>
      <c r="U243" s="155">
        <f>'[14]Daily Roster'!$U243</f>
        <v>0</v>
      </c>
      <c r="V243" s="155">
        <f>'[14]Daily Roster'!$V243</f>
        <v>0</v>
      </c>
      <c r="W243" s="155">
        <f>'[14]Daily Roster'!$W243</f>
        <v>0</v>
      </c>
      <c r="X243" s="155">
        <f>'[14]Daily Roster'!$X243</f>
        <v>0</v>
      </c>
      <c r="Y243" s="155">
        <f>'[14]Daily Roster'!$Y243</f>
        <v>0</v>
      </c>
      <c r="Z243" s="155">
        <f>'[14]Daily Roster'!$Z243</f>
        <v>0</v>
      </c>
    </row>
    <row r="244" spans="1:26" x14ac:dyDescent="0.3">
      <c r="A244" s="149">
        <v>43804</v>
      </c>
      <c r="B244" t="s">
        <v>3</v>
      </c>
      <c r="C244" s="154">
        <f>'[14]Daily Roster'!$C244</f>
        <v>0</v>
      </c>
      <c r="D244" s="154">
        <f>'[14]Daily Roster'!$D244</f>
        <v>0</v>
      </c>
      <c r="E244" s="154">
        <f>'[14]Daily Roster'!$E244</f>
        <v>0</v>
      </c>
      <c r="F244" s="154">
        <f>'[14]Daily Roster'!$F244</f>
        <v>0</v>
      </c>
      <c r="G244" s="154" t="str">
        <f>'[14]Daily Roster'!$G244</f>
        <v>qq</v>
      </c>
      <c r="H244" s="154">
        <f>'[14]Daily Roster'!$H244</f>
        <v>0</v>
      </c>
      <c r="I244" s="154">
        <f>'[14]Daily Roster'!$I244</f>
        <v>0</v>
      </c>
      <c r="J244" s="154" t="str">
        <f>'[14]Daily Roster'!$J244</f>
        <v>Anish</v>
      </c>
      <c r="K244" s="154">
        <f>'[14]Daily Roster'!$K244</f>
        <v>0</v>
      </c>
      <c r="L244" s="154" t="str">
        <f>'[14]Daily Roster'!$L244</f>
        <v>qq</v>
      </c>
      <c r="M244" s="155">
        <f>'[14]Daily Roster'!$M244</f>
        <v>0</v>
      </c>
      <c r="N244" s="155">
        <f>'[14]Daily Roster'!$N244</f>
        <v>0</v>
      </c>
      <c r="O244" s="155" t="str">
        <f>'[14]Daily Roster'!$O244</f>
        <v>Mohammed</v>
      </c>
      <c r="P244" s="155" t="str">
        <f>'[14]Daily Roster'!$P244</f>
        <v>Meghana</v>
      </c>
      <c r="Q244" s="155">
        <f>'[14]Daily Roster'!$Q244</f>
        <v>0</v>
      </c>
      <c r="R244" s="155" t="str">
        <f>'[14]Daily Roster'!$R244</f>
        <v>Phuong</v>
      </c>
      <c r="S244" s="155">
        <f>'[14]Daily Roster'!$S244</f>
        <v>0</v>
      </c>
      <c r="T244" s="155">
        <f>'[14]Daily Roster'!$T244</f>
        <v>0</v>
      </c>
      <c r="U244" s="155">
        <f>'[14]Daily Roster'!$U244</f>
        <v>0</v>
      </c>
      <c r="V244" s="155">
        <f>'[14]Daily Roster'!$V244</f>
        <v>0</v>
      </c>
      <c r="W244" s="155">
        <f>'[14]Daily Roster'!$W244</f>
        <v>0</v>
      </c>
      <c r="X244" s="155">
        <f>'[14]Daily Roster'!$X244</f>
        <v>0</v>
      </c>
      <c r="Y244" s="155">
        <f>'[14]Daily Roster'!$Y244</f>
        <v>0</v>
      </c>
      <c r="Z244" s="155">
        <f>'[14]Daily Roster'!$Z244</f>
        <v>0</v>
      </c>
    </row>
    <row r="245" spans="1:26" x14ac:dyDescent="0.3">
      <c r="A245" s="149">
        <v>43805</v>
      </c>
      <c r="B245" t="s">
        <v>4</v>
      </c>
      <c r="C245" s="154">
        <f>'[14]Daily Roster'!$C245</f>
        <v>0</v>
      </c>
      <c r="D245" s="154">
        <f>'[14]Daily Roster'!$D245</f>
        <v>0</v>
      </c>
      <c r="E245" s="154">
        <f>'[14]Daily Roster'!$E245</f>
        <v>0</v>
      </c>
      <c r="F245" s="154">
        <f>'[14]Daily Roster'!$F245</f>
        <v>0</v>
      </c>
      <c r="G245" s="154" t="str">
        <f>'[14]Daily Roster'!$G245</f>
        <v>qq</v>
      </c>
      <c r="H245" s="154">
        <f>'[14]Daily Roster'!$H245</f>
        <v>0</v>
      </c>
      <c r="I245" s="154">
        <f>'[14]Daily Roster'!$I245</f>
        <v>0</v>
      </c>
      <c r="J245" s="154" t="str">
        <f>'[14]Daily Roster'!$J245</f>
        <v>Anish</v>
      </c>
      <c r="K245" s="154">
        <f>'[14]Daily Roster'!$K245</f>
        <v>0</v>
      </c>
      <c r="L245" s="154" t="str">
        <f>'[14]Daily Roster'!$L245</f>
        <v>qq</v>
      </c>
      <c r="M245" s="155">
        <f>'[14]Daily Roster'!$M245</f>
        <v>0</v>
      </c>
      <c r="N245" s="155">
        <f>'[14]Daily Roster'!$N245</f>
        <v>0</v>
      </c>
      <c r="O245" s="155" t="str">
        <f>'[14]Daily Roster'!$O245</f>
        <v>Mohammed</v>
      </c>
      <c r="P245" s="155" t="str">
        <f>'[14]Daily Roster'!$P245</f>
        <v>Meghana</v>
      </c>
      <c r="Q245" s="155">
        <f>'[14]Daily Roster'!$Q245</f>
        <v>0</v>
      </c>
      <c r="R245" s="155" t="str">
        <f>'[14]Daily Roster'!$R245</f>
        <v>Phuong</v>
      </c>
      <c r="S245" s="155">
        <f>'[14]Daily Roster'!$S245</f>
        <v>0</v>
      </c>
      <c r="T245" s="155">
        <f>'[14]Daily Roster'!$T245</f>
        <v>0</v>
      </c>
      <c r="U245" s="155">
        <f>'[14]Daily Roster'!$U245</f>
        <v>0</v>
      </c>
      <c r="V245" s="155">
        <f>'[14]Daily Roster'!$V245</f>
        <v>0</v>
      </c>
      <c r="W245" s="155">
        <f>'[14]Daily Roster'!$W245</f>
        <v>0</v>
      </c>
      <c r="X245" s="155">
        <f>'[14]Daily Roster'!$X245</f>
        <v>0</v>
      </c>
      <c r="Y245" s="155">
        <f>'[14]Daily Roster'!$Y245</f>
        <v>0</v>
      </c>
      <c r="Z245" s="155">
        <f>'[14]Daily Roster'!$Z245</f>
        <v>0</v>
      </c>
    </row>
    <row r="246" spans="1:26" x14ac:dyDescent="0.3">
      <c r="A246" s="149">
        <v>43808</v>
      </c>
      <c r="B246" t="s">
        <v>5</v>
      </c>
      <c r="C246" s="154">
        <f>'[14]Daily Roster'!$C246</f>
        <v>0</v>
      </c>
      <c r="D246" s="154">
        <f>'[14]Daily Roster'!$D246</f>
        <v>0</v>
      </c>
      <c r="E246" s="154">
        <f>'[14]Daily Roster'!$E246</f>
        <v>0</v>
      </c>
      <c r="F246" s="154">
        <f>'[14]Daily Roster'!$F246</f>
        <v>0</v>
      </c>
      <c r="G246" s="154" t="str">
        <f>'[14]Daily Roster'!$G246</f>
        <v>qq</v>
      </c>
      <c r="H246" s="154">
        <f>'[14]Daily Roster'!$H246</f>
        <v>0</v>
      </c>
      <c r="I246" s="154">
        <f>'[14]Daily Roster'!$I246</f>
        <v>0</v>
      </c>
      <c r="J246" s="154">
        <f>'[14]Daily Roster'!$J246</f>
        <v>0</v>
      </c>
      <c r="K246" s="154">
        <f>'[14]Daily Roster'!$K246</f>
        <v>0</v>
      </c>
      <c r="L246" s="154" t="str">
        <f>'[14]Daily Roster'!$L246</f>
        <v>qq</v>
      </c>
      <c r="M246" s="155">
        <f>'[14]Daily Roster'!$M246</f>
        <v>0</v>
      </c>
      <c r="N246" s="155">
        <f>'[14]Daily Roster'!$N246</f>
        <v>0</v>
      </c>
      <c r="O246" s="155" t="str">
        <f>'[14]Daily Roster'!$O246</f>
        <v>Mohammed</v>
      </c>
      <c r="P246" s="155" t="str">
        <f>'[14]Daily Roster'!$P246</f>
        <v>Meghana</v>
      </c>
      <c r="Q246" s="155">
        <f>'[14]Daily Roster'!$Q246</f>
        <v>0</v>
      </c>
      <c r="R246" s="155" t="str">
        <f>'[14]Daily Roster'!$R246</f>
        <v>qq</v>
      </c>
      <c r="S246" s="155">
        <f>'[14]Daily Roster'!$S246</f>
        <v>0</v>
      </c>
      <c r="T246" s="155">
        <f>'[14]Daily Roster'!$T246</f>
        <v>0</v>
      </c>
      <c r="U246" s="155">
        <f>'[14]Daily Roster'!$U246</f>
        <v>0</v>
      </c>
      <c r="V246" s="155">
        <f>'[14]Daily Roster'!$V246</f>
        <v>0</v>
      </c>
      <c r="W246" s="155">
        <f>'[14]Daily Roster'!$W246</f>
        <v>0</v>
      </c>
      <c r="X246" s="155">
        <f>'[14]Daily Roster'!$X246</f>
        <v>0</v>
      </c>
      <c r="Y246" s="155">
        <f>'[14]Daily Roster'!$Y246</f>
        <v>0</v>
      </c>
      <c r="Z246" s="155">
        <f>'[14]Daily Roster'!$Z246</f>
        <v>0</v>
      </c>
    </row>
    <row r="247" spans="1:26" x14ac:dyDescent="0.3">
      <c r="A247" s="149">
        <v>43809</v>
      </c>
      <c r="B247" t="s">
        <v>1</v>
      </c>
      <c r="C247" s="154">
        <f>'[14]Daily Roster'!$C247</f>
        <v>0</v>
      </c>
      <c r="D247" s="154">
        <f>'[14]Daily Roster'!$D247</f>
        <v>0</v>
      </c>
      <c r="E247" s="154">
        <f>'[14]Daily Roster'!$E247</f>
        <v>0</v>
      </c>
      <c r="F247" s="154">
        <f>'[14]Daily Roster'!$F247</f>
        <v>0</v>
      </c>
      <c r="G247" s="154" t="str">
        <f>'[14]Daily Roster'!$G247</f>
        <v>qq</v>
      </c>
      <c r="H247" s="154">
        <f>'[14]Daily Roster'!$H247</f>
        <v>0</v>
      </c>
      <c r="I247" s="154">
        <f>'[14]Daily Roster'!$I247</f>
        <v>0</v>
      </c>
      <c r="J247" s="154">
        <f>'[14]Daily Roster'!$J247</f>
        <v>0</v>
      </c>
      <c r="K247" s="154">
        <f>'[14]Daily Roster'!$K247</f>
        <v>0</v>
      </c>
      <c r="L247" s="154" t="str">
        <f>'[14]Daily Roster'!$L247</f>
        <v>qq</v>
      </c>
      <c r="M247" s="155">
        <f>'[14]Daily Roster'!$M247</f>
        <v>0</v>
      </c>
      <c r="N247" s="155">
        <f>'[14]Daily Roster'!$N247</f>
        <v>0</v>
      </c>
      <c r="O247" s="155" t="str">
        <f>'[14]Daily Roster'!$O247</f>
        <v>Mohammed</v>
      </c>
      <c r="P247" s="155" t="str">
        <f>'[14]Daily Roster'!$P247</f>
        <v>Meghana</v>
      </c>
      <c r="Q247" s="155">
        <f>'[14]Daily Roster'!$Q247</f>
        <v>0</v>
      </c>
      <c r="R247" s="155" t="str">
        <f>'[14]Daily Roster'!$R247</f>
        <v>qq</v>
      </c>
      <c r="S247" s="155">
        <f>'[14]Daily Roster'!$S247</f>
        <v>0</v>
      </c>
      <c r="T247" s="155">
        <f>'[14]Daily Roster'!$T247</f>
        <v>0</v>
      </c>
      <c r="U247" s="155">
        <f>'[14]Daily Roster'!$U247</f>
        <v>0</v>
      </c>
      <c r="V247" s="155">
        <f>'[14]Daily Roster'!$V247</f>
        <v>0</v>
      </c>
      <c r="W247" s="155">
        <f>'[14]Daily Roster'!$W247</f>
        <v>0</v>
      </c>
      <c r="X247" s="155">
        <f>'[14]Daily Roster'!$X247</f>
        <v>0</v>
      </c>
      <c r="Y247" s="155">
        <f>'[14]Daily Roster'!$Y247</f>
        <v>0</v>
      </c>
      <c r="Z247" s="155">
        <f>'[14]Daily Roster'!$Z247</f>
        <v>0</v>
      </c>
    </row>
    <row r="248" spans="1:26" x14ac:dyDescent="0.3">
      <c r="A248" s="149">
        <v>43810</v>
      </c>
      <c r="B248" t="s">
        <v>2</v>
      </c>
      <c r="C248" s="154">
        <f>'[14]Daily Roster'!$C248</f>
        <v>0</v>
      </c>
      <c r="D248" s="154">
        <f>'[14]Daily Roster'!$D248</f>
        <v>0</v>
      </c>
      <c r="E248" s="154">
        <f>'[14]Daily Roster'!$E248</f>
        <v>0</v>
      </c>
      <c r="F248" s="154">
        <f>'[14]Daily Roster'!$F248</f>
        <v>0</v>
      </c>
      <c r="G248" s="154" t="str">
        <f>'[14]Daily Roster'!$G248</f>
        <v>qq</v>
      </c>
      <c r="H248" s="154">
        <f>'[14]Daily Roster'!$H248</f>
        <v>0</v>
      </c>
      <c r="I248" s="154">
        <f>'[14]Daily Roster'!$I248</f>
        <v>0</v>
      </c>
      <c r="J248" s="154">
        <f>'[14]Daily Roster'!$J248</f>
        <v>0</v>
      </c>
      <c r="K248" s="154">
        <f>'[14]Daily Roster'!$K248</f>
        <v>0</v>
      </c>
      <c r="L248" s="154" t="str">
        <f>'[14]Daily Roster'!$L248</f>
        <v>qq</v>
      </c>
      <c r="M248" s="155">
        <f>'[14]Daily Roster'!$M248</f>
        <v>0</v>
      </c>
      <c r="N248" s="155">
        <f>'[14]Daily Roster'!$N248</f>
        <v>0</v>
      </c>
      <c r="O248" s="155" t="str">
        <f>'[14]Daily Roster'!$O248</f>
        <v>Mohammed</v>
      </c>
      <c r="P248" s="155" t="str">
        <f>'[14]Daily Roster'!$P248</f>
        <v>Meghana</v>
      </c>
      <c r="Q248" s="155">
        <f>'[14]Daily Roster'!$Q248</f>
        <v>0</v>
      </c>
      <c r="R248" s="155" t="str">
        <f>'[14]Daily Roster'!$R248</f>
        <v>Phuong</v>
      </c>
      <c r="S248" s="155">
        <f>'[14]Daily Roster'!$S248</f>
        <v>0</v>
      </c>
      <c r="T248" s="155">
        <f>'[14]Daily Roster'!$T248</f>
        <v>0</v>
      </c>
      <c r="U248" s="155">
        <f>'[14]Daily Roster'!$U248</f>
        <v>0</v>
      </c>
      <c r="V248" s="155">
        <f>'[14]Daily Roster'!$V248</f>
        <v>0</v>
      </c>
      <c r="W248" s="155">
        <f>'[14]Daily Roster'!$W248</f>
        <v>0</v>
      </c>
      <c r="X248" s="155">
        <f>'[14]Daily Roster'!$X248</f>
        <v>0</v>
      </c>
      <c r="Y248" s="155">
        <f>'[14]Daily Roster'!$Y248</f>
        <v>0</v>
      </c>
      <c r="Z248" s="155">
        <f>'[14]Daily Roster'!$Z248</f>
        <v>0</v>
      </c>
    </row>
    <row r="249" spans="1:26" x14ac:dyDescent="0.3">
      <c r="A249" s="149">
        <v>43811</v>
      </c>
      <c r="B249" t="s">
        <v>3</v>
      </c>
      <c r="C249" s="154">
        <f>'[14]Daily Roster'!$C249</f>
        <v>0</v>
      </c>
      <c r="D249" s="154">
        <f>'[14]Daily Roster'!$D249</f>
        <v>0</v>
      </c>
      <c r="E249" s="154">
        <f>'[14]Daily Roster'!$E249</f>
        <v>0</v>
      </c>
      <c r="F249" s="154">
        <f>'[14]Daily Roster'!$F249</f>
        <v>0</v>
      </c>
      <c r="G249" s="154" t="str">
        <f>'[14]Daily Roster'!$G249</f>
        <v>qq</v>
      </c>
      <c r="H249" s="154">
        <f>'[14]Daily Roster'!$H249</f>
        <v>0</v>
      </c>
      <c r="I249" s="154">
        <f>'[14]Daily Roster'!$I249</f>
        <v>0</v>
      </c>
      <c r="J249" s="154">
        <f>'[14]Daily Roster'!$J249</f>
        <v>0</v>
      </c>
      <c r="K249" s="154">
        <f>'[14]Daily Roster'!$K249</f>
        <v>0</v>
      </c>
      <c r="L249" s="154" t="str">
        <f>'[14]Daily Roster'!$L249</f>
        <v>qq</v>
      </c>
      <c r="M249" s="155">
        <f>'[14]Daily Roster'!$M249</f>
        <v>0</v>
      </c>
      <c r="N249" s="155">
        <f>'[14]Daily Roster'!$N249</f>
        <v>0</v>
      </c>
      <c r="O249" s="155" t="str">
        <f>'[14]Daily Roster'!$O249</f>
        <v>Mohammed</v>
      </c>
      <c r="P249" s="155" t="str">
        <f>'[14]Daily Roster'!$P249</f>
        <v>Meghana</v>
      </c>
      <c r="Q249" s="155">
        <f>'[14]Daily Roster'!$Q249</f>
        <v>0</v>
      </c>
      <c r="R249" s="155" t="str">
        <f>'[14]Daily Roster'!$R249</f>
        <v>Phuong</v>
      </c>
      <c r="S249" s="155">
        <f>'[14]Daily Roster'!$S249</f>
        <v>0</v>
      </c>
      <c r="T249" s="155">
        <f>'[14]Daily Roster'!$T249</f>
        <v>0</v>
      </c>
      <c r="U249" s="155">
        <f>'[14]Daily Roster'!$U249</f>
        <v>0</v>
      </c>
      <c r="V249" s="155">
        <f>'[14]Daily Roster'!$V249</f>
        <v>0</v>
      </c>
      <c r="W249" s="155">
        <f>'[14]Daily Roster'!$W249</f>
        <v>0</v>
      </c>
      <c r="X249" s="155">
        <f>'[14]Daily Roster'!$X249</f>
        <v>0</v>
      </c>
      <c r="Y249" s="155">
        <f>'[14]Daily Roster'!$Y249</f>
        <v>0</v>
      </c>
      <c r="Z249" s="155">
        <f>'[14]Daily Roster'!$Z249</f>
        <v>0</v>
      </c>
    </row>
    <row r="250" spans="1:26" x14ac:dyDescent="0.3">
      <c r="A250" s="149">
        <v>43812</v>
      </c>
      <c r="B250" t="s">
        <v>4</v>
      </c>
      <c r="C250" s="154">
        <f>'[14]Daily Roster'!$C250</f>
        <v>0</v>
      </c>
      <c r="D250" s="154">
        <f>'[14]Daily Roster'!$D250</f>
        <v>0</v>
      </c>
      <c r="E250" s="154">
        <f>'[14]Daily Roster'!$E250</f>
        <v>0</v>
      </c>
      <c r="F250" s="154">
        <f>'[14]Daily Roster'!$F250</f>
        <v>0</v>
      </c>
      <c r="G250" s="154" t="str">
        <f>'[14]Daily Roster'!$G250</f>
        <v>qq</v>
      </c>
      <c r="H250" s="154">
        <f>'[14]Daily Roster'!$H250</f>
        <v>0</v>
      </c>
      <c r="I250" s="154">
        <f>'[14]Daily Roster'!$I250</f>
        <v>0</v>
      </c>
      <c r="J250" s="154">
        <f>'[14]Daily Roster'!$J250</f>
        <v>0</v>
      </c>
      <c r="K250" s="154">
        <f>'[14]Daily Roster'!$K250</f>
        <v>0</v>
      </c>
      <c r="L250" s="154" t="str">
        <f>'[14]Daily Roster'!$L250</f>
        <v>qq</v>
      </c>
      <c r="M250" s="155">
        <f>'[14]Daily Roster'!$M250</f>
        <v>0</v>
      </c>
      <c r="N250" s="155">
        <f>'[14]Daily Roster'!$N250</f>
        <v>0</v>
      </c>
      <c r="O250" s="155" t="str">
        <f>'[14]Daily Roster'!$O250</f>
        <v>Mohammed</v>
      </c>
      <c r="P250" s="155" t="str">
        <f>'[14]Daily Roster'!$P250</f>
        <v>Meghana</v>
      </c>
      <c r="Q250" s="155">
        <f>'[14]Daily Roster'!$Q250</f>
        <v>0</v>
      </c>
      <c r="R250" s="155" t="str">
        <f>'[14]Daily Roster'!$R250</f>
        <v>Phuong</v>
      </c>
      <c r="S250" s="155">
        <f>'[14]Daily Roster'!$S250</f>
        <v>0</v>
      </c>
      <c r="T250" s="155">
        <f>'[14]Daily Roster'!$T250</f>
        <v>0</v>
      </c>
      <c r="U250" s="155">
        <f>'[14]Daily Roster'!$U250</f>
        <v>0</v>
      </c>
      <c r="V250" s="155">
        <f>'[14]Daily Roster'!$V250</f>
        <v>0</v>
      </c>
      <c r="W250" s="155">
        <f>'[14]Daily Roster'!$W250</f>
        <v>0</v>
      </c>
      <c r="X250" s="155">
        <f>'[14]Daily Roster'!$X250</f>
        <v>0</v>
      </c>
      <c r="Y250" s="155">
        <f>'[14]Daily Roster'!$Y250</f>
        <v>0</v>
      </c>
      <c r="Z250" s="155">
        <f>'[14]Daily Roster'!$Z250</f>
        <v>0</v>
      </c>
    </row>
    <row r="251" spans="1:26" x14ac:dyDescent="0.3">
      <c r="A251" s="149">
        <v>43815</v>
      </c>
      <c r="B251" t="s">
        <v>5</v>
      </c>
      <c r="C251" s="154">
        <f>'[14]Daily Roster'!$C251</f>
        <v>0</v>
      </c>
      <c r="D251" s="154">
        <f>'[14]Daily Roster'!$D251</f>
        <v>0</v>
      </c>
      <c r="E251" s="154">
        <f>'[14]Daily Roster'!$E251</f>
        <v>0</v>
      </c>
      <c r="F251" s="154">
        <f>'[14]Daily Roster'!$F251</f>
        <v>0</v>
      </c>
      <c r="G251" s="154" t="str">
        <f>'[14]Daily Roster'!$G251</f>
        <v>qq</v>
      </c>
      <c r="H251" s="154">
        <f>'[14]Daily Roster'!$H251</f>
        <v>0</v>
      </c>
      <c r="I251" s="154">
        <f>'[14]Daily Roster'!$I251</f>
        <v>0</v>
      </c>
      <c r="J251" s="154">
        <f>'[14]Daily Roster'!$J251</f>
        <v>0</v>
      </c>
      <c r="K251" s="154">
        <f>'[14]Daily Roster'!$K251</f>
        <v>0</v>
      </c>
      <c r="L251" s="154" t="str">
        <f>'[14]Daily Roster'!$L251</f>
        <v>qq</v>
      </c>
      <c r="M251" s="155">
        <f>'[14]Daily Roster'!$M251</f>
        <v>0</v>
      </c>
      <c r="N251" s="155">
        <f>'[14]Daily Roster'!$N251</f>
        <v>0</v>
      </c>
      <c r="O251" s="155" t="str">
        <f>'[14]Daily Roster'!$O251</f>
        <v>Mohammed</v>
      </c>
      <c r="P251" s="155" t="str">
        <f>'[14]Daily Roster'!$P251</f>
        <v>Meghana</v>
      </c>
      <c r="Q251" s="155">
        <f>'[14]Daily Roster'!$Q251</f>
        <v>0</v>
      </c>
      <c r="R251" s="155" t="str">
        <f>'[14]Daily Roster'!$R251</f>
        <v>qq</v>
      </c>
      <c r="S251" s="155">
        <f>'[14]Daily Roster'!$S251</f>
        <v>0</v>
      </c>
      <c r="T251" s="155">
        <f>'[14]Daily Roster'!$T251</f>
        <v>0</v>
      </c>
      <c r="U251" s="155">
        <f>'[14]Daily Roster'!$U251</f>
        <v>0</v>
      </c>
      <c r="V251" s="155">
        <f>'[14]Daily Roster'!$V251</f>
        <v>0</v>
      </c>
      <c r="W251" s="155">
        <f>'[14]Daily Roster'!$W251</f>
        <v>0</v>
      </c>
      <c r="X251" s="155">
        <f>'[14]Daily Roster'!$X251</f>
        <v>0</v>
      </c>
      <c r="Y251" s="155">
        <f>'[14]Daily Roster'!$Y251</f>
        <v>0</v>
      </c>
      <c r="Z251" s="155">
        <f>'[14]Daily Roster'!$Z251</f>
        <v>0</v>
      </c>
    </row>
    <row r="252" spans="1:26" x14ac:dyDescent="0.3">
      <c r="A252" s="149">
        <v>43816</v>
      </c>
      <c r="B252" t="s">
        <v>1</v>
      </c>
      <c r="C252" s="154">
        <f>'[14]Daily Roster'!$C252</f>
        <v>0</v>
      </c>
      <c r="D252" s="154">
        <f>'[14]Daily Roster'!$D252</f>
        <v>0</v>
      </c>
      <c r="E252" s="154">
        <f>'[14]Daily Roster'!$E252</f>
        <v>0</v>
      </c>
      <c r="F252" s="154">
        <f>'[14]Daily Roster'!$F252</f>
        <v>0</v>
      </c>
      <c r="G252" s="154" t="str">
        <f>'[14]Daily Roster'!$G252</f>
        <v>qq</v>
      </c>
      <c r="H252" s="154">
        <f>'[14]Daily Roster'!$H252</f>
        <v>0</v>
      </c>
      <c r="I252" s="154">
        <f>'[14]Daily Roster'!$I252</f>
        <v>0</v>
      </c>
      <c r="J252" s="154">
        <f>'[14]Daily Roster'!$J252</f>
        <v>0</v>
      </c>
      <c r="K252" s="154" t="str">
        <f>'[14]Daily Roster'!$K252</f>
        <v>qq</v>
      </c>
      <c r="L252" s="154" t="str">
        <f>'[14]Daily Roster'!$L252</f>
        <v>qq</v>
      </c>
      <c r="M252" s="155" t="str">
        <f>'[14]Daily Roster'!$M252</f>
        <v>qq</v>
      </c>
      <c r="N252" s="155" t="str">
        <f>'[14]Daily Roster'!$N252</f>
        <v>qq</v>
      </c>
      <c r="O252" s="155" t="str">
        <f>'[14]Daily Roster'!$O252</f>
        <v>Sneha&gt;12</v>
      </c>
      <c r="P252" s="155" t="str">
        <f>'[14]Daily Roster'!$P252</f>
        <v>qq</v>
      </c>
      <c r="Q252" s="155" t="str">
        <f>'[14]Daily Roster'!$Q252</f>
        <v>qq</v>
      </c>
      <c r="R252" s="155" t="str">
        <f>'[14]Daily Roster'!$R252</f>
        <v>qq</v>
      </c>
      <c r="S252" s="155" t="str">
        <f>'[14]Daily Roster'!$S252</f>
        <v>qq</v>
      </c>
      <c r="T252" s="155" t="str">
        <f>'[14]Daily Roster'!$T252</f>
        <v>qq</v>
      </c>
      <c r="U252" s="155">
        <f>'[14]Daily Roster'!$U252</f>
        <v>0</v>
      </c>
      <c r="V252" s="155" t="str">
        <f>'[14]Daily Roster'!$V252</f>
        <v>qq</v>
      </c>
      <c r="W252" s="155" t="str">
        <f>'[14]Daily Roster'!$W252</f>
        <v>qq</v>
      </c>
      <c r="X252" s="155" t="str">
        <f>'[14]Daily Roster'!$X252</f>
        <v>qq</v>
      </c>
      <c r="Y252" s="155" t="str">
        <f>'[14]Daily Roster'!$Y252</f>
        <v>qq</v>
      </c>
      <c r="Z252" s="155" t="str">
        <f>'[14]Daily Roster'!$Z252</f>
        <v>qq</v>
      </c>
    </row>
    <row r="253" spans="1:26" x14ac:dyDescent="0.3">
      <c r="A253" s="149">
        <v>43817</v>
      </c>
      <c r="B253" t="s">
        <v>2</v>
      </c>
      <c r="C253" s="154">
        <f>'[14]Daily Roster'!$C253</f>
        <v>0</v>
      </c>
      <c r="D253" s="154">
        <f>'[14]Daily Roster'!$D253</f>
        <v>0</v>
      </c>
      <c r="E253" s="154">
        <f>'[14]Daily Roster'!$E253</f>
        <v>0</v>
      </c>
      <c r="F253" s="154">
        <f>'[14]Daily Roster'!$F253</f>
        <v>0</v>
      </c>
      <c r="G253" s="154" t="str">
        <f>'[14]Daily Roster'!$G253</f>
        <v>qq</v>
      </c>
      <c r="H253" s="154" t="str">
        <f>'[14]Daily Roster'!$H253</f>
        <v>qq</v>
      </c>
      <c r="I253" s="154">
        <f>'[14]Daily Roster'!$I253</f>
        <v>0</v>
      </c>
      <c r="J253" s="154">
        <f>'[14]Daily Roster'!$J253</f>
        <v>0</v>
      </c>
      <c r="K253" s="154" t="str">
        <f>'[14]Daily Roster'!$K253</f>
        <v>qq</v>
      </c>
      <c r="L253" s="154" t="str">
        <f>'[14]Daily Roster'!$L253</f>
        <v>qq</v>
      </c>
      <c r="M253" s="155" t="str">
        <f>'[14]Daily Roster'!$M253</f>
        <v>qq</v>
      </c>
      <c r="N253" s="155">
        <f>'[14]Daily Roster'!$N253</f>
        <v>0</v>
      </c>
      <c r="O253" s="155" t="str">
        <f>'[14]Daily Roster'!$O253</f>
        <v>qq</v>
      </c>
      <c r="P253" s="155" t="str">
        <f>'[14]Daily Roster'!$P253</f>
        <v>qq</v>
      </c>
      <c r="Q253" s="155" t="str">
        <f>'[14]Daily Roster'!$Q253</f>
        <v>qq</v>
      </c>
      <c r="R253" s="155" t="str">
        <f>'[14]Daily Roster'!$R253</f>
        <v>qq</v>
      </c>
      <c r="S253" s="155" t="str">
        <f>'[14]Daily Roster'!$S253</f>
        <v>qq</v>
      </c>
      <c r="T253" s="155" t="str">
        <f>'[14]Daily Roster'!$T253</f>
        <v>qq</v>
      </c>
      <c r="U253" s="155">
        <f>'[14]Daily Roster'!$U253</f>
        <v>0</v>
      </c>
      <c r="V253" s="155" t="str">
        <f>'[14]Daily Roster'!$V253</f>
        <v>qq</v>
      </c>
      <c r="W253" s="155" t="str">
        <f>'[14]Daily Roster'!$W253</f>
        <v>qq</v>
      </c>
      <c r="X253" s="155" t="str">
        <f>'[14]Daily Roster'!$X253</f>
        <v>qq</v>
      </c>
      <c r="Y253" s="155" t="str">
        <f>'[14]Daily Roster'!$Y253</f>
        <v>qq</v>
      </c>
      <c r="Z253" s="155" t="str">
        <f>'[14]Daily Roster'!$Z253</f>
        <v>qq</v>
      </c>
    </row>
    <row r="254" spans="1:26" x14ac:dyDescent="0.3">
      <c r="A254" s="149">
        <v>43818</v>
      </c>
      <c r="B254" t="s">
        <v>3</v>
      </c>
      <c r="C254" s="154">
        <f>'[14]Daily Roster'!$C254</f>
        <v>0</v>
      </c>
      <c r="D254" s="154">
        <f>'[14]Daily Roster'!$D254</f>
        <v>0</v>
      </c>
      <c r="E254" s="154">
        <f>'[14]Daily Roster'!$E254</f>
        <v>0</v>
      </c>
      <c r="F254" s="154">
        <f>'[14]Daily Roster'!$F254</f>
        <v>0</v>
      </c>
      <c r="G254" s="154" t="str">
        <f>'[14]Daily Roster'!$G254</f>
        <v>qq</v>
      </c>
      <c r="H254" s="154" t="str">
        <f>'[14]Daily Roster'!$H254</f>
        <v>qq</v>
      </c>
      <c r="I254" s="154">
        <f>'[14]Daily Roster'!$I254</f>
        <v>0</v>
      </c>
      <c r="J254" s="154">
        <f>'[14]Daily Roster'!$J254</f>
        <v>0</v>
      </c>
      <c r="K254" s="154" t="str">
        <f>'[14]Daily Roster'!$K254</f>
        <v>qq</v>
      </c>
      <c r="L254" s="154" t="str">
        <f>'[14]Daily Roster'!$L254</f>
        <v>qq</v>
      </c>
      <c r="M254" s="155" t="str">
        <f>'[14]Daily Roster'!$M254</f>
        <v>qq</v>
      </c>
      <c r="N254" s="155" t="str">
        <f>'[14]Daily Roster'!$N254</f>
        <v>qq</v>
      </c>
      <c r="O254" s="155" t="str">
        <f>'[14]Daily Roster'!$O254</f>
        <v>qq</v>
      </c>
      <c r="P254" s="155" t="str">
        <f>'[14]Daily Roster'!$P254</f>
        <v>qq</v>
      </c>
      <c r="Q254" s="155" t="str">
        <f>'[14]Daily Roster'!$Q254</f>
        <v>qq</v>
      </c>
      <c r="R254" s="155" t="str">
        <f>'[14]Daily Roster'!$R254</f>
        <v>qq</v>
      </c>
      <c r="S254" s="155" t="str">
        <f>'[14]Daily Roster'!$S254</f>
        <v>qq</v>
      </c>
      <c r="T254" s="155" t="str">
        <f>'[14]Daily Roster'!$T254</f>
        <v>Nadi</v>
      </c>
      <c r="U254" s="155">
        <f>'[14]Daily Roster'!$U254</f>
        <v>0</v>
      </c>
      <c r="V254" s="155" t="str">
        <f>'[14]Daily Roster'!$V254</f>
        <v>qq</v>
      </c>
      <c r="W254" s="155" t="str">
        <f>'[14]Daily Roster'!$W254</f>
        <v>qq</v>
      </c>
      <c r="X254" s="155" t="str">
        <f>'[14]Daily Roster'!$X254</f>
        <v>qq</v>
      </c>
      <c r="Y254" s="155" t="str">
        <f>'[14]Daily Roster'!$Y254</f>
        <v>qq</v>
      </c>
      <c r="Z254" s="155" t="str">
        <f>'[14]Daily Roster'!$Z254</f>
        <v>qq</v>
      </c>
    </row>
    <row r="255" spans="1:26" x14ac:dyDescent="0.3">
      <c r="A255" s="149">
        <v>43819</v>
      </c>
      <c r="B255" t="s">
        <v>4</v>
      </c>
      <c r="C255" s="154">
        <f>'[14]Daily Roster'!$C255</f>
        <v>0</v>
      </c>
      <c r="D255" s="154">
        <f>'[14]Daily Roster'!$D255</f>
        <v>0</v>
      </c>
      <c r="E255" s="154">
        <f>'[14]Daily Roster'!$E255</f>
        <v>0</v>
      </c>
      <c r="F255" s="154">
        <f>'[14]Daily Roster'!$F255</f>
        <v>0</v>
      </c>
      <c r="G255" s="154" t="str">
        <f>'[14]Daily Roster'!$G255</f>
        <v>qq</v>
      </c>
      <c r="H255" s="154" t="str">
        <f>'[14]Daily Roster'!$H255</f>
        <v>qq</v>
      </c>
      <c r="I255" s="154">
        <f>'[14]Daily Roster'!$I255</f>
        <v>0</v>
      </c>
      <c r="J255" s="154">
        <f>'[14]Daily Roster'!$J255</f>
        <v>0</v>
      </c>
      <c r="K255" s="154" t="str">
        <f>'[14]Daily Roster'!$K255</f>
        <v>qq</v>
      </c>
      <c r="L255" s="154" t="str">
        <f>'[14]Daily Roster'!$L255</f>
        <v>qq</v>
      </c>
      <c r="M255" s="155" t="str">
        <f>'[14]Daily Roster'!$M255</f>
        <v>qq</v>
      </c>
      <c r="N255" s="155" t="str">
        <f>'[14]Daily Roster'!$N255</f>
        <v>qq</v>
      </c>
      <c r="O255" s="155" t="str">
        <f>'[14]Daily Roster'!$O255</f>
        <v>Tatyana</v>
      </c>
      <c r="P255" s="155" t="str">
        <f>'[14]Daily Roster'!$P255</f>
        <v>qq</v>
      </c>
      <c r="Q255" s="155" t="str">
        <f>'[14]Daily Roster'!$Q255</f>
        <v>qq</v>
      </c>
      <c r="R255" s="155" t="str">
        <f>'[14]Daily Roster'!$R255</f>
        <v>qq</v>
      </c>
      <c r="S255" s="155" t="str">
        <f>'[14]Daily Roster'!$S255</f>
        <v>qq</v>
      </c>
      <c r="T255" s="155" t="str">
        <f>'[14]Daily Roster'!$T255</f>
        <v>qq</v>
      </c>
      <c r="U255" s="155">
        <f>'[14]Daily Roster'!$U255</f>
        <v>0</v>
      </c>
      <c r="V255" s="155" t="str">
        <f>'[14]Daily Roster'!$V255</f>
        <v>qq</v>
      </c>
      <c r="W255" s="155" t="str">
        <f>'[14]Daily Roster'!$W255</f>
        <v>qq</v>
      </c>
      <c r="X255" s="155" t="str">
        <f>'[14]Daily Roster'!$X255</f>
        <v>qq</v>
      </c>
      <c r="Y255" s="155" t="str">
        <f>'[14]Daily Roster'!$Y255</f>
        <v>qq</v>
      </c>
      <c r="Z255" s="155" t="str">
        <f>'[14]Daily Roster'!$Z255</f>
        <v>qq</v>
      </c>
    </row>
    <row r="256" spans="1:26" x14ac:dyDescent="0.3">
      <c r="A256" s="149">
        <v>43822</v>
      </c>
      <c r="B256" t="s">
        <v>5</v>
      </c>
      <c r="C256" s="154">
        <f>'[14]Daily Roster'!$C256</f>
        <v>0</v>
      </c>
      <c r="D256" s="154">
        <f>'[14]Daily Roster'!$D256</f>
        <v>0</v>
      </c>
      <c r="E256" s="154">
        <f>'[14]Daily Roster'!$E256</f>
        <v>0</v>
      </c>
      <c r="F256" s="154">
        <f>'[14]Daily Roster'!$F256</f>
        <v>0</v>
      </c>
      <c r="G256" s="154" t="str">
        <f>'[14]Daily Roster'!$G256</f>
        <v>qq</v>
      </c>
      <c r="H256" s="154" t="str">
        <f>'[14]Daily Roster'!$H256</f>
        <v>qq</v>
      </c>
      <c r="I256" s="154">
        <f>'[14]Daily Roster'!$I256</f>
        <v>0</v>
      </c>
      <c r="J256" s="154">
        <f>'[14]Daily Roster'!$J256</f>
        <v>0</v>
      </c>
      <c r="K256" s="154" t="str">
        <f>'[14]Daily Roster'!$K256</f>
        <v>qq</v>
      </c>
      <c r="L256" s="154" t="str">
        <f>'[14]Daily Roster'!$L256</f>
        <v>qq</v>
      </c>
      <c r="M256" s="155" t="str">
        <f>'[14]Daily Roster'!$M256</f>
        <v>qq</v>
      </c>
      <c r="N256" s="155" t="str">
        <f>'[14]Daily Roster'!$N256</f>
        <v>qq</v>
      </c>
      <c r="O256" s="155" t="str">
        <f>'[14]Daily Roster'!$O256</f>
        <v>qq</v>
      </c>
      <c r="P256" s="155" t="str">
        <f>'[14]Daily Roster'!$P256</f>
        <v>qq</v>
      </c>
      <c r="Q256" s="155" t="str">
        <f>'[14]Daily Roster'!$Q256</f>
        <v>qq</v>
      </c>
      <c r="R256" s="155" t="str">
        <f>'[14]Daily Roster'!$R256</f>
        <v>qq</v>
      </c>
      <c r="S256" s="155" t="str">
        <f>'[14]Daily Roster'!$S256</f>
        <v>qq</v>
      </c>
      <c r="T256" s="155" t="str">
        <f>'[14]Daily Roster'!$T256</f>
        <v>qq</v>
      </c>
      <c r="U256" s="155">
        <f>'[14]Daily Roster'!$U256</f>
        <v>0</v>
      </c>
      <c r="V256" s="155" t="str">
        <f>'[14]Daily Roster'!$V256</f>
        <v>qq</v>
      </c>
      <c r="W256" s="155" t="str">
        <f>'[14]Daily Roster'!$W256</f>
        <v>qq</v>
      </c>
      <c r="X256" s="155" t="str">
        <f>'[14]Daily Roster'!$X256</f>
        <v>qq</v>
      </c>
      <c r="Y256" s="155" t="str">
        <f>'[14]Daily Roster'!$Y256</f>
        <v>qq</v>
      </c>
      <c r="Z256" s="155" t="str">
        <f>'[14]Daily Roster'!$Z256</f>
        <v>qq</v>
      </c>
    </row>
    <row r="257" spans="1:26" x14ac:dyDescent="0.3">
      <c r="A257" s="149">
        <v>43823</v>
      </c>
      <c r="B257" t="s">
        <v>498</v>
      </c>
      <c r="C257" s="154">
        <f>'[14]Daily Roster'!$C257</f>
        <v>0</v>
      </c>
      <c r="D257" s="154">
        <f>'[14]Daily Roster'!$D257</f>
        <v>0</v>
      </c>
      <c r="E257" s="154">
        <f>'[14]Daily Roster'!$E257</f>
        <v>0</v>
      </c>
      <c r="F257" s="154">
        <f>'[14]Daily Roster'!$F257</f>
        <v>0</v>
      </c>
      <c r="G257" s="154">
        <f>'[14]Daily Roster'!$G257</f>
        <v>0</v>
      </c>
      <c r="H257" s="154">
        <f>'[14]Daily Roster'!$H257</f>
        <v>0</v>
      </c>
      <c r="I257" s="154">
        <f>'[14]Daily Roster'!$I257</f>
        <v>0</v>
      </c>
      <c r="J257" s="154">
        <f>'[14]Daily Roster'!$J257</f>
        <v>0</v>
      </c>
      <c r="K257" s="154" t="str">
        <f>'[14]Daily Roster'!$K257</f>
        <v>qq</v>
      </c>
      <c r="L257" s="154">
        <f>'[14]Daily Roster'!$L257</f>
        <v>0</v>
      </c>
      <c r="M257" s="155" t="str">
        <f>'[14]Daily Roster'!$M257</f>
        <v>qq</v>
      </c>
      <c r="N257" s="155" t="str">
        <f>'[14]Daily Roster'!$N257</f>
        <v>qq</v>
      </c>
      <c r="O257" s="155" t="str">
        <f>'[14]Daily Roster'!$O257</f>
        <v>qq</v>
      </c>
      <c r="P257" s="155" t="str">
        <f>'[14]Daily Roster'!$P257</f>
        <v>qq</v>
      </c>
      <c r="Q257" s="155" t="str">
        <f>'[14]Daily Roster'!$Q257</f>
        <v>qq</v>
      </c>
      <c r="R257" s="155" t="str">
        <f>'[14]Daily Roster'!$R257</f>
        <v>qq</v>
      </c>
      <c r="S257" s="155" t="str">
        <f>'[14]Daily Roster'!$S257</f>
        <v>qq</v>
      </c>
      <c r="T257" s="155" t="str">
        <f>'[14]Daily Roster'!$T257</f>
        <v>qq</v>
      </c>
      <c r="U257" s="155" t="str">
        <f>'[14]Daily Roster'!$U257</f>
        <v>qq</v>
      </c>
      <c r="V257" s="155" t="str">
        <f>'[14]Daily Roster'!$V257</f>
        <v>qq</v>
      </c>
      <c r="W257" s="155" t="str">
        <f>'[14]Daily Roster'!$W257</f>
        <v>qq</v>
      </c>
      <c r="X257" s="155" t="str">
        <f>'[14]Daily Roster'!$X257</f>
        <v>qq</v>
      </c>
      <c r="Y257" s="155" t="str">
        <f>'[14]Daily Roster'!$Y257</f>
        <v>qq</v>
      </c>
      <c r="Z257" s="155" t="str">
        <f>'[14]Daily Roster'!$Z257</f>
        <v>qq</v>
      </c>
    </row>
    <row r="258" spans="1:26" x14ac:dyDescent="0.3">
      <c r="A258" s="149">
        <v>43824</v>
      </c>
      <c r="B258" t="s">
        <v>499</v>
      </c>
      <c r="C258" s="154">
        <f>'[14]Daily Roster'!$C258</f>
        <v>0</v>
      </c>
      <c r="D258" s="154">
        <f>'[14]Daily Roster'!$D258</f>
        <v>0</v>
      </c>
      <c r="E258" s="154">
        <f>'[14]Daily Roster'!$E258</f>
        <v>0</v>
      </c>
      <c r="F258" s="154">
        <f>'[14]Daily Roster'!$F258</f>
        <v>0</v>
      </c>
      <c r="G258" s="154">
        <f>'[14]Daily Roster'!$G258</f>
        <v>0</v>
      </c>
      <c r="H258" s="154">
        <f>'[14]Daily Roster'!$H258</f>
        <v>0</v>
      </c>
      <c r="I258" s="154">
        <f>'[14]Daily Roster'!$I258</f>
        <v>0</v>
      </c>
      <c r="J258" s="154">
        <f>'[14]Daily Roster'!$J258</f>
        <v>0</v>
      </c>
      <c r="K258" s="154" t="str">
        <f>'[14]Daily Roster'!$K258</f>
        <v>qq</v>
      </c>
      <c r="L258" s="154">
        <f>'[14]Daily Roster'!$L258</f>
        <v>0</v>
      </c>
      <c r="M258" s="155" t="str">
        <f>'[14]Daily Roster'!$M258</f>
        <v>public holiday</v>
      </c>
      <c r="N258" s="155" t="str">
        <f>'[14]Daily Roster'!$N258</f>
        <v>public holiday</v>
      </c>
      <c r="O258" s="155" t="str">
        <f>'[14]Daily Roster'!$O258</f>
        <v>public holiday</v>
      </c>
      <c r="P258" s="155" t="str">
        <f>'[14]Daily Roster'!$P258</f>
        <v>public holiday</v>
      </c>
      <c r="Q258" s="155" t="str">
        <f>'[14]Daily Roster'!$Q258</f>
        <v>public holiday</v>
      </c>
      <c r="R258" s="155" t="str">
        <f>'[14]Daily Roster'!$R258</f>
        <v>public holiday</v>
      </c>
      <c r="S258" s="155" t="str">
        <f>'[14]Daily Roster'!$S258</f>
        <v>public holiday</v>
      </c>
      <c r="T258" s="155" t="str">
        <f>'[14]Daily Roster'!$T258</f>
        <v>public holiday</v>
      </c>
      <c r="U258" s="155" t="str">
        <f>'[14]Daily Roster'!$U258</f>
        <v>public holiday</v>
      </c>
      <c r="V258" s="155" t="str">
        <f>'[14]Daily Roster'!$V258</f>
        <v>public holiday</v>
      </c>
      <c r="W258" s="155" t="str">
        <f>'[14]Daily Roster'!$W258</f>
        <v>public holiday</v>
      </c>
      <c r="X258" s="155" t="str">
        <f>'[14]Daily Roster'!$X258</f>
        <v>public holiday</v>
      </c>
      <c r="Y258" s="155" t="str">
        <f>'[14]Daily Roster'!$Y258</f>
        <v>public holiday</v>
      </c>
      <c r="Z258" s="155" t="str">
        <f>'[14]Daily Roster'!$Z258</f>
        <v>public holiday</v>
      </c>
    </row>
    <row r="259" spans="1:26" x14ac:dyDescent="0.3">
      <c r="A259" s="149">
        <v>43825</v>
      </c>
      <c r="B259" t="s">
        <v>1</v>
      </c>
      <c r="C259" s="154">
        <f>'[14]Daily Roster'!$C259</f>
        <v>0</v>
      </c>
      <c r="D259" s="154">
        <f>'[14]Daily Roster'!$D259</f>
        <v>0</v>
      </c>
      <c r="E259" s="154">
        <f>'[14]Daily Roster'!$E259</f>
        <v>0</v>
      </c>
      <c r="F259" s="154">
        <f>'[14]Daily Roster'!$F259</f>
        <v>0</v>
      </c>
      <c r="G259" s="154">
        <f>'[14]Daily Roster'!$G259</f>
        <v>0</v>
      </c>
      <c r="H259" s="154">
        <f>'[14]Daily Roster'!$H259</f>
        <v>0</v>
      </c>
      <c r="I259" s="154">
        <f>'[14]Daily Roster'!$I259</f>
        <v>0</v>
      </c>
      <c r="J259" s="154">
        <f>'[14]Daily Roster'!$J259</f>
        <v>0</v>
      </c>
      <c r="K259" s="154" t="str">
        <f>'[14]Daily Roster'!$K259</f>
        <v>qq</v>
      </c>
      <c r="L259" s="154">
        <f>'[14]Daily Roster'!$L259</f>
        <v>0</v>
      </c>
      <c r="M259" s="155" t="str">
        <f>'[14]Daily Roster'!$M259</f>
        <v>public holiday</v>
      </c>
      <c r="N259" s="155" t="str">
        <f>'[14]Daily Roster'!$N259</f>
        <v>public holiday</v>
      </c>
      <c r="O259" s="155" t="str">
        <f>'[14]Daily Roster'!$O259</f>
        <v>public holiday</v>
      </c>
      <c r="P259" s="155" t="str">
        <f>'[14]Daily Roster'!$P259</f>
        <v>public holiday</v>
      </c>
      <c r="Q259" s="155" t="str">
        <f>'[14]Daily Roster'!$Q259</f>
        <v>public holiday</v>
      </c>
      <c r="R259" s="155" t="str">
        <f>'[14]Daily Roster'!$R259</f>
        <v>public holiday</v>
      </c>
      <c r="S259" s="155" t="str">
        <f>'[14]Daily Roster'!$S259</f>
        <v>public holiday</v>
      </c>
      <c r="T259" s="155" t="str">
        <f>'[14]Daily Roster'!$T259</f>
        <v>public holiday</v>
      </c>
      <c r="U259" s="155" t="str">
        <f>'[14]Daily Roster'!$U259</f>
        <v>public holiday</v>
      </c>
      <c r="V259" s="155" t="str">
        <f>'[14]Daily Roster'!$V259</f>
        <v>public holiday</v>
      </c>
      <c r="W259" s="155" t="str">
        <f>'[14]Daily Roster'!$W259</f>
        <v>public holiday</v>
      </c>
      <c r="X259" s="155" t="str">
        <f>'[14]Daily Roster'!$X259</f>
        <v>public holiday</v>
      </c>
      <c r="Y259" s="155" t="str">
        <f>'[14]Daily Roster'!$Y259</f>
        <v>public holiday</v>
      </c>
      <c r="Z259" s="155" t="str">
        <f>'[14]Daily Roster'!$Z259</f>
        <v>public holiday</v>
      </c>
    </row>
    <row r="260" spans="1:26" x14ac:dyDescent="0.3">
      <c r="A260" s="149">
        <v>43826</v>
      </c>
      <c r="B260" t="s">
        <v>2</v>
      </c>
      <c r="C260" s="154">
        <f>'[14]Daily Roster'!$C260</f>
        <v>0</v>
      </c>
      <c r="D260" s="154">
        <f>'[14]Daily Roster'!$D260</f>
        <v>0</v>
      </c>
      <c r="E260" s="154">
        <f>'[14]Daily Roster'!$E260</f>
        <v>0</v>
      </c>
      <c r="F260" s="154">
        <f>'[14]Daily Roster'!$F260</f>
        <v>0</v>
      </c>
      <c r="G260" s="154">
        <f>'[14]Daily Roster'!$G260</f>
        <v>0</v>
      </c>
      <c r="H260" s="154">
        <f>'[14]Daily Roster'!$H260</f>
        <v>0</v>
      </c>
      <c r="I260" s="154">
        <f>'[14]Daily Roster'!$I260</f>
        <v>0</v>
      </c>
      <c r="J260" s="154">
        <f>'[14]Daily Roster'!$J260</f>
        <v>0</v>
      </c>
      <c r="K260" s="154" t="str">
        <f>'[14]Daily Roster'!$K260</f>
        <v>qq</v>
      </c>
      <c r="L260" s="154">
        <f>'[14]Daily Roster'!$L260</f>
        <v>0</v>
      </c>
      <c r="M260" s="155" t="str">
        <f>'[14]Daily Roster'!$M260</f>
        <v>qq</v>
      </c>
      <c r="N260" s="155" t="str">
        <f>'[14]Daily Roster'!$N260</f>
        <v>qq</v>
      </c>
      <c r="O260" s="155" t="str">
        <f>'[14]Daily Roster'!$O260</f>
        <v>qq</v>
      </c>
      <c r="P260" s="155" t="str">
        <f>'[14]Daily Roster'!$P260</f>
        <v>qq</v>
      </c>
      <c r="Q260" s="155" t="str">
        <f>'[14]Daily Roster'!$Q260</f>
        <v>qq</v>
      </c>
      <c r="R260" s="155" t="str">
        <f>'[14]Daily Roster'!$R260</f>
        <v>qq</v>
      </c>
      <c r="S260" s="155" t="str">
        <f>'[14]Daily Roster'!$S260</f>
        <v>qq</v>
      </c>
      <c r="T260" s="155" t="str">
        <f>'[14]Daily Roster'!$T260</f>
        <v>qq</v>
      </c>
      <c r="U260" s="155" t="str">
        <f>'[14]Daily Roster'!$U260</f>
        <v>qq</v>
      </c>
      <c r="V260" s="155" t="str">
        <f>'[14]Daily Roster'!$V260</f>
        <v>qq</v>
      </c>
      <c r="W260" s="155" t="str">
        <f>'[14]Daily Roster'!$W260</f>
        <v>qq</v>
      </c>
      <c r="X260" s="155" t="str">
        <f>'[14]Daily Roster'!$X260</f>
        <v>qq</v>
      </c>
      <c r="Y260" s="155" t="str">
        <f>'[14]Daily Roster'!$Y260</f>
        <v>qq</v>
      </c>
      <c r="Z260" s="155" t="str">
        <f>'[14]Daily Roster'!$Z260</f>
        <v>qq</v>
      </c>
    </row>
    <row r="261" spans="1:26" x14ac:dyDescent="0.3">
      <c r="A261" s="149">
        <v>43829</v>
      </c>
      <c r="B261" t="s">
        <v>3</v>
      </c>
      <c r="C261" s="154">
        <f>'[14]Daily Roster'!$C261</f>
        <v>0</v>
      </c>
      <c r="D261" s="154">
        <f>'[14]Daily Roster'!$D261</f>
        <v>0</v>
      </c>
      <c r="E261" s="154">
        <f>'[14]Daily Roster'!$E261</f>
        <v>0</v>
      </c>
      <c r="F261" s="154">
        <f>'[14]Daily Roster'!$F261</f>
        <v>0</v>
      </c>
      <c r="G261" s="154">
        <f>'[14]Daily Roster'!$G261</f>
        <v>0</v>
      </c>
      <c r="H261" s="154">
        <f>'[14]Daily Roster'!$H261</f>
        <v>0</v>
      </c>
      <c r="I261" s="154">
        <f>'[14]Daily Roster'!$I261</f>
        <v>0</v>
      </c>
      <c r="J261" s="154">
        <f>'[14]Daily Roster'!$J261</f>
        <v>0</v>
      </c>
      <c r="K261" s="154" t="str">
        <f>'[14]Daily Roster'!$K261</f>
        <v>qq</v>
      </c>
      <c r="L261" s="154">
        <f>'[14]Daily Roster'!$L261</f>
        <v>0</v>
      </c>
      <c r="M261" s="155" t="str">
        <f>'[14]Daily Roster'!$M261</f>
        <v>qq</v>
      </c>
      <c r="N261" s="155" t="str">
        <f>'[14]Daily Roster'!$N261</f>
        <v>qq</v>
      </c>
      <c r="O261" s="155" t="str">
        <f>'[14]Daily Roster'!$O261</f>
        <v>qq</v>
      </c>
      <c r="P261" s="155" t="str">
        <f>'[14]Daily Roster'!$P261</f>
        <v>qq</v>
      </c>
      <c r="Q261" s="155" t="str">
        <f>'[14]Daily Roster'!$Q261</f>
        <v>qq</v>
      </c>
      <c r="R261" s="155" t="str">
        <f>'[14]Daily Roster'!$R261</f>
        <v>qq</v>
      </c>
      <c r="S261" s="155" t="str">
        <f>'[14]Daily Roster'!$S261</f>
        <v>qq</v>
      </c>
      <c r="T261" s="155" t="str">
        <f>'[14]Daily Roster'!$T261</f>
        <v>qq</v>
      </c>
      <c r="U261" s="155" t="str">
        <f>'[14]Daily Roster'!$U261</f>
        <v>Meghana</v>
      </c>
      <c r="V261" s="155" t="str">
        <f>'[14]Daily Roster'!$V261</f>
        <v>qq</v>
      </c>
      <c r="W261" s="155" t="str">
        <f>'[14]Daily Roster'!$W261</f>
        <v>qq</v>
      </c>
      <c r="X261" s="155" t="str">
        <f>'[14]Daily Roster'!$X261</f>
        <v>qq</v>
      </c>
      <c r="Y261" s="155" t="str">
        <f>'[14]Daily Roster'!$Y261</f>
        <v>qq</v>
      </c>
      <c r="Z261" s="155" t="str">
        <f>'[14]Daily Roster'!$Z261</f>
        <v>qq</v>
      </c>
    </row>
    <row r="262" spans="1:26" x14ac:dyDescent="0.3">
      <c r="A262" s="149">
        <v>43830</v>
      </c>
      <c r="B262" t="s">
        <v>4</v>
      </c>
      <c r="C262" s="154">
        <f>'[14]Daily Roster'!$C262</f>
        <v>0</v>
      </c>
      <c r="D262" s="154">
        <f>'[14]Daily Roster'!$D262</f>
        <v>0</v>
      </c>
      <c r="E262" s="154">
        <f>'[14]Daily Roster'!$E262</f>
        <v>0</v>
      </c>
      <c r="F262" s="154">
        <f>'[14]Daily Roster'!$F262</f>
        <v>0</v>
      </c>
      <c r="G262" s="154">
        <f>'[14]Daily Roster'!$G262</f>
        <v>0</v>
      </c>
      <c r="H262" s="154">
        <f>'[14]Daily Roster'!$H262</f>
        <v>0</v>
      </c>
      <c r="I262" s="154">
        <f>'[14]Daily Roster'!$I262</f>
        <v>0</v>
      </c>
      <c r="J262" s="154">
        <f>'[14]Daily Roster'!$J262</f>
        <v>0</v>
      </c>
      <c r="K262" s="154">
        <f>'[14]Daily Roster'!$K262</f>
        <v>0</v>
      </c>
      <c r="L262" s="154">
        <f>'[14]Daily Roster'!$L262</f>
        <v>0</v>
      </c>
      <c r="M262" s="155" t="str">
        <f>'[14]Daily Roster'!$M262</f>
        <v>qq</v>
      </c>
      <c r="N262" s="155" t="str">
        <f>'[14]Daily Roster'!$N262</f>
        <v>qq</v>
      </c>
      <c r="O262" s="155" t="str">
        <f>'[14]Daily Roster'!$O262</f>
        <v>qq</v>
      </c>
      <c r="P262" s="155" t="str">
        <f>'[14]Daily Roster'!$P262</f>
        <v>qq</v>
      </c>
      <c r="Q262" s="155" t="str">
        <f>'[14]Daily Roster'!$Q262</f>
        <v>qq</v>
      </c>
      <c r="R262" s="155" t="str">
        <f>'[14]Daily Roster'!$R262</f>
        <v>qq</v>
      </c>
      <c r="S262" s="155" t="str">
        <f>'[14]Daily Roster'!$S262</f>
        <v>qq</v>
      </c>
      <c r="T262" s="155" t="str">
        <f>'[14]Daily Roster'!$T262</f>
        <v>qq</v>
      </c>
      <c r="U262" s="155" t="str">
        <f>'[14]Daily Roster'!$U262</f>
        <v>qq</v>
      </c>
      <c r="V262" s="155" t="str">
        <f>'[14]Daily Roster'!$V262</f>
        <v>qq</v>
      </c>
      <c r="W262" s="155" t="str">
        <f>'[14]Daily Roster'!$W262</f>
        <v>qq</v>
      </c>
      <c r="X262" s="155" t="str">
        <f>'[14]Daily Roster'!$X262</f>
        <v>qq</v>
      </c>
      <c r="Y262" s="155" t="str">
        <f>'[14]Daily Roster'!$Y262</f>
        <v>qq</v>
      </c>
      <c r="Z262" s="155" t="str">
        <f>'[14]Daily Roster'!$Z262</f>
        <v>qq</v>
      </c>
    </row>
    <row r="263" spans="1:26" x14ac:dyDescent="0.3">
      <c r="A263" s="149"/>
    </row>
    <row r="264" spans="1:26" x14ac:dyDescent="0.3">
      <c r="A264" s="149"/>
    </row>
    <row r="265" spans="1:26" x14ac:dyDescent="0.3">
      <c r="A265" s="149"/>
      <c r="B265" t="s">
        <v>75</v>
      </c>
    </row>
    <row r="266" spans="1:26" x14ac:dyDescent="0.3">
      <c r="A266" s="149"/>
      <c r="B266" t="s">
        <v>76</v>
      </c>
    </row>
    <row r="267" spans="1:26" x14ac:dyDescent="0.3">
      <c r="B267" t="s">
        <v>77</v>
      </c>
    </row>
    <row r="268" spans="1:26" x14ac:dyDescent="0.3">
      <c r="B268" t="s">
        <v>78</v>
      </c>
    </row>
    <row r="269" spans="1:26" x14ac:dyDescent="0.3">
      <c r="B269" t="s">
        <v>79</v>
      </c>
    </row>
    <row r="270" spans="1:26" x14ac:dyDescent="0.3">
      <c r="B270" t="s">
        <v>80</v>
      </c>
    </row>
    <row r="271" spans="1:26" x14ac:dyDescent="0.3">
      <c r="B271" t="s">
        <v>81</v>
      </c>
    </row>
    <row r="272" spans="1:26" x14ac:dyDescent="0.3">
      <c r="B272" t="s">
        <v>82</v>
      </c>
    </row>
    <row r="273" spans="2:2" x14ac:dyDescent="0.3">
      <c r="B273" t="s">
        <v>83</v>
      </c>
    </row>
    <row r="274" spans="2:2" x14ac:dyDescent="0.3">
      <c r="B274" t="s">
        <v>84</v>
      </c>
    </row>
    <row r="275" spans="2:2" x14ac:dyDescent="0.3">
      <c r="B275" t="s">
        <v>85</v>
      </c>
    </row>
  </sheetData>
  <pageMargins left="0.7" right="0.7" top="0.75" bottom="0.75" header="0.3" footer="0.3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6"/>
  <sheetViews>
    <sheetView topLeftCell="A19" zoomScale="82" zoomScaleNormal="82" workbookViewId="0">
      <pane xSplit="1" topLeftCell="B1" activePane="topRight" state="frozen"/>
      <selection pane="topRight" activeCell="D49" sqref="D49"/>
    </sheetView>
  </sheetViews>
  <sheetFormatPr defaultRowHeight="16.5" x14ac:dyDescent="0.3"/>
  <cols>
    <col min="1" max="1" width="9.875" style="8" customWidth="1"/>
    <col min="2" max="2" width="12.5" customWidth="1"/>
    <col min="3" max="3" width="12.875" bestFit="1" customWidth="1"/>
    <col min="4" max="4" width="19" bestFit="1" customWidth="1"/>
    <col min="5" max="5" width="21.875" bestFit="1" customWidth="1"/>
    <col min="6" max="6" width="16.625" bestFit="1" customWidth="1"/>
    <col min="7" max="7" width="24.875" bestFit="1" customWidth="1"/>
    <col min="8" max="8" width="12.875" bestFit="1" customWidth="1"/>
    <col min="9" max="9" width="32.125" bestFit="1" customWidth="1"/>
    <col min="10" max="10" width="19.75" bestFit="1" customWidth="1"/>
    <col min="11" max="11" width="20.25" bestFit="1" customWidth="1"/>
    <col min="12" max="12" width="16.625" bestFit="1" customWidth="1"/>
    <col min="13" max="15" width="12.875" bestFit="1" customWidth="1"/>
    <col min="16" max="17" width="21.375" bestFit="1" customWidth="1"/>
    <col min="18" max="19" width="12.875" bestFit="1" customWidth="1"/>
    <col min="20" max="20" width="14.125" bestFit="1" customWidth="1"/>
    <col min="21" max="21" width="12.875" bestFit="1" customWidth="1"/>
    <col min="22" max="22" width="17.75" bestFit="1" customWidth="1"/>
    <col min="23" max="23" width="12.875" bestFit="1" customWidth="1"/>
    <col min="24" max="24" width="14.25" bestFit="1" customWidth="1"/>
    <col min="25" max="25" width="14.875" bestFit="1" customWidth="1"/>
    <col min="26" max="30" width="14.25" bestFit="1" customWidth="1"/>
    <col min="31" max="31" width="18.375" bestFit="1" customWidth="1"/>
    <col min="32" max="32" width="14.25" bestFit="1" customWidth="1"/>
    <col min="33" max="35" width="15.25" bestFit="1" customWidth="1"/>
    <col min="36" max="38" width="15.25" style="242" bestFit="1" customWidth="1"/>
    <col min="39" max="39" width="15.25" style="5" bestFit="1" customWidth="1"/>
    <col min="40" max="40" width="15.25" style="25" bestFit="1" customWidth="1"/>
    <col min="41" max="44" width="15.25" bestFit="1" customWidth="1"/>
    <col min="45" max="45" width="19.375" bestFit="1" customWidth="1"/>
    <col min="46" max="46" width="28" bestFit="1" customWidth="1"/>
    <col min="47" max="47" width="17.625" bestFit="1" customWidth="1"/>
    <col min="48" max="48" width="25.625" bestFit="1" customWidth="1"/>
    <col min="49" max="50" width="20" bestFit="1" customWidth="1"/>
    <col min="51" max="51" width="26.5" bestFit="1" customWidth="1"/>
    <col min="52" max="52" width="11" bestFit="1" customWidth="1"/>
    <col min="53" max="53" width="11.375" bestFit="1" customWidth="1"/>
    <col min="54" max="54" width="16.75" bestFit="1" customWidth="1"/>
    <col min="55" max="55" width="4.5" bestFit="1" customWidth="1"/>
    <col min="56" max="60" width="2" bestFit="1" customWidth="1"/>
  </cols>
  <sheetData>
    <row r="1" spans="1:60" s="115" customFormat="1" x14ac:dyDescent="0.3">
      <c r="A1" s="159"/>
      <c r="B1" s="160"/>
      <c r="C1" s="161" t="str">
        <f>'[6]Daily Roster'!$C1</f>
        <v>DISPENSARY</v>
      </c>
      <c r="D1" s="161" t="str">
        <f>'[6]Daily Roster'!$D1</f>
        <v>CRITICAL CARE / HOMR</v>
      </c>
      <c r="E1" s="161" t="str">
        <f>'[6]Daily Roster'!$E1</f>
        <v>DIGESTIVE / NEPHROLOGY</v>
      </c>
      <c r="F1" s="161" t="str">
        <f>'[6]Daily Roster'!$F1</f>
        <v>GENERAL MEDICINE</v>
      </c>
      <c r="G1" s="161" t="str">
        <f>'[6]Daily Roster'!$G1</f>
        <v>SPECIAL MEDICINE / JESSIE Mc</v>
      </c>
      <c r="H1" s="161" t="str">
        <f>'[6]Daily Roster'!$H1</f>
        <v>BAU</v>
      </c>
      <c r="I1" s="161" t="str">
        <f>'[6]Daily Roster'!$I1</f>
        <v>ASEPTIC / MED INFO / MHTRP / INPATS</v>
      </c>
      <c r="J1" s="161" t="str">
        <f>'[6]Daily Roster'!$J1</f>
        <v>DEPARTMENT SUPPORT</v>
      </c>
      <c r="K1" s="161" t="str">
        <f>'[6]Daily Roster'!$K1</f>
        <v>DEPARTMENT SUPPORT.</v>
      </c>
      <c r="L1" s="161" t="str">
        <f>'[6]Daily Roster'!$L1</f>
        <v>MCH / MOORABBIN</v>
      </c>
      <c r="M1" s="161" t="str">
        <f>'[6]Daily Roster'!$M1</f>
        <v>BOOKED ADO1</v>
      </c>
      <c r="N1" s="161" t="str">
        <f>'[6]Daily Roster'!$N1</f>
        <v>BOOKED ADO2</v>
      </c>
      <c r="O1" s="161" t="str">
        <f>'[6]Daily Roster'!$O1</f>
        <v>TIL PCIST</v>
      </c>
      <c r="P1" s="161" t="str">
        <f>'[6]Daily Roster'!$P1</f>
        <v>TIL PCIST GEN MED</v>
      </c>
      <c r="Q1" s="161" t="str">
        <f>'[6]Daily Roster'!$Q1</f>
        <v>INTERN 1 ADO</v>
      </c>
      <c r="R1" s="161" t="str">
        <f>'[6]Daily Roster'!$R1</f>
        <v>INTERN 2 ADO</v>
      </c>
      <c r="S1" s="161" t="str">
        <f>'[6]Daily Roster'!$S1</f>
        <v>INTERN TIL1</v>
      </c>
      <c r="T1" s="161" t="str">
        <f>'[6]Daily Roster'!$T1</f>
        <v>INTERN TIL2</v>
      </c>
      <c r="U1" s="161" t="str">
        <f>'[6]Daily Roster'!$U1</f>
        <v>INTERN TIL3</v>
      </c>
      <c r="V1" s="161" t="str">
        <f>'[6]Daily Roster'!$V1</f>
        <v>INTERN TIL4</v>
      </c>
      <c r="W1" s="161" t="str">
        <f>'[6]Daily Roster'!$W1</f>
        <v>INTERN TIL5</v>
      </c>
      <c r="X1" s="161" t="str">
        <f>'[6]Daily Roster'!$X1</f>
        <v>INTERN TIL6</v>
      </c>
      <c r="Y1" s="161" t="str">
        <f>'[6]Daily Roster'!$Y1</f>
        <v>ANNUAL LEAVE 1</v>
      </c>
      <c r="Z1" s="161" t="str">
        <f>'[6]Daily Roster'!$Z1</f>
        <v>ANNUAL LEAVE 2</v>
      </c>
      <c r="AA1" s="161" t="str">
        <f>'[6]Daily Roster'!$AA1</f>
        <v>ANNUAL LEAVE 3</v>
      </c>
      <c r="AB1" s="161" t="str">
        <f>'[6]Daily Roster'!$AB1</f>
        <v>ANNUAL LEAVE 4</v>
      </c>
      <c r="AC1" s="161" t="str">
        <f>'[6]Daily Roster'!$AC1</f>
        <v>ANNUAL LEAVE 5</v>
      </c>
      <c r="AD1" s="161" t="str">
        <f>'[6]Daily Roster'!$AD1</f>
        <v>ANNUAL LEAVE 6</v>
      </c>
      <c r="AE1" s="161" t="str">
        <f>'[6]Daily Roster'!$AE1</f>
        <v>ANNUAL LEAVE 7</v>
      </c>
      <c r="AF1" s="161" t="str">
        <f>'[6]Daily Roster'!$AF1</f>
        <v>ANNUAL LEAVE 8</v>
      </c>
      <c r="AG1" s="161" t="str">
        <f>'[6]Daily Roster'!$AG1</f>
        <v>ANNUAL LEAVE 9</v>
      </c>
      <c r="AH1" s="161" t="str">
        <f>'[6]Daily Roster'!$AH1</f>
        <v>ANNUAL LEAVE 10</v>
      </c>
      <c r="AI1" s="161" t="str">
        <f>'[6]Daily Roster'!$AI1</f>
        <v>ANNUAL LEAVE 11</v>
      </c>
      <c r="AJ1" s="240" t="str">
        <f>'[6]Daily Roster'!$AJ1</f>
        <v>ANNUAL LEAVE 12</v>
      </c>
      <c r="AK1" s="240" t="str">
        <f>'[6]Daily Roster'!$AK1</f>
        <v>ANNUAL LEAVE 13</v>
      </c>
      <c r="AL1" s="240" t="str">
        <f>'[6]Daily Roster'!$AL1</f>
        <v>ANNUAL LEAVE 14</v>
      </c>
      <c r="AM1" s="240" t="str">
        <f>'[6]Daily Roster'!$AM1</f>
        <v>ANNUAL LEAVE 15</v>
      </c>
      <c r="AN1" s="240" t="str">
        <f>'[6]Daily Roster'!$AN1</f>
        <v>ANNUAL LEAVE 16</v>
      </c>
      <c r="AO1" s="240" t="str">
        <f>'[6]Daily Roster'!$AO1</f>
        <v>ANNUAL LEAVE 17</v>
      </c>
      <c r="AP1" s="240" t="str">
        <f>'[6]Daily Roster'!$AP1</f>
        <v>ANNUAL LEAVE 18</v>
      </c>
      <c r="AQ1" s="240" t="str">
        <f>'[6]Daily Roster'!$AQ1</f>
        <v>ANNUAL LEAVE 19</v>
      </c>
      <c r="AR1" s="240" t="str">
        <f>'[6]Daily Roster'!$AR1</f>
        <v>ANNUAL LEAVE 20</v>
      </c>
      <c r="AS1" s="240" t="str">
        <f>'[6]Daily Roster'!$AS1</f>
        <v>ANNUAL LEAVE 21</v>
      </c>
      <c r="AT1" s="240" t="str">
        <f>'[6]Daily Roster'!$AT1</f>
        <v>ANNUAL LEAVE INTERN</v>
      </c>
      <c r="AU1" s="240" t="str">
        <f>'[6]Daily Roster'!$AU1</f>
        <v>LONG SERVICE LEAVE CLAY / MMB</v>
      </c>
      <c r="AV1" s="240" t="str">
        <f>'[6]Daily Roster'!$AV1</f>
        <v>LONG SERVICE LEAVE</v>
      </c>
      <c r="AW1" s="240" t="str">
        <f>'[6]Daily Roster'!$AW1</f>
        <v>LONG SERVICE LEAVE ALL SITES</v>
      </c>
      <c r="AX1" s="240" t="str">
        <f>'[6]Daily Roster'!$AX1</f>
        <v>COMPASSIONATE LEAVE</v>
      </c>
      <c r="AY1" s="240" t="str">
        <f>'[6]Daily Roster'!$AY1</f>
        <v>SICK LEAVE</v>
      </c>
      <c r="AZ1" s="240" t="str">
        <f>'[6]Daily Roster'!$AZ1</f>
        <v>ROSTERED SICK / CARERS LEAVE</v>
      </c>
      <c r="BA1" s="240" t="str">
        <f>'[6]Daily Roster'!$BA1</f>
        <v>CORPORATE INDUCTION</v>
      </c>
      <c r="BB1" s="240" t="str">
        <f>'[6]Daily Roster'!$BB1</f>
        <v>CONFERENCE LEAVE</v>
      </c>
      <c r="BC1" s="240" t="str">
        <f>'[6]Daily Roster'!$BC1</f>
        <v>CONFERENCE LEAVE</v>
      </c>
      <c r="BD1" s="240" t="str">
        <f>'[6]Daily Roster'!$BD1</f>
        <v>EMR</v>
      </c>
      <c r="BE1" s="240" t="str">
        <f>'[6]Daily Roster'!$BE1</f>
        <v>EXAM</v>
      </c>
      <c r="BF1" s="240" t="str">
        <f>'[6]Daily Roster'!$BF1</f>
        <v>OTHER</v>
      </c>
      <c r="BG1" s="240">
        <f>'[6]Daily Roster'!$BG1</f>
        <v>0</v>
      </c>
      <c r="BH1" s="240">
        <f>'[6]Daily Roster'!$BH1</f>
        <v>0</v>
      </c>
    </row>
    <row r="2" spans="1:60" x14ac:dyDescent="0.3">
      <c r="A2" s="141">
        <v>43466</v>
      </c>
      <c r="B2" s="142" t="s">
        <v>2</v>
      </c>
      <c r="C2" s="143" t="str">
        <f>'[6]Daily Roster'!$C2</f>
        <v>Public holiday</v>
      </c>
      <c r="D2" s="143" t="str">
        <f>'[6]Daily Roster'!$D2</f>
        <v>Public holiday</v>
      </c>
      <c r="E2" s="143" t="str">
        <f>'[6]Daily Roster'!$E2</f>
        <v>Public holiday</v>
      </c>
      <c r="F2" s="143" t="str">
        <f>'[6]Daily Roster'!$F2</f>
        <v>Public holiday</v>
      </c>
      <c r="G2" s="143" t="str">
        <f>'[6]Daily Roster'!$G2</f>
        <v>Public holiday</v>
      </c>
      <c r="H2" s="143" t="str">
        <f>'[6]Daily Roster'!$H2</f>
        <v>Public holiday</v>
      </c>
      <c r="I2" s="143" t="str">
        <f>'[6]Daily Roster'!$I2</f>
        <v>Public holiday</v>
      </c>
      <c r="J2" s="143" t="str">
        <f>'[6]Daily Roster'!$J2</f>
        <v>Public holiday</v>
      </c>
      <c r="K2" s="143" t="str">
        <f>'[6]Daily Roster'!$K2</f>
        <v>Public holiday</v>
      </c>
      <c r="L2" s="143" t="str">
        <f>'[6]Daily Roster'!$L2</f>
        <v>Public holiday</v>
      </c>
      <c r="M2" s="143" t="str">
        <f>'[6]Daily Roster'!$M2</f>
        <v>Public holiday</v>
      </c>
      <c r="N2" s="143" t="str">
        <f>'[6]Daily Roster'!$N2</f>
        <v>Public holiday</v>
      </c>
      <c r="O2" s="143" t="str">
        <f>'[6]Daily Roster'!$O2</f>
        <v>Public holiday</v>
      </c>
      <c r="P2" s="143" t="str">
        <f>'[6]Daily Roster'!$P2</f>
        <v>qq</v>
      </c>
      <c r="Q2" s="143" t="str">
        <f>'[6]Daily Roster'!$Q2</f>
        <v>Public Holiday</v>
      </c>
      <c r="R2" s="143" t="str">
        <f>'[6]Daily Roster'!$R2</f>
        <v>Public holiday</v>
      </c>
      <c r="S2" s="143" t="str">
        <f>'[6]Daily Roster'!$S2</f>
        <v>Public holiday</v>
      </c>
      <c r="T2" s="143" t="str">
        <f>'[6]Daily Roster'!$T2</f>
        <v>Public holiday</v>
      </c>
      <c r="U2" s="143" t="str">
        <f>'[6]Daily Roster'!$U2</f>
        <v>Public holiday</v>
      </c>
      <c r="V2" s="143" t="str">
        <f>'[6]Daily Roster'!$V2</f>
        <v>Public holiday</v>
      </c>
      <c r="W2" s="143" t="str">
        <f>'[6]Daily Roster'!$W2</f>
        <v>Public holiday</v>
      </c>
      <c r="X2" s="143" t="str">
        <f>'[6]Daily Roster'!$X2</f>
        <v>Public holiday</v>
      </c>
      <c r="Y2" s="143" t="str">
        <f>'[6]Daily Roster'!$Y2</f>
        <v>Public holiday</v>
      </c>
      <c r="Z2" s="143" t="str">
        <f>'[6]Daily Roster'!$Z2</f>
        <v>Public holiday</v>
      </c>
      <c r="AA2" s="143" t="str">
        <f>'[6]Daily Roster'!$AA2</f>
        <v>Public holiday</v>
      </c>
      <c r="AB2" s="143" t="str">
        <f>'[6]Daily Roster'!$AB2</f>
        <v>Public holiday</v>
      </c>
      <c r="AC2" s="143" t="str">
        <f>'[6]Daily Roster'!$AC2</f>
        <v>Public holiday</v>
      </c>
      <c r="AD2" s="143" t="str">
        <f>'[6]Daily Roster'!$AD2</f>
        <v>Public holiday</v>
      </c>
      <c r="AE2" s="143" t="str">
        <f>'[6]Daily Roster'!$AE2</f>
        <v>Public holiday</v>
      </c>
      <c r="AF2" s="143" t="str">
        <f>'[6]Daily Roster'!$AF2</f>
        <v>Public holiday</v>
      </c>
      <c r="AG2" s="143" t="str">
        <f>'[6]Daily Roster'!$AG2</f>
        <v>Public holiday</v>
      </c>
      <c r="AH2" s="143" t="str">
        <f>'[6]Daily Roster'!$AH2</f>
        <v>Public holiday</v>
      </c>
      <c r="AI2" s="143" t="str">
        <f>'[6]Daily Roster'!$AI2</f>
        <v>Public holiday</v>
      </c>
      <c r="AJ2" s="241" t="str">
        <f>'[6]Daily Roster'!$AJ2</f>
        <v>Public holiday</v>
      </c>
      <c r="AK2" s="241" t="str">
        <f>'[6]Daily Roster'!$AK2</f>
        <v>Public holiday</v>
      </c>
      <c r="AL2" s="241" t="str">
        <f>'[6]Daily Roster'!$AL2</f>
        <v>Public holiday</v>
      </c>
      <c r="AM2" s="240" t="str">
        <f>'[6]Daily Roster'!$AM2</f>
        <v>Public holiday</v>
      </c>
      <c r="AN2" s="240">
        <f>'[6]Daily Roster'!$AN2</f>
        <v>0</v>
      </c>
      <c r="AO2" s="240">
        <f>'[6]Daily Roster'!$AO2</f>
        <v>0</v>
      </c>
      <c r="AP2" s="240">
        <f>'[6]Daily Roster'!$AP2</f>
        <v>0</v>
      </c>
      <c r="AQ2" s="240">
        <f>'[6]Daily Roster'!$AQ2</f>
        <v>0</v>
      </c>
      <c r="AR2" s="240">
        <f>'[6]Daily Roster'!$AR2</f>
        <v>0</v>
      </c>
      <c r="AS2" s="240">
        <f>'[6]Daily Roster'!$AS2</f>
        <v>0</v>
      </c>
      <c r="AT2" s="240">
        <f>'[6]Daily Roster'!$AT2</f>
        <v>0</v>
      </c>
      <c r="AU2" s="240">
        <f>'[6]Daily Roster'!$AU2</f>
        <v>0</v>
      </c>
      <c r="AV2" s="240">
        <f>'[6]Daily Roster'!$AV2</f>
        <v>0</v>
      </c>
      <c r="AW2" s="240">
        <f>'[6]Daily Roster'!$AW2</f>
        <v>0</v>
      </c>
      <c r="AX2" s="240">
        <f>'[6]Daily Roster'!$AX2</f>
        <v>0</v>
      </c>
      <c r="AY2" s="240">
        <f>'[6]Daily Roster'!$AY2</f>
        <v>0</v>
      </c>
      <c r="AZ2" s="240">
        <f>'[6]Daily Roster'!$AZ2</f>
        <v>0</v>
      </c>
      <c r="BA2" s="240">
        <f>'[6]Daily Roster'!$BA2</f>
        <v>0</v>
      </c>
      <c r="BB2" s="240">
        <f>'[6]Daily Roster'!$BB2</f>
        <v>0</v>
      </c>
      <c r="BC2" s="240">
        <f>'[6]Daily Roster'!$BC2</f>
        <v>0</v>
      </c>
      <c r="BD2" s="240">
        <f>'[6]Daily Roster'!$BD2</f>
        <v>0</v>
      </c>
      <c r="BE2" s="240">
        <f>'[6]Daily Roster'!$BE2</f>
        <v>0</v>
      </c>
      <c r="BF2" s="240">
        <f>'[6]Daily Roster'!$BF2</f>
        <v>0</v>
      </c>
      <c r="BG2" s="240">
        <f>'[6]Daily Roster'!$BG2</f>
        <v>0</v>
      </c>
      <c r="BH2" s="240">
        <f>'[6]Daily Roster'!$BH2</f>
        <v>0</v>
      </c>
    </row>
    <row r="3" spans="1:60" x14ac:dyDescent="0.3">
      <c r="A3" s="141">
        <v>43467</v>
      </c>
      <c r="B3" s="142" t="s">
        <v>3</v>
      </c>
      <c r="C3" s="143" t="str">
        <f>'[6]Daily Roster'!$C3</f>
        <v>qq</v>
      </c>
      <c r="D3" s="143" t="str">
        <f>'[6]Daily Roster'!$D3</f>
        <v>Huda</v>
      </c>
      <c r="E3" s="143" t="str">
        <f>'[6]Daily Roster'!$E3</f>
        <v>V.Koo</v>
      </c>
      <c r="F3" s="143" t="str">
        <f>'[6]Daily Roster'!$F3</f>
        <v>Ashleigh</v>
      </c>
      <c r="G3" s="143" t="str">
        <f>'[6]Daily Roster'!$G3</f>
        <v>G.Lau</v>
      </c>
      <c r="H3" s="143">
        <f>'[6]Daily Roster'!$H3</f>
        <v>0</v>
      </c>
      <c r="I3" s="143" t="str">
        <f>'[6]Daily Roster'!$I3</f>
        <v>Dalia</v>
      </c>
      <c r="J3" s="143" t="str">
        <f>'[6]Daily Roster'!$J3</f>
        <v>Khoa</v>
      </c>
      <c r="K3" s="143" t="str">
        <f>'[6]Daily Roster'!$K3</f>
        <v>qq</v>
      </c>
      <c r="L3" s="143" t="str">
        <f>'[6]Daily Roster'!$L3</f>
        <v>Edward/Jesslyn</v>
      </c>
      <c r="M3" s="143" t="str">
        <f>'[6]Daily Roster'!$M3</f>
        <v>Monique</v>
      </c>
      <c r="N3" s="143" t="str">
        <f>'[6]Daily Roster'!$N3</f>
        <v>Jasmine</v>
      </c>
      <c r="O3" s="143" t="str">
        <f>'[6]Daily Roster'!$O3</f>
        <v>Arthur</v>
      </c>
      <c r="P3" s="143" t="str">
        <f>'[6]Daily Roster'!$P3</f>
        <v>qq</v>
      </c>
      <c r="Q3" s="143" t="str">
        <f>'[6]Daily Roster'!$Q3</f>
        <v>Jonathan</v>
      </c>
      <c r="R3" s="143" t="str">
        <f>'[6]Daily Roster'!$R3</f>
        <v>qq</v>
      </c>
      <c r="S3" s="143" t="str">
        <f>'[6]Daily Roster'!$S3</f>
        <v>Edward</v>
      </c>
      <c r="T3" s="143" t="str">
        <f>'[6]Daily Roster'!$T3</f>
        <v>Jesslyn</v>
      </c>
      <c r="U3" s="143" t="str">
        <f>'[6]Daily Roster'!$U3</f>
        <v>QQ</v>
      </c>
      <c r="V3" s="143" t="str">
        <f>'[6]Daily Roster'!$V3</f>
        <v>qq</v>
      </c>
      <c r="W3" s="143" t="str">
        <f>'[6]Daily Roster'!$W3</f>
        <v>qq</v>
      </c>
      <c r="X3" s="143" t="str">
        <f>'[6]Daily Roster'!$X3</f>
        <v>qq</v>
      </c>
      <c r="Y3" s="143" t="str">
        <f>'[6]Daily Roster'!$Y3</f>
        <v>Phuong</v>
      </c>
      <c r="Z3" s="143" t="str">
        <f>'[6]Daily Roster'!$Z3</f>
        <v>Arthur</v>
      </c>
      <c r="AA3" s="143" t="str">
        <f>'[6]Daily Roster'!$AA3</f>
        <v>qq</v>
      </c>
      <c r="AB3" s="143" t="str">
        <f>'[6]Daily Roster'!$AB3</f>
        <v>qq</v>
      </c>
      <c r="AC3" s="143" t="str">
        <f>'[6]Daily Roster'!$AC3</f>
        <v>qq</v>
      </c>
      <c r="AD3" s="143" t="str">
        <f>'[6]Daily Roster'!$AD3</f>
        <v>qq</v>
      </c>
      <c r="AE3" s="143" t="str">
        <f>'[6]Daily Roster'!$AE3</f>
        <v>Megan</v>
      </c>
      <c r="AF3" s="143" t="str">
        <f>'[6]Daily Roster'!$AF3</f>
        <v>Stuart</v>
      </c>
      <c r="AG3" s="143" t="str">
        <f>'[6]Daily Roster'!$AG3</f>
        <v>Jasmine</v>
      </c>
      <c r="AH3" s="143" t="str">
        <f>'[6]Daily Roster'!$AH3</f>
        <v>Monique</v>
      </c>
      <c r="AI3" s="143" t="str">
        <f>'[6]Daily Roster'!$AI3</f>
        <v>Marisa</v>
      </c>
      <c r="AJ3" s="241" t="str">
        <f>'[6]Daily Roster'!$AJ3</f>
        <v>Silvana</v>
      </c>
      <c r="AK3" s="241" t="str">
        <f>'[6]Daily Roster'!$AK3</f>
        <v>A.Chong</v>
      </c>
      <c r="AL3" s="241" t="str">
        <f>'[6]Daily Roster'!$AL3</f>
        <v>K.Yeoh</v>
      </c>
      <c r="AM3" s="240" t="str">
        <f>'[6]Daily Roster'!$AM3</f>
        <v>Phil</v>
      </c>
      <c r="AN3" s="240" t="str">
        <f>'[6]Daily Roster'!$AN3</f>
        <v>T.Vo</v>
      </c>
      <c r="AO3" s="240" t="str">
        <f>'[6]Daily Roster'!$AO3</f>
        <v>qq</v>
      </c>
      <c r="AP3" s="240" t="str">
        <f>'[6]Daily Roster'!$AP3</f>
        <v>qq</v>
      </c>
      <c r="AQ3" s="240" t="str">
        <f>'[6]Daily Roster'!$AQ3</f>
        <v>qq</v>
      </c>
      <c r="AR3" s="240" t="str">
        <f>'[6]Daily Roster'!$AR3</f>
        <v>qq</v>
      </c>
      <c r="AS3" s="240" t="str">
        <f>'[6]Daily Roster'!$AS3</f>
        <v>qq</v>
      </c>
      <c r="AT3" s="240" t="str">
        <f>'[6]Daily Roster'!$AT3</f>
        <v>qq</v>
      </c>
      <c r="AU3" s="240" t="str">
        <f>'[6]Daily Roster'!$AU3</f>
        <v>K.Chin</v>
      </c>
      <c r="AV3" s="240">
        <f>'[6]Daily Roster'!$AV3</f>
        <v>0</v>
      </c>
      <c r="AW3" s="240" t="str">
        <f>'[6]Daily Roster'!$AW3</f>
        <v>qq</v>
      </c>
      <c r="AX3" s="240">
        <f>'[6]Daily Roster'!$AX3</f>
        <v>0</v>
      </c>
      <c r="AY3" s="240">
        <f>'[6]Daily Roster'!$AY3</f>
        <v>0</v>
      </c>
      <c r="AZ3" s="240">
        <f>'[6]Daily Roster'!$AZ3</f>
        <v>0</v>
      </c>
      <c r="BA3" s="240">
        <f>'[6]Daily Roster'!$BA3</f>
        <v>0</v>
      </c>
      <c r="BB3" s="240">
        <f>'[6]Daily Roster'!$BB3</f>
        <v>0</v>
      </c>
      <c r="BC3" s="240">
        <f>'[6]Daily Roster'!$BC3</f>
        <v>0</v>
      </c>
      <c r="BD3" s="240">
        <f>'[6]Daily Roster'!$BD3</f>
        <v>0</v>
      </c>
      <c r="BE3" s="240">
        <f>'[6]Daily Roster'!$BE3</f>
        <v>0</v>
      </c>
      <c r="BF3" s="240">
        <f>'[6]Daily Roster'!$BF3</f>
        <v>0</v>
      </c>
      <c r="BG3" s="240">
        <f>'[6]Daily Roster'!$BG3</f>
        <v>0</v>
      </c>
      <c r="BH3" s="240">
        <f>'[6]Daily Roster'!$BH3</f>
        <v>0</v>
      </c>
    </row>
    <row r="4" spans="1:60" x14ac:dyDescent="0.3">
      <c r="A4" s="141">
        <v>43468</v>
      </c>
      <c r="B4" s="142" t="s">
        <v>4</v>
      </c>
      <c r="C4" s="143" t="str">
        <f>'[6]Daily Roster'!$C4</f>
        <v>V.Mai</v>
      </c>
      <c r="D4" s="143" t="str">
        <f>'[6]Daily Roster'!$D4</f>
        <v>J.Drummond</v>
      </c>
      <c r="E4" s="143" t="str">
        <f>'[6]Daily Roster'!$E4</f>
        <v>qq</v>
      </c>
      <c r="F4" s="143" t="str">
        <f>'[6]Daily Roster'!$F4</f>
        <v>qq</v>
      </c>
      <c r="G4" s="143" t="str">
        <f>'[6]Daily Roster'!$G4</f>
        <v>qq</v>
      </c>
      <c r="H4" s="143">
        <f>'[6]Daily Roster'!$H4</f>
        <v>0</v>
      </c>
      <c r="I4" s="143" t="str">
        <f>'[6]Daily Roster'!$I4</f>
        <v>qq</v>
      </c>
      <c r="J4" s="143" t="str">
        <f>'[6]Daily Roster'!$J4</f>
        <v>qq</v>
      </c>
      <c r="K4" s="143" t="str">
        <f>'[6]Daily Roster'!$K4</f>
        <v>Stuart</v>
      </c>
      <c r="L4" s="143" t="str">
        <f>'[6]Daily Roster'!$L4</f>
        <v>qq</v>
      </c>
      <c r="M4" s="143" t="str">
        <f>'[6]Daily Roster'!$M4</f>
        <v>Megan</v>
      </c>
      <c r="N4" s="143" t="str">
        <f>'[6]Daily Roster'!$N4</f>
        <v>Jasmine</v>
      </c>
      <c r="O4" s="143" t="str">
        <f>'[6]Daily Roster'!$O4</f>
        <v>Arthur</v>
      </c>
      <c r="P4" s="143" t="str">
        <f>'[6]Daily Roster'!$P4</f>
        <v>qq</v>
      </c>
      <c r="Q4" s="143" t="str">
        <f>'[6]Daily Roster'!$Q4</f>
        <v>qq</v>
      </c>
      <c r="R4" s="143" t="str">
        <f>'[6]Daily Roster'!$R4</f>
        <v>qq</v>
      </c>
      <c r="S4" s="143" t="str">
        <f>'[6]Daily Roster'!$S4</f>
        <v>qq</v>
      </c>
      <c r="T4" s="143" t="str">
        <f>'[6]Daily Roster'!$T4</f>
        <v>qq</v>
      </c>
      <c r="U4" s="143" t="str">
        <f>'[6]Daily Roster'!$U4</f>
        <v>QQ</v>
      </c>
      <c r="V4" s="143" t="str">
        <f>'[6]Daily Roster'!$V4</f>
        <v>qq</v>
      </c>
      <c r="W4" s="143" t="str">
        <f>'[6]Daily Roster'!$W4</f>
        <v>qq</v>
      </c>
      <c r="X4" s="143" t="str">
        <f>'[6]Daily Roster'!$X4</f>
        <v>qq</v>
      </c>
      <c r="Y4" s="143" t="str">
        <f>'[6]Daily Roster'!$Y4</f>
        <v>Phuong</v>
      </c>
      <c r="Z4" s="143" t="str">
        <f>'[6]Daily Roster'!$Z4</f>
        <v>Arthur</v>
      </c>
      <c r="AA4" s="143" t="str">
        <f>'[6]Daily Roster'!$AA4</f>
        <v>K.Tiong</v>
      </c>
      <c r="AB4" s="143" t="str">
        <f>'[6]Daily Roster'!$AB4</f>
        <v>S.Sturm</v>
      </c>
      <c r="AC4" s="143" t="str">
        <f>'[6]Daily Roster'!$AC4</f>
        <v>qq</v>
      </c>
      <c r="AD4" s="143" t="str">
        <f>'[6]Daily Roster'!$AD4</f>
        <v>qq</v>
      </c>
      <c r="AE4" s="143" t="str">
        <f>'[6]Daily Roster'!$AE4</f>
        <v>Megan</v>
      </c>
      <c r="AF4" s="143" t="str">
        <f>'[6]Daily Roster'!$AF4</f>
        <v>qq</v>
      </c>
      <c r="AG4" s="143" t="str">
        <f>'[6]Daily Roster'!$AG4</f>
        <v>Jasmine</v>
      </c>
      <c r="AH4" s="143" t="str">
        <f>'[6]Daily Roster'!$AH4</f>
        <v>qq</v>
      </c>
      <c r="AI4" s="143" t="str">
        <f>'[6]Daily Roster'!$AI4</f>
        <v>Marisa</v>
      </c>
      <c r="AJ4" s="241" t="str">
        <f>'[6]Daily Roster'!$AJ4</f>
        <v>Silvana</v>
      </c>
      <c r="AK4" s="241" t="str">
        <f>'[6]Daily Roster'!$AK4</f>
        <v>A.Chong</v>
      </c>
      <c r="AL4" s="241" t="str">
        <f>'[6]Daily Roster'!$AL4</f>
        <v>K.Yeoh</v>
      </c>
      <c r="AM4" s="240" t="str">
        <f>'[6]Daily Roster'!$AM4</f>
        <v>Phil</v>
      </c>
      <c r="AN4" s="240" t="str">
        <f>'[6]Daily Roster'!$AN4</f>
        <v>T.Vo</v>
      </c>
      <c r="AO4" s="240" t="str">
        <f>'[6]Daily Roster'!$AO4</f>
        <v>qq</v>
      </c>
      <c r="AP4" s="240" t="str">
        <f>'[6]Daily Roster'!$AP4</f>
        <v>qq</v>
      </c>
      <c r="AQ4" s="240" t="str">
        <f>'[6]Daily Roster'!$AQ4</f>
        <v>qq</v>
      </c>
      <c r="AR4" s="240" t="str">
        <f>'[6]Daily Roster'!$AR4</f>
        <v>qq</v>
      </c>
      <c r="AS4" s="240" t="str">
        <f>'[6]Daily Roster'!$AS4</f>
        <v>qq</v>
      </c>
      <c r="AT4" s="240" t="str">
        <f>'[6]Daily Roster'!$AT4</f>
        <v>qq</v>
      </c>
      <c r="AU4" s="240" t="str">
        <f>'[6]Daily Roster'!$AU4</f>
        <v>K.Chin</v>
      </c>
      <c r="AV4" s="240">
        <f>'[6]Daily Roster'!$AV4</f>
        <v>0</v>
      </c>
      <c r="AW4" s="240" t="str">
        <f>'[6]Daily Roster'!$AW4</f>
        <v>qq</v>
      </c>
      <c r="AX4" s="240">
        <f>'[6]Daily Roster'!$AX4</f>
        <v>0</v>
      </c>
      <c r="AY4" s="240">
        <f>'[6]Daily Roster'!$AY4</f>
        <v>0</v>
      </c>
      <c r="AZ4" s="240">
        <f>'[6]Daily Roster'!$AZ4</f>
        <v>0</v>
      </c>
      <c r="BA4" s="240">
        <f>'[6]Daily Roster'!$BA4</f>
        <v>0</v>
      </c>
      <c r="BB4" s="240">
        <f>'[6]Daily Roster'!$BB4</f>
        <v>0</v>
      </c>
      <c r="BC4" s="240">
        <f>'[6]Daily Roster'!$BC4</f>
        <v>0</v>
      </c>
      <c r="BD4" s="240">
        <f>'[6]Daily Roster'!$BD4</f>
        <v>0</v>
      </c>
      <c r="BE4" s="240">
        <f>'[6]Daily Roster'!$BE4</f>
        <v>0</v>
      </c>
      <c r="BF4" s="240">
        <f>'[6]Daily Roster'!$BF4</f>
        <v>0</v>
      </c>
      <c r="BG4" s="240">
        <f>'[6]Daily Roster'!$BG4</f>
        <v>0</v>
      </c>
      <c r="BH4" s="240">
        <f>'[6]Daily Roster'!$BH4</f>
        <v>0</v>
      </c>
    </row>
    <row r="5" spans="1:60" x14ac:dyDescent="0.3">
      <c r="A5" s="141">
        <v>43469</v>
      </c>
      <c r="B5" s="142" t="s">
        <v>5</v>
      </c>
      <c r="C5" s="143" t="str">
        <f>'[6]Daily Roster'!$C5</f>
        <v>Sophia</v>
      </c>
      <c r="D5" s="143" t="str">
        <f>'[6]Daily Roster'!$D5</f>
        <v>Nicholas</v>
      </c>
      <c r="E5" s="143" t="str">
        <f>'[6]Daily Roster'!$E5</f>
        <v>JenNguyen</v>
      </c>
      <c r="F5" s="143" t="str">
        <f>'[6]Daily Roster'!$F5</f>
        <v>Meng</v>
      </c>
      <c r="G5" s="143" t="str">
        <f>'[6]Daily Roster'!$G5</f>
        <v>Taylor</v>
      </c>
      <c r="H5" s="143" t="str">
        <f>'[6]Daily Roster'!$H5</f>
        <v>K.Tiong</v>
      </c>
      <c r="I5" s="143" t="str">
        <f>'[6]Daily Roster'!$I5</f>
        <v>qq</v>
      </c>
      <c r="J5" s="143" t="str">
        <f>'[6]Daily Roster'!$J5</f>
        <v>qq</v>
      </c>
      <c r="K5" s="143" t="str">
        <f>'[6]Daily Roster'!$K5</f>
        <v>Stuart</v>
      </c>
      <c r="L5" s="143" t="str">
        <f>'[6]Daily Roster'!$L5</f>
        <v>qq</v>
      </c>
      <c r="M5" s="143" t="str">
        <f>'[6]Daily Roster'!$M5</f>
        <v>qq</v>
      </c>
      <c r="N5" s="143" t="str">
        <f>'[6]Daily Roster'!$N5</f>
        <v>Jasmine</v>
      </c>
      <c r="O5" s="143" t="str">
        <f>'[6]Daily Roster'!$O5</f>
        <v>Arthur</v>
      </c>
      <c r="P5" s="143" t="str">
        <f>'[6]Daily Roster'!$P5</f>
        <v>qq</v>
      </c>
      <c r="Q5" s="143" t="str">
        <f>'[6]Daily Roster'!$Q5</f>
        <v>Thao</v>
      </c>
      <c r="R5" s="143" t="str">
        <f>'[6]Daily Roster'!$R5</f>
        <v>qq</v>
      </c>
      <c r="S5" s="143" t="str">
        <f>'[6]Daily Roster'!$S5</f>
        <v>qq</v>
      </c>
      <c r="T5" s="143" t="str">
        <f>'[6]Daily Roster'!$T5</f>
        <v>qq</v>
      </c>
      <c r="U5" s="143" t="str">
        <f>'[6]Daily Roster'!$U5</f>
        <v>QQ</v>
      </c>
      <c r="V5" s="143" t="str">
        <f>'[6]Daily Roster'!$V5</f>
        <v>qq</v>
      </c>
      <c r="W5" s="143" t="str">
        <f>'[6]Daily Roster'!$W5</f>
        <v>qq</v>
      </c>
      <c r="X5" s="143" t="str">
        <f>'[6]Daily Roster'!$X5</f>
        <v>qq</v>
      </c>
      <c r="Y5" s="143" t="str">
        <f>'[6]Daily Roster'!$Y5</f>
        <v>Phuong</v>
      </c>
      <c r="Z5" s="143" t="str">
        <f>'[6]Daily Roster'!$Z5</f>
        <v>Arthur</v>
      </c>
      <c r="AA5" s="143" t="str">
        <f>'[6]Daily Roster'!$AA5</f>
        <v>Natalie</v>
      </c>
      <c r="AB5" s="143" t="str">
        <f>'[6]Daily Roster'!$AB5</f>
        <v>qq</v>
      </c>
      <c r="AC5" s="143" t="str">
        <f>'[6]Daily Roster'!$AC5</f>
        <v>qq</v>
      </c>
      <c r="AD5" s="143" t="str">
        <f>'[6]Daily Roster'!$AD5</f>
        <v>qq</v>
      </c>
      <c r="AE5" s="143" t="str">
        <f>'[6]Daily Roster'!$AE5</f>
        <v>Megan</v>
      </c>
      <c r="AF5" s="143" t="str">
        <f>'[6]Daily Roster'!$AF5</f>
        <v>qq</v>
      </c>
      <c r="AG5" s="143" t="str">
        <f>'[6]Daily Roster'!$AG5</f>
        <v>Jasmine</v>
      </c>
      <c r="AH5" s="143" t="str">
        <f>'[6]Daily Roster'!$AH5</f>
        <v>qq</v>
      </c>
      <c r="AI5" s="143" t="str">
        <f>'[6]Daily Roster'!$AI5</f>
        <v>qq</v>
      </c>
      <c r="AJ5" s="241" t="str">
        <f>'[6]Daily Roster'!$AJ5</f>
        <v>qq</v>
      </c>
      <c r="AK5" s="241" t="str">
        <f>'[6]Daily Roster'!$AK5</f>
        <v>A.Chong</v>
      </c>
      <c r="AL5" s="241" t="str">
        <f>'[6]Daily Roster'!$AL5</f>
        <v>K.Yeoh</v>
      </c>
      <c r="AM5" s="240" t="str">
        <f>'[6]Daily Roster'!$AM5</f>
        <v>qq</v>
      </c>
      <c r="AN5" s="240" t="str">
        <f>'[6]Daily Roster'!$AN5</f>
        <v>T.Vo</v>
      </c>
      <c r="AO5" s="240" t="str">
        <f>'[6]Daily Roster'!$AO5</f>
        <v>qq</v>
      </c>
      <c r="AP5" s="240" t="str">
        <f>'[6]Daily Roster'!$AP5</f>
        <v>qq</v>
      </c>
      <c r="AQ5" s="240" t="str">
        <f>'[6]Daily Roster'!$AQ5</f>
        <v>qq</v>
      </c>
      <c r="AR5" s="240" t="str">
        <f>'[6]Daily Roster'!$AR5</f>
        <v>qq</v>
      </c>
      <c r="AS5" s="240" t="str">
        <f>'[6]Daily Roster'!$AS5</f>
        <v>qq</v>
      </c>
      <c r="AT5" s="240" t="str">
        <f>'[6]Daily Roster'!$AT5</f>
        <v>qq</v>
      </c>
      <c r="AU5" s="240" t="str">
        <f>'[6]Daily Roster'!$AU5</f>
        <v>K.Chin</v>
      </c>
      <c r="AV5" s="240">
        <f>'[6]Daily Roster'!$AV5</f>
        <v>0</v>
      </c>
      <c r="AW5" s="240" t="str">
        <f>'[6]Daily Roster'!$AW5</f>
        <v>qq</v>
      </c>
      <c r="AX5" s="240">
        <f>'[6]Daily Roster'!$AX5</f>
        <v>0</v>
      </c>
      <c r="AY5" s="240">
        <f>'[6]Daily Roster'!$AY5</f>
        <v>0</v>
      </c>
      <c r="AZ5" s="240">
        <f>'[6]Daily Roster'!$AZ5</f>
        <v>0</v>
      </c>
      <c r="BA5" s="240">
        <f>'[6]Daily Roster'!$BA5</f>
        <v>0</v>
      </c>
      <c r="BB5" s="240">
        <f>'[6]Daily Roster'!$BB5</f>
        <v>0</v>
      </c>
      <c r="BC5" s="240">
        <f>'[6]Daily Roster'!$BC5</f>
        <v>0</v>
      </c>
      <c r="BD5" s="240">
        <f>'[6]Daily Roster'!$BD5</f>
        <v>0</v>
      </c>
      <c r="BE5" s="240">
        <f>'[6]Daily Roster'!$BE5</f>
        <v>0</v>
      </c>
      <c r="BF5" s="240">
        <f>'[6]Daily Roster'!$BF5</f>
        <v>0</v>
      </c>
      <c r="BG5" s="240">
        <f>'[6]Daily Roster'!$BG5</f>
        <v>0</v>
      </c>
      <c r="BH5" s="240">
        <f>'[6]Daily Roster'!$BH5</f>
        <v>0</v>
      </c>
    </row>
    <row r="6" spans="1:60" x14ac:dyDescent="0.3">
      <c r="A6" s="141">
        <v>43472</v>
      </c>
      <c r="B6" s="142" t="s">
        <v>1</v>
      </c>
      <c r="C6" s="143" t="str">
        <f>'[6]Daily Roster'!$C6</f>
        <v>Stuart</v>
      </c>
      <c r="D6" s="143" t="str">
        <f>'[6]Daily Roster'!$D6</f>
        <v>Georgia</v>
      </c>
      <c r="E6" s="143" t="str">
        <f>'[6]Daily Roster'!$E6</f>
        <v>Stuart</v>
      </c>
      <c r="F6" s="143">
        <f>'[6]Daily Roster'!$F6</f>
        <v>0</v>
      </c>
      <c r="G6" s="143" t="str">
        <f>'[6]Daily Roster'!$G6</f>
        <v>Bianca</v>
      </c>
      <c r="H6" s="143">
        <f>'[6]Daily Roster'!$H6</f>
        <v>0</v>
      </c>
      <c r="I6" s="143">
        <f>'[6]Daily Roster'!$I6</f>
        <v>0</v>
      </c>
      <c r="J6" s="143">
        <f>'[6]Daily Roster'!$J6</f>
        <v>0</v>
      </c>
      <c r="K6" s="143" t="str">
        <f>'[6]Daily Roster'!$K6</f>
        <v>Edward</v>
      </c>
      <c r="L6" s="143" t="str">
        <f>'[6]Daily Roster'!$L6</f>
        <v>Jonathan</v>
      </c>
      <c r="M6" s="143" t="str">
        <f>'[6]Daily Roster'!$M6</f>
        <v>qq</v>
      </c>
      <c r="N6" s="143">
        <f>'[6]Daily Roster'!$N6</f>
        <v>0</v>
      </c>
      <c r="O6" s="143" t="str">
        <f>'[6]Daily Roster'!$O6</f>
        <v>Phuong</v>
      </c>
      <c r="P6" s="143" t="str">
        <f>'[6]Daily Roster'!$P6</f>
        <v>qq</v>
      </c>
      <c r="Q6" s="143" t="str">
        <f>'[6]Daily Roster'!$Q6</f>
        <v>qq</v>
      </c>
      <c r="R6" s="143" t="str">
        <f>'[6]Daily Roster'!$R6</f>
        <v>qq</v>
      </c>
      <c r="S6" s="143" t="str">
        <f>'[6]Daily Roster'!$S6</f>
        <v>Edward</v>
      </c>
      <c r="T6" s="143" t="str">
        <f>'[6]Daily Roster'!$T6</f>
        <v>Jonathan</v>
      </c>
      <c r="U6" s="143" t="str">
        <f>'[6]Daily Roster'!$U6</f>
        <v>QQ</v>
      </c>
      <c r="V6" s="143" t="str">
        <f>'[6]Daily Roster'!$V6</f>
        <v>qq</v>
      </c>
      <c r="W6" s="143" t="str">
        <f>'[6]Daily Roster'!$W6</f>
        <v>qq</v>
      </c>
      <c r="X6" s="143" t="str">
        <f>'[6]Daily Roster'!$X6</f>
        <v>qq</v>
      </c>
      <c r="Y6" s="143" t="str">
        <f>'[6]Daily Roster'!$Y6</f>
        <v>Phuong</v>
      </c>
      <c r="Z6" s="143" t="str">
        <f>'[6]Daily Roster'!$Z6</f>
        <v>Arthur</v>
      </c>
      <c r="AA6" s="143" t="str">
        <f>'[6]Daily Roster'!$AA6</f>
        <v>Natalie</v>
      </c>
      <c r="AB6" s="143" t="str">
        <f>'[6]Daily Roster'!$AB6</f>
        <v>M.Phung</v>
      </c>
      <c r="AC6" s="143" t="str">
        <f>'[6]Daily Roster'!$AC6</f>
        <v>Renise</v>
      </c>
      <c r="AD6" s="143" t="str">
        <f>'[6]Daily Roster'!$AD6</f>
        <v>K.Noble</v>
      </c>
      <c r="AE6" s="143" t="str">
        <f>'[6]Daily Roster'!$AE6</f>
        <v>Megan</v>
      </c>
      <c r="AF6" s="143" t="str">
        <f>'[6]Daily Roster'!$AF6</f>
        <v>Stuart</v>
      </c>
      <c r="AG6" s="143" t="str">
        <f>'[6]Daily Roster'!$AG6</f>
        <v>qq</v>
      </c>
      <c r="AH6" s="143" t="str">
        <f>'[6]Daily Roster'!$AH6</f>
        <v>qq</v>
      </c>
      <c r="AI6" s="143" t="str">
        <f>'[6]Daily Roster'!$AI6</f>
        <v>qq</v>
      </c>
      <c r="AJ6" s="241" t="str">
        <f>'[6]Daily Roster'!$AJ6</f>
        <v>qq</v>
      </c>
      <c r="AK6" s="241" t="str">
        <f>'[6]Daily Roster'!$AK6</f>
        <v>A.Chong</v>
      </c>
      <c r="AL6" s="241" t="str">
        <f>'[6]Daily Roster'!$AL6</f>
        <v>qq</v>
      </c>
      <c r="AM6" s="240" t="str">
        <f>'[6]Daily Roster'!$AM6</f>
        <v>qq</v>
      </c>
      <c r="AN6" s="240" t="str">
        <f>'[6]Daily Roster'!$AN6</f>
        <v>qq</v>
      </c>
      <c r="AO6" s="240" t="str">
        <f>'[6]Daily Roster'!$AO6</f>
        <v>N.Dirnbauer</v>
      </c>
      <c r="AP6" s="240" t="str">
        <f>'[6]Daily Roster'!$AP6</f>
        <v>Shirley</v>
      </c>
      <c r="AQ6" s="240" t="str">
        <f>'[6]Daily Roster'!$AQ6</f>
        <v>qq</v>
      </c>
      <c r="AR6" s="240" t="str">
        <f>'[6]Daily Roster'!$AR6</f>
        <v>qq</v>
      </c>
      <c r="AS6" s="240" t="str">
        <f>'[6]Daily Roster'!$AS6</f>
        <v>qq</v>
      </c>
      <c r="AT6" s="240" t="str">
        <f>'[6]Daily Roster'!$AT6</f>
        <v>qq</v>
      </c>
      <c r="AU6" s="240" t="str">
        <f>'[6]Daily Roster'!$AU6</f>
        <v>K.Chin</v>
      </c>
      <c r="AV6" s="240">
        <f>'[6]Daily Roster'!$AV6</f>
        <v>0</v>
      </c>
      <c r="AW6" s="240" t="str">
        <f>'[6]Daily Roster'!$AW6</f>
        <v>Diana</v>
      </c>
      <c r="AX6" s="240">
        <f>'[6]Daily Roster'!$AX6</f>
        <v>0</v>
      </c>
      <c r="AY6" s="240">
        <f>'[6]Daily Roster'!$AY6</f>
        <v>0</v>
      </c>
      <c r="AZ6" s="240">
        <f>'[6]Daily Roster'!$AZ6</f>
        <v>0</v>
      </c>
      <c r="BA6" s="240">
        <f>'[6]Daily Roster'!$BA6</f>
        <v>0</v>
      </c>
      <c r="BB6" s="240">
        <f>'[6]Daily Roster'!$BB6</f>
        <v>0</v>
      </c>
      <c r="BC6" s="240">
        <f>'[6]Daily Roster'!$BC6</f>
        <v>0</v>
      </c>
      <c r="BD6" s="240">
        <f>'[6]Daily Roster'!$BD6</f>
        <v>0</v>
      </c>
      <c r="BE6" s="240">
        <f>'[6]Daily Roster'!$BE6</f>
        <v>0</v>
      </c>
      <c r="BF6" s="240">
        <f>'[6]Daily Roster'!$BF6</f>
        <v>0</v>
      </c>
      <c r="BG6" s="240">
        <f>'[6]Daily Roster'!$BG6</f>
        <v>0</v>
      </c>
      <c r="BH6" s="240">
        <f>'[6]Daily Roster'!$BH6</f>
        <v>0</v>
      </c>
    </row>
    <row r="7" spans="1:60" x14ac:dyDescent="0.3">
      <c r="A7" s="141">
        <v>43473</v>
      </c>
      <c r="B7" s="142" t="s">
        <v>2</v>
      </c>
      <c r="C7" s="143">
        <f>'[6]Daily Roster'!$C7</f>
        <v>0</v>
      </c>
      <c r="D7" s="143">
        <f>'[6]Daily Roster'!$D7</f>
        <v>0</v>
      </c>
      <c r="E7" s="143">
        <f>'[6]Daily Roster'!$E7</f>
        <v>0</v>
      </c>
      <c r="F7" s="143">
        <f>'[6]Daily Roster'!$F7</f>
        <v>0</v>
      </c>
      <c r="G7" s="143" t="str">
        <f>'[6]Daily Roster'!$G7</f>
        <v>qq</v>
      </c>
      <c r="H7" s="143">
        <f>'[6]Daily Roster'!$H7</f>
        <v>0</v>
      </c>
      <c r="I7" s="143">
        <f>'[6]Daily Roster'!$I7</f>
        <v>0</v>
      </c>
      <c r="J7" s="143" t="str">
        <f>'[6]Daily Roster'!$J7</f>
        <v>V.Le</v>
      </c>
      <c r="K7" s="143" t="str">
        <f>'[6]Daily Roster'!$K7</f>
        <v>Jesslyn</v>
      </c>
      <c r="L7" s="143" t="str">
        <f>'[6]Daily Roster'!$L7</f>
        <v>Idile</v>
      </c>
      <c r="M7" s="143">
        <f>'[6]Daily Roster'!$M7</f>
        <v>0</v>
      </c>
      <c r="N7" s="143">
        <f>'[6]Daily Roster'!$N7</f>
        <v>0</v>
      </c>
      <c r="O7" s="143" t="str">
        <f>'[6]Daily Roster'!$O7</f>
        <v>Phuong</v>
      </c>
      <c r="P7" s="143" t="str">
        <f>'[6]Daily Roster'!$P7</f>
        <v>qq</v>
      </c>
      <c r="Q7" s="143" t="str">
        <f>'[6]Daily Roster'!$Q7</f>
        <v>V.Le</v>
      </c>
      <c r="R7" s="143" t="str">
        <f>'[6]Daily Roster'!$R7</f>
        <v>qq</v>
      </c>
      <c r="S7" s="143" t="str">
        <f>'[6]Daily Roster'!$S7</f>
        <v>Jesslyn</v>
      </c>
      <c r="T7" s="143" t="str">
        <f>'[6]Daily Roster'!$T7</f>
        <v>Idile</v>
      </c>
      <c r="U7" s="143" t="str">
        <f>'[6]Daily Roster'!$U7</f>
        <v>QQ</v>
      </c>
      <c r="V7" s="143" t="str">
        <f>'[6]Daily Roster'!$V7</f>
        <v>qq</v>
      </c>
      <c r="W7" s="143" t="str">
        <f>'[6]Daily Roster'!$W7</f>
        <v>qq</v>
      </c>
      <c r="X7" s="143" t="str">
        <f>'[6]Daily Roster'!$X7</f>
        <v>qq</v>
      </c>
      <c r="Y7" s="143" t="str">
        <f>'[6]Daily Roster'!$Y7</f>
        <v>Phuong</v>
      </c>
      <c r="Z7" s="143" t="str">
        <f>'[6]Daily Roster'!$Z7</f>
        <v>Arthur</v>
      </c>
      <c r="AA7" s="143" t="str">
        <f>'[6]Daily Roster'!$AA7</f>
        <v>qq</v>
      </c>
      <c r="AB7" s="143" t="str">
        <f>'[6]Daily Roster'!$AB7</f>
        <v>M.Phung</v>
      </c>
      <c r="AC7" s="143" t="str">
        <f>'[6]Daily Roster'!$AC7</f>
        <v>Renise</v>
      </c>
      <c r="AD7" s="143" t="str">
        <f>'[6]Daily Roster'!$AD7</f>
        <v>qq</v>
      </c>
      <c r="AE7" s="143" t="str">
        <f>'[6]Daily Roster'!$AE7</f>
        <v>Megan</v>
      </c>
      <c r="AF7" s="143" t="str">
        <f>'[6]Daily Roster'!$AF7</f>
        <v>Stuart</v>
      </c>
      <c r="AG7" s="143" t="str">
        <f>'[6]Daily Roster'!$AG7</f>
        <v>qq</v>
      </c>
      <c r="AH7" s="143" t="str">
        <f>'[6]Daily Roster'!$AH7</f>
        <v>Maryanne</v>
      </c>
      <c r="AI7" s="143" t="str">
        <f>'[6]Daily Roster'!$AI7</f>
        <v>qq</v>
      </c>
      <c r="AJ7" s="241" t="str">
        <f>'[6]Daily Roster'!$AJ7</f>
        <v>qq</v>
      </c>
      <c r="AK7" s="241" t="str">
        <f>'[6]Daily Roster'!$AK7</f>
        <v>A.Chong</v>
      </c>
      <c r="AL7" s="241" t="str">
        <f>'[6]Daily Roster'!$AL7</f>
        <v>qq</v>
      </c>
      <c r="AM7" s="240" t="str">
        <f>'[6]Daily Roster'!$AM7</f>
        <v>qq</v>
      </c>
      <c r="AN7" s="240" t="str">
        <f>'[6]Daily Roster'!$AN7</f>
        <v>qq</v>
      </c>
      <c r="AO7" s="240" t="str">
        <f>'[6]Daily Roster'!$AO7</f>
        <v>N.Dirnbauer</v>
      </c>
      <c r="AP7" s="240" t="str">
        <f>'[6]Daily Roster'!$AP7</f>
        <v>qq</v>
      </c>
      <c r="AQ7" s="240" t="str">
        <f>'[6]Daily Roster'!$AQ7</f>
        <v>qq</v>
      </c>
      <c r="AR7" s="240" t="str">
        <f>'[6]Daily Roster'!$AR7</f>
        <v>qq</v>
      </c>
      <c r="AS7" s="240" t="str">
        <f>'[6]Daily Roster'!$AS7</f>
        <v>qq</v>
      </c>
      <c r="AT7" s="240" t="str">
        <f>'[6]Daily Roster'!$AT7</f>
        <v>qq</v>
      </c>
      <c r="AU7" s="240" t="str">
        <f>'[6]Daily Roster'!$AU7</f>
        <v>K.Chin</v>
      </c>
      <c r="AV7" s="240">
        <f>'[6]Daily Roster'!$AV7</f>
        <v>0</v>
      </c>
      <c r="AW7" s="240" t="str">
        <f>'[6]Daily Roster'!$AW7</f>
        <v>Diana</v>
      </c>
      <c r="AX7" s="240">
        <f>'[6]Daily Roster'!$AX7</f>
        <v>0</v>
      </c>
      <c r="AY7" s="240">
        <f>'[6]Daily Roster'!$AY7</f>
        <v>0</v>
      </c>
      <c r="AZ7" s="240">
        <f>'[6]Daily Roster'!$AZ7</f>
        <v>0</v>
      </c>
      <c r="BA7" s="240">
        <f>'[6]Daily Roster'!$BA7</f>
        <v>0</v>
      </c>
      <c r="BB7" s="240">
        <f>'[6]Daily Roster'!$BB7</f>
        <v>0</v>
      </c>
      <c r="BC7" s="240">
        <f>'[6]Daily Roster'!$BC7</f>
        <v>0</v>
      </c>
      <c r="BD7" s="240">
        <f>'[6]Daily Roster'!$BD7</f>
        <v>0</v>
      </c>
      <c r="BE7" s="240">
        <f>'[6]Daily Roster'!$BE7</f>
        <v>0</v>
      </c>
      <c r="BF7" s="240">
        <f>'[6]Daily Roster'!$BF7</f>
        <v>0</v>
      </c>
      <c r="BG7" s="240">
        <f>'[6]Daily Roster'!$BG7</f>
        <v>0</v>
      </c>
      <c r="BH7" s="240">
        <f>'[6]Daily Roster'!$BH7</f>
        <v>0</v>
      </c>
    </row>
    <row r="8" spans="1:60" x14ac:dyDescent="0.3">
      <c r="A8" s="141">
        <v>43474</v>
      </c>
      <c r="B8" s="142" t="s">
        <v>3</v>
      </c>
      <c r="C8" s="143" t="str">
        <f>'[6]Daily Roster'!$C8</f>
        <v>J.Hughes</v>
      </c>
      <c r="D8" s="143" t="str">
        <f>'[6]Daily Roster'!$D8</f>
        <v>S.McPhee</v>
      </c>
      <c r="E8" s="143" t="str">
        <f>'[6]Daily Roster'!$E8</f>
        <v>J.Hughes</v>
      </c>
      <c r="F8" s="143" t="str">
        <f>'[6]Daily Roster'!$F8</f>
        <v>Carmen</v>
      </c>
      <c r="G8" s="143" t="str">
        <f>'[6]Daily Roster'!$G8</f>
        <v>qq</v>
      </c>
      <c r="H8" s="143">
        <f>'[6]Daily Roster'!$H8</f>
        <v>0</v>
      </c>
      <c r="I8" s="143">
        <f>'[6]Daily Roster'!$I8</f>
        <v>0</v>
      </c>
      <c r="J8" s="143">
        <f>'[6]Daily Roster'!$J8</f>
        <v>0</v>
      </c>
      <c r="K8" s="143">
        <f>'[6]Daily Roster'!$K8</f>
        <v>0</v>
      </c>
      <c r="L8" s="143">
        <f>'[6]Daily Roster'!$L8</f>
        <v>0</v>
      </c>
      <c r="M8" s="143">
        <f>'[6]Daily Roster'!$M8</f>
        <v>0</v>
      </c>
      <c r="N8" s="143">
        <f>'[6]Daily Roster'!$N8</f>
        <v>0</v>
      </c>
      <c r="O8" s="143" t="str">
        <f>'[6]Daily Roster'!$O8</f>
        <v>Phuong</v>
      </c>
      <c r="P8" s="143" t="str">
        <f>'[6]Daily Roster'!$P8</f>
        <v>qq</v>
      </c>
      <c r="Q8" s="143" t="str">
        <f>'[6]Daily Roster'!$Q8</f>
        <v xml:space="preserve">All interns (MONASH UNI - orient) </v>
      </c>
      <c r="R8" s="143" t="str">
        <f>'[6]Daily Roster'!$R8</f>
        <v>qq</v>
      </c>
      <c r="S8" s="143" t="str">
        <f>'[6]Daily Roster'!$S8</f>
        <v>qq</v>
      </c>
      <c r="T8" s="143" t="str">
        <f>'[6]Daily Roster'!$T8</f>
        <v>qq</v>
      </c>
      <c r="U8" s="143" t="str">
        <f>'[6]Daily Roster'!$U8</f>
        <v>QQ</v>
      </c>
      <c r="V8" s="143" t="str">
        <f>'[6]Daily Roster'!$V8</f>
        <v>qq</v>
      </c>
      <c r="W8" s="143" t="str">
        <f>'[6]Daily Roster'!$W8</f>
        <v>qq</v>
      </c>
      <c r="X8" s="143" t="str">
        <f>'[6]Daily Roster'!$X8</f>
        <v>qq</v>
      </c>
      <c r="Y8" s="143" t="str">
        <f>'[6]Daily Roster'!$Y8</f>
        <v>Phuong</v>
      </c>
      <c r="Z8" s="143" t="str">
        <f>'[6]Daily Roster'!$Z8</f>
        <v>Arthur</v>
      </c>
      <c r="AA8" s="143" t="str">
        <f>'[6]Daily Roster'!$AA8</f>
        <v>Silvana</v>
      </c>
      <c r="AB8" s="143" t="str">
        <f>'[6]Daily Roster'!$AB8</f>
        <v>M.Phung</v>
      </c>
      <c r="AC8" s="143" t="str">
        <f>'[6]Daily Roster'!$AC8</f>
        <v>Renise</v>
      </c>
      <c r="AD8" s="143" t="str">
        <f>'[6]Daily Roster'!$AD8</f>
        <v>qq</v>
      </c>
      <c r="AE8" s="143" t="str">
        <f>'[6]Daily Roster'!$AE8</f>
        <v>Megan</v>
      </c>
      <c r="AF8" s="143" t="str">
        <f>'[6]Daily Roster'!$AF8</f>
        <v>G.Wang</v>
      </c>
      <c r="AG8" s="143" t="str">
        <f>'[6]Daily Roster'!$AG8</f>
        <v>Jasmine</v>
      </c>
      <c r="AH8" s="143" t="str">
        <f>'[6]Daily Roster'!$AH8</f>
        <v>Maryanne</v>
      </c>
      <c r="AI8" s="143" t="str">
        <f>'[6]Daily Roster'!$AI8</f>
        <v>qq</v>
      </c>
      <c r="AJ8" s="241" t="str">
        <f>'[6]Daily Roster'!$AJ8</f>
        <v>qq</v>
      </c>
      <c r="AK8" s="241" t="str">
        <f>'[6]Daily Roster'!$AK8</f>
        <v>A.Chong</v>
      </c>
      <c r="AL8" s="241" t="str">
        <f>'[6]Daily Roster'!$AL8</f>
        <v>qq</v>
      </c>
      <c r="AM8" s="240" t="str">
        <f>'[6]Daily Roster'!$AM8</f>
        <v>qq</v>
      </c>
      <c r="AN8" s="240" t="str">
        <f>'[6]Daily Roster'!$AN8</f>
        <v>qq</v>
      </c>
      <c r="AO8" s="240" t="str">
        <f>'[6]Daily Roster'!$AO8</f>
        <v>N.Dirnbauer</v>
      </c>
      <c r="AP8" s="240" t="str">
        <f>'[6]Daily Roster'!$AP8</f>
        <v>qq</v>
      </c>
      <c r="AQ8" s="240" t="str">
        <f>'[6]Daily Roster'!$AQ8</f>
        <v>qq</v>
      </c>
      <c r="AR8" s="240" t="str">
        <f>'[6]Daily Roster'!$AR8</f>
        <v>qq</v>
      </c>
      <c r="AS8" s="240" t="str">
        <f>'[6]Daily Roster'!$AS8</f>
        <v>qq</v>
      </c>
      <c r="AT8" s="240" t="str">
        <f>'[6]Daily Roster'!$AT8</f>
        <v>qq</v>
      </c>
      <c r="AU8" s="240" t="str">
        <f>'[6]Daily Roster'!$AU8</f>
        <v>K.Chin</v>
      </c>
      <c r="AV8" s="240">
        <f>'[6]Daily Roster'!$AV8</f>
        <v>0</v>
      </c>
      <c r="AW8" s="240" t="str">
        <f>'[6]Daily Roster'!$AW8</f>
        <v>Diana</v>
      </c>
      <c r="AX8" s="240">
        <f>'[6]Daily Roster'!$AX8</f>
        <v>0</v>
      </c>
      <c r="AY8" s="240">
        <f>'[6]Daily Roster'!$AY8</f>
        <v>0</v>
      </c>
      <c r="AZ8" s="240">
        <f>'[6]Daily Roster'!$AZ8</f>
        <v>0</v>
      </c>
      <c r="BA8" s="240">
        <f>'[6]Daily Roster'!$BA8</f>
        <v>0</v>
      </c>
      <c r="BB8" s="240">
        <f>'[6]Daily Roster'!$BB8</f>
        <v>0</v>
      </c>
      <c r="BC8" s="240">
        <f>'[6]Daily Roster'!$BC8</f>
        <v>0</v>
      </c>
      <c r="BD8" s="240">
        <f>'[6]Daily Roster'!$BD8</f>
        <v>0</v>
      </c>
      <c r="BE8" s="240">
        <f>'[6]Daily Roster'!$BE8</f>
        <v>0</v>
      </c>
      <c r="BF8" s="240">
        <f>'[6]Daily Roster'!$BF8</f>
        <v>0</v>
      </c>
      <c r="BG8" s="240">
        <f>'[6]Daily Roster'!$BG8</f>
        <v>0</v>
      </c>
      <c r="BH8" s="240">
        <f>'[6]Daily Roster'!$BH8</f>
        <v>0</v>
      </c>
    </row>
    <row r="9" spans="1:60" x14ac:dyDescent="0.3">
      <c r="A9" s="141">
        <v>43475</v>
      </c>
      <c r="B9" s="142" t="s">
        <v>4</v>
      </c>
      <c r="C9" s="143">
        <f>'[6]Daily Roster'!$C9</f>
        <v>0</v>
      </c>
      <c r="D9" s="143">
        <f>'[6]Daily Roster'!$D9</f>
        <v>0</v>
      </c>
      <c r="E9" s="143">
        <f>'[6]Daily Roster'!$E9</f>
        <v>0</v>
      </c>
      <c r="F9" s="143" t="str">
        <f>'[6]Daily Roster'!$F9</f>
        <v>Mohammed</v>
      </c>
      <c r="G9" s="143" t="str">
        <f>'[6]Daily Roster'!$G9</f>
        <v>M.Lu</v>
      </c>
      <c r="H9" s="143">
        <f>'[6]Daily Roster'!$H9</f>
        <v>0</v>
      </c>
      <c r="I9" s="143">
        <f>'[6]Daily Roster'!$I9</f>
        <v>0</v>
      </c>
      <c r="J9" s="143">
        <f>'[6]Daily Roster'!$J9</f>
        <v>0</v>
      </c>
      <c r="K9" s="143">
        <f>'[6]Daily Roster'!$K9</f>
        <v>0</v>
      </c>
      <c r="L9" s="143" t="str">
        <f>'[6]Daily Roster'!$L9</f>
        <v>A.Tran</v>
      </c>
      <c r="M9" s="143">
        <f>'[6]Daily Roster'!$M9</f>
        <v>0</v>
      </c>
      <c r="N9" s="143" t="str">
        <f>'[6]Daily Roster'!$N9</f>
        <v>G.Wang</v>
      </c>
      <c r="O9" s="143" t="str">
        <f>'[6]Daily Roster'!$O9</f>
        <v>Phuong</v>
      </c>
      <c r="P9" s="143" t="str">
        <f>'[6]Daily Roster'!$P9</f>
        <v>qq</v>
      </c>
      <c r="Q9" s="143" t="str">
        <f>'[6]Daily Roster'!$Q9</f>
        <v>All interns (Competency am)</v>
      </c>
      <c r="R9" s="143" t="str">
        <f>'[6]Daily Roster'!$R9</f>
        <v>qq</v>
      </c>
      <c r="S9" s="143" t="str">
        <f>'[6]Daily Roster'!$S9</f>
        <v>qq</v>
      </c>
      <c r="T9" s="143" t="str">
        <f>'[6]Daily Roster'!$T9</f>
        <v>qq</v>
      </c>
      <c r="U9" s="143" t="str">
        <f>'[6]Daily Roster'!$U9</f>
        <v>QQ</v>
      </c>
      <c r="V9" s="143" t="str">
        <f>'[6]Daily Roster'!$V9</f>
        <v>qq</v>
      </c>
      <c r="W9" s="143" t="str">
        <f>'[6]Daily Roster'!$W9</f>
        <v>qq</v>
      </c>
      <c r="X9" s="143" t="str">
        <f>'[6]Daily Roster'!$X9</f>
        <v>qq</v>
      </c>
      <c r="Y9" s="143" t="str">
        <f>'[6]Daily Roster'!$Y9</f>
        <v>Phuong</v>
      </c>
      <c r="Z9" s="143" t="str">
        <f>'[6]Daily Roster'!$Z9</f>
        <v>Arthur</v>
      </c>
      <c r="AA9" s="143" t="str">
        <f>'[6]Daily Roster'!$AA9</f>
        <v>Silvana</v>
      </c>
      <c r="AB9" s="143" t="str">
        <f>'[6]Daily Roster'!$AB9</f>
        <v>M.Phung</v>
      </c>
      <c r="AC9" s="143" t="str">
        <f>'[6]Daily Roster'!$AC9</f>
        <v>Renise</v>
      </c>
      <c r="AD9" s="143" t="str">
        <f>'[6]Daily Roster'!$AD9</f>
        <v>K.Noble</v>
      </c>
      <c r="AE9" s="143" t="str">
        <f>'[6]Daily Roster'!$AE9</f>
        <v>Megan</v>
      </c>
      <c r="AF9" s="143" t="str">
        <f>'[6]Daily Roster'!$AF9</f>
        <v>G.Wang</v>
      </c>
      <c r="AG9" s="143" t="str">
        <f>'[6]Daily Roster'!$AG9</f>
        <v>Jasmine</v>
      </c>
      <c r="AH9" s="143" t="str">
        <f>'[6]Daily Roster'!$AH9</f>
        <v>Maryanne</v>
      </c>
      <c r="AI9" s="143" t="str">
        <f>'[6]Daily Roster'!$AI9</f>
        <v>qq</v>
      </c>
      <c r="AJ9" s="241" t="str">
        <f>'[6]Daily Roster'!$AJ9</f>
        <v>qq</v>
      </c>
      <c r="AK9" s="241" t="str">
        <f>'[6]Daily Roster'!$AK9</f>
        <v>A.Chong</v>
      </c>
      <c r="AL9" s="241" t="str">
        <f>'[6]Daily Roster'!$AL9</f>
        <v>qq</v>
      </c>
      <c r="AM9" s="240" t="str">
        <f>'[6]Daily Roster'!$AM9</f>
        <v>qq</v>
      </c>
      <c r="AN9" s="240" t="str">
        <f>'[6]Daily Roster'!$AN9</f>
        <v>qq</v>
      </c>
      <c r="AO9" s="240" t="str">
        <f>'[6]Daily Roster'!$AO9</f>
        <v>N.Dirnbauer</v>
      </c>
      <c r="AP9" s="240" t="str">
        <f>'[6]Daily Roster'!$AP9</f>
        <v>qq</v>
      </c>
      <c r="AQ9" s="240" t="str">
        <f>'[6]Daily Roster'!$AQ9</f>
        <v>qq</v>
      </c>
      <c r="AR9" s="240" t="str">
        <f>'[6]Daily Roster'!$AR9</f>
        <v>qq</v>
      </c>
      <c r="AS9" s="240" t="str">
        <f>'[6]Daily Roster'!$AS9</f>
        <v>qq</v>
      </c>
      <c r="AT9" s="240" t="str">
        <f>'[6]Daily Roster'!$AT9</f>
        <v>qq</v>
      </c>
      <c r="AU9" s="240" t="str">
        <f>'[6]Daily Roster'!$AU9</f>
        <v>K.Chin</v>
      </c>
      <c r="AV9" s="240">
        <f>'[6]Daily Roster'!$AV9</f>
        <v>0</v>
      </c>
      <c r="AW9" s="240" t="str">
        <f>'[6]Daily Roster'!$AW9</f>
        <v>Diana</v>
      </c>
      <c r="AX9" s="240">
        <f>'[6]Daily Roster'!$AX9</f>
        <v>0</v>
      </c>
      <c r="AY9" s="240">
        <f>'[6]Daily Roster'!$AY9</f>
        <v>0</v>
      </c>
      <c r="AZ9" s="240">
        <f>'[6]Daily Roster'!$AZ9</f>
        <v>0</v>
      </c>
      <c r="BA9" s="240">
        <f>'[6]Daily Roster'!$BA9</f>
        <v>0</v>
      </c>
      <c r="BB9" s="240">
        <f>'[6]Daily Roster'!$BB9</f>
        <v>0</v>
      </c>
      <c r="BC9" s="240">
        <f>'[6]Daily Roster'!$BC9</f>
        <v>0</v>
      </c>
      <c r="BD9" s="240">
        <f>'[6]Daily Roster'!$BD9</f>
        <v>0</v>
      </c>
      <c r="BE9" s="240">
        <f>'[6]Daily Roster'!$BE9</f>
        <v>0</v>
      </c>
      <c r="BF9" s="240">
        <f>'[6]Daily Roster'!$BF9</f>
        <v>0</v>
      </c>
      <c r="BG9" s="240">
        <f>'[6]Daily Roster'!$BG9</f>
        <v>0</v>
      </c>
      <c r="BH9" s="240">
        <f>'[6]Daily Roster'!$BH9</f>
        <v>0</v>
      </c>
    </row>
    <row r="10" spans="1:60" s="25" customFormat="1" ht="15" x14ac:dyDescent="0.25">
      <c r="A10" s="141">
        <v>43476</v>
      </c>
      <c r="B10" s="142" t="s">
        <v>5</v>
      </c>
      <c r="C10" s="143" t="str">
        <f>'[6]Daily Roster'!$C10</f>
        <v>L.Jedwab</v>
      </c>
      <c r="D10" s="143">
        <f>'[6]Daily Roster'!$D10</f>
        <v>0</v>
      </c>
      <c r="E10" s="143" t="str">
        <f>'[6]Daily Roster'!$E10</f>
        <v>L.Jedwab</v>
      </c>
      <c r="F10" s="143">
        <f>'[6]Daily Roster'!$F10</f>
        <v>0</v>
      </c>
      <c r="G10" s="143" t="str">
        <f>'[6]Daily Roster'!$G10</f>
        <v>M.Lu</v>
      </c>
      <c r="H10" s="143">
        <f>'[6]Daily Roster'!$H10</f>
        <v>0</v>
      </c>
      <c r="I10" s="143">
        <f>'[6]Daily Roster'!$I10</f>
        <v>0</v>
      </c>
      <c r="J10" s="143" t="str">
        <f>'[6]Daily Roster'!$J10</f>
        <v>Jesslyn</v>
      </c>
      <c r="K10" s="143">
        <f>'[6]Daily Roster'!$K10</f>
        <v>0</v>
      </c>
      <c r="L10" s="143" t="str">
        <f>'[6]Daily Roster'!$L10</f>
        <v>A.Tran</v>
      </c>
      <c r="M10" s="143">
        <f>'[6]Daily Roster'!$M10</f>
        <v>0</v>
      </c>
      <c r="N10" s="143" t="str">
        <f>'[6]Daily Roster'!$N10</f>
        <v>Ashleigh</v>
      </c>
      <c r="O10" s="143" t="str">
        <f>'[6]Daily Roster'!$O10</f>
        <v>Phuong</v>
      </c>
      <c r="P10" s="143" t="str">
        <f>'[6]Daily Roster'!$P10</f>
        <v>qq</v>
      </c>
      <c r="Q10" s="143" t="str">
        <f>'[6]Daily Roster'!$Q10</f>
        <v>Jesslyn</v>
      </c>
      <c r="R10" s="143" t="str">
        <f>'[6]Daily Roster'!$R10</f>
        <v>qq</v>
      </c>
      <c r="S10" s="143" t="str">
        <f>'[6]Daily Roster'!$S10</f>
        <v>qq</v>
      </c>
      <c r="T10" s="143" t="str">
        <f>'[6]Daily Roster'!$T10</f>
        <v>qq</v>
      </c>
      <c r="U10" s="143" t="str">
        <f>'[6]Daily Roster'!$U10</f>
        <v>QQ</v>
      </c>
      <c r="V10" s="143" t="str">
        <f>'[6]Daily Roster'!$V10</f>
        <v>qq</v>
      </c>
      <c r="W10" s="143" t="str">
        <f>'[6]Daily Roster'!$W10</f>
        <v>qq</v>
      </c>
      <c r="X10" s="143" t="str">
        <f>'[6]Daily Roster'!$X10</f>
        <v>qq</v>
      </c>
      <c r="Y10" s="143" t="str">
        <f>'[6]Daily Roster'!$Y10</f>
        <v>Phuong</v>
      </c>
      <c r="Z10" s="143" t="str">
        <f>'[6]Daily Roster'!$Z10</f>
        <v>Arthur</v>
      </c>
      <c r="AA10" s="143" t="str">
        <f>'[6]Daily Roster'!$AA10</f>
        <v>qq</v>
      </c>
      <c r="AB10" s="143" t="str">
        <f>'[6]Daily Roster'!$AB10</f>
        <v>M.Phung</v>
      </c>
      <c r="AC10" s="143" t="str">
        <f>'[6]Daily Roster'!$AC10</f>
        <v>Renise</v>
      </c>
      <c r="AD10" s="143" t="str">
        <f>'[6]Daily Roster'!$AD10</f>
        <v>K.Noble</v>
      </c>
      <c r="AE10" s="143" t="str">
        <f>'[6]Daily Roster'!$AE10</f>
        <v>Megan</v>
      </c>
      <c r="AF10" s="143" t="str">
        <f>'[6]Daily Roster'!$AF10</f>
        <v>A.Alex</v>
      </c>
      <c r="AG10" s="143" t="str">
        <f>'[6]Daily Roster'!$AG10</f>
        <v>Jasmine</v>
      </c>
      <c r="AH10" s="143" t="str">
        <f>'[6]Daily Roster'!$AH10</f>
        <v>Maryanne</v>
      </c>
      <c r="AI10" s="143" t="str">
        <f>'[6]Daily Roster'!$AI10</f>
        <v>qq</v>
      </c>
      <c r="AJ10" s="241" t="str">
        <f>'[6]Daily Roster'!$AJ10</f>
        <v>qq</v>
      </c>
      <c r="AK10" s="241" t="str">
        <f>'[6]Daily Roster'!$AK10</f>
        <v>A.Chong</v>
      </c>
      <c r="AL10" s="241" t="str">
        <f>'[6]Daily Roster'!$AL10</f>
        <v>qq</v>
      </c>
      <c r="AM10" s="240" t="str">
        <f>'[6]Daily Roster'!$AM10</f>
        <v>qq</v>
      </c>
      <c r="AN10" s="240" t="str">
        <f>'[6]Daily Roster'!$AN10</f>
        <v>qq</v>
      </c>
      <c r="AO10" s="240" t="str">
        <f>'[6]Daily Roster'!$AO10</f>
        <v>N.Dirnbauer</v>
      </c>
      <c r="AP10" s="240" t="str">
        <f>'[6]Daily Roster'!$AP10</f>
        <v>qq</v>
      </c>
      <c r="AQ10" s="240" t="str">
        <f>'[6]Daily Roster'!$AQ10</f>
        <v>qq</v>
      </c>
      <c r="AR10" s="240" t="str">
        <f>'[6]Daily Roster'!$AR10</f>
        <v>Wendy</v>
      </c>
      <c r="AS10" s="240" t="str">
        <f>'[6]Daily Roster'!$AS10</f>
        <v>qq</v>
      </c>
      <c r="AT10" s="240" t="str">
        <f>'[6]Daily Roster'!$AT10</f>
        <v>qq</v>
      </c>
      <c r="AU10" s="240" t="str">
        <f>'[6]Daily Roster'!$AU10</f>
        <v>K.Chin</v>
      </c>
      <c r="AV10" s="240">
        <f>'[6]Daily Roster'!$AV10</f>
        <v>0</v>
      </c>
      <c r="AW10" s="240" t="str">
        <f>'[6]Daily Roster'!$AW10</f>
        <v>Diana</v>
      </c>
      <c r="AX10" s="240">
        <f>'[6]Daily Roster'!$AX10</f>
        <v>0</v>
      </c>
      <c r="AY10" s="240">
        <f>'[6]Daily Roster'!$AY10</f>
        <v>0</v>
      </c>
      <c r="AZ10" s="240">
        <f>'[6]Daily Roster'!$AZ10</f>
        <v>0</v>
      </c>
      <c r="BA10" s="240">
        <f>'[6]Daily Roster'!$BA10</f>
        <v>0</v>
      </c>
      <c r="BB10" s="240">
        <f>'[6]Daily Roster'!$BB10</f>
        <v>0</v>
      </c>
      <c r="BC10" s="240">
        <f>'[6]Daily Roster'!$BC10</f>
        <v>0</v>
      </c>
      <c r="BD10" s="240">
        <f>'[6]Daily Roster'!$BD10</f>
        <v>0</v>
      </c>
      <c r="BE10" s="240">
        <f>'[6]Daily Roster'!$BE10</f>
        <v>0</v>
      </c>
      <c r="BF10" s="240">
        <f>'[6]Daily Roster'!$BF10</f>
        <v>0</v>
      </c>
      <c r="BG10" s="240">
        <f>'[6]Daily Roster'!$BG10</f>
        <v>0</v>
      </c>
      <c r="BH10" s="240">
        <f>'[6]Daily Roster'!$BH10</f>
        <v>0</v>
      </c>
    </row>
    <row r="11" spans="1:60" s="25" customFormat="1" ht="15" x14ac:dyDescent="0.25">
      <c r="A11" s="141">
        <v>43479</v>
      </c>
      <c r="B11" s="142" t="s">
        <v>1</v>
      </c>
      <c r="C11" s="143" t="str">
        <f>'[6]Daily Roster'!$C11</f>
        <v>Nelson</v>
      </c>
      <c r="D11" s="143" t="str">
        <f>'[6]Daily Roster'!$D11</f>
        <v>Emma</v>
      </c>
      <c r="E11" s="143">
        <f>'[6]Daily Roster'!$E11</f>
        <v>0</v>
      </c>
      <c r="F11" s="143">
        <f>'[6]Daily Roster'!$F11</f>
        <v>0</v>
      </c>
      <c r="G11" s="143" t="str">
        <f>'[6]Daily Roster'!$G11</f>
        <v>Lois</v>
      </c>
      <c r="H11" s="143">
        <f>'[6]Daily Roster'!$H11</f>
        <v>0</v>
      </c>
      <c r="I11" s="143" t="str">
        <f>'[6]Daily Roster'!$I11</f>
        <v>G.Lau</v>
      </c>
      <c r="J11" s="143">
        <f>'[6]Daily Roster'!$J11</f>
        <v>0</v>
      </c>
      <c r="K11" s="143" t="str">
        <f>'[6]Daily Roster'!$K11</f>
        <v>V.Le</v>
      </c>
      <c r="L11" s="143" t="str">
        <f>'[6]Daily Roster'!$L11</f>
        <v>Edward</v>
      </c>
      <c r="M11" s="143" t="str">
        <f>'[6]Daily Roster'!$M11</f>
        <v>Stav</v>
      </c>
      <c r="N11" s="143" t="str">
        <f>'[6]Daily Roster'!$N11</f>
        <v>A.Alex</v>
      </c>
      <c r="O11" s="143" t="str">
        <f>'[6]Daily Roster'!$O11</f>
        <v>Shirley</v>
      </c>
      <c r="P11" s="143" t="str">
        <f>'[6]Daily Roster'!$P11</f>
        <v>qq</v>
      </c>
      <c r="Q11" s="143">
        <f>'[6]Daily Roster'!$Q11</f>
        <v>0</v>
      </c>
      <c r="R11" s="143" t="str">
        <f>'[6]Daily Roster'!$R11</f>
        <v>qq</v>
      </c>
      <c r="S11" s="143" t="str">
        <f>'[6]Daily Roster'!$S11</f>
        <v>V.Le</v>
      </c>
      <c r="T11" s="143" t="str">
        <f>'[6]Daily Roster'!$T11</f>
        <v>Edward</v>
      </c>
      <c r="U11" s="143" t="str">
        <f>'[6]Daily Roster'!$U11</f>
        <v>QQ</v>
      </c>
      <c r="V11" s="143" t="str">
        <f>'[6]Daily Roster'!$V11</f>
        <v>qq</v>
      </c>
      <c r="W11" s="143" t="str">
        <f>'[6]Daily Roster'!$W11</f>
        <v>qq</v>
      </c>
      <c r="X11" s="143" t="str">
        <f>'[6]Daily Roster'!$X11</f>
        <v>qq</v>
      </c>
      <c r="Y11" s="143" t="str">
        <f>'[6]Daily Roster'!$Y11</f>
        <v>qq</v>
      </c>
      <c r="Z11" s="143" t="str">
        <f>'[6]Daily Roster'!$Z11</f>
        <v>Arthur</v>
      </c>
      <c r="AA11" s="143" t="str">
        <f>'[6]Daily Roster'!$AA11</f>
        <v>qq</v>
      </c>
      <c r="AB11" s="143" t="str">
        <f>'[6]Daily Roster'!$AB11</f>
        <v>M.Phung</v>
      </c>
      <c r="AC11" s="143" t="str">
        <f>'[6]Daily Roster'!$AC11</f>
        <v>Renise</v>
      </c>
      <c r="AD11" s="143" t="str">
        <f>'[6]Daily Roster'!$AD11</f>
        <v>K.Noble</v>
      </c>
      <c r="AE11" s="143" t="str">
        <f>'[6]Daily Roster'!$AE11</f>
        <v>Megan</v>
      </c>
      <c r="AF11" s="143" t="str">
        <f>'[6]Daily Roster'!$AF11</f>
        <v>A.Alex</v>
      </c>
      <c r="AG11" s="143" t="str">
        <f>'[6]Daily Roster'!$AG11</f>
        <v>qq</v>
      </c>
      <c r="AH11" s="143" t="str">
        <f>'[6]Daily Roster'!$AH11</f>
        <v>Maryanne</v>
      </c>
      <c r="AI11" s="143" t="str">
        <f>'[6]Daily Roster'!$AI11</f>
        <v>qq</v>
      </c>
      <c r="AJ11" s="241" t="str">
        <f>'[6]Daily Roster'!$AJ11</f>
        <v>Stav</v>
      </c>
      <c r="AK11" s="241" t="str">
        <f>'[6]Daily Roster'!$AK11</f>
        <v>A.Chong</v>
      </c>
      <c r="AL11" s="241" t="str">
        <f>'[6]Daily Roster'!$AL11</f>
        <v>C.McAvaney</v>
      </c>
      <c r="AM11" s="240" t="str">
        <f>'[6]Daily Roster'!$AM11</f>
        <v>qq</v>
      </c>
      <c r="AN11" s="240" t="str">
        <f>'[6]Daily Roster'!$AN11</f>
        <v>qq</v>
      </c>
      <c r="AO11" s="240" t="str">
        <f>'[6]Daily Roster'!$AO11</f>
        <v>N.Dirnbauer</v>
      </c>
      <c r="AP11" s="240" t="str">
        <f>'[6]Daily Roster'!$AP11</f>
        <v>S.Rajendra</v>
      </c>
      <c r="AQ11" s="240" t="str">
        <f>'[6]Daily Roster'!$AQ11</f>
        <v>qq</v>
      </c>
      <c r="AR11" s="240" t="str">
        <f>'[6]Daily Roster'!$AR11</f>
        <v>Wendy</v>
      </c>
      <c r="AS11" s="240" t="str">
        <f>'[6]Daily Roster'!$AS11</f>
        <v>Shirley</v>
      </c>
      <c r="AT11" s="240" t="str">
        <f>'[6]Daily Roster'!$AT11</f>
        <v>qq</v>
      </c>
      <c r="AU11" s="240" t="str">
        <f>'[6]Daily Roster'!$AU11</f>
        <v>K.Chin</v>
      </c>
      <c r="AV11" s="240">
        <f>'[6]Daily Roster'!$AV11</f>
        <v>0</v>
      </c>
      <c r="AW11" s="240" t="str">
        <f>'[6]Daily Roster'!$AW11</f>
        <v>Diana</v>
      </c>
      <c r="AX11" s="240">
        <f>'[6]Daily Roster'!$AX11</f>
        <v>0</v>
      </c>
      <c r="AY11" s="240">
        <f>'[6]Daily Roster'!$AY11</f>
        <v>0</v>
      </c>
      <c r="AZ11" s="240">
        <f>'[6]Daily Roster'!$AZ11</f>
        <v>0</v>
      </c>
      <c r="BA11" s="240">
        <f>'[6]Daily Roster'!$BA11</f>
        <v>0</v>
      </c>
      <c r="BB11" s="240">
        <f>'[6]Daily Roster'!$BB11</f>
        <v>0</v>
      </c>
      <c r="BC11" s="240">
        <f>'[6]Daily Roster'!$BC11</f>
        <v>0</v>
      </c>
      <c r="BD11" s="240">
        <f>'[6]Daily Roster'!$BD11</f>
        <v>0</v>
      </c>
      <c r="BE11" s="240">
        <f>'[6]Daily Roster'!$BE11</f>
        <v>0</v>
      </c>
      <c r="BF11" s="240">
        <f>'[6]Daily Roster'!$BF11</f>
        <v>0</v>
      </c>
      <c r="BG11" s="240">
        <f>'[6]Daily Roster'!$BG11</f>
        <v>0</v>
      </c>
      <c r="BH11" s="240">
        <f>'[6]Daily Roster'!$BH11</f>
        <v>0</v>
      </c>
    </row>
    <row r="12" spans="1:60" s="25" customFormat="1" ht="15" x14ac:dyDescent="0.25">
      <c r="A12" s="141">
        <v>43480</v>
      </c>
      <c r="B12" s="142" t="s">
        <v>2</v>
      </c>
      <c r="C12" s="143" t="str">
        <f>'[6]Daily Roster'!$C12</f>
        <v/>
      </c>
      <c r="D12" s="143" t="str">
        <f>'[6]Daily Roster'!$D12</f>
        <v>K.Fildes</v>
      </c>
      <c r="E12" s="143" t="str">
        <f>'[6]Daily Roster'!$E12</f>
        <v>John</v>
      </c>
      <c r="F12" s="143">
        <f>'[6]Daily Roster'!$F12</f>
        <v>0</v>
      </c>
      <c r="G12" s="143" t="str">
        <f>'[6]Daily Roster'!$G12</f>
        <v>Lois</v>
      </c>
      <c r="H12" s="143">
        <f>'[6]Daily Roster'!$H12</f>
        <v>0</v>
      </c>
      <c r="I12" s="143">
        <f>'[6]Daily Roster'!$I12</f>
        <v>0</v>
      </c>
      <c r="J12" s="143" t="str">
        <f>'[6]Daily Roster'!$J12</f>
        <v>Edward</v>
      </c>
      <c r="K12" s="143" t="str">
        <f>'[6]Daily Roster'!$K12</f>
        <v>Jesslyn</v>
      </c>
      <c r="L12" s="143" t="str">
        <f>'[6]Daily Roster'!$L12</f>
        <v>Idile</v>
      </c>
      <c r="M12" s="143" t="str">
        <f>'[6]Daily Roster'!$M12</f>
        <v>Erin</v>
      </c>
      <c r="N12" s="143" t="str">
        <f>'[6]Daily Roster'!$N12</f>
        <v>A.Alex</v>
      </c>
      <c r="O12" s="143" t="str">
        <f>'[6]Daily Roster'!$O12</f>
        <v>Megan</v>
      </c>
      <c r="P12" s="143" t="str">
        <f>'[6]Daily Roster'!$P12</f>
        <v>qq</v>
      </c>
      <c r="Q12" s="143" t="str">
        <f>'[6]Daily Roster'!$Q12</f>
        <v>Edward</v>
      </c>
      <c r="R12" s="143" t="str">
        <f>'[6]Daily Roster'!$R12</f>
        <v>qq</v>
      </c>
      <c r="S12" s="143" t="str">
        <f>'[6]Daily Roster'!$S12</f>
        <v>Thao</v>
      </c>
      <c r="T12" s="143" t="str">
        <f>'[6]Daily Roster'!$T12</f>
        <v>Idile</v>
      </c>
      <c r="U12" s="143" t="str">
        <f>'[6]Daily Roster'!$U12</f>
        <v>QQ</v>
      </c>
      <c r="V12" s="143" t="str">
        <f>'[6]Daily Roster'!$V12</f>
        <v>qq</v>
      </c>
      <c r="W12" s="143" t="str">
        <f>'[6]Daily Roster'!$W12</f>
        <v>qq</v>
      </c>
      <c r="X12" s="143" t="str">
        <f>'[6]Daily Roster'!$X12</f>
        <v>qq</v>
      </c>
      <c r="Y12" s="143" t="str">
        <f>'[6]Daily Roster'!$Y12</f>
        <v>qq</v>
      </c>
      <c r="Z12" s="143" t="str">
        <f>'[6]Daily Roster'!$Z12</f>
        <v>Arthur</v>
      </c>
      <c r="AA12" s="143" t="str">
        <f>'[6]Daily Roster'!$AA12</f>
        <v>qq</v>
      </c>
      <c r="AB12" s="143" t="str">
        <f>'[6]Daily Roster'!$AB12</f>
        <v>M.Phung</v>
      </c>
      <c r="AC12" s="143" t="str">
        <f>'[6]Daily Roster'!$AC12</f>
        <v>Renise</v>
      </c>
      <c r="AD12" s="143" t="str">
        <f>'[6]Daily Roster'!$AD12</f>
        <v>qq</v>
      </c>
      <c r="AE12" s="143" t="str">
        <f>'[6]Daily Roster'!$AE12</f>
        <v>Megan</v>
      </c>
      <c r="AF12" s="143" t="str">
        <f>'[6]Daily Roster'!$AF12</f>
        <v>A.Alex</v>
      </c>
      <c r="AG12" s="143" t="str">
        <f>'[6]Daily Roster'!$AG12</f>
        <v>qq</v>
      </c>
      <c r="AH12" s="143" t="str">
        <f>'[6]Daily Roster'!$AH12</f>
        <v>Maryanne</v>
      </c>
      <c r="AI12" s="143" t="str">
        <f>'[6]Daily Roster'!$AI12</f>
        <v>qq</v>
      </c>
      <c r="AJ12" s="241" t="str">
        <f>'[6]Daily Roster'!$AJ12</f>
        <v>qq</v>
      </c>
      <c r="AK12" s="241" t="str">
        <f>'[6]Daily Roster'!$AK12</f>
        <v>qq</v>
      </c>
      <c r="AL12" s="241" t="str">
        <f>'[6]Daily Roster'!$AL12</f>
        <v>C.McAvaney</v>
      </c>
      <c r="AM12" s="240" t="str">
        <f>'[6]Daily Roster'!$AM12</f>
        <v>qq</v>
      </c>
      <c r="AN12" s="240" t="str">
        <f>'[6]Daily Roster'!$AN12</f>
        <v>qq</v>
      </c>
      <c r="AO12" s="240" t="str">
        <f>'[6]Daily Roster'!$AO12</f>
        <v>N.Dirnbauer</v>
      </c>
      <c r="AP12" s="240" t="str">
        <f>'[6]Daily Roster'!$AP12</f>
        <v>S.Rajendra</v>
      </c>
      <c r="AQ12" s="240" t="str">
        <f>'[6]Daily Roster'!$AQ12</f>
        <v>E.Hu</v>
      </c>
      <c r="AR12" s="240" t="str">
        <f>'[6]Daily Roster'!$AR12</f>
        <v>Wendy</v>
      </c>
      <c r="AS12" s="240" t="str">
        <f>'[6]Daily Roster'!$AS12</f>
        <v>qq</v>
      </c>
      <c r="AT12" s="240" t="str">
        <f>'[6]Daily Roster'!$AT12</f>
        <v>qq</v>
      </c>
      <c r="AU12" s="240" t="str">
        <f>'[6]Daily Roster'!$AU12</f>
        <v>K.Chin</v>
      </c>
      <c r="AV12" s="240">
        <f>'[6]Daily Roster'!$AV12</f>
        <v>0</v>
      </c>
      <c r="AW12" s="240" t="str">
        <f>'[6]Daily Roster'!$AW12</f>
        <v>Diana</v>
      </c>
      <c r="AX12" s="240">
        <f>'[6]Daily Roster'!$AX12</f>
        <v>0</v>
      </c>
      <c r="AY12" s="240">
        <f>'[6]Daily Roster'!$AY12</f>
        <v>0</v>
      </c>
      <c r="AZ12" s="240">
        <f>'[6]Daily Roster'!$AZ12</f>
        <v>0</v>
      </c>
      <c r="BA12" s="240">
        <f>'[6]Daily Roster'!$BA12</f>
        <v>0</v>
      </c>
      <c r="BB12" s="240">
        <f>'[6]Daily Roster'!$BB12</f>
        <v>0</v>
      </c>
      <c r="BC12" s="240">
        <f>'[6]Daily Roster'!$BC12</f>
        <v>0</v>
      </c>
      <c r="BD12" s="240">
        <f>'[6]Daily Roster'!$BD12</f>
        <v>0</v>
      </c>
      <c r="BE12" s="240">
        <f>'[6]Daily Roster'!$BE12</f>
        <v>0</v>
      </c>
      <c r="BF12" s="240">
        <f>'[6]Daily Roster'!$BF12</f>
        <v>0</v>
      </c>
      <c r="BG12" s="240">
        <f>'[6]Daily Roster'!$BG12</f>
        <v>0</v>
      </c>
      <c r="BH12" s="240">
        <f>'[6]Daily Roster'!$BH12</f>
        <v>0</v>
      </c>
    </row>
    <row r="13" spans="1:60" s="25" customFormat="1" ht="15" x14ac:dyDescent="0.25">
      <c r="A13" s="141">
        <v>43481</v>
      </c>
      <c r="B13" s="142" t="s">
        <v>3</v>
      </c>
      <c r="C13" s="143" t="str">
        <f>'[6]Daily Roster'!$C13</f>
        <v>Patrick</v>
      </c>
      <c r="D13" s="143">
        <f>'[6]Daily Roster'!$D13</f>
        <v>0</v>
      </c>
      <c r="E13" s="143" t="str">
        <f>'[6]Daily Roster'!$E13</f>
        <v>April</v>
      </c>
      <c r="F13" s="143">
        <f>'[6]Daily Roster'!$F13</f>
        <v>0</v>
      </c>
      <c r="G13" s="143" t="str">
        <f>'[6]Daily Roster'!$G13</f>
        <v>qq</v>
      </c>
      <c r="H13" s="143">
        <f>'[6]Daily Roster'!$H13</f>
        <v>0</v>
      </c>
      <c r="I13" s="143" t="str">
        <f>'[6]Daily Roster'!$I13</f>
        <v>Robert</v>
      </c>
      <c r="J13" s="143">
        <f>'[6]Daily Roster'!$J13</f>
        <v>0</v>
      </c>
      <c r="K13" s="143">
        <f>'[6]Daily Roster'!$K13</f>
        <v>0</v>
      </c>
      <c r="L13" s="143">
        <f>'[6]Daily Roster'!$L13</f>
        <v>0</v>
      </c>
      <c r="M13" s="143" t="str">
        <f>'[6]Daily Roster'!$M13</f>
        <v>Erin</v>
      </c>
      <c r="N13" s="143" t="str">
        <f>'[6]Daily Roster'!$N13</f>
        <v>A.Alex</v>
      </c>
      <c r="O13" s="143" t="str">
        <f>'[6]Daily Roster'!$O13</f>
        <v>Jasmine</v>
      </c>
      <c r="P13" s="143" t="str">
        <f>'[6]Daily Roster'!$P13</f>
        <v>qq</v>
      </c>
      <c r="Q13" s="143">
        <f>'[6]Daily Roster'!$Q13</f>
        <v>0</v>
      </c>
      <c r="R13" s="143" t="str">
        <f>'[6]Daily Roster'!$R13</f>
        <v>qq</v>
      </c>
      <c r="S13" s="143" t="str">
        <f>'[6]Daily Roster'!$S13</f>
        <v>qq</v>
      </c>
      <c r="T13" s="143" t="str">
        <f>'[6]Daily Roster'!$T13</f>
        <v>qq</v>
      </c>
      <c r="U13" s="143" t="str">
        <f>'[6]Daily Roster'!$U13</f>
        <v>QQ</v>
      </c>
      <c r="V13" s="143" t="str">
        <f>'[6]Daily Roster'!$V13</f>
        <v>qq</v>
      </c>
      <c r="W13" s="143" t="str">
        <f>'[6]Daily Roster'!$W13</f>
        <v>qq</v>
      </c>
      <c r="X13" s="143" t="str">
        <f>'[6]Daily Roster'!$X13</f>
        <v>qq</v>
      </c>
      <c r="Y13" s="143" t="str">
        <f>'[6]Daily Roster'!$Y13</f>
        <v>qq</v>
      </c>
      <c r="Z13" s="143" t="str">
        <f>'[6]Daily Roster'!$Z13</f>
        <v>Arthur</v>
      </c>
      <c r="AA13" s="143" t="str">
        <f>'[6]Daily Roster'!$AA13</f>
        <v>qq</v>
      </c>
      <c r="AB13" s="143" t="str">
        <f>'[6]Daily Roster'!$AB13</f>
        <v>M.Phung</v>
      </c>
      <c r="AC13" s="143" t="str">
        <f>'[6]Daily Roster'!$AC13</f>
        <v>Renise</v>
      </c>
      <c r="AD13" s="143" t="str">
        <f>'[6]Daily Roster'!$AD13</f>
        <v>qq</v>
      </c>
      <c r="AE13" s="143" t="str">
        <f>'[6]Daily Roster'!$AE13</f>
        <v>qq</v>
      </c>
      <c r="AF13" s="143" t="str">
        <f>'[6]Daily Roster'!$AF13</f>
        <v>A.Alex</v>
      </c>
      <c r="AG13" s="143" t="str">
        <f>'[6]Daily Roster'!$AG13</f>
        <v>Jasmine</v>
      </c>
      <c r="AH13" s="143" t="str">
        <f>'[6]Daily Roster'!$AH13</f>
        <v>Maryanne</v>
      </c>
      <c r="AI13" s="143" t="str">
        <f>'[6]Daily Roster'!$AI13</f>
        <v>qq</v>
      </c>
      <c r="AJ13" s="241" t="str">
        <f>'[6]Daily Roster'!$AJ13</f>
        <v>qq</v>
      </c>
      <c r="AK13" s="241" t="str">
        <f>'[6]Daily Roster'!$AK13</f>
        <v>qq</v>
      </c>
      <c r="AL13" s="241" t="str">
        <f>'[6]Daily Roster'!$AL13</f>
        <v>C.McAvaney</v>
      </c>
      <c r="AM13" s="240" t="str">
        <f>'[6]Daily Roster'!$AM13</f>
        <v>qq</v>
      </c>
      <c r="AN13" s="240" t="str">
        <f>'[6]Daily Roster'!$AN13</f>
        <v>Kelly</v>
      </c>
      <c r="AO13" s="240" t="str">
        <f>'[6]Daily Roster'!$AO13</f>
        <v>N.Dirnbauer</v>
      </c>
      <c r="AP13" s="240" t="str">
        <f>'[6]Daily Roster'!$AP13</f>
        <v>S.Rajendra</v>
      </c>
      <c r="AQ13" s="240" t="str">
        <f>'[6]Daily Roster'!$AQ13</f>
        <v>E.Hu</v>
      </c>
      <c r="AR13" s="240" t="str">
        <f>'[6]Daily Roster'!$AR13</f>
        <v>Wendy</v>
      </c>
      <c r="AS13" s="240" t="str">
        <f>'[6]Daily Roster'!$AS13</f>
        <v>qq</v>
      </c>
      <c r="AT13" s="240" t="str">
        <f>'[6]Daily Roster'!$AT13</f>
        <v>qq</v>
      </c>
      <c r="AU13" s="240" t="str">
        <f>'[6]Daily Roster'!$AU13</f>
        <v>K.Chin</v>
      </c>
      <c r="AV13" s="240">
        <f>'[6]Daily Roster'!$AV13</f>
        <v>0</v>
      </c>
      <c r="AW13" s="240" t="str">
        <f>'[6]Daily Roster'!$AW13</f>
        <v>Diana</v>
      </c>
      <c r="AX13" s="240">
        <f>'[6]Daily Roster'!$AX13</f>
        <v>0</v>
      </c>
      <c r="AY13" s="240">
        <f>'[6]Daily Roster'!$AY13</f>
        <v>0</v>
      </c>
      <c r="AZ13" s="240">
        <f>'[6]Daily Roster'!$AZ13</f>
        <v>0</v>
      </c>
      <c r="BA13" s="240">
        <f>'[6]Daily Roster'!$BA13</f>
        <v>0</v>
      </c>
      <c r="BB13" s="240">
        <f>'[6]Daily Roster'!$BB13</f>
        <v>0</v>
      </c>
      <c r="BC13" s="240">
        <f>'[6]Daily Roster'!$BC13</f>
        <v>0</v>
      </c>
      <c r="BD13" s="240">
        <f>'[6]Daily Roster'!$BD13</f>
        <v>0</v>
      </c>
      <c r="BE13" s="240">
        <f>'[6]Daily Roster'!$BE13</f>
        <v>0</v>
      </c>
      <c r="BF13" s="240">
        <f>'[6]Daily Roster'!$BF13</f>
        <v>0</v>
      </c>
      <c r="BG13" s="240">
        <f>'[6]Daily Roster'!$BG13</f>
        <v>0</v>
      </c>
      <c r="BH13" s="240">
        <f>'[6]Daily Roster'!$BH13</f>
        <v>0</v>
      </c>
    </row>
    <row r="14" spans="1:60" s="25" customFormat="1" ht="15" x14ac:dyDescent="0.25">
      <c r="A14" s="141">
        <v>43482</v>
      </c>
      <c r="B14" s="142" t="s">
        <v>4</v>
      </c>
      <c r="C14" s="143">
        <f>'[6]Daily Roster'!$C14</f>
        <v>0</v>
      </c>
      <c r="D14" s="143">
        <f>'[6]Daily Roster'!$D14</f>
        <v>0</v>
      </c>
      <c r="E14" s="143">
        <f>'[6]Daily Roster'!$E14</f>
        <v>0</v>
      </c>
      <c r="F14" s="143">
        <f>'[6]Daily Roster'!$F14</f>
        <v>0</v>
      </c>
      <c r="G14" s="143" t="str">
        <f>'[6]Daily Roster'!$G14</f>
        <v>Paree</v>
      </c>
      <c r="H14" s="143">
        <f>'[6]Daily Roster'!$H14</f>
        <v>0</v>
      </c>
      <c r="I14" s="143">
        <f>'[6]Daily Roster'!$I14</f>
        <v>0</v>
      </c>
      <c r="J14" s="143">
        <f>'[6]Daily Roster'!$J14</f>
        <v>0</v>
      </c>
      <c r="K14" s="143">
        <f>'[6]Daily Roster'!$K14</f>
        <v>0</v>
      </c>
      <c r="L14" s="143">
        <f>'[6]Daily Roster'!$L14</f>
        <v>0</v>
      </c>
      <c r="M14" s="143" t="str">
        <f>'[6]Daily Roster'!$M14</f>
        <v>Lisa</v>
      </c>
      <c r="N14" s="143" t="str">
        <f>'[6]Daily Roster'!$N14</f>
        <v>A.Alex</v>
      </c>
      <c r="O14" s="143" t="str">
        <f>'[6]Daily Roster'!$O14</f>
        <v>Jasmine</v>
      </c>
      <c r="P14" s="143" t="str">
        <f>'[6]Daily Roster'!$P14</f>
        <v>qq</v>
      </c>
      <c r="Q14" s="143" t="str">
        <f>'[6]Daily Roster'!$Q14</f>
        <v>qq</v>
      </c>
      <c r="R14" s="143" t="str">
        <f>'[6]Daily Roster'!$R14</f>
        <v>qq</v>
      </c>
      <c r="S14" s="143" t="str">
        <f>'[6]Daily Roster'!$S14</f>
        <v>qq</v>
      </c>
      <c r="T14" s="143" t="str">
        <f>'[6]Daily Roster'!$T14</f>
        <v>qq</v>
      </c>
      <c r="U14" s="143" t="str">
        <f>'[6]Daily Roster'!$U14</f>
        <v>QQ</v>
      </c>
      <c r="V14" s="143" t="str">
        <f>'[6]Daily Roster'!$V14</f>
        <v>qq</v>
      </c>
      <c r="W14" s="143" t="str">
        <f>'[6]Daily Roster'!$W14</f>
        <v>qq</v>
      </c>
      <c r="X14" s="143" t="str">
        <f>'[6]Daily Roster'!$X14</f>
        <v>qq</v>
      </c>
      <c r="Y14" s="143" t="str">
        <f>'[6]Daily Roster'!$Y14</f>
        <v>qq</v>
      </c>
      <c r="Z14" s="143" t="str">
        <f>'[6]Daily Roster'!$Z14</f>
        <v>Arthur</v>
      </c>
      <c r="AA14" s="143" t="str">
        <f>'[6]Daily Roster'!$AA14</f>
        <v>qq</v>
      </c>
      <c r="AB14" s="143" t="str">
        <f>'[6]Daily Roster'!$AB14</f>
        <v>M.Phung</v>
      </c>
      <c r="AC14" s="143" t="str">
        <f>'[6]Daily Roster'!$AC14</f>
        <v>Renise</v>
      </c>
      <c r="AD14" s="143" t="str">
        <f>'[6]Daily Roster'!$AD14</f>
        <v>K.Noble</v>
      </c>
      <c r="AE14" s="143" t="str">
        <f>'[6]Daily Roster'!$AE14</f>
        <v>qq</v>
      </c>
      <c r="AF14" s="143" t="str">
        <f>'[6]Daily Roster'!$AF14</f>
        <v>A.Alex</v>
      </c>
      <c r="AG14" s="143" t="str">
        <f>'[6]Daily Roster'!$AG14</f>
        <v>Jasmine</v>
      </c>
      <c r="AH14" s="143" t="str">
        <f>'[6]Daily Roster'!$AH14</f>
        <v>Maryanne</v>
      </c>
      <c r="AI14" s="143" t="str">
        <f>'[6]Daily Roster'!$AI14</f>
        <v>qq</v>
      </c>
      <c r="AJ14" s="241" t="str">
        <f>'[6]Daily Roster'!$AJ14</f>
        <v>qq</v>
      </c>
      <c r="AK14" s="241" t="str">
        <f>'[6]Daily Roster'!$AK14</f>
        <v>qq</v>
      </c>
      <c r="AL14" s="241" t="str">
        <f>'[6]Daily Roster'!$AL14</f>
        <v>qq</v>
      </c>
      <c r="AM14" s="240" t="str">
        <f>'[6]Daily Roster'!$AM14</f>
        <v>qq</v>
      </c>
      <c r="AN14" s="240" t="str">
        <f>'[6]Daily Roster'!$AN14</f>
        <v>Kelly</v>
      </c>
      <c r="AO14" s="240" t="str">
        <f>'[6]Daily Roster'!$AO14</f>
        <v>N.Dirnbauer</v>
      </c>
      <c r="AP14" s="240" t="str">
        <f>'[6]Daily Roster'!$AP14</f>
        <v>qq</v>
      </c>
      <c r="AQ14" s="240" t="str">
        <f>'[6]Daily Roster'!$AQ14</f>
        <v>qq</v>
      </c>
      <c r="AR14" s="240" t="str">
        <f>'[6]Daily Roster'!$AR14</f>
        <v>L.Janson</v>
      </c>
      <c r="AS14" s="240" t="str">
        <f>'[6]Daily Roster'!$AS14</f>
        <v>qq</v>
      </c>
      <c r="AT14" s="240" t="str">
        <f>'[6]Daily Roster'!$AT14</f>
        <v>qq</v>
      </c>
      <c r="AU14" s="240" t="str">
        <f>'[6]Daily Roster'!$AU14</f>
        <v>K.Chin</v>
      </c>
      <c r="AV14" s="240">
        <f>'[6]Daily Roster'!$AV14</f>
        <v>0</v>
      </c>
      <c r="AW14" s="240" t="str">
        <f>'[6]Daily Roster'!$AW14</f>
        <v>Diana</v>
      </c>
      <c r="AX14" s="240">
        <f>'[6]Daily Roster'!$AX14</f>
        <v>0</v>
      </c>
      <c r="AY14" s="240">
        <f>'[6]Daily Roster'!$AY14</f>
        <v>0</v>
      </c>
      <c r="AZ14" s="240">
        <f>'[6]Daily Roster'!$AZ14</f>
        <v>0</v>
      </c>
      <c r="BA14" s="240">
        <f>'[6]Daily Roster'!$BA14</f>
        <v>0</v>
      </c>
      <c r="BB14" s="240">
        <f>'[6]Daily Roster'!$BB14</f>
        <v>0</v>
      </c>
      <c r="BC14" s="240">
        <f>'[6]Daily Roster'!$BC14</f>
        <v>0</v>
      </c>
      <c r="BD14" s="240">
        <f>'[6]Daily Roster'!$BD14</f>
        <v>0</v>
      </c>
      <c r="BE14" s="240">
        <f>'[6]Daily Roster'!$BE14</f>
        <v>0</v>
      </c>
      <c r="BF14" s="240">
        <f>'[6]Daily Roster'!$BF14</f>
        <v>0</v>
      </c>
      <c r="BG14" s="240">
        <f>'[6]Daily Roster'!$BG14</f>
        <v>0</v>
      </c>
      <c r="BH14" s="240">
        <f>'[6]Daily Roster'!$BH14</f>
        <v>0</v>
      </c>
    </row>
    <row r="15" spans="1:60" s="25" customFormat="1" ht="15" x14ac:dyDescent="0.25">
      <c r="A15" s="141">
        <v>43483</v>
      </c>
      <c r="B15" s="142" t="s">
        <v>5</v>
      </c>
      <c r="C15" s="143" t="str">
        <f>'[6]Daily Roster'!$C15</f>
        <v>Angelica</v>
      </c>
      <c r="D15" s="143" t="str">
        <f>'[6]Daily Roster'!$D15</f>
        <v>Helen</v>
      </c>
      <c r="E15" s="143">
        <f>'[6]Daily Roster'!$E15</f>
        <v>0</v>
      </c>
      <c r="F15" s="143">
        <f>'[6]Daily Roster'!$F15</f>
        <v>0</v>
      </c>
      <c r="G15" s="143" t="str">
        <f>'[6]Daily Roster'!$G15</f>
        <v>Paree</v>
      </c>
      <c r="H15" s="143">
        <f>'[6]Daily Roster'!$H15</f>
        <v>0</v>
      </c>
      <c r="I15" s="143">
        <f>'[6]Daily Roster'!$I15</f>
        <v>0</v>
      </c>
      <c r="J15" s="143">
        <f>'[6]Daily Roster'!$J15</f>
        <v>0</v>
      </c>
      <c r="K15" s="143">
        <f>'[6]Daily Roster'!$K15</f>
        <v>0</v>
      </c>
      <c r="L15" s="143">
        <f>'[6]Daily Roster'!$L15</f>
        <v>0</v>
      </c>
      <c r="M15" s="143" t="str">
        <f>'[6]Daily Roster'!$M15</f>
        <v>Stav</v>
      </c>
      <c r="N15" s="143" t="str">
        <f>'[6]Daily Roster'!$N15</f>
        <v>A.Alex</v>
      </c>
      <c r="O15" s="143" t="str">
        <f>'[6]Daily Roster'!$O15</f>
        <v>Jasmine</v>
      </c>
      <c r="P15" s="143" t="str">
        <f>'[6]Daily Roster'!$P15</f>
        <v>qq</v>
      </c>
      <c r="Q15" s="143">
        <f>'[6]Daily Roster'!$Q15</f>
        <v>0</v>
      </c>
      <c r="R15" s="143" t="str">
        <f>'[6]Daily Roster'!$R15</f>
        <v>qq</v>
      </c>
      <c r="S15" s="143" t="str">
        <f>'[6]Daily Roster'!$S15</f>
        <v>qq</v>
      </c>
      <c r="T15" s="143" t="str">
        <f>'[6]Daily Roster'!$T15</f>
        <v>qq</v>
      </c>
      <c r="U15" s="143" t="str">
        <f>'[6]Daily Roster'!$U15</f>
        <v>QQ</v>
      </c>
      <c r="V15" s="143" t="str">
        <f>'[6]Daily Roster'!$V15</f>
        <v>qq</v>
      </c>
      <c r="W15" s="143" t="str">
        <f>'[6]Daily Roster'!$W15</f>
        <v>qq</v>
      </c>
      <c r="X15" s="143" t="str">
        <f>'[6]Daily Roster'!$X15</f>
        <v>qq</v>
      </c>
      <c r="Y15" s="143" t="str">
        <f>'[6]Daily Roster'!$Y15</f>
        <v>qq</v>
      </c>
      <c r="Z15" s="143" t="str">
        <f>'[6]Daily Roster'!$Z15</f>
        <v>Arthur</v>
      </c>
      <c r="AA15" s="143" t="str">
        <f>'[6]Daily Roster'!$AA15</f>
        <v>qq</v>
      </c>
      <c r="AB15" s="143" t="str">
        <f>'[6]Daily Roster'!$AB15</f>
        <v>M.Phung</v>
      </c>
      <c r="AC15" s="143" t="str">
        <f>'[6]Daily Roster'!$AC15</f>
        <v>Renise</v>
      </c>
      <c r="AD15" s="143" t="str">
        <f>'[6]Daily Roster'!$AD15</f>
        <v>K.Noble</v>
      </c>
      <c r="AE15" s="143" t="str">
        <f>'[6]Daily Roster'!$AE15</f>
        <v>qq</v>
      </c>
      <c r="AF15" s="143" t="str">
        <f>'[6]Daily Roster'!$AF15</f>
        <v>A.Alex</v>
      </c>
      <c r="AG15" s="143" t="str">
        <f>'[6]Daily Roster'!$AG15</f>
        <v>Jasmine</v>
      </c>
      <c r="AH15" s="143" t="str">
        <f>'[6]Daily Roster'!$AH15</f>
        <v>Maryanne</v>
      </c>
      <c r="AI15" s="143" t="str">
        <f>'[6]Daily Roster'!$AI15</f>
        <v>qq</v>
      </c>
      <c r="AJ15" s="241" t="str">
        <f>'[6]Daily Roster'!$AJ15</f>
        <v>Stav</v>
      </c>
      <c r="AK15" s="241" t="str">
        <f>'[6]Daily Roster'!$AK15</f>
        <v>qq</v>
      </c>
      <c r="AL15" s="241" t="str">
        <f>'[6]Daily Roster'!$AL15</f>
        <v>C.McAvaney</v>
      </c>
      <c r="AM15" s="240" t="str">
        <f>'[6]Daily Roster'!$AM15</f>
        <v>qq</v>
      </c>
      <c r="AN15" s="240" t="str">
        <f>'[6]Daily Roster'!$AN15</f>
        <v>qq</v>
      </c>
      <c r="AO15" s="240" t="str">
        <f>'[6]Daily Roster'!$AO15</f>
        <v>N.Dirnbauer</v>
      </c>
      <c r="AP15" s="240" t="str">
        <f>'[6]Daily Roster'!$AP15</f>
        <v>S.Rajendra</v>
      </c>
      <c r="AQ15" s="240" t="str">
        <f>'[6]Daily Roster'!$AQ15</f>
        <v>qq</v>
      </c>
      <c r="AR15" s="240" t="str">
        <f>'[6]Daily Roster'!$AR15</f>
        <v>qq</v>
      </c>
      <c r="AS15" s="240" t="str">
        <f>'[6]Daily Roster'!$AS15</f>
        <v>qq</v>
      </c>
      <c r="AT15" s="240" t="str">
        <f>'[6]Daily Roster'!$AT15</f>
        <v>qq</v>
      </c>
      <c r="AU15" s="240" t="str">
        <f>'[6]Daily Roster'!$AU15</f>
        <v>K.Chin</v>
      </c>
      <c r="AV15" s="240">
        <f>'[6]Daily Roster'!$AV15</f>
        <v>0</v>
      </c>
      <c r="AW15" s="240" t="str">
        <f>'[6]Daily Roster'!$AW15</f>
        <v>Diana</v>
      </c>
      <c r="AX15" s="240">
        <f>'[6]Daily Roster'!$AX15</f>
        <v>0</v>
      </c>
      <c r="AY15" s="240">
        <f>'[6]Daily Roster'!$AY15</f>
        <v>0</v>
      </c>
      <c r="AZ15" s="240">
        <f>'[6]Daily Roster'!$AZ15</f>
        <v>0</v>
      </c>
      <c r="BA15" s="240">
        <f>'[6]Daily Roster'!$BA15</f>
        <v>0</v>
      </c>
      <c r="BB15" s="240">
        <f>'[6]Daily Roster'!$BB15</f>
        <v>0</v>
      </c>
      <c r="BC15" s="240">
        <f>'[6]Daily Roster'!$BC15</f>
        <v>0</v>
      </c>
      <c r="BD15" s="240">
        <f>'[6]Daily Roster'!$BD15</f>
        <v>0</v>
      </c>
      <c r="BE15" s="240">
        <f>'[6]Daily Roster'!$BE15</f>
        <v>0</v>
      </c>
      <c r="BF15" s="240">
        <f>'[6]Daily Roster'!$BF15</f>
        <v>0</v>
      </c>
      <c r="BG15" s="240">
        <f>'[6]Daily Roster'!$BG15</f>
        <v>0</v>
      </c>
      <c r="BH15" s="240">
        <f>'[6]Daily Roster'!$BH15</f>
        <v>0</v>
      </c>
    </row>
    <row r="16" spans="1:60" s="25" customFormat="1" ht="15" x14ac:dyDescent="0.25">
      <c r="A16" s="141">
        <v>43486</v>
      </c>
      <c r="B16" s="142" t="s">
        <v>1</v>
      </c>
      <c r="C16" s="143" t="str">
        <f>'[6]Daily Roster'!$C16</f>
        <v>qq</v>
      </c>
      <c r="D16" s="143" t="str">
        <f>'[6]Daily Roster'!$D16</f>
        <v>qq</v>
      </c>
      <c r="E16" s="143" t="str">
        <f>'[6]Daily Roster'!$E16</f>
        <v>QQ</v>
      </c>
      <c r="F16" s="143" t="str">
        <f>'[6]Daily Roster'!$F16</f>
        <v>qq</v>
      </c>
      <c r="G16" s="143" t="str">
        <f>'[6]Daily Roster'!$G16</f>
        <v>Sam</v>
      </c>
      <c r="H16" s="143">
        <f>'[6]Daily Roster'!$H16</f>
        <v>0</v>
      </c>
      <c r="I16" s="143" t="str">
        <f>'[6]Daily Roster'!$I16</f>
        <v>Daisy</v>
      </c>
      <c r="J16" s="143">
        <f>'[6]Daily Roster'!$J16</f>
        <v>0</v>
      </c>
      <c r="K16" s="143">
        <f>'[6]Daily Roster'!$K16</f>
        <v>0</v>
      </c>
      <c r="L16" s="143">
        <f>'[6]Daily Roster'!$L16</f>
        <v>0</v>
      </c>
      <c r="M16" s="143" t="str">
        <f>'[6]Daily Roster'!$M16</f>
        <v>Taylor</v>
      </c>
      <c r="N16" s="143">
        <f>'[6]Daily Roster'!$N16</f>
        <v>0</v>
      </c>
      <c r="O16" s="143" t="str">
        <f>'[6]Daily Roster'!$O16</f>
        <v>qq</v>
      </c>
      <c r="P16" s="143" t="str">
        <f>'[6]Daily Roster'!$P16</f>
        <v>qq</v>
      </c>
      <c r="Q16" s="143">
        <f>'[6]Daily Roster'!$Q16</f>
        <v>0</v>
      </c>
      <c r="R16" s="143" t="str">
        <f>'[6]Daily Roster'!$R16</f>
        <v>qq</v>
      </c>
      <c r="S16" s="143" t="str">
        <f>'[6]Daily Roster'!$S16</f>
        <v>Thao</v>
      </c>
      <c r="T16" s="143" t="str">
        <f>'[6]Daily Roster'!$T16</f>
        <v>Jonathan</v>
      </c>
      <c r="U16" s="143" t="str">
        <f>'[6]Daily Roster'!$U16</f>
        <v>QQ</v>
      </c>
      <c r="V16" s="143" t="str">
        <f>'[6]Daily Roster'!$V16</f>
        <v>qq</v>
      </c>
      <c r="W16" s="143" t="str">
        <f>'[6]Daily Roster'!$W16</f>
        <v>qq</v>
      </c>
      <c r="X16" s="143" t="str">
        <f>'[6]Daily Roster'!$X16</f>
        <v>qq</v>
      </c>
      <c r="Y16" s="143" t="str">
        <f>'[6]Daily Roster'!$Y16</f>
        <v>S.McPhee</v>
      </c>
      <c r="Z16" s="143" t="str">
        <f>'[6]Daily Roster'!$Z16</f>
        <v>Arthur</v>
      </c>
      <c r="AA16" s="143" t="str">
        <f>'[6]Daily Roster'!$AA16</f>
        <v>S.Sturm</v>
      </c>
      <c r="AB16" s="143" t="str">
        <f>'[6]Daily Roster'!$AB16</f>
        <v>M.Phung</v>
      </c>
      <c r="AC16" s="143" t="str">
        <f>'[6]Daily Roster'!$AC16</f>
        <v>N.Dirnbauer</v>
      </c>
      <c r="AD16" s="143" t="str">
        <f>'[6]Daily Roster'!$AD16</f>
        <v>Berenice</v>
      </c>
      <c r="AE16" s="143" t="str">
        <f>'[6]Daily Roster'!$AE16</f>
        <v>Sandra</v>
      </c>
      <c r="AF16" s="143" t="str">
        <f>'[6]Daily Roster'!$AF16</f>
        <v>qq</v>
      </c>
      <c r="AG16" s="143" t="str">
        <f>'[6]Daily Roster'!$AG16</f>
        <v>Sylvia</v>
      </c>
      <c r="AH16" s="143" t="str">
        <f>'[6]Daily Roster'!$AH16</f>
        <v>qq</v>
      </c>
      <c r="AI16" s="143" t="str">
        <f>'[6]Daily Roster'!$AI16</f>
        <v>qq</v>
      </c>
      <c r="AJ16" s="241" t="str">
        <f>'[6]Daily Roster'!$AJ16</f>
        <v>qq</v>
      </c>
      <c r="AK16" s="241" t="str">
        <f>'[6]Daily Roster'!$AK16</f>
        <v>Stephanie</v>
      </c>
      <c r="AL16" s="241" t="str">
        <f>'[6]Daily Roster'!$AL16</f>
        <v>C.McAvaney</v>
      </c>
      <c r="AM16" s="240" t="str">
        <f>'[6]Daily Roster'!$AM16</f>
        <v>qq</v>
      </c>
      <c r="AN16" s="240" t="str">
        <f>'[6]Daily Roster'!$AN16</f>
        <v>qq</v>
      </c>
      <c r="AO16" s="240" t="str">
        <f>'[6]Daily Roster'!$AO16</f>
        <v>Maia</v>
      </c>
      <c r="AP16" s="240" t="str">
        <f>'[6]Daily Roster'!$AP16</f>
        <v>S.Rajendra</v>
      </c>
      <c r="AQ16" s="240" t="str">
        <f>'[6]Daily Roster'!$AQ16</f>
        <v>qq</v>
      </c>
      <c r="AR16" s="240" t="str">
        <f>'[6]Daily Roster'!$AR16</f>
        <v>L.Janson</v>
      </c>
      <c r="AS16" s="240" t="str">
        <f>'[6]Daily Roster'!$AS16</f>
        <v>Shirley</v>
      </c>
      <c r="AT16" s="240" t="str">
        <f>'[6]Daily Roster'!$AT16</f>
        <v>qq</v>
      </c>
      <c r="AU16" s="240" t="str">
        <f>'[6]Daily Roster'!$AU16</f>
        <v>K.Chin</v>
      </c>
      <c r="AV16" s="240">
        <f>'[6]Daily Roster'!$AV16</f>
        <v>0</v>
      </c>
      <c r="AW16" s="240" t="str">
        <f>'[6]Daily Roster'!$AW16</f>
        <v>M.Tang</v>
      </c>
      <c r="AX16" s="240">
        <f>'[6]Daily Roster'!$AX16</f>
        <v>0</v>
      </c>
      <c r="AY16" s="240" t="str">
        <f>'[6]Daily Roster'!$AY16</f>
        <v>qq</v>
      </c>
      <c r="AZ16" s="240" t="str">
        <f>'[6]Daily Roster'!$AZ16</f>
        <v>A.Ho</v>
      </c>
      <c r="BA16" s="240">
        <f>'[6]Daily Roster'!$BA16</f>
        <v>0</v>
      </c>
      <c r="BB16" s="240">
        <f>'[6]Daily Roster'!$BB16</f>
        <v>0</v>
      </c>
      <c r="BC16" s="240">
        <f>'[6]Daily Roster'!$BC16</f>
        <v>0</v>
      </c>
      <c r="BD16" s="240">
        <f>'[6]Daily Roster'!$BD16</f>
        <v>0</v>
      </c>
      <c r="BE16" s="240">
        <f>'[6]Daily Roster'!$BE16</f>
        <v>0</v>
      </c>
      <c r="BF16" s="240">
        <f>'[6]Daily Roster'!$BF16</f>
        <v>0</v>
      </c>
      <c r="BG16" s="240">
        <f>'[6]Daily Roster'!$BG16</f>
        <v>0</v>
      </c>
      <c r="BH16" s="240">
        <f>'[6]Daily Roster'!$BH16</f>
        <v>0</v>
      </c>
    </row>
    <row r="17" spans="1:60" s="25" customFormat="1" ht="15" x14ac:dyDescent="0.25">
      <c r="A17" s="141">
        <v>43487</v>
      </c>
      <c r="B17" s="142" t="s">
        <v>2</v>
      </c>
      <c r="C17" s="143" t="str">
        <f>'[6]Daily Roster'!$C17</f>
        <v>qq</v>
      </c>
      <c r="D17" s="143" t="str">
        <f>'[6]Daily Roster'!$D17</f>
        <v>qq</v>
      </c>
      <c r="E17" s="143" t="str">
        <f>'[6]Daily Roster'!$E17</f>
        <v>D.Dunning</v>
      </c>
      <c r="F17" s="143" t="str">
        <f>'[6]Daily Roster'!$F17</f>
        <v>qq</v>
      </c>
      <c r="G17" s="143" t="str">
        <f>'[6]Daily Roster'!$G17</f>
        <v>qq</v>
      </c>
      <c r="H17" s="143">
        <f>'[6]Daily Roster'!$H17</f>
        <v>0</v>
      </c>
      <c r="I17" s="143" t="str">
        <f>'[6]Daily Roster'!$I17</f>
        <v xml:space="preserve"> </v>
      </c>
      <c r="J17" s="143">
        <f>'[6]Daily Roster'!$J17</f>
        <v>0</v>
      </c>
      <c r="K17" s="143">
        <f>'[6]Daily Roster'!$K17</f>
        <v>0</v>
      </c>
      <c r="L17" s="143">
        <f>'[6]Daily Roster'!$L17</f>
        <v>0</v>
      </c>
      <c r="M17" s="143" t="str">
        <f>'[6]Daily Roster'!$M17</f>
        <v>qq</v>
      </c>
      <c r="N17" s="143">
        <f>'[6]Daily Roster'!$N17</f>
        <v>0</v>
      </c>
      <c r="O17" s="143" t="str">
        <f>'[6]Daily Roster'!$O17</f>
        <v>qq</v>
      </c>
      <c r="P17" s="143" t="str">
        <f>'[6]Daily Roster'!$P17</f>
        <v>qq</v>
      </c>
      <c r="Q17" s="143">
        <f>'[6]Daily Roster'!$Q17</f>
        <v>0</v>
      </c>
      <c r="R17" s="143" t="str">
        <f>'[6]Daily Roster'!$R17</f>
        <v>qq</v>
      </c>
      <c r="S17" s="143" t="str">
        <f>'[6]Daily Roster'!$S17</f>
        <v>Jesslyn</v>
      </c>
      <c r="T17" s="143" t="str">
        <f>'[6]Daily Roster'!$T17</f>
        <v>V.Le</v>
      </c>
      <c r="U17" s="143" t="str">
        <f>'[6]Daily Roster'!$U17</f>
        <v>QQ</v>
      </c>
      <c r="V17" s="143" t="str">
        <f>'[6]Daily Roster'!$V17</f>
        <v>qq</v>
      </c>
      <c r="W17" s="143" t="str">
        <f>'[6]Daily Roster'!$W17</f>
        <v>qq</v>
      </c>
      <c r="X17" s="143" t="str">
        <f>'[6]Daily Roster'!$X17</f>
        <v>qq</v>
      </c>
      <c r="Y17" s="143" t="str">
        <f>'[6]Daily Roster'!$Y17</f>
        <v>S.McPhee</v>
      </c>
      <c r="Z17" s="143" t="str">
        <f>'[6]Daily Roster'!$Z17</f>
        <v>Arthur</v>
      </c>
      <c r="AA17" s="143" t="str">
        <f>'[6]Daily Roster'!$AA17</f>
        <v>S.Sturm</v>
      </c>
      <c r="AB17" s="143" t="str">
        <f>'[6]Daily Roster'!$AB17</f>
        <v>M.Phung</v>
      </c>
      <c r="AC17" s="143" t="str">
        <f>'[6]Daily Roster'!$AC17</f>
        <v>N.Dirnbauer</v>
      </c>
      <c r="AD17" s="143" t="str">
        <f>'[6]Daily Roster'!$AD17</f>
        <v>Berenice</v>
      </c>
      <c r="AE17" s="143" t="str">
        <f>'[6]Daily Roster'!$AE17</f>
        <v>Sandra</v>
      </c>
      <c r="AF17" s="143" t="str">
        <f>'[6]Daily Roster'!$AF17</f>
        <v>qq</v>
      </c>
      <c r="AG17" s="143" t="str">
        <f>'[6]Daily Roster'!$AG17</f>
        <v>Sylvia</v>
      </c>
      <c r="AH17" s="143" t="str">
        <f>'[6]Daily Roster'!$AH17</f>
        <v>qq</v>
      </c>
      <c r="AI17" s="143" t="str">
        <f>'[6]Daily Roster'!$AI17</f>
        <v>qq</v>
      </c>
      <c r="AJ17" s="241" t="str">
        <f>'[6]Daily Roster'!$AJ17</f>
        <v>qq</v>
      </c>
      <c r="AK17" s="241" t="str">
        <f>'[6]Daily Roster'!$AK17</f>
        <v>Stephanie</v>
      </c>
      <c r="AL17" s="241" t="str">
        <f>'[6]Daily Roster'!$AL17</f>
        <v>C.McAvaney</v>
      </c>
      <c r="AM17" s="240" t="str">
        <f>'[6]Daily Roster'!$AM17</f>
        <v>qq</v>
      </c>
      <c r="AN17" s="240" t="str">
        <f>'[6]Daily Roster'!$AN17</f>
        <v>qq</v>
      </c>
      <c r="AO17" s="240" t="str">
        <f>'[6]Daily Roster'!$AO17</f>
        <v>Maia</v>
      </c>
      <c r="AP17" s="240" t="str">
        <f>'[6]Daily Roster'!$AP17</f>
        <v>qq</v>
      </c>
      <c r="AQ17" s="240" t="str">
        <f>'[6]Daily Roster'!$AQ17</f>
        <v>E.Hu</v>
      </c>
      <c r="AR17" s="240" t="str">
        <f>'[6]Daily Roster'!$AR17</f>
        <v>qq</v>
      </c>
      <c r="AS17" s="240" t="str">
        <f>'[6]Daily Roster'!$AS17</f>
        <v>qq</v>
      </c>
      <c r="AT17" s="240" t="str">
        <f>'[6]Daily Roster'!$AT17</f>
        <v>qq</v>
      </c>
      <c r="AU17" s="240" t="str">
        <f>'[6]Daily Roster'!$AU17</f>
        <v>K.Chin</v>
      </c>
      <c r="AV17" s="240">
        <f>'[6]Daily Roster'!$AV17</f>
        <v>0</v>
      </c>
      <c r="AW17" s="240">
        <f>'[6]Daily Roster'!$AW17</f>
        <v>0</v>
      </c>
      <c r="AX17" s="240">
        <f>'[6]Daily Roster'!$AX17</f>
        <v>0</v>
      </c>
      <c r="AY17" s="240" t="str">
        <f>'[6]Daily Roster'!$AY17</f>
        <v>qq</v>
      </c>
      <c r="AZ17" s="240" t="str">
        <f>'[6]Daily Roster'!$AZ17</f>
        <v>A.Ho</v>
      </c>
      <c r="BA17" s="240">
        <f>'[6]Daily Roster'!$BA17</f>
        <v>0</v>
      </c>
      <c r="BB17" s="240">
        <f>'[6]Daily Roster'!$BB17</f>
        <v>0</v>
      </c>
      <c r="BC17" s="240">
        <f>'[6]Daily Roster'!$BC17</f>
        <v>0</v>
      </c>
      <c r="BD17" s="240">
        <f>'[6]Daily Roster'!$BD17</f>
        <v>0</v>
      </c>
      <c r="BE17" s="240">
        <f>'[6]Daily Roster'!$BE17</f>
        <v>0</v>
      </c>
      <c r="BF17" s="240">
        <f>'[6]Daily Roster'!$BF17</f>
        <v>0</v>
      </c>
      <c r="BG17" s="240">
        <f>'[6]Daily Roster'!$BG17</f>
        <v>0</v>
      </c>
      <c r="BH17" s="240">
        <f>'[6]Daily Roster'!$BH17</f>
        <v>0</v>
      </c>
    </row>
    <row r="18" spans="1:60" s="25" customFormat="1" ht="15" x14ac:dyDescent="0.25">
      <c r="A18" s="141">
        <v>43488</v>
      </c>
      <c r="B18" s="142" t="s">
        <v>3</v>
      </c>
      <c r="C18" s="143" t="str">
        <f>'[6]Daily Roster'!$C18</f>
        <v>qq</v>
      </c>
      <c r="D18" s="143" t="str">
        <f>'[6]Daily Roster'!$D18</f>
        <v>Huda</v>
      </c>
      <c r="E18" s="143" t="str">
        <f>'[6]Daily Roster'!$E18</f>
        <v>Janki</v>
      </c>
      <c r="F18" s="143" t="str">
        <f>'[6]Daily Roster'!$F18</f>
        <v>qq</v>
      </c>
      <c r="G18" s="143" t="str">
        <f>'[6]Daily Roster'!$G18</f>
        <v>qq</v>
      </c>
      <c r="H18" s="143">
        <f>'[6]Daily Roster'!$H18</f>
        <v>0</v>
      </c>
      <c r="I18" s="143" t="str">
        <f>'[6]Daily Roster'!$I18</f>
        <v>Adil</v>
      </c>
      <c r="J18" s="143">
        <f>'[6]Daily Roster'!$J18</f>
        <v>0</v>
      </c>
      <c r="K18" s="143">
        <f>'[6]Daily Roster'!$K18</f>
        <v>0</v>
      </c>
      <c r="L18" s="143">
        <f>'[6]Daily Roster'!$L18</f>
        <v>0</v>
      </c>
      <c r="M18" s="143" t="str">
        <f>'[6]Daily Roster'!$M18</f>
        <v>qq</v>
      </c>
      <c r="N18" s="143">
        <f>'[6]Daily Roster'!$N18</f>
        <v>0</v>
      </c>
      <c r="O18" s="143" t="str">
        <f>'[6]Daily Roster'!$O18</f>
        <v>qq</v>
      </c>
      <c r="P18" s="143" t="str">
        <f>'[6]Daily Roster'!$P18</f>
        <v>qq</v>
      </c>
      <c r="Q18" s="143">
        <f>'[6]Daily Roster'!$Q18</f>
        <v>0</v>
      </c>
      <c r="R18" s="143" t="str">
        <f>'[6]Daily Roster'!$R18</f>
        <v>qq</v>
      </c>
      <c r="S18" s="143" t="str">
        <f>'[6]Daily Roster'!$S18</f>
        <v>qq</v>
      </c>
      <c r="T18" s="143" t="str">
        <f>'[6]Daily Roster'!$T18</f>
        <v>qq</v>
      </c>
      <c r="U18" s="143" t="str">
        <f>'[6]Daily Roster'!$U18</f>
        <v>QQ</v>
      </c>
      <c r="V18" s="143" t="str">
        <f>'[6]Daily Roster'!$V18</f>
        <v>qq</v>
      </c>
      <c r="W18" s="143" t="str">
        <f>'[6]Daily Roster'!$W18</f>
        <v>qq</v>
      </c>
      <c r="X18" s="143" t="str">
        <f>'[6]Daily Roster'!$X18</f>
        <v>qq</v>
      </c>
      <c r="Y18" s="143" t="str">
        <f>'[6]Daily Roster'!$Y18</f>
        <v>S.McPhee</v>
      </c>
      <c r="Z18" s="143" t="str">
        <f>'[6]Daily Roster'!$Z18</f>
        <v>Arthur</v>
      </c>
      <c r="AA18" s="143" t="str">
        <f>'[6]Daily Roster'!$AA18</f>
        <v>S.Sturm</v>
      </c>
      <c r="AB18" s="143" t="str">
        <f>'[6]Daily Roster'!$AB18</f>
        <v>M.Phung</v>
      </c>
      <c r="AC18" s="143" t="str">
        <f>'[6]Daily Roster'!$AC18</f>
        <v>N.Dirnbauer</v>
      </c>
      <c r="AD18" s="143" t="str">
        <f>'[6]Daily Roster'!$AD18</f>
        <v>Berenice</v>
      </c>
      <c r="AE18" s="143" t="str">
        <f>'[6]Daily Roster'!$AE18</f>
        <v>Sandra</v>
      </c>
      <c r="AF18" s="143" t="str">
        <f>'[6]Daily Roster'!$AF18</f>
        <v>qq</v>
      </c>
      <c r="AG18" s="143" t="str">
        <f>'[6]Daily Roster'!$AG18</f>
        <v>Sylvia</v>
      </c>
      <c r="AH18" s="143" t="str">
        <f>'[6]Daily Roster'!$AH18</f>
        <v>qq</v>
      </c>
      <c r="AI18" s="143" t="str">
        <f>'[6]Daily Roster'!$AI18</f>
        <v>Jasmine</v>
      </c>
      <c r="AJ18" s="241" t="str">
        <f>'[6]Daily Roster'!$AJ18</f>
        <v>qq</v>
      </c>
      <c r="AK18" s="241" t="str">
        <f>'[6]Daily Roster'!$AK18</f>
        <v>Stephanie</v>
      </c>
      <c r="AL18" s="241" t="str">
        <f>'[6]Daily Roster'!$AL18</f>
        <v>C.McAvaney</v>
      </c>
      <c r="AM18" s="240" t="str">
        <f>'[6]Daily Roster'!$AM18</f>
        <v>qq</v>
      </c>
      <c r="AN18" s="240" t="str">
        <f>'[6]Daily Roster'!$AN18</f>
        <v>qq</v>
      </c>
      <c r="AO18" s="240" t="str">
        <f>'[6]Daily Roster'!$AO18</f>
        <v>qq</v>
      </c>
      <c r="AP18" s="240" t="str">
        <f>'[6]Daily Roster'!$AP18</f>
        <v>qq</v>
      </c>
      <c r="AQ18" s="240" t="str">
        <f>'[6]Daily Roster'!$AQ18</f>
        <v>E.Hu</v>
      </c>
      <c r="AR18" s="240" t="str">
        <f>'[6]Daily Roster'!$AR18</f>
        <v>qq</v>
      </c>
      <c r="AS18" s="240" t="str">
        <f>'[6]Daily Roster'!$AS18</f>
        <v>qq</v>
      </c>
      <c r="AT18" s="240" t="str">
        <f>'[6]Daily Roster'!$AT18</f>
        <v>qq</v>
      </c>
      <c r="AU18" s="240" t="str">
        <f>'[6]Daily Roster'!$AU18</f>
        <v>K.Chin</v>
      </c>
      <c r="AV18" s="240" t="str">
        <f>'[6]Daily Roster'!$AV18</f>
        <v>Patrick</v>
      </c>
      <c r="AW18" s="240" t="str">
        <f>'[6]Daily Roster'!$AW18</f>
        <v>M.Tang</v>
      </c>
      <c r="AX18" s="240">
        <f>'[6]Daily Roster'!$AX18</f>
        <v>0</v>
      </c>
      <c r="AY18" s="240" t="str">
        <f>'[6]Daily Roster'!$AY18</f>
        <v>qq</v>
      </c>
      <c r="AZ18" s="240" t="str">
        <f>'[6]Daily Roster'!$AZ18</f>
        <v>A.Ho</v>
      </c>
      <c r="BA18" s="240">
        <f>'[6]Daily Roster'!$BA18</f>
        <v>0</v>
      </c>
      <c r="BB18" s="240">
        <f>'[6]Daily Roster'!$BB18</f>
        <v>0</v>
      </c>
      <c r="BC18" s="240">
        <f>'[6]Daily Roster'!$BC18</f>
        <v>0</v>
      </c>
      <c r="BD18" s="240">
        <f>'[6]Daily Roster'!$BD18</f>
        <v>0</v>
      </c>
      <c r="BE18" s="240">
        <f>'[6]Daily Roster'!$BE18</f>
        <v>0</v>
      </c>
      <c r="BF18" s="240">
        <f>'[6]Daily Roster'!$BF18</f>
        <v>0</v>
      </c>
      <c r="BG18" s="240">
        <f>'[6]Daily Roster'!$BG18</f>
        <v>0</v>
      </c>
      <c r="BH18" s="240">
        <f>'[6]Daily Roster'!$BH18</f>
        <v>0</v>
      </c>
    </row>
    <row r="19" spans="1:60" s="25" customFormat="1" ht="15" x14ac:dyDescent="0.25">
      <c r="A19" s="141">
        <v>43489</v>
      </c>
      <c r="B19" s="142" t="s">
        <v>4</v>
      </c>
      <c r="C19" s="143" t="str">
        <f>'[6]Daily Roster'!$C19</f>
        <v>qq</v>
      </c>
      <c r="D19" s="143" t="str">
        <f>'[6]Daily Roster'!$D19</f>
        <v>Amelia</v>
      </c>
      <c r="E19" s="143" t="str">
        <f>'[6]Daily Roster'!$E19</f>
        <v>A.Alex</v>
      </c>
      <c r="F19" s="143" t="str">
        <f>'[6]Daily Roster'!$F19</f>
        <v>qq</v>
      </c>
      <c r="G19" s="143" t="str">
        <f>'[6]Daily Roster'!$G19</f>
        <v>qq</v>
      </c>
      <c r="H19" s="143">
        <f>'[6]Daily Roster'!$H19</f>
        <v>0</v>
      </c>
      <c r="I19" s="143" t="str">
        <f>'[6]Daily Roster'!$I19</f>
        <v>Rodney</v>
      </c>
      <c r="J19" s="143">
        <f>'[6]Daily Roster'!$J19</f>
        <v>0</v>
      </c>
      <c r="K19" s="143">
        <f>'[6]Daily Roster'!$K19</f>
        <v>0</v>
      </c>
      <c r="L19" s="143" t="str">
        <f>'[6]Daily Roster'!$L19</f>
        <v>V.Shen</v>
      </c>
      <c r="M19" s="143" t="str">
        <f>'[6]Daily Roster'!$M19</f>
        <v>Dalia</v>
      </c>
      <c r="N19" s="143">
        <f>'[6]Daily Roster'!$N19</f>
        <v>0</v>
      </c>
      <c r="O19" s="143" t="str">
        <f>'[6]Daily Roster'!$O19</f>
        <v>A.Tey $</v>
      </c>
      <c r="P19" s="143" t="str">
        <f>'[6]Daily Roster'!$P19</f>
        <v>qq</v>
      </c>
      <c r="Q19" s="143" t="str">
        <f>'[6]Daily Roster'!$Q19</f>
        <v>qq</v>
      </c>
      <c r="R19" s="143" t="str">
        <f>'[6]Daily Roster'!$R19</f>
        <v>qq</v>
      </c>
      <c r="S19" s="143" t="str">
        <f>'[6]Daily Roster'!$S19</f>
        <v>qq</v>
      </c>
      <c r="T19" s="143" t="str">
        <f>'[6]Daily Roster'!$T19</f>
        <v>qq</v>
      </c>
      <c r="U19" s="143" t="str">
        <f>'[6]Daily Roster'!$U19</f>
        <v>QQ</v>
      </c>
      <c r="V19" s="143" t="str">
        <f>'[6]Daily Roster'!$V19</f>
        <v>qq</v>
      </c>
      <c r="W19" s="143" t="str">
        <f>'[6]Daily Roster'!$W19</f>
        <v>qq</v>
      </c>
      <c r="X19" s="143" t="str">
        <f>'[6]Daily Roster'!$X19</f>
        <v>qq</v>
      </c>
      <c r="Y19" s="143" t="str">
        <f>'[6]Daily Roster'!$Y19</f>
        <v>S.McPhee</v>
      </c>
      <c r="Z19" s="143" t="str">
        <f>'[6]Daily Roster'!$Z19</f>
        <v>Arthur</v>
      </c>
      <c r="AA19" s="143" t="str">
        <f>'[6]Daily Roster'!$AA19</f>
        <v>S.Sturm</v>
      </c>
      <c r="AB19" s="143" t="str">
        <f>'[6]Daily Roster'!$AB19</f>
        <v>M.Phung</v>
      </c>
      <c r="AC19" s="143" t="str">
        <f>'[6]Daily Roster'!$AC19</f>
        <v>N.Dirnbauer</v>
      </c>
      <c r="AD19" s="143" t="str">
        <f>'[6]Daily Roster'!$AD19</f>
        <v>Berenice</v>
      </c>
      <c r="AE19" s="143" t="str">
        <f>'[6]Daily Roster'!$AE19</f>
        <v>Sandra</v>
      </c>
      <c r="AF19" s="143" t="str">
        <f>'[6]Daily Roster'!$AF19</f>
        <v>qq</v>
      </c>
      <c r="AG19" s="143" t="str">
        <f>'[6]Daily Roster'!$AG19</f>
        <v>Sylvia</v>
      </c>
      <c r="AH19" s="143" t="str">
        <f>'[6]Daily Roster'!$AH19</f>
        <v>qq</v>
      </c>
      <c r="AI19" s="143" t="str">
        <f>'[6]Daily Roster'!$AI19</f>
        <v>Jasmine</v>
      </c>
      <c r="AJ19" s="241" t="str">
        <f>'[6]Daily Roster'!$AJ19</f>
        <v>qq</v>
      </c>
      <c r="AK19" s="241" t="str">
        <f>'[6]Daily Roster'!$AK19</f>
        <v>Stephanie</v>
      </c>
      <c r="AL19" s="241" t="str">
        <f>'[6]Daily Roster'!$AL19</f>
        <v>qq</v>
      </c>
      <c r="AM19" s="240" t="str">
        <f>'[6]Daily Roster'!$AM19</f>
        <v>qq</v>
      </c>
      <c r="AN19" s="240" t="str">
        <f>'[6]Daily Roster'!$AN19</f>
        <v>qq</v>
      </c>
      <c r="AO19" s="240" t="str">
        <f>'[6]Daily Roster'!$AO19</f>
        <v>Maia</v>
      </c>
      <c r="AP19" s="240" t="str">
        <f>'[6]Daily Roster'!$AP19</f>
        <v>qq</v>
      </c>
      <c r="AQ19" s="240" t="str">
        <f>'[6]Daily Roster'!$AQ19</f>
        <v>qq</v>
      </c>
      <c r="AR19" s="240" t="str">
        <f>'[6]Daily Roster'!$AR19</f>
        <v>L.Janson</v>
      </c>
      <c r="AS19" s="240" t="str">
        <f>'[6]Daily Roster'!$AS19</f>
        <v>qq</v>
      </c>
      <c r="AT19" s="240" t="str">
        <f>'[6]Daily Roster'!$AT19</f>
        <v>qq</v>
      </c>
      <c r="AU19" s="240" t="str">
        <f>'[6]Daily Roster'!$AU19</f>
        <v>K.Chin</v>
      </c>
      <c r="AV19" s="240" t="str">
        <f>'[6]Daily Roster'!$AV19</f>
        <v>Patrick</v>
      </c>
      <c r="AW19" s="240" t="str">
        <f>'[6]Daily Roster'!$AW19</f>
        <v>M.Tang</v>
      </c>
      <c r="AX19" s="240">
        <f>'[6]Daily Roster'!$AX19</f>
        <v>0</v>
      </c>
      <c r="AY19" s="240" t="str">
        <f>'[6]Daily Roster'!$AY19</f>
        <v>Phuong</v>
      </c>
      <c r="AZ19" s="240" t="str">
        <f>'[6]Daily Roster'!$AZ19</f>
        <v>A.Ho</v>
      </c>
      <c r="BA19" s="240">
        <f>'[6]Daily Roster'!$BA19</f>
        <v>0</v>
      </c>
      <c r="BB19" s="240">
        <f>'[6]Daily Roster'!$BB19</f>
        <v>0</v>
      </c>
      <c r="BC19" s="240">
        <f>'[6]Daily Roster'!$BC19</f>
        <v>0</v>
      </c>
      <c r="BD19" s="240">
        <f>'[6]Daily Roster'!$BD19</f>
        <v>0</v>
      </c>
      <c r="BE19" s="240">
        <f>'[6]Daily Roster'!$BE19</f>
        <v>0</v>
      </c>
      <c r="BF19" s="240">
        <f>'[6]Daily Roster'!$BF19</f>
        <v>0</v>
      </c>
      <c r="BG19" s="240">
        <f>'[6]Daily Roster'!$BG19</f>
        <v>0</v>
      </c>
      <c r="BH19" s="240">
        <f>'[6]Daily Roster'!$BH19</f>
        <v>0</v>
      </c>
    </row>
    <row r="20" spans="1:60" s="25" customFormat="1" ht="15" x14ac:dyDescent="0.25">
      <c r="A20" s="141">
        <v>43490</v>
      </c>
      <c r="B20" s="142" t="s">
        <v>5</v>
      </c>
      <c r="C20" s="143" t="str">
        <f>'[6]Daily Roster'!$C20</f>
        <v>Mohammed</v>
      </c>
      <c r="D20" s="143" t="str">
        <f>'[6]Daily Roster'!$D20</f>
        <v>T.Vo</v>
      </c>
      <c r="E20" s="143">
        <f>'[6]Daily Roster'!$E20</f>
        <v>0</v>
      </c>
      <c r="F20" s="143" t="str">
        <f>'[6]Daily Roster'!$F20</f>
        <v>qq</v>
      </c>
      <c r="G20" s="143" t="str">
        <f>'[6]Daily Roster'!$G20</f>
        <v>J.Yang</v>
      </c>
      <c r="H20" s="143">
        <f>'[6]Daily Roster'!$H20</f>
        <v>0</v>
      </c>
      <c r="I20" s="143" t="str">
        <f>'[6]Daily Roster'!$I20</f>
        <v xml:space="preserve"> </v>
      </c>
      <c r="J20" s="143">
        <f>'[6]Daily Roster'!$J20</f>
        <v>0</v>
      </c>
      <c r="K20" s="143">
        <f>'[6]Daily Roster'!$K20</f>
        <v>0</v>
      </c>
      <c r="L20" s="143">
        <f>'[6]Daily Roster'!$L20</f>
        <v>0</v>
      </c>
      <c r="M20" s="143" t="str">
        <f>'[6]Daily Roster'!$M20</f>
        <v>qq</v>
      </c>
      <c r="N20" s="143">
        <f>'[6]Daily Roster'!$N20</f>
        <v>0</v>
      </c>
      <c r="O20" s="143" t="str">
        <f>'[6]Daily Roster'!$O20</f>
        <v>Megan</v>
      </c>
      <c r="P20" s="143" t="str">
        <f>'[6]Daily Roster'!$P20</f>
        <v>qq</v>
      </c>
      <c r="Q20" s="143">
        <f>'[6]Daily Roster'!$Q20</f>
        <v>0</v>
      </c>
      <c r="R20" s="143" t="str">
        <f>'[6]Daily Roster'!$R20</f>
        <v>qq</v>
      </c>
      <c r="S20" s="143" t="str">
        <f>'[6]Daily Roster'!$S20</f>
        <v>qq</v>
      </c>
      <c r="T20" s="143" t="str">
        <f>'[6]Daily Roster'!$T20</f>
        <v>qq</v>
      </c>
      <c r="U20" s="143" t="str">
        <f>'[6]Daily Roster'!$U20</f>
        <v>QQ</v>
      </c>
      <c r="V20" s="143" t="str">
        <f>'[6]Daily Roster'!$V20</f>
        <v>qq</v>
      </c>
      <c r="W20" s="143" t="str">
        <f>'[6]Daily Roster'!$W20</f>
        <v>qq</v>
      </c>
      <c r="X20" s="143" t="str">
        <f>'[6]Daily Roster'!$X20</f>
        <v>qq</v>
      </c>
      <c r="Y20" s="143" t="str">
        <f>'[6]Daily Roster'!$Y20</f>
        <v>S.McPhee</v>
      </c>
      <c r="Z20" s="143" t="str">
        <f>'[6]Daily Roster'!$Z20</f>
        <v>Arthur</v>
      </c>
      <c r="AA20" s="143" t="str">
        <f>'[6]Daily Roster'!$AA20</f>
        <v>S.Sturm</v>
      </c>
      <c r="AB20" s="143" t="str">
        <f>'[6]Daily Roster'!$AB20</f>
        <v>M.Phung</v>
      </c>
      <c r="AC20" s="143" t="str">
        <f>'[6]Daily Roster'!$AC20</f>
        <v>N.Dirnbauer</v>
      </c>
      <c r="AD20" s="143" t="str">
        <f>'[6]Daily Roster'!$AD20</f>
        <v>Berenice</v>
      </c>
      <c r="AE20" s="143" t="str">
        <f>'[6]Daily Roster'!$AE20</f>
        <v>Sandra</v>
      </c>
      <c r="AF20" s="143" t="str">
        <f>'[6]Daily Roster'!$AF20</f>
        <v>L.Jedwab</v>
      </c>
      <c r="AG20" s="143" t="str">
        <f>'[6]Daily Roster'!$AG20</f>
        <v>Sylvia</v>
      </c>
      <c r="AH20" s="143" t="str">
        <f>'[6]Daily Roster'!$AH20</f>
        <v>qq</v>
      </c>
      <c r="AI20" s="143" t="str">
        <f>'[6]Daily Roster'!$AI20</f>
        <v>Jasmine</v>
      </c>
      <c r="AJ20" s="241" t="str">
        <f>'[6]Daily Roster'!$AJ20</f>
        <v>qq</v>
      </c>
      <c r="AK20" s="241" t="str">
        <f>'[6]Daily Roster'!$AK20</f>
        <v>Stephanie</v>
      </c>
      <c r="AL20" s="241" t="str">
        <f>'[6]Daily Roster'!$AL20</f>
        <v>C.McAvaney</v>
      </c>
      <c r="AM20" s="240" t="str">
        <f>'[6]Daily Roster'!$AM20</f>
        <v>qq</v>
      </c>
      <c r="AN20" s="240" t="str">
        <f>'[6]Daily Roster'!$AN20</f>
        <v>qq</v>
      </c>
      <c r="AO20" s="240" t="str">
        <f>'[6]Daily Roster'!$AO20</f>
        <v>qq</v>
      </c>
      <c r="AP20" s="240" t="str">
        <f>'[6]Daily Roster'!$AP20</f>
        <v>qq</v>
      </c>
      <c r="AQ20" s="240" t="str">
        <f>'[6]Daily Roster'!$AQ20</f>
        <v>qq</v>
      </c>
      <c r="AR20" s="240" t="str">
        <f>'[6]Daily Roster'!$AR20</f>
        <v>qq</v>
      </c>
      <c r="AS20" s="240" t="str">
        <f>'[6]Daily Roster'!$AS20</f>
        <v>qq</v>
      </c>
      <c r="AT20" s="240" t="str">
        <f>'[6]Daily Roster'!$AT20</f>
        <v>qq</v>
      </c>
      <c r="AU20" s="240" t="str">
        <f>'[6]Daily Roster'!$AU20</f>
        <v>K.Chin</v>
      </c>
      <c r="AV20" s="240">
        <f>'[6]Daily Roster'!$AV20</f>
        <v>0</v>
      </c>
      <c r="AW20" s="240" t="str">
        <f>'[6]Daily Roster'!$AW20</f>
        <v>M.Tang</v>
      </c>
      <c r="AX20" s="240">
        <f>'[6]Daily Roster'!$AX20</f>
        <v>0</v>
      </c>
      <c r="AY20" s="240" t="str">
        <f>'[6]Daily Roster'!$AY20</f>
        <v>qq</v>
      </c>
      <c r="AZ20" s="240" t="str">
        <f>'[6]Daily Roster'!$AZ20</f>
        <v>A.Ho</v>
      </c>
      <c r="BA20" s="240">
        <f>'[6]Daily Roster'!$BA20</f>
        <v>0</v>
      </c>
      <c r="BB20" s="240">
        <f>'[6]Daily Roster'!$BB20</f>
        <v>0</v>
      </c>
      <c r="BC20" s="240">
        <f>'[6]Daily Roster'!$BC20</f>
        <v>0</v>
      </c>
      <c r="BD20" s="240">
        <f>'[6]Daily Roster'!$BD20</f>
        <v>0</v>
      </c>
      <c r="BE20" s="240">
        <f>'[6]Daily Roster'!$BE20</f>
        <v>0</v>
      </c>
      <c r="BF20" s="240">
        <f>'[6]Daily Roster'!$BF20</f>
        <v>0</v>
      </c>
      <c r="BG20" s="240">
        <f>'[6]Daily Roster'!$BG20</f>
        <v>0</v>
      </c>
      <c r="BH20" s="240">
        <f>'[6]Daily Roster'!$BH20</f>
        <v>0</v>
      </c>
    </row>
    <row r="21" spans="1:60" s="25" customFormat="1" ht="15" x14ac:dyDescent="0.25">
      <c r="A21" s="141">
        <v>43493</v>
      </c>
      <c r="B21" s="142" t="s">
        <v>1</v>
      </c>
      <c r="C21" s="143" t="str">
        <f>'[6]Daily Roster'!$C21</f>
        <v>qq</v>
      </c>
      <c r="D21" s="143" t="str">
        <f>'[6]Daily Roster'!$D21</f>
        <v>public holiday</v>
      </c>
      <c r="E21" s="143" t="str">
        <f>'[6]Daily Roster'!$E21</f>
        <v>qq</v>
      </c>
      <c r="F21" s="143" t="str">
        <f>'[6]Daily Roster'!$F21</f>
        <v>qq</v>
      </c>
      <c r="G21" s="143" t="str">
        <f>'[6]Daily Roster'!$G21</f>
        <v>qq</v>
      </c>
      <c r="H21" s="143">
        <f>'[6]Daily Roster'!$H21</f>
        <v>0</v>
      </c>
      <c r="I21" s="143" t="str">
        <f>'[6]Daily Roster'!$I21</f>
        <v>qq</v>
      </c>
      <c r="J21" s="143">
        <f>'[6]Daily Roster'!$J21</f>
        <v>0</v>
      </c>
      <c r="K21" s="143">
        <f>'[6]Daily Roster'!$K21</f>
        <v>0</v>
      </c>
      <c r="L21" s="143">
        <f>'[6]Daily Roster'!$L21</f>
        <v>0</v>
      </c>
      <c r="M21" s="143">
        <f>'[6]Daily Roster'!$M21</f>
        <v>0</v>
      </c>
      <c r="N21" s="143">
        <f>'[6]Daily Roster'!$N21</f>
        <v>0</v>
      </c>
      <c r="O21" s="143" t="str">
        <f>'[6]Daily Roster'!$O21</f>
        <v>qq</v>
      </c>
      <c r="P21" s="143" t="str">
        <f>'[6]Daily Roster'!$P21</f>
        <v>qq</v>
      </c>
      <c r="Q21" s="143" t="str">
        <f>'[6]Daily Roster'!$Q21</f>
        <v>qq</v>
      </c>
      <c r="R21" s="143" t="str">
        <f>'[6]Daily Roster'!$R21</f>
        <v>qq</v>
      </c>
      <c r="S21" s="143" t="str">
        <f>'[6]Daily Roster'!$S21</f>
        <v>qq</v>
      </c>
      <c r="T21" s="143" t="str">
        <f>'[6]Daily Roster'!$T21</f>
        <v>qq</v>
      </c>
      <c r="U21" s="143" t="str">
        <f>'[6]Daily Roster'!$U21</f>
        <v>QQ</v>
      </c>
      <c r="V21" s="143" t="str">
        <f>'[6]Daily Roster'!$V21</f>
        <v>qq</v>
      </c>
      <c r="W21" s="143" t="str">
        <f>'[6]Daily Roster'!$W21</f>
        <v>qq</v>
      </c>
      <c r="X21" s="143" t="str">
        <f>'[6]Daily Roster'!$X21</f>
        <v>qq</v>
      </c>
      <c r="Y21" s="143" t="str">
        <f>'[6]Daily Roster'!$Y21</f>
        <v>qq</v>
      </c>
      <c r="Z21" s="143" t="str">
        <f>'[6]Daily Roster'!$Z21</f>
        <v>Arthur</v>
      </c>
      <c r="AA21" s="143" t="str">
        <f>'[6]Daily Roster'!$AA21</f>
        <v>S.Sturm</v>
      </c>
      <c r="AB21" s="143" t="str">
        <f>'[6]Daily Roster'!$AB21</f>
        <v>M.Tang</v>
      </c>
      <c r="AC21" s="143" t="str">
        <f>'[6]Daily Roster'!$AC21</f>
        <v>Alla</v>
      </c>
      <c r="AD21" s="143" t="str">
        <f>'[6]Daily Roster'!$AD21</f>
        <v>qq</v>
      </c>
      <c r="AE21" s="143" t="str">
        <f>'[6]Daily Roster'!$AE21</f>
        <v>qq</v>
      </c>
      <c r="AF21" s="143" t="str">
        <f>'[6]Daily Roster'!$AF21</f>
        <v>Sherine</v>
      </c>
      <c r="AG21" s="143" t="str">
        <f>'[6]Daily Roster'!$AG21</f>
        <v>Sylvia</v>
      </c>
      <c r="AH21" s="143" t="str">
        <f>'[6]Daily Roster'!$AH21</f>
        <v>qq</v>
      </c>
      <c r="AI21" s="143" t="str">
        <f>'[6]Daily Roster'!$AI21</f>
        <v>qq</v>
      </c>
      <c r="AJ21" s="241" t="str">
        <f>'[6]Daily Roster'!$AJ21</f>
        <v>qq</v>
      </c>
      <c r="AK21" s="241" t="str">
        <f>'[6]Daily Roster'!$AK21</f>
        <v>qq</v>
      </c>
      <c r="AL21" s="241" t="str">
        <f>'[6]Daily Roster'!$AL21</f>
        <v>qq</v>
      </c>
      <c r="AM21" s="240" t="str">
        <f>'[6]Daily Roster'!$AM21</f>
        <v>qq</v>
      </c>
      <c r="AN21" s="240" t="str">
        <f>'[6]Daily Roster'!$AN21</f>
        <v>D.Dunning</v>
      </c>
      <c r="AO21" s="240" t="str">
        <f>'[6]Daily Roster'!$AO21</f>
        <v>Huda</v>
      </c>
      <c r="AP21" s="240" t="str">
        <f>'[6]Daily Roster'!$AP21</f>
        <v>qq</v>
      </c>
      <c r="AQ21" s="240" t="str">
        <f>'[6]Daily Roster'!$AQ21</f>
        <v>qq</v>
      </c>
      <c r="AR21" s="240" t="str">
        <f>'[6]Daily Roster'!$AR21</f>
        <v>qq</v>
      </c>
      <c r="AS21" s="240" t="str">
        <f>'[6]Daily Roster'!$AS21</f>
        <v>Shirley</v>
      </c>
      <c r="AT21" s="240" t="str">
        <f>'[6]Daily Roster'!$AT21</f>
        <v>qq</v>
      </c>
      <c r="AU21" s="240" t="str">
        <f>'[6]Daily Roster'!$AU21</f>
        <v>K.Chin</v>
      </c>
      <c r="AV21" s="240">
        <f>'[6]Daily Roster'!$AV21</f>
        <v>0</v>
      </c>
      <c r="AW21" s="240">
        <f>'[6]Daily Roster'!$AW21</f>
        <v>0</v>
      </c>
      <c r="AX21" s="240">
        <f>'[6]Daily Roster'!$AX21</f>
        <v>0</v>
      </c>
      <c r="AY21" s="240">
        <f>'[6]Daily Roster'!$AY21</f>
        <v>0</v>
      </c>
      <c r="AZ21" s="240" t="str">
        <f>'[6]Daily Roster'!$AZ21</f>
        <v>A.Ho</v>
      </c>
      <c r="BA21" s="240">
        <f>'[6]Daily Roster'!$BA21</f>
        <v>0</v>
      </c>
      <c r="BB21" s="240">
        <f>'[6]Daily Roster'!$BB21</f>
        <v>0</v>
      </c>
      <c r="BC21" s="240">
        <f>'[6]Daily Roster'!$BC21</f>
        <v>0</v>
      </c>
      <c r="BD21" s="240" t="str">
        <f>'[6]Daily Roster'!$BD21</f>
        <v>qq</v>
      </c>
      <c r="BE21" s="240">
        <f>'[6]Daily Roster'!$BE21</f>
        <v>0</v>
      </c>
      <c r="BF21" s="240">
        <f>'[6]Daily Roster'!$BF21</f>
        <v>0</v>
      </c>
      <c r="BG21" s="240">
        <f>'[6]Daily Roster'!$BG21</f>
        <v>0</v>
      </c>
      <c r="BH21" s="240">
        <f>'[6]Daily Roster'!$BH21</f>
        <v>0</v>
      </c>
    </row>
    <row r="22" spans="1:60" s="25" customFormat="1" ht="15" x14ac:dyDescent="0.25">
      <c r="A22" s="141">
        <v>43494</v>
      </c>
      <c r="B22" s="142" t="s">
        <v>2</v>
      </c>
      <c r="C22" s="143" t="str">
        <f>'[6]Daily Roster'!$C22</f>
        <v>qq</v>
      </c>
      <c r="D22" s="143" t="str">
        <f>'[6]Daily Roster'!$D22</f>
        <v>Therese</v>
      </c>
      <c r="E22" s="143">
        <f>'[6]Daily Roster'!$E22</f>
        <v>0</v>
      </c>
      <c r="F22" s="143" t="str">
        <f>'[6]Daily Roster'!$F22</f>
        <v>qq</v>
      </c>
      <c r="G22" s="143" t="str">
        <f>'[6]Daily Roster'!$G22</f>
        <v>qq</v>
      </c>
      <c r="H22" s="143" t="str">
        <f>'[6]Daily Roster'!$H22</f>
        <v>Michael</v>
      </c>
      <c r="I22" s="143" t="str">
        <f>'[6]Daily Roster'!$I22</f>
        <v>Sandra</v>
      </c>
      <c r="J22" s="143">
        <f>'[6]Daily Roster'!$J22</f>
        <v>0</v>
      </c>
      <c r="K22" s="143">
        <f>'[6]Daily Roster'!$K22</f>
        <v>0</v>
      </c>
      <c r="L22" s="143" t="str">
        <f>'[6]Daily Roster'!$L22</f>
        <v>Christine</v>
      </c>
      <c r="M22" s="143" t="str">
        <f>'[6]Daily Roster'!$M22</f>
        <v>Robbie</v>
      </c>
      <c r="N22" s="143">
        <f>'[6]Daily Roster'!$N22</f>
        <v>0</v>
      </c>
      <c r="O22" s="143" t="str">
        <f>'[6]Daily Roster'!$O22</f>
        <v>qq</v>
      </c>
      <c r="P22" s="143" t="str">
        <f>'[6]Daily Roster'!$P22</f>
        <v>qq</v>
      </c>
      <c r="Q22" s="143" t="str">
        <f>'[6]Daily Roster'!$Q22</f>
        <v>Jonathan</v>
      </c>
      <c r="R22" s="143" t="str">
        <f>'[6]Daily Roster'!$R22</f>
        <v>qq</v>
      </c>
      <c r="S22" s="143" t="str">
        <f>'[6]Daily Roster'!$S22</f>
        <v>Lauren</v>
      </c>
      <c r="T22" s="143" t="str">
        <f>'[6]Daily Roster'!$T22</f>
        <v>Ana</v>
      </c>
      <c r="U22" s="143" t="str">
        <f>'[6]Daily Roster'!$U22</f>
        <v>Idile</v>
      </c>
      <c r="V22" s="143" t="str">
        <f>'[6]Daily Roster'!$V22</f>
        <v>qq</v>
      </c>
      <c r="W22" s="143" t="str">
        <f>'[6]Daily Roster'!$W22</f>
        <v>qq</v>
      </c>
      <c r="X22" s="143" t="str">
        <f>'[6]Daily Roster'!$X22</f>
        <v>qq</v>
      </c>
      <c r="Y22" s="143" t="str">
        <f>'[6]Daily Roster'!$Y22</f>
        <v>qq</v>
      </c>
      <c r="Z22" s="143" t="str">
        <f>'[6]Daily Roster'!$Z22</f>
        <v>Arthur</v>
      </c>
      <c r="AA22" s="143" t="str">
        <f>'[6]Daily Roster'!$AA22</f>
        <v>S.Sturm</v>
      </c>
      <c r="AB22" s="143" t="str">
        <f>'[6]Daily Roster'!$AB22</f>
        <v>qq</v>
      </c>
      <c r="AC22" s="143" t="str">
        <f>'[6]Daily Roster'!$AC22</f>
        <v>Alla</v>
      </c>
      <c r="AD22" s="143" t="str">
        <f>'[6]Daily Roster'!$AD22</f>
        <v>qq</v>
      </c>
      <c r="AE22" s="143" t="str">
        <f>'[6]Daily Roster'!$AE22</f>
        <v>qq</v>
      </c>
      <c r="AF22" s="143" t="str">
        <f>'[6]Daily Roster'!$AF22</f>
        <v>Sherine</v>
      </c>
      <c r="AG22" s="143" t="str">
        <f>'[6]Daily Roster'!$AG22</f>
        <v>Sylvia</v>
      </c>
      <c r="AH22" s="143" t="str">
        <f>'[6]Daily Roster'!$AH22</f>
        <v>qq</v>
      </c>
      <c r="AI22" s="143" t="str">
        <f>'[6]Daily Roster'!$AI22</f>
        <v>qq</v>
      </c>
      <c r="AJ22" s="241" t="str">
        <f>'[6]Daily Roster'!$AJ22</f>
        <v>Vivienne</v>
      </c>
      <c r="AK22" s="241" t="str">
        <f>'[6]Daily Roster'!$AK22</f>
        <v>qq</v>
      </c>
      <c r="AL22" s="241" t="str">
        <f>'[6]Daily Roster'!$AL22</f>
        <v>qq</v>
      </c>
      <c r="AM22" s="240" t="str">
        <f>'[6]Daily Roster'!$AM22</f>
        <v>qq</v>
      </c>
      <c r="AN22" s="240" t="str">
        <f>'[6]Daily Roster'!$AN22</f>
        <v>D.Dunning</v>
      </c>
      <c r="AO22" s="240" t="str">
        <f>'[6]Daily Roster'!$AO22</f>
        <v>Huda</v>
      </c>
      <c r="AP22" s="240" t="str">
        <f>'[6]Daily Roster'!$AP22</f>
        <v>qq</v>
      </c>
      <c r="AQ22" s="240" t="str">
        <f>'[6]Daily Roster'!$AQ22</f>
        <v>qq</v>
      </c>
      <c r="AR22" s="240" t="str">
        <f>'[6]Daily Roster'!$AR22</f>
        <v>qq</v>
      </c>
      <c r="AS22" s="240" t="str">
        <f>'[6]Daily Roster'!$AS22</f>
        <v>qq</v>
      </c>
      <c r="AT22" s="240" t="str">
        <f>'[6]Daily Roster'!$AT22</f>
        <v>qq</v>
      </c>
      <c r="AU22" s="240" t="str">
        <f>'[6]Daily Roster'!$AU22</f>
        <v>K.Chin</v>
      </c>
      <c r="AV22" s="240">
        <f>'[6]Daily Roster'!$AV22</f>
        <v>0</v>
      </c>
      <c r="AW22" s="240">
        <f>'[6]Daily Roster'!$AW22</f>
        <v>0</v>
      </c>
      <c r="AX22" s="240">
        <f>'[6]Daily Roster'!$AX22</f>
        <v>0</v>
      </c>
      <c r="AY22" s="240">
        <f>'[6]Daily Roster'!$AY22</f>
        <v>0</v>
      </c>
      <c r="AZ22" s="240" t="str">
        <f>'[6]Daily Roster'!$AZ22</f>
        <v>A.Ho</v>
      </c>
      <c r="BA22" s="240">
        <f>'[6]Daily Roster'!$BA22</f>
        <v>0</v>
      </c>
      <c r="BB22" s="240">
        <f>'[6]Daily Roster'!$BB22</f>
        <v>0</v>
      </c>
      <c r="BC22" s="240">
        <f>'[6]Daily Roster'!$BC22</f>
        <v>0</v>
      </c>
      <c r="BD22" s="240" t="str">
        <f>'[6]Daily Roster'!$BD22</f>
        <v>qq</v>
      </c>
      <c r="BE22" s="240">
        <f>'[6]Daily Roster'!$BE22</f>
        <v>0</v>
      </c>
      <c r="BF22" s="240">
        <f>'[6]Daily Roster'!$BF22</f>
        <v>0</v>
      </c>
      <c r="BG22" s="240">
        <f>'[6]Daily Roster'!$BG22</f>
        <v>0</v>
      </c>
      <c r="BH22" s="240">
        <f>'[6]Daily Roster'!$BH22</f>
        <v>0</v>
      </c>
    </row>
    <row r="23" spans="1:60" s="25" customFormat="1" ht="15" x14ac:dyDescent="0.25">
      <c r="A23" s="141">
        <v>43495</v>
      </c>
      <c r="B23" s="142" t="s">
        <v>3</v>
      </c>
      <c r="C23" s="143" t="str">
        <f>'[6]Daily Roster'!$C23</f>
        <v>qq</v>
      </c>
      <c r="D23" s="143" t="str">
        <f>'[6]Daily Roster'!$D23</f>
        <v>qq</v>
      </c>
      <c r="E23" s="143">
        <f>'[6]Daily Roster'!$E23</f>
        <v>0</v>
      </c>
      <c r="F23" s="143" t="str">
        <f>'[6]Daily Roster'!$F23</f>
        <v>Angela</v>
      </c>
      <c r="G23" s="143" t="str">
        <f>'[6]Daily Roster'!$G23</f>
        <v>Mark</v>
      </c>
      <c r="H23" s="143">
        <f>'[6]Daily Roster'!$H23</f>
        <v>0</v>
      </c>
      <c r="I23" s="143" t="str">
        <f>'[6]Daily Roster'!$I23</f>
        <v>C.Vosk</v>
      </c>
      <c r="J23" s="143" t="str">
        <f>'[6]Daily Roster'!$J23</f>
        <v>Emma</v>
      </c>
      <c r="K23" s="143">
        <f>'[6]Daily Roster'!$K23</f>
        <v>0</v>
      </c>
      <c r="L23" s="143" t="str">
        <f>'[6]Daily Roster'!$L23</f>
        <v>Megan</v>
      </c>
      <c r="M23" s="143">
        <f>'[6]Daily Roster'!$M23</f>
        <v>0</v>
      </c>
      <c r="N23" s="143">
        <f>'[6]Daily Roster'!$N23</f>
        <v>0</v>
      </c>
      <c r="O23" s="143" t="str">
        <f>'[6]Daily Roster'!$O23</f>
        <v>qq</v>
      </c>
      <c r="P23" s="143" t="str">
        <f>'[6]Daily Roster'!$P23</f>
        <v>qq</v>
      </c>
      <c r="Q23" s="143" t="str">
        <f>'[6]Daily Roster'!$Q23</f>
        <v>Jesslyn</v>
      </c>
      <c r="R23" s="143" t="str">
        <f>'[6]Daily Roster'!$R23</f>
        <v>qq</v>
      </c>
      <c r="S23" s="143" t="str">
        <f>'[6]Daily Roster'!$S23</f>
        <v>Edward</v>
      </c>
      <c r="T23" s="143" t="str">
        <f>'[6]Daily Roster'!$T23</f>
        <v>Tinh</v>
      </c>
      <c r="U23" s="143" t="str">
        <f>'[6]Daily Roster'!$U23</f>
        <v>QQ</v>
      </c>
      <c r="V23" s="143" t="str">
        <f>'[6]Daily Roster'!$V23</f>
        <v>Jonathan</v>
      </c>
      <c r="W23" s="143" t="str">
        <f>'[6]Daily Roster'!$W23</f>
        <v>qq</v>
      </c>
      <c r="X23" s="143" t="str">
        <f>'[6]Daily Roster'!$X23</f>
        <v>qq</v>
      </c>
      <c r="Y23" s="143" t="str">
        <f>'[6]Daily Roster'!$Y23</f>
        <v>qq</v>
      </c>
      <c r="Z23" s="143" t="str">
        <f>'[6]Daily Roster'!$Z23</f>
        <v>Arthur</v>
      </c>
      <c r="AA23" s="143" t="str">
        <f>'[6]Daily Roster'!$AA23</f>
        <v>S.Sturm</v>
      </c>
      <c r="AB23" s="143" t="str">
        <f>'[6]Daily Roster'!$AB23</f>
        <v>M.Tang</v>
      </c>
      <c r="AC23" s="143" t="str">
        <f>'[6]Daily Roster'!$AC23</f>
        <v>qq</v>
      </c>
      <c r="AD23" s="143" t="str">
        <f>'[6]Daily Roster'!$AD23</f>
        <v>qq</v>
      </c>
      <c r="AE23" s="143" t="str">
        <f>'[6]Daily Roster'!$AE23</f>
        <v>qq</v>
      </c>
      <c r="AF23" s="143" t="str">
        <f>'[6]Daily Roster'!$AF23</f>
        <v>Sherine</v>
      </c>
      <c r="AG23" s="143" t="str">
        <f>'[6]Daily Roster'!$AG23</f>
        <v>Sylvia</v>
      </c>
      <c r="AH23" s="143" t="str">
        <f>'[6]Daily Roster'!$AH23</f>
        <v>M.Hanna</v>
      </c>
      <c r="AI23" s="143" t="str">
        <f>'[6]Daily Roster'!$AI23</f>
        <v>Jasmine</v>
      </c>
      <c r="AJ23" s="241" t="str">
        <f>'[6]Daily Roster'!$AJ23</f>
        <v>qq</v>
      </c>
      <c r="AK23" s="241" t="str">
        <f>'[6]Daily Roster'!$AK23</f>
        <v>qq</v>
      </c>
      <c r="AL23" s="241" t="str">
        <f>'[6]Daily Roster'!$AL23</f>
        <v>qq</v>
      </c>
      <c r="AM23" s="240" t="str">
        <f>'[6]Daily Roster'!$AM23</f>
        <v>Kelly</v>
      </c>
      <c r="AN23" s="240" t="str">
        <f>'[6]Daily Roster'!$AN23</f>
        <v>D.Dunning</v>
      </c>
      <c r="AO23" s="240" t="str">
        <f>'[6]Daily Roster'!$AO23</f>
        <v>Huda</v>
      </c>
      <c r="AP23" s="240" t="str">
        <f>'[6]Daily Roster'!$AP23</f>
        <v>qq</v>
      </c>
      <c r="AQ23" s="240" t="str">
        <f>'[6]Daily Roster'!$AQ23</f>
        <v>qq</v>
      </c>
      <c r="AR23" s="240" t="str">
        <f>'[6]Daily Roster'!$AR23</f>
        <v>qq</v>
      </c>
      <c r="AS23" s="240" t="str">
        <f>'[6]Daily Roster'!$AS23</f>
        <v>qq</v>
      </c>
      <c r="AT23" s="240" t="str">
        <f>'[6]Daily Roster'!$AT23</f>
        <v>qq</v>
      </c>
      <c r="AU23" s="240" t="str">
        <f>'[6]Daily Roster'!$AU23</f>
        <v>K.Chin</v>
      </c>
      <c r="AV23" s="240">
        <f>'[6]Daily Roster'!$AV23</f>
        <v>0</v>
      </c>
      <c r="AW23" s="240">
        <f>'[6]Daily Roster'!$AW23</f>
        <v>0</v>
      </c>
      <c r="AX23" s="240">
        <f>'[6]Daily Roster'!$AX23</f>
        <v>0</v>
      </c>
      <c r="AY23" s="240">
        <f>'[6]Daily Roster'!$AY23</f>
        <v>0</v>
      </c>
      <c r="AZ23" s="240" t="str">
        <f>'[6]Daily Roster'!$AZ23</f>
        <v>A.Ho</v>
      </c>
      <c r="BA23" s="240">
        <f>'[6]Daily Roster'!$BA23</f>
        <v>0</v>
      </c>
      <c r="BB23" s="240">
        <f>'[6]Daily Roster'!$BB23</f>
        <v>0</v>
      </c>
      <c r="BC23" s="240">
        <f>'[6]Daily Roster'!$BC23</f>
        <v>0</v>
      </c>
      <c r="BD23" s="240">
        <f>'[6]Daily Roster'!$BD23</f>
        <v>0</v>
      </c>
      <c r="BE23" s="240">
        <f>'[6]Daily Roster'!$BE23</f>
        <v>0</v>
      </c>
      <c r="BF23" s="240">
        <f>'[6]Daily Roster'!$BF23</f>
        <v>0</v>
      </c>
      <c r="BG23" s="240">
        <f>'[6]Daily Roster'!$BG23</f>
        <v>0</v>
      </c>
      <c r="BH23" s="240">
        <f>'[6]Daily Roster'!$BH23</f>
        <v>0</v>
      </c>
    </row>
    <row r="24" spans="1:60" s="25" customFormat="1" ht="15" x14ac:dyDescent="0.25">
      <c r="A24" s="141">
        <v>43496</v>
      </c>
      <c r="B24" s="142" t="s">
        <v>4</v>
      </c>
      <c r="C24" s="143" t="str">
        <f>'[6]Daily Roster'!$C24</f>
        <v>A.Alex</v>
      </c>
      <c r="D24" s="143" t="str">
        <f>'[6]Daily Roster'!$D24</f>
        <v>&lt;12pm T.Vo</v>
      </c>
      <c r="E24" s="143">
        <f>'[6]Daily Roster'!$E24</f>
        <v>0</v>
      </c>
      <c r="F24" s="143" t="str">
        <f>'[6]Daily Roster'!$F24</f>
        <v>Carmen</v>
      </c>
      <c r="G24" s="143" t="str">
        <f>'[6]Daily Roster'!$G24</f>
        <v>Victoria</v>
      </c>
      <c r="H24" s="143">
        <f>'[6]Daily Roster'!$H24</f>
        <v>0</v>
      </c>
      <c r="I24" s="143" t="str">
        <f>'[6]Daily Roster'!$I24</f>
        <v>qq</v>
      </c>
      <c r="J24" s="143">
        <f>'[6]Daily Roster'!$J24</f>
        <v>0</v>
      </c>
      <c r="K24" s="143">
        <f>'[6]Daily Roster'!$K24</f>
        <v>0</v>
      </c>
      <c r="L24" s="143" t="str">
        <f>'[6]Daily Roster'!$L24</f>
        <v>Nadi</v>
      </c>
      <c r="M24" s="143">
        <f>'[6]Daily Roster'!$M24</f>
        <v>0</v>
      </c>
      <c r="N24" s="143">
        <f>'[6]Daily Roster'!$N24</f>
        <v>0</v>
      </c>
      <c r="O24" s="143" t="str">
        <f>'[6]Daily Roster'!$O24</f>
        <v>Diana</v>
      </c>
      <c r="P24" s="143" t="str">
        <f>'[6]Daily Roster'!$P24</f>
        <v>qq</v>
      </c>
      <c r="Q24" s="143" t="str">
        <f>'[6]Daily Roster'!$Q24</f>
        <v>qq</v>
      </c>
      <c r="R24" s="143" t="str">
        <f>'[6]Daily Roster'!$R24</f>
        <v>qq</v>
      </c>
      <c r="S24" s="143" t="str">
        <f>'[6]Daily Roster'!$S24</f>
        <v>qq</v>
      </c>
      <c r="T24" s="143" t="str">
        <f>'[6]Daily Roster'!$T24</f>
        <v>qq</v>
      </c>
      <c r="U24" s="143" t="str">
        <f>'[6]Daily Roster'!$U24</f>
        <v>QQ</v>
      </c>
      <c r="V24" s="143" t="str">
        <f>'[6]Daily Roster'!$V24</f>
        <v>qq</v>
      </c>
      <c r="W24" s="143" t="str">
        <f>'[6]Daily Roster'!$W24</f>
        <v>qq</v>
      </c>
      <c r="X24" s="143" t="str">
        <f>'[6]Daily Roster'!$X24</f>
        <v>qq</v>
      </c>
      <c r="Y24" s="143" t="str">
        <f>'[6]Daily Roster'!$Y24</f>
        <v>qq</v>
      </c>
      <c r="Z24" s="143" t="str">
        <f>'[6]Daily Roster'!$Z24</f>
        <v>Arthur</v>
      </c>
      <c r="AA24" s="143" t="str">
        <f>'[6]Daily Roster'!$AA24</f>
        <v>S.Sturm</v>
      </c>
      <c r="AB24" s="143" t="str">
        <f>'[6]Daily Roster'!$AB24</f>
        <v>M.Tang</v>
      </c>
      <c r="AC24" s="143" t="str">
        <f>'[6]Daily Roster'!$AC24</f>
        <v>Alla</v>
      </c>
      <c r="AD24" s="143" t="str">
        <f>'[6]Daily Roster'!$AD24</f>
        <v>qq</v>
      </c>
      <c r="AE24" s="143" t="str">
        <f>'[6]Daily Roster'!$AE24</f>
        <v>Silvana</v>
      </c>
      <c r="AF24" s="143" t="str">
        <f>'[6]Daily Roster'!$AF24</f>
        <v>Sherine</v>
      </c>
      <c r="AG24" s="143" t="str">
        <f>'[6]Daily Roster'!$AG24</f>
        <v>Sylvia</v>
      </c>
      <c r="AH24" s="143" t="str">
        <f>'[6]Daily Roster'!$AH24</f>
        <v>qq</v>
      </c>
      <c r="AI24" s="143" t="str">
        <f>'[6]Daily Roster'!$AI24</f>
        <v>Jasmine</v>
      </c>
      <c r="AJ24" s="241" t="str">
        <f>'[6]Daily Roster'!$AJ24</f>
        <v>Vivienne</v>
      </c>
      <c r="AK24" s="241" t="str">
        <f>'[6]Daily Roster'!$AK24</f>
        <v>qq</v>
      </c>
      <c r="AL24" s="241" t="str">
        <f>'[6]Daily Roster'!$AL24</f>
        <v>qq</v>
      </c>
      <c r="AM24" s="240" t="str">
        <f>'[6]Daily Roster'!$AM24</f>
        <v>Kelly</v>
      </c>
      <c r="AN24" s="240" t="str">
        <f>'[6]Daily Roster'!$AN24</f>
        <v>D.Dunning</v>
      </c>
      <c r="AO24" s="240" t="str">
        <f>'[6]Daily Roster'!$AO24</f>
        <v>Huda</v>
      </c>
      <c r="AP24" s="240" t="str">
        <f>'[6]Daily Roster'!$AP24</f>
        <v>qq</v>
      </c>
      <c r="AQ24" s="240" t="str">
        <f>'[6]Daily Roster'!$AQ24</f>
        <v>qq</v>
      </c>
      <c r="AR24" s="240" t="str">
        <f>'[6]Daily Roster'!$AR24</f>
        <v>qq</v>
      </c>
      <c r="AS24" s="240" t="str">
        <f>'[6]Daily Roster'!$AS24</f>
        <v>qq</v>
      </c>
      <c r="AT24" s="240" t="str">
        <f>'[6]Daily Roster'!$AT24</f>
        <v>qq</v>
      </c>
      <c r="AU24" s="240" t="str">
        <f>'[6]Daily Roster'!$AU24</f>
        <v>K.Chin</v>
      </c>
      <c r="AV24" s="240">
        <f>'[6]Daily Roster'!$AV24</f>
        <v>0</v>
      </c>
      <c r="AW24" s="240">
        <f>'[6]Daily Roster'!$AW24</f>
        <v>0</v>
      </c>
      <c r="AX24" s="240">
        <f>'[6]Daily Roster'!$AX24</f>
        <v>0</v>
      </c>
      <c r="AY24" s="240">
        <f>'[6]Daily Roster'!$AY24</f>
        <v>0</v>
      </c>
      <c r="AZ24" s="240" t="str">
        <f>'[6]Daily Roster'!$AZ24</f>
        <v>A.Ho</v>
      </c>
      <c r="BA24" s="240">
        <f>'[6]Daily Roster'!$BA24</f>
        <v>0</v>
      </c>
      <c r="BB24" s="240">
        <f>'[6]Daily Roster'!$BB24</f>
        <v>0</v>
      </c>
      <c r="BC24" s="240">
        <f>'[6]Daily Roster'!$BC24</f>
        <v>0</v>
      </c>
      <c r="BD24" s="240">
        <f>'[6]Daily Roster'!$BD24</f>
        <v>0</v>
      </c>
      <c r="BE24" s="240">
        <f>'[6]Daily Roster'!$BE24</f>
        <v>0</v>
      </c>
      <c r="BF24" s="240">
        <f>'[6]Daily Roster'!$BF24</f>
        <v>0</v>
      </c>
      <c r="BG24" s="240">
        <f>'[6]Daily Roster'!$BG24</f>
        <v>0</v>
      </c>
      <c r="BH24" s="240">
        <f>'[6]Daily Roster'!$BH24</f>
        <v>0</v>
      </c>
    </row>
    <row r="25" spans="1:60" s="25" customFormat="1" ht="15" x14ac:dyDescent="0.25">
      <c r="A25" s="141">
        <v>43497</v>
      </c>
      <c r="B25" s="142" t="s">
        <v>5</v>
      </c>
      <c r="C25" s="143" t="str">
        <f>'[6]Daily Roster'!$C25</f>
        <v>Mohammed</v>
      </c>
      <c r="D25" s="143" t="str">
        <f>'[6]Daily Roster'!$D25</f>
        <v>qq</v>
      </c>
      <c r="E25" s="143">
        <f>'[6]Daily Roster'!$E25</f>
        <v>0</v>
      </c>
      <c r="F25" s="143" t="str">
        <f>'[6]Daily Roster'!$F25</f>
        <v>qq</v>
      </c>
      <c r="G25" s="143" t="str">
        <f>'[6]Daily Roster'!$G25</f>
        <v>QQ</v>
      </c>
      <c r="H25" s="143">
        <f>'[6]Daily Roster'!$H25</f>
        <v>0</v>
      </c>
      <c r="I25" s="143" t="str">
        <f>'[6]Daily Roster'!$I25</f>
        <v>qq</v>
      </c>
      <c r="J25" s="143" t="str">
        <f>'[6]Daily Roster'!$J25</f>
        <v>Madonna</v>
      </c>
      <c r="K25" s="143">
        <f>'[6]Daily Roster'!$K25</f>
        <v>0</v>
      </c>
      <c r="L25" s="143" t="str">
        <f>'[6]Daily Roster'!$L25</f>
        <v>Vineeth</v>
      </c>
      <c r="M25" s="143">
        <f>'[6]Daily Roster'!$M25</f>
        <v>0</v>
      </c>
      <c r="N25" s="143">
        <f>'[6]Daily Roster'!$N25</f>
        <v>0</v>
      </c>
      <c r="O25" s="143" t="str">
        <f>'[6]Daily Roster'!$O25</f>
        <v>Diana</v>
      </c>
      <c r="P25" s="143" t="str">
        <f>'[6]Daily Roster'!$P25</f>
        <v>qq</v>
      </c>
      <c r="Q25" s="143" t="str">
        <f>'[6]Daily Roster'!$Q25</f>
        <v>Thao</v>
      </c>
      <c r="R25" s="143" t="str">
        <f>'[6]Daily Roster'!$R25</f>
        <v>qq</v>
      </c>
      <c r="S25" s="143" t="str">
        <f>'[6]Daily Roster'!$S25</f>
        <v>qq</v>
      </c>
      <c r="T25" s="143" t="str">
        <f>'[6]Daily Roster'!$T25</f>
        <v>qq</v>
      </c>
      <c r="U25" s="143" t="str">
        <f>'[6]Daily Roster'!$U25</f>
        <v>QQ</v>
      </c>
      <c r="V25" s="143" t="str">
        <f>'[6]Daily Roster'!$V25</f>
        <v>qq</v>
      </c>
      <c r="W25" s="143" t="str">
        <f>'[6]Daily Roster'!$W25</f>
        <v>qq</v>
      </c>
      <c r="X25" s="143" t="str">
        <f>'[6]Daily Roster'!$X25</f>
        <v>qq</v>
      </c>
      <c r="Y25" s="143" t="str">
        <f>'[6]Daily Roster'!$Y25</f>
        <v>qq</v>
      </c>
      <c r="Z25" s="143" t="str">
        <f>'[6]Daily Roster'!$Z25</f>
        <v>Arthur</v>
      </c>
      <c r="AA25" s="143" t="str">
        <f>'[6]Daily Roster'!$AA25</f>
        <v>S.Sturm</v>
      </c>
      <c r="AB25" s="143" t="str">
        <f>'[6]Daily Roster'!$AB25</f>
        <v>M.Tang</v>
      </c>
      <c r="AC25" s="143" t="str">
        <f>'[6]Daily Roster'!$AC25</f>
        <v>qq</v>
      </c>
      <c r="AD25" s="143" t="str">
        <f>'[6]Daily Roster'!$AD25</f>
        <v>qq</v>
      </c>
      <c r="AE25" s="143" t="str">
        <f>'[6]Daily Roster'!$AE25</f>
        <v>Lois</v>
      </c>
      <c r="AF25" s="143" t="str">
        <f>'[6]Daily Roster'!$AF25</f>
        <v>Sherine</v>
      </c>
      <c r="AG25" s="143" t="str">
        <f>'[6]Daily Roster'!$AG25</f>
        <v>Sylvia</v>
      </c>
      <c r="AH25" s="143" t="str">
        <f>'[6]Daily Roster'!$AH25</f>
        <v>M.Hanna</v>
      </c>
      <c r="AI25" s="143" t="str">
        <f>'[6]Daily Roster'!$AI25</f>
        <v>Jasmine</v>
      </c>
      <c r="AJ25" s="241" t="str">
        <f>'[6]Daily Roster'!$AJ25</f>
        <v>qq</v>
      </c>
      <c r="AK25" s="241" t="str">
        <f>'[6]Daily Roster'!$AK25</f>
        <v>qq</v>
      </c>
      <c r="AL25" s="241" t="str">
        <f>'[6]Daily Roster'!$AL25</f>
        <v>qq</v>
      </c>
      <c r="AM25" s="240" t="str">
        <f>'[6]Daily Roster'!$AM25</f>
        <v>qq</v>
      </c>
      <c r="AN25" s="240" t="str">
        <f>'[6]Daily Roster'!$AN25</f>
        <v>D.Dunning</v>
      </c>
      <c r="AO25" s="240" t="str">
        <f>'[6]Daily Roster'!$AO25</f>
        <v>Huda</v>
      </c>
      <c r="AP25" s="240" t="str">
        <f>'[6]Daily Roster'!$AP25</f>
        <v>qq</v>
      </c>
      <c r="AQ25" s="240" t="str">
        <f>'[6]Daily Roster'!$AQ25</f>
        <v>qq</v>
      </c>
      <c r="AR25" s="240" t="str">
        <f>'[6]Daily Roster'!$AR25</f>
        <v>qq</v>
      </c>
      <c r="AS25" s="240" t="str">
        <f>'[6]Daily Roster'!$AS25</f>
        <v>qq</v>
      </c>
      <c r="AT25" s="240" t="str">
        <f>'[6]Daily Roster'!$AT25</f>
        <v>qq</v>
      </c>
      <c r="AU25" s="240" t="str">
        <f>'[6]Daily Roster'!$AU25</f>
        <v>K.Chin</v>
      </c>
      <c r="AV25" s="240">
        <f>'[6]Daily Roster'!$AV25</f>
        <v>0</v>
      </c>
      <c r="AW25" s="240">
        <f>'[6]Daily Roster'!$AW25</f>
        <v>0</v>
      </c>
      <c r="AX25" s="240">
        <f>'[6]Daily Roster'!$AX25</f>
        <v>0</v>
      </c>
      <c r="AY25" s="240">
        <f>'[6]Daily Roster'!$AY25</f>
        <v>0</v>
      </c>
      <c r="AZ25" s="240" t="str">
        <f>'[6]Daily Roster'!$AZ25</f>
        <v>A.Ho</v>
      </c>
      <c r="BA25" s="240">
        <f>'[6]Daily Roster'!$BA25</f>
        <v>0</v>
      </c>
      <c r="BB25" s="240">
        <f>'[6]Daily Roster'!$BB25</f>
        <v>0</v>
      </c>
      <c r="BC25" s="240">
        <f>'[6]Daily Roster'!$BC25</f>
        <v>0</v>
      </c>
      <c r="BD25" s="240">
        <f>'[6]Daily Roster'!$BD25</f>
        <v>0</v>
      </c>
      <c r="BE25" s="240">
        <f>'[6]Daily Roster'!$BE25</f>
        <v>0</v>
      </c>
      <c r="BF25" s="240">
        <f>'[6]Daily Roster'!$BF25</f>
        <v>0</v>
      </c>
      <c r="BG25" s="240">
        <f>'[6]Daily Roster'!$BG25</f>
        <v>0</v>
      </c>
      <c r="BH25" s="240">
        <f>'[6]Daily Roster'!$BH25</f>
        <v>0</v>
      </c>
    </row>
    <row r="26" spans="1:60" s="25" customFormat="1" ht="15" x14ac:dyDescent="0.25">
      <c r="A26" s="141">
        <v>43500</v>
      </c>
      <c r="B26" s="142" t="s">
        <v>1</v>
      </c>
      <c r="C26" s="143" t="str">
        <f>'[6]Daily Roster'!$C26</f>
        <v>qq</v>
      </c>
      <c r="D26" s="143" t="str">
        <f>'[6]Daily Roster'!$D26</f>
        <v>V.Mai</v>
      </c>
      <c r="E26" s="143" t="str">
        <f>'[6]Daily Roster'!$E26</f>
        <v>John</v>
      </c>
      <c r="F26" s="143" t="str">
        <f>'[6]Daily Roster'!$F26</f>
        <v>Jasenka</v>
      </c>
      <c r="G26" s="143" t="str">
        <f>'[6]Daily Roster'!$G26</f>
        <v>qq</v>
      </c>
      <c r="H26" s="143">
        <f>'[6]Daily Roster'!$H26</f>
        <v>0</v>
      </c>
      <c r="I26" s="143" t="str">
        <f>'[6]Daily Roster'!$I26</f>
        <v>Taylor</v>
      </c>
      <c r="J26" s="143" t="str">
        <f>'[6]Daily Roster'!$J26</f>
        <v>Jane</v>
      </c>
      <c r="K26" s="143">
        <f>'[6]Daily Roster'!$K26</f>
        <v>0</v>
      </c>
      <c r="L26" s="143" t="str">
        <f>'[6]Daily Roster'!$L26</f>
        <v>qq</v>
      </c>
      <c r="M26" s="143" t="str">
        <f>'[6]Daily Roster'!$M26</f>
        <v>qq</v>
      </c>
      <c r="N26" s="143" t="str">
        <f>'[6]Daily Roster'!$N26</f>
        <v>qq</v>
      </c>
      <c r="O26" s="143" t="str">
        <f>'[6]Daily Roster'!$O26</f>
        <v>qq</v>
      </c>
      <c r="P26" s="143" t="str">
        <f>'[6]Daily Roster'!$P26</f>
        <v>qq</v>
      </c>
      <c r="Q26" s="143" t="str">
        <f>'[6]Daily Roster'!$Q26</f>
        <v>Edward</v>
      </c>
      <c r="R26" s="143" t="str">
        <f>'[6]Daily Roster'!$R26</f>
        <v>qq</v>
      </c>
      <c r="S26" s="143" t="str">
        <f>'[6]Daily Roster'!$S26</f>
        <v>Thao</v>
      </c>
      <c r="T26" s="143" t="str">
        <f>'[6]Daily Roster'!$T26</f>
        <v>Lauren</v>
      </c>
      <c r="U26" s="143" t="str">
        <f>'[6]Daily Roster'!$U26</f>
        <v>Idile</v>
      </c>
      <c r="V26" s="143" t="str">
        <f>'[6]Daily Roster'!$V26</f>
        <v>qq</v>
      </c>
      <c r="W26" s="143" t="str">
        <f>'[6]Daily Roster'!$W26</f>
        <v>qq</v>
      </c>
      <c r="X26" s="143" t="str">
        <f>'[6]Daily Roster'!$X26</f>
        <v>qq</v>
      </c>
      <c r="Y26" s="143" t="str">
        <f>'[6]Daily Roster'!$Y26</f>
        <v>Phuong</v>
      </c>
      <c r="Z26" s="143" t="str">
        <f>'[6]Daily Roster'!$Z26</f>
        <v>qq</v>
      </c>
      <c r="AA26" s="143" t="str">
        <f>'[6]Daily Roster'!$AA26</f>
        <v>qq</v>
      </c>
      <c r="AB26" s="143" t="str">
        <f>'[6]Daily Roster'!$AB26</f>
        <v>qq</v>
      </c>
      <c r="AC26" s="143" t="str">
        <f>'[6]Daily Roster'!$AC26</f>
        <v>Alla</v>
      </c>
      <c r="AD26" s="143" t="str">
        <f>'[6]Daily Roster'!$AD26</f>
        <v>qq</v>
      </c>
      <c r="AE26" s="143" t="str">
        <f>'[6]Daily Roster'!$AE26</f>
        <v>Lois</v>
      </c>
      <c r="AF26" s="143" t="str">
        <f>'[6]Daily Roster'!$AF26</f>
        <v>Sherine</v>
      </c>
      <c r="AG26" s="143" t="str">
        <f>'[6]Daily Roster'!$AG26</f>
        <v>qq</v>
      </c>
      <c r="AH26" s="143" t="str">
        <f>'[6]Daily Roster'!$AH26</f>
        <v>qq</v>
      </c>
      <c r="AI26" s="143" t="str">
        <f>'[6]Daily Roster'!$AI26</f>
        <v>K.Tiong</v>
      </c>
      <c r="AJ26" s="241" t="str">
        <f>'[6]Daily Roster'!$AJ26</f>
        <v>qq</v>
      </c>
      <c r="AK26" s="241" t="str">
        <f>'[6]Daily Roster'!$AK26</f>
        <v>qq</v>
      </c>
      <c r="AL26" s="241" t="str">
        <f>'[6]Daily Roster'!$AL26</f>
        <v>Amelia</v>
      </c>
      <c r="AM26" s="240" t="str">
        <f>'[6]Daily Roster'!$AM26</f>
        <v>qq</v>
      </c>
      <c r="AN26" s="240" t="str">
        <f>'[6]Daily Roster'!$AN26</f>
        <v>qq</v>
      </c>
      <c r="AO26" s="240" t="str">
        <f>'[6]Daily Roster'!$AO26</f>
        <v>Huda</v>
      </c>
      <c r="AP26" s="240" t="str">
        <f>'[6]Daily Roster'!$AP26</f>
        <v>A.Tey</v>
      </c>
      <c r="AQ26" s="240" t="str">
        <f>'[6]Daily Roster'!$AQ26</f>
        <v>Daisy</v>
      </c>
      <c r="AR26" s="240" t="str">
        <f>'[6]Daily Roster'!$AR26</f>
        <v>qq</v>
      </c>
      <c r="AS26" s="240" t="str">
        <f>'[6]Daily Roster'!$AS26</f>
        <v>Shirley</v>
      </c>
      <c r="AT26" s="240" t="str">
        <f>'[6]Daily Roster'!$AT26</f>
        <v>qq</v>
      </c>
      <c r="AU26" s="240" t="str">
        <f>'[6]Daily Roster'!$AU26</f>
        <v>Leekin</v>
      </c>
      <c r="AV26" s="240">
        <f>'[6]Daily Roster'!$AV26</f>
        <v>0</v>
      </c>
      <c r="AW26" s="240" t="str">
        <f>'[6]Daily Roster'!$AW26</f>
        <v>K.Chin</v>
      </c>
      <c r="AX26" s="240">
        <f>'[6]Daily Roster'!$AX26</f>
        <v>0</v>
      </c>
      <c r="AY26" s="240">
        <f>'[6]Daily Roster'!$AY26</f>
        <v>0</v>
      </c>
      <c r="AZ26" s="240" t="str">
        <f>'[6]Daily Roster'!$AZ26</f>
        <v>A.Ho</v>
      </c>
      <c r="BA26" s="240">
        <f>'[6]Daily Roster'!$BA26</f>
        <v>0</v>
      </c>
      <c r="BB26" s="240">
        <f>'[6]Daily Roster'!$BB26</f>
        <v>0</v>
      </c>
      <c r="BC26" s="240">
        <f>'[6]Daily Roster'!$BC26</f>
        <v>0</v>
      </c>
      <c r="BD26" s="240" t="str">
        <f>'[6]Daily Roster'!$BD26</f>
        <v>qq</v>
      </c>
      <c r="BE26" s="240">
        <f>'[6]Daily Roster'!$BE26</f>
        <v>0</v>
      </c>
      <c r="BF26" s="240">
        <f>'[6]Daily Roster'!$BF26</f>
        <v>0</v>
      </c>
      <c r="BG26" s="240">
        <f>'[6]Daily Roster'!$BG26</f>
        <v>0</v>
      </c>
      <c r="BH26" s="240">
        <f>'[6]Daily Roster'!$BH26</f>
        <v>0</v>
      </c>
    </row>
    <row r="27" spans="1:60" s="25" customFormat="1" ht="15" x14ac:dyDescent="0.25">
      <c r="A27" s="141">
        <v>43501</v>
      </c>
      <c r="B27" s="142" t="s">
        <v>2</v>
      </c>
      <c r="C27" s="143" t="str">
        <f>'[6]Daily Roster'!$C27</f>
        <v>qq</v>
      </c>
      <c r="D27" s="143" t="str">
        <f>'[6]Daily Roster'!$D27</f>
        <v>qq</v>
      </c>
      <c r="E27" s="143" t="str">
        <f>'[6]Daily Roster'!$E27</f>
        <v>qq</v>
      </c>
      <c r="F27" s="143" t="str">
        <f>'[6]Daily Roster'!$F27</f>
        <v>qq</v>
      </c>
      <c r="G27" s="143" t="str">
        <f>'[6]Daily Roster'!$G27</f>
        <v>qq</v>
      </c>
      <c r="H27" s="143">
        <f>'[6]Daily Roster'!$H27</f>
        <v>0</v>
      </c>
      <c r="I27" s="143" t="str">
        <f>'[6]Daily Roster'!$I27</f>
        <v>qq</v>
      </c>
      <c r="J27" s="143" t="str">
        <f>'[6]Daily Roster'!$J27</f>
        <v>qq</v>
      </c>
      <c r="K27" s="143">
        <f>'[6]Daily Roster'!$K27</f>
        <v>0</v>
      </c>
      <c r="L27" s="143" t="str">
        <f>'[6]Daily Roster'!$L27</f>
        <v>Emma</v>
      </c>
      <c r="M27" s="143" t="str">
        <f>'[6]Daily Roster'!$M27</f>
        <v>qq</v>
      </c>
      <c r="N27" s="143" t="str">
        <f>'[6]Daily Roster'!$N27</f>
        <v>qq</v>
      </c>
      <c r="O27" s="143" t="str">
        <f>'[6]Daily Roster'!$O27</f>
        <v>qq</v>
      </c>
      <c r="P27" s="143" t="str">
        <f>'[6]Daily Roster'!$P27</f>
        <v>Jasenka</v>
      </c>
      <c r="Q27" s="143" t="str">
        <f>'[6]Daily Roster'!$Q27</f>
        <v>V.Le</v>
      </c>
      <c r="R27" s="143" t="str">
        <f>'[6]Daily Roster'!$R27</f>
        <v>qq</v>
      </c>
      <c r="S27" s="143" t="str">
        <f>'[6]Daily Roster'!$S27</f>
        <v>Jesslyn</v>
      </c>
      <c r="T27" s="143" t="str">
        <f>'[6]Daily Roster'!$T27</f>
        <v>Tinh</v>
      </c>
      <c r="U27" s="143" t="str">
        <f>'[6]Daily Roster'!$U27</f>
        <v>QQ</v>
      </c>
      <c r="V27" s="143" t="str">
        <f>'[6]Daily Roster'!$V27</f>
        <v>Jonathan</v>
      </c>
      <c r="W27" s="143" t="str">
        <f>'[6]Daily Roster'!$W27</f>
        <v>qq</v>
      </c>
      <c r="X27" s="143" t="str">
        <f>'[6]Daily Roster'!$X27</f>
        <v>qq</v>
      </c>
      <c r="Y27" s="143" t="str">
        <f>'[6]Daily Roster'!$Y27</f>
        <v>Phuong</v>
      </c>
      <c r="Z27" s="143" t="str">
        <f>'[6]Daily Roster'!$Z27</f>
        <v>qq</v>
      </c>
      <c r="AA27" s="143" t="str">
        <f>'[6]Daily Roster'!$AA27</f>
        <v>qq</v>
      </c>
      <c r="AB27" s="143" t="str">
        <f>'[6]Daily Roster'!$AB27</f>
        <v>qq</v>
      </c>
      <c r="AC27" s="143" t="str">
        <f>'[6]Daily Roster'!$AC27</f>
        <v>Alla</v>
      </c>
      <c r="AD27" s="143" t="str">
        <f>'[6]Daily Roster'!$AD27</f>
        <v>qq</v>
      </c>
      <c r="AE27" s="143" t="str">
        <f>'[6]Daily Roster'!$AE27</f>
        <v>Lois</v>
      </c>
      <c r="AF27" s="143" t="str">
        <f>'[6]Daily Roster'!$AF27</f>
        <v>Sherine</v>
      </c>
      <c r="AG27" s="143" t="str">
        <f>'[6]Daily Roster'!$AG27</f>
        <v>qq</v>
      </c>
      <c r="AH27" s="143" t="str">
        <f>'[6]Daily Roster'!$AH27</f>
        <v>qq</v>
      </c>
      <c r="AI27" s="143" t="str">
        <f>'[6]Daily Roster'!$AI27</f>
        <v>K.Tiong</v>
      </c>
      <c r="AJ27" s="241" t="str">
        <f>'[6]Daily Roster'!$AJ27</f>
        <v>Vivienne</v>
      </c>
      <c r="AK27" s="241" t="str">
        <f>'[6]Daily Roster'!$AK27</f>
        <v>qq</v>
      </c>
      <c r="AL27" s="241" t="str">
        <f>'[6]Daily Roster'!$AL27</f>
        <v>Amelia</v>
      </c>
      <c r="AM27" s="240" t="str">
        <f>'[6]Daily Roster'!$AM27</f>
        <v>qq</v>
      </c>
      <c r="AN27" s="240" t="str">
        <f>'[6]Daily Roster'!$AN27</f>
        <v>qq</v>
      </c>
      <c r="AO27" s="240" t="str">
        <f>'[6]Daily Roster'!$AO27</f>
        <v>Huda</v>
      </c>
      <c r="AP27" s="240" t="str">
        <f>'[6]Daily Roster'!$AP27</f>
        <v>A.Tey</v>
      </c>
      <c r="AQ27" s="240" t="str">
        <f>'[6]Daily Roster'!$AQ27</f>
        <v>Daisy</v>
      </c>
      <c r="AR27" s="240" t="str">
        <f>'[6]Daily Roster'!$AR27</f>
        <v>qq</v>
      </c>
      <c r="AS27" s="240" t="str">
        <f>'[6]Daily Roster'!$AS27</f>
        <v>qq</v>
      </c>
      <c r="AT27" s="240" t="str">
        <f>'[6]Daily Roster'!$AT27</f>
        <v>qq</v>
      </c>
      <c r="AU27" s="240" t="str">
        <f>'[6]Daily Roster'!$AU27</f>
        <v>Leekin</v>
      </c>
      <c r="AV27" s="240">
        <f>'[6]Daily Roster'!$AV27</f>
        <v>0</v>
      </c>
      <c r="AW27" s="240" t="str">
        <f>'[6]Daily Roster'!$AW27</f>
        <v>K.Chin</v>
      </c>
      <c r="AX27" s="240">
        <f>'[6]Daily Roster'!$AX27</f>
        <v>0</v>
      </c>
      <c r="AY27" s="240">
        <f>'[6]Daily Roster'!$AY27</f>
        <v>0</v>
      </c>
      <c r="AZ27" s="240" t="str">
        <f>'[6]Daily Roster'!$AZ27</f>
        <v>A.Ho</v>
      </c>
      <c r="BA27" s="240">
        <f>'[6]Daily Roster'!$BA27</f>
        <v>0</v>
      </c>
      <c r="BB27" s="240">
        <f>'[6]Daily Roster'!$BB27</f>
        <v>0</v>
      </c>
      <c r="BC27" s="240">
        <f>'[6]Daily Roster'!$BC27</f>
        <v>0</v>
      </c>
      <c r="BD27" s="240" t="str">
        <f>'[6]Daily Roster'!$BD27</f>
        <v>qq</v>
      </c>
      <c r="BE27" s="240">
        <f>'[6]Daily Roster'!$BE27</f>
        <v>0</v>
      </c>
      <c r="BF27" s="240">
        <f>'[6]Daily Roster'!$BF27</f>
        <v>0</v>
      </c>
      <c r="BG27" s="240">
        <f>'[6]Daily Roster'!$BG27</f>
        <v>0</v>
      </c>
      <c r="BH27" s="240">
        <f>'[6]Daily Roster'!$BH27</f>
        <v>0</v>
      </c>
    </row>
    <row r="28" spans="1:60" s="25" customFormat="1" ht="15" x14ac:dyDescent="0.25">
      <c r="A28" s="141">
        <v>43502</v>
      </c>
      <c r="B28" s="142" t="s">
        <v>3</v>
      </c>
      <c r="C28" s="143" t="str">
        <f>'[6]Daily Roster'!$C28</f>
        <v>qq</v>
      </c>
      <c r="D28" s="143" t="str">
        <f>'[6]Daily Roster'!$D28</f>
        <v>Sophia</v>
      </c>
      <c r="E28" s="143" t="str">
        <f>'[6]Daily Roster'!$E28</f>
        <v>qq</v>
      </c>
      <c r="F28" s="143" t="str">
        <f>'[6]Daily Roster'!$F28</f>
        <v>J.Do</v>
      </c>
      <c r="G28" s="143" t="str">
        <f>'[6]Daily Roster'!$G28</f>
        <v>M.Lu</v>
      </c>
      <c r="H28" s="143">
        <f>'[6]Daily Roster'!$H28</f>
        <v>0</v>
      </c>
      <c r="I28" s="143" t="str">
        <f>'[6]Daily Roster'!$I28</f>
        <v>Daisy</v>
      </c>
      <c r="J28" s="143" t="str">
        <f>'[6]Daily Roster'!$J28</f>
        <v>qq</v>
      </c>
      <c r="K28" s="143">
        <f>'[6]Daily Roster'!$K28</f>
        <v>0</v>
      </c>
      <c r="L28" s="143" t="str">
        <f>'[6]Daily Roster'!$L28</f>
        <v>V.Shen</v>
      </c>
      <c r="M28" s="143" t="str">
        <f>'[6]Daily Roster'!$M28</f>
        <v>Bianca</v>
      </c>
      <c r="N28" s="143" t="str">
        <f>'[6]Daily Roster'!$N28</f>
        <v>qq</v>
      </c>
      <c r="O28" s="143" t="str">
        <f>'[6]Daily Roster'!$O28</f>
        <v>qq</v>
      </c>
      <c r="P28" s="143" t="str">
        <f>'[6]Daily Roster'!$P28</f>
        <v>qq</v>
      </c>
      <c r="Q28" s="143" t="str">
        <f>'[6]Daily Roster'!$Q28</f>
        <v>Lauren</v>
      </c>
      <c r="R28" s="143" t="str">
        <f>'[6]Daily Roster'!$R28</f>
        <v>qq</v>
      </c>
      <c r="S28" s="143" t="str">
        <f>'[6]Daily Roster'!$S28</f>
        <v>qq</v>
      </c>
      <c r="T28" s="143" t="str">
        <f>'[6]Daily Roster'!$T28</f>
        <v>qq</v>
      </c>
      <c r="U28" s="143" t="str">
        <f>'[6]Daily Roster'!$U28</f>
        <v>QQ</v>
      </c>
      <c r="V28" s="143" t="str">
        <f>'[6]Daily Roster'!$V28</f>
        <v>qq</v>
      </c>
      <c r="W28" s="143" t="str">
        <f>'[6]Daily Roster'!$W28</f>
        <v>qq</v>
      </c>
      <c r="X28" s="143" t="str">
        <f>'[6]Daily Roster'!$X28</f>
        <v>qq</v>
      </c>
      <c r="Y28" s="143" t="str">
        <f>'[6]Daily Roster'!$Y28</f>
        <v>Phuong</v>
      </c>
      <c r="Z28" s="143" t="str">
        <f>'[6]Daily Roster'!$Z28</f>
        <v>qq</v>
      </c>
      <c r="AA28" s="143" t="str">
        <f>'[6]Daily Roster'!$AA28</f>
        <v>qq</v>
      </c>
      <c r="AB28" s="143" t="str">
        <f>'[6]Daily Roster'!$AB28</f>
        <v>qq</v>
      </c>
      <c r="AC28" s="143" t="str">
        <f>'[6]Daily Roster'!$AC28</f>
        <v>qq</v>
      </c>
      <c r="AD28" s="143" t="str">
        <f>'[6]Daily Roster'!$AD28</f>
        <v>qq</v>
      </c>
      <c r="AE28" s="143" t="str">
        <f>'[6]Daily Roster'!$AE28</f>
        <v>Lois</v>
      </c>
      <c r="AF28" s="143" t="str">
        <f>'[6]Daily Roster'!$AF28</f>
        <v>Sherine</v>
      </c>
      <c r="AG28" s="143" t="str">
        <f>'[6]Daily Roster'!$AG28</f>
        <v>qq</v>
      </c>
      <c r="AH28" s="143" t="str">
        <f>'[6]Daily Roster'!$AH28</f>
        <v>qq</v>
      </c>
      <c r="AI28" s="143" t="str">
        <f>'[6]Daily Roster'!$AI28</f>
        <v>K.Tiong</v>
      </c>
      <c r="AJ28" s="241" t="str">
        <f>'[6]Daily Roster'!$AJ28</f>
        <v>qq</v>
      </c>
      <c r="AK28" s="241" t="str">
        <f>'[6]Daily Roster'!$AK28</f>
        <v>qq</v>
      </c>
      <c r="AL28" s="241" t="str">
        <f>'[6]Daily Roster'!$AL28</f>
        <v>Amelia</v>
      </c>
      <c r="AM28" s="240" t="str">
        <f>'[6]Daily Roster'!$AM28</f>
        <v>qq</v>
      </c>
      <c r="AN28" s="240" t="str">
        <f>'[6]Daily Roster'!$AN28</f>
        <v>qq</v>
      </c>
      <c r="AO28" s="240" t="str">
        <f>'[6]Daily Roster'!$AO28</f>
        <v>Huda</v>
      </c>
      <c r="AP28" s="240" t="str">
        <f>'[6]Daily Roster'!$AP28</f>
        <v>qq</v>
      </c>
      <c r="AQ28" s="240" t="str">
        <f>'[6]Daily Roster'!$AQ28</f>
        <v>qq</v>
      </c>
      <c r="AR28" s="240" t="str">
        <f>'[6]Daily Roster'!$AR28</f>
        <v>qq</v>
      </c>
      <c r="AS28" s="240" t="str">
        <f>'[6]Daily Roster'!$AS28</f>
        <v>qq</v>
      </c>
      <c r="AT28" s="240" t="str">
        <f>'[6]Daily Roster'!$AT28</f>
        <v>qq</v>
      </c>
      <c r="AU28" s="240" t="str">
        <f>'[6]Daily Roster'!$AU28</f>
        <v>Leekin</v>
      </c>
      <c r="AV28" s="240">
        <f>'[6]Daily Roster'!$AV28</f>
        <v>0</v>
      </c>
      <c r="AW28" s="240" t="str">
        <f>'[6]Daily Roster'!$AW28</f>
        <v>K.Chin</v>
      </c>
      <c r="AX28" s="240">
        <f>'[6]Daily Roster'!$AX28</f>
        <v>0</v>
      </c>
      <c r="AY28" s="240">
        <f>'[6]Daily Roster'!$AY28</f>
        <v>0</v>
      </c>
      <c r="AZ28" s="240" t="str">
        <f>'[6]Daily Roster'!$AZ28</f>
        <v>A.Ho</v>
      </c>
      <c r="BA28" s="240">
        <f>'[6]Daily Roster'!$BA28</f>
        <v>0</v>
      </c>
      <c r="BB28" s="240">
        <f>'[6]Daily Roster'!$BB28</f>
        <v>0</v>
      </c>
      <c r="BC28" s="240">
        <f>'[6]Daily Roster'!$BC28</f>
        <v>0</v>
      </c>
      <c r="BD28" s="240" t="str">
        <f>'[6]Daily Roster'!$BD28</f>
        <v>qq</v>
      </c>
      <c r="BE28" s="240">
        <f>'[6]Daily Roster'!$BE28</f>
        <v>0</v>
      </c>
      <c r="BF28" s="240">
        <f>'[6]Daily Roster'!$BF28</f>
        <v>0</v>
      </c>
      <c r="BG28" s="240">
        <f>'[6]Daily Roster'!$BG28</f>
        <v>0</v>
      </c>
      <c r="BH28" s="240">
        <f>'[6]Daily Roster'!$BH28</f>
        <v>0</v>
      </c>
    </row>
    <row r="29" spans="1:60" s="25" customFormat="1" ht="15" x14ac:dyDescent="0.25">
      <c r="A29" s="141">
        <v>43503</v>
      </c>
      <c r="B29" s="142" t="s">
        <v>4</v>
      </c>
      <c r="C29" s="143" t="str">
        <f>'[6]Daily Roster'!$C29</f>
        <v>A.Chen</v>
      </c>
      <c r="D29" s="143" t="str">
        <f>'[6]Daily Roster'!$D29</f>
        <v>Aseel</v>
      </c>
      <c r="E29" s="143" t="str">
        <f>'[6]Daily Roster'!$E29</f>
        <v>K.Fildes</v>
      </c>
      <c r="F29" s="143" t="str">
        <f>'[6]Daily Roster'!$F29</f>
        <v>qq</v>
      </c>
      <c r="G29" s="143" t="str">
        <f>'[6]Daily Roster'!$G29</f>
        <v>Paree</v>
      </c>
      <c r="H29" s="143">
        <f>'[6]Daily Roster'!$H29</f>
        <v>0</v>
      </c>
      <c r="I29" s="143" t="str">
        <f>'[6]Daily Roster'!$I29</f>
        <v>qq</v>
      </c>
      <c r="J29" s="143" t="str">
        <f>'[6]Daily Roster'!$J29</f>
        <v>qq</v>
      </c>
      <c r="K29" s="143">
        <f>'[6]Daily Roster'!$K29</f>
        <v>0</v>
      </c>
      <c r="L29" s="143" t="str">
        <f>'[6]Daily Roster'!$L29</f>
        <v>qq</v>
      </c>
      <c r="M29" s="143" t="str">
        <f>'[6]Daily Roster'!$M29</f>
        <v>T.Le</v>
      </c>
      <c r="N29" s="143" t="str">
        <f>'[6]Daily Roster'!$N29</f>
        <v>Clark</v>
      </c>
      <c r="O29" s="143" t="str">
        <f>'[6]Daily Roster'!$O29</f>
        <v>qq</v>
      </c>
      <c r="P29" s="143" t="str">
        <f>'[6]Daily Roster'!$P29</f>
        <v>S.McPhee</v>
      </c>
      <c r="Q29" s="143" t="str">
        <f>'[6]Daily Roster'!$Q29</f>
        <v>qq</v>
      </c>
      <c r="R29" s="143" t="str">
        <f>'[6]Daily Roster'!$R29</f>
        <v>qq</v>
      </c>
      <c r="S29" s="143" t="str">
        <f>'[6]Daily Roster'!$S29</f>
        <v>qq</v>
      </c>
      <c r="T29" s="143" t="str">
        <f>'[6]Daily Roster'!$T29</f>
        <v>qq</v>
      </c>
      <c r="U29" s="143" t="str">
        <f>'[6]Daily Roster'!$U29</f>
        <v>QQ</v>
      </c>
      <c r="V29" s="143" t="str">
        <f>'[6]Daily Roster'!$V29</f>
        <v>qq</v>
      </c>
      <c r="W29" s="143" t="str">
        <f>'[6]Daily Roster'!$W29</f>
        <v>qq</v>
      </c>
      <c r="X29" s="143" t="str">
        <f>'[6]Daily Roster'!$X29</f>
        <v>qq</v>
      </c>
      <c r="Y29" s="143" t="str">
        <f>'[6]Daily Roster'!$Y29</f>
        <v>Phuong</v>
      </c>
      <c r="Z29" s="143" t="str">
        <f>'[6]Daily Roster'!$Z29</f>
        <v>qq</v>
      </c>
      <c r="AA29" s="143" t="str">
        <f>'[6]Daily Roster'!$AA29</f>
        <v>qq</v>
      </c>
      <c r="AB29" s="143" t="str">
        <f>'[6]Daily Roster'!$AB29</f>
        <v>qq</v>
      </c>
      <c r="AC29" s="143" t="str">
        <f>'[6]Daily Roster'!$AC29</f>
        <v>Alla</v>
      </c>
      <c r="AD29" s="143" t="str">
        <f>'[6]Daily Roster'!$AD29</f>
        <v>qq</v>
      </c>
      <c r="AE29" s="143" t="str">
        <f>'[6]Daily Roster'!$AE29</f>
        <v>Lois</v>
      </c>
      <c r="AF29" s="143" t="str">
        <f>'[6]Daily Roster'!$AF29</f>
        <v>Sherine</v>
      </c>
      <c r="AG29" s="143" t="str">
        <f>'[6]Daily Roster'!$AG29</f>
        <v>qq</v>
      </c>
      <c r="AH29" s="143" t="str">
        <f>'[6]Daily Roster'!$AH29</f>
        <v>qq</v>
      </c>
      <c r="AI29" s="143" t="str">
        <f>'[6]Daily Roster'!$AI29</f>
        <v>K.Tiong</v>
      </c>
      <c r="AJ29" s="241" t="str">
        <f>'[6]Daily Roster'!$AJ29</f>
        <v>Vivienne</v>
      </c>
      <c r="AK29" s="241" t="str">
        <f>'[6]Daily Roster'!$AK29</f>
        <v>qq</v>
      </c>
      <c r="AL29" s="241" t="str">
        <f>'[6]Daily Roster'!$AL29</f>
        <v>Amelia</v>
      </c>
      <c r="AM29" s="240" t="str">
        <f>'[6]Daily Roster'!$AM29</f>
        <v>qq</v>
      </c>
      <c r="AN29" s="240" t="str">
        <f>'[6]Daily Roster'!$AN29</f>
        <v>qq</v>
      </c>
      <c r="AO29" s="240" t="str">
        <f>'[6]Daily Roster'!$AO29</f>
        <v>Huda</v>
      </c>
      <c r="AP29" s="240" t="str">
        <f>'[6]Daily Roster'!$AP29</f>
        <v>qq</v>
      </c>
      <c r="AQ29" s="240" t="str">
        <f>'[6]Daily Roster'!$AQ29</f>
        <v>qq</v>
      </c>
      <c r="AR29" s="240" t="str">
        <f>'[6]Daily Roster'!$AR29</f>
        <v>qq</v>
      </c>
      <c r="AS29" s="240" t="str">
        <f>'[6]Daily Roster'!$AS29</f>
        <v>qq</v>
      </c>
      <c r="AT29" s="240" t="str">
        <f>'[6]Daily Roster'!$AT29</f>
        <v>qq</v>
      </c>
      <c r="AU29" s="240" t="str">
        <f>'[6]Daily Roster'!$AU29</f>
        <v>Leekin</v>
      </c>
      <c r="AV29" s="240">
        <f>'[6]Daily Roster'!$AV29</f>
        <v>0</v>
      </c>
      <c r="AW29" s="240" t="str">
        <f>'[6]Daily Roster'!$AW29</f>
        <v>K.Chin</v>
      </c>
      <c r="AX29" s="240">
        <f>'[6]Daily Roster'!$AX29</f>
        <v>0</v>
      </c>
      <c r="AY29" s="240">
        <f>'[6]Daily Roster'!$AY29</f>
        <v>0</v>
      </c>
      <c r="AZ29" s="240" t="str">
        <f>'[6]Daily Roster'!$AZ29</f>
        <v>A.Ho</v>
      </c>
      <c r="BA29" s="240">
        <f>'[6]Daily Roster'!$BA29</f>
        <v>0</v>
      </c>
      <c r="BB29" s="240">
        <f>'[6]Daily Roster'!$BB29</f>
        <v>0</v>
      </c>
      <c r="BC29" s="240">
        <f>'[6]Daily Roster'!$BC29</f>
        <v>0</v>
      </c>
      <c r="BD29" s="240" t="str">
        <f>'[6]Daily Roster'!$BD29</f>
        <v>Lisa</v>
      </c>
      <c r="BE29" s="240">
        <f>'[6]Daily Roster'!$BE29</f>
        <v>0</v>
      </c>
      <c r="BF29" s="240">
        <f>'[6]Daily Roster'!$BF29</f>
        <v>0</v>
      </c>
      <c r="BG29" s="240">
        <f>'[6]Daily Roster'!$BG29</f>
        <v>0</v>
      </c>
      <c r="BH29" s="240">
        <f>'[6]Daily Roster'!$BH29</f>
        <v>0</v>
      </c>
    </row>
    <row r="30" spans="1:60" s="25" customFormat="1" ht="15" x14ac:dyDescent="0.25">
      <c r="A30" s="141">
        <v>43504</v>
      </c>
      <c r="B30" s="142" t="s">
        <v>5</v>
      </c>
      <c r="C30" s="143" t="str">
        <f>'[6]Daily Roster'!$C30</f>
        <v>qq</v>
      </c>
      <c r="D30" s="143" t="str">
        <f>'[6]Daily Roster'!$D30</f>
        <v>Nicholas</v>
      </c>
      <c r="E30" s="143" t="str">
        <f>'[6]Daily Roster'!$E30</f>
        <v>J.Hughes</v>
      </c>
      <c r="F30" s="143" t="str">
        <f>'[6]Daily Roster'!$F30</f>
        <v>Karishma</v>
      </c>
      <c r="G30" s="143" t="str">
        <f>'[6]Daily Roster'!$G30</f>
        <v>qq</v>
      </c>
      <c r="H30" s="143">
        <f>'[6]Daily Roster'!$H30</f>
        <v>0</v>
      </c>
      <c r="I30" s="143" t="str">
        <f>'[6]Daily Roster'!$I30</f>
        <v>G.Lau</v>
      </c>
      <c r="J30" s="143" t="str">
        <f>'[6]Daily Roster'!$J30</f>
        <v>qq</v>
      </c>
      <c r="K30" s="143">
        <f>'[6]Daily Roster'!$K30</f>
        <v>0</v>
      </c>
      <c r="L30" s="143" t="str">
        <f>'[6]Daily Roster'!$L30</f>
        <v>qq</v>
      </c>
      <c r="M30" s="143" t="str">
        <f>'[6]Daily Roster'!$M30</f>
        <v>Kosta</v>
      </c>
      <c r="N30" s="143" t="str">
        <f>'[6]Daily Roster'!$N30</f>
        <v>qq</v>
      </c>
      <c r="O30" s="143" t="str">
        <f>'[6]Daily Roster'!$O30</f>
        <v>Clark</v>
      </c>
      <c r="P30" s="143" t="str">
        <f>'[6]Daily Roster'!$P30</f>
        <v>qq</v>
      </c>
      <c r="Q30" s="143" t="str">
        <f>'[6]Daily Roster'!$Q30</f>
        <v>Idile</v>
      </c>
      <c r="R30" s="143" t="str">
        <f>'[6]Daily Roster'!$R30</f>
        <v>Tinh</v>
      </c>
      <c r="S30" s="143" t="str">
        <f>'[6]Daily Roster'!$S30</f>
        <v>qq</v>
      </c>
      <c r="T30" s="143" t="str">
        <f>'[6]Daily Roster'!$T30</f>
        <v>qq</v>
      </c>
      <c r="U30" s="143" t="str">
        <f>'[6]Daily Roster'!$U30</f>
        <v>QQ</v>
      </c>
      <c r="V30" s="143" t="str">
        <f>'[6]Daily Roster'!$V30</f>
        <v>qq</v>
      </c>
      <c r="W30" s="143" t="str">
        <f>'[6]Daily Roster'!$W30</f>
        <v>qq</v>
      </c>
      <c r="X30" s="143" t="str">
        <f>'[6]Daily Roster'!$X30</f>
        <v>qq</v>
      </c>
      <c r="Y30" s="143" t="str">
        <f>'[6]Daily Roster'!$Y30</f>
        <v>Phuong</v>
      </c>
      <c r="Z30" s="143" t="str">
        <f>'[6]Daily Roster'!$Z30</f>
        <v>qq</v>
      </c>
      <c r="AA30" s="143" t="str">
        <f>'[6]Daily Roster'!$AA30</f>
        <v>qq</v>
      </c>
      <c r="AB30" s="143" t="str">
        <f>'[6]Daily Roster'!$AB30</f>
        <v>qq</v>
      </c>
      <c r="AC30" s="143" t="str">
        <f>'[6]Daily Roster'!$AC30</f>
        <v>qq</v>
      </c>
      <c r="AD30" s="143" t="str">
        <f>'[6]Daily Roster'!$AD30</f>
        <v>qq</v>
      </c>
      <c r="AE30" s="143" t="str">
        <f>'[6]Daily Roster'!$AE30</f>
        <v>Lois</v>
      </c>
      <c r="AF30" s="143" t="str">
        <f>'[6]Daily Roster'!$AF30</f>
        <v>Sherine</v>
      </c>
      <c r="AG30" s="143" t="str">
        <f>'[6]Daily Roster'!$AG30</f>
        <v>qq</v>
      </c>
      <c r="AH30" s="143" t="str">
        <f>'[6]Daily Roster'!$AH30</f>
        <v>qq</v>
      </c>
      <c r="AI30" s="143" t="str">
        <f>'[6]Daily Roster'!$AI30</f>
        <v>K.Tiong</v>
      </c>
      <c r="AJ30" s="241" t="str">
        <f>'[6]Daily Roster'!$AJ30</f>
        <v>qq</v>
      </c>
      <c r="AK30" s="241" t="str">
        <f>'[6]Daily Roster'!$AK30</f>
        <v>qq</v>
      </c>
      <c r="AL30" s="241" t="str">
        <f>'[6]Daily Roster'!$AL30</f>
        <v>Amelia</v>
      </c>
      <c r="AM30" s="240" t="str">
        <f>'[6]Daily Roster'!$AM30</f>
        <v>qq</v>
      </c>
      <c r="AN30" s="240" t="str">
        <f>'[6]Daily Roster'!$AN30</f>
        <v>qq</v>
      </c>
      <c r="AO30" s="240" t="str">
        <f>'[6]Daily Roster'!$AO30</f>
        <v>Huda</v>
      </c>
      <c r="AP30" s="240" t="str">
        <f>'[6]Daily Roster'!$AP30</f>
        <v>qq</v>
      </c>
      <c r="AQ30" s="240" t="str">
        <f>'[6]Daily Roster'!$AQ30</f>
        <v>qq</v>
      </c>
      <c r="AR30" s="240" t="str">
        <f>'[6]Daily Roster'!$AR30</f>
        <v>qq</v>
      </c>
      <c r="AS30" s="240" t="str">
        <f>'[6]Daily Roster'!$AS30</f>
        <v>qq</v>
      </c>
      <c r="AT30" s="240" t="str">
        <f>'[6]Daily Roster'!$AT30</f>
        <v>qq</v>
      </c>
      <c r="AU30" s="240" t="str">
        <f>'[6]Daily Roster'!$AU30</f>
        <v>Leekin</v>
      </c>
      <c r="AV30" s="240">
        <f>'[6]Daily Roster'!$AV30</f>
        <v>0</v>
      </c>
      <c r="AW30" s="240" t="str">
        <f>'[6]Daily Roster'!$AW30</f>
        <v>K.Chin</v>
      </c>
      <c r="AX30" s="240">
        <f>'[6]Daily Roster'!$AX30</f>
        <v>0</v>
      </c>
      <c r="AY30" s="240">
        <f>'[6]Daily Roster'!$AY30</f>
        <v>0</v>
      </c>
      <c r="AZ30" s="240" t="str">
        <f>'[6]Daily Roster'!$AZ30</f>
        <v>A.Ho</v>
      </c>
      <c r="BA30" s="240">
        <f>'[6]Daily Roster'!$BA30</f>
        <v>0</v>
      </c>
      <c r="BB30" s="240">
        <f>'[6]Daily Roster'!$BB30</f>
        <v>0</v>
      </c>
      <c r="BC30" s="240">
        <f>'[6]Daily Roster'!$BC30</f>
        <v>0</v>
      </c>
      <c r="BD30" s="240" t="str">
        <f>'[6]Daily Roster'!$BD30</f>
        <v>qq</v>
      </c>
      <c r="BE30" s="240">
        <f>'[6]Daily Roster'!$BE30</f>
        <v>0</v>
      </c>
      <c r="BF30" s="240">
        <f>'[6]Daily Roster'!$BF30</f>
        <v>0</v>
      </c>
      <c r="BG30" s="240">
        <f>'[6]Daily Roster'!$BG30</f>
        <v>0</v>
      </c>
      <c r="BH30" s="240">
        <f>'[6]Daily Roster'!$BH30</f>
        <v>0</v>
      </c>
    </row>
    <row r="31" spans="1:60" s="25" customFormat="1" ht="15" x14ac:dyDescent="0.25">
      <c r="A31" s="141">
        <v>43507</v>
      </c>
      <c r="B31" s="142" t="s">
        <v>1</v>
      </c>
      <c r="C31" s="143" t="str">
        <f>'[6]Daily Roster'!$C31</f>
        <v>qq</v>
      </c>
      <c r="D31" s="143" t="str">
        <f>'[6]Daily Roster'!$D31</f>
        <v>M.Phung</v>
      </c>
      <c r="E31" s="143" t="str">
        <f>'[6]Daily Roster'!$E31</f>
        <v>qq</v>
      </c>
      <c r="F31" s="143" t="str">
        <f>'[6]Daily Roster'!$F31</f>
        <v>qq</v>
      </c>
      <c r="G31" s="143" t="str">
        <f>'[6]Daily Roster'!$G31</f>
        <v>A.Tran</v>
      </c>
      <c r="H31" s="143">
        <f>'[6]Daily Roster'!$H31</f>
        <v>0</v>
      </c>
      <c r="I31" s="143" t="str">
        <f>'[6]Daily Roster'!$I31</f>
        <v>qq</v>
      </c>
      <c r="J31" s="143" t="str">
        <f>'[6]Daily Roster'!$J31</f>
        <v>Jane</v>
      </c>
      <c r="K31" s="143">
        <f>'[6]Daily Roster'!$K31</f>
        <v>0</v>
      </c>
      <c r="L31" s="143" t="str">
        <f>'[6]Daily Roster'!$L31</f>
        <v>qq</v>
      </c>
      <c r="M31" s="143" t="str">
        <f>'[6]Daily Roster'!$M31</f>
        <v>Alison</v>
      </c>
      <c r="N31" s="143">
        <f>'[6]Daily Roster'!$N31</f>
        <v>0</v>
      </c>
      <c r="O31" s="143" t="str">
        <f>'[6]Daily Roster'!$O31</f>
        <v>qq</v>
      </c>
      <c r="P31" s="143" t="str">
        <f>'[6]Daily Roster'!$P31</f>
        <v>qq</v>
      </c>
      <c r="Q31" s="143" t="str">
        <f>'[6]Daily Roster'!$Q31</f>
        <v>All interns (study leave)</v>
      </c>
      <c r="R31" s="143" t="str">
        <f>'[6]Daily Roster'!$R31</f>
        <v>qq</v>
      </c>
      <c r="S31" s="143" t="str">
        <f>'[6]Daily Roster'!$S31</f>
        <v>qq</v>
      </c>
      <c r="T31" s="143" t="str">
        <f>'[6]Daily Roster'!$T31</f>
        <v>qq</v>
      </c>
      <c r="U31" s="143" t="str">
        <f>'[6]Daily Roster'!$U31</f>
        <v>QQ</v>
      </c>
      <c r="V31" s="143" t="str">
        <f>'[6]Daily Roster'!$V31</f>
        <v>qq</v>
      </c>
      <c r="W31" s="143" t="str">
        <f>'[6]Daily Roster'!$W31</f>
        <v>qq</v>
      </c>
      <c r="X31" s="143" t="str">
        <f>'[6]Daily Roster'!$X31</f>
        <v>qq</v>
      </c>
      <c r="Y31" s="143" t="str">
        <f>'[6]Daily Roster'!$Y31</f>
        <v>Phuong</v>
      </c>
      <c r="Z31" s="143" t="str">
        <f>'[6]Daily Roster'!$Z31</f>
        <v>qq</v>
      </c>
      <c r="AA31" s="143" t="str">
        <f>'[6]Daily Roster'!$AA31</f>
        <v>qq</v>
      </c>
      <c r="AB31" s="143" t="str">
        <f>'[6]Daily Roster'!$AB31</f>
        <v>qq</v>
      </c>
      <c r="AC31" s="143" t="str">
        <f>'[6]Daily Roster'!$AC31</f>
        <v>qq</v>
      </c>
      <c r="AD31" s="143">
        <f>'[6]Daily Roster'!$AD31</f>
        <v>0</v>
      </c>
      <c r="AE31" s="143" t="str">
        <f>'[6]Daily Roster'!$AE31</f>
        <v>Lois</v>
      </c>
      <c r="AF31" s="143" t="str">
        <f>'[6]Daily Roster'!$AF31</f>
        <v>qq</v>
      </c>
      <c r="AG31" s="143" t="str">
        <f>'[6]Daily Roster'!$AG31</f>
        <v>Angela</v>
      </c>
      <c r="AH31" s="143" t="str">
        <f>'[6]Daily Roster'!$AH31</f>
        <v>Robert</v>
      </c>
      <c r="AI31" s="143" t="str">
        <f>'[6]Daily Roster'!$AI31</f>
        <v>K.Tiong</v>
      </c>
      <c r="AJ31" s="241" t="str">
        <f>'[6]Daily Roster'!$AJ31</f>
        <v>Nelson</v>
      </c>
      <c r="AK31" s="241" t="str">
        <f>'[6]Daily Roster'!$AK31</f>
        <v>Berenice</v>
      </c>
      <c r="AL31" s="241" t="str">
        <f>'[6]Daily Roster'!$AL31</f>
        <v>qq</v>
      </c>
      <c r="AM31" s="240" t="str">
        <f>'[6]Daily Roster'!$AM31</f>
        <v>Karishma</v>
      </c>
      <c r="AN31" s="240" t="str">
        <f>'[6]Daily Roster'!$AN31</f>
        <v>qq</v>
      </c>
      <c r="AO31" s="240" t="str">
        <f>'[6]Daily Roster'!$AO31</f>
        <v>Huda</v>
      </c>
      <c r="AP31" s="240" t="str">
        <f>'[6]Daily Roster'!$AP31</f>
        <v>qq</v>
      </c>
      <c r="AQ31" s="240" t="str">
        <f>'[6]Daily Roster'!$AQ31</f>
        <v>qq</v>
      </c>
      <c r="AR31" s="240" t="str">
        <f>'[6]Daily Roster'!$AR31</f>
        <v>qq</v>
      </c>
      <c r="AS31" s="240" t="str">
        <f>'[6]Daily Roster'!$AS31</f>
        <v>Shirley</v>
      </c>
      <c r="AT31" s="240" t="str">
        <f>'[6]Daily Roster'!$AT31</f>
        <v>qq</v>
      </c>
      <c r="AU31" s="240" t="str">
        <f>'[6]Daily Roster'!$AU31</f>
        <v>Leekin</v>
      </c>
      <c r="AV31" s="240">
        <f>'[6]Daily Roster'!$AV31</f>
        <v>0</v>
      </c>
      <c r="AW31" s="240" t="str">
        <f>'[6]Daily Roster'!$AW31</f>
        <v>A.Tey</v>
      </c>
      <c r="AX31" s="240">
        <f>'[6]Daily Roster'!$AX31</f>
        <v>0</v>
      </c>
      <c r="AY31" s="240">
        <f>'[6]Daily Roster'!$AY31</f>
        <v>0</v>
      </c>
      <c r="AZ31" s="240" t="str">
        <f>'[6]Daily Roster'!$AZ31</f>
        <v>A.Ho</v>
      </c>
      <c r="BA31" s="240">
        <f>'[6]Daily Roster'!$BA31</f>
        <v>0</v>
      </c>
      <c r="BB31" s="240" t="str">
        <f>'[6]Daily Roster'!$BB31</f>
        <v>qq</v>
      </c>
      <c r="BC31" s="240">
        <f>'[6]Daily Roster'!$BC31</f>
        <v>0</v>
      </c>
      <c r="BD31" s="240">
        <f>'[6]Daily Roster'!$BD31</f>
        <v>0</v>
      </c>
      <c r="BE31" s="240">
        <f>'[6]Daily Roster'!$BE31</f>
        <v>0</v>
      </c>
      <c r="BF31" s="240">
        <f>'[6]Daily Roster'!$BF31</f>
        <v>0</v>
      </c>
      <c r="BG31" s="240">
        <f>'[6]Daily Roster'!$BG31</f>
        <v>0</v>
      </c>
      <c r="BH31" s="240">
        <f>'[6]Daily Roster'!$BH31</f>
        <v>0</v>
      </c>
    </row>
    <row r="32" spans="1:60" s="25" customFormat="1" ht="15" x14ac:dyDescent="0.25">
      <c r="A32" s="141">
        <v>43508</v>
      </c>
      <c r="B32" s="142" t="s">
        <v>2</v>
      </c>
      <c r="C32" s="143" t="str">
        <f>'[6]Daily Roster'!$C32</f>
        <v>qq</v>
      </c>
      <c r="D32" s="143" t="str">
        <f>'[6]Daily Roster'!$D32</f>
        <v>qq</v>
      </c>
      <c r="E32" s="143" t="str">
        <f>'[6]Daily Roster'!$E32</f>
        <v>qq</v>
      </c>
      <c r="F32" s="143" t="str">
        <f>'[6]Daily Roster'!$F32</f>
        <v>qq</v>
      </c>
      <c r="G32" s="143" t="str">
        <f>'[6]Daily Roster'!$G32</f>
        <v>qq</v>
      </c>
      <c r="H32" s="143">
        <f>'[6]Daily Roster'!$H32</f>
        <v>0</v>
      </c>
      <c r="I32" s="143" t="str">
        <f>'[6]Daily Roster'!$I32</f>
        <v>qq</v>
      </c>
      <c r="J32" s="143" t="str">
        <f>'[6]Daily Roster'!$J32</f>
        <v>qq</v>
      </c>
      <c r="K32" s="143">
        <f>'[6]Daily Roster'!$K32</f>
        <v>0</v>
      </c>
      <c r="L32" s="143" t="str">
        <f>'[6]Daily Roster'!$L32</f>
        <v>Meng</v>
      </c>
      <c r="M32" s="143" t="str">
        <f>'[6]Daily Roster'!$M32</f>
        <v>qq</v>
      </c>
      <c r="N32" s="143">
        <f>'[6]Daily Roster'!$N32</f>
        <v>0</v>
      </c>
      <c r="O32" s="143" t="str">
        <f>'[6]Daily Roster'!$O32</f>
        <v>qq</v>
      </c>
      <c r="P32" s="143" t="str">
        <f>'[6]Daily Roster'!$P32</f>
        <v>J.Do</v>
      </c>
      <c r="Q32" s="143" t="str">
        <f>'[6]Daily Roster'!$Q32</f>
        <v>All interns (study leave)</v>
      </c>
      <c r="R32" s="143" t="str">
        <f>'[6]Daily Roster'!$R32</f>
        <v>qq</v>
      </c>
      <c r="S32" s="143" t="str">
        <f>'[6]Daily Roster'!$S32</f>
        <v>qq</v>
      </c>
      <c r="T32" s="143" t="str">
        <f>'[6]Daily Roster'!$T32</f>
        <v>qq</v>
      </c>
      <c r="U32" s="143" t="str">
        <f>'[6]Daily Roster'!$U32</f>
        <v>QQ</v>
      </c>
      <c r="V32" s="143" t="str">
        <f>'[6]Daily Roster'!$V32</f>
        <v>qq</v>
      </c>
      <c r="W32" s="143" t="str">
        <f>'[6]Daily Roster'!$W32</f>
        <v>qq</v>
      </c>
      <c r="X32" s="143" t="str">
        <f>'[6]Daily Roster'!$X32</f>
        <v>qq</v>
      </c>
      <c r="Y32" s="143" t="str">
        <f>'[6]Daily Roster'!$Y32</f>
        <v>Phuong</v>
      </c>
      <c r="Z32" s="143" t="str">
        <f>'[6]Daily Roster'!$Z32</f>
        <v>Fiona</v>
      </c>
      <c r="AA32" s="143" t="str">
        <f>'[6]Daily Roster'!$AA32</f>
        <v>qq</v>
      </c>
      <c r="AB32" s="143" t="str">
        <f>'[6]Daily Roster'!$AB32</f>
        <v>qq</v>
      </c>
      <c r="AC32" s="143" t="str">
        <f>'[6]Daily Roster'!$AC32</f>
        <v>qq</v>
      </c>
      <c r="AD32" s="143">
        <f>'[6]Daily Roster'!$AD32</f>
        <v>0</v>
      </c>
      <c r="AE32" s="143" t="str">
        <f>'[6]Daily Roster'!$AE32</f>
        <v>Lois</v>
      </c>
      <c r="AF32" s="143" t="str">
        <f>'[6]Daily Roster'!$AF32</f>
        <v>qq</v>
      </c>
      <c r="AG32" s="143" t="str">
        <f>'[6]Daily Roster'!$AG32</f>
        <v>Angela</v>
      </c>
      <c r="AH32" s="143" t="str">
        <f>'[6]Daily Roster'!$AH32</f>
        <v>Robert</v>
      </c>
      <c r="AI32" s="143" t="str">
        <f>'[6]Daily Roster'!$AI32</f>
        <v>K.Tiong</v>
      </c>
      <c r="AJ32" s="241" t="str">
        <f>'[6]Daily Roster'!$AJ32</f>
        <v>Vivienne</v>
      </c>
      <c r="AK32" s="241" t="str">
        <f>'[6]Daily Roster'!$AK32</f>
        <v>Berenice</v>
      </c>
      <c r="AL32" s="241" t="str">
        <f>'[6]Daily Roster'!$AL32</f>
        <v>qq</v>
      </c>
      <c r="AM32" s="240" t="str">
        <f>'[6]Daily Roster'!$AM32</f>
        <v>Karishma</v>
      </c>
      <c r="AN32" s="240" t="str">
        <f>'[6]Daily Roster'!$AN32</f>
        <v>qq</v>
      </c>
      <c r="AO32" s="240" t="str">
        <f>'[6]Daily Roster'!$AO32</f>
        <v>Huda</v>
      </c>
      <c r="AP32" s="240" t="str">
        <f>'[6]Daily Roster'!$AP32</f>
        <v>qq</v>
      </c>
      <c r="AQ32" s="240" t="str">
        <f>'[6]Daily Roster'!$AQ32</f>
        <v>qq</v>
      </c>
      <c r="AR32" s="240" t="str">
        <f>'[6]Daily Roster'!$AR32</f>
        <v>qq</v>
      </c>
      <c r="AS32" s="240" t="str">
        <f>'[6]Daily Roster'!$AS32</f>
        <v>qq</v>
      </c>
      <c r="AT32" s="240" t="str">
        <f>'[6]Daily Roster'!$AT32</f>
        <v>qq</v>
      </c>
      <c r="AU32" s="240" t="str">
        <f>'[6]Daily Roster'!$AU32</f>
        <v>Leekin</v>
      </c>
      <c r="AV32" s="240">
        <f>'[6]Daily Roster'!$AV32</f>
        <v>0</v>
      </c>
      <c r="AW32" s="240" t="str">
        <f>'[6]Daily Roster'!$AW32</f>
        <v>A.Tey</v>
      </c>
      <c r="AX32" s="240">
        <f>'[6]Daily Roster'!$AX32</f>
        <v>0</v>
      </c>
      <c r="AY32" s="240">
        <f>'[6]Daily Roster'!$AY32</f>
        <v>0</v>
      </c>
      <c r="AZ32" s="240" t="str">
        <f>'[6]Daily Roster'!$AZ32</f>
        <v>A.Ho</v>
      </c>
      <c r="BA32" s="240">
        <f>'[6]Daily Roster'!$BA32</f>
        <v>0</v>
      </c>
      <c r="BB32" s="240" t="str">
        <f>'[6]Daily Roster'!$BB32</f>
        <v>Alison</v>
      </c>
      <c r="BC32" s="240">
        <f>'[6]Daily Roster'!$BC32</f>
        <v>0</v>
      </c>
      <c r="BD32" s="240">
        <f>'[6]Daily Roster'!$BD32</f>
        <v>0</v>
      </c>
      <c r="BE32" s="240">
        <f>'[6]Daily Roster'!$BE32</f>
        <v>0</v>
      </c>
      <c r="BF32" s="240">
        <f>'[6]Daily Roster'!$BF32</f>
        <v>0</v>
      </c>
      <c r="BG32" s="240">
        <f>'[6]Daily Roster'!$BG32</f>
        <v>0</v>
      </c>
      <c r="BH32" s="240">
        <f>'[6]Daily Roster'!$BH32</f>
        <v>0</v>
      </c>
    </row>
    <row r="33" spans="1:60" s="25" customFormat="1" ht="15" x14ac:dyDescent="0.25">
      <c r="A33" s="141">
        <v>43509</v>
      </c>
      <c r="B33" s="142" t="s">
        <v>3</v>
      </c>
      <c r="C33" s="143" t="str">
        <f>'[6]Daily Roster'!$C33</f>
        <v>Patrick</v>
      </c>
      <c r="D33" s="143" t="str">
        <f>'[6]Daily Roster'!$D33</f>
        <v>Therese</v>
      </c>
      <c r="E33" s="143" t="str">
        <f>'[6]Daily Roster'!$E33</f>
        <v>Stuart</v>
      </c>
      <c r="F33" s="143" t="str">
        <f>'[6]Daily Roster'!$F33</f>
        <v>qq</v>
      </c>
      <c r="G33" s="143" t="str">
        <f>'[6]Daily Roster'!$G33</f>
        <v>Sam</v>
      </c>
      <c r="H33" s="143">
        <f>'[6]Daily Roster'!$H33</f>
        <v>0</v>
      </c>
      <c r="I33" s="143" t="str">
        <f>'[6]Daily Roster'!$I33</f>
        <v>Renise</v>
      </c>
      <c r="J33" s="143" t="str">
        <f>'[6]Daily Roster'!$J33</f>
        <v>qq</v>
      </c>
      <c r="K33" s="143">
        <f>'[6]Daily Roster'!$K33</f>
        <v>0</v>
      </c>
      <c r="L33" s="143" t="str">
        <f>'[6]Daily Roster'!$L33</f>
        <v>qq</v>
      </c>
      <c r="M33" s="143" t="str">
        <f>'[6]Daily Roster'!$M33</f>
        <v>J.Yang</v>
      </c>
      <c r="N33" s="143">
        <f>'[6]Daily Roster'!$N33</f>
        <v>0</v>
      </c>
      <c r="O33" s="143" t="str">
        <f>'[6]Daily Roster'!$O33</f>
        <v>qq</v>
      </c>
      <c r="P33" s="143" t="str">
        <f>'[6]Daily Roster'!$P33</f>
        <v>qq</v>
      </c>
      <c r="Q33" s="143">
        <f>'[6]Daily Roster'!$Q33</f>
        <v>0</v>
      </c>
      <c r="R33" s="143" t="str">
        <f>'[6]Daily Roster'!$R33</f>
        <v>qq</v>
      </c>
      <c r="S33" s="143" t="str">
        <f>'[6]Daily Roster'!$S33</f>
        <v>Ana</v>
      </c>
      <c r="T33" s="143" t="str">
        <f>'[6]Daily Roster'!$T33</f>
        <v>Nha</v>
      </c>
      <c r="U33" s="143" t="str">
        <f>'[6]Daily Roster'!$U33</f>
        <v>Idile</v>
      </c>
      <c r="V33" s="143" t="str">
        <f>'[6]Daily Roster'!$V33</f>
        <v>Roshny</v>
      </c>
      <c r="W33" s="143" t="str">
        <f>'[6]Daily Roster'!$W33</f>
        <v>V.Le</v>
      </c>
      <c r="X33" s="143" t="str">
        <f>'[6]Daily Roster'!$X33</f>
        <v>Jonathan</v>
      </c>
      <c r="Y33" s="143" t="str">
        <f>'[6]Daily Roster'!$Y33</f>
        <v>Phuong</v>
      </c>
      <c r="Z33" s="143" t="str">
        <f>'[6]Daily Roster'!$Z33</f>
        <v>qq</v>
      </c>
      <c r="AA33" s="143" t="str">
        <f>'[6]Daily Roster'!$AA33</f>
        <v>qq</v>
      </c>
      <c r="AB33" s="143" t="str">
        <f>'[6]Daily Roster'!$AB33</f>
        <v>qq</v>
      </c>
      <c r="AC33" s="143" t="str">
        <f>'[6]Daily Roster'!$AC33</f>
        <v>qq</v>
      </c>
      <c r="AD33" s="143">
        <f>'[6]Daily Roster'!$AD33</f>
        <v>0</v>
      </c>
      <c r="AE33" s="143" t="str">
        <f>'[6]Daily Roster'!$AE33</f>
        <v>Lois</v>
      </c>
      <c r="AF33" s="143" t="str">
        <f>'[6]Daily Roster'!$AF33</f>
        <v>qq</v>
      </c>
      <c r="AG33" s="143" t="str">
        <f>'[6]Daily Roster'!$AG33</f>
        <v>Angela</v>
      </c>
      <c r="AH33" s="143" t="str">
        <f>'[6]Daily Roster'!$AH33</f>
        <v>Robert</v>
      </c>
      <c r="AI33" s="143" t="str">
        <f>'[6]Daily Roster'!$AI33</f>
        <v>K.Tiong</v>
      </c>
      <c r="AJ33" s="241" t="str">
        <f>'[6]Daily Roster'!$AJ33</f>
        <v>qq</v>
      </c>
      <c r="AK33" s="241" t="str">
        <f>'[6]Daily Roster'!$AK33</f>
        <v>Berenice</v>
      </c>
      <c r="AL33" s="241" t="str">
        <f>'[6]Daily Roster'!$AL33</f>
        <v>qq</v>
      </c>
      <c r="AM33" s="240" t="str">
        <f>'[6]Daily Roster'!$AM33</f>
        <v>Karishma</v>
      </c>
      <c r="AN33" s="240" t="str">
        <f>'[6]Daily Roster'!$AN33</f>
        <v>qq</v>
      </c>
      <c r="AO33" s="240" t="str">
        <f>'[6]Daily Roster'!$AO33</f>
        <v>Huda</v>
      </c>
      <c r="AP33" s="240" t="str">
        <f>'[6]Daily Roster'!$AP33</f>
        <v>qq</v>
      </c>
      <c r="AQ33" s="240" t="str">
        <f>'[6]Daily Roster'!$AQ33</f>
        <v>qq</v>
      </c>
      <c r="AR33" s="240" t="str">
        <f>'[6]Daily Roster'!$AR33</f>
        <v>qq</v>
      </c>
      <c r="AS33" s="240" t="str">
        <f>'[6]Daily Roster'!$AS33</f>
        <v>qq</v>
      </c>
      <c r="AT33" s="240" t="str">
        <f>'[6]Daily Roster'!$AT33</f>
        <v>qq</v>
      </c>
      <c r="AU33" s="240" t="str">
        <f>'[6]Daily Roster'!$AU33</f>
        <v>Leekin</v>
      </c>
      <c r="AV33" s="240">
        <f>'[6]Daily Roster'!$AV33</f>
        <v>0</v>
      </c>
      <c r="AW33" s="240">
        <f>'[6]Daily Roster'!$AW33</f>
        <v>0</v>
      </c>
      <c r="AX33" s="240">
        <f>'[6]Daily Roster'!$AX33</f>
        <v>0</v>
      </c>
      <c r="AY33" s="240">
        <f>'[6]Daily Roster'!$AY33</f>
        <v>0</v>
      </c>
      <c r="AZ33" s="240" t="str">
        <f>'[6]Daily Roster'!$AZ33</f>
        <v>A.Ho</v>
      </c>
      <c r="BA33" s="240">
        <f>'[6]Daily Roster'!$BA33</f>
        <v>0</v>
      </c>
      <c r="BB33" s="240" t="str">
        <f>'[6]Daily Roster'!$BB33</f>
        <v>qq</v>
      </c>
      <c r="BC33" s="240" t="str">
        <f>'[6]Daily Roster'!$BC33</f>
        <v>J.Drummond</v>
      </c>
      <c r="BD33" s="240">
        <f>'[6]Daily Roster'!$BD33</f>
        <v>0</v>
      </c>
      <c r="BE33" s="240" t="str">
        <f>'[6]Daily Roster'!$BE33</f>
        <v>Alison</v>
      </c>
      <c r="BF33" s="240">
        <f>'[6]Daily Roster'!$BF33</f>
        <v>0</v>
      </c>
      <c r="BG33" s="240">
        <f>'[6]Daily Roster'!$BG33</f>
        <v>0</v>
      </c>
      <c r="BH33" s="240">
        <f>'[6]Daily Roster'!$BH33</f>
        <v>0</v>
      </c>
    </row>
    <row r="34" spans="1:60" s="25" customFormat="1" ht="15" x14ac:dyDescent="0.25">
      <c r="A34" s="141">
        <v>43510</v>
      </c>
      <c r="B34" s="142" t="s">
        <v>4</v>
      </c>
      <c r="C34" s="143" t="str">
        <f>'[6]Daily Roster'!$C34</f>
        <v>Janki</v>
      </c>
      <c r="D34" s="143" t="str">
        <f>'[6]Daily Roster'!$D34</f>
        <v>qq</v>
      </c>
      <c r="E34" s="143" t="str">
        <f>'[6]Daily Roster'!$E34</f>
        <v>qq</v>
      </c>
      <c r="F34" s="143" t="str">
        <f>'[6]Daily Roster'!$F34</f>
        <v>qq</v>
      </c>
      <c r="G34" s="143" t="str">
        <f>'[6]Daily Roster'!$G34</f>
        <v>qq</v>
      </c>
      <c r="H34" s="143">
        <f>'[6]Daily Roster'!$H34</f>
        <v>0</v>
      </c>
      <c r="I34" s="143" t="str">
        <f>'[6]Daily Roster'!$I34</f>
        <v>Rodney</v>
      </c>
      <c r="J34" s="143" t="str">
        <f>'[6]Daily Roster'!$J34</f>
        <v>qq</v>
      </c>
      <c r="K34" s="143">
        <f>'[6]Daily Roster'!$K34</f>
        <v>0</v>
      </c>
      <c r="L34" s="143" t="str">
        <f>'[6]Daily Roster'!$L34</f>
        <v>qq</v>
      </c>
      <c r="M34" s="143" t="str">
        <f>'[6]Daily Roster'!$M34</f>
        <v>qq</v>
      </c>
      <c r="N34" s="143">
        <f>'[6]Daily Roster'!$N34</f>
        <v>0</v>
      </c>
      <c r="O34" s="143" t="str">
        <f>'[6]Daily Roster'!$O34</f>
        <v>Sam</v>
      </c>
      <c r="P34" s="143" t="str">
        <f>'[6]Daily Roster'!$P34</f>
        <v>Tatyana</v>
      </c>
      <c r="Q34" s="143" t="str">
        <f>'[6]Daily Roster'!$Q34</f>
        <v>qq</v>
      </c>
      <c r="R34" s="143" t="str">
        <f>'[6]Daily Roster'!$R34</f>
        <v>qq</v>
      </c>
      <c r="S34" s="143" t="str">
        <f>'[6]Daily Roster'!$S34</f>
        <v>qq</v>
      </c>
      <c r="T34" s="143" t="str">
        <f>'[6]Daily Roster'!$T34</f>
        <v>qq</v>
      </c>
      <c r="U34" s="143" t="str">
        <f>'[6]Daily Roster'!$U34</f>
        <v>QQ</v>
      </c>
      <c r="V34" s="143" t="str">
        <f>'[6]Daily Roster'!$V34</f>
        <v>qq</v>
      </c>
      <c r="W34" s="143" t="str">
        <f>'[6]Daily Roster'!$W34</f>
        <v>qq</v>
      </c>
      <c r="X34" s="143" t="str">
        <f>'[6]Daily Roster'!$X34</f>
        <v>qq</v>
      </c>
      <c r="Y34" s="143" t="str">
        <f>'[6]Daily Roster'!$Y34</f>
        <v>Phuong</v>
      </c>
      <c r="Z34" s="143" t="str">
        <f>'[6]Daily Roster'!$Z34</f>
        <v>qq</v>
      </c>
      <c r="AA34" s="143" t="str">
        <f>'[6]Daily Roster'!$AA34</f>
        <v>qq</v>
      </c>
      <c r="AB34" s="143" t="str">
        <f>'[6]Daily Roster'!$AB34</f>
        <v>qq</v>
      </c>
      <c r="AC34" s="143" t="str">
        <f>'[6]Daily Roster'!$AC34</f>
        <v>qq</v>
      </c>
      <c r="AD34" s="143">
        <f>'[6]Daily Roster'!$AD34</f>
        <v>0</v>
      </c>
      <c r="AE34" s="143" t="str">
        <f>'[6]Daily Roster'!$AE34</f>
        <v>Lois</v>
      </c>
      <c r="AF34" s="143" t="str">
        <f>'[6]Daily Roster'!$AF34</f>
        <v>qq</v>
      </c>
      <c r="AG34" s="143" t="str">
        <f>'[6]Daily Roster'!$AG34</f>
        <v>Angela</v>
      </c>
      <c r="AH34" s="143" t="str">
        <f>'[6]Daily Roster'!$AH34</f>
        <v>Robert</v>
      </c>
      <c r="AI34" s="143" t="str">
        <f>'[6]Daily Roster'!$AI34</f>
        <v>K.Tiong</v>
      </c>
      <c r="AJ34" s="241" t="str">
        <f>'[6]Daily Roster'!$AJ34</f>
        <v>Vivienne</v>
      </c>
      <c r="AK34" s="241" t="str">
        <f>'[6]Daily Roster'!$AK34</f>
        <v>Berenice</v>
      </c>
      <c r="AL34" s="241" t="str">
        <f>'[6]Daily Roster'!$AL34</f>
        <v>qq</v>
      </c>
      <c r="AM34" s="240" t="str">
        <f>'[6]Daily Roster'!$AM34</f>
        <v>Karishma</v>
      </c>
      <c r="AN34" s="240" t="str">
        <f>'[6]Daily Roster'!$AN34</f>
        <v>qq</v>
      </c>
      <c r="AO34" s="240" t="str">
        <f>'[6]Daily Roster'!$AO34</f>
        <v>Huda</v>
      </c>
      <c r="AP34" s="240" t="str">
        <f>'[6]Daily Roster'!$AP34</f>
        <v>qq</v>
      </c>
      <c r="AQ34" s="240" t="str">
        <f>'[6]Daily Roster'!$AQ34</f>
        <v>qq</v>
      </c>
      <c r="AR34" s="240" t="str">
        <f>'[6]Daily Roster'!$AR34</f>
        <v>qq</v>
      </c>
      <c r="AS34" s="240" t="str">
        <f>'[6]Daily Roster'!$AS34</f>
        <v>qq</v>
      </c>
      <c r="AT34" s="240" t="str">
        <f>'[6]Daily Roster'!$AT34</f>
        <v>qq</v>
      </c>
      <c r="AU34" s="240" t="str">
        <f>'[6]Daily Roster'!$AU34</f>
        <v>Leekin</v>
      </c>
      <c r="AV34" s="240">
        <f>'[6]Daily Roster'!$AV34</f>
        <v>0</v>
      </c>
      <c r="AW34" s="240">
        <f>'[6]Daily Roster'!$AW34</f>
        <v>0</v>
      </c>
      <c r="AX34" s="240">
        <f>'[6]Daily Roster'!$AX34</f>
        <v>0</v>
      </c>
      <c r="AY34" s="240">
        <f>'[6]Daily Roster'!$AY34</f>
        <v>0</v>
      </c>
      <c r="AZ34" s="240" t="str">
        <f>'[6]Daily Roster'!$AZ34</f>
        <v>A.Ho</v>
      </c>
      <c r="BA34" s="240">
        <f>'[6]Daily Roster'!$BA34</f>
        <v>0</v>
      </c>
      <c r="BB34" s="240" t="str">
        <f>'[6]Daily Roster'!$BB34</f>
        <v>qq</v>
      </c>
      <c r="BC34" s="240">
        <f>'[6]Daily Roster'!$BC34</f>
        <v>0</v>
      </c>
      <c r="BD34" s="240">
        <f>'[6]Daily Roster'!$BD34</f>
        <v>0</v>
      </c>
      <c r="BE34" s="240">
        <f>'[6]Daily Roster'!$BE34</f>
        <v>0</v>
      </c>
      <c r="BF34" s="240">
        <f>'[6]Daily Roster'!$BF34</f>
        <v>0</v>
      </c>
      <c r="BG34" s="240">
        <f>'[6]Daily Roster'!$BG34</f>
        <v>0</v>
      </c>
      <c r="BH34" s="240">
        <f>'[6]Daily Roster'!$BH34</f>
        <v>0</v>
      </c>
    </row>
    <row r="35" spans="1:60" s="25" customFormat="1" ht="15" x14ac:dyDescent="0.25">
      <c r="A35" s="141">
        <v>43511</v>
      </c>
      <c r="B35" s="142" t="s">
        <v>5</v>
      </c>
      <c r="C35" s="143" t="str">
        <f>'[6]Daily Roster'!$C35</f>
        <v>qq</v>
      </c>
      <c r="D35" s="143" t="str">
        <f>'[6]Daily Roster'!$D35</f>
        <v>qq</v>
      </c>
      <c r="E35" s="143" t="str">
        <f>'[6]Daily Roster'!$E35</f>
        <v>L.Jedwab</v>
      </c>
      <c r="F35" s="143" t="str">
        <f>'[6]Daily Roster'!$F35</f>
        <v>Sylvia</v>
      </c>
      <c r="G35" s="143" t="str">
        <f>'[6]Daily Roster'!$G35</f>
        <v>Mark</v>
      </c>
      <c r="H35" s="143">
        <f>'[6]Daily Roster'!$H35</f>
        <v>0</v>
      </c>
      <c r="I35" s="143" t="str">
        <f>'[6]Daily Roster'!$I35</f>
        <v>qq</v>
      </c>
      <c r="J35" s="143" t="str">
        <f>'[6]Daily Roster'!$J35</f>
        <v>qq</v>
      </c>
      <c r="K35" s="143">
        <f>'[6]Daily Roster'!$K35</f>
        <v>0</v>
      </c>
      <c r="L35" s="143" t="str">
        <f>'[6]Daily Roster'!$L35</f>
        <v>Vineeth</v>
      </c>
      <c r="M35" s="143" t="str">
        <f>'[6]Daily Roster'!$M35</f>
        <v>Brindha</v>
      </c>
      <c r="N35" s="143">
        <f>'[6]Daily Roster'!$N35</f>
        <v>0</v>
      </c>
      <c r="O35" s="143" t="str">
        <f>'[6]Daily Roster'!$O35</f>
        <v>Sam</v>
      </c>
      <c r="P35" s="143" t="str">
        <f>'[6]Daily Roster'!$P35</f>
        <v>qq</v>
      </c>
      <c r="Q35" s="143" t="str">
        <f>'[6]Daily Roster'!$Q35</f>
        <v>Roshny</v>
      </c>
      <c r="R35" s="143" t="str">
        <f>'[6]Daily Roster'!$R35</f>
        <v>Ana</v>
      </c>
      <c r="S35" s="143" t="str">
        <f>'[6]Daily Roster'!$S35</f>
        <v>qq</v>
      </c>
      <c r="T35" s="143" t="str">
        <f>'[6]Daily Roster'!$T35</f>
        <v>qq</v>
      </c>
      <c r="U35" s="143" t="str">
        <f>'[6]Daily Roster'!$U35</f>
        <v>QQ</v>
      </c>
      <c r="V35" s="143" t="str">
        <f>'[6]Daily Roster'!$V35</f>
        <v>qq</v>
      </c>
      <c r="W35" s="143" t="str">
        <f>'[6]Daily Roster'!$W35</f>
        <v>qq</v>
      </c>
      <c r="X35" s="143" t="str">
        <f>'[6]Daily Roster'!$X35</f>
        <v>qq</v>
      </c>
      <c r="Y35" s="143" t="str">
        <f>'[6]Daily Roster'!$Y35</f>
        <v>Phuong</v>
      </c>
      <c r="Z35" s="143" t="str">
        <f>'[6]Daily Roster'!$Z35</f>
        <v>qq</v>
      </c>
      <c r="AA35" s="143" t="str">
        <f>'[6]Daily Roster'!$AA35</f>
        <v>qq</v>
      </c>
      <c r="AB35" s="143" t="str">
        <f>'[6]Daily Roster'!$AB35</f>
        <v>qq</v>
      </c>
      <c r="AC35" s="143" t="str">
        <f>'[6]Daily Roster'!$AC35</f>
        <v>qq</v>
      </c>
      <c r="AD35" s="143">
        <f>'[6]Daily Roster'!$AD35</f>
        <v>0</v>
      </c>
      <c r="AE35" s="143" t="str">
        <f>'[6]Daily Roster'!$AE35</f>
        <v>Lois</v>
      </c>
      <c r="AF35" s="143" t="str">
        <f>'[6]Daily Roster'!$AF35</f>
        <v>qq</v>
      </c>
      <c r="AG35" s="143" t="str">
        <f>'[6]Daily Roster'!$AG35</f>
        <v>Angela</v>
      </c>
      <c r="AH35" s="143" t="str">
        <f>'[6]Daily Roster'!$AH35</f>
        <v>Robert</v>
      </c>
      <c r="AI35" s="143" t="str">
        <f>'[6]Daily Roster'!$AI35</f>
        <v>K.Tiong</v>
      </c>
      <c r="AJ35" s="241" t="str">
        <f>'[6]Daily Roster'!$AJ35</f>
        <v>qq</v>
      </c>
      <c r="AK35" s="241" t="str">
        <f>'[6]Daily Roster'!$AK35</f>
        <v>Berenice</v>
      </c>
      <c r="AL35" s="241" t="str">
        <f>'[6]Daily Roster'!$AL35</f>
        <v>qq</v>
      </c>
      <c r="AM35" s="240" t="str">
        <f>'[6]Daily Roster'!$AM35</f>
        <v>Karishma</v>
      </c>
      <c r="AN35" s="240" t="str">
        <f>'[6]Daily Roster'!$AN35</f>
        <v>qq</v>
      </c>
      <c r="AO35" s="240" t="str">
        <f>'[6]Daily Roster'!$AO35</f>
        <v>Huda</v>
      </c>
      <c r="AP35" s="240" t="str">
        <f>'[6]Daily Roster'!$AP35</f>
        <v>qq</v>
      </c>
      <c r="AQ35" s="240" t="str">
        <f>'[6]Daily Roster'!$AQ35</f>
        <v>qq</v>
      </c>
      <c r="AR35" s="240" t="str">
        <f>'[6]Daily Roster'!$AR35</f>
        <v>qq</v>
      </c>
      <c r="AS35" s="240" t="str">
        <f>'[6]Daily Roster'!$AS35</f>
        <v>qq</v>
      </c>
      <c r="AT35" s="240" t="str">
        <f>'[6]Daily Roster'!$AT35</f>
        <v>qq</v>
      </c>
      <c r="AU35" s="240" t="str">
        <f>'[6]Daily Roster'!$AU35</f>
        <v>Leekin</v>
      </c>
      <c r="AV35" s="240">
        <f>'[6]Daily Roster'!$AV35</f>
        <v>0</v>
      </c>
      <c r="AW35" s="240" t="str">
        <f>'[6]Daily Roster'!$AW35</f>
        <v>A.Tey</v>
      </c>
      <c r="AX35" s="240">
        <f>'[6]Daily Roster'!$AX35</f>
        <v>0</v>
      </c>
      <c r="AY35" s="240">
        <f>'[6]Daily Roster'!$AY35</f>
        <v>0</v>
      </c>
      <c r="AZ35" s="240" t="str">
        <f>'[6]Daily Roster'!$AZ35</f>
        <v>A.Ho</v>
      </c>
      <c r="BA35" s="240">
        <f>'[6]Daily Roster'!$BA35</f>
        <v>0</v>
      </c>
      <c r="BB35" s="240" t="str">
        <f>'[6]Daily Roster'!$BB35</f>
        <v>qq</v>
      </c>
      <c r="BC35" s="240">
        <f>'[6]Daily Roster'!$BC35</f>
        <v>0</v>
      </c>
      <c r="BD35" s="240">
        <f>'[6]Daily Roster'!$BD35</f>
        <v>0</v>
      </c>
      <c r="BE35" s="240">
        <f>'[6]Daily Roster'!$BE35</f>
        <v>0</v>
      </c>
      <c r="BF35" s="240">
        <f>'[6]Daily Roster'!$BF35</f>
        <v>0</v>
      </c>
      <c r="BG35" s="240">
        <f>'[6]Daily Roster'!$BG35</f>
        <v>0</v>
      </c>
      <c r="BH35" s="240">
        <f>'[6]Daily Roster'!$BH35</f>
        <v>0</v>
      </c>
    </row>
    <row r="36" spans="1:60" s="25" customFormat="1" ht="15" x14ac:dyDescent="0.25">
      <c r="A36" s="141">
        <v>43514</v>
      </c>
      <c r="B36" s="142" t="s">
        <v>1</v>
      </c>
      <c r="C36" s="143" t="str">
        <f>'[6]Daily Roster'!$C36</f>
        <v>qq</v>
      </c>
      <c r="D36" s="143" t="str">
        <f>'[6]Daily Roster'!$D36</f>
        <v>Kosta</v>
      </c>
      <c r="E36" s="143">
        <f>'[6]Daily Roster'!$E36</f>
        <v>0</v>
      </c>
      <c r="F36" s="143" t="str">
        <f>'[6]Daily Roster'!$F36</f>
        <v>qq</v>
      </c>
      <c r="G36" s="143" t="str">
        <f>'[6]Daily Roster'!$G36</f>
        <v>Victoria</v>
      </c>
      <c r="H36" s="143" t="str">
        <f>'[6]Daily Roster'!$H36</f>
        <v>MichaelL</v>
      </c>
      <c r="I36" s="143" t="str">
        <f>'[6]Daily Roster'!$I36</f>
        <v>Phuong</v>
      </c>
      <c r="J36" s="143" t="str">
        <f>'[6]Daily Roster'!$J36</f>
        <v>Arthur</v>
      </c>
      <c r="K36" s="143">
        <f>'[6]Daily Roster'!$K36</f>
        <v>0</v>
      </c>
      <c r="L36" s="143" t="str">
        <f>'[6]Daily Roster'!$L36</f>
        <v>Nadi</v>
      </c>
      <c r="M36" s="143">
        <f>'[6]Daily Roster'!$M36</f>
        <v>0</v>
      </c>
      <c r="N36" s="143">
        <f>'[6]Daily Roster'!$N36</f>
        <v>0</v>
      </c>
      <c r="O36" s="143" t="str">
        <f>'[6]Daily Roster'!$O36</f>
        <v>qq</v>
      </c>
      <c r="P36" s="143" t="str">
        <f>'[6]Daily Roster'!$P36</f>
        <v>qq</v>
      </c>
      <c r="Q36" s="143">
        <f>'[6]Daily Roster'!$Q36</f>
        <v>0</v>
      </c>
      <c r="R36" s="143" t="str">
        <f>'[6]Daily Roster'!$R36</f>
        <v>qq</v>
      </c>
      <c r="S36" s="143" t="str">
        <f>'[6]Daily Roster'!$S36</f>
        <v>Lauren</v>
      </c>
      <c r="T36" s="143" t="str">
        <f>'[6]Daily Roster'!$T36</f>
        <v>Jesslyn</v>
      </c>
      <c r="U36" s="143" t="str">
        <f>'[6]Daily Roster'!$U36</f>
        <v>Edward</v>
      </c>
      <c r="V36" s="143" t="str">
        <f>'[6]Daily Roster'!$V36</f>
        <v>qq</v>
      </c>
      <c r="W36" s="143" t="str">
        <f>'[6]Daily Roster'!$W36</f>
        <v>qq</v>
      </c>
      <c r="X36" s="143" t="str">
        <f>'[6]Daily Roster'!$X36</f>
        <v>qq</v>
      </c>
      <c r="Y36" s="143" t="str">
        <f>'[6]Daily Roster'!$Y36</f>
        <v>qq</v>
      </c>
      <c r="Z36" s="143" t="str">
        <f>'[6]Daily Roster'!$Z36</f>
        <v>qq</v>
      </c>
      <c r="AA36" s="143" t="str">
        <f>'[6]Daily Roster'!$AA36</f>
        <v>Vineeth</v>
      </c>
      <c r="AB36" s="143" t="str">
        <f>'[6]Daily Roster'!$AB36</f>
        <v>S.McPhee</v>
      </c>
      <c r="AC36" s="143" t="str">
        <f>'[6]Daily Roster'!$AC36</f>
        <v>April</v>
      </c>
      <c r="AD36" s="143">
        <f>'[6]Daily Roster'!$AD36</f>
        <v>0</v>
      </c>
      <c r="AE36" s="143" t="str">
        <f>'[6]Daily Roster'!$AE36</f>
        <v>qq</v>
      </c>
      <c r="AF36" s="143" t="str">
        <f>'[6]Daily Roster'!$AF36</f>
        <v>M.Tang</v>
      </c>
      <c r="AG36" s="143" t="str">
        <f>'[6]Daily Roster'!$AG36</f>
        <v>V.Hill</v>
      </c>
      <c r="AH36" s="143" t="str">
        <f>'[6]Daily Roster'!$AH36</f>
        <v>Robert</v>
      </c>
      <c r="AI36" s="143" t="str">
        <f>'[6]Daily Roster'!$AI36</f>
        <v>qq</v>
      </c>
      <c r="AJ36" s="241" t="str">
        <f>'[6]Daily Roster'!$AJ36</f>
        <v>qq</v>
      </c>
      <c r="AK36" s="241" t="str">
        <f>'[6]Daily Roster'!$AK36</f>
        <v>qq</v>
      </c>
      <c r="AL36" s="241" t="str">
        <f>'[6]Daily Roster'!$AL36</f>
        <v>L.Jedwab</v>
      </c>
      <c r="AM36" s="240" t="str">
        <f>'[6]Daily Roster'!$AM36</f>
        <v>Karishma</v>
      </c>
      <c r="AN36" s="240" t="str">
        <f>'[6]Daily Roster'!$AN36</f>
        <v>qq</v>
      </c>
      <c r="AO36" s="240" t="str">
        <f>'[6]Daily Roster'!$AO36</f>
        <v>Huda</v>
      </c>
      <c r="AP36" s="240" t="str">
        <f>'[6]Daily Roster'!$AP36</f>
        <v>qq</v>
      </c>
      <c r="AQ36" s="240" t="str">
        <f>'[6]Daily Roster'!$AQ36</f>
        <v>qq</v>
      </c>
      <c r="AR36" s="240" t="str">
        <f>'[6]Daily Roster'!$AR36</f>
        <v>qq</v>
      </c>
      <c r="AS36" s="240" t="str">
        <f>'[6]Daily Roster'!$AS36</f>
        <v>Shirley</v>
      </c>
      <c r="AT36" s="240" t="str">
        <f>'[6]Daily Roster'!$AT36</f>
        <v>qq</v>
      </c>
      <c r="AU36" s="240" t="str">
        <f>'[6]Daily Roster'!$AU36</f>
        <v>Leekin</v>
      </c>
      <c r="AV36" s="240">
        <f>'[6]Daily Roster'!$AV36</f>
        <v>0</v>
      </c>
      <c r="AW36" s="240" t="str">
        <f>'[6]Daily Roster'!$AW36</f>
        <v>Diana</v>
      </c>
      <c r="AX36" s="240">
        <f>'[6]Daily Roster'!$AX36</f>
        <v>0</v>
      </c>
      <c r="AY36" s="240">
        <f>'[6]Daily Roster'!$AY36</f>
        <v>0</v>
      </c>
      <c r="AZ36" s="240" t="str">
        <f>'[6]Daily Roster'!$AZ36</f>
        <v>A.Ho</v>
      </c>
      <c r="BA36" s="240">
        <f>'[6]Daily Roster'!$BA36</f>
        <v>0</v>
      </c>
      <c r="BB36" s="240">
        <f>'[6]Daily Roster'!$BB36</f>
        <v>0</v>
      </c>
      <c r="BC36" s="240">
        <f>'[6]Daily Roster'!$BC36</f>
        <v>0</v>
      </c>
      <c r="BD36" s="240">
        <f>'[6]Daily Roster'!$BD36</f>
        <v>0</v>
      </c>
      <c r="BE36" s="240">
        <f>'[6]Daily Roster'!$BE36</f>
        <v>0</v>
      </c>
      <c r="BF36" s="240">
        <f>'[6]Daily Roster'!$BF36</f>
        <v>0</v>
      </c>
      <c r="BG36" s="240">
        <f>'[6]Daily Roster'!$BG36</f>
        <v>0</v>
      </c>
      <c r="BH36" s="240">
        <f>'[6]Daily Roster'!$BH36</f>
        <v>0</v>
      </c>
    </row>
    <row r="37" spans="1:60" s="25" customFormat="1" ht="15" x14ac:dyDescent="0.25">
      <c r="A37" s="141">
        <v>43515</v>
      </c>
      <c r="B37" s="142" t="s">
        <v>2</v>
      </c>
      <c r="C37" s="143" t="str">
        <f>'[6]Daily Roster'!$C37</f>
        <v>S.Thevalingam</v>
      </c>
      <c r="D37" s="143" t="str">
        <f>'[6]Daily Roster'!$D37</f>
        <v>Kosta</v>
      </c>
      <c r="E37" s="143">
        <f>'[6]Daily Roster'!$E37</f>
        <v>0</v>
      </c>
      <c r="F37" s="143" t="str">
        <f>'[6]Daily Roster'!$F37</f>
        <v>qq</v>
      </c>
      <c r="G37" s="143" t="str">
        <f>'[6]Daily Roster'!$G37</f>
        <v>qq</v>
      </c>
      <c r="H37" s="143">
        <f>'[6]Daily Roster'!$H37</f>
        <v>0</v>
      </c>
      <c r="I37" s="143" t="str">
        <f>'[6]Daily Roster'!$I37</f>
        <v>qq</v>
      </c>
      <c r="J37" s="143" t="str">
        <f>'[6]Daily Roster'!$J37</f>
        <v>qq</v>
      </c>
      <c r="K37" s="143">
        <f>'[6]Daily Roster'!$K37</f>
        <v>0</v>
      </c>
      <c r="L37" s="143" t="str">
        <f>'[6]Daily Roster'!$L37</f>
        <v>qq</v>
      </c>
      <c r="M37" s="143">
        <f>'[6]Daily Roster'!$M37</f>
        <v>0</v>
      </c>
      <c r="N37" s="143">
        <f>'[6]Daily Roster'!$N37</f>
        <v>0</v>
      </c>
      <c r="O37" s="143" t="str">
        <f>'[6]Daily Roster'!$O37</f>
        <v>qq</v>
      </c>
      <c r="P37" s="143" t="str">
        <f>'[6]Daily Roster'!$P37</f>
        <v>J.Parkinson</v>
      </c>
      <c r="Q37" s="143">
        <f>'[6]Daily Roster'!$Q37</f>
        <v>0</v>
      </c>
      <c r="R37" s="143" t="str">
        <f>'[6]Daily Roster'!$R37</f>
        <v>qq</v>
      </c>
      <c r="S37" s="143" t="str">
        <f>'[6]Daily Roster'!$S37</f>
        <v>Nha</v>
      </c>
      <c r="T37" s="143" t="str">
        <f>'[6]Daily Roster'!$T37</f>
        <v>Tinh</v>
      </c>
      <c r="U37" s="143" t="str">
        <f>'[6]Daily Roster'!$U37</f>
        <v>QQ</v>
      </c>
      <c r="V37" s="143" t="str">
        <f>'[6]Daily Roster'!$V37</f>
        <v>Idile</v>
      </c>
      <c r="W37" s="143" t="str">
        <f>'[6]Daily Roster'!$W37</f>
        <v>qq</v>
      </c>
      <c r="X37" s="143" t="str">
        <f>'[6]Daily Roster'!$X37</f>
        <v>qq</v>
      </c>
      <c r="Y37" s="143" t="str">
        <f>'[6]Daily Roster'!$Y37</f>
        <v>qq</v>
      </c>
      <c r="Z37" s="143" t="str">
        <f>'[6]Daily Roster'!$Z37</f>
        <v>Fiona</v>
      </c>
      <c r="AA37" s="143" t="str">
        <f>'[6]Daily Roster'!$AA37</f>
        <v>Vineeth</v>
      </c>
      <c r="AB37" s="143" t="str">
        <f>'[6]Daily Roster'!$AB37</f>
        <v>S.McPhee</v>
      </c>
      <c r="AC37" s="143" t="str">
        <f>'[6]Daily Roster'!$AC37</f>
        <v>April</v>
      </c>
      <c r="AD37" s="143">
        <f>'[6]Daily Roster'!$AD37</f>
        <v>0</v>
      </c>
      <c r="AE37" s="143" t="str">
        <f>'[6]Daily Roster'!$AE37</f>
        <v>qq</v>
      </c>
      <c r="AF37" s="143" t="str">
        <f>'[6]Daily Roster'!$AF37</f>
        <v>qq</v>
      </c>
      <c r="AG37" s="143" t="str">
        <f>'[6]Daily Roster'!$AG37</f>
        <v>V.Hill</v>
      </c>
      <c r="AH37" s="143" t="str">
        <f>'[6]Daily Roster'!$AH37</f>
        <v>Robert</v>
      </c>
      <c r="AI37" s="143" t="str">
        <f>'[6]Daily Roster'!$AI37</f>
        <v>qq</v>
      </c>
      <c r="AJ37" s="241" t="str">
        <f>'[6]Daily Roster'!$AJ37</f>
        <v>Vivienne</v>
      </c>
      <c r="AK37" s="241" t="str">
        <f>'[6]Daily Roster'!$AK37</f>
        <v>qq</v>
      </c>
      <c r="AL37" s="241" t="str">
        <f>'[6]Daily Roster'!$AL37</f>
        <v>qq</v>
      </c>
      <c r="AM37" s="240" t="str">
        <f>'[6]Daily Roster'!$AM37</f>
        <v>Karishma</v>
      </c>
      <c r="AN37" s="240" t="str">
        <f>'[6]Daily Roster'!$AN37</f>
        <v>qq</v>
      </c>
      <c r="AO37" s="240" t="str">
        <f>'[6]Daily Roster'!$AO37</f>
        <v>Huda</v>
      </c>
      <c r="AP37" s="240" t="str">
        <f>'[6]Daily Roster'!$AP37</f>
        <v>qq</v>
      </c>
      <c r="AQ37" s="240" t="str">
        <f>'[6]Daily Roster'!$AQ37</f>
        <v>qq</v>
      </c>
      <c r="AR37" s="240" t="str">
        <f>'[6]Daily Roster'!$AR37</f>
        <v>qq</v>
      </c>
      <c r="AS37" s="240" t="str">
        <f>'[6]Daily Roster'!$AS37</f>
        <v>qq</v>
      </c>
      <c r="AT37" s="240" t="str">
        <f>'[6]Daily Roster'!$AT37</f>
        <v>qq</v>
      </c>
      <c r="AU37" s="240" t="str">
        <f>'[6]Daily Roster'!$AU37</f>
        <v>Leekin</v>
      </c>
      <c r="AV37" s="240">
        <f>'[6]Daily Roster'!$AV37</f>
        <v>0</v>
      </c>
      <c r="AW37" s="240" t="str">
        <f>'[6]Daily Roster'!$AW37</f>
        <v>Diana</v>
      </c>
      <c r="AX37" s="240">
        <f>'[6]Daily Roster'!$AX37</f>
        <v>0</v>
      </c>
      <c r="AY37" s="240">
        <f>'[6]Daily Roster'!$AY37</f>
        <v>0</v>
      </c>
      <c r="AZ37" s="240" t="str">
        <f>'[6]Daily Roster'!$AZ37</f>
        <v>A.Ho</v>
      </c>
      <c r="BA37" s="240">
        <f>'[6]Daily Roster'!$BA37</f>
        <v>0</v>
      </c>
      <c r="BB37" s="240">
        <f>'[6]Daily Roster'!$BB37</f>
        <v>0</v>
      </c>
      <c r="BC37" s="240">
        <f>'[6]Daily Roster'!$BC37</f>
        <v>0</v>
      </c>
      <c r="BD37" s="240">
        <f>'[6]Daily Roster'!$BD37</f>
        <v>0</v>
      </c>
      <c r="BE37" s="240">
        <f>'[6]Daily Roster'!$BE37</f>
        <v>0</v>
      </c>
      <c r="BF37" s="240">
        <f>'[6]Daily Roster'!$BF37</f>
        <v>0</v>
      </c>
      <c r="BG37" s="240">
        <f>'[6]Daily Roster'!$BG37</f>
        <v>0</v>
      </c>
      <c r="BH37" s="240">
        <f>'[6]Daily Roster'!$BH37</f>
        <v>0</v>
      </c>
    </row>
    <row r="38" spans="1:60" s="25" customFormat="1" ht="15" x14ac:dyDescent="0.25">
      <c r="A38" s="141">
        <v>43516</v>
      </c>
      <c r="B38" s="142" t="s">
        <v>3</v>
      </c>
      <c r="C38" s="143" t="str">
        <f>'[6]Daily Roster'!$C38</f>
        <v>qq</v>
      </c>
      <c r="D38" s="143" t="str">
        <f>'[6]Daily Roster'!$D38</f>
        <v>V.Mai</v>
      </c>
      <c r="E38" s="143" t="str">
        <f>'[6]Daily Roster'!$E38</f>
        <v>A.Alex, April</v>
      </c>
      <c r="F38" s="143" t="str">
        <f>'[6]Daily Roster'!$F38</f>
        <v>Stephanie</v>
      </c>
      <c r="G38" s="143" t="str">
        <f>'[6]Daily Roster'!$G38</f>
        <v>A.Tran</v>
      </c>
      <c r="H38" s="143">
        <f>'[6]Daily Roster'!$H38</f>
        <v>0</v>
      </c>
      <c r="I38" s="143" t="str">
        <f>'[6]Daily Roster'!$I38</f>
        <v>qq</v>
      </c>
      <c r="J38" s="143" t="str">
        <f>'[6]Daily Roster'!$J38</f>
        <v>qq</v>
      </c>
      <c r="K38" s="143">
        <f>'[6]Daily Roster'!$K38</f>
        <v>0</v>
      </c>
      <c r="L38" s="143" t="str">
        <f>'[6]Daily Roster'!$L38</f>
        <v>qq</v>
      </c>
      <c r="M38" s="143">
        <f>'[6]Daily Roster'!$M38</f>
        <v>0</v>
      </c>
      <c r="N38" s="143">
        <f>'[6]Daily Roster'!$N38</f>
        <v>0</v>
      </c>
      <c r="O38" s="143" t="str">
        <f>'[6]Daily Roster'!$O38</f>
        <v>qq</v>
      </c>
      <c r="P38" s="143" t="str">
        <f>'[6]Daily Roster'!$P38</f>
        <v>qq</v>
      </c>
      <c r="Q38" s="143" t="str">
        <f>'[6]Daily Roster'!$Q38</f>
        <v>Nha</v>
      </c>
      <c r="R38" s="143" t="str">
        <f>'[6]Daily Roster'!$R38</f>
        <v>qq</v>
      </c>
      <c r="S38" s="143" t="str">
        <f>'[6]Daily Roster'!$S38</f>
        <v>qq</v>
      </c>
      <c r="T38" s="143" t="str">
        <f>'[6]Daily Roster'!$T38</f>
        <v>qq</v>
      </c>
      <c r="U38" s="143" t="str">
        <f>'[6]Daily Roster'!$U38</f>
        <v>QQ</v>
      </c>
      <c r="V38" s="143" t="str">
        <f>'[6]Daily Roster'!$V38</f>
        <v>qq</v>
      </c>
      <c r="W38" s="143" t="str">
        <f>'[6]Daily Roster'!$W38</f>
        <v>qq</v>
      </c>
      <c r="X38" s="143" t="str">
        <f>'[6]Daily Roster'!$X38</f>
        <v>qq</v>
      </c>
      <c r="Y38" s="143" t="str">
        <f>'[6]Daily Roster'!$Y38</f>
        <v>qq</v>
      </c>
      <c r="Z38" s="143" t="str">
        <f>'[6]Daily Roster'!$Z38</f>
        <v>Fiona</v>
      </c>
      <c r="AA38" s="143" t="str">
        <f>'[6]Daily Roster'!$AA38</f>
        <v>Vineeth</v>
      </c>
      <c r="AB38" s="143" t="str">
        <f>'[6]Daily Roster'!$AB38</f>
        <v>S.McPhee</v>
      </c>
      <c r="AC38" s="143" t="str">
        <f>'[6]Daily Roster'!$AC38</f>
        <v>M.Hanna</v>
      </c>
      <c r="AD38" s="143">
        <f>'[6]Daily Roster'!$AD38</f>
        <v>0</v>
      </c>
      <c r="AE38" s="143" t="str">
        <f>'[6]Daily Roster'!$AE38</f>
        <v>qq</v>
      </c>
      <c r="AF38" s="143" t="str">
        <f>'[6]Daily Roster'!$AF38</f>
        <v>M.Tang</v>
      </c>
      <c r="AG38" s="143" t="str">
        <f>'[6]Daily Roster'!$AG38</f>
        <v>V.Hill</v>
      </c>
      <c r="AH38" s="143" t="str">
        <f>'[6]Daily Roster'!$AH38</f>
        <v>Robert</v>
      </c>
      <c r="AI38" s="143" t="str">
        <f>'[6]Daily Roster'!$AI38</f>
        <v>qq</v>
      </c>
      <c r="AJ38" s="241" t="str">
        <f>'[6]Daily Roster'!$AJ38</f>
        <v>qq</v>
      </c>
      <c r="AK38" s="241" t="str">
        <f>'[6]Daily Roster'!$AK38</f>
        <v>qq</v>
      </c>
      <c r="AL38" s="241" t="str">
        <f>'[6]Daily Roster'!$AL38</f>
        <v>qq</v>
      </c>
      <c r="AM38" s="240" t="str">
        <f>'[6]Daily Roster'!$AM38</f>
        <v>Karishma</v>
      </c>
      <c r="AN38" s="240" t="str">
        <f>'[6]Daily Roster'!$AN38</f>
        <v>qq</v>
      </c>
      <c r="AO38" s="240" t="str">
        <f>'[6]Daily Roster'!$AO38</f>
        <v>Huda</v>
      </c>
      <c r="AP38" s="240" t="str">
        <f>'[6]Daily Roster'!$AP38</f>
        <v>qq</v>
      </c>
      <c r="AQ38" s="240" t="str">
        <f>'[6]Daily Roster'!$AQ38</f>
        <v>qq</v>
      </c>
      <c r="AR38" s="240" t="str">
        <f>'[6]Daily Roster'!$AR38</f>
        <v>qq</v>
      </c>
      <c r="AS38" s="240" t="str">
        <f>'[6]Daily Roster'!$AS38</f>
        <v>qq</v>
      </c>
      <c r="AT38" s="240" t="str">
        <f>'[6]Daily Roster'!$AT38</f>
        <v>qq</v>
      </c>
      <c r="AU38" s="240" t="str">
        <f>'[6]Daily Roster'!$AU38</f>
        <v>Leekin</v>
      </c>
      <c r="AV38" s="240">
        <f>'[6]Daily Roster'!$AV38</f>
        <v>0</v>
      </c>
      <c r="AW38" s="240" t="str">
        <f>'[6]Daily Roster'!$AW38</f>
        <v>Diana</v>
      </c>
      <c r="AX38" s="240">
        <f>'[6]Daily Roster'!$AX38</f>
        <v>0</v>
      </c>
      <c r="AY38" s="240">
        <f>'[6]Daily Roster'!$AY38</f>
        <v>0</v>
      </c>
      <c r="AZ38" s="240" t="str">
        <f>'[6]Daily Roster'!$AZ38</f>
        <v>A.Ho</v>
      </c>
      <c r="BA38" s="240">
        <f>'[6]Daily Roster'!$BA38</f>
        <v>0</v>
      </c>
      <c r="BB38" s="240" t="str">
        <f>'[6]Daily Roster'!$BB38</f>
        <v>G.Wang</v>
      </c>
      <c r="BC38" s="240">
        <f>'[6]Daily Roster'!$BC38</f>
        <v>0</v>
      </c>
      <c r="BD38" s="240">
        <f>'[6]Daily Roster'!$BD38</f>
        <v>0</v>
      </c>
      <c r="BE38" s="240">
        <f>'[6]Daily Roster'!$BE38</f>
        <v>0</v>
      </c>
      <c r="BF38" s="240">
        <f>'[6]Daily Roster'!$BF38</f>
        <v>0</v>
      </c>
      <c r="BG38" s="240">
        <f>'[6]Daily Roster'!$BG38</f>
        <v>0</v>
      </c>
      <c r="BH38" s="240">
        <f>'[6]Daily Roster'!$BH38</f>
        <v>0</v>
      </c>
    </row>
    <row r="39" spans="1:60" s="25" customFormat="1" ht="15" x14ac:dyDescent="0.25">
      <c r="A39" s="141">
        <v>43517</v>
      </c>
      <c r="B39" s="142" t="s">
        <v>4</v>
      </c>
      <c r="C39" s="143" t="str">
        <f>'[6]Daily Roster'!$C39</f>
        <v>A.Truong</v>
      </c>
      <c r="D39" s="143" t="str">
        <f>'[6]Daily Roster'!$D39</f>
        <v>qq</v>
      </c>
      <c r="E39" s="143">
        <f>'[6]Daily Roster'!$E39</f>
        <v>0</v>
      </c>
      <c r="F39" s="143" t="str">
        <f>'[6]Daily Roster'!$F39</f>
        <v>Tatyana</v>
      </c>
      <c r="G39" s="143" t="str">
        <f>'[6]Daily Roster'!$G39</f>
        <v>NO ADO</v>
      </c>
      <c r="H39" s="143">
        <f>'[6]Daily Roster'!$H39</f>
        <v>0</v>
      </c>
      <c r="I39" s="143" t="str">
        <f>'[6]Daily Roster'!$I39</f>
        <v>qq</v>
      </c>
      <c r="J39" s="143" t="str">
        <f>'[6]Daily Roster'!$J39</f>
        <v>qq</v>
      </c>
      <c r="K39" s="143">
        <f>'[6]Daily Roster'!$K39</f>
        <v>0</v>
      </c>
      <c r="L39" s="143" t="str">
        <f>'[6]Daily Roster'!$L39</f>
        <v>J.Drummond</v>
      </c>
      <c r="M39" s="143">
        <f>'[6]Daily Roster'!$M39</f>
        <v>0</v>
      </c>
      <c r="N39" s="143">
        <f>'[6]Daily Roster'!$N39</f>
        <v>0</v>
      </c>
      <c r="O39" s="143" t="str">
        <f>'[6]Daily Roster'!$O39</f>
        <v>K.Chin</v>
      </c>
      <c r="P39" s="143">
        <f>'[6]Daily Roster'!$P39</f>
        <v>0</v>
      </c>
      <c r="Q39" s="143" t="str">
        <f>'[6]Daily Roster'!$Q39</f>
        <v>qq</v>
      </c>
      <c r="R39" s="143" t="str">
        <f>'[6]Daily Roster'!$R39</f>
        <v>qq</v>
      </c>
      <c r="S39" s="143" t="str">
        <f>'[6]Daily Roster'!$S39</f>
        <v>qq</v>
      </c>
      <c r="T39" s="143" t="str">
        <f>'[6]Daily Roster'!$T39</f>
        <v>qq</v>
      </c>
      <c r="U39" s="143" t="str">
        <f>'[6]Daily Roster'!$U39</f>
        <v>QQ</v>
      </c>
      <c r="V39" s="143" t="str">
        <f>'[6]Daily Roster'!$V39</f>
        <v>qq</v>
      </c>
      <c r="W39" s="143" t="str">
        <f>'[6]Daily Roster'!$W39</f>
        <v>qq</v>
      </c>
      <c r="X39" s="143" t="str">
        <f>'[6]Daily Roster'!$X39</f>
        <v>qq</v>
      </c>
      <c r="Y39" s="143" t="str">
        <f>'[6]Daily Roster'!$Y39</f>
        <v>qq</v>
      </c>
      <c r="Z39" s="143" t="str">
        <f>'[6]Daily Roster'!$Z39</f>
        <v>qq</v>
      </c>
      <c r="AA39" s="143" t="str">
        <f>'[6]Daily Roster'!$AA39</f>
        <v>Vineeth</v>
      </c>
      <c r="AB39" s="143" t="str">
        <f>'[6]Daily Roster'!$AB39</f>
        <v>S.McPhee</v>
      </c>
      <c r="AC39" s="143" t="str">
        <f>'[6]Daily Roster'!$AC39</f>
        <v>Li-Ling&gt;1pm</v>
      </c>
      <c r="AD39" s="143">
        <f>'[6]Daily Roster'!$AD39</f>
        <v>0</v>
      </c>
      <c r="AE39" s="143" t="str">
        <f>'[6]Daily Roster'!$AE39</f>
        <v>qq</v>
      </c>
      <c r="AF39" s="143" t="str">
        <f>'[6]Daily Roster'!$AF39</f>
        <v>M.Tang</v>
      </c>
      <c r="AG39" s="143" t="str">
        <f>'[6]Daily Roster'!$AG39</f>
        <v>V.Hill</v>
      </c>
      <c r="AH39" s="143" t="str">
        <f>'[6]Daily Roster'!$AH39</f>
        <v>Robert</v>
      </c>
      <c r="AI39" s="143" t="str">
        <f>'[6]Daily Roster'!$AI39</f>
        <v>qq</v>
      </c>
      <c r="AJ39" s="241" t="str">
        <f>'[6]Daily Roster'!$AJ39</f>
        <v>Vivienne</v>
      </c>
      <c r="AK39" s="241" t="str">
        <f>'[6]Daily Roster'!$AK39</f>
        <v>qq</v>
      </c>
      <c r="AL39" s="241" t="str">
        <f>'[6]Daily Roster'!$AL39</f>
        <v>qq</v>
      </c>
      <c r="AM39" s="240" t="str">
        <f>'[6]Daily Roster'!$AM39</f>
        <v>Karishma</v>
      </c>
      <c r="AN39" s="240" t="str">
        <f>'[6]Daily Roster'!$AN39</f>
        <v>qq</v>
      </c>
      <c r="AO39" s="240" t="str">
        <f>'[6]Daily Roster'!$AO39</f>
        <v>Huda</v>
      </c>
      <c r="AP39" s="240" t="str">
        <f>'[6]Daily Roster'!$AP39</f>
        <v>qq</v>
      </c>
      <c r="AQ39" s="240" t="str">
        <f>'[6]Daily Roster'!$AQ39</f>
        <v>qq</v>
      </c>
      <c r="AR39" s="240" t="str">
        <f>'[6]Daily Roster'!$AR39</f>
        <v>qq</v>
      </c>
      <c r="AS39" s="240" t="str">
        <f>'[6]Daily Roster'!$AS39</f>
        <v>qq</v>
      </c>
      <c r="AT39" s="240" t="str">
        <f>'[6]Daily Roster'!$AT39</f>
        <v>qq</v>
      </c>
      <c r="AU39" s="240" t="str">
        <f>'[6]Daily Roster'!$AU39</f>
        <v>Leekin</v>
      </c>
      <c r="AV39" s="240">
        <f>'[6]Daily Roster'!$AV39</f>
        <v>0</v>
      </c>
      <c r="AW39" s="240" t="str">
        <f>'[6]Daily Roster'!$AW39</f>
        <v>Diana</v>
      </c>
      <c r="AX39" s="240">
        <f>'[6]Daily Roster'!$AX39</f>
        <v>0</v>
      </c>
      <c r="AY39" s="240" t="str">
        <f>'[6]Daily Roster'!$AY39</f>
        <v>Phuong</v>
      </c>
      <c r="AZ39" s="240" t="str">
        <f>'[6]Daily Roster'!$AZ39</f>
        <v>A.Ho</v>
      </c>
      <c r="BA39" s="240">
        <f>'[6]Daily Roster'!$BA39</f>
        <v>0</v>
      </c>
      <c r="BB39" s="240" t="str">
        <f>'[6]Daily Roster'!$BB39</f>
        <v>Stephanie, V.Koo</v>
      </c>
      <c r="BC39" s="240" t="str">
        <f>'[6]Daily Roster'!$BC39</f>
        <v>Amelia, Noor, Tatyana</v>
      </c>
      <c r="BD39" s="240">
        <f>'[6]Daily Roster'!$BD39</f>
        <v>0</v>
      </c>
      <c r="BE39" s="240">
        <f>'[6]Daily Roster'!$BE39</f>
        <v>0</v>
      </c>
      <c r="BF39" s="240">
        <f>'[6]Daily Roster'!$BF39</f>
        <v>0</v>
      </c>
      <c r="BG39" s="240">
        <f>'[6]Daily Roster'!$BG39</f>
        <v>0</v>
      </c>
      <c r="BH39" s="240">
        <f>'[6]Daily Roster'!$BH39</f>
        <v>0</v>
      </c>
    </row>
    <row r="40" spans="1:60" s="25" customFormat="1" ht="15" x14ac:dyDescent="0.25">
      <c r="A40" s="141">
        <v>43518</v>
      </c>
      <c r="B40" s="142" t="s">
        <v>5</v>
      </c>
      <c r="C40" s="143" t="str">
        <f>'[6]Daily Roster'!$C40</f>
        <v>qq</v>
      </c>
      <c r="D40" s="143" t="str">
        <f>'[6]Daily Roster'!$D40</f>
        <v>qq</v>
      </c>
      <c r="E40" s="143">
        <f>'[6]Daily Roster'!$E40</f>
        <v>0</v>
      </c>
      <c r="F40" s="143" t="str">
        <f>'[6]Daily Roster'!$F40</f>
        <v>Stephanie</v>
      </c>
      <c r="G40" s="143" t="str">
        <f>'[6]Daily Roster'!$G40</f>
        <v>NO ADO</v>
      </c>
      <c r="H40" s="143">
        <f>'[6]Daily Roster'!$H40</f>
        <v>0</v>
      </c>
      <c r="I40" s="143" t="str">
        <f>'[6]Daily Roster'!$I40</f>
        <v>Dalia</v>
      </c>
      <c r="J40" s="143" t="str">
        <f>'[6]Daily Roster'!$J40</f>
        <v>qq</v>
      </c>
      <c r="K40" s="143">
        <f>'[6]Daily Roster'!$K40</f>
        <v>0</v>
      </c>
      <c r="L40" s="143" t="str">
        <f>'[6]Daily Roster'!$L40</f>
        <v>Obaid</v>
      </c>
      <c r="M40" s="143" t="str">
        <f>'[6]Daily Roster'!$M40</f>
        <v>Tatyana</v>
      </c>
      <c r="N40" s="143">
        <f>'[6]Daily Roster'!$N40</f>
        <v>0</v>
      </c>
      <c r="O40" s="143" t="str">
        <f>'[6]Daily Roster'!$O40</f>
        <v>K.Chin</v>
      </c>
      <c r="P40" s="143" t="str">
        <f>'[6]Daily Roster'!$P40</f>
        <v>qq</v>
      </c>
      <c r="Q40" s="143">
        <f>'[6]Daily Roster'!$Q40</f>
        <v>0</v>
      </c>
      <c r="R40" s="143" t="str">
        <f>'[6]Daily Roster'!$R40</f>
        <v>qq</v>
      </c>
      <c r="S40" s="143" t="str">
        <f>'[6]Daily Roster'!$S40</f>
        <v>qq</v>
      </c>
      <c r="T40" s="143" t="str">
        <f>'[6]Daily Roster'!$T40</f>
        <v>qq</v>
      </c>
      <c r="U40" s="143" t="str">
        <f>'[6]Daily Roster'!$U40</f>
        <v>QQ</v>
      </c>
      <c r="V40" s="143" t="str">
        <f>'[6]Daily Roster'!$V40</f>
        <v>qq</v>
      </c>
      <c r="W40" s="143" t="str">
        <f>'[6]Daily Roster'!$W40</f>
        <v>qq</v>
      </c>
      <c r="X40" s="143" t="str">
        <f>'[6]Daily Roster'!$X40</f>
        <v>qq</v>
      </c>
      <c r="Y40" s="143" t="str">
        <f>'[6]Daily Roster'!$Y40</f>
        <v>qq</v>
      </c>
      <c r="Z40" s="143" t="str">
        <f>'[6]Daily Roster'!$Z40</f>
        <v>Fiona</v>
      </c>
      <c r="AA40" s="143" t="str">
        <f>'[6]Daily Roster'!$AA40</f>
        <v>Vineeth</v>
      </c>
      <c r="AB40" s="143" t="str">
        <f>'[6]Daily Roster'!$AB40</f>
        <v>S.McPhee</v>
      </c>
      <c r="AC40" s="143" t="str">
        <f>'[6]Daily Roster'!$AC40</f>
        <v>M.Hanna</v>
      </c>
      <c r="AD40" s="143">
        <f>'[6]Daily Roster'!$AD40</f>
        <v>0</v>
      </c>
      <c r="AE40" s="143" t="str">
        <f>'[6]Daily Roster'!$AE40</f>
        <v>qq</v>
      </c>
      <c r="AF40" s="143" t="str">
        <f>'[6]Daily Roster'!$AF40</f>
        <v>M.Tang</v>
      </c>
      <c r="AG40" s="143" t="str">
        <f>'[6]Daily Roster'!$AG40</f>
        <v>V.Hill</v>
      </c>
      <c r="AH40" s="143" t="str">
        <f>'[6]Daily Roster'!$AH40</f>
        <v>Robert</v>
      </c>
      <c r="AI40" s="143" t="str">
        <f>'[6]Daily Roster'!$AI40</f>
        <v>qq</v>
      </c>
      <c r="AJ40" s="241" t="str">
        <f>'[6]Daily Roster'!$AJ40</f>
        <v>qq</v>
      </c>
      <c r="AK40" s="241" t="str">
        <f>'[6]Daily Roster'!$AK40</f>
        <v>qq</v>
      </c>
      <c r="AL40" s="241" t="str">
        <f>'[6]Daily Roster'!$AL40</f>
        <v>qq</v>
      </c>
      <c r="AM40" s="240" t="str">
        <f>'[6]Daily Roster'!$AM40</f>
        <v>Karishma</v>
      </c>
      <c r="AN40" s="240" t="str">
        <f>'[6]Daily Roster'!$AN40</f>
        <v>qq</v>
      </c>
      <c r="AO40" s="240" t="str">
        <f>'[6]Daily Roster'!$AO40</f>
        <v>Huda</v>
      </c>
      <c r="AP40" s="240" t="str">
        <f>'[6]Daily Roster'!$AP40</f>
        <v>qq</v>
      </c>
      <c r="AQ40" s="240" t="str">
        <f>'[6]Daily Roster'!$AQ40</f>
        <v>qq</v>
      </c>
      <c r="AR40" s="240" t="str">
        <f>'[6]Daily Roster'!$AR40</f>
        <v>qq</v>
      </c>
      <c r="AS40" s="240" t="str">
        <f>'[6]Daily Roster'!$AS40</f>
        <v>qq</v>
      </c>
      <c r="AT40" s="240" t="str">
        <f>'[6]Daily Roster'!$AT40</f>
        <v>qq</v>
      </c>
      <c r="AU40" s="240" t="str">
        <f>'[6]Daily Roster'!$AU40</f>
        <v>Leekin</v>
      </c>
      <c r="AV40" s="240">
        <f>'[6]Daily Roster'!$AV40</f>
        <v>0</v>
      </c>
      <c r="AW40" s="240" t="str">
        <f>'[6]Daily Roster'!$AW40</f>
        <v>Diana</v>
      </c>
      <c r="AX40" s="240">
        <f>'[6]Daily Roster'!$AX40</f>
        <v>0</v>
      </c>
      <c r="AY40" s="240">
        <f>'[6]Daily Roster'!$AY40</f>
        <v>0</v>
      </c>
      <c r="AZ40" s="240" t="str">
        <f>'[6]Daily Roster'!$AZ40</f>
        <v>A.Ho</v>
      </c>
      <c r="BA40" s="240" t="str">
        <f>'[6]Daily Roster'!$BA40</f>
        <v>S.Thevalingam (Dandenong)</v>
      </c>
      <c r="BB40" s="240" t="str">
        <f>'[6]Daily Roster'!$BB40</f>
        <v>Stephanie, V.Koo</v>
      </c>
      <c r="BC40" s="240" t="str">
        <f>'[6]Daily Roster'!$BC40</f>
        <v>Amelia, Noor, Tatyana</v>
      </c>
      <c r="BD40" s="240">
        <f>'[6]Daily Roster'!$BD40</f>
        <v>0</v>
      </c>
      <c r="BE40" s="240">
        <f>'[6]Daily Roster'!$BE40</f>
        <v>0</v>
      </c>
      <c r="BF40" s="240">
        <f>'[6]Daily Roster'!$BF40</f>
        <v>0</v>
      </c>
      <c r="BG40" s="240">
        <f>'[6]Daily Roster'!$BG40</f>
        <v>0</v>
      </c>
      <c r="BH40" s="240">
        <f>'[6]Daily Roster'!$BH40</f>
        <v>0</v>
      </c>
    </row>
    <row r="41" spans="1:60" s="25" customFormat="1" ht="15" x14ac:dyDescent="0.25">
      <c r="A41" s="141">
        <v>43521</v>
      </c>
      <c r="B41" s="142" t="s">
        <v>1</v>
      </c>
      <c r="C41" s="143" t="str">
        <f>'[6]Daily Roster'!$C41</f>
        <v>qq</v>
      </c>
      <c r="D41" s="143" t="str">
        <f>'[6]Daily Roster'!$D41</f>
        <v>Amelia</v>
      </c>
      <c r="E41" s="143" t="str">
        <f>'[6]Daily Roster'!$E41</f>
        <v>D.Dunning</v>
      </c>
      <c r="F41" s="143" t="str">
        <f>'[6]Daily Roster'!$F41</f>
        <v>Angelica</v>
      </c>
      <c r="G41" s="143" t="str">
        <f>'[6]Daily Roster'!$G41</f>
        <v>qq</v>
      </c>
      <c r="H41" s="143">
        <f>'[6]Daily Roster'!$H41</f>
        <v>0</v>
      </c>
      <c r="I41" s="143" t="str">
        <f>'[6]Daily Roster'!$I41</f>
        <v>qq</v>
      </c>
      <c r="J41" s="143" t="str">
        <f>'[6]Daily Roster'!$J41</f>
        <v>Huda</v>
      </c>
      <c r="K41" s="143" t="str">
        <f>'[6]Daily Roster'!$K41</f>
        <v>Lynette</v>
      </c>
      <c r="L41" s="143" t="str">
        <f>'[6]Daily Roster'!$L41</f>
        <v>qq</v>
      </c>
      <c r="M41" s="143">
        <f>'[6]Daily Roster'!$M41</f>
        <v>0</v>
      </c>
      <c r="N41" s="143">
        <f>'[6]Daily Roster'!$N41</f>
        <v>0</v>
      </c>
      <c r="O41" s="143" t="str">
        <f>'[6]Daily Roster'!$O41</f>
        <v>qq</v>
      </c>
      <c r="P41" s="143" t="str">
        <f>'[6]Daily Roster'!$P41</f>
        <v>qq</v>
      </c>
      <c r="Q41" s="143" t="str">
        <f>'[6]Daily Roster'!$Q41</f>
        <v>Jesslyn</v>
      </c>
      <c r="R41" s="143" t="str">
        <f>'[6]Daily Roster'!$R41</f>
        <v>qq</v>
      </c>
      <c r="S41" s="143" t="str">
        <f>'[6]Daily Roster'!$S41</f>
        <v>Tinh</v>
      </c>
      <c r="T41" s="143" t="str">
        <f>'[6]Daily Roster'!$T41</f>
        <v>V.Le</v>
      </c>
      <c r="U41" s="143" t="str">
        <f>'[6]Daily Roster'!$U41</f>
        <v>Jonathan</v>
      </c>
      <c r="V41" s="143" t="str">
        <f>'[6]Daily Roster'!$V41</f>
        <v>qq</v>
      </c>
      <c r="W41" s="143" t="str">
        <f>'[6]Daily Roster'!$W41</f>
        <v>qq</v>
      </c>
      <c r="X41" s="143" t="str">
        <f>'[6]Daily Roster'!$X41</f>
        <v>qq</v>
      </c>
      <c r="Y41" s="143" t="str">
        <f>'[6]Daily Roster'!$Y41</f>
        <v>qq</v>
      </c>
      <c r="Z41" s="143" t="str">
        <f>'[6]Daily Roster'!$Z41</f>
        <v>qq</v>
      </c>
      <c r="AA41" s="143" t="str">
        <f>'[6]Daily Roster'!$AA41</f>
        <v>Vineeth</v>
      </c>
      <c r="AB41" s="143" t="str">
        <f>'[6]Daily Roster'!$AB41</f>
        <v>S.McPhee</v>
      </c>
      <c r="AC41" s="143" t="str">
        <f>'[6]Daily Roster'!$AC41</f>
        <v>qq</v>
      </c>
      <c r="AD41" s="143">
        <f>'[6]Daily Roster'!$AD41</f>
        <v>0</v>
      </c>
      <c r="AE41" s="143" t="str">
        <f>'[6]Daily Roster'!$AE41</f>
        <v>Obaid</v>
      </c>
      <c r="AF41" s="143" t="str">
        <f>'[6]Daily Roster'!$AF41</f>
        <v>M.Tang</v>
      </c>
      <c r="AG41" s="143">
        <f>'[6]Daily Roster'!$AG41</f>
        <v>0</v>
      </c>
      <c r="AH41" s="143" t="str">
        <f>'[6]Daily Roster'!$AH41</f>
        <v>Robert</v>
      </c>
      <c r="AI41" s="143" t="str">
        <f>'[6]Daily Roster'!$AI41</f>
        <v>qq</v>
      </c>
      <c r="AJ41" s="241" t="str">
        <f>'[6]Daily Roster'!$AJ41</f>
        <v>qq</v>
      </c>
      <c r="AK41" s="241" t="str">
        <f>'[6]Daily Roster'!$AK41</f>
        <v>Leekin</v>
      </c>
      <c r="AL41" s="241" t="str">
        <f>'[6]Daily Roster'!$AL41</f>
        <v>V.Hill</v>
      </c>
      <c r="AM41" s="240" t="str">
        <f>'[6]Daily Roster'!$AM41</f>
        <v>qq</v>
      </c>
      <c r="AN41" s="240" t="str">
        <f>'[6]Daily Roster'!$AN41</f>
        <v>qq</v>
      </c>
      <c r="AO41" s="240" t="str">
        <f>'[6]Daily Roster'!$AO41</f>
        <v>qq</v>
      </c>
      <c r="AP41" s="240" t="str">
        <f>'[6]Daily Roster'!$AP41</f>
        <v>qq</v>
      </c>
      <c r="AQ41" s="240" t="str">
        <f>'[6]Daily Roster'!$AQ41</f>
        <v>qq</v>
      </c>
      <c r="AR41" s="240" t="str">
        <f>'[6]Daily Roster'!$AR41</f>
        <v>qq</v>
      </c>
      <c r="AS41" s="240" t="str">
        <f>'[6]Daily Roster'!$AS41</f>
        <v>Shirley</v>
      </c>
      <c r="AT41" s="240" t="str">
        <f>'[6]Daily Roster'!$AT41</f>
        <v>qq</v>
      </c>
      <c r="AU41" s="240" t="str">
        <f>'[6]Daily Roster'!$AU41</f>
        <v>S.Sturm</v>
      </c>
      <c r="AV41" s="240">
        <f>'[6]Daily Roster'!$AV41</f>
        <v>0</v>
      </c>
      <c r="AW41" s="240">
        <f>'[6]Daily Roster'!$AW41</f>
        <v>0</v>
      </c>
      <c r="AX41" s="240">
        <f>'[6]Daily Roster'!$AX41</f>
        <v>0</v>
      </c>
      <c r="AY41" s="240" t="str">
        <f>'[6]Daily Roster'!$AY41</f>
        <v>qq</v>
      </c>
      <c r="AZ41" s="240" t="str">
        <f>'[6]Daily Roster'!$AZ41</f>
        <v>A.Ho</v>
      </c>
      <c r="BA41" s="240">
        <f>'[6]Daily Roster'!$BA41</f>
        <v>0</v>
      </c>
      <c r="BB41" s="240">
        <f>'[6]Daily Roster'!$BB41</f>
        <v>0</v>
      </c>
      <c r="BC41" s="240">
        <f>'[6]Daily Roster'!$BC41</f>
        <v>0</v>
      </c>
      <c r="BD41" s="240">
        <f>'[6]Daily Roster'!$BD41</f>
        <v>0</v>
      </c>
      <c r="BE41" s="240">
        <f>'[6]Daily Roster'!$BE41</f>
        <v>0</v>
      </c>
      <c r="BF41" s="240">
        <f>'[6]Daily Roster'!$BF41</f>
        <v>0</v>
      </c>
      <c r="BG41" s="240">
        <f>'[6]Daily Roster'!$BG41</f>
        <v>0</v>
      </c>
      <c r="BH41" s="240">
        <f>'[6]Daily Roster'!$BH41</f>
        <v>0</v>
      </c>
    </row>
    <row r="42" spans="1:60" s="25" customFormat="1" ht="15" x14ac:dyDescent="0.25">
      <c r="A42" s="141">
        <v>43522</v>
      </c>
      <c r="B42" s="142" t="s">
        <v>2</v>
      </c>
      <c r="C42" s="143" t="str">
        <f>'[6]Daily Roster'!$C42</f>
        <v>qq</v>
      </c>
      <c r="D42" s="143" t="str">
        <f>'[6]Daily Roster'!$D42</f>
        <v>qq</v>
      </c>
      <c r="E42" s="143" t="str">
        <f>'[6]Daily Roster'!$E42</f>
        <v>qq</v>
      </c>
      <c r="F42" s="143" t="str">
        <f>'[6]Daily Roster'!$F42</f>
        <v>qq</v>
      </c>
      <c r="G42" s="143" t="str">
        <f>'[6]Daily Roster'!$G42</f>
        <v>qq</v>
      </c>
      <c r="H42" s="143">
        <f>'[6]Daily Roster'!$H42</f>
        <v>0</v>
      </c>
      <c r="I42" s="143" t="str">
        <f>'[6]Daily Roster'!$I42</f>
        <v>C.Vosk</v>
      </c>
      <c r="J42" s="143" t="str">
        <f>'[6]Daily Roster'!$J42</f>
        <v>Tom</v>
      </c>
      <c r="K42" s="143" t="str">
        <f>'[6]Daily Roster'!$K42</f>
        <v>qq</v>
      </c>
      <c r="L42" s="143" t="str">
        <f>'[6]Daily Roster'!$L42</f>
        <v>K.Chin</v>
      </c>
      <c r="M42" s="143">
        <f>'[6]Daily Roster'!$M42</f>
        <v>0</v>
      </c>
      <c r="N42" s="143">
        <f>'[6]Daily Roster'!$N42</f>
        <v>0</v>
      </c>
      <c r="O42" s="143" t="str">
        <f>'[6]Daily Roster'!$O42</f>
        <v>qq</v>
      </c>
      <c r="P42" s="143" t="str">
        <f>'[6]Daily Roster'!$P42</f>
        <v>Jasenka</v>
      </c>
      <c r="Q42" s="143" t="str">
        <f>'[6]Daily Roster'!$Q42</f>
        <v>Idile</v>
      </c>
      <c r="R42" s="143" t="str">
        <f>'[6]Daily Roster'!$R42</f>
        <v>qq</v>
      </c>
      <c r="S42" s="143" t="str">
        <f>'[6]Daily Roster'!$S42</f>
        <v>Roshny</v>
      </c>
      <c r="T42" s="143" t="str">
        <f>'[6]Daily Roster'!$T42</f>
        <v>Thao</v>
      </c>
      <c r="U42" s="143" t="str">
        <f>'[6]Daily Roster'!$U42</f>
        <v>QQ</v>
      </c>
      <c r="V42" s="143" t="str">
        <f>'[6]Daily Roster'!$V42</f>
        <v>Edward</v>
      </c>
      <c r="W42" s="143" t="str">
        <f>'[6]Daily Roster'!$W42</f>
        <v>qq</v>
      </c>
      <c r="X42" s="143" t="str">
        <f>'[6]Daily Roster'!$X42</f>
        <v>qq</v>
      </c>
      <c r="Y42" s="143" t="str">
        <f>'[6]Daily Roster'!$Y42</f>
        <v>qq</v>
      </c>
      <c r="Z42" s="143" t="str">
        <f>'[6]Daily Roster'!$Z42</f>
        <v>Fiona</v>
      </c>
      <c r="AA42" s="143" t="str">
        <f>'[6]Daily Roster'!$AA42</f>
        <v>Vineeth</v>
      </c>
      <c r="AB42" s="143" t="str">
        <f>'[6]Daily Roster'!$AB42</f>
        <v>S.McPhee</v>
      </c>
      <c r="AC42" s="143" t="str">
        <f>'[6]Daily Roster'!$AC42</f>
        <v>qq</v>
      </c>
      <c r="AD42" s="143">
        <f>'[6]Daily Roster'!$AD42</f>
        <v>0</v>
      </c>
      <c r="AE42" s="143" t="str">
        <f>'[6]Daily Roster'!$AE42</f>
        <v>Obaid</v>
      </c>
      <c r="AF42" s="143" t="str">
        <f>'[6]Daily Roster'!$AF42</f>
        <v>qq</v>
      </c>
      <c r="AG42" s="143">
        <f>'[6]Daily Roster'!$AG42</f>
        <v>0</v>
      </c>
      <c r="AH42" s="143" t="str">
        <f>'[6]Daily Roster'!$AH42</f>
        <v>Robert</v>
      </c>
      <c r="AI42" s="143" t="str">
        <f>'[6]Daily Roster'!$AI42</f>
        <v>A.Tey</v>
      </c>
      <c r="AJ42" s="241" t="str">
        <f>'[6]Daily Roster'!$AJ42</f>
        <v>qq</v>
      </c>
      <c r="AK42" s="241" t="str">
        <f>'[6]Daily Roster'!$AK42</f>
        <v>Leekin</v>
      </c>
      <c r="AL42" s="241" t="str">
        <f>'[6]Daily Roster'!$AL42</f>
        <v>V.Hill</v>
      </c>
      <c r="AM42" s="240" t="str">
        <f>'[6]Daily Roster'!$AM42</f>
        <v>qq</v>
      </c>
      <c r="AN42" s="240" t="str">
        <f>'[6]Daily Roster'!$AN42</f>
        <v>qq</v>
      </c>
      <c r="AO42" s="240" t="str">
        <f>'[6]Daily Roster'!$AO42</f>
        <v>qq</v>
      </c>
      <c r="AP42" s="240" t="str">
        <f>'[6]Daily Roster'!$AP42</f>
        <v>qq</v>
      </c>
      <c r="AQ42" s="240" t="str">
        <f>'[6]Daily Roster'!$AQ42</f>
        <v>qq</v>
      </c>
      <c r="AR42" s="240" t="str">
        <f>'[6]Daily Roster'!$AR42</f>
        <v>qq</v>
      </c>
      <c r="AS42" s="240" t="str">
        <f>'[6]Daily Roster'!$AS42</f>
        <v>qq</v>
      </c>
      <c r="AT42" s="240" t="str">
        <f>'[6]Daily Roster'!$AT42</f>
        <v>qq</v>
      </c>
      <c r="AU42" s="240" t="str">
        <f>'[6]Daily Roster'!$AU42</f>
        <v>S.Sturm</v>
      </c>
      <c r="AV42" s="240">
        <f>'[6]Daily Roster'!$AV42</f>
        <v>0</v>
      </c>
      <c r="AW42" s="240">
        <f>'[6]Daily Roster'!$AW42</f>
        <v>0</v>
      </c>
      <c r="AX42" s="240">
        <f>'[6]Daily Roster'!$AX42</f>
        <v>0</v>
      </c>
      <c r="AY42" s="240" t="str">
        <f>'[6]Daily Roster'!$AY42</f>
        <v>qq</v>
      </c>
      <c r="AZ42" s="240" t="str">
        <f>'[6]Daily Roster'!$AZ42</f>
        <v>A.Ho</v>
      </c>
      <c r="BA42" s="240">
        <f>'[6]Daily Roster'!$BA42</f>
        <v>0</v>
      </c>
      <c r="BB42" s="240">
        <f>'[6]Daily Roster'!$BB42</f>
        <v>0</v>
      </c>
      <c r="BC42" s="240">
        <f>'[6]Daily Roster'!$BC42</f>
        <v>0</v>
      </c>
      <c r="BD42" s="240">
        <f>'[6]Daily Roster'!$BD42</f>
        <v>0</v>
      </c>
      <c r="BE42" s="240">
        <f>'[6]Daily Roster'!$BE42</f>
        <v>0</v>
      </c>
      <c r="BF42" s="240">
        <f>'[6]Daily Roster'!$BF42</f>
        <v>0</v>
      </c>
      <c r="BG42" s="240">
        <f>'[6]Daily Roster'!$BG42</f>
        <v>0</v>
      </c>
      <c r="BH42" s="240">
        <f>'[6]Daily Roster'!$BH42</f>
        <v>0</v>
      </c>
    </row>
    <row r="43" spans="1:60" s="25" customFormat="1" ht="15" x14ac:dyDescent="0.25">
      <c r="A43" s="141">
        <v>43523</v>
      </c>
      <c r="B43" s="142" t="s">
        <v>3</v>
      </c>
      <c r="C43" s="143" t="str">
        <f>'[6]Daily Roster'!$C43</f>
        <v>qq</v>
      </c>
      <c r="D43" s="143" t="str">
        <f>'[6]Daily Roster'!$D43</f>
        <v>Nicholas</v>
      </c>
      <c r="E43" s="143" t="str">
        <f>'[6]Daily Roster'!$E43</f>
        <v>qq</v>
      </c>
      <c r="F43" s="143" t="str">
        <f>'[6]Daily Roster'!$F43</f>
        <v>qq</v>
      </c>
      <c r="G43" s="143" t="str">
        <f>'[6]Daily Roster'!$G43</f>
        <v>T.Le</v>
      </c>
      <c r="H43" s="143">
        <f>'[6]Daily Roster'!$H43</f>
        <v>0</v>
      </c>
      <c r="I43" s="143" t="str">
        <f>'[6]Daily Roster'!$I43</f>
        <v>Helen</v>
      </c>
      <c r="J43" s="143" t="str">
        <f>'[6]Daily Roster'!$J43</f>
        <v>qq</v>
      </c>
      <c r="K43" s="143" t="str">
        <f>'[6]Daily Roster'!$K43</f>
        <v>qq</v>
      </c>
      <c r="L43" s="143" t="str">
        <f>'[6]Daily Roster'!$L43</f>
        <v>Sherine</v>
      </c>
      <c r="M43" s="143">
        <f>'[6]Daily Roster'!$M43</f>
        <v>0</v>
      </c>
      <c r="N43" s="143">
        <f>'[6]Daily Roster'!$N43</f>
        <v>0</v>
      </c>
      <c r="O43" s="143" t="str">
        <f>'[6]Daily Roster'!$O43</f>
        <v>qq</v>
      </c>
      <c r="P43" s="143" t="str">
        <f>'[6]Daily Roster'!$P43</f>
        <v>qq</v>
      </c>
      <c r="Q43" s="143" t="str">
        <f>'[6]Daily Roster'!$Q43</f>
        <v>Thao</v>
      </c>
      <c r="R43" s="143" t="str">
        <f>'[6]Daily Roster'!$R43</f>
        <v>qq</v>
      </c>
      <c r="S43" s="143" t="str">
        <f>'[6]Daily Roster'!$S43</f>
        <v>qq</v>
      </c>
      <c r="T43" s="143" t="str">
        <f>'[6]Daily Roster'!$T43</f>
        <v>qq</v>
      </c>
      <c r="U43" s="143" t="str">
        <f>'[6]Daily Roster'!$U43</f>
        <v>QQ</v>
      </c>
      <c r="V43" s="143" t="str">
        <f>'[6]Daily Roster'!$V43</f>
        <v>qq</v>
      </c>
      <c r="W43" s="143" t="str">
        <f>'[6]Daily Roster'!$W43</f>
        <v>qq</v>
      </c>
      <c r="X43" s="143" t="str">
        <f>'[6]Daily Roster'!$X43</f>
        <v>qq</v>
      </c>
      <c r="Y43" s="143" t="str">
        <f>'[6]Daily Roster'!$Y43</f>
        <v>qq</v>
      </c>
      <c r="Z43" s="143" t="str">
        <f>'[6]Daily Roster'!$Z43</f>
        <v>Fiona</v>
      </c>
      <c r="AA43" s="143" t="str">
        <f>'[6]Daily Roster'!$AA43</f>
        <v>Vineeth</v>
      </c>
      <c r="AB43" s="143" t="str">
        <f>'[6]Daily Roster'!$AB43</f>
        <v>S.McPhee</v>
      </c>
      <c r="AC43" s="143" t="str">
        <f>'[6]Daily Roster'!$AC43</f>
        <v>M.Hanna</v>
      </c>
      <c r="AD43" s="143">
        <f>'[6]Daily Roster'!$AD43</f>
        <v>0</v>
      </c>
      <c r="AE43" s="143" t="str">
        <f>'[6]Daily Roster'!$AE43</f>
        <v>Obaid</v>
      </c>
      <c r="AF43" s="143" t="str">
        <f>'[6]Daily Roster'!$AF43</f>
        <v>M.Tang</v>
      </c>
      <c r="AG43" s="143">
        <f>'[6]Daily Roster'!$AG43</f>
        <v>0</v>
      </c>
      <c r="AH43" s="143" t="str">
        <f>'[6]Daily Roster'!$AH43</f>
        <v>Robert</v>
      </c>
      <c r="AI43" s="143" t="str">
        <f>'[6]Daily Roster'!$AI43</f>
        <v>qq</v>
      </c>
      <c r="AJ43" s="241" t="str">
        <f>'[6]Daily Roster'!$AJ43</f>
        <v>qq</v>
      </c>
      <c r="AK43" s="241" t="str">
        <f>'[6]Daily Roster'!$AK43</f>
        <v>Leekin</v>
      </c>
      <c r="AL43" s="241" t="str">
        <f>'[6]Daily Roster'!$AL43</f>
        <v>V.Hill</v>
      </c>
      <c r="AM43" s="240" t="str">
        <f>'[6]Daily Roster'!$AM43</f>
        <v>qq</v>
      </c>
      <c r="AN43" s="240" t="str">
        <f>'[6]Daily Roster'!$AN43</f>
        <v>qq</v>
      </c>
      <c r="AO43" s="240" t="str">
        <f>'[6]Daily Roster'!$AO43</f>
        <v>qq</v>
      </c>
      <c r="AP43" s="240" t="str">
        <f>'[6]Daily Roster'!$AP43</f>
        <v>qq</v>
      </c>
      <c r="AQ43" s="240" t="str">
        <f>'[6]Daily Roster'!$AQ43</f>
        <v>qq</v>
      </c>
      <c r="AR43" s="240" t="str">
        <f>'[6]Daily Roster'!$AR43</f>
        <v>qq</v>
      </c>
      <c r="AS43" s="240" t="str">
        <f>'[6]Daily Roster'!$AS43</f>
        <v>qq</v>
      </c>
      <c r="AT43" s="240" t="str">
        <f>'[6]Daily Roster'!$AT43</f>
        <v>qq</v>
      </c>
      <c r="AU43" s="240" t="str">
        <f>'[6]Daily Roster'!$AU43</f>
        <v>S.Sturm</v>
      </c>
      <c r="AV43" s="240">
        <f>'[6]Daily Roster'!$AV43</f>
        <v>0</v>
      </c>
      <c r="AW43" s="240">
        <f>'[6]Daily Roster'!$AW43</f>
        <v>0</v>
      </c>
      <c r="AX43" s="240">
        <f>'[6]Daily Roster'!$AX43</f>
        <v>0</v>
      </c>
      <c r="AY43" s="240" t="str">
        <f>'[6]Daily Roster'!$AY43</f>
        <v>Adil</v>
      </c>
      <c r="AZ43" s="240" t="str">
        <f>'[6]Daily Roster'!$AZ43</f>
        <v>A.Ho</v>
      </c>
      <c r="BA43" s="240">
        <f>'[6]Daily Roster'!$BA43</f>
        <v>0</v>
      </c>
      <c r="BB43" s="240">
        <f>'[6]Daily Roster'!$BB43</f>
        <v>0</v>
      </c>
      <c r="BC43" s="240">
        <f>'[6]Daily Roster'!$BC43</f>
        <v>0</v>
      </c>
      <c r="BD43" s="240">
        <f>'[6]Daily Roster'!$BD43</f>
        <v>0</v>
      </c>
      <c r="BE43" s="240">
        <f>'[6]Daily Roster'!$BE43</f>
        <v>0</v>
      </c>
      <c r="BF43" s="240">
        <f>'[6]Daily Roster'!$BF43</f>
        <v>0</v>
      </c>
      <c r="BG43" s="240">
        <f>'[6]Daily Roster'!$BG43</f>
        <v>0</v>
      </c>
      <c r="BH43" s="240">
        <f>'[6]Daily Roster'!$BH43</f>
        <v>0</v>
      </c>
    </row>
    <row r="44" spans="1:60" s="25" customFormat="1" ht="15" x14ac:dyDescent="0.25">
      <c r="A44" s="141">
        <v>43524</v>
      </c>
      <c r="B44" s="142" t="s">
        <v>4</v>
      </c>
      <c r="C44" s="143" t="str">
        <f>'[6]Daily Roster'!$C44</f>
        <v>Janki</v>
      </c>
      <c r="D44" s="143" t="str">
        <f>'[6]Daily Roster'!$D44</f>
        <v>qq</v>
      </c>
      <c r="E44" s="143" t="str">
        <f>'[6]Daily Roster'!$E44</f>
        <v>QQ</v>
      </c>
      <c r="F44" s="143" t="str">
        <f>'[6]Daily Roster'!$F44</f>
        <v>qq</v>
      </c>
      <c r="G44" s="143" t="str">
        <f>'[6]Daily Roster'!$G44</f>
        <v>Robbie</v>
      </c>
      <c r="H44" s="143">
        <f>'[6]Daily Roster'!$H44</f>
        <v>0</v>
      </c>
      <c r="I44" s="143" t="str">
        <f>'[6]Daily Roster'!$I44</f>
        <v>Sandra</v>
      </c>
      <c r="J44" s="143" t="str">
        <f>'[6]Daily Roster'!$J44</f>
        <v>qq</v>
      </c>
      <c r="K44" s="143" t="str">
        <f>'[6]Daily Roster'!$K44</f>
        <v>qq</v>
      </c>
      <c r="L44" s="143" t="str">
        <f>'[6]Daily Roster'!$L44</f>
        <v>Christine</v>
      </c>
      <c r="M44" s="143">
        <f>'[6]Daily Roster'!$M44</f>
        <v>0</v>
      </c>
      <c r="N44" s="143">
        <f>'[6]Daily Roster'!$N44</f>
        <v>0</v>
      </c>
      <c r="O44" s="143" t="str">
        <f>'[6]Daily Roster'!$O44</f>
        <v>K.Chin $</v>
      </c>
      <c r="P44" s="143" t="str">
        <f>'[6]Daily Roster'!$P44</f>
        <v>J.Do</v>
      </c>
      <c r="Q44" s="143" t="str">
        <f>'[6]Daily Roster'!$Q44</f>
        <v>qq</v>
      </c>
      <c r="R44" s="143" t="str">
        <f>'[6]Daily Roster'!$R44</f>
        <v>qq</v>
      </c>
      <c r="S44" s="143" t="str">
        <f>'[6]Daily Roster'!$S44</f>
        <v>qq</v>
      </c>
      <c r="T44" s="143" t="str">
        <f>'[6]Daily Roster'!$T44</f>
        <v>qq</v>
      </c>
      <c r="U44" s="143" t="str">
        <f>'[6]Daily Roster'!$U44</f>
        <v>QQ</v>
      </c>
      <c r="V44" s="143" t="str">
        <f>'[6]Daily Roster'!$V44</f>
        <v>qq</v>
      </c>
      <c r="W44" s="143" t="str">
        <f>'[6]Daily Roster'!$W44</f>
        <v>qq</v>
      </c>
      <c r="X44" s="143" t="str">
        <f>'[6]Daily Roster'!$X44</f>
        <v>qq</v>
      </c>
      <c r="Y44" s="143" t="str">
        <f>'[6]Daily Roster'!$Y44</f>
        <v>qq</v>
      </c>
      <c r="Z44" s="143" t="str">
        <f>'[6]Daily Roster'!$Z44</f>
        <v>qq</v>
      </c>
      <c r="AA44" s="143" t="str">
        <f>'[6]Daily Roster'!$AA44</f>
        <v>Vineeth</v>
      </c>
      <c r="AB44" s="143" t="str">
        <f>'[6]Daily Roster'!$AB44</f>
        <v>S.McPhee</v>
      </c>
      <c r="AC44" s="143" t="str">
        <f>'[6]Daily Roster'!$AC44</f>
        <v>qq</v>
      </c>
      <c r="AD44" s="143">
        <f>'[6]Daily Roster'!$AD44</f>
        <v>0</v>
      </c>
      <c r="AE44" s="143" t="str">
        <f>'[6]Daily Roster'!$AE44</f>
        <v>Obaid</v>
      </c>
      <c r="AF44" s="143" t="str">
        <f>'[6]Daily Roster'!$AF44</f>
        <v>M.Tang</v>
      </c>
      <c r="AG44" s="143">
        <f>'[6]Daily Roster'!$AG44</f>
        <v>0</v>
      </c>
      <c r="AH44" s="143" t="str">
        <f>'[6]Daily Roster'!$AH44</f>
        <v>Robert</v>
      </c>
      <c r="AI44" s="143" t="str">
        <f>'[6]Daily Roster'!$AI44</f>
        <v>qq</v>
      </c>
      <c r="AJ44" s="241" t="str">
        <f>'[6]Daily Roster'!$AJ44</f>
        <v>qq</v>
      </c>
      <c r="AK44" s="241" t="str">
        <f>'[6]Daily Roster'!$AK44</f>
        <v>Leekin</v>
      </c>
      <c r="AL44" s="241" t="str">
        <f>'[6]Daily Roster'!$AL44</f>
        <v>V.Hill</v>
      </c>
      <c r="AM44" s="240" t="str">
        <f>'[6]Daily Roster'!$AM44</f>
        <v>qq</v>
      </c>
      <c r="AN44" s="240" t="str">
        <f>'[6]Daily Roster'!$AN44</f>
        <v>qq</v>
      </c>
      <c r="AO44" s="240" t="str">
        <f>'[6]Daily Roster'!$AO44</f>
        <v>qq</v>
      </c>
      <c r="AP44" s="240" t="str">
        <f>'[6]Daily Roster'!$AP44</f>
        <v>qq</v>
      </c>
      <c r="AQ44" s="240" t="str">
        <f>'[6]Daily Roster'!$AQ44</f>
        <v>qq</v>
      </c>
      <c r="AR44" s="240" t="str">
        <f>'[6]Daily Roster'!$AR44</f>
        <v>qq</v>
      </c>
      <c r="AS44" s="240" t="str">
        <f>'[6]Daily Roster'!$AS44</f>
        <v>qq</v>
      </c>
      <c r="AT44" s="240" t="str">
        <f>'[6]Daily Roster'!$AT44</f>
        <v>qq</v>
      </c>
      <c r="AU44" s="240" t="str">
        <f>'[6]Daily Roster'!$AU44</f>
        <v>S.Sturm</v>
      </c>
      <c r="AV44" s="240">
        <f>'[6]Daily Roster'!$AV44</f>
        <v>0</v>
      </c>
      <c r="AW44" s="240">
        <f>'[6]Daily Roster'!$AW44</f>
        <v>0</v>
      </c>
      <c r="AX44" s="240">
        <f>'[6]Daily Roster'!$AX44</f>
        <v>0</v>
      </c>
      <c r="AY44" s="240" t="str">
        <f>'[6]Daily Roster'!$AY44</f>
        <v>Adil</v>
      </c>
      <c r="AZ44" s="240" t="str">
        <f>'[6]Daily Roster'!$AZ44</f>
        <v>A.Ho</v>
      </c>
      <c r="BA44" s="240">
        <f>'[6]Daily Roster'!$BA44</f>
        <v>0</v>
      </c>
      <c r="BB44" s="240">
        <f>'[6]Daily Roster'!$BB44</f>
        <v>0</v>
      </c>
      <c r="BC44" s="240">
        <f>'[6]Daily Roster'!$BC44</f>
        <v>0</v>
      </c>
      <c r="BD44" s="240">
        <f>'[6]Daily Roster'!$BD44</f>
        <v>0</v>
      </c>
      <c r="BE44" s="240">
        <f>'[6]Daily Roster'!$BE44</f>
        <v>0</v>
      </c>
      <c r="BF44" s="240">
        <f>'[6]Daily Roster'!$BF44</f>
        <v>0</v>
      </c>
      <c r="BG44" s="240">
        <f>'[6]Daily Roster'!$BG44</f>
        <v>0</v>
      </c>
      <c r="BH44" s="240">
        <f>'[6]Daily Roster'!$BH44</f>
        <v>0</v>
      </c>
    </row>
    <row r="45" spans="1:60" s="25" customFormat="1" ht="15" x14ac:dyDescent="0.25">
      <c r="A45" s="141">
        <v>43525</v>
      </c>
      <c r="B45" s="142" t="s">
        <v>5</v>
      </c>
      <c r="C45" s="143" t="str">
        <f>'[6]Daily Roster'!$C45</f>
        <v>qq</v>
      </c>
      <c r="D45" s="143" t="str">
        <f>'[6]Daily Roster'!$D45</f>
        <v>Therese</v>
      </c>
      <c r="E45" s="143" t="str">
        <f>'[6]Daily Roster'!$E45</f>
        <v>qq</v>
      </c>
      <c r="F45" s="143" t="str">
        <f>'[6]Daily Roster'!$F45</f>
        <v>J.Do</v>
      </c>
      <c r="G45" s="143" t="str">
        <f>'[6]Daily Roster'!$G45</f>
        <v>qq</v>
      </c>
      <c r="H45" s="143">
        <f>'[6]Daily Roster'!$H45</f>
        <v>0</v>
      </c>
      <c r="I45" s="143" t="str">
        <f>'[6]Daily Roster'!$I45</f>
        <v>qq</v>
      </c>
      <c r="J45" s="143" t="str">
        <f>'[6]Daily Roster'!$J45</f>
        <v>qq</v>
      </c>
      <c r="K45" s="143" t="str">
        <f>'[6]Daily Roster'!$K45</f>
        <v>Arthur</v>
      </c>
      <c r="L45" s="143" t="str">
        <f>'[6]Daily Roster'!$L45</f>
        <v>qq</v>
      </c>
      <c r="M45" s="143">
        <f>'[6]Daily Roster'!$M45</f>
        <v>0</v>
      </c>
      <c r="N45" s="143">
        <f>'[6]Daily Roster'!$N45</f>
        <v>0</v>
      </c>
      <c r="O45" s="143" t="str">
        <f>'[6]Daily Roster'!$O45</f>
        <v>K.Chin</v>
      </c>
      <c r="P45" s="143" t="str">
        <f>'[6]Daily Roster'!$P45</f>
        <v>qq</v>
      </c>
      <c r="Q45" s="143" t="str">
        <f>'[6]Daily Roster'!$Q45</f>
        <v>V.Le</v>
      </c>
      <c r="R45" s="143" t="str">
        <f>'[6]Daily Roster'!$R45</f>
        <v>qq</v>
      </c>
      <c r="S45" s="143" t="str">
        <f>'[6]Daily Roster'!$S45</f>
        <v>qq</v>
      </c>
      <c r="T45" s="143" t="str">
        <f>'[6]Daily Roster'!$T45</f>
        <v>qq</v>
      </c>
      <c r="U45" s="143" t="str">
        <f>'[6]Daily Roster'!$U45</f>
        <v>QQ</v>
      </c>
      <c r="V45" s="143" t="str">
        <f>'[6]Daily Roster'!$V45</f>
        <v>qq</v>
      </c>
      <c r="W45" s="143" t="str">
        <f>'[6]Daily Roster'!$W45</f>
        <v>qq</v>
      </c>
      <c r="X45" s="143" t="str">
        <f>'[6]Daily Roster'!$X45</f>
        <v>qq</v>
      </c>
      <c r="Y45" s="143" t="str">
        <f>'[6]Daily Roster'!$Y45</f>
        <v>qq</v>
      </c>
      <c r="Z45" s="143" t="str">
        <f>'[6]Daily Roster'!$Z45</f>
        <v>Fiona</v>
      </c>
      <c r="AA45" s="143" t="str">
        <f>'[6]Daily Roster'!$AA45</f>
        <v>Vineeth</v>
      </c>
      <c r="AB45" s="143" t="str">
        <f>'[6]Daily Roster'!$AB45</f>
        <v>S.McPhee</v>
      </c>
      <c r="AC45" s="143" t="str">
        <f>'[6]Daily Roster'!$AC45</f>
        <v>M.Hanna</v>
      </c>
      <c r="AD45" s="143">
        <f>'[6]Daily Roster'!$AD45</f>
        <v>0</v>
      </c>
      <c r="AE45" s="143" t="str">
        <f>'[6]Daily Roster'!$AE45</f>
        <v>Obaid</v>
      </c>
      <c r="AF45" s="143" t="str">
        <f>'[6]Daily Roster'!$AF45</f>
        <v>M.Tang</v>
      </c>
      <c r="AG45" s="143">
        <f>'[6]Daily Roster'!$AG45</f>
        <v>0</v>
      </c>
      <c r="AH45" s="143" t="str">
        <f>'[6]Daily Roster'!$AH45</f>
        <v>Robert</v>
      </c>
      <c r="AI45" s="143" t="str">
        <f>'[6]Daily Roster'!$AI45</f>
        <v>A.Tey</v>
      </c>
      <c r="AJ45" s="241" t="str">
        <f>'[6]Daily Roster'!$AJ45</f>
        <v>qq</v>
      </c>
      <c r="AK45" s="241" t="str">
        <f>'[6]Daily Roster'!$AK45</f>
        <v>Leekin</v>
      </c>
      <c r="AL45" s="241" t="str">
        <f>'[6]Daily Roster'!$AL45</f>
        <v>V.Hill</v>
      </c>
      <c r="AM45" s="240" t="str">
        <f>'[6]Daily Roster'!$AM45</f>
        <v>qq</v>
      </c>
      <c r="AN45" s="240" t="str">
        <f>'[6]Daily Roster'!$AN45</f>
        <v>qq</v>
      </c>
      <c r="AO45" s="240" t="str">
        <f>'[6]Daily Roster'!$AO45</f>
        <v>qq</v>
      </c>
      <c r="AP45" s="240" t="str">
        <f>'[6]Daily Roster'!$AP45</f>
        <v>qq</v>
      </c>
      <c r="AQ45" s="240" t="str">
        <f>'[6]Daily Roster'!$AQ45</f>
        <v>qq</v>
      </c>
      <c r="AR45" s="240" t="str">
        <f>'[6]Daily Roster'!$AR45</f>
        <v>qq</v>
      </c>
      <c r="AS45" s="240" t="str">
        <f>'[6]Daily Roster'!$AS45</f>
        <v>qq</v>
      </c>
      <c r="AT45" s="240" t="str">
        <f>'[6]Daily Roster'!$AT45</f>
        <v>qq</v>
      </c>
      <c r="AU45" s="240" t="str">
        <f>'[6]Daily Roster'!$AU45</f>
        <v>S.Sturm</v>
      </c>
      <c r="AV45" s="240">
        <f>'[6]Daily Roster'!$AV45</f>
        <v>0</v>
      </c>
      <c r="AW45" s="240">
        <f>'[6]Daily Roster'!$AW45</f>
        <v>0</v>
      </c>
      <c r="AX45" s="240">
        <f>'[6]Daily Roster'!$AX45</f>
        <v>0</v>
      </c>
      <c r="AY45" s="240" t="str">
        <f>'[6]Daily Roster'!$AY45</f>
        <v>Adil</v>
      </c>
      <c r="AZ45" s="240" t="str">
        <f>'[6]Daily Roster'!$AZ45</f>
        <v>A.Ho</v>
      </c>
      <c r="BA45" s="240">
        <f>'[6]Daily Roster'!$BA45</f>
        <v>0</v>
      </c>
      <c r="BB45" s="240">
        <f>'[6]Daily Roster'!$BB45</f>
        <v>0</v>
      </c>
      <c r="BC45" s="240">
        <f>'[6]Daily Roster'!$BC45</f>
        <v>0</v>
      </c>
      <c r="BD45" s="240">
        <f>'[6]Daily Roster'!$BD45</f>
        <v>0</v>
      </c>
      <c r="BE45" s="240">
        <f>'[6]Daily Roster'!$BE45</f>
        <v>0</v>
      </c>
      <c r="BF45" s="240">
        <f>'[6]Daily Roster'!$BF45</f>
        <v>0</v>
      </c>
      <c r="BG45" s="240">
        <f>'[6]Daily Roster'!$BG45</f>
        <v>0</v>
      </c>
      <c r="BH45" s="240">
        <f>'[6]Daily Roster'!$BH45</f>
        <v>0</v>
      </c>
    </row>
    <row r="46" spans="1:60" s="25" customFormat="1" ht="15" x14ac:dyDescent="0.25">
      <c r="A46" s="141">
        <v>43528</v>
      </c>
      <c r="B46" s="142" t="s">
        <v>1</v>
      </c>
      <c r="C46" s="143" t="str">
        <f>'[6]Daily Roster'!$C46</f>
        <v>Leekin</v>
      </c>
      <c r="D46" s="143" t="str">
        <f>'[6]Daily Roster'!$D46</f>
        <v>M.Phung</v>
      </c>
      <c r="E46" s="143" t="str">
        <f>'[6]Daily Roster'!$E46</f>
        <v>QQ</v>
      </c>
      <c r="F46" s="143" t="str">
        <f>'[6]Daily Roster'!$F46</f>
        <v>Tatyana</v>
      </c>
      <c r="G46" s="143" t="str">
        <f>'[6]Daily Roster'!$G46</f>
        <v>Bianca</v>
      </c>
      <c r="H46" s="143">
        <f>'[6]Daily Roster'!$H46</f>
        <v>0</v>
      </c>
      <c r="I46" s="143" t="str">
        <f>'[6]Daily Roster'!$I46</f>
        <v>Robert</v>
      </c>
      <c r="J46" s="143" t="str">
        <f>'[6]Daily Roster'!$J46</f>
        <v>qq</v>
      </c>
      <c r="K46" s="143" t="str">
        <f>'[6]Daily Roster'!$K46</f>
        <v>qq</v>
      </c>
      <c r="L46" s="143" t="str">
        <f>'[6]Daily Roster'!$L46</f>
        <v>qq</v>
      </c>
      <c r="M46" s="143" t="str">
        <f>'[6]Daily Roster'!$M46</f>
        <v>J.Kao</v>
      </c>
      <c r="N46" s="143">
        <f>'[6]Daily Roster'!$N46</f>
        <v>0</v>
      </c>
      <c r="O46" s="143" t="str">
        <f>'[6]Daily Roster'!$O46</f>
        <v>qq</v>
      </c>
      <c r="P46" s="143">
        <f>'[6]Daily Roster'!$P46</f>
        <v>0</v>
      </c>
      <c r="Q46" s="143">
        <f>'[6]Daily Roster'!$Q46</f>
        <v>0</v>
      </c>
      <c r="R46" s="143" t="str">
        <f>'[6]Daily Roster'!$R46</f>
        <v>qq</v>
      </c>
      <c r="S46" s="143" t="str">
        <f>'[6]Daily Roster'!$S46</f>
        <v>Nha</v>
      </c>
      <c r="T46" s="143" t="str">
        <f>'[6]Daily Roster'!$T46</f>
        <v>Tinh</v>
      </c>
      <c r="U46" s="143" t="str">
        <f>'[6]Daily Roster'!$U46</f>
        <v>Jonathan</v>
      </c>
      <c r="V46" s="143" t="str">
        <f>'[6]Daily Roster'!$V46</f>
        <v>qq</v>
      </c>
      <c r="W46" s="143" t="str">
        <f>'[6]Daily Roster'!$W46</f>
        <v>qq</v>
      </c>
      <c r="X46" s="143" t="str">
        <f>'[6]Daily Roster'!$X46</f>
        <v>qq</v>
      </c>
      <c r="Y46" s="143" t="str">
        <f>'[6]Daily Roster'!$Y46</f>
        <v>V.Hill</v>
      </c>
      <c r="Z46" s="143" t="str">
        <f>'[6]Daily Roster'!$Z46</f>
        <v>qq</v>
      </c>
      <c r="AA46" s="143" t="str">
        <f>'[6]Daily Roster'!$AA46</f>
        <v>Dalia</v>
      </c>
      <c r="AB46" s="143" t="str">
        <f>'[6]Daily Roster'!$AB46</f>
        <v>Janki</v>
      </c>
      <c r="AC46" s="143" t="str">
        <f>'[6]Daily Roster'!$AC46</f>
        <v>Shirley</v>
      </c>
      <c r="AD46" s="143" t="str">
        <f>'[6]Daily Roster'!$AD46</f>
        <v>qq</v>
      </c>
      <c r="AE46" s="143" t="str">
        <f>'[6]Daily Roster'!$AE46</f>
        <v>Obaid</v>
      </c>
      <c r="AF46" s="143" t="str">
        <f>'[6]Daily Roster'!$AF46</f>
        <v>qq</v>
      </c>
      <c r="AG46" s="143" t="str">
        <f>'[6]Daily Roster'!$AG46</f>
        <v>qq</v>
      </c>
      <c r="AH46" s="143" t="str">
        <f>'[6]Daily Roster'!$AH46</f>
        <v>qq</v>
      </c>
      <c r="AI46" s="143" t="str">
        <f>'[6]Daily Roster'!$AI46</f>
        <v>A.Tey</v>
      </c>
      <c r="AJ46" s="241" t="str">
        <f>'[6]Daily Roster'!$AJ46</f>
        <v>Therese</v>
      </c>
      <c r="AK46" s="241" t="str">
        <f>'[6]Daily Roster'!$AK46</f>
        <v>qq</v>
      </c>
      <c r="AL46" s="241" t="str">
        <f>'[6]Daily Roster'!$AL46</f>
        <v>qq</v>
      </c>
      <c r="AM46" s="240" t="str">
        <f>'[6]Daily Roster'!$AM46</f>
        <v>qq</v>
      </c>
      <c r="AN46" s="240" t="str">
        <f>'[6]Daily Roster'!$AN46</f>
        <v>J.Drummond</v>
      </c>
      <c r="AO46" s="240" t="str">
        <f>'[6]Daily Roster'!$AO46</f>
        <v>J.Do</v>
      </c>
      <c r="AP46" s="240" t="str">
        <f>'[6]Daily Roster'!$AP46</f>
        <v>L.Jedwab</v>
      </c>
      <c r="AQ46" s="240" t="str">
        <f>'[6]Daily Roster'!$AQ46</f>
        <v>qq</v>
      </c>
      <c r="AR46" s="240" t="str">
        <f>'[6]Daily Roster'!$AR46</f>
        <v>qq</v>
      </c>
      <c r="AS46" s="240" t="str">
        <f>'[6]Daily Roster'!$AS46</f>
        <v>qq</v>
      </c>
      <c r="AT46" s="240" t="str">
        <f>'[6]Daily Roster'!$AT46</f>
        <v>qq</v>
      </c>
      <c r="AU46" s="240" t="str">
        <f>'[6]Daily Roster'!$AU46</f>
        <v>qq</v>
      </c>
      <c r="AV46" s="240">
        <f>'[6]Daily Roster'!$AV46</f>
        <v>0</v>
      </c>
      <c r="AW46" s="240" t="str">
        <f>'[6]Daily Roster'!$AW46</f>
        <v>S.Rajendra</v>
      </c>
      <c r="AX46" s="240">
        <f>'[6]Daily Roster'!$AX46</f>
        <v>0</v>
      </c>
      <c r="AY46" s="240" t="str">
        <f>'[6]Daily Roster'!$AY46</f>
        <v>Adil</v>
      </c>
      <c r="AZ46" s="240" t="str">
        <f>'[6]Daily Roster'!$AZ46</f>
        <v>A.Ho</v>
      </c>
      <c r="BA46" s="240">
        <f>'[6]Daily Roster'!$BA46</f>
        <v>0</v>
      </c>
      <c r="BB46" s="240">
        <f>'[6]Daily Roster'!$BB46</f>
        <v>0</v>
      </c>
      <c r="BC46" s="240">
        <f>'[6]Daily Roster'!$BC46</f>
        <v>0</v>
      </c>
      <c r="BD46" s="240">
        <f>'[6]Daily Roster'!$BD46</f>
        <v>0</v>
      </c>
      <c r="BE46" s="240">
        <f>'[6]Daily Roster'!$BE46</f>
        <v>0</v>
      </c>
      <c r="BF46" s="240">
        <f>'[6]Daily Roster'!$BF46</f>
        <v>0</v>
      </c>
      <c r="BG46" s="240">
        <f>'[6]Daily Roster'!$BG46</f>
        <v>0</v>
      </c>
      <c r="BH46" s="240">
        <f>'[6]Daily Roster'!$BH46</f>
        <v>0</v>
      </c>
    </row>
    <row r="47" spans="1:60" s="25" customFormat="1" ht="15" x14ac:dyDescent="0.25">
      <c r="A47" s="141">
        <v>43529</v>
      </c>
      <c r="B47" s="142" t="s">
        <v>2</v>
      </c>
      <c r="C47" s="143" t="str">
        <f>'[6]Daily Roster'!$C47</f>
        <v>qq</v>
      </c>
      <c r="D47" s="143" t="str">
        <f>'[6]Daily Roster'!$D47</f>
        <v>qq</v>
      </c>
      <c r="E47" s="143" t="str">
        <f>'[6]Daily Roster'!$E47</f>
        <v>QQ</v>
      </c>
      <c r="F47" s="143" t="str">
        <f>'[6]Daily Roster'!$F47</f>
        <v>qq</v>
      </c>
      <c r="G47" s="143" t="str">
        <f>'[6]Daily Roster'!$G47</f>
        <v>qq</v>
      </c>
      <c r="H47" s="143">
        <f>'[6]Daily Roster'!$H47</f>
        <v>0</v>
      </c>
      <c r="I47" s="143" t="str">
        <f>'[6]Daily Roster'!$I47</f>
        <v>qq</v>
      </c>
      <c r="J47" s="143">
        <f>'[6]Daily Roster'!$J47</f>
        <v>0</v>
      </c>
      <c r="K47" s="143">
        <f>'[6]Daily Roster'!$K47</f>
        <v>0</v>
      </c>
      <c r="L47" s="143" t="str">
        <f>'[6]Daily Roster'!$L47</f>
        <v>Megan</v>
      </c>
      <c r="M47" s="143" t="str">
        <f>'[6]Daily Roster'!$M47</f>
        <v>Berenice</v>
      </c>
      <c r="N47" s="143">
        <f>'[6]Daily Roster'!$N47</f>
        <v>0</v>
      </c>
      <c r="O47" s="143" t="str">
        <f>'[6]Daily Roster'!$O47</f>
        <v>qq</v>
      </c>
      <c r="P47" s="143" t="str">
        <f>'[6]Daily Roster'!$P47</f>
        <v>Jasenka</v>
      </c>
      <c r="Q47" s="143" t="str">
        <f>'[6]Daily Roster'!$Q47</f>
        <v>Jonathan</v>
      </c>
      <c r="R47" s="143" t="str">
        <f>'[6]Daily Roster'!$R47</f>
        <v>qq</v>
      </c>
      <c r="S47" s="143" t="str">
        <f>'[6]Daily Roster'!$S47</f>
        <v>Ana</v>
      </c>
      <c r="T47" s="143" t="str">
        <f>'[6]Daily Roster'!$T47</f>
        <v>Lauren</v>
      </c>
      <c r="U47" s="143" t="str">
        <f>'[6]Daily Roster'!$U47</f>
        <v>QQ</v>
      </c>
      <c r="V47" s="143" t="str">
        <f>'[6]Daily Roster'!$V47</f>
        <v>Edward</v>
      </c>
      <c r="W47" s="143" t="str">
        <f>'[6]Daily Roster'!$W47</f>
        <v>qq</v>
      </c>
      <c r="X47" s="143" t="str">
        <f>'[6]Daily Roster'!$X47</f>
        <v>qq</v>
      </c>
      <c r="Y47" s="143" t="str">
        <f>'[6]Daily Roster'!$Y47</f>
        <v>V.Hill</v>
      </c>
      <c r="Z47" s="143" t="str">
        <f>'[6]Daily Roster'!$Z47</f>
        <v>qq</v>
      </c>
      <c r="AA47" s="143" t="str">
        <f>'[6]Daily Roster'!$AA47</f>
        <v>Dalia</v>
      </c>
      <c r="AB47" s="143" t="str">
        <f>'[6]Daily Roster'!$AB47</f>
        <v>Janki</v>
      </c>
      <c r="AC47" s="143" t="str">
        <f>'[6]Daily Roster'!$AC47</f>
        <v>qq</v>
      </c>
      <c r="AD47" s="143" t="str">
        <f>'[6]Daily Roster'!$AD47</f>
        <v>qq</v>
      </c>
      <c r="AE47" s="143" t="str">
        <f>'[6]Daily Roster'!$AE47</f>
        <v>Obaid</v>
      </c>
      <c r="AF47" s="143" t="str">
        <f>'[6]Daily Roster'!$AF47</f>
        <v>qq</v>
      </c>
      <c r="AG47" s="143" t="str">
        <f>'[6]Daily Roster'!$AG47</f>
        <v>qq</v>
      </c>
      <c r="AH47" s="143" t="str">
        <f>'[6]Daily Roster'!$AH47</f>
        <v>qq</v>
      </c>
      <c r="AI47" s="143" t="str">
        <f>'[6]Daily Roster'!$AI47</f>
        <v>A.Tey</v>
      </c>
      <c r="AJ47" s="241" t="str">
        <f>'[6]Daily Roster'!$AJ47</f>
        <v>Therese</v>
      </c>
      <c r="AK47" s="241" t="str">
        <f>'[6]Daily Roster'!$AK47</f>
        <v>qq</v>
      </c>
      <c r="AL47" s="241" t="str">
        <f>'[6]Daily Roster'!$AL47</f>
        <v>qq</v>
      </c>
      <c r="AM47" s="240" t="str">
        <f>'[6]Daily Roster'!$AM47</f>
        <v>qq</v>
      </c>
      <c r="AN47" s="240" t="str">
        <f>'[6]Daily Roster'!$AN47</f>
        <v>J.Drummond</v>
      </c>
      <c r="AO47" s="240" t="str">
        <f>'[6]Daily Roster'!$AO47</f>
        <v>J.Do</v>
      </c>
      <c r="AP47" s="240" t="str">
        <f>'[6]Daily Roster'!$AP47</f>
        <v>L.Jedwab</v>
      </c>
      <c r="AQ47" s="240" t="str">
        <f>'[6]Daily Roster'!$AQ47</f>
        <v>qq</v>
      </c>
      <c r="AR47" s="240" t="str">
        <f>'[6]Daily Roster'!$AR47</f>
        <v>qq</v>
      </c>
      <c r="AS47" s="240" t="str">
        <f>'[6]Daily Roster'!$AS47</f>
        <v>qq</v>
      </c>
      <c r="AT47" s="240" t="str">
        <f>'[6]Daily Roster'!$AT47</f>
        <v>qq</v>
      </c>
      <c r="AU47" s="240" t="str">
        <f>'[6]Daily Roster'!$AU47</f>
        <v>Vivienne</v>
      </c>
      <c r="AV47" s="240">
        <f>'[6]Daily Roster'!$AV47</f>
        <v>0</v>
      </c>
      <c r="AW47" s="240" t="str">
        <f>'[6]Daily Roster'!$AW47</f>
        <v>S.Rajendra</v>
      </c>
      <c r="AX47" s="240">
        <f>'[6]Daily Roster'!$AX47</f>
        <v>0</v>
      </c>
      <c r="AY47" s="240" t="str">
        <f>'[6]Daily Roster'!$AY47</f>
        <v>Adil</v>
      </c>
      <c r="AZ47" s="240" t="str">
        <f>'[6]Daily Roster'!$AZ47</f>
        <v>A.Ho</v>
      </c>
      <c r="BA47" s="240">
        <f>'[6]Daily Roster'!$BA47</f>
        <v>0</v>
      </c>
      <c r="BB47" s="240">
        <f>'[6]Daily Roster'!$BB47</f>
        <v>0</v>
      </c>
      <c r="BC47" s="240">
        <f>'[6]Daily Roster'!$BC47</f>
        <v>0</v>
      </c>
      <c r="BD47" s="240">
        <f>'[6]Daily Roster'!$BD47</f>
        <v>0</v>
      </c>
      <c r="BE47" s="240">
        <f>'[6]Daily Roster'!$BE47</f>
        <v>0</v>
      </c>
      <c r="BF47" s="240">
        <f>'[6]Daily Roster'!$BF47</f>
        <v>0</v>
      </c>
      <c r="BG47" s="240">
        <f>'[6]Daily Roster'!$BG47</f>
        <v>0</v>
      </c>
      <c r="BH47" s="240">
        <f>'[6]Daily Roster'!$BH47</f>
        <v>0</v>
      </c>
    </row>
    <row r="48" spans="1:60" s="25" customFormat="1" ht="15" x14ac:dyDescent="0.25">
      <c r="A48" s="141">
        <v>43530</v>
      </c>
      <c r="B48" s="142" t="s">
        <v>3</v>
      </c>
      <c r="C48" s="143" t="str">
        <f>'[6]Daily Roster'!$C48</f>
        <v>qq</v>
      </c>
      <c r="D48" s="143" t="str">
        <f>'[6]Daily Roster'!$D48</f>
        <v>Kosta</v>
      </c>
      <c r="E48" s="143" t="str">
        <f>'[6]Daily Roster'!$E48</f>
        <v>QQ</v>
      </c>
      <c r="F48" s="143" t="str">
        <f>'[6]Daily Roster'!$F48</f>
        <v>Carmen</v>
      </c>
      <c r="G48" s="143" t="str">
        <f>'[6]Daily Roster'!$G48</f>
        <v>Victoria</v>
      </c>
      <c r="H48" s="143">
        <f>'[6]Daily Roster'!$H48</f>
        <v>0</v>
      </c>
      <c r="I48" s="143" t="str">
        <f>'[6]Daily Roster'!$I48</f>
        <v>Renise</v>
      </c>
      <c r="J48" s="143">
        <f>'[6]Daily Roster'!$J48</f>
        <v>0</v>
      </c>
      <c r="K48" s="143">
        <f>'[6]Daily Roster'!$K48</f>
        <v>0</v>
      </c>
      <c r="L48" s="143" t="str">
        <f>'[6]Daily Roster'!$L48</f>
        <v>qq</v>
      </c>
      <c r="M48" s="143" t="str">
        <f>'[6]Daily Roster'!$M48</f>
        <v>Alison</v>
      </c>
      <c r="N48" s="143">
        <f>'[6]Daily Roster'!$N48</f>
        <v>0</v>
      </c>
      <c r="O48" s="143" t="str">
        <f>'[6]Daily Roster'!$O48</f>
        <v>qq</v>
      </c>
      <c r="P48" s="143" t="str">
        <f>'[6]Daily Roster'!$P48</f>
        <v>qq</v>
      </c>
      <c r="Q48" s="143" t="str">
        <f>'[6]Daily Roster'!$Q48</f>
        <v>Edward</v>
      </c>
      <c r="R48" s="143" t="str">
        <f>'[6]Daily Roster'!$R48</f>
        <v>qq</v>
      </c>
      <c r="S48" s="143" t="str">
        <f>'[6]Daily Roster'!$S48</f>
        <v>qq</v>
      </c>
      <c r="T48" s="143" t="str">
        <f>'[6]Daily Roster'!$T48</f>
        <v>qq</v>
      </c>
      <c r="U48" s="143" t="str">
        <f>'[6]Daily Roster'!$U48</f>
        <v>QQ</v>
      </c>
      <c r="V48" s="143" t="str">
        <f>'[6]Daily Roster'!$V48</f>
        <v>qq</v>
      </c>
      <c r="W48" s="143" t="str">
        <f>'[6]Daily Roster'!$W48</f>
        <v>qq</v>
      </c>
      <c r="X48" s="143" t="str">
        <f>'[6]Daily Roster'!$X48</f>
        <v>qq</v>
      </c>
      <c r="Y48" s="143" t="str">
        <f>'[6]Daily Roster'!$Y48</f>
        <v>V.Hill</v>
      </c>
      <c r="Z48" s="143" t="str">
        <f>'[6]Daily Roster'!$Z48</f>
        <v>A.Ho</v>
      </c>
      <c r="AA48" s="143" t="str">
        <f>'[6]Daily Roster'!$AA48</f>
        <v>qq</v>
      </c>
      <c r="AB48" s="143" t="str">
        <f>'[6]Daily Roster'!$AB48</f>
        <v>Janki</v>
      </c>
      <c r="AC48" s="143" t="str">
        <f>'[6]Daily Roster'!$AC48</f>
        <v>M.Hanna</v>
      </c>
      <c r="AD48" s="143" t="str">
        <f>'[6]Daily Roster'!$AD48</f>
        <v>qq</v>
      </c>
      <c r="AE48" s="143" t="str">
        <f>'[6]Daily Roster'!$AE48</f>
        <v>Obaid</v>
      </c>
      <c r="AF48" s="143" t="str">
        <f>'[6]Daily Roster'!$AF48</f>
        <v>qq</v>
      </c>
      <c r="AG48" s="143" t="str">
        <f>'[6]Daily Roster'!$AG48</f>
        <v>Kelly</v>
      </c>
      <c r="AH48" s="143" t="str">
        <f>'[6]Daily Roster'!$AH48</f>
        <v>qq</v>
      </c>
      <c r="AI48" s="143" t="str">
        <f>'[6]Daily Roster'!$AI48</f>
        <v>qq</v>
      </c>
      <c r="AJ48" s="241" t="str">
        <f>'[6]Daily Roster'!$AJ48</f>
        <v>Therese</v>
      </c>
      <c r="AK48" s="241" t="str">
        <f>'[6]Daily Roster'!$AK48</f>
        <v>qq</v>
      </c>
      <c r="AL48" s="241" t="str">
        <f>'[6]Daily Roster'!$AL48</f>
        <v>qq</v>
      </c>
      <c r="AM48" s="240" t="str">
        <f>'[6]Daily Roster'!$AM48</f>
        <v>qq</v>
      </c>
      <c r="AN48" s="240" t="str">
        <f>'[6]Daily Roster'!$AN48</f>
        <v>J.Drummond</v>
      </c>
      <c r="AO48" s="240" t="str">
        <f>'[6]Daily Roster'!$AO48</f>
        <v>J.Do</v>
      </c>
      <c r="AP48" s="240" t="str">
        <f>'[6]Daily Roster'!$AP48</f>
        <v>L.Jedwab</v>
      </c>
      <c r="AQ48" s="240" t="str">
        <f>'[6]Daily Roster'!$AQ48</f>
        <v>qq</v>
      </c>
      <c r="AR48" s="240" t="str">
        <f>'[6]Daily Roster'!$AR48</f>
        <v>qq</v>
      </c>
      <c r="AS48" s="240" t="str">
        <f>'[6]Daily Roster'!$AS48</f>
        <v>qq</v>
      </c>
      <c r="AT48" s="240" t="str">
        <f>'[6]Daily Roster'!$AT48</f>
        <v>qq</v>
      </c>
      <c r="AU48" s="240" t="str">
        <f>'[6]Daily Roster'!$AU48</f>
        <v>qq</v>
      </c>
      <c r="AV48" s="240">
        <f>'[6]Daily Roster'!$AV48</f>
        <v>0</v>
      </c>
      <c r="AW48" s="240" t="str">
        <f>'[6]Daily Roster'!$AW48</f>
        <v>qq</v>
      </c>
      <c r="AX48" s="240">
        <f>'[6]Daily Roster'!$AX48</f>
        <v>0</v>
      </c>
      <c r="AY48" s="240" t="str">
        <f>'[6]Daily Roster'!$AY48</f>
        <v>Adil</v>
      </c>
      <c r="AZ48" s="240">
        <f>'[6]Daily Roster'!$AZ48</f>
        <v>0</v>
      </c>
      <c r="BA48" s="240">
        <f>'[6]Daily Roster'!$BA48</f>
        <v>0</v>
      </c>
      <c r="BB48" s="240">
        <f>'[6]Daily Roster'!$BB48</f>
        <v>0</v>
      </c>
      <c r="BC48" s="240">
        <f>'[6]Daily Roster'!$BC48</f>
        <v>0</v>
      </c>
      <c r="BD48" s="240">
        <f>'[6]Daily Roster'!$BD48</f>
        <v>0</v>
      </c>
      <c r="BE48" s="240">
        <f>'[6]Daily Roster'!$BE48</f>
        <v>0</v>
      </c>
      <c r="BF48" s="240">
        <f>'[6]Daily Roster'!$BF48</f>
        <v>0</v>
      </c>
      <c r="BG48" s="240">
        <f>'[6]Daily Roster'!$BG48</f>
        <v>0</v>
      </c>
      <c r="BH48" s="240">
        <f>'[6]Daily Roster'!$BH48</f>
        <v>0</v>
      </c>
    </row>
    <row r="49" spans="1:60" s="25" customFormat="1" ht="15" x14ac:dyDescent="0.25">
      <c r="A49" s="141">
        <v>43531</v>
      </c>
      <c r="B49" s="142" t="s">
        <v>4</v>
      </c>
      <c r="C49" s="143" t="str">
        <f>'[6]Daily Roster'!$C49</f>
        <v>Clark</v>
      </c>
      <c r="D49" s="143" t="str">
        <f>'[6]Daily Roster'!$D49</f>
        <v>qq</v>
      </c>
      <c r="E49" s="143" t="str">
        <f>'[6]Daily Roster'!$E49</f>
        <v>Eugene</v>
      </c>
      <c r="F49" s="143" t="str">
        <f>'[6]Daily Roster'!$F49</f>
        <v>Angela</v>
      </c>
      <c r="G49" s="143" t="str">
        <f>'[6]Daily Roster'!$G49</f>
        <v>Paree</v>
      </c>
      <c r="H49" s="143">
        <f>'[6]Daily Roster'!$H49</f>
        <v>0</v>
      </c>
      <c r="I49" s="143" t="str">
        <f>'[6]Daily Roster'!$I49</f>
        <v>G.Lau</v>
      </c>
      <c r="J49" s="143">
        <f>'[6]Daily Roster'!$J49</f>
        <v>0</v>
      </c>
      <c r="K49" s="143">
        <f>'[6]Daily Roster'!$K49</f>
        <v>0</v>
      </c>
      <c r="L49" s="143" t="str">
        <f>'[6]Daily Roster'!$L49</f>
        <v>qq</v>
      </c>
      <c r="M49" s="143" t="str">
        <f>'[6]Daily Roster'!$M49</f>
        <v>G.Wang</v>
      </c>
      <c r="N49" s="143">
        <f>'[6]Daily Roster'!$N49</f>
        <v>0</v>
      </c>
      <c r="O49" s="143" t="str">
        <f>'[6]Daily Roster'!$O49</f>
        <v>A.Chong</v>
      </c>
      <c r="P49" s="143" t="str">
        <f>'[6]Daily Roster'!$P49</f>
        <v>J.Do</v>
      </c>
      <c r="Q49" s="143" t="str">
        <f>'[6]Daily Roster'!$Q49</f>
        <v>qq</v>
      </c>
      <c r="R49" s="143" t="str">
        <f>'[6]Daily Roster'!$R49</f>
        <v>qq</v>
      </c>
      <c r="S49" s="143" t="str">
        <f>'[6]Daily Roster'!$S49</f>
        <v>qq</v>
      </c>
      <c r="T49" s="143" t="str">
        <f>'[6]Daily Roster'!$T49</f>
        <v>qq</v>
      </c>
      <c r="U49" s="143" t="str">
        <f>'[6]Daily Roster'!$U49</f>
        <v>QQ</v>
      </c>
      <c r="V49" s="143" t="str">
        <f>'[6]Daily Roster'!$V49</f>
        <v>qq</v>
      </c>
      <c r="W49" s="143" t="str">
        <f>'[6]Daily Roster'!$W49</f>
        <v>qq</v>
      </c>
      <c r="X49" s="143" t="str">
        <f>'[6]Daily Roster'!$X49</f>
        <v>qq</v>
      </c>
      <c r="Y49" s="143" t="str">
        <f>'[6]Daily Roster'!$Y49</f>
        <v>V.Hill</v>
      </c>
      <c r="Z49" s="143" t="str">
        <f>'[6]Daily Roster'!$Z49</f>
        <v>A.Ho</v>
      </c>
      <c r="AA49" s="143" t="str">
        <f>'[6]Daily Roster'!$AA49</f>
        <v>qq</v>
      </c>
      <c r="AB49" s="143" t="str">
        <f>'[6]Daily Roster'!$AB49</f>
        <v>Janki</v>
      </c>
      <c r="AC49" s="143" t="str">
        <f>'[6]Daily Roster'!$AC49</f>
        <v>qq</v>
      </c>
      <c r="AD49" s="143" t="str">
        <f>'[6]Daily Roster'!$AD49</f>
        <v>qq</v>
      </c>
      <c r="AE49" s="143" t="str">
        <f>'[6]Daily Roster'!$AE49</f>
        <v>Obaid</v>
      </c>
      <c r="AF49" s="143" t="str">
        <f>'[6]Daily Roster'!$AF49</f>
        <v>qq</v>
      </c>
      <c r="AG49" s="143" t="str">
        <f>'[6]Daily Roster'!$AG49</f>
        <v>Kelly</v>
      </c>
      <c r="AH49" s="143" t="str">
        <f>'[6]Daily Roster'!$AH49</f>
        <v>qq</v>
      </c>
      <c r="AI49" s="143" t="str">
        <f>'[6]Daily Roster'!$AI49</f>
        <v>qq</v>
      </c>
      <c r="AJ49" s="241" t="str">
        <f>'[6]Daily Roster'!$AJ49</f>
        <v>Therese</v>
      </c>
      <c r="AK49" s="241" t="str">
        <f>'[6]Daily Roster'!$AK49</f>
        <v>qq</v>
      </c>
      <c r="AL49" s="241" t="str">
        <f>'[6]Daily Roster'!$AL49</f>
        <v>qq</v>
      </c>
      <c r="AM49" s="240" t="str">
        <f>'[6]Daily Roster'!$AM49</f>
        <v>qq</v>
      </c>
      <c r="AN49" s="240" t="str">
        <f>'[6]Daily Roster'!$AN49</f>
        <v>J.Drummond</v>
      </c>
      <c r="AO49" s="240" t="str">
        <f>'[6]Daily Roster'!$AO49</f>
        <v>J.Do</v>
      </c>
      <c r="AP49" s="240" t="str">
        <f>'[6]Daily Roster'!$AP49</f>
        <v>L.Jedwab</v>
      </c>
      <c r="AQ49" s="240" t="str">
        <f>'[6]Daily Roster'!$AQ49</f>
        <v>qq</v>
      </c>
      <c r="AR49" s="240" t="str">
        <f>'[6]Daily Roster'!$AR49</f>
        <v>qq</v>
      </c>
      <c r="AS49" s="240" t="str">
        <f>'[6]Daily Roster'!$AS49</f>
        <v>qq</v>
      </c>
      <c r="AT49" s="240" t="str">
        <f>'[6]Daily Roster'!$AT49</f>
        <v>qq</v>
      </c>
      <c r="AU49" s="240" t="str">
        <f>'[6]Daily Roster'!$AU49</f>
        <v>Vivienne</v>
      </c>
      <c r="AV49" s="240">
        <f>'[6]Daily Roster'!$AV49</f>
        <v>0</v>
      </c>
      <c r="AW49" s="240" t="str">
        <f>'[6]Daily Roster'!$AW49</f>
        <v>S.Rajendra</v>
      </c>
      <c r="AX49" s="240">
        <f>'[6]Daily Roster'!$AX49</f>
        <v>0</v>
      </c>
      <c r="AY49" s="240" t="str">
        <f>'[6]Daily Roster'!$AY49</f>
        <v>Adil</v>
      </c>
      <c r="AZ49" s="240" t="str">
        <f>'[6]Daily Roster'!$AZ49</f>
        <v>Renise&gt;1pm</v>
      </c>
      <c r="BA49" s="240">
        <f>'[6]Daily Roster'!$BA49</f>
        <v>0</v>
      </c>
      <c r="BB49" s="240">
        <f>'[6]Daily Roster'!$BB49</f>
        <v>0</v>
      </c>
      <c r="BC49" s="240">
        <f>'[6]Daily Roster'!$BC49</f>
        <v>0</v>
      </c>
      <c r="BD49" s="240">
        <f>'[6]Daily Roster'!$BD49</f>
        <v>0</v>
      </c>
      <c r="BE49" s="240">
        <f>'[6]Daily Roster'!$BE49</f>
        <v>0</v>
      </c>
      <c r="BF49" s="240">
        <f>'[6]Daily Roster'!$BF49</f>
        <v>0</v>
      </c>
      <c r="BG49" s="240">
        <f>'[6]Daily Roster'!$BG49</f>
        <v>0</v>
      </c>
      <c r="BH49" s="240">
        <f>'[6]Daily Roster'!$BH49</f>
        <v>0</v>
      </c>
    </row>
    <row r="50" spans="1:60" s="25" customFormat="1" ht="15" x14ac:dyDescent="0.25">
      <c r="A50" s="141">
        <v>43532</v>
      </c>
      <c r="B50" s="142" t="s">
        <v>5</v>
      </c>
      <c r="C50" s="143" t="str">
        <f>'[6]Daily Roster'!$C50</f>
        <v>qq</v>
      </c>
      <c r="D50" s="143" t="str">
        <f>'[6]Daily Roster'!$D50</f>
        <v>T.Vo</v>
      </c>
      <c r="E50" s="143" t="str">
        <f>'[6]Daily Roster'!$E50</f>
        <v>QQ</v>
      </c>
      <c r="F50" s="143" t="str">
        <f>'[6]Daily Roster'!$F50</f>
        <v>Angelica</v>
      </c>
      <c r="G50" s="143" t="str">
        <f>'[6]Daily Roster'!$G50</f>
        <v>Mark</v>
      </c>
      <c r="H50" s="143" t="str">
        <f>'[6]Daily Roster'!$H50</f>
        <v>Lucky</v>
      </c>
      <c r="I50" s="143" t="str">
        <f>'[6]Daily Roster'!$I50</f>
        <v>Angelene</v>
      </c>
      <c r="J50" s="143">
        <f>'[6]Daily Roster'!$J50</f>
        <v>0</v>
      </c>
      <c r="K50" s="143">
        <f>'[6]Daily Roster'!$K50</f>
        <v>0</v>
      </c>
      <c r="L50" s="143" t="str">
        <f>'[6]Daily Roster'!$L50</f>
        <v>qq</v>
      </c>
      <c r="M50" s="143" t="str">
        <f>'[6]Daily Roster'!$M50</f>
        <v>qq</v>
      </c>
      <c r="N50" s="143">
        <f>'[6]Daily Roster'!$N50</f>
        <v>0</v>
      </c>
      <c r="O50" s="143" t="str">
        <f>'[6]Daily Roster'!$O50</f>
        <v>A.Chong</v>
      </c>
      <c r="P50" s="143" t="str">
        <f>'[6]Daily Roster'!$P50</f>
        <v>qq</v>
      </c>
      <c r="Q50" s="143" t="str">
        <f>'[6]Daily Roster'!$Q50</f>
        <v>Ana</v>
      </c>
      <c r="R50" s="143" t="str">
        <f>'[6]Daily Roster'!$R50</f>
        <v>qq</v>
      </c>
      <c r="S50" s="143" t="str">
        <f>'[6]Daily Roster'!$S50</f>
        <v>qq</v>
      </c>
      <c r="T50" s="143" t="str">
        <f>'[6]Daily Roster'!$T50</f>
        <v>qq</v>
      </c>
      <c r="U50" s="143" t="str">
        <f>'[6]Daily Roster'!$U50</f>
        <v>QQ</v>
      </c>
      <c r="V50" s="143" t="str">
        <f>'[6]Daily Roster'!$V50</f>
        <v>qq</v>
      </c>
      <c r="W50" s="143" t="str">
        <f>'[6]Daily Roster'!$W50</f>
        <v>qq</v>
      </c>
      <c r="X50" s="143" t="str">
        <f>'[6]Daily Roster'!$X50</f>
        <v>qq</v>
      </c>
      <c r="Y50" s="143" t="str">
        <f>'[6]Daily Roster'!$Y50</f>
        <v>C.Vosk</v>
      </c>
      <c r="Z50" s="143" t="str">
        <f>'[6]Daily Roster'!$Z50</f>
        <v>A.Ho</v>
      </c>
      <c r="AA50" s="143" t="str">
        <f>'[6]Daily Roster'!$AA50</f>
        <v>V.Hill</v>
      </c>
      <c r="AB50" s="143" t="str">
        <f>'[6]Daily Roster'!$AB50</f>
        <v>Janki</v>
      </c>
      <c r="AC50" s="143" t="str">
        <f>'[6]Daily Roster'!$AC50</f>
        <v>M.Hanna</v>
      </c>
      <c r="AD50" s="143" t="str">
        <f>'[6]Daily Roster'!$AD50</f>
        <v>qq</v>
      </c>
      <c r="AE50" s="143" t="str">
        <f>'[6]Daily Roster'!$AE50</f>
        <v>Obaid</v>
      </c>
      <c r="AF50" s="143" t="str">
        <f>'[6]Daily Roster'!$AF50</f>
        <v>qq</v>
      </c>
      <c r="AG50" s="143" t="str">
        <f>'[6]Daily Roster'!$AG50</f>
        <v>qq</v>
      </c>
      <c r="AH50" s="143" t="str">
        <f>'[6]Daily Roster'!$AH50</f>
        <v>qq</v>
      </c>
      <c r="AI50" s="143" t="str">
        <f>'[6]Daily Roster'!$AI50</f>
        <v>A.Tey</v>
      </c>
      <c r="AJ50" s="241" t="str">
        <f>'[6]Daily Roster'!$AJ50</f>
        <v>Therese</v>
      </c>
      <c r="AK50" s="241" t="str">
        <f>'[6]Daily Roster'!$AK50</f>
        <v>qq</v>
      </c>
      <c r="AL50" s="241" t="str">
        <f>'[6]Daily Roster'!$AL50</f>
        <v>qq</v>
      </c>
      <c r="AM50" s="240" t="str">
        <f>'[6]Daily Roster'!$AM50</f>
        <v>qq</v>
      </c>
      <c r="AN50" s="240" t="str">
        <f>'[6]Daily Roster'!$AN50</f>
        <v>J.Drummond</v>
      </c>
      <c r="AO50" s="240" t="str">
        <f>'[6]Daily Roster'!$AO50</f>
        <v>J.Do</v>
      </c>
      <c r="AP50" s="240" t="str">
        <f>'[6]Daily Roster'!$AP50</f>
        <v>L.Jedwab</v>
      </c>
      <c r="AQ50" s="240" t="str">
        <f>'[6]Daily Roster'!$AQ50</f>
        <v>qq</v>
      </c>
      <c r="AR50" s="240" t="str">
        <f>'[6]Daily Roster'!$AR50</f>
        <v>qq</v>
      </c>
      <c r="AS50" s="240" t="str">
        <f>'[6]Daily Roster'!$AS50</f>
        <v>qq</v>
      </c>
      <c r="AT50" s="240" t="str">
        <f>'[6]Daily Roster'!$AT50</f>
        <v>qq</v>
      </c>
      <c r="AU50" s="240" t="str">
        <f>'[6]Daily Roster'!$AU50</f>
        <v>qq</v>
      </c>
      <c r="AV50" s="240">
        <f>'[6]Daily Roster'!$AV50</f>
        <v>0</v>
      </c>
      <c r="AW50" s="240" t="str">
        <f>'[6]Daily Roster'!$AW50</f>
        <v>S.Rajendra</v>
      </c>
      <c r="AX50" s="240">
        <f>'[6]Daily Roster'!$AX50</f>
        <v>0</v>
      </c>
      <c r="AY50" s="240" t="str">
        <f>'[6]Daily Roster'!$AY50</f>
        <v>Adil</v>
      </c>
      <c r="AZ50" s="240">
        <f>'[6]Daily Roster'!$AZ50</f>
        <v>0</v>
      </c>
      <c r="BA50" s="240">
        <f>'[6]Daily Roster'!$BA50</f>
        <v>0</v>
      </c>
      <c r="BB50" s="240">
        <f>'[6]Daily Roster'!$BB50</f>
        <v>0</v>
      </c>
      <c r="BC50" s="240">
        <f>'[6]Daily Roster'!$BC50</f>
        <v>0</v>
      </c>
      <c r="BD50" s="240">
        <f>'[6]Daily Roster'!$BD50</f>
        <v>0</v>
      </c>
      <c r="BE50" s="240">
        <f>'[6]Daily Roster'!$BE50</f>
        <v>0</v>
      </c>
      <c r="BF50" s="240">
        <f>'[6]Daily Roster'!$BF50</f>
        <v>0</v>
      </c>
      <c r="BG50" s="240">
        <f>'[6]Daily Roster'!$BG50</f>
        <v>0</v>
      </c>
      <c r="BH50" s="240">
        <f>'[6]Daily Roster'!$BH50</f>
        <v>0</v>
      </c>
    </row>
    <row r="51" spans="1:60" s="25" customFormat="1" ht="15" x14ac:dyDescent="0.25">
      <c r="A51" s="141">
        <v>43535</v>
      </c>
      <c r="B51" s="142" t="s">
        <v>1</v>
      </c>
      <c r="C51" s="143" t="str">
        <f>'[6]Daily Roster'!$C51</f>
        <v>qq</v>
      </c>
      <c r="D51" s="143" t="str">
        <f>'[6]Daily Roster'!$D51</f>
        <v>Public holiday</v>
      </c>
      <c r="E51" s="143" t="str">
        <f>'[6]Daily Roster'!$E51</f>
        <v>public holiday</v>
      </c>
      <c r="F51" s="143" t="str">
        <f>'[6]Daily Roster'!$F51</f>
        <v>qq</v>
      </c>
      <c r="G51" s="143" t="str">
        <f>'[6]Daily Roster'!$G51</f>
        <v>Public Holiday</v>
      </c>
      <c r="H51" s="143">
        <f>'[6]Daily Roster'!$H51</f>
        <v>0</v>
      </c>
      <c r="I51" s="143" t="str">
        <f>'[6]Daily Roster'!$I51</f>
        <v>qq</v>
      </c>
      <c r="J51" s="143">
        <f>'[6]Daily Roster'!$J51</f>
        <v>0</v>
      </c>
      <c r="K51" s="143">
        <f>'[6]Daily Roster'!$K51</f>
        <v>0</v>
      </c>
      <c r="L51" s="143" t="str">
        <f>'[6]Daily Roster'!$L51</f>
        <v>Public Holiday</v>
      </c>
      <c r="M51" s="143">
        <f>'[6]Daily Roster'!$M51</f>
        <v>0</v>
      </c>
      <c r="N51" s="143">
        <f>'[6]Daily Roster'!$N51</f>
        <v>0</v>
      </c>
      <c r="O51" s="143" t="str">
        <f>'[6]Daily Roster'!$O51</f>
        <v>qq</v>
      </c>
      <c r="P51" s="143" t="str">
        <f>'[6]Daily Roster'!$P51</f>
        <v>qq</v>
      </c>
      <c r="Q51" s="143" t="str">
        <f>'[6]Daily Roster'!$Q51</f>
        <v>qq</v>
      </c>
      <c r="R51" s="143" t="str">
        <f>'[6]Daily Roster'!$R51</f>
        <v>qq</v>
      </c>
      <c r="S51" s="143" t="str">
        <f>'[6]Daily Roster'!$S51</f>
        <v>qq</v>
      </c>
      <c r="T51" s="143" t="str">
        <f>'[6]Daily Roster'!$T51</f>
        <v>qq</v>
      </c>
      <c r="U51" s="143" t="str">
        <f>'[6]Daily Roster'!$U51</f>
        <v>QQ</v>
      </c>
      <c r="V51" s="143" t="str">
        <f>'[6]Daily Roster'!$V51</f>
        <v>qq</v>
      </c>
      <c r="W51" s="143" t="str">
        <f>'[6]Daily Roster'!$W51</f>
        <v>qq</v>
      </c>
      <c r="X51" s="143" t="str">
        <f>'[6]Daily Roster'!$X51</f>
        <v>qq</v>
      </c>
      <c r="Y51" s="143" t="str">
        <f>'[6]Daily Roster'!$Y51</f>
        <v>qq</v>
      </c>
      <c r="Z51" s="143" t="str">
        <f>'[6]Daily Roster'!$Z51</f>
        <v>qq</v>
      </c>
      <c r="AA51" s="143" t="str">
        <f>'[6]Daily Roster'!$AA51</f>
        <v>qq</v>
      </c>
      <c r="AB51" s="143" t="str">
        <f>'[6]Daily Roster'!$AB51</f>
        <v>qq</v>
      </c>
      <c r="AC51" s="143" t="str">
        <f>'[6]Daily Roster'!$AC51</f>
        <v>qq</v>
      </c>
      <c r="AD51" s="143" t="str">
        <f>'[6]Daily Roster'!$AD51</f>
        <v>qq</v>
      </c>
      <c r="AE51" s="143" t="str">
        <f>'[6]Daily Roster'!$AE51</f>
        <v>qq</v>
      </c>
      <c r="AF51" s="143" t="str">
        <f>'[6]Daily Roster'!$AF51</f>
        <v>qq</v>
      </c>
      <c r="AG51" s="143" t="str">
        <f>'[6]Daily Roster'!$AG51</f>
        <v>qq</v>
      </c>
      <c r="AH51" s="143" t="str">
        <f>'[6]Daily Roster'!$AH51</f>
        <v>qq</v>
      </c>
      <c r="AI51" s="143" t="str">
        <f>'[6]Daily Roster'!$AI51</f>
        <v>qq</v>
      </c>
      <c r="AJ51" s="241" t="str">
        <f>'[6]Daily Roster'!$AJ51</f>
        <v>qq</v>
      </c>
      <c r="AK51" s="241" t="str">
        <f>'[6]Daily Roster'!$AK51</f>
        <v>qq</v>
      </c>
      <c r="AL51" s="241" t="str">
        <f>'[6]Daily Roster'!$AL51</f>
        <v>qq</v>
      </c>
      <c r="AM51" s="240" t="str">
        <f>'[6]Daily Roster'!$AM51</f>
        <v>qq</v>
      </c>
      <c r="AN51" s="240" t="str">
        <f>'[6]Daily Roster'!$AN51</f>
        <v>qq</v>
      </c>
      <c r="AO51" s="240" t="str">
        <f>'[6]Daily Roster'!$AO51</f>
        <v>qq</v>
      </c>
      <c r="AP51" s="240" t="str">
        <f>'[6]Daily Roster'!$AP51</f>
        <v>qq</v>
      </c>
      <c r="AQ51" s="240" t="str">
        <f>'[6]Daily Roster'!$AQ51</f>
        <v>qq</v>
      </c>
      <c r="AR51" s="240" t="str">
        <f>'[6]Daily Roster'!$AR51</f>
        <v>qq</v>
      </c>
      <c r="AS51" s="240" t="str">
        <f>'[6]Daily Roster'!$AS51</f>
        <v>qq</v>
      </c>
      <c r="AT51" s="240" t="str">
        <f>'[6]Daily Roster'!$AT51</f>
        <v>qq</v>
      </c>
      <c r="AU51" s="240">
        <f>'[6]Daily Roster'!$AU51</f>
        <v>0</v>
      </c>
      <c r="AV51" s="240">
        <f>'[6]Daily Roster'!$AV51</f>
        <v>0</v>
      </c>
      <c r="AW51" s="240" t="str">
        <f>'[6]Daily Roster'!$AW51</f>
        <v>S.Rajendra</v>
      </c>
      <c r="AX51" s="240">
        <f>'[6]Daily Roster'!$AX51</f>
        <v>0</v>
      </c>
      <c r="AY51" s="240" t="str">
        <f>'[6]Daily Roster'!$AY51</f>
        <v>Adil</v>
      </c>
      <c r="AZ51" s="240" t="str">
        <f>'[6]Daily Roster'!$AZ51</f>
        <v>A.Ho</v>
      </c>
      <c r="BA51" s="240">
        <f>'[6]Daily Roster'!$BA51</f>
        <v>0</v>
      </c>
      <c r="BB51" s="240">
        <f>'[6]Daily Roster'!$BB51</f>
        <v>0</v>
      </c>
      <c r="BC51" s="240">
        <f>'[6]Daily Roster'!$BC51</f>
        <v>0</v>
      </c>
      <c r="BD51" s="240">
        <f>'[6]Daily Roster'!$BD51</f>
        <v>0</v>
      </c>
      <c r="BE51" s="240">
        <f>'[6]Daily Roster'!$BE51</f>
        <v>0</v>
      </c>
      <c r="BF51" s="240">
        <f>'[6]Daily Roster'!$BF51</f>
        <v>0</v>
      </c>
      <c r="BG51" s="240">
        <f>'[6]Daily Roster'!$BG51</f>
        <v>0</v>
      </c>
      <c r="BH51" s="240">
        <f>'[6]Daily Roster'!$BH51</f>
        <v>0</v>
      </c>
    </row>
    <row r="52" spans="1:60" s="25" customFormat="1" ht="15" x14ac:dyDescent="0.25">
      <c r="A52" s="141">
        <v>43536</v>
      </c>
      <c r="B52" s="142" t="s">
        <v>2</v>
      </c>
      <c r="C52" s="143" t="str">
        <f>'[6]Daily Roster'!$C52</f>
        <v>qq</v>
      </c>
      <c r="D52" s="143" t="str">
        <f>'[6]Daily Roster'!$D52</f>
        <v>qq</v>
      </c>
      <c r="E52" s="143" t="str">
        <f>'[6]Daily Roster'!$E52</f>
        <v>J.Hughes</v>
      </c>
      <c r="F52" s="143" t="str">
        <f>'[6]Daily Roster'!$F52</f>
        <v>S.McPhee</v>
      </c>
      <c r="G52" s="143" t="str">
        <f>'[6]Daily Roster'!$G52</f>
        <v>J.Yang</v>
      </c>
      <c r="H52" s="143">
        <f>'[6]Daily Roster'!$H52</f>
        <v>0</v>
      </c>
      <c r="I52" s="143" t="str">
        <f>'[6]Daily Roster'!$I52</f>
        <v>qq</v>
      </c>
      <c r="J52" s="143">
        <f>'[6]Daily Roster'!$J52</f>
        <v>0</v>
      </c>
      <c r="K52" s="143">
        <f>'[6]Daily Roster'!$K52</f>
        <v>0</v>
      </c>
      <c r="L52" s="143" t="str">
        <f>'[6]Daily Roster'!$L52</f>
        <v>qq</v>
      </c>
      <c r="M52" s="143">
        <f>'[6]Daily Roster'!$M52</f>
        <v>0</v>
      </c>
      <c r="N52" s="143">
        <f>'[6]Daily Roster'!$N52</f>
        <v>0</v>
      </c>
      <c r="O52" s="143" t="str">
        <f>'[6]Daily Roster'!$O52</f>
        <v>qq</v>
      </c>
      <c r="P52" s="143" t="str">
        <f>'[6]Daily Roster'!$P52</f>
        <v>Karishma</v>
      </c>
      <c r="Q52" s="143" t="str">
        <f>'[6]Daily Roster'!$Q52</f>
        <v>Tinh</v>
      </c>
      <c r="R52" s="143" t="str">
        <f>'[6]Daily Roster'!$R52</f>
        <v>qq</v>
      </c>
      <c r="S52" s="143" t="str">
        <f>'[6]Daily Roster'!$S52</f>
        <v>Jesslyn</v>
      </c>
      <c r="T52" s="143" t="str">
        <f>'[6]Daily Roster'!$T52</f>
        <v>Thao</v>
      </c>
      <c r="U52" s="143" t="str">
        <f>'[6]Daily Roster'!$U52</f>
        <v>Idile</v>
      </c>
      <c r="V52" s="143" t="str">
        <f>'[6]Daily Roster'!$V52</f>
        <v>qq</v>
      </c>
      <c r="W52" s="143" t="str">
        <f>'[6]Daily Roster'!$W52</f>
        <v>qq</v>
      </c>
      <c r="X52" s="143" t="str">
        <f>'[6]Daily Roster'!$X52</f>
        <v>qq</v>
      </c>
      <c r="Y52" s="143" t="str">
        <f>'[6]Daily Roster'!$Y52</f>
        <v>C.Vosk</v>
      </c>
      <c r="Z52" s="143" t="str">
        <f>'[6]Daily Roster'!$Z52</f>
        <v>Nadi</v>
      </c>
      <c r="AA52" s="143" t="str">
        <f>'[6]Daily Roster'!$AA52</f>
        <v>A.Chong</v>
      </c>
      <c r="AB52" s="143" t="str">
        <f>'[6]Daily Roster'!$AB52</f>
        <v>qq</v>
      </c>
      <c r="AC52" s="143" t="str">
        <f>'[6]Daily Roster'!$AC52</f>
        <v>qq</v>
      </c>
      <c r="AD52" s="143" t="str">
        <f>'[6]Daily Roster'!$AD52</f>
        <v>V.Mai</v>
      </c>
      <c r="AE52" s="143" t="str">
        <f>'[6]Daily Roster'!$AE52</f>
        <v>Obaid</v>
      </c>
      <c r="AF52" s="143" t="str">
        <f>'[6]Daily Roster'!$AF52</f>
        <v>Mark</v>
      </c>
      <c r="AG52" s="143" t="str">
        <f>'[6]Daily Roster'!$AG52</f>
        <v>qq</v>
      </c>
      <c r="AH52" s="143" t="str">
        <f>'[6]Daily Roster'!$AH52</f>
        <v>qq</v>
      </c>
      <c r="AI52" s="143" t="str">
        <f>'[6]Daily Roster'!$AI52</f>
        <v>qq</v>
      </c>
      <c r="AJ52" s="241" t="str">
        <f>'[6]Daily Roster'!$AJ52</f>
        <v>Therese</v>
      </c>
      <c r="AK52" s="241" t="str">
        <f>'[6]Daily Roster'!$AK52</f>
        <v>qq</v>
      </c>
      <c r="AL52" s="241" t="str">
        <f>'[6]Daily Roster'!$AL52</f>
        <v>Shirley</v>
      </c>
      <c r="AM52" s="240" t="str">
        <f>'[6]Daily Roster'!$AM52</f>
        <v>Vivienne</v>
      </c>
      <c r="AN52" s="240" t="str">
        <f>'[6]Daily Roster'!$AN52</f>
        <v>J.Drummond</v>
      </c>
      <c r="AO52" s="240" t="str">
        <f>'[6]Daily Roster'!$AO52</f>
        <v>Winnie</v>
      </c>
      <c r="AP52" s="240" t="str">
        <f>'[6]Daily Roster'!$AP52</f>
        <v>qq</v>
      </c>
      <c r="AQ52" s="240" t="str">
        <f>'[6]Daily Roster'!$AQ52</f>
        <v>qq</v>
      </c>
      <c r="AR52" s="240" t="str">
        <f>'[6]Daily Roster'!$AR52</f>
        <v>qq</v>
      </c>
      <c r="AS52" s="240" t="str">
        <f>'[6]Daily Roster'!$AS52</f>
        <v>qq</v>
      </c>
      <c r="AT52" s="240" t="str">
        <f>'[6]Daily Roster'!$AT52</f>
        <v>qq</v>
      </c>
      <c r="AU52" s="240">
        <f>'[6]Daily Roster'!$AU52</f>
        <v>0</v>
      </c>
      <c r="AV52" s="240">
        <f>'[6]Daily Roster'!$AV52</f>
        <v>0</v>
      </c>
      <c r="AW52" s="240" t="str">
        <f>'[6]Daily Roster'!$AW52</f>
        <v>S.Rajendra</v>
      </c>
      <c r="AX52" s="240">
        <f>'[6]Daily Roster'!$AX52</f>
        <v>0</v>
      </c>
      <c r="AY52" s="240" t="str">
        <f>'[6]Daily Roster'!$AY52</f>
        <v>Adil</v>
      </c>
      <c r="AZ52" s="240" t="str">
        <f>'[6]Daily Roster'!$AZ52</f>
        <v>A.Ho</v>
      </c>
      <c r="BA52" s="240">
        <f>'[6]Daily Roster'!$BA52</f>
        <v>0</v>
      </c>
      <c r="BB52" s="240">
        <f>'[6]Daily Roster'!$BB52</f>
        <v>0</v>
      </c>
      <c r="BC52" s="240">
        <f>'[6]Daily Roster'!$BC52</f>
        <v>0</v>
      </c>
      <c r="BD52" s="240">
        <f>'[6]Daily Roster'!$BD52</f>
        <v>0</v>
      </c>
      <c r="BE52" s="240">
        <f>'[6]Daily Roster'!$BE52</f>
        <v>0</v>
      </c>
      <c r="BF52" s="240">
        <f>'[6]Daily Roster'!$BF52</f>
        <v>0</v>
      </c>
      <c r="BG52" s="240">
        <f>'[6]Daily Roster'!$BG52</f>
        <v>0</v>
      </c>
      <c r="BH52" s="240">
        <f>'[6]Daily Roster'!$BH52</f>
        <v>0</v>
      </c>
    </row>
    <row r="53" spans="1:60" s="25" customFormat="1" ht="15" x14ac:dyDescent="0.25">
      <c r="A53" s="141">
        <v>43537</v>
      </c>
      <c r="B53" s="142" t="s">
        <v>3</v>
      </c>
      <c r="C53" s="143" t="str">
        <f>'[6]Daily Roster'!$C53</f>
        <v>qq</v>
      </c>
      <c r="D53" s="143" t="str">
        <f>'[6]Daily Roster'!$D53</f>
        <v>qq</v>
      </c>
      <c r="E53" s="143" t="str">
        <f>'[6]Daily Roster'!$E53</f>
        <v>qq</v>
      </c>
      <c r="F53" s="143" t="str">
        <f>'[6]Daily Roster'!$F53</f>
        <v>qq</v>
      </c>
      <c r="G53" s="143" t="str">
        <f>'[6]Daily Roster'!$G53</f>
        <v>M.Lu</v>
      </c>
      <c r="H53" s="143">
        <f>'[6]Daily Roster'!$H53</f>
        <v>0</v>
      </c>
      <c r="I53" s="143" t="str">
        <f>'[6]Daily Roster'!$I53</f>
        <v>qq</v>
      </c>
      <c r="J53" s="143">
        <f>'[6]Daily Roster'!$J53</f>
        <v>0</v>
      </c>
      <c r="K53" s="143">
        <f>'[6]Daily Roster'!$K53</f>
        <v>0</v>
      </c>
      <c r="L53" s="143" t="str">
        <f>'[6]Daily Roster'!$L53</f>
        <v>Nadi</v>
      </c>
      <c r="M53" s="143">
        <f>'[6]Daily Roster'!$M53</f>
        <v>0</v>
      </c>
      <c r="N53" s="143">
        <f>'[6]Daily Roster'!$N53</f>
        <v>0</v>
      </c>
      <c r="O53" s="143" t="str">
        <f>'[6]Daily Roster'!$O53</f>
        <v>qq</v>
      </c>
      <c r="P53" s="143" t="str">
        <f>'[6]Daily Roster'!$P53</f>
        <v>qq</v>
      </c>
      <c r="Q53" s="143" t="str">
        <f>'[6]Daily Roster'!$Q53</f>
        <v>Roshny</v>
      </c>
      <c r="R53" s="143" t="str">
        <f>'[6]Daily Roster'!$R53</f>
        <v>qq</v>
      </c>
      <c r="S53" s="143" t="str">
        <f>'[6]Daily Roster'!$S53</f>
        <v>Jonathan</v>
      </c>
      <c r="T53" s="143" t="str">
        <f>'[6]Daily Roster'!$T53</f>
        <v>V.Le</v>
      </c>
      <c r="U53" s="143" t="str">
        <f>'[6]Daily Roster'!$U53</f>
        <v>QQ</v>
      </c>
      <c r="V53" s="143" t="str">
        <f>'[6]Daily Roster'!$V53</f>
        <v>Edward</v>
      </c>
      <c r="W53" s="143" t="str">
        <f>'[6]Daily Roster'!$W53</f>
        <v>qq</v>
      </c>
      <c r="X53" s="143" t="str">
        <f>'[6]Daily Roster'!$X53</f>
        <v>qq</v>
      </c>
      <c r="Y53" s="143" t="str">
        <f>'[6]Daily Roster'!$Y53</f>
        <v>C.Vosk</v>
      </c>
      <c r="Z53" s="143" t="str">
        <f>'[6]Daily Roster'!$Z53</f>
        <v>A.Truong</v>
      </c>
      <c r="AA53" s="143" t="str">
        <f>'[6]Daily Roster'!$AA53</f>
        <v>A.Chong</v>
      </c>
      <c r="AB53" s="143" t="str">
        <f>'[6]Daily Roster'!$AB53</f>
        <v>qq</v>
      </c>
      <c r="AC53" s="143" t="str">
        <f>'[6]Daily Roster'!$AC53</f>
        <v>M.Hanna</v>
      </c>
      <c r="AD53" s="143" t="str">
        <f>'[6]Daily Roster'!$AD53</f>
        <v>V.Mai</v>
      </c>
      <c r="AE53" s="143" t="str">
        <f>'[6]Daily Roster'!$AE53</f>
        <v>Obaid</v>
      </c>
      <c r="AF53" s="143" t="str">
        <f>'[6]Daily Roster'!$AF53</f>
        <v>Mark</v>
      </c>
      <c r="AG53" s="143" t="str">
        <f>'[6]Daily Roster'!$AG53</f>
        <v>Kelly</v>
      </c>
      <c r="AH53" s="143" t="str">
        <f>'[6]Daily Roster'!$AH53</f>
        <v>Stella</v>
      </c>
      <c r="AI53" s="143" t="str">
        <f>'[6]Daily Roster'!$AI53</f>
        <v>qq</v>
      </c>
      <c r="AJ53" s="241" t="str">
        <f>'[6]Daily Roster'!$AJ53</f>
        <v>Therese</v>
      </c>
      <c r="AK53" s="241" t="str">
        <f>'[6]Daily Roster'!$AK53</f>
        <v>qq</v>
      </c>
      <c r="AL53" s="241" t="str">
        <f>'[6]Daily Roster'!$AL53</f>
        <v>J.Hughes</v>
      </c>
      <c r="AM53" s="240" t="str">
        <f>'[6]Daily Roster'!$AM53</f>
        <v>qq</v>
      </c>
      <c r="AN53" s="240" t="str">
        <f>'[6]Daily Roster'!$AN53</f>
        <v>J.Drummond</v>
      </c>
      <c r="AO53" s="240" t="str">
        <f>'[6]Daily Roster'!$AO53</f>
        <v>Winnie</v>
      </c>
      <c r="AP53" s="240" t="str">
        <f>'[6]Daily Roster'!$AP53</f>
        <v>qq</v>
      </c>
      <c r="AQ53" s="240" t="str">
        <f>'[6]Daily Roster'!$AQ53</f>
        <v>qq</v>
      </c>
      <c r="AR53" s="240" t="str">
        <f>'[6]Daily Roster'!$AR53</f>
        <v>qq</v>
      </c>
      <c r="AS53" s="240" t="str">
        <f>'[6]Daily Roster'!$AS53</f>
        <v>qq</v>
      </c>
      <c r="AT53" s="240" t="str">
        <f>'[6]Daily Roster'!$AT53</f>
        <v>qq</v>
      </c>
      <c r="AU53" s="240">
        <f>'[6]Daily Roster'!$AU53</f>
        <v>0</v>
      </c>
      <c r="AV53" s="240">
        <f>'[6]Daily Roster'!$AV53</f>
        <v>0</v>
      </c>
      <c r="AW53" s="240">
        <f>'[6]Daily Roster'!$AW53</f>
        <v>0</v>
      </c>
      <c r="AX53" s="240">
        <f>'[6]Daily Roster'!$AX53</f>
        <v>0</v>
      </c>
      <c r="AY53" s="240">
        <f>'[6]Daily Roster'!$AY53</f>
        <v>0</v>
      </c>
      <c r="AZ53" s="240" t="str">
        <f>'[6]Daily Roster'!$AZ53</f>
        <v>A.Ho</v>
      </c>
      <c r="BA53" s="240">
        <f>'[6]Daily Roster'!$BA53</f>
        <v>0</v>
      </c>
      <c r="BB53" s="240">
        <f>'[6]Daily Roster'!$BB53</f>
        <v>0</v>
      </c>
      <c r="BC53" s="240">
        <f>'[6]Daily Roster'!$BC53</f>
        <v>0</v>
      </c>
      <c r="BD53" s="240">
        <f>'[6]Daily Roster'!$BD53</f>
        <v>0</v>
      </c>
      <c r="BE53" s="240">
        <f>'[6]Daily Roster'!$BE53</f>
        <v>0</v>
      </c>
      <c r="BF53" s="240">
        <f>'[6]Daily Roster'!$BF53</f>
        <v>0</v>
      </c>
      <c r="BG53" s="240">
        <f>'[6]Daily Roster'!$BG53</f>
        <v>0</v>
      </c>
      <c r="BH53" s="240">
        <f>'[6]Daily Roster'!$BH53</f>
        <v>0</v>
      </c>
    </row>
    <row r="54" spans="1:60" s="25" customFormat="1" ht="15" x14ac:dyDescent="0.25">
      <c r="A54" s="141">
        <v>43538</v>
      </c>
      <c r="B54" s="142" t="s">
        <v>4</v>
      </c>
      <c r="C54" s="143" t="str">
        <f>'[6]Daily Roster'!$C54</f>
        <v>qq</v>
      </c>
      <c r="D54" s="143" t="str">
        <f>'[6]Daily Roster'!$D54</f>
        <v>qq</v>
      </c>
      <c r="E54" s="143" t="str">
        <f>'[6]Daily Roster'!$E54</f>
        <v>L.Jedwab</v>
      </c>
      <c r="F54" s="143" t="str">
        <f>'[6]Daily Roster'!$F54</f>
        <v>qq</v>
      </c>
      <c r="G54" s="143" t="str">
        <f>'[6]Daily Roster'!$G54</f>
        <v>Sam</v>
      </c>
      <c r="H54" s="143">
        <f>'[6]Daily Roster'!$H54</f>
        <v>0</v>
      </c>
      <c r="I54" s="143" t="str">
        <f>'[6]Daily Roster'!$I54</f>
        <v>G.Wang</v>
      </c>
      <c r="J54" s="143">
        <f>'[6]Daily Roster'!$J54</f>
        <v>0</v>
      </c>
      <c r="K54" s="143">
        <f>'[6]Daily Roster'!$K54</f>
        <v>0</v>
      </c>
      <c r="L54" s="143" t="str">
        <f>'[6]Daily Roster'!$L54</f>
        <v>Christine</v>
      </c>
      <c r="M54" s="143">
        <f>'[6]Daily Roster'!$M54</f>
        <v>0</v>
      </c>
      <c r="N54" s="143">
        <f>'[6]Daily Roster'!$N54</f>
        <v>0</v>
      </c>
      <c r="O54" s="143" t="str">
        <f>'[6]Daily Roster'!$O54</f>
        <v>Huda</v>
      </c>
      <c r="P54" s="143" t="str">
        <f>'[6]Daily Roster'!$P54</f>
        <v>Jasenka</v>
      </c>
      <c r="Q54" s="143" t="str">
        <f>'[6]Daily Roster'!$Q54</f>
        <v>qq</v>
      </c>
      <c r="R54" s="143" t="str">
        <f>'[6]Daily Roster'!$R54</f>
        <v>qq</v>
      </c>
      <c r="S54" s="143" t="str">
        <f>'[6]Daily Roster'!$S54</f>
        <v>qq</v>
      </c>
      <c r="T54" s="143" t="str">
        <f>'[6]Daily Roster'!$T54</f>
        <v>qq</v>
      </c>
      <c r="U54" s="143" t="str">
        <f>'[6]Daily Roster'!$U54</f>
        <v>QQ</v>
      </c>
      <c r="V54" s="143" t="str">
        <f>'[6]Daily Roster'!$V54</f>
        <v>qq</v>
      </c>
      <c r="W54" s="143" t="str">
        <f>'[6]Daily Roster'!$W54</f>
        <v>qq</v>
      </c>
      <c r="X54" s="143" t="str">
        <f>'[6]Daily Roster'!$X54</f>
        <v>qq</v>
      </c>
      <c r="Y54" s="143" t="str">
        <f>'[6]Daily Roster'!$Y54</f>
        <v>qq</v>
      </c>
      <c r="Z54" s="143" t="str">
        <f>'[6]Daily Roster'!$Z54</f>
        <v>A.Truong</v>
      </c>
      <c r="AA54" s="143" t="str">
        <f>'[6]Daily Roster'!$AA54</f>
        <v>A.Chong</v>
      </c>
      <c r="AB54" s="143" t="str">
        <f>'[6]Daily Roster'!$AB54</f>
        <v>qq</v>
      </c>
      <c r="AC54" s="143" t="str">
        <f>'[6]Daily Roster'!$AC54</f>
        <v>qq</v>
      </c>
      <c r="AD54" s="143" t="str">
        <f>'[6]Daily Roster'!$AD54</f>
        <v>V.Mai</v>
      </c>
      <c r="AE54" s="143" t="str">
        <f>'[6]Daily Roster'!$AE54</f>
        <v>Obaid</v>
      </c>
      <c r="AF54" s="143" t="str">
        <f>'[6]Daily Roster'!$AF54</f>
        <v>Mark</v>
      </c>
      <c r="AG54" s="143" t="str">
        <f>'[6]Daily Roster'!$AG54</f>
        <v>Kelly</v>
      </c>
      <c r="AH54" s="143" t="str">
        <f>'[6]Daily Roster'!$AH54</f>
        <v>Shirley</v>
      </c>
      <c r="AI54" s="143" t="str">
        <f>'[6]Daily Roster'!$AI54</f>
        <v>qq</v>
      </c>
      <c r="AJ54" s="241" t="str">
        <f>'[6]Daily Roster'!$AJ54</f>
        <v>Therese</v>
      </c>
      <c r="AK54" s="241" t="str">
        <f>'[6]Daily Roster'!$AK54</f>
        <v>qq</v>
      </c>
      <c r="AL54" s="241" t="str">
        <f>'[6]Daily Roster'!$AL54</f>
        <v>Nadi</v>
      </c>
      <c r="AM54" s="240" t="str">
        <f>'[6]Daily Roster'!$AM54</f>
        <v>Vivienne</v>
      </c>
      <c r="AN54" s="240" t="str">
        <f>'[6]Daily Roster'!$AN54</f>
        <v>J.Drummond</v>
      </c>
      <c r="AO54" s="240" t="str">
        <f>'[6]Daily Roster'!$AO54</f>
        <v>Winnie</v>
      </c>
      <c r="AP54" s="240" t="str">
        <f>'[6]Daily Roster'!$AP54</f>
        <v>qq</v>
      </c>
      <c r="AQ54" s="240" t="str">
        <f>'[6]Daily Roster'!$AQ54</f>
        <v>qq</v>
      </c>
      <c r="AR54" s="240" t="str">
        <f>'[6]Daily Roster'!$AR54</f>
        <v>qq</v>
      </c>
      <c r="AS54" s="240" t="str">
        <f>'[6]Daily Roster'!$AS54</f>
        <v>qq</v>
      </c>
      <c r="AT54" s="240" t="str">
        <f>'[6]Daily Roster'!$AT54</f>
        <v>qq</v>
      </c>
      <c r="AU54" s="240">
        <f>'[6]Daily Roster'!$AU54</f>
        <v>0</v>
      </c>
      <c r="AV54" s="240">
        <f>'[6]Daily Roster'!$AV54</f>
        <v>0</v>
      </c>
      <c r="AW54" s="240" t="str">
        <f>'[6]Daily Roster'!$AW54</f>
        <v>S.Rajendra</v>
      </c>
      <c r="AX54" s="240">
        <f>'[6]Daily Roster'!$AX54</f>
        <v>0</v>
      </c>
      <c r="AY54" s="240">
        <f>'[6]Daily Roster'!$AY54</f>
        <v>0</v>
      </c>
      <c r="AZ54" s="240" t="str">
        <f>'[6]Daily Roster'!$AZ54</f>
        <v>A.Ho</v>
      </c>
      <c r="BA54" s="240">
        <f>'[6]Daily Roster'!$BA54</f>
        <v>0</v>
      </c>
      <c r="BB54" s="240">
        <f>'[6]Daily Roster'!$BB54</f>
        <v>0</v>
      </c>
      <c r="BC54" s="240">
        <f>'[6]Daily Roster'!$BC54</f>
        <v>0</v>
      </c>
      <c r="BD54" s="240">
        <f>'[6]Daily Roster'!$BD54</f>
        <v>0</v>
      </c>
      <c r="BE54" s="240">
        <f>'[6]Daily Roster'!$BE54</f>
        <v>0</v>
      </c>
      <c r="BF54" s="240">
        <f>'[6]Daily Roster'!$BF54</f>
        <v>0</v>
      </c>
      <c r="BG54" s="240">
        <f>'[6]Daily Roster'!$BG54</f>
        <v>0</v>
      </c>
      <c r="BH54" s="240">
        <f>'[6]Daily Roster'!$BH54</f>
        <v>0</v>
      </c>
    </row>
    <row r="55" spans="1:60" s="25" customFormat="1" ht="15" x14ac:dyDescent="0.25">
      <c r="A55" s="141">
        <v>43539</v>
      </c>
      <c r="B55" s="142" t="s">
        <v>5</v>
      </c>
      <c r="C55" s="143" t="str">
        <f>'[6]Daily Roster'!$C55</f>
        <v>qq</v>
      </c>
      <c r="D55" s="143" t="str">
        <f>'[6]Daily Roster'!$D55</f>
        <v>Aseel &gt;12:30</v>
      </c>
      <c r="E55" s="143" t="str">
        <f>'[6]Daily Roster'!$E55</f>
        <v>D.Dunning</v>
      </c>
      <c r="F55" s="143" t="str">
        <f>'[6]Daily Roster'!$F55</f>
        <v>qq</v>
      </c>
      <c r="G55" s="143" t="str">
        <f>'[6]Daily Roster'!$G55</f>
        <v>qq</v>
      </c>
      <c r="H55" s="143" t="str">
        <f>'[6]Daily Roster'!$H55</f>
        <v>MichaelL</v>
      </c>
      <c r="I55" s="143" t="str">
        <f>'[6]Daily Roster'!$I55</f>
        <v>Diana</v>
      </c>
      <c r="J55" s="143">
        <f>'[6]Daily Roster'!$J55</f>
        <v>0</v>
      </c>
      <c r="K55" s="143">
        <f>'[6]Daily Roster'!$K55</f>
        <v>0</v>
      </c>
      <c r="L55" s="143" t="str">
        <f>'[6]Daily Roster'!$L55</f>
        <v>qq</v>
      </c>
      <c r="M55" s="143">
        <f>'[6]Daily Roster'!$M55</f>
        <v>0</v>
      </c>
      <c r="N55" s="143">
        <f>'[6]Daily Roster'!$N55</f>
        <v>0</v>
      </c>
      <c r="O55" s="143" t="str">
        <f>'[6]Daily Roster'!$O55</f>
        <v>Huda</v>
      </c>
      <c r="P55" s="143">
        <f>'[6]Daily Roster'!$P55</f>
        <v>0</v>
      </c>
      <c r="Q55" s="143">
        <f>'[6]Daily Roster'!$Q55</f>
        <v>0</v>
      </c>
      <c r="R55" s="143" t="str">
        <f>'[6]Daily Roster'!$R55</f>
        <v>qq</v>
      </c>
      <c r="S55" s="143" t="str">
        <f>'[6]Daily Roster'!$S55</f>
        <v>qq</v>
      </c>
      <c r="T55" s="143" t="str">
        <f>'[6]Daily Roster'!$T55</f>
        <v>qq</v>
      </c>
      <c r="U55" s="143" t="str">
        <f>'[6]Daily Roster'!$U55</f>
        <v>QQ</v>
      </c>
      <c r="V55" s="143" t="str">
        <f>'[6]Daily Roster'!$V55</f>
        <v>qq</v>
      </c>
      <c r="W55" s="143" t="str">
        <f>'[6]Daily Roster'!$W55</f>
        <v>qq</v>
      </c>
      <c r="X55" s="143" t="str">
        <f>'[6]Daily Roster'!$X55</f>
        <v>qq</v>
      </c>
      <c r="Y55" s="143" t="str">
        <f>'[6]Daily Roster'!$Y55</f>
        <v>qq</v>
      </c>
      <c r="Z55" s="143" t="str">
        <f>'[6]Daily Roster'!$Z55</f>
        <v>A.Truong</v>
      </c>
      <c r="AA55" s="143" t="str">
        <f>'[6]Daily Roster'!$AA55</f>
        <v>A.Chong</v>
      </c>
      <c r="AB55" s="143" t="str">
        <f>'[6]Daily Roster'!$AB55</f>
        <v>qq</v>
      </c>
      <c r="AC55" s="143" t="str">
        <f>'[6]Daily Roster'!$AC55</f>
        <v>M.Hanna</v>
      </c>
      <c r="AD55" s="143" t="str">
        <f>'[6]Daily Roster'!$AD55</f>
        <v>V.Mai</v>
      </c>
      <c r="AE55" s="143" t="str">
        <f>'[6]Daily Roster'!$AE55</f>
        <v>Obaid</v>
      </c>
      <c r="AF55" s="143" t="str">
        <f>'[6]Daily Roster'!$AF55</f>
        <v>Mark</v>
      </c>
      <c r="AG55" s="143" t="str">
        <f>'[6]Daily Roster'!$AG55</f>
        <v>Shirley</v>
      </c>
      <c r="AH55" s="143" t="str">
        <f>'[6]Daily Roster'!$AH55</f>
        <v>Stella</v>
      </c>
      <c r="AI55" s="143" t="str">
        <f>'[6]Daily Roster'!$AI55</f>
        <v>qq</v>
      </c>
      <c r="AJ55" s="241" t="str">
        <f>'[6]Daily Roster'!$AJ55</f>
        <v>Therese</v>
      </c>
      <c r="AK55" s="241" t="str">
        <f>'[6]Daily Roster'!$AK55</f>
        <v>qq</v>
      </c>
      <c r="AL55" s="241" t="str">
        <f>'[6]Daily Roster'!$AL55</f>
        <v>qq</v>
      </c>
      <c r="AM55" s="240" t="str">
        <f>'[6]Daily Roster'!$AM55</f>
        <v>qq</v>
      </c>
      <c r="AN55" s="240" t="str">
        <f>'[6]Daily Roster'!$AN55</f>
        <v>J.Drummond</v>
      </c>
      <c r="AO55" s="240" t="str">
        <f>'[6]Daily Roster'!$AO55</f>
        <v>Winnie</v>
      </c>
      <c r="AP55" s="240" t="str">
        <f>'[6]Daily Roster'!$AP55</f>
        <v>qq</v>
      </c>
      <c r="AQ55" s="240" t="str">
        <f>'[6]Daily Roster'!$AQ55</f>
        <v>qq</v>
      </c>
      <c r="AR55" s="240" t="str">
        <f>'[6]Daily Roster'!$AR55</f>
        <v>qq</v>
      </c>
      <c r="AS55" s="240" t="str">
        <f>'[6]Daily Roster'!$AS55</f>
        <v>qq</v>
      </c>
      <c r="AT55" s="240" t="str">
        <f>'[6]Daily Roster'!$AT55</f>
        <v>qq</v>
      </c>
      <c r="AU55" s="240">
        <f>'[6]Daily Roster'!$AU55</f>
        <v>0</v>
      </c>
      <c r="AV55" s="240">
        <f>'[6]Daily Roster'!$AV55</f>
        <v>0</v>
      </c>
      <c r="AW55" s="240" t="str">
        <f>'[6]Daily Roster'!$AW55</f>
        <v>S.Rajendra</v>
      </c>
      <c r="AX55" s="240">
        <f>'[6]Daily Roster'!$AX55</f>
        <v>0</v>
      </c>
      <c r="AY55" s="240">
        <f>'[6]Daily Roster'!$AY55</f>
        <v>0</v>
      </c>
      <c r="AZ55" s="240" t="str">
        <f>'[6]Daily Roster'!$AZ55</f>
        <v>A.Ho</v>
      </c>
      <c r="BA55" s="240">
        <f>'[6]Daily Roster'!$BA55</f>
        <v>0</v>
      </c>
      <c r="BB55" s="240">
        <f>'[6]Daily Roster'!$BB55</f>
        <v>0</v>
      </c>
      <c r="BC55" s="240">
        <f>'[6]Daily Roster'!$BC55</f>
        <v>0</v>
      </c>
      <c r="BD55" s="240">
        <f>'[6]Daily Roster'!$BD55</f>
        <v>0</v>
      </c>
      <c r="BE55" s="240">
        <f>'[6]Daily Roster'!$BE55</f>
        <v>0</v>
      </c>
      <c r="BF55" s="240">
        <f>'[6]Daily Roster'!$BF55</f>
        <v>0</v>
      </c>
      <c r="BG55" s="240">
        <f>'[6]Daily Roster'!$BG55</f>
        <v>0</v>
      </c>
      <c r="BH55" s="240">
        <f>'[6]Daily Roster'!$BH55</f>
        <v>0</v>
      </c>
    </row>
    <row r="56" spans="1:60" s="25" customFormat="1" ht="15" x14ac:dyDescent="0.25">
      <c r="A56" s="141">
        <v>43542</v>
      </c>
      <c r="B56" s="142" t="s">
        <v>1</v>
      </c>
      <c r="C56" s="143" t="str">
        <f>'[6]Daily Roster'!$C56</f>
        <v>Phuong</v>
      </c>
      <c r="D56" s="143" t="str">
        <f>'[6]Daily Roster'!$D56</f>
        <v>qq</v>
      </c>
      <c r="E56" s="143" t="str">
        <f>'[6]Daily Roster'!$E56</f>
        <v>qq</v>
      </c>
      <c r="F56" s="143" t="str">
        <f>'[6]Daily Roster'!$F56</f>
        <v>Karishma</v>
      </c>
      <c r="G56" s="143" t="str">
        <f>'[6]Daily Roster'!$G56</f>
        <v>Robbie</v>
      </c>
      <c r="H56" s="143">
        <f>'[6]Daily Roster'!$H56</f>
        <v>0</v>
      </c>
      <c r="I56" s="143" t="str">
        <f>'[6]Daily Roster'!$I56</f>
        <v>qq</v>
      </c>
      <c r="J56" s="143">
        <f>'[6]Daily Roster'!$J56</f>
        <v>0</v>
      </c>
      <c r="K56" s="143">
        <f>'[6]Daily Roster'!$K56</f>
        <v>0</v>
      </c>
      <c r="L56" s="143" t="str">
        <f>'[6]Daily Roster'!$L56</f>
        <v>qq</v>
      </c>
      <c r="M56" s="143">
        <f>'[6]Daily Roster'!$M56</f>
        <v>0</v>
      </c>
      <c r="N56" s="143">
        <f>'[6]Daily Roster'!$N56</f>
        <v>0</v>
      </c>
      <c r="O56" s="143" t="str">
        <f>'[6]Daily Roster'!$O56</f>
        <v>qq</v>
      </c>
      <c r="P56" s="143" t="str">
        <f>'[6]Daily Roster'!$P56</f>
        <v>qq</v>
      </c>
      <c r="Q56" s="143" t="str">
        <f>'[6]Daily Roster'!$Q56</f>
        <v>Lauren</v>
      </c>
      <c r="R56" s="143" t="str">
        <f>'[6]Daily Roster'!$R56</f>
        <v>qq</v>
      </c>
      <c r="S56" s="143" t="str">
        <f>'[6]Daily Roster'!$S56</f>
        <v>Ana</v>
      </c>
      <c r="T56" s="143" t="str">
        <f>'[6]Daily Roster'!$T56</f>
        <v>Nha</v>
      </c>
      <c r="U56" s="143" t="str">
        <f>'[6]Daily Roster'!$U56</f>
        <v>Jesslyn</v>
      </c>
      <c r="V56" s="143" t="str">
        <f>'[6]Daily Roster'!$V56</f>
        <v>qq</v>
      </c>
      <c r="W56" s="143" t="str">
        <f>'[6]Daily Roster'!$W56</f>
        <v>qq</v>
      </c>
      <c r="X56" s="143" t="str">
        <f>'[6]Daily Roster'!$X56</f>
        <v>qq</v>
      </c>
      <c r="Y56" s="143">
        <f>'[6]Daily Roster'!$Y56</f>
        <v>0</v>
      </c>
      <c r="Z56" s="143" t="str">
        <f>'[6]Daily Roster'!$Z56</f>
        <v>A.Truong</v>
      </c>
      <c r="AA56" s="143" t="str">
        <f>'[6]Daily Roster'!$AA56</f>
        <v>A.Chong</v>
      </c>
      <c r="AB56" s="143" t="str">
        <f>'[6]Daily Roster'!$AB56</f>
        <v>qq</v>
      </c>
      <c r="AC56" s="143" t="str">
        <f>'[6]Daily Roster'!$AC56</f>
        <v>Shirley</v>
      </c>
      <c r="AD56" s="143" t="str">
        <f>'[6]Daily Roster'!$AD56</f>
        <v>V.Mai</v>
      </c>
      <c r="AE56" s="143" t="str">
        <f>'[6]Daily Roster'!$AE56</f>
        <v>Obaid</v>
      </c>
      <c r="AF56" s="143" t="str">
        <f>'[6]Daily Roster'!$AF56</f>
        <v>Mark</v>
      </c>
      <c r="AG56" s="143" t="str">
        <f>'[6]Daily Roster'!$AG56</f>
        <v>qq</v>
      </c>
      <c r="AH56" s="143" t="str">
        <f>'[6]Daily Roster'!$AH56</f>
        <v>Stella</v>
      </c>
      <c r="AI56" s="143" t="str">
        <f>'[6]Daily Roster'!$AI56</f>
        <v>Anish</v>
      </c>
      <c r="AJ56" s="241" t="str">
        <f>'[6]Daily Roster'!$AJ56</f>
        <v>Therese</v>
      </c>
      <c r="AK56" s="241" t="str">
        <f>'[6]Daily Roster'!$AK56</f>
        <v>Aseel</v>
      </c>
      <c r="AL56" s="241" t="str">
        <f>'[6]Daily Roster'!$AL56</f>
        <v>Paree</v>
      </c>
      <c r="AM56" s="240" t="str">
        <f>'[6]Daily Roster'!$AM56</f>
        <v>qq</v>
      </c>
      <c r="AN56" s="240" t="str">
        <f>'[6]Daily Roster'!$AN56</f>
        <v>J.Drummond</v>
      </c>
      <c r="AO56" s="240" t="str">
        <f>'[6]Daily Roster'!$AO56</f>
        <v>Winnie</v>
      </c>
      <c r="AP56" s="240" t="str">
        <f>'[6]Daily Roster'!$AP56</f>
        <v>qq</v>
      </c>
      <c r="AQ56" s="240" t="str">
        <f>'[6]Daily Roster'!$AQ56</f>
        <v>qq</v>
      </c>
      <c r="AR56" s="240" t="str">
        <f>'[6]Daily Roster'!$AR56</f>
        <v>Jane</v>
      </c>
      <c r="AS56" s="240" t="str">
        <f>'[6]Daily Roster'!$AS56</f>
        <v>qq</v>
      </c>
      <c r="AT56" s="240" t="str">
        <f>'[6]Daily Roster'!$AT56</f>
        <v>qq</v>
      </c>
      <c r="AU56" s="240" t="str">
        <f>'[6]Daily Roster'!$AU56</f>
        <v>Helen</v>
      </c>
      <c r="AV56" s="240">
        <f>'[6]Daily Roster'!$AV56</f>
        <v>0</v>
      </c>
      <c r="AW56" s="240" t="str">
        <f>'[6]Daily Roster'!$AW56</f>
        <v>S.Rajendra</v>
      </c>
      <c r="AX56" s="240">
        <f>'[6]Daily Roster'!$AX56</f>
        <v>0</v>
      </c>
      <c r="AY56" s="240">
        <f>'[6]Daily Roster'!$AY56</f>
        <v>0</v>
      </c>
      <c r="AZ56" s="240" t="str">
        <f>'[6]Daily Roster'!$AZ56</f>
        <v>A.Ho</v>
      </c>
      <c r="BA56" s="240">
        <f>'[6]Daily Roster'!$BA56</f>
        <v>0</v>
      </c>
      <c r="BB56" s="240">
        <f>'[6]Daily Roster'!$BB56</f>
        <v>0</v>
      </c>
      <c r="BC56" s="240">
        <f>'[6]Daily Roster'!$BC56</f>
        <v>0</v>
      </c>
      <c r="BD56" s="240">
        <f>'[6]Daily Roster'!$BD56</f>
        <v>0</v>
      </c>
      <c r="BE56" s="240">
        <f>'[6]Daily Roster'!$BE56</f>
        <v>0</v>
      </c>
      <c r="BF56" s="240">
        <f>'[6]Daily Roster'!$BF56</f>
        <v>0</v>
      </c>
      <c r="BG56" s="240">
        <f>'[6]Daily Roster'!$BG56</f>
        <v>0</v>
      </c>
      <c r="BH56" s="240">
        <f>'[6]Daily Roster'!$BH56</f>
        <v>0</v>
      </c>
    </row>
    <row r="57" spans="1:60" s="25" customFormat="1" ht="15" x14ac:dyDescent="0.25">
      <c r="A57" s="141">
        <v>43543</v>
      </c>
      <c r="B57" s="142" t="s">
        <v>2</v>
      </c>
      <c r="C57" s="143" t="str">
        <f>'[6]Daily Roster'!$C57</f>
        <v>qq</v>
      </c>
      <c r="D57" s="143" t="str">
        <f>'[6]Daily Roster'!$D57</f>
        <v>qq</v>
      </c>
      <c r="E57" s="143" t="str">
        <f>'[6]Daily Roster'!$E57</f>
        <v>John</v>
      </c>
      <c r="F57" s="143" t="str">
        <f>'[6]Daily Roster'!$F57</f>
        <v>qq</v>
      </c>
      <c r="G57" s="143" t="str">
        <f>'[6]Daily Roster'!$G57</f>
        <v>A.Tran</v>
      </c>
      <c r="H57" s="143">
        <f>'[6]Daily Roster'!$H57</f>
        <v>0</v>
      </c>
      <c r="I57" s="143">
        <f>'[6]Daily Roster'!$I57</f>
        <v>0</v>
      </c>
      <c r="J57" s="143">
        <f>'[6]Daily Roster'!$J57</f>
        <v>0</v>
      </c>
      <c r="K57" s="143">
        <f>'[6]Daily Roster'!$K57</f>
        <v>0</v>
      </c>
      <c r="L57" s="143" t="str">
        <f>'[6]Daily Roster'!$L57</f>
        <v>K.Chin</v>
      </c>
      <c r="M57" s="143">
        <f>'[6]Daily Roster'!$M57</f>
        <v>0</v>
      </c>
      <c r="N57" s="143">
        <f>'[6]Daily Roster'!$N57</f>
        <v>0</v>
      </c>
      <c r="O57" s="143" t="str">
        <f>'[6]Daily Roster'!$O57</f>
        <v>qq</v>
      </c>
      <c r="P57" s="143" t="str">
        <f>'[6]Daily Roster'!$P57</f>
        <v>J.Parkinson</v>
      </c>
      <c r="Q57" s="143">
        <f>'[6]Daily Roster'!$Q57</f>
        <v>0</v>
      </c>
      <c r="R57" s="143" t="str">
        <f>'[6]Daily Roster'!$R57</f>
        <v>qq</v>
      </c>
      <c r="S57" s="143" t="str">
        <f>'[6]Daily Roster'!$S57</f>
        <v>Tinh</v>
      </c>
      <c r="T57" s="143" t="str">
        <f>'[6]Daily Roster'!$T57</f>
        <v>Idile</v>
      </c>
      <c r="U57" s="143" t="str">
        <f>'[6]Daily Roster'!$U57</f>
        <v>QQ</v>
      </c>
      <c r="V57" s="143" t="str">
        <f>'[6]Daily Roster'!$V57</f>
        <v>Roshny</v>
      </c>
      <c r="W57" s="143" t="str">
        <f>'[6]Daily Roster'!$W57</f>
        <v>qq</v>
      </c>
      <c r="X57" s="143" t="str">
        <f>'[6]Daily Roster'!$X57</f>
        <v>qq</v>
      </c>
      <c r="Y57" s="143">
        <f>'[6]Daily Roster'!$Y57</f>
        <v>0</v>
      </c>
      <c r="Z57" s="143" t="str">
        <f>'[6]Daily Roster'!$Z57</f>
        <v>A.Truong</v>
      </c>
      <c r="AA57" s="143" t="str">
        <f>'[6]Daily Roster'!$AA57</f>
        <v>A.Chong</v>
      </c>
      <c r="AB57" s="143" t="str">
        <f>'[6]Daily Roster'!$AB57</f>
        <v>qq</v>
      </c>
      <c r="AC57" s="143" t="str">
        <f>'[6]Daily Roster'!$AC57</f>
        <v>qq</v>
      </c>
      <c r="AD57" s="143" t="str">
        <f>'[6]Daily Roster'!$AD57</f>
        <v>V.Mai</v>
      </c>
      <c r="AE57" s="143" t="str">
        <f>'[6]Daily Roster'!$AE57</f>
        <v>Obaid</v>
      </c>
      <c r="AF57" s="143" t="str">
        <f>'[6]Daily Roster'!$AF57</f>
        <v>Mark</v>
      </c>
      <c r="AG57" s="143" t="str">
        <f>'[6]Daily Roster'!$AG57</f>
        <v>qq</v>
      </c>
      <c r="AH57" s="143" t="str">
        <f>'[6]Daily Roster'!$AH57</f>
        <v>qq</v>
      </c>
      <c r="AI57" s="143" t="str">
        <f>'[6]Daily Roster'!$AI57</f>
        <v>Anish</v>
      </c>
      <c r="AJ57" s="241" t="str">
        <f>'[6]Daily Roster'!$AJ57</f>
        <v>Therese</v>
      </c>
      <c r="AK57" s="241" t="str">
        <f>'[6]Daily Roster'!$AK57</f>
        <v>Aseel</v>
      </c>
      <c r="AL57" s="241" t="str">
        <f>'[6]Daily Roster'!$AL57</f>
        <v>Paree</v>
      </c>
      <c r="AM57" s="240" t="str">
        <f>'[6]Daily Roster'!$AM57</f>
        <v>qq</v>
      </c>
      <c r="AN57" s="240" t="str">
        <f>'[6]Daily Roster'!$AN57</f>
        <v>J.Drummond</v>
      </c>
      <c r="AO57" s="240" t="str">
        <f>'[6]Daily Roster'!$AO57</f>
        <v>Winnie</v>
      </c>
      <c r="AP57" s="240" t="str">
        <f>'[6]Daily Roster'!$AP57</f>
        <v>qq</v>
      </c>
      <c r="AQ57" s="240" t="str">
        <f>'[6]Daily Roster'!$AQ57</f>
        <v>qq</v>
      </c>
      <c r="AR57" s="240" t="str">
        <f>'[6]Daily Roster'!$AR57</f>
        <v>Jane</v>
      </c>
      <c r="AS57" s="240" t="str">
        <f>'[6]Daily Roster'!$AS57</f>
        <v>qq</v>
      </c>
      <c r="AT57" s="240" t="str">
        <f>'[6]Daily Roster'!$AT57</f>
        <v>qq</v>
      </c>
      <c r="AU57" s="240" t="str">
        <f>'[6]Daily Roster'!$AU57</f>
        <v>Helen</v>
      </c>
      <c r="AV57" s="240">
        <f>'[6]Daily Roster'!$AV57</f>
        <v>0</v>
      </c>
      <c r="AW57" s="240" t="str">
        <f>'[6]Daily Roster'!$AW57</f>
        <v>S.Rajendra</v>
      </c>
      <c r="AX57" s="240">
        <f>'[6]Daily Roster'!$AX57</f>
        <v>0</v>
      </c>
      <c r="AY57" s="240">
        <f>'[6]Daily Roster'!$AY57</f>
        <v>0</v>
      </c>
      <c r="AZ57" s="240">
        <f>'[6]Daily Roster'!$AZ57</f>
        <v>0</v>
      </c>
      <c r="BA57" s="240">
        <f>'[6]Daily Roster'!$BA57</f>
        <v>0</v>
      </c>
      <c r="BB57" s="240">
        <f>'[6]Daily Roster'!$BB57</f>
        <v>0</v>
      </c>
      <c r="BC57" s="240">
        <f>'[6]Daily Roster'!$BC57</f>
        <v>0</v>
      </c>
      <c r="BD57" s="240">
        <f>'[6]Daily Roster'!$BD57</f>
        <v>0</v>
      </c>
      <c r="BE57" s="240">
        <f>'[6]Daily Roster'!$BE57</f>
        <v>0</v>
      </c>
      <c r="BF57" s="240">
        <f>'[6]Daily Roster'!$BF57</f>
        <v>0</v>
      </c>
      <c r="BG57" s="240">
        <f>'[6]Daily Roster'!$BG57</f>
        <v>0</v>
      </c>
      <c r="BH57" s="240">
        <f>'[6]Daily Roster'!$BH57</f>
        <v>0</v>
      </c>
    </row>
    <row r="58" spans="1:60" s="5" customFormat="1" x14ac:dyDescent="0.3">
      <c r="A58" s="141">
        <v>43544</v>
      </c>
      <c r="B58" s="142" t="s">
        <v>3</v>
      </c>
      <c r="C58" s="143" t="str">
        <f>'[6]Daily Roster'!$C58</f>
        <v>qq</v>
      </c>
      <c r="D58" s="143" t="str">
        <f>'[6]Daily Roster'!$D58</f>
        <v>Sophia</v>
      </c>
      <c r="E58" s="143" t="str">
        <f>'[6]Daily Roster'!$E58</f>
        <v>Janki</v>
      </c>
      <c r="F58" s="143" t="str">
        <f>'[6]Daily Roster'!$F58</f>
        <v>qq</v>
      </c>
      <c r="G58" s="143" t="str">
        <f>'[6]Daily Roster'!$G58</f>
        <v>T.Le</v>
      </c>
      <c r="H58" s="143">
        <f>'[6]Daily Roster'!$H58</f>
        <v>0</v>
      </c>
      <c r="I58" s="143">
        <f>'[6]Daily Roster'!$I58</f>
        <v>0</v>
      </c>
      <c r="J58" s="143">
        <f>'[6]Daily Roster'!$J58</f>
        <v>0</v>
      </c>
      <c r="K58" s="143">
        <f>'[6]Daily Roster'!$K58</f>
        <v>0</v>
      </c>
      <c r="L58" s="143" t="str">
        <f>'[6]Daily Roster'!$L58</f>
        <v>AndrewL</v>
      </c>
      <c r="M58" s="143">
        <f>'[6]Daily Roster'!$M58</f>
        <v>0</v>
      </c>
      <c r="N58" s="143">
        <f>'[6]Daily Roster'!$N58</f>
        <v>0</v>
      </c>
      <c r="O58" s="143" t="str">
        <f>'[6]Daily Roster'!$O58</f>
        <v>qq</v>
      </c>
      <c r="P58" s="143">
        <f>'[6]Daily Roster'!$P58</f>
        <v>0</v>
      </c>
      <c r="Q58" s="143" t="str">
        <f>'[6]Daily Roster'!$Q58</f>
        <v>Nha</v>
      </c>
      <c r="R58" s="143" t="str">
        <f>'[6]Daily Roster'!$R58</f>
        <v>qq</v>
      </c>
      <c r="S58" s="143" t="str">
        <f>'[6]Daily Roster'!$S58</f>
        <v>qq</v>
      </c>
      <c r="T58" s="143" t="str">
        <f>'[6]Daily Roster'!$T58</f>
        <v>qq</v>
      </c>
      <c r="U58" s="143" t="str">
        <f>'[6]Daily Roster'!$U58</f>
        <v>QQ</v>
      </c>
      <c r="V58" s="143" t="str">
        <f>'[6]Daily Roster'!$V58</f>
        <v>qq</v>
      </c>
      <c r="W58" s="143" t="str">
        <f>'[6]Daily Roster'!$W58</f>
        <v>qq</v>
      </c>
      <c r="X58" s="143" t="str">
        <f>'[6]Daily Roster'!$X58</f>
        <v>qq</v>
      </c>
      <c r="Y58" s="143">
        <f>'[6]Daily Roster'!$Y58</f>
        <v>0</v>
      </c>
      <c r="Z58" s="143" t="str">
        <f>'[6]Daily Roster'!$Z58</f>
        <v>qq</v>
      </c>
      <c r="AA58" s="143" t="str">
        <f>'[6]Daily Roster'!$AA58</f>
        <v>A.Chong</v>
      </c>
      <c r="AB58" s="143" t="str">
        <f>'[6]Daily Roster'!$AB58</f>
        <v>qq</v>
      </c>
      <c r="AC58" s="143" t="str">
        <f>'[6]Daily Roster'!$AC58</f>
        <v>qq</v>
      </c>
      <c r="AD58" s="143" t="str">
        <f>'[6]Daily Roster'!$AD58</f>
        <v>V.Mai</v>
      </c>
      <c r="AE58" s="143" t="str">
        <f>'[6]Daily Roster'!$AE58</f>
        <v>Obaid</v>
      </c>
      <c r="AF58" s="143" t="str">
        <f>'[6]Daily Roster'!$AF58</f>
        <v>Mark</v>
      </c>
      <c r="AG58" s="143" t="str">
        <f>'[6]Daily Roster'!$AG58</f>
        <v>Kelly</v>
      </c>
      <c r="AH58" s="143" t="str">
        <f>'[6]Daily Roster'!$AH58</f>
        <v>Stella</v>
      </c>
      <c r="AI58" s="143" t="str">
        <f>'[6]Daily Roster'!$AI58</f>
        <v>Anish</v>
      </c>
      <c r="AJ58" s="241" t="str">
        <f>'[6]Daily Roster'!$AJ58</f>
        <v>Therese</v>
      </c>
      <c r="AK58" s="241" t="str">
        <f>'[6]Daily Roster'!$AK58</f>
        <v>Aseel</v>
      </c>
      <c r="AL58" s="241" t="str">
        <f>'[6]Daily Roster'!$AL58</f>
        <v>Paree</v>
      </c>
      <c r="AM58" s="240" t="str">
        <f>'[6]Daily Roster'!$AM58</f>
        <v>qq</v>
      </c>
      <c r="AN58" s="240" t="str">
        <f>'[6]Daily Roster'!$AN58</f>
        <v>J.Drummond</v>
      </c>
      <c r="AO58" s="240" t="str">
        <f>'[6]Daily Roster'!$AO58</f>
        <v>Winnie</v>
      </c>
      <c r="AP58" s="240" t="str">
        <f>'[6]Daily Roster'!$AP58</f>
        <v>qq</v>
      </c>
      <c r="AQ58" s="240" t="str">
        <f>'[6]Daily Roster'!$AQ58</f>
        <v>qq</v>
      </c>
      <c r="AR58" s="240" t="str">
        <f>'[6]Daily Roster'!$AR58</f>
        <v>Jane</v>
      </c>
      <c r="AS58" s="240" t="str">
        <f>'[6]Daily Roster'!$AS58</f>
        <v>qq</v>
      </c>
      <c r="AT58" s="240" t="str">
        <f>'[6]Daily Roster'!$AT58</f>
        <v>qq</v>
      </c>
      <c r="AU58" s="240" t="str">
        <f>'[6]Daily Roster'!$AU58</f>
        <v>Helen</v>
      </c>
      <c r="AV58" s="240">
        <f>'[6]Daily Roster'!$AV58</f>
        <v>0</v>
      </c>
      <c r="AW58" s="240">
        <f>'[6]Daily Roster'!$AW58</f>
        <v>0</v>
      </c>
      <c r="AX58" s="240">
        <f>'[6]Daily Roster'!$AX58</f>
        <v>0</v>
      </c>
      <c r="AY58" s="240">
        <f>'[6]Daily Roster'!$AY58</f>
        <v>0</v>
      </c>
      <c r="AZ58" s="240">
        <f>'[6]Daily Roster'!$AZ58</f>
        <v>0</v>
      </c>
      <c r="BA58" s="240">
        <f>'[6]Daily Roster'!$BA58</f>
        <v>0</v>
      </c>
      <c r="BB58" s="240">
        <f>'[6]Daily Roster'!$BB58</f>
        <v>0</v>
      </c>
      <c r="BC58" s="240">
        <f>'[6]Daily Roster'!$BC58</f>
        <v>0</v>
      </c>
      <c r="BD58" s="240">
        <f>'[6]Daily Roster'!$BD58</f>
        <v>0</v>
      </c>
      <c r="BE58" s="240">
        <f>'[6]Daily Roster'!$BE58</f>
        <v>0</v>
      </c>
      <c r="BF58" s="240">
        <f>'[6]Daily Roster'!$BF58</f>
        <v>0</v>
      </c>
      <c r="BG58" s="240">
        <f>'[6]Daily Roster'!$BG58</f>
        <v>0</v>
      </c>
      <c r="BH58" s="240">
        <f>'[6]Daily Roster'!$BH58</f>
        <v>0</v>
      </c>
    </row>
    <row r="59" spans="1:60" s="5" customFormat="1" x14ac:dyDescent="0.3">
      <c r="A59" s="141">
        <v>43545</v>
      </c>
      <c r="B59" s="142" t="s">
        <v>4</v>
      </c>
      <c r="C59" s="143" t="str">
        <f>'[6]Daily Roster'!$C59</f>
        <v>qq</v>
      </c>
      <c r="D59" s="143" t="str">
        <f>'[6]Daily Roster'!$D59</f>
        <v>qq</v>
      </c>
      <c r="E59" s="143" t="str">
        <f>'[6]Daily Roster'!$E59</f>
        <v>April</v>
      </c>
      <c r="F59" s="143" t="str">
        <f>'[6]Daily Roster'!$F59</f>
        <v>qq</v>
      </c>
      <c r="G59" s="143" t="str">
        <f>'[6]Daily Roster'!$G59</f>
        <v>qq</v>
      </c>
      <c r="H59" s="143">
        <f>'[6]Daily Roster'!$H59</f>
        <v>0</v>
      </c>
      <c r="I59" s="143" t="str">
        <f>'[6]Daily Roster'!$I59</f>
        <v>Dalia</v>
      </c>
      <c r="J59" s="143">
        <f>'[6]Daily Roster'!$J59</f>
        <v>0</v>
      </c>
      <c r="K59" s="143">
        <f>'[6]Daily Roster'!$K59</f>
        <v>0</v>
      </c>
      <c r="L59" s="143" t="str">
        <f>'[6]Daily Roster'!$L59</f>
        <v>Vineeth</v>
      </c>
      <c r="M59" s="143">
        <f>'[6]Daily Roster'!$M59</f>
        <v>0</v>
      </c>
      <c r="N59" s="143">
        <f>'[6]Daily Roster'!$N59</f>
        <v>0</v>
      </c>
      <c r="O59" s="143" t="str">
        <f>'[6]Daily Roster'!$O59</f>
        <v>Lois</v>
      </c>
      <c r="P59" s="143" t="str">
        <f>'[6]Daily Roster'!$P59</f>
        <v>Karishma</v>
      </c>
      <c r="Q59" s="143" t="str">
        <f>'[6]Daily Roster'!$Q59</f>
        <v>qq</v>
      </c>
      <c r="R59" s="143" t="str">
        <f>'[6]Daily Roster'!$R59</f>
        <v>qq</v>
      </c>
      <c r="S59" s="143" t="str">
        <f>'[6]Daily Roster'!$S59</f>
        <v>qq</v>
      </c>
      <c r="T59" s="143" t="str">
        <f>'[6]Daily Roster'!$T59</f>
        <v>qq</v>
      </c>
      <c r="U59" s="143" t="str">
        <f>'[6]Daily Roster'!$U59</f>
        <v>QQ</v>
      </c>
      <c r="V59" s="143" t="str">
        <f>'[6]Daily Roster'!$V59</f>
        <v>qq</v>
      </c>
      <c r="W59" s="143" t="str">
        <f>'[6]Daily Roster'!$W59</f>
        <v>qq</v>
      </c>
      <c r="X59" s="143" t="str">
        <f>'[6]Daily Roster'!$X59</f>
        <v>qq</v>
      </c>
      <c r="Y59" s="143">
        <f>'[6]Daily Roster'!$Y59</f>
        <v>0</v>
      </c>
      <c r="Z59" s="143" t="str">
        <f>'[6]Daily Roster'!$Z59</f>
        <v>qq</v>
      </c>
      <c r="AA59" s="143" t="str">
        <f>'[6]Daily Roster'!$AA59</f>
        <v>A.Chong</v>
      </c>
      <c r="AB59" s="143" t="str">
        <f>'[6]Daily Roster'!$AB59</f>
        <v>qq</v>
      </c>
      <c r="AC59" s="143" t="str">
        <f>'[6]Daily Roster'!$AC59</f>
        <v>qq</v>
      </c>
      <c r="AD59" s="143" t="str">
        <f>'[6]Daily Roster'!$AD59</f>
        <v>V.Mai</v>
      </c>
      <c r="AE59" s="143" t="str">
        <f>'[6]Daily Roster'!$AE59</f>
        <v>Obaid</v>
      </c>
      <c r="AF59" s="143" t="str">
        <f>'[6]Daily Roster'!$AF59</f>
        <v>Mark</v>
      </c>
      <c r="AG59" s="143" t="str">
        <f>'[6]Daily Roster'!$AG59</f>
        <v>Kelly</v>
      </c>
      <c r="AH59" s="143" t="str">
        <f>'[6]Daily Roster'!$AH59</f>
        <v>qq</v>
      </c>
      <c r="AI59" s="143" t="str">
        <f>'[6]Daily Roster'!$AI59</f>
        <v>Anish</v>
      </c>
      <c r="AJ59" s="241" t="str">
        <f>'[6]Daily Roster'!$AJ59</f>
        <v>qq</v>
      </c>
      <c r="AK59" s="241" t="str">
        <f>'[6]Daily Roster'!$AK59</f>
        <v>Aseel</v>
      </c>
      <c r="AL59" s="241" t="str">
        <f>'[6]Daily Roster'!$AL59</f>
        <v>Paree</v>
      </c>
      <c r="AM59" s="240" t="str">
        <f>'[6]Daily Roster'!$AM59</f>
        <v>qq</v>
      </c>
      <c r="AN59" s="240" t="str">
        <f>'[6]Daily Roster'!$AN59</f>
        <v>J.Drummond</v>
      </c>
      <c r="AO59" s="240" t="str">
        <f>'[6]Daily Roster'!$AO59</f>
        <v>Winnie</v>
      </c>
      <c r="AP59" s="240" t="str">
        <f>'[6]Daily Roster'!$AP59</f>
        <v>qq</v>
      </c>
      <c r="AQ59" s="240" t="str">
        <f>'[6]Daily Roster'!$AQ59</f>
        <v>qq</v>
      </c>
      <c r="AR59" s="240" t="str">
        <f>'[6]Daily Roster'!$AR59</f>
        <v>Jane</v>
      </c>
      <c r="AS59" s="240" t="str">
        <f>'[6]Daily Roster'!$AS59</f>
        <v>qq</v>
      </c>
      <c r="AT59" s="240" t="str">
        <f>'[6]Daily Roster'!$AT59</f>
        <v>qq</v>
      </c>
      <c r="AU59" s="240" t="str">
        <f>'[6]Daily Roster'!$AU59</f>
        <v>Helen</v>
      </c>
      <c r="AV59" s="240">
        <f>'[6]Daily Roster'!$AV59</f>
        <v>0</v>
      </c>
      <c r="AW59" s="240" t="str">
        <f>'[6]Daily Roster'!$AW59</f>
        <v>S.Rajendra</v>
      </c>
      <c r="AX59" s="240">
        <f>'[6]Daily Roster'!$AX59</f>
        <v>0</v>
      </c>
      <c r="AY59" s="240">
        <f>'[6]Daily Roster'!$AY59</f>
        <v>0</v>
      </c>
      <c r="AZ59" s="240">
        <f>'[6]Daily Roster'!$AZ59</f>
        <v>0</v>
      </c>
      <c r="BA59" s="240">
        <f>'[6]Daily Roster'!$BA59</f>
        <v>0</v>
      </c>
      <c r="BB59" s="240">
        <f>'[6]Daily Roster'!$BB59</f>
        <v>0</v>
      </c>
      <c r="BC59" s="240">
        <f>'[6]Daily Roster'!$BC59</f>
        <v>0</v>
      </c>
      <c r="BD59" s="240">
        <f>'[6]Daily Roster'!$BD59</f>
        <v>0</v>
      </c>
      <c r="BE59" s="240">
        <f>'[6]Daily Roster'!$BE59</f>
        <v>0</v>
      </c>
      <c r="BF59" s="240">
        <f>'[6]Daily Roster'!$BF59</f>
        <v>0</v>
      </c>
      <c r="BG59" s="240">
        <f>'[6]Daily Roster'!$BG59</f>
        <v>0</v>
      </c>
      <c r="BH59" s="240">
        <f>'[6]Daily Roster'!$BH59</f>
        <v>0</v>
      </c>
    </row>
    <row r="60" spans="1:60" s="5" customFormat="1" x14ac:dyDescent="0.3">
      <c r="A60" s="141">
        <v>43546</v>
      </c>
      <c r="B60" s="142" t="s">
        <v>5</v>
      </c>
      <c r="C60" s="143" t="str">
        <f>'[6]Daily Roster'!$C60</f>
        <v>qq</v>
      </c>
      <c r="D60" s="143" t="str">
        <f>'[6]Daily Roster'!$D60</f>
        <v>qq</v>
      </c>
      <c r="E60" s="143" t="str">
        <f>'[6]Daily Roster'!$E60</f>
        <v>K.Fildes</v>
      </c>
      <c r="F60" s="143" t="str">
        <f>'[6]Daily Roster'!$F60</f>
        <v>Stephanie</v>
      </c>
      <c r="G60" s="143" t="str">
        <f>'[6]Daily Roster'!$G60</f>
        <v>qq</v>
      </c>
      <c r="H60" s="143">
        <f>'[6]Daily Roster'!$H60</f>
        <v>0</v>
      </c>
      <c r="I60" s="143" t="str">
        <f>'[6]Daily Roster'!$I60</f>
        <v>Rodney</v>
      </c>
      <c r="J60" s="143">
        <f>'[6]Daily Roster'!$J60</f>
        <v>0</v>
      </c>
      <c r="K60" s="143">
        <f>'[6]Daily Roster'!$K60</f>
        <v>0</v>
      </c>
      <c r="L60" s="143" t="str">
        <f>'[6]Daily Roster'!$L60</f>
        <v>qq</v>
      </c>
      <c r="M60" s="143">
        <f>'[6]Daily Roster'!$M60</f>
        <v>0</v>
      </c>
      <c r="N60" s="143">
        <f>'[6]Daily Roster'!$N60</f>
        <v>0</v>
      </c>
      <c r="O60" s="143" t="str">
        <f>'[6]Daily Roster'!$O60</f>
        <v>Lois</v>
      </c>
      <c r="P60" s="143" t="str">
        <f>'[6]Daily Roster'!$P60</f>
        <v>qq</v>
      </c>
      <c r="Q60" s="143">
        <f>'[6]Daily Roster'!$Q60</f>
        <v>0</v>
      </c>
      <c r="R60" s="143" t="str">
        <f>'[6]Daily Roster'!$R60</f>
        <v>qq</v>
      </c>
      <c r="S60" s="143" t="str">
        <f>'[6]Daily Roster'!$S60</f>
        <v>qq</v>
      </c>
      <c r="T60" s="143" t="str">
        <f>'[6]Daily Roster'!$T60</f>
        <v>qq</v>
      </c>
      <c r="U60" s="143" t="str">
        <f>'[6]Daily Roster'!$U60</f>
        <v>QQ</v>
      </c>
      <c r="V60" s="143" t="str">
        <f>'[6]Daily Roster'!$V60</f>
        <v>qq</v>
      </c>
      <c r="W60" s="143" t="str">
        <f>'[6]Daily Roster'!$W60</f>
        <v>qq</v>
      </c>
      <c r="X60" s="143" t="str">
        <f>'[6]Daily Roster'!$X60</f>
        <v>qq</v>
      </c>
      <c r="Y60" s="143">
        <f>'[6]Daily Roster'!$Y60</f>
        <v>0</v>
      </c>
      <c r="Z60" s="143" t="str">
        <f>'[6]Daily Roster'!$Z60</f>
        <v>qq</v>
      </c>
      <c r="AA60" s="143" t="str">
        <f>'[6]Daily Roster'!$AA60</f>
        <v>A.Chong</v>
      </c>
      <c r="AB60" s="143" t="str">
        <f>'[6]Daily Roster'!$AB60</f>
        <v>qq</v>
      </c>
      <c r="AC60" s="143" t="str">
        <f>'[6]Daily Roster'!$AC60</f>
        <v>qq</v>
      </c>
      <c r="AD60" s="143" t="str">
        <f>'[6]Daily Roster'!$AD60</f>
        <v>V.Mai</v>
      </c>
      <c r="AE60" s="143" t="str">
        <f>'[6]Daily Roster'!$AE60</f>
        <v>Obaid</v>
      </c>
      <c r="AF60" s="143" t="str">
        <f>'[6]Daily Roster'!$AF60</f>
        <v>Mark</v>
      </c>
      <c r="AG60" s="143" t="str">
        <f>'[6]Daily Roster'!$AG60</f>
        <v>qq</v>
      </c>
      <c r="AH60" s="143" t="str">
        <f>'[6]Daily Roster'!$AH60</f>
        <v>Stella</v>
      </c>
      <c r="AI60" s="143" t="str">
        <f>'[6]Daily Roster'!$AI60</f>
        <v>Anish</v>
      </c>
      <c r="AJ60" s="241" t="str">
        <f>'[6]Daily Roster'!$AJ60</f>
        <v>Stav</v>
      </c>
      <c r="AK60" s="241" t="str">
        <f>'[6]Daily Roster'!$AK60</f>
        <v>Aseel</v>
      </c>
      <c r="AL60" s="241" t="str">
        <f>'[6]Daily Roster'!$AL60</f>
        <v>Paree</v>
      </c>
      <c r="AM60" s="240" t="str">
        <f>'[6]Daily Roster'!$AM60</f>
        <v>qq</v>
      </c>
      <c r="AN60" s="240" t="str">
        <f>'[6]Daily Roster'!$AN60</f>
        <v>J.Drummond</v>
      </c>
      <c r="AO60" s="240" t="str">
        <f>'[6]Daily Roster'!$AO60</f>
        <v>Winnie</v>
      </c>
      <c r="AP60" s="240" t="str">
        <f>'[6]Daily Roster'!$AP60</f>
        <v>qq</v>
      </c>
      <c r="AQ60" s="240" t="str">
        <f>'[6]Daily Roster'!$AQ60</f>
        <v>qq</v>
      </c>
      <c r="AR60" s="240" t="str">
        <f>'[6]Daily Roster'!$AR60</f>
        <v>Jane</v>
      </c>
      <c r="AS60" s="240" t="str">
        <f>'[6]Daily Roster'!$AS60</f>
        <v>qq</v>
      </c>
      <c r="AT60" s="240" t="str">
        <f>'[6]Daily Roster'!$AT60</f>
        <v>qq</v>
      </c>
      <c r="AU60" s="240" t="str">
        <f>'[6]Daily Roster'!$AU60</f>
        <v>Helen</v>
      </c>
      <c r="AV60" s="240">
        <f>'[6]Daily Roster'!$AV60</f>
        <v>0</v>
      </c>
      <c r="AW60" s="240" t="str">
        <f>'[6]Daily Roster'!$AW60</f>
        <v>S.Rajendra</v>
      </c>
      <c r="AX60" s="240">
        <f>'[6]Daily Roster'!$AX60</f>
        <v>0</v>
      </c>
      <c r="AY60" s="240">
        <f>'[6]Daily Roster'!$AY60</f>
        <v>0</v>
      </c>
      <c r="AZ60" s="240">
        <f>'[6]Daily Roster'!$AZ60</f>
        <v>0</v>
      </c>
      <c r="BA60" s="240">
        <f>'[6]Daily Roster'!$BA60</f>
        <v>0</v>
      </c>
      <c r="BB60" s="240">
        <f>'[6]Daily Roster'!$BB60</f>
        <v>0</v>
      </c>
      <c r="BC60" s="240">
        <f>'[6]Daily Roster'!$BC60</f>
        <v>0</v>
      </c>
      <c r="BD60" s="240">
        <f>'[6]Daily Roster'!$BD60</f>
        <v>0</v>
      </c>
      <c r="BE60" s="240">
        <f>'[6]Daily Roster'!$BE60</f>
        <v>0</v>
      </c>
      <c r="BF60" s="240">
        <f>'[6]Daily Roster'!$BF60</f>
        <v>0</v>
      </c>
      <c r="BG60" s="240">
        <f>'[6]Daily Roster'!$BG60</f>
        <v>0</v>
      </c>
      <c r="BH60" s="240">
        <f>'[6]Daily Roster'!$BH60</f>
        <v>0</v>
      </c>
    </row>
    <row r="61" spans="1:60" s="5" customFormat="1" x14ac:dyDescent="0.3">
      <c r="A61" s="141">
        <v>43549</v>
      </c>
      <c r="B61" s="142" t="s">
        <v>1</v>
      </c>
      <c r="C61" s="143" t="str">
        <f>'[6]Daily Roster'!$C61</f>
        <v>qq</v>
      </c>
      <c r="D61" s="143" t="str">
        <f>'[6]Daily Roster'!$D61</f>
        <v>qq</v>
      </c>
      <c r="E61" s="143">
        <f>'[6]Daily Roster'!$E61</f>
        <v>0</v>
      </c>
      <c r="F61" s="143" t="str">
        <f>'[6]Daily Roster'!$F61</f>
        <v>Carmen</v>
      </c>
      <c r="G61" s="143" t="str">
        <f>'[6]Daily Roster'!$G61</f>
        <v>qq</v>
      </c>
      <c r="H61" s="143">
        <f>'[6]Daily Roster'!$H61</f>
        <v>0</v>
      </c>
      <c r="I61" s="143" t="str">
        <f>'[6]Daily Roster'!$I61</f>
        <v>Daisy</v>
      </c>
      <c r="J61" s="143">
        <f>'[6]Daily Roster'!$J61</f>
        <v>0</v>
      </c>
      <c r="K61" s="143">
        <f>'[6]Daily Roster'!$K61</f>
        <v>0</v>
      </c>
      <c r="L61" s="143" t="str">
        <f>'[6]Daily Roster'!$L61</f>
        <v>qq</v>
      </c>
      <c r="M61" s="143">
        <f>'[6]Daily Roster'!$M61</f>
        <v>0</v>
      </c>
      <c r="N61" s="143">
        <f>'[6]Daily Roster'!$N61</f>
        <v>0</v>
      </c>
      <c r="O61" s="143" t="str">
        <f>'[6]Daily Roster'!$O61</f>
        <v>qq</v>
      </c>
      <c r="P61" s="143" t="str">
        <f>'[6]Daily Roster'!$P61</f>
        <v>qq</v>
      </c>
      <c r="Q61" s="143" t="str">
        <f>'[6]Daily Roster'!$Q61</f>
        <v>Thao</v>
      </c>
      <c r="R61" s="143" t="str">
        <f>'[6]Daily Roster'!$R61</f>
        <v>qq</v>
      </c>
      <c r="S61" s="143" t="str">
        <f>'[6]Daily Roster'!$S61</f>
        <v>V.Le</v>
      </c>
      <c r="T61" s="143" t="str">
        <f>'[6]Daily Roster'!$T61</f>
        <v>Lauren</v>
      </c>
      <c r="U61" s="143" t="str">
        <f>'[6]Daily Roster'!$U61</f>
        <v>Edward</v>
      </c>
      <c r="V61" s="143" t="str">
        <f>'[6]Daily Roster'!$V61</f>
        <v>qq</v>
      </c>
      <c r="W61" s="143" t="str">
        <f>'[6]Daily Roster'!$W61</f>
        <v>qq</v>
      </c>
      <c r="X61" s="143" t="str">
        <f>'[6]Daily Roster'!$X61</f>
        <v>qq</v>
      </c>
      <c r="Y61" s="143" t="str">
        <f>'[6]Daily Roster'!$Y61</f>
        <v>qq</v>
      </c>
      <c r="Z61" s="143" t="str">
        <f>'[6]Daily Roster'!$Z61</f>
        <v>Winnie</v>
      </c>
      <c r="AA61" s="143" t="str">
        <f>'[6]Daily Roster'!$AA61</f>
        <v>A.Chong</v>
      </c>
      <c r="AB61" s="143" t="str">
        <f>'[6]Daily Roster'!$AB61</f>
        <v>qq</v>
      </c>
      <c r="AC61" s="143" t="str">
        <f>'[6]Daily Roster'!$AC61</f>
        <v>qq</v>
      </c>
      <c r="AD61" s="143" t="str">
        <f>'[6]Daily Roster'!$AD61</f>
        <v>V.Mai</v>
      </c>
      <c r="AE61" s="143" t="str">
        <f>'[6]Daily Roster'!$AE61</f>
        <v>Shirley</v>
      </c>
      <c r="AF61" s="143" t="str">
        <f>'[6]Daily Roster'!$AF61</f>
        <v>Mark</v>
      </c>
      <c r="AG61" s="143" t="str">
        <f>'[6]Daily Roster'!$AG61</f>
        <v>qq</v>
      </c>
      <c r="AH61" s="143" t="str">
        <f>'[6]Daily Roster'!$AH61</f>
        <v>qq</v>
      </c>
      <c r="AI61" s="143" t="str">
        <f>'[6]Daily Roster'!$AI61</f>
        <v>qq</v>
      </c>
      <c r="AJ61" s="241" t="str">
        <f>'[6]Daily Roster'!$AJ61</f>
        <v>K.Fildes</v>
      </c>
      <c r="AK61" s="241" t="str">
        <f>'[6]Daily Roster'!$AK61</f>
        <v>Aseel</v>
      </c>
      <c r="AL61" s="241" t="str">
        <f>'[6]Daily Roster'!$AL61</f>
        <v>Paree</v>
      </c>
      <c r="AM61" s="240" t="str">
        <f>'[6]Daily Roster'!$AM61</f>
        <v>Angelene</v>
      </c>
      <c r="AN61" s="240" t="str">
        <f>'[6]Daily Roster'!$AN61</f>
        <v>J.Drummond</v>
      </c>
      <c r="AO61" s="240" t="str">
        <f>'[6]Daily Roster'!$AO61</f>
        <v>qq</v>
      </c>
      <c r="AP61" s="240" t="str">
        <f>'[6]Daily Roster'!$AP61</f>
        <v>Amelia</v>
      </c>
      <c r="AQ61" s="240" t="str">
        <f>'[6]Daily Roster'!$AQ61</f>
        <v>qq</v>
      </c>
      <c r="AR61" s="240" t="str">
        <f>'[6]Daily Roster'!$AR61</f>
        <v>qq</v>
      </c>
      <c r="AS61" s="240" t="str">
        <f>'[6]Daily Roster'!$AS61</f>
        <v>qq</v>
      </c>
      <c r="AT61" s="240" t="str">
        <f>'[6]Daily Roster'!$AT61</f>
        <v>qq</v>
      </c>
      <c r="AU61" s="240" t="str">
        <f>'[6]Daily Roster'!$AU61</f>
        <v>A.Chen</v>
      </c>
      <c r="AV61" s="240">
        <f>'[6]Daily Roster'!$AV61</f>
        <v>0</v>
      </c>
      <c r="AW61" s="240" t="str">
        <f>'[6]Daily Roster'!$AW61</f>
        <v>S.Rajendra</v>
      </c>
      <c r="AX61" s="240">
        <f>'[6]Daily Roster'!$AX61</f>
        <v>0</v>
      </c>
      <c r="AY61" s="240">
        <f>'[6]Daily Roster'!$AY61</f>
        <v>0</v>
      </c>
      <c r="AZ61" s="240">
        <f>'[6]Daily Roster'!$AZ61</f>
        <v>0</v>
      </c>
      <c r="BA61" s="240" t="str">
        <f>'[6]Daily Roster'!$BA61</f>
        <v>Brindha</v>
      </c>
      <c r="BB61" s="240">
        <f>'[6]Daily Roster'!$BB61</f>
        <v>0</v>
      </c>
      <c r="BC61" s="240">
        <f>'[6]Daily Roster'!$BC61</f>
        <v>0</v>
      </c>
      <c r="BD61" s="240">
        <f>'[6]Daily Roster'!$BD61</f>
        <v>0</v>
      </c>
      <c r="BE61" s="240">
        <f>'[6]Daily Roster'!$BE61</f>
        <v>0</v>
      </c>
      <c r="BF61" s="240">
        <f>'[6]Daily Roster'!$BF61</f>
        <v>0</v>
      </c>
      <c r="BG61" s="240">
        <f>'[6]Daily Roster'!$BG61</f>
        <v>0</v>
      </c>
      <c r="BH61" s="240">
        <f>'[6]Daily Roster'!$BH61</f>
        <v>0</v>
      </c>
    </row>
    <row r="62" spans="1:60" s="5" customFormat="1" x14ac:dyDescent="0.3">
      <c r="A62" s="141">
        <v>43550</v>
      </c>
      <c r="B62" s="142" t="s">
        <v>2</v>
      </c>
      <c r="C62" s="143">
        <f>'[6]Daily Roster'!$C62</f>
        <v>0</v>
      </c>
      <c r="D62" s="143" t="str">
        <f>'[6]Daily Roster'!$D62</f>
        <v>qq</v>
      </c>
      <c r="E62" s="143">
        <f>'[6]Daily Roster'!$E62</f>
        <v>0</v>
      </c>
      <c r="F62" s="143" t="str">
        <f>'[6]Daily Roster'!$F62</f>
        <v>qq</v>
      </c>
      <c r="G62" s="143" t="str">
        <f>'[6]Daily Roster'!$G62</f>
        <v>qq</v>
      </c>
      <c r="H62" s="143">
        <f>'[6]Daily Roster'!$H62</f>
        <v>0</v>
      </c>
      <c r="I62" s="143" t="str">
        <f>'[6]Daily Roster'!$I62</f>
        <v>Rodney (0.5ADO)</v>
      </c>
      <c r="J62" s="143">
        <f>'[6]Daily Roster'!$J62</f>
        <v>0</v>
      </c>
      <c r="K62" s="143">
        <f>'[6]Daily Roster'!$K62</f>
        <v>0</v>
      </c>
      <c r="L62" s="143" t="str">
        <f>'[6]Daily Roster'!$L62</f>
        <v>qq</v>
      </c>
      <c r="M62" s="143">
        <f>'[6]Daily Roster'!$M62</f>
        <v>0</v>
      </c>
      <c r="N62" s="143">
        <f>'[6]Daily Roster'!$N62</f>
        <v>0</v>
      </c>
      <c r="O62" s="143" t="str">
        <f>'[6]Daily Roster'!$O62</f>
        <v>qq</v>
      </c>
      <c r="P62" s="143" t="str">
        <f>'[6]Daily Roster'!$P62</f>
        <v>Tatyana</v>
      </c>
      <c r="Q62" s="143" t="str">
        <f>'[6]Daily Roster'!$Q62</f>
        <v>Jonathan</v>
      </c>
      <c r="R62" s="143" t="str">
        <f>'[6]Daily Roster'!$R62</f>
        <v>qq</v>
      </c>
      <c r="S62" s="143" t="str">
        <f>'[6]Daily Roster'!$S62</f>
        <v>Thao</v>
      </c>
      <c r="T62" s="143" t="str">
        <f>'[6]Daily Roster'!$T62</f>
        <v>Idile</v>
      </c>
      <c r="U62" s="143" t="str">
        <f>'[6]Daily Roster'!$U62</f>
        <v>QQ</v>
      </c>
      <c r="V62" s="143" t="str">
        <f>'[6]Daily Roster'!$V62</f>
        <v>Jesslyn</v>
      </c>
      <c r="W62" s="143" t="str">
        <f>'[6]Daily Roster'!$W62</f>
        <v>qq</v>
      </c>
      <c r="X62" s="143" t="str">
        <f>'[6]Daily Roster'!$X62</f>
        <v>qq</v>
      </c>
      <c r="Y62" s="143" t="str">
        <f>'[6]Daily Roster'!$Y62</f>
        <v>qq</v>
      </c>
      <c r="Z62" s="143" t="str">
        <f>'[6]Daily Roster'!$Z62</f>
        <v>Winnie</v>
      </c>
      <c r="AA62" s="143" t="str">
        <f>'[6]Daily Roster'!$AA62</f>
        <v>A.Chong</v>
      </c>
      <c r="AB62" s="143" t="str">
        <f>'[6]Daily Roster'!$AB62</f>
        <v>qq</v>
      </c>
      <c r="AC62" s="143" t="str">
        <f>'[6]Daily Roster'!$AC62</f>
        <v>qq</v>
      </c>
      <c r="AD62" s="143" t="str">
        <f>'[6]Daily Roster'!$AD62</f>
        <v>V.Mai</v>
      </c>
      <c r="AE62" s="143" t="str">
        <f>'[6]Daily Roster'!$AE62</f>
        <v>qq</v>
      </c>
      <c r="AF62" s="143" t="str">
        <f>'[6]Daily Roster'!$AF62</f>
        <v>Mark</v>
      </c>
      <c r="AG62" s="143" t="str">
        <f>'[6]Daily Roster'!$AG62</f>
        <v>qq</v>
      </c>
      <c r="AH62" s="143" t="str">
        <f>'[6]Daily Roster'!$AH62</f>
        <v>qq</v>
      </c>
      <c r="AI62" s="143" t="str">
        <f>'[6]Daily Roster'!$AI62</f>
        <v>qq</v>
      </c>
      <c r="AJ62" s="241" t="str">
        <f>'[6]Daily Roster'!$AJ62</f>
        <v>K.Fildes</v>
      </c>
      <c r="AK62" s="241" t="str">
        <f>'[6]Daily Roster'!$AK62</f>
        <v>Aseel</v>
      </c>
      <c r="AL62" s="241" t="str">
        <f>'[6]Daily Roster'!$AL62</f>
        <v>Paree</v>
      </c>
      <c r="AM62" s="240" t="str">
        <f>'[6]Daily Roster'!$AM62</f>
        <v>Angelene</v>
      </c>
      <c r="AN62" s="240" t="str">
        <f>'[6]Daily Roster'!$AN62</f>
        <v>J.Drummond</v>
      </c>
      <c r="AO62" s="240" t="str">
        <f>'[6]Daily Roster'!$AO62</f>
        <v>E.Hu</v>
      </c>
      <c r="AP62" s="240" t="str">
        <f>'[6]Daily Roster'!$AP62</f>
        <v>qq</v>
      </c>
      <c r="AQ62" s="240" t="str">
        <f>'[6]Daily Roster'!$AQ62</f>
        <v>Tanya</v>
      </c>
      <c r="AR62" s="240" t="str">
        <f>'[6]Daily Roster'!$AR62</f>
        <v>qq</v>
      </c>
      <c r="AS62" s="240" t="str">
        <f>'[6]Daily Roster'!$AS62</f>
        <v>qq</v>
      </c>
      <c r="AT62" s="240" t="str">
        <f>'[6]Daily Roster'!$AT62</f>
        <v>qq</v>
      </c>
      <c r="AU62" s="240" t="str">
        <f>'[6]Daily Roster'!$AU62</f>
        <v>A.Chen</v>
      </c>
      <c r="AV62" s="240">
        <f>'[6]Daily Roster'!$AV62</f>
        <v>0</v>
      </c>
      <c r="AW62" s="240" t="str">
        <f>'[6]Daily Roster'!$AW62</f>
        <v>S.Rajendra</v>
      </c>
      <c r="AX62" s="240">
        <f>'[6]Daily Roster'!$AX62</f>
        <v>0</v>
      </c>
      <c r="AY62" s="240">
        <f>'[6]Daily Roster'!$AY62</f>
        <v>0</v>
      </c>
      <c r="AZ62" s="240">
        <f>'[6]Daily Roster'!$AZ62</f>
        <v>0</v>
      </c>
      <c r="BA62" s="240">
        <f>'[6]Daily Roster'!$BA62</f>
        <v>0</v>
      </c>
      <c r="BB62" s="240">
        <f>'[6]Daily Roster'!$BB62</f>
        <v>0</v>
      </c>
      <c r="BC62" s="240">
        <f>'[6]Daily Roster'!$BC62</f>
        <v>0</v>
      </c>
      <c r="BD62" s="240">
        <f>'[6]Daily Roster'!$BD62</f>
        <v>0</v>
      </c>
      <c r="BE62" s="240">
        <f>'[6]Daily Roster'!$BE62</f>
        <v>0</v>
      </c>
      <c r="BF62" s="240">
        <f>'[6]Daily Roster'!$BF62</f>
        <v>0</v>
      </c>
      <c r="BG62" s="240">
        <f>'[6]Daily Roster'!$BG62</f>
        <v>0</v>
      </c>
      <c r="BH62" s="240">
        <f>'[6]Daily Roster'!$BH62</f>
        <v>0</v>
      </c>
    </row>
    <row r="63" spans="1:60" s="5" customFormat="1" x14ac:dyDescent="0.3">
      <c r="A63" s="141">
        <v>43551</v>
      </c>
      <c r="B63" s="142" t="s">
        <v>3</v>
      </c>
      <c r="C63" s="143">
        <f>'[6]Daily Roster'!$C63</f>
        <v>0</v>
      </c>
      <c r="D63" s="143" t="str">
        <f>'[6]Daily Roster'!$D63</f>
        <v>qq</v>
      </c>
      <c r="E63" s="143">
        <f>'[6]Daily Roster'!$E63</f>
        <v>0</v>
      </c>
      <c r="F63" s="143" t="str">
        <f>'[6]Daily Roster'!$F63</f>
        <v>Sylvia</v>
      </c>
      <c r="G63" s="143" t="str">
        <f>'[6]Daily Roster'!$G63</f>
        <v>qq</v>
      </c>
      <c r="H63" s="143">
        <f>'[6]Daily Roster'!$H63</f>
        <v>0</v>
      </c>
      <c r="I63" s="143">
        <f>'[6]Daily Roster'!$I63</f>
        <v>0</v>
      </c>
      <c r="J63" s="143">
        <f>'[6]Daily Roster'!$J63</f>
        <v>0</v>
      </c>
      <c r="K63" s="143">
        <f>'[6]Daily Roster'!$K63</f>
        <v>0</v>
      </c>
      <c r="L63" s="143" t="str">
        <f>'[6]Daily Roster'!$L63</f>
        <v>Lois</v>
      </c>
      <c r="M63" s="143">
        <f>'[6]Daily Roster'!$M63</f>
        <v>0</v>
      </c>
      <c r="N63" s="143">
        <f>'[6]Daily Roster'!$N63</f>
        <v>0</v>
      </c>
      <c r="O63" s="143" t="str">
        <f>'[6]Daily Roster'!$O63</f>
        <v>qq</v>
      </c>
      <c r="P63" s="143">
        <f>'[6]Daily Roster'!$P63</f>
        <v>0</v>
      </c>
      <c r="Q63" s="143" t="str">
        <f>'[6]Daily Roster'!$Q63</f>
        <v>Edward</v>
      </c>
      <c r="R63" s="143" t="str">
        <f>'[6]Daily Roster'!$R63</f>
        <v>qq</v>
      </c>
      <c r="S63" s="143" t="str">
        <f>'[6]Daily Roster'!$S63</f>
        <v>qq</v>
      </c>
      <c r="T63" s="143" t="str">
        <f>'[6]Daily Roster'!$T63</f>
        <v>qq</v>
      </c>
      <c r="U63" s="143" t="str">
        <f>'[6]Daily Roster'!$U63</f>
        <v>QQ</v>
      </c>
      <c r="V63" s="143" t="str">
        <f>'[6]Daily Roster'!$V63</f>
        <v>qq</v>
      </c>
      <c r="W63" s="143" t="str">
        <f>'[6]Daily Roster'!$W63</f>
        <v>qq</v>
      </c>
      <c r="X63" s="143" t="str">
        <f>'[6]Daily Roster'!$X63</f>
        <v>qq</v>
      </c>
      <c r="Y63" s="143" t="str">
        <f>'[6]Daily Roster'!$Y63</f>
        <v>qq</v>
      </c>
      <c r="Z63" s="143" t="str">
        <f>'[6]Daily Roster'!$Z63</f>
        <v>Winnie</v>
      </c>
      <c r="AA63" s="143" t="str">
        <f>'[6]Daily Roster'!$AA63</f>
        <v>A.Chong</v>
      </c>
      <c r="AB63" s="143" t="str">
        <f>'[6]Daily Roster'!$AB63</f>
        <v>qq</v>
      </c>
      <c r="AC63" s="143" t="str">
        <f>'[6]Daily Roster'!$AC63</f>
        <v>qq</v>
      </c>
      <c r="AD63" s="143" t="str">
        <f>'[6]Daily Roster'!$AD63</f>
        <v>V.Mai</v>
      </c>
      <c r="AE63" s="143" t="str">
        <f>'[6]Daily Roster'!$AE63</f>
        <v>qq</v>
      </c>
      <c r="AF63" s="143" t="str">
        <f>'[6]Daily Roster'!$AF63</f>
        <v>Mark</v>
      </c>
      <c r="AG63" s="143" t="str">
        <f>'[6]Daily Roster'!$AG63</f>
        <v>Kelly</v>
      </c>
      <c r="AH63" s="143" t="str">
        <f>'[6]Daily Roster'!$AH63</f>
        <v>qq</v>
      </c>
      <c r="AI63" s="143" t="str">
        <f>'[6]Daily Roster'!$AI63</f>
        <v>qq</v>
      </c>
      <c r="AJ63" s="241" t="str">
        <f>'[6]Daily Roster'!$AJ63</f>
        <v>K.Fildes</v>
      </c>
      <c r="AK63" s="241" t="str">
        <f>'[6]Daily Roster'!$AK63</f>
        <v>Aseel</v>
      </c>
      <c r="AL63" s="241" t="str">
        <f>'[6]Daily Roster'!$AL63</f>
        <v>Paree</v>
      </c>
      <c r="AM63" s="240" t="str">
        <f>'[6]Daily Roster'!$AM63</f>
        <v>Angelene</v>
      </c>
      <c r="AN63" s="240" t="str">
        <f>'[6]Daily Roster'!$AN63</f>
        <v>J.Drummond</v>
      </c>
      <c r="AO63" s="240" t="str">
        <f>'[6]Daily Roster'!$AO63</f>
        <v>E.Hu</v>
      </c>
      <c r="AP63" s="240" t="str">
        <f>'[6]Daily Roster'!$AP63</f>
        <v>Sophia</v>
      </c>
      <c r="AQ63" s="240" t="str">
        <f>'[6]Daily Roster'!$AQ63</f>
        <v>Tanya</v>
      </c>
      <c r="AR63" s="240" t="str">
        <f>'[6]Daily Roster'!$AR63</f>
        <v>qq</v>
      </c>
      <c r="AS63" s="240" t="str">
        <f>'[6]Daily Roster'!$AS63</f>
        <v>qq</v>
      </c>
      <c r="AT63" s="240" t="str">
        <f>'[6]Daily Roster'!$AT63</f>
        <v>qq</v>
      </c>
      <c r="AU63" s="240" t="str">
        <f>'[6]Daily Roster'!$AU63</f>
        <v>A.Chen</v>
      </c>
      <c r="AV63" s="240">
        <f>'[6]Daily Roster'!$AV63</f>
        <v>0</v>
      </c>
      <c r="AW63" s="240">
        <f>'[6]Daily Roster'!$AW63</f>
        <v>0</v>
      </c>
      <c r="AX63" s="240">
        <f>'[6]Daily Roster'!$AX63</f>
        <v>0</v>
      </c>
      <c r="AY63" s="240">
        <f>'[6]Daily Roster'!$AY63</f>
        <v>0</v>
      </c>
      <c r="AZ63" s="240">
        <f>'[6]Daily Roster'!$AZ63</f>
        <v>0</v>
      </c>
      <c r="BA63" s="240">
        <f>'[6]Daily Roster'!$BA63</f>
        <v>0</v>
      </c>
      <c r="BB63" s="240">
        <f>'[6]Daily Roster'!$BB63</f>
        <v>0</v>
      </c>
      <c r="BC63" s="240">
        <f>'[6]Daily Roster'!$BC63</f>
        <v>0</v>
      </c>
      <c r="BD63" s="240">
        <f>'[6]Daily Roster'!$BD63</f>
        <v>0</v>
      </c>
      <c r="BE63" s="240">
        <f>'[6]Daily Roster'!$BE63</f>
        <v>0</v>
      </c>
      <c r="BF63" s="240">
        <f>'[6]Daily Roster'!$BF63</f>
        <v>0</v>
      </c>
      <c r="BG63" s="240">
        <f>'[6]Daily Roster'!$BG63</f>
        <v>0</v>
      </c>
      <c r="BH63" s="240">
        <f>'[6]Daily Roster'!$BH63</f>
        <v>0</v>
      </c>
    </row>
    <row r="64" spans="1:60" s="5" customFormat="1" x14ac:dyDescent="0.3">
      <c r="A64" s="141">
        <v>43552</v>
      </c>
      <c r="B64" s="142" t="s">
        <v>4</v>
      </c>
      <c r="C64" s="143">
        <f>'[6]Daily Roster'!$C64</f>
        <v>0</v>
      </c>
      <c r="D64" s="143" t="str">
        <f>'[6]Daily Roster'!$D64</f>
        <v>Nicholas</v>
      </c>
      <c r="E64" s="143">
        <f>'[6]Daily Roster'!$E64</f>
        <v>0</v>
      </c>
      <c r="F64" s="143" t="str">
        <f>'[6]Daily Roster'!$F64</f>
        <v>qq</v>
      </c>
      <c r="G64" s="143" t="str">
        <f>'[6]Daily Roster'!$G64</f>
        <v>qq</v>
      </c>
      <c r="H64" s="143">
        <f>'[6]Daily Roster'!$H64</f>
        <v>0</v>
      </c>
      <c r="I64" s="143">
        <f>'[6]Daily Roster'!$I64</f>
        <v>0</v>
      </c>
      <c r="J64" s="143">
        <f>'[6]Daily Roster'!$J64</f>
        <v>0</v>
      </c>
      <c r="K64" s="143">
        <f>'[6]Daily Roster'!$K64</f>
        <v>0</v>
      </c>
      <c r="L64" s="143" t="str">
        <f>'[6]Daily Roster'!$L64</f>
        <v>qq</v>
      </c>
      <c r="M64" s="143">
        <f>'[6]Daily Roster'!$M64</f>
        <v>0</v>
      </c>
      <c r="N64" s="143">
        <f>'[6]Daily Roster'!$N64</f>
        <v>0</v>
      </c>
      <c r="O64" s="143" t="str">
        <f>'[6]Daily Roster'!$O64</f>
        <v>Christine</v>
      </c>
      <c r="P64" s="143" t="str">
        <f>'[6]Daily Roster'!$P64</f>
        <v>S.McPhee</v>
      </c>
      <c r="Q64" s="143" t="str">
        <f>'[6]Daily Roster'!$Q64</f>
        <v>qq</v>
      </c>
      <c r="R64" s="143" t="str">
        <f>'[6]Daily Roster'!$R64</f>
        <v>qq</v>
      </c>
      <c r="S64" s="143" t="str">
        <f>'[6]Daily Roster'!$S64</f>
        <v>qq</v>
      </c>
      <c r="T64" s="143" t="str">
        <f>'[6]Daily Roster'!$T64</f>
        <v>qq</v>
      </c>
      <c r="U64" s="143" t="str">
        <f>'[6]Daily Roster'!$U64</f>
        <v>QQ</v>
      </c>
      <c r="V64" s="143" t="str">
        <f>'[6]Daily Roster'!$V64</f>
        <v>qq</v>
      </c>
      <c r="W64" s="143" t="str">
        <f>'[6]Daily Roster'!$W64</f>
        <v>qq</v>
      </c>
      <c r="X64" s="143" t="str">
        <f>'[6]Daily Roster'!$X64</f>
        <v>qq</v>
      </c>
      <c r="Y64" s="143" t="str">
        <f>'[6]Daily Roster'!$Y64</f>
        <v>qq</v>
      </c>
      <c r="Z64" s="143" t="str">
        <f>'[6]Daily Roster'!$Z64</f>
        <v>Winnie</v>
      </c>
      <c r="AA64" s="143" t="str">
        <f>'[6]Daily Roster'!$AA64</f>
        <v>A.Chong</v>
      </c>
      <c r="AB64" s="143" t="str">
        <f>'[6]Daily Roster'!$AB64</f>
        <v>qq</v>
      </c>
      <c r="AC64" s="143" t="str">
        <f>'[6]Daily Roster'!$AC64</f>
        <v>qq</v>
      </c>
      <c r="AD64" s="143" t="str">
        <f>'[6]Daily Roster'!$AD64</f>
        <v>V.Mai</v>
      </c>
      <c r="AE64" s="143" t="str">
        <f>'[6]Daily Roster'!$AE64</f>
        <v>qq</v>
      </c>
      <c r="AF64" s="143" t="str">
        <f>'[6]Daily Roster'!$AF64</f>
        <v>Mark</v>
      </c>
      <c r="AG64" s="143" t="str">
        <f>'[6]Daily Roster'!$AG64</f>
        <v>Kelly</v>
      </c>
      <c r="AH64" s="143" t="str">
        <f>'[6]Daily Roster'!$AH64</f>
        <v>qq</v>
      </c>
      <c r="AI64" s="143" t="str">
        <f>'[6]Daily Roster'!$AI64</f>
        <v>qq</v>
      </c>
      <c r="AJ64" s="241" t="str">
        <f>'[6]Daily Roster'!$AJ64</f>
        <v>K.Fildes</v>
      </c>
      <c r="AK64" s="241" t="str">
        <f>'[6]Daily Roster'!$AK64</f>
        <v>Aseel</v>
      </c>
      <c r="AL64" s="241" t="str">
        <f>'[6]Daily Roster'!$AL64</f>
        <v>Paree</v>
      </c>
      <c r="AM64" s="240" t="str">
        <f>'[6]Daily Roster'!$AM64</f>
        <v>Angelene</v>
      </c>
      <c r="AN64" s="240" t="str">
        <f>'[6]Daily Roster'!$AN64</f>
        <v>J.Drummond</v>
      </c>
      <c r="AO64" s="240" t="str">
        <f>'[6]Daily Roster'!$AO64</f>
        <v>qq</v>
      </c>
      <c r="AP64" s="240" t="str">
        <f>'[6]Daily Roster'!$AP64</f>
        <v>Sophia</v>
      </c>
      <c r="AQ64" s="240" t="str">
        <f>'[6]Daily Roster'!$AQ64</f>
        <v>qq</v>
      </c>
      <c r="AR64" s="240" t="str">
        <f>'[6]Daily Roster'!$AR64</f>
        <v>qq</v>
      </c>
      <c r="AS64" s="240" t="str">
        <f>'[6]Daily Roster'!$AS64</f>
        <v>qq</v>
      </c>
      <c r="AT64" s="240" t="str">
        <f>'[6]Daily Roster'!$AT64</f>
        <v>qq</v>
      </c>
      <c r="AU64" s="240" t="str">
        <f>'[6]Daily Roster'!$AU64</f>
        <v>A.Chen</v>
      </c>
      <c r="AV64" s="240">
        <f>'[6]Daily Roster'!$AV64</f>
        <v>0</v>
      </c>
      <c r="AW64" s="240" t="str">
        <f>'[6]Daily Roster'!$AW64</f>
        <v>S.Rajendra</v>
      </c>
      <c r="AX64" s="240">
        <f>'[6]Daily Roster'!$AX64</f>
        <v>0</v>
      </c>
      <c r="AY64" s="240">
        <f>'[6]Daily Roster'!$AY64</f>
        <v>0</v>
      </c>
      <c r="AZ64" s="240">
        <f>'[6]Daily Roster'!$AZ64</f>
        <v>0</v>
      </c>
      <c r="BA64" s="240">
        <f>'[6]Daily Roster'!$BA64</f>
        <v>0</v>
      </c>
      <c r="BB64" s="240">
        <f>'[6]Daily Roster'!$BB64</f>
        <v>0</v>
      </c>
      <c r="BC64" s="240">
        <f>'[6]Daily Roster'!$BC64</f>
        <v>0</v>
      </c>
      <c r="BD64" s="240">
        <f>'[6]Daily Roster'!$BD64</f>
        <v>0</v>
      </c>
      <c r="BE64" s="240">
        <f>'[6]Daily Roster'!$BE64</f>
        <v>0</v>
      </c>
      <c r="BF64" s="240">
        <f>'[6]Daily Roster'!$BF64</f>
        <v>0</v>
      </c>
      <c r="BG64" s="240">
        <f>'[6]Daily Roster'!$BG64</f>
        <v>0</v>
      </c>
      <c r="BH64" s="240">
        <f>'[6]Daily Roster'!$BH64</f>
        <v>0</v>
      </c>
    </row>
    <row r="65" spans="1:60" s="5" customFormat="1" x14ac:dyDescent="0.3">
      <c r="A65" s="141">
        <v>43553</v>
      </c>
      <c r="B65" s="142" t="s">
        <v>5</v>
      </c>
      <c r="C65" s="143">
        <f>'[6]Daily Roster'!$C65</f>
        <v>0</v>
      </c>
      <c r="D65" s="143" t="str">
        <f>'[6]Daily Roster'!$D65</f>
        <v>qq</v>
      </c>
      <c r="E65" s="143">
        <f>'[6]Daily Roster'!$E65</f>
        <v>0</v>
      </c>
      <c r="F65" s="143" t="str">
        <f>'[6]Daily Roster'!$F65</f>
        <v>Angela</v>
      </c>
      <c r="G65" s="143" t="str">
        <f>'[6]Daily Roster'!$G65</f>
        <v>qq</v>
      </c>
      <c r="H65" s="143">
        <f>'[6]Daily Roster'!$H65</f>
        <v>0</v>
      </c>
      <c r="I65" s="143" t="str">
        <f>'[6]Daily Roster'!$I65</f>
        <v xml:space="preserve"> </v>
      </c>
      <c r="J65" s="143">
        <f>'[6]Daily Roster'!$J65</f>
        <v>0</v>
      </c>
      <c r="K65" s="143">
        <f>'[6]Daily Roster'!$K65</f>
        <v>0</v>
      </c>
      <c r="L65" s="143" t="str">
        <f>'[6]Daily Roster'!$L65</f>
        <v>Obaid</v>
      </c>
      <c r="M65" s="143">
        <f>'[6]Daily Roster'!$M65</f>
        <v>0</v>
      </c>
      <c r="N65" s="143">
        <f>'[6]Daily Roster'!$N65</f>
        <v>0</v>
      </c>
      <c r="O65" s="143" t="str">
        <f>'[6]Daily Roster'!$O65</f>
        <v>Christine</v>
      </c>
      <c r="P65" s="143">
        <f>'[6]Daily Roster'!$P65</f>
        <v>0</v>
      </c>
      <c r="Q65" s="143" t="str">
        <f>'[6]Daily Roster'!$Q65</f>
        <v>Idile</v>
      </c>
      <c r="R65" s="143" t="str">
        <f>'[6]Daily Roster'!$R65</f>
        <v>qq</v>
      </c>
      <c r="S65" s="143" t="str">
        <f>'[6]Daily Roster'!$S65</f>
        <v>qq</v>
      </c>
      <c r="T65" s="143" t="str">
        <f>'[6]Daily Roster'!$T65</f>
        <v>qq</v>
      </c>
      <c r="U65" s="143" t="str">
        <f>'[6]Daily Roster'!$U65</f>
        <v>QQ</v>
      </c>
      <c r="V65" s="143" t="str">
        <f>'[6]Daily Roster'!$V65</f>
        <v>qq</v>
      </c>
      <c r="W65" s="143" t="str">
        <f>'[6]Daily Roster'!$W65</f>
        <v>qq</v>
      </c>
      <c r="X65" s="143" t="str">
        <f>'[6]Daily Roster'!$X65</f>
        <v>qq</v>
      </c>
      <c r="Y65" s="143" t="str">
        <f>'[6]Daily Roster'!$Y65</f>
        <v>Brodie</v>
      </c>
      <c r="Z65" s="143" t="str">
        <f>'[6]Daily Roster'!$Z65</f>
        <v>qq</v>
      </c>
      <c r="AA65" s="143" t="str">
        <f>'[6]Daily Roster'!$AA65</f>
        <v>A.Chong</v>
      </c>
      <c r="AB65" s="143" t="str">
        <f>'[6]Daily Roster'!$AB65</f>
        <v>qq</v>
      </c>
      <c r="AC65" s="143" t="str">
        <f>'[6]Daily Roster'!$AC65</f>
        <v>qq</v>
      </c>
      <c r="AD65" s="143" t="str">
        <f>'[6]Daily Roster'!$AD65</f>
        <v>V.Mai</v>
      </c>
      <c r="AE65" s="143" t="str">
        <f>'[6]Daily Roster'!$AE65</f>
        <v>qq</v>
      </c>
      <c r="AF65" s="143" t="str">
        <f>'[6]Daily Roster'!$AF65</f>
        <v>Mark</v>
      </c>
      <c r="AG65" s="143" t="str">
        <f>'[6]Daily Roster'!$AG65</f>
        <v>qq</v>
      </c>
      <c r="AH65" s="143" t="str">
        <f>'[6]Daily Roster'!$AH65</f>
        <v>J.Kao</v>
      </c>
      <c r="AI65" s="143" t="str">
        <f>'[6]Daily Roster'!$AI65</f>
        <v>qq</v>
      </c>
      <c r="AJ65" s="241" t="str">
        <f>'[6]Daily Roster'!$AJ65</f>
        <v>K.Fildes</v>
      </c>
      <c r="AK65" s="241" t="str">
        <f>'[6]Daily Roster'!$AK65</f>
        <v>Aseel</v>
      </c>
      <c r="AL65" s="241" t="str">
        <f>'[6]Daily Roster'!$AL65</f>
        <v>Paree</v>
      </c>
      <c r="AM65" s="240" t="str">
        <f>'[6]Daily Roster'!$AM65</f>
        <v>Angelene</v>
      </c>
      <c r="AN65" s="240" t="str">
        <f>'[6]Daily Roster'!$AN65</f>
        <v>J.Drummond</v>
      </c>
      <c r="AO65" s="240" t="str">
        <f>'[6]Daily Roster'!$AO65</f>
        <v>qq</v>
      </c>
      <c r="AP65" s="240" t="str">
        <f>'[6]Daily Roster'!$AP65</f>
        <v>Sophia</v>
      </c>
      <c r="AQ65" s="240" t="str">
        <f>'[6]Daily Roster'!$AQ65</f>
        <v>Tanya</v>
      </c>
      <c r="AR65" s="240" t="str">
        <f>'[6]Daily Roster'!$AR65</f>
        <v>qq</v>
      </c>
      <c r="AS65" s="240" t="str">
        <f>'[6]Daily Roster'!$AS65</f>
        <v>qq</v>
      </c>
      <c r="AT65" s="240" t="str">
        <f>'[6]Daily Roster'!$AT65</f>
        <v>qq</v>
      </c>
      <c r="AU65" s="240" t="str">
        <f>'[6]Daily Roster'!$AU65</f>
        <v>A.Chen</v>
      </c>
      <c r="AV65" s="240">
        <f>'[6]Daily Roster'!$AV65</f>
        <v>0</v>
      </c>
      <c r="AW65" s="240" t="str">
        <f>'[6]Daily Roster'!$AW65</f>
        <v>S.Rajendra</v>
      </c>
      <c r="AX65" s="240">
        <f>'[6]Daily Roster'!$AX65</f>
        <v>0</v>
      </c>
      <c r="AY65" s="240">
        <f>'[6]Daily Roster'!$AY65</f>
        <v>0</v>
      </c>
      <c r="AZ65" s="240">
        <f>'[6]Daily Roster'!$AZ65</f>
        <v>0</v>
      </c>
      <c r="BA65" s="240">
        <f>'[6]Daily Roster'!$BA65</f>
        <v>0</v>
      </c>
      <c r="BB65" s="240">
        <f>'[6]Daily Roster'!$BB65</f>
        <v>0</v>
      </c>
      <c r="BC65" s="240">
        <f>'[6]Daily Roster'!$BC65</f>
        <v>0</v>
      </c>
      <c r="BD65" s="240">
        <f>'[6]Daily Roster'!$BD65</f>
        <v>0</v>
      </c>
      <c r="BE65" s="240">
        <f>'[6]Daily Roster'!$BE65</f>
        <v>0</v>
      </c>
      <c r="BF65" s="240">
        <f>'[6]Daily Roster'!$BF65</f>
        <v>0</v>
      </c>
      <c r="BG65" s="240">
        <f>'[6]Daily Roster'!$BG65</f>
        <v>0</v>
      </c>
      <c r="BH65" s="240">
        <f>'[6]Daily Roster'!$BH65</f>
        <v>0</v>
      </c>
    </row>
    <row r="66" spans="1:60" s="5" customFormat="1" x14ac:dyDescent="0.3">
      <c r="A66" s="141">
        <v>43556</v>
      </c>
      <c r="B66" s="142" t="s">
        <v>1</v>
      </c>
      <c r="C66" s="143">
        <f>'[6]Daily Roster'!$C66</f>
        <v>0</v>
      </c>
      <c r="D66" s="143" t="str">
        <f>'[6]Daily Roster'!$D66</f>
        <v>Amelia</v>
      </c>
      <c r="E66" s="143" t="str">
        <f>'[6]Daily Roster'!$E66</f>
        <v>J.Hughes</v>
      </c>
      <c r="F66" s="143" t="str">
        <f>'[6]Daily Roster'!$F66</f>
        <v>Angelica</v>
      </c>
      <c r="G66" s="143" t="str">
        <f>'[6]Daily Roster'!$G66</f>
        <v>qq</v>
      </c>
      <c r="H66" s="143">
        <f>'[6]Daily Roster'!$H66</f>
        <v>0</v>
      </c>
      <c r="I66" s="143" t="str">
        <f>'[6]Daily Roster'!$I66</f>
        <v>Diana</v>
      </c>
      <c r="J66" s="143">
        <f>'[6]Daily Roster'!$J66</f>
        <v>0</v>
      </c>
      <c r="K66" s="143">
        <f>'[6]Daily Roster'!$K66</f>
        <v>0</v>
      </c>
      <c r="L66" s="143">
        <f>'[6]Daily Roster'!$L66</f>
        <v>0</v>
      </c>
      <c r="M66" s="143">
        <f>'[6]Daily Roster'!$M66</f>
        <v>0</v>
      </c>
      <c r="N66" s="143">
        <f>'[6]Daily Roster'!$N66</f>
        <v>0</v>
      </c>
      <c r="O66" s="143" t="str">
        <f>'[6]Daily Roster'!$O66</f>
        <v>qq</v>
      </c>
      <c r="P66" s="143">
        <f>'[6]Daily Roster'!$P66</f>
        <v>0</v>
      </c>
      <c r="Q66" s="143" t="str">
        <f>'[6]Daily Roster'!$Q66</f>
        <v>Jesslyn</v>
      </c>
      <c r="R66" s="143" t="str">
        <f>'[6]Daily Roster'!$R66</f>
        <v>qq</v>
      </c>
      <c r="S66" s="143" t="str">
        <f>'[6]Daily Roster'!$S66</f>
        <v>Tinh</v>
      </c>
      <c r="T66" s="143" t="str">
        <f>'[6]Daily Roster'!$T66</f>
        <v>Ana</v>
      </c>
      <c r="U66" s="143" t="str">
        <f>'[6]Daily Roster'!$U66</f>
        <v>Edward</v>
      </c>
      <c r="V66" s="143" t="str">
        <f>'[6]Daily Roster'!$V66</f>
        <v>qq</v>
      </c>
      <c r="W66" s="143" t="str">
        <f>'[6]Daily Roster'!$W66</f>
        <v>qq</v>
      </c>
      <c r="X66" s="143" t="str">
        <f>'[6]Daily Roster'!$X66</f>
        <v>qq</v>
      </c>
      <c r="Y66" s="143" t="str">
        <f>'[6]Daily Roster'!$Y66</f>
        <v>qq</v>
      </c>
      <c r="Z66" s="143" t="str">
        <f>'[6]Daily Roster'!$Z66</f>
        <v>qq</v>
      </c>
      <c r="AA66" s="143" t="str">
        <f>'[6]Daily Roster'!$AA66</f>
        <v>qq</v>
      </c>
      <c r="AB66" s="143" t="str">
        <f>'[6]Daily Roster'!$AB66</f>
        <v>qq</v>
      </c>
      <c r="AC66" s="143" t="str">
        <f>'[6]Daily Roster'!$AC66</f>
        <v>qq</v>
      </c>
      <c r="AD66" s="143" t="str">
        <f>'[6]Daily Roster'!$AD66</f>
        <v>qq</v>
      </c>
      <c r="AE66" s="143" t="str">
        <f>'[6]Daily Roster'!$AE66</f>
        <v>qq</v>
      </c>
      <c r="AF66" s="143" t="str">
        <f>'[6]Daily Roster'!$AF66</f>
        <v>Mark</v>
      </c>
      <c r="AG66" s="143" t="str">
        <f>'[6]Daily Roster'!$AG66</f>
        <v>qq</v>
      </c>
      <c r="AH66" s="143" t="str">
        <f>'[6]Daily Roster'!$AH66</f>
        <v>J.Kao</v>
      </c>
      <c r="AI66" s="143" t="str">
        <f>'[6]Daily Roster'!$AI66</f>
        <v>qq</v>
      </c>
      <c r="AJ66" s="241" t="str">
        <f>'[6]Daily Roster'!$AJ66</f>
        <v>K.Fildes</v>
      </c>
      <c r="AK66" s="241" t="str">
        <f>'[6]Daily Roster'!$AK66</f>
        <v>Aseel</v>
      </c>
      <c r="AL66" s="241" t="str">
        <f>'[6]Daily Roster'!$AL66</f>
        <v>Paree</v>
      </c>
      <c r="AM66" s="240" t="str">
        <f>'[6]Daily Roster'!$AM66</f>
        <v>Angelene</v>
      </c>
      <c r="AN66" s="240" t="str">
        <f>'[6]Daily Roster'!$AN66</f>
        <v>qq</v>
      </c>
      <c r="AO66" s="240" t="str">
        <f>'[6]Daily Roster'!$AO66</f>
        <v>qq</v>
      </c>
      <c r="AP66" s="240" t="str">
        <f>'[6]Daily Roster'!$AP66</f>
        <v>Sophia</v>
      </c>
      <c r="AQ66" s="240" t="str">
        <f>'[6]Daily Roster'!$AQ66</f>
        <v>qq</v>
      </c>
      <c r="AR66" s="240" t="str">
        <f>'[6]Daily Roster'!$AR66</f>
        <v>qq</v>
      </c>
      <c r="AS66" s="240" t="str">
        <f>'[6]Daily Roster'!$AS66</f>
        <v>qq</v>
      </c>
      <c r="AT66" s="240" t="str">
        <f>'[6]Daily Roster'!$AT66</f>
        <v>qq</v>
      </c>
      <c r="AU66" s="240" t="str">
        <f>'[6]Daily Roster'!$AU66</f>
        <v>A.Chen</v>
      </c>
      <c r="AV66" s="240">
        <f>'[6]Daily Roster'!$AV66</f>
        <v>0</v>
      </c>
      <c r="AW66" s="240" t="str">
        <f>'[6]Daily Roster'!$AW66</f>
        <v>S.Sturm</v>
      </c>
      <c r="AX66" s="240">
        <f>'[6]Daily Roster'!$AX66</f>
        <v>0</v>
      </c>
      <c r="AY66" s="240">
        <f>'[6]Daily Roster'!$AY66</f>
        <v>0</v>
      </c>
      <c r="AZ66" s="240">
        <f>'[6]Daily Roster'!$AZ66</f>
        <v>0</v>
      </c>
      <c r="BA66" s="240">
        <f>'[6]Daily Roster'!$BA66</f>
        <v>0</v>
      </c>
      <c r="BB66" s="240">
        <f>'[6]Daily Roster'!$BB66</f>
        <v>0</v>
      </c>
      <c r="BC66" s="240">
        <f>'[6]Daily Roster'!$BC66</f>
        <v>0</v>
      </c>
      <c r="BD66" s="240">
        <f>'[6]Daily Roster'!$BD66</f>
        <v>0</v>
      </c>
      <c r="BE66" s="240">
        <f>'[6]Daily Roster'!$BE66</f>
        <v>0</v>
      </c>
      <c r="BF66" s="240">
        <f>'[6]Daily Roster'!$BF66</f>
        <v>0</v>
      </c>
      <c r="BG66" s="240">
        <f>'[6]Daily Roster'!$BG66</f>
        <v>0</v>
      </c>
      <c r="BH66" s="240">
        <f>'[6]Daily Roster'!$BH66</f>
        <v>0</v>
      </c>
    </row>
    <row r="67" spans="1:60" s="5" customFormat="1" x14ac:dyDescent="0.3">
      <c r="A67" s="141">
        <v>43557</v>
      </c>
      <c r="B67" s="142" t="s">
        <v>2</v>
      </c>
      <c r="C67" s="143">
        <f>'[6]Daily Roster'!$C67</f>
        <v>0</v>
      </c>
      <c r="D67" s="143" t="str">
        <f>'[6]Daily Roster'!$D67</f>
        <v>Therese</v>
      </c>
      <c r="E67" s="143">
        <f>'[6]Daily Roster'!$E67</f>
        <v>0</v>
      </c>
      <c r="F67" s="143">
        <f>'[6]Daily Roster'!$F67</f>
        <v>0</v>
      </c>
      <c r="G67" s="143" t="str">
        <f>'[6]Daily Roster'!$G67</f>
        <v>Victoria</v>
      </c>
      <c r="H67" s="143">
        <f>'[6]Daily Roster'!$H67</f>
        <v>0</v>
      </c>
      <c r="I67" s="143" t="str">
        <f>'[6]Daily Roster'!$I67</f>
        <v>Sandra</v>
      </c>
      <c r="J67" s="143">
        <f>'[6]Daily Roster'!$J67</f>
        <v>0</v>
      </c>
      <c r="K67" s="143">
        <f>'[6]Daily Roster'!$K67</f>
        <v>0</v>
      </c>
      <c r="L67" s="143" t="str">
        <f>'[6]Daily Roster'!$L67</f>
        <v>Megan</v>
      </c>
      <c r="M67" s="143">
        <f>'[6]Daily Roster'!$M67</f>
        <v>0</v>
      </c>
      <c r="N67" s="143">
        <f>'[6]Daily Roster'!$N67</f>
        <v>0</v>
      </c>
      <c r="O67" s="143" t="str">
        <f>'[6]Daily Roster'!$O67</f>
        <v>qq</v>
      </c>
      <c r="P67" s="143" t="str">
        <f>'[6]Daily Roster'!$P67</f>
        <v>J.Do</v>
      </c>
      <c r="Q67" s="143" t="str">
        <f>'[6]Daily Roster'!$Q67</f>
        <v>V.Le</v>
      </c>
      <c r="R67" s="143" t="str">
        <f>'[6]Daily Roster'!$R67</f>
        <v>qq</v>
      </c>
      <c r="S67" s="143" t="str">
        <f>'[6]Daily Roster'!$S67</f>
        <v>Jonathan</v>
      </c>
      <c r="T67" s="143" t="str">
        <f>'[6]Daily Roster'!$T67</f>
        <v>Thao</v>
      </c>
      <c r="U67" s="143" t="str">
        <f>'[6]Daily Roster'!$U67</f>
        <v>QQ</v>
      </c>
      <c r="V67" s="143" t="str">
        <f>'[6]Daily Roster'!$V67</f>
        <v>Roshny</v>
      </c>
      <c r="W67" s="143" t="str">
        <f>'[6]Daily Roster'!$W67</f>
        <v>qq</v>
      </c>
      <c r="X67" s="143" t="str">
        <f>'[6]Daily Roster'!$X67</f>
        <v>qq</v>
      </c>
      <c r="Y67" s="143" t="str">
        <f>'[6]Daily Roster'!$Y67</f>
        <v>qq</v>
      </c>
      <c r="Z67" s="143" t="str">
        <f>'[6]Daily Roster'!$Z67</f>
        <v>qq</v>
      </c>
      <c r="AA67" s="143" t="str">
        <f>'[6]Daily Roster'!$AA67</f>
        <v>qq</v>
      </c>
      <c r="AB67" s="143" t="str">
        <f>'[6]Daily Roster'!$AB67</f>
        <v>qq</v>
      </c>
      <c r="AC67" s="143" t="str">
        <f>'[6]Daily Roster'!$AC67</f>
        <v>qq</v>
      </c>
      <c r="AD67" s="143" t="str">
        <f>'[6]Daily Roster'!$AD67</f>
        <v>qq</v>
      </c>
      <c r="AE67" s="143" t="str">
        <f>'[6]Daily Roster'!$AE67</f>
        <v>qq</v>
      </c>
      <c r="AF67" s="143" t="str">
        <f>'[6]Daily Roster'!$AF67</f>
        <v>Mark</v>
      </c>
      <c r="AG67" s="143" t="str">
        <f>'[6]Daily Roster'!$AG67</f>
        <v>qq</v>
      </c>
      <c r="AH67" s="143" t="str">
        <f>'[6]Daily Roster'!$AH67</f>
        <v>J.Kao</v>
      </c>
      <c r="AI67" s="143" t="str">
        <f>'[6]Daily Roster'!$AI67</f>
        <v>qq</v>
      </c>
      <c r="AJ67" s="241" t="str">
        <f>'[6]Daily Roster'!$AJ67</f>
        <v>K.Fildes</v>
      </c>
      <c r="AK67" s="241" t="str">
        <f>'[6]Daily Roster'!$AK67</f>
        <v>Aseel</v>
      </c>
      <c r="AL67" s="241" t="str">
        <f>'[6]Daily Roster'!$AL67</f>
        <v>Paree</v>
      </c>
      <c r="AM67" s="240" t="str">
        <f>'[6]Daily Roster'!$AM67</f>
        <v>Angelene</v>
      </c>
      <c r="AN67" s="240" t="str">
        <f>'[6]Daily Roster'!$AN67</f>
        <v>qq</v>
      </c>
      <c r="AO67" s="240" t="str">
        <f>'[6]Daily Roster'!$AO67</f>
        <v>E.Hu</v>
      </c>
      <c r="AP67" s="240" t="str">
        <f>'[6]Daily Roster'!$AP67</f>
        <v>Sophia</v>
      </c>
      <c r="AQ67" s="240" t="str">
        <f>'[6]Daily Roster'!$AQ67</f>
        <v>Tanya</v>
      </c>
      <c r="AR67" s="240" t="str">
        <f>'[6]Daily Roster'!$AR67</f>
        <v>qq</v>
      </c>
      <c r="AS67" s="240" t="str">
        <f>'[6]Daily Roster'!$AS67</f>
        <v>J.Parkinson</v>
      </c>
      <c r="AT67" s="240" t="str">
        <f>'[6]Daily Roster'!$AT67</f>
        <v>qq</v>
      </c>
      <c r="AU67" s="240" t="str">
        <f>'[6]Daily Roster'!$AU67</f>
        <v>A.Chen</v>
      </c>
      <c r="AV67" s="240">
        <f>'[6]Daily Roster'!$AV67</f>
        <v>0</v>
      </c>
      <c r="AW67" s="240" t="str">
        <f>'[6]Daily Roster'!$AW67</f>
        <v>S.Sturm</v>
      </c>
      <c r="AX67" s="240">
        <f>'[6]Daily Roster'!$AX67</f>
        <v>0</v>
      </c>
      <c r="AY67" s="240">
        <f>'[6]Daily Roster'!$AY67</f>
        <v>0</v>
      </c>
      <c r="AZ67" s="240">
        <f>'[6]Daily Roster'!$AZ67</f>
        <v>0</v>
      </c>
      <c r="BA67" s="240">
        <f>'[6]Daily Roster'!$BA67</f>
        <v>0</v>
      </c>
      <c r="BB67" s="240">
        <f>'[6]Daily Roster'!$BB67</f>
        <v>0</v>
      </c>
      <c r="BC67" s="240">
        <f>'[6]Daily Roster'!$BC67</f>
        <v>0</v>
      </c>
      <c r="BD67" s="240">
        <f>'[6]Daily Roster'!$BD67</f>
        <v>0</v>
      </c>
      <c r="BE67" s="240">
        <f>'[6]Daily Roster'!$BE67</f>
        <v>0</v>
      </c>
      <c r="BF67" s="240">
        <f>'[6]Daily Roster'!$BF67</f>
        <v>0</v>
      </c>
      <c r="BG67" s="240">
        <f>'[6]Daily Roster'!$BG67</f>
        <v>0</v>
      </c>
      <c r="BH67" s="240">
        <f>'[6]Daily Roster'!$BH67</f>
        <v>0</v>
      </c>
    </row>
    <row r="68" spans="1:60" s="5" customFormat="1" x14ac:dyDescent="0.3">
      <c r="A68" s="141">
        <v>43558</v>
      </c>
      <c r="B68" s="142" t="s">
        <v>3</v>
      </c>
      <c r="C68" s="143">
        <f>'[6]Daily Roster'!$C68</f>
        <v>0</v>
      </c>
      <c r="D68" s="143" t="str">
        <f>'[6]Daily Roster'!$D68</f>
        <v>Huda</v>
      </c>
      <c r="E68" s="143">
        <f>'[6]Daily Roster'!$E68</f>
        <v>0</v>
      </c>
      <c r="F68" s="143">
        <f>'[6]Daily Roster'!$F68</f>
        <v>0</v>
      </c>
      <c r="G68" s="143" t="str">
        <f>'[6]Daily Roster'!$G68</f>
        <v>Bianca</v>
      </c>
      <c r="H68" s="143">
        <f>'[6]Daily Roster'!$H68</f>
        <v>0</v>
      </c>
      <c r="I68" s="143" t="str">
        <f>'[6]Daily Roster'!$I68</f>
        <v>Renise</v>
      </c>
      <c r="J68" s="143">
        <f>'[6]Daily Roster'!$J68</f>
        <v>0</v>
      </c>
      <c r="K68" s="143">
        <f>'[6]Daily Roster'!$K68</f>
        <v>0</v>
      </c>
      <c r="L68" s="143">
        <f>'[6]Daily Roster'!$L68</f>
        <v>0</v>
      </c>
      <c r="M68" s="143">
        <f>'[6]Daily Roster'!$M68</f>
        <v>0</v>
      </c>
      <c r="N68" s="143">
        <f>'[6]Daily Roster'!$N68</f>
        <v>0</v>
      </c>
      <c r="O68" s="143" t="str">
        <f>'[6]Daily Roster'!$O68</f>
        <v>qq</v>
      </c>
      <c r="P68" s="143">
        <f>'[6]Daily Roster'!$P68</f>
        <v>0</v>
      </c>
      <c r="Q68" s="143" t="str">
        <f>'[6]Daily Roster'!$Q68</f>
        <v>Ana</v>
      </c>
      <c r="R68" s="143" t="str">
        <f>'[6]Daily Roster'!$R68</f>
        <v>qq</v>
      </c>
      <c r="S68" s="143" t="str">
        <f>'[6]Daily Roster'!$S68</f>
        <v>qq</v>
      </c>
      <c r="T68" s="143" t="str">
        <f>'[6]Daily Roster'!$T68</f>
        <v>qq</v>
      </c>
      <c r="U68" s="143" t="str">
        <f>'[6]Daily Roster'!$U68</f>
        <v>QQ</v>
      </c>
      <c r="V68" s="143" t="str">
        <f>'[6]Daily Roster'!$V68</f>
        <v>qq</v>
      </c>
      <c r="W68" s="143" t="str">
        <f>'[6]Daily Roster'!$W68</f>
        <v>qq</v>
      </c>
      <c r="X68" s="143" t="str">
        <f>'[6]Daily Roster'!$X68</f>
        <v>qq</v>
      </c>
      <c r="Y68" s="143" t="str">
        <f>'[6]Daily Roster'!$Y68</f>
        <v>qq</v>
      </c>
      <c r="Z68" s="143" t="str">
        <f>'[6]Daily Roster'!$Z68</f>
        <v>qq</v>
      </c>
      <c r="AA68" s="143" t="str">
        <f>'[6]Daily Roster'!$AA68</f>
        <v>qq</v>
      </c>
      <c r="AB68" s="143" t="str">
        <f>'[6]Daily Roster'!$AB68</f>
        <v>qq</v>
      </c>
      <c r="AC68" s="143" t="str">
        <f>'[6]Daily Roster'!$AC68</f>
        <v>qq</v>
      </c>
      <c r="AD68" s="143" t="str">
        <f>'[6]Daily Roster'!$AD68</f>
        <v>qq</v>
      </c>
      <c r="AE68" s="143" t="str">
        <f>'[6]Daily Roster'!$AE68</f>
        <v>qq</v>
      </c>
      <c r="AF68" s="143" t="str">
        <f>'[6]Daily Roster'!$AF68</f>
        <v>Mark</v>
      </c>
      <c r="AG68" s="143" t="str">
        <f>'[6]Daily Roster'!$AG68</f>
        <v>qq</v>
      </c>
      <c r="AH68" s="143" t="str">
        <f>'[6]Daily Roster'!$AH68</f>
        <v>qq</v>
      </c>
      <c r="AI68" s="143" t="str">
        <f>'[6]Daily Roster'!$AI68</f>
        <v>Erika</v>
      </c>
      <c r="AJ68" s="241" t="str">
        <f>'[6]Daily Roster'!$AJ68</f>
        <v>K.Fildes</v>
      </c>
      <c r="AK68" s="241" t="str">
        <f>'[6]Daily Roster'!$AK68</f>
        <v>Aseel</v>
      </c>
      <c r="AL68" s="241" t="str">
        <f>'[6]Daily Roster'!$AL68</f>
        <v>Paree</v>
      </c>
      <c r="AM68" s="240" t="str">
        <f>'[6]Daily Roster'!$AM68</f>
        <v>Angelene</v>
      </c>
      <c r="AN68" s="240" t="str">
        <f>'[6]Daily Roster'!$AN68</f>
        <v>qq</v>
      </c>
      <c r="AO68" s="240" t="str">
        <f>'[6]Daily Roster'!$AO68</f>
        <v>E.Hu</v>
      </c>
      <c r="AP68" s="240" t="str">
        <f>'[6]Daily Roster'!$AP68</f>
        <v>Sophia</v>
      </c>
      <c r="AQ68" s="240" t="str">
        <f>'[6]Daily Roster'!$AQ68</f>
        <v>Tanya</v>
      </c>
      <c r="AR68" s="240" t="str">
        <f>'[6]Daily Roster'!$AR68</f>
        <v>M.Hanna</v>
      </c>
      <c r="AS68" s="240" t="str">
        <f>'[6]Daily Roster'!$AS68</f>
        <v>qq</v>
      </c>
      <c r="AT68" s="240" t="str">
        <f>'[6]Daily Roster'!$AT68</f>
        <v>qq</v>
      </c>
      <c r="AU68" s="240" t="str">
        <f>'[6]Daily Roster'!$AU68</f>
        <v>A.Chen</v>
      </c>
      <c r="AV68" s="240">
        <f>'[6]Daily Roster'!$AV68</f>
        <v>0</v>
      </c>
      <c r="AW68" s="240" t="str">
        <f>'[6]Daily Roster'!$AW68</f>
        <v>S.Sturm</v>
      </c>
      <c r="AX68" s="240">
        <f>'[6]Daily Roster'!$AX68</f>
        <v>0</v>
      </c>
      <c r="AY68" s="240">
        <f>'[6]Daily Roster'!$AY68</f>
        <v>0</v>
      </c>
      <c r="AZ68" s="240">
        <f>'[6]Daily Roster'!$AZ68</f>
        <v>0</v>
      </c>
      <c r="BA68" s="240">
        <f>'[6]Daily Roster'!$BA68</f>
        <v>0</v>
      </c>
      <c r="BB68" s="240">
        <f>'[6]Daily Roster'!$BB68</f>
        <v>0</v>
      </c>
      <c r="BC68" s="240">
        <f>'[6]Daily Roster'!$BC68</f>
        <v>0</v>
      </c>
      <c r="BD68" s="240">
        <f>'[6]Daily Roster'!$BD68</f>
        <v>0</v>
      </c>
      <c r="BE68" s="240">
        <f>'[6]Daily Roster'!$BE68</f>
        <v>0</v>
      </c>
      <c r="BF68" s="240">
        <f>'[6]Daily Roster'!$BF68</f>
        <v>0</v>
      </c>
      <c r="BG68" s="240">
        <f>'[6]Daily Roster'!$BG68</f>
        <v>0</v>
      </c>
      <c r="BH68" s="240">
        <f>'[6]Daily Roster'!$BH68</f>
        <v>0</v>
      </c>
    </row>
    <row r="69" spans="1:60" s="5" customFormat="1" x14ac:dyDescent="0.3">
      <c r="A69" s="141">
        <v>43559</v>
      </c>
      <c r="B69" s="142" t="s">
        <v>4</v>
      </c>
      <c r="C69" s="143">
        <f>'[6]Daily Roster'!$C69</f>
        <v>0</v>
      </c>
      <c r="D69" s="143">
        <f>'[6]Daily Roster'!$D69</f>
        <v>0</v>
      </c>
      <c r="E69" s="143">
        <f>'[6]Daily Roster'!$E69</f>
        <v>0</v>
      </c>
      <c r="F69" s="143">
        <f>'[6]Daily Roster'!$F69</f>
        <v>0</v>
      </c>
      <c r="G69" s="143" t="str">
        <f>'[6]Daily Roster'!$G69</f>
        <v>qq</v>
      </c>
      <c r="H69" s="143">
        <f>'[6]Daily Roster'!$H69</f>
        <v>0</v>
      </c>
      <c r="I69" s="143" t="str">
        <f>'[6]Daily Roster'!$I69</f>
        <v>Taylor</v>
      </c>
      <c r="J69" s="143">
        <f>'[6]Daily Roster'!$J69</f>
        <v>0</v>
      </c>
      <c r="K69" s="143">
        <f>'[6]Daily Roster'!$K69</f>
        <v>0</v>
      </c>
      <c r="L69" s="143">
        <f>'[6]Daily Roster'!$L69</f>
        <v>0</v>
      </c>
      <c r="M69" s="143">
        <f>'[6]Daily Roster'!$M69</f>
        <v>0</v>
      </c>
      <c r="N69" s="143">
        <f>'[6]Daily Roster'!$N69</f>
        <v>0</v>
      </c>
      <c r="O69" s="143" t="str">
        <f>'[6]Daily Roster'!$O69</f>
        <v>John</v>
      </c>
      <c r="P69" s="143" t="str">
        <f>'[6]Daily Roster'!$P69</f>
        <v>Jasenka</v>
      </c>
      <c r="Q69" s="143" t="str">
        <f>'[6]Daily Roster'!$Q69</f>
        <v>qq</v>
      </c>
      <c r="R69" s="143" t="str">
        <f>'[6]Daily Roster'!$R69</f>
        <v>qq</v>
      </c>
      <c r="S69" s="143" t="str">
        <f>'[6]Daily Roster'!$S69</f>
        <v>qq</v>
      </c>
      <c r="T69" s="143" t="str">
        <f>'[6]Daily Roster'!$T69</f>
        <v>qq</v>
      </c>
      <c r="U69" s="143" t="str">
        <f>'[6]Daily Roster'!$U69</f>
        <v>QQ</v>
      </c>
      <c r="V69" s="143" t="str">
        <f>'[6]Daily Roster'!$V69</f>
        <v>qq</v>
      </c>
      <c r="W69" s="143" t="str">
        <f>'[6]Daily Roster'!$W69</f>
        <v>qq</v>
      </c>
      <c r="X69" s="143" t="str">
        <f>'[6]Daily Roster'!$X69</f>
        <v>qq</v>
      </c>
      <c r="Y69" s="143" t="str">
        <f>'[6]Daily Roster'!$Y69</f>
        <v>qq</v>
      </c>
      <c r="Z69" s="143" t="str">
        <f>'[6]Daily Roster'!$Z69</f>
        <v>qq</v>
      </c>
      <c r="AA69" s="143" t="str">
        <f>'[6]Daily Roster'!$AA69</f>
        <v>qq</v>
      </c>
      <c r="AB69" s="143" t="str">
        <f>'[6]Daily Roster'!$AB69</f>
        <v>qq</v>
      </c>
      <c r="AC69" s="143" t="str">
        <f>'[6]Daily Roster'!$AC69</f>
        <v>qq</v>
      </c>
      <c r="AD69" s="143" t="str">
        <f>'[6]Daily Roster'!$AD69</f>
        <v>qq</v>
      </c>
      <c r="AE69" s="143" t="str">
        <f>'[6]Daily Roster'!$AE69</f>
        <v>qq</v>
      </c>
      <c r="AF69" s="143" t="str">
        <f>'[6]Daily Roster'!$AF69</f>
        <v>Mark</v>
      </c>
      <c r="AG69" s="143" t="str">
        <f>'[6]Daily Roster'!$AG69</f>
        <v>qq</v>
      </c>
      <c r="AH69" s="143" t="str">
        <f>'[6]Daily Roster'!$AH69</f>
        <v>qq</v>
      </c>
      <c r="AI69" s="143" t="str">
        <f>'[6]Daily Roster'!$AI69</f>
        <v>Erika</v>
      </c>
      <c r="AJ69" s="241" t="str">
        <f>'[6]Daily Roster'!$AJ69</f>
        <v>K.Fildes</v>
      </c>
      <c r="AK69" s="241" t="str">
        <f>'[6]Daily Roster'!$AK69</f>
        <v>Aseel</v>
      </c>
      <c r="AL69" s="241" t="str">
        <f>'[6]Daily Roster'!$AL69</f>
        <v>Paree</v>
      </c>
      <c r="AM69" s="240" t="str">
        <f>'[6]Daily Roster'!$AM69</f>
        <v>Angelene</v>
      </c>
      <c r="AN69" s="240" t="str">
        <f>'[6]Daily Roster'!$AN69</f>
        <v>qq</v>
      </c>
      <c r="AO69" s="240" t="str">
        <f>'[6]Daily Roster'!$AO69</f>
        <v>qq</v>
      </c>
      <c r="AP69" s="240" t="str">
        <f>'[6]Daily Roster'!$AP69</f>
        <v>Sophia</v>
      </c>
      <c r="AQ69" s="240" t="str">
        <f>'[6]Daily Roster'!$AQ69</f>
        <v>qq</v>
      </c>
      <c r="AR69" s="240" t="str">
        <f>'[6]Daily Roster'!$AR69</f>
        <v>qq</v>
      </c>
      <c r="AS69" s="240" t="str">
        <f>'[6]Daily Roster'!$AS69</f>
        <v>J.Parkinson</v>
      </c>
      <c r="AT69" s="240" t="str">
        <f>'[6]Daily Roster'!$AT69</f>
        <v>qq</v>
      </c>
      <c r="AU69" s="240" t="str">
        <f>'[6]Daily Roster'!$AU69</f>
        <v>A.Chen</v>
      </c>
      <c r="AV69" s="240">
        <f>'[6]Daily Roster'!$AV69</f>
        <v>0</v>
      </c>
      <c r="AW69" s="240" t="str">
        <f>'[6]Daily Roster'!$AW69</f>
        <v>S.Sturm</v>
      </c>
      <c r="AX69" s="240">
        <f>'[6]Daily Roster'!$AX69</f>
        <v>0</v>
      </c>
      <c r="AY69" s="240">
        <f>'[6]Daily Roster'!$AY69</f>
        <v>0</v>
      </c>
      <c r="AZ69" s="240">
        <f>'[6]Daily Roster'!$AZ69</f>
        <v>0</v>
      </c>
      <c r="BA69" s="240">
        <f>'[6]Daily Roster'!$BA69</f>
        <v>0</v>
      </c>
      <c r="BB69" s="240">
        <f>'[6]Daily Roster'!$BB69</f>
        <v>0</v>
      </c>
      <c r="BC69" s="240">
        <f>'[6]Daily Roster'!$BC69</f>
        <v>0</v>
      </c>
      <c r="BD69" s="240">
        <f>'[6]Daily Roster'!$BD69</f>
        <v>0</v>
      </c>
      <c r="BE69" s="240">
        <f>'[6]Daily Roster'!$BE69</f>
        <v>0</v>
      </c>
      <c r="BF69" s="240">
        <f>'[6]Daily Roster'!$BF69</f>
        <v>0</v>
      </c>
      <c r="BG69" s="240">
        <f>'[6]Daily Roster'!$BG69</f>
        <v>0</v>
      </c>
      <c r="BH69" s="240">
        <f>'[6]Daily Roster'!$BH69</f>
        <v>0</v>
      </c>
    </row>
    <row r="70" spans="1:60" s="5" customFormat="1" x14ac:dyDescent="0.3">
      <c r="A70" s="141">
        <v>43560</v>
      </c>
      <c r="B70" s="142" t="s">
        <v>5</v>
      </c>
      <c r="C70" s="143" t="str">
        <f>'[6]Daily Roster'!$C70</f>
        <v>M.Nguyen</v>
      </c>
      <c r="D70" s="143">
        <f>'[6]Daily Roster'!$D70</f>
        <v>0</v>
      </c>
      <c r="E70" s="143" t="str">
        <f>'[6]Daily Roster'!$E70</f>
        <v>L.Jedwab</v>
      </c>
      <c r="F70" s="143" t="str">
        <f>'[6]Daily Roster'!$F70</f>
        <v>Sylvia</v>
      </c>
      <c r="G70" s="143" t="str">
        <f>'[6]Daily Roster'!$G70</f>
        <v>Sam</v>
      </c>
      <c r="H70" s="143">
        <f>'[6]Daily Roster'!$H70</f>
        <v>0</v>
      </c>
      <c r="I70" s="143" t="str">
        <f>'[6]Daily Roster'!$I70</f>
        <v>Phuong</v>
      </c>
      <c r="J70" s="143">
        <f>'[6]Daily Roster'!$J70</f>
        <v>0</v>
      </c>
      <c r="K70" s="143">
        <f>'[6]Daily Roster'!$K70</f>
        <v>0</v>
      </c>
      <c r="L70" s="143" t="str">
        <f>'[6]Daily Roster'!$L70</f>
        <v>Christine</v>
      </c>
      <c r="M70" s="143">
        <f>'[6]Daily Roster'!$M70</f>
        <v>0</v>
      </c>
      <c r="N70" s="143">
        <f>'[6]Daily Roster'!$N70</f>
        <v>0</v>
      </c>
      <c r="O70" s="143" t="str">
        <f>'[6]Daily Roster'!$O70</f>
        <v>John</v>
      </c>
      <c r="P70" s="143">
        <f>'[6]Daily Roster'!$P70</f>
        <v>0</v>
      </c>
      <c r="Q70" s="143" t="str">
        <f>'[6]Daily Roster'!$Q70</f>
        <v>Roshny</v>
      </c>
      <c r="R70" s="143" t="str">
        <f>'[6]Daily Roster'!$R70</f>
        <v>qq</v>
      </c>
      <c r="S70" s="143" t="str">
        <f>'[6]Daily Roster'!$S70</f>
        <v>qq</v>
      </c>
      <c r="T70" s="143" t="str">
        <f>'[6]Daily Roster'!$T70</f>
        <v>qq</v>
      </c>
      <c r="U70" s="143" t="str">
        <f>'[6]Daily Roster'!$U70</f>
        <v>QQ</v>
      </c>
      <c r="V70" s="143" t="str">
        <f>'[6]Daily Roster'!$V70</f>
        <v>qq</v>
      </c>
      <c r="W70" s="143" t="str">
        <f>'[6]Daily Roster'!$W70</f>
        <v>qq</v>
      </c>
      <c r="X70" s="143" t="str">
        <f>'[6]Daily Roster'!$X70</f>
        <v>qq</v>
      </c>
      <c r="Y70" s="143" t="str">
        <f>'[6]Daily Roster'!$Y70</f>
        <v>qq</v>
      </c>
      <c r="Z70" s="143" t="str">
        <f>'[6]Daily Roster'!$Z70</f>
        <v>qq</v>
      </c>
      <c r="AA70" s="143" t="str">
        <f>'[6]Daily Roster'!$AA70</f>
        <v>qq</v>
      </c>
      <c r="AB70" s="143" t="str">
        <f>'[6]Daily Roster'!$AB70</f>
        <v>qq</v>
      </c>
      <c r="AC70" s="143" t="str">
        <f>'[6]Daily Roster'!$AC70</f>
        <v>qq</v>
      </c>
      <c r="AD70" s="143" t="str">
        <f>'[6]Daily Roster'!$AD70</f>
        <v>qq</v>
      </c>
      <c r="AE70" s="143" t="str">
        <f>'[6]Daily Roster'!$AE70</f>
        <v>qq</v>
      </c>
      <c r="AF70" s="143" t="str">
        <f>'[6]Daily Roster'!$AF70</f>
        <v>Mark</v>
      </c>
      <c r="AG70" s="143" t="str">
        <f>'[6]Daily Roster'!$AG70</f>
        <v>qq</v>
      </c>
      <c r="AH70" s="143" t="str">
        <f>'[6]Daily Roster'!$AH70</f>
        <v>qq</v>
      </c>
      <c r="AI70" s="143" t="str">
        <f>'[6]Daily Roster'!$AI70</f>
        <v>Erika</v>
      </c>
      <c r="AJ70" s="241" t="str">
        <f>'[6]Daily Roster'!$AJ70</f>
        <v>K.Fildes</v>
      </c>
      <c r="AK70" s="241" t="str">
        <f>'[6]Daily Roster'!$AK70</f>
        <v>Aseel</v>
      </c>
      <c r="AL70" s="241" t="str">
        <f>'[6]Daily Roster'!$AL70</f>
        <v>Paree</v>
      </c>
      <c r="AM70" s="240" t="str">
        <f>'[6]Daily Roster'!$AM70</f>
        <v>Angelene</v>
      </c>
      <c r="AN70" s="240" t="str">
        <f>'[6]Daily Roster'!$AN70</f>
        <v>qq</v>
      </c>
      <c r="AO70" s="240" t="str">
        <f>'[6]Daily Roster'!$AO70</f>
        <v>qq</v>
      </c>
      <c r="AP70" s="240" t="str">
        <f>'[6]Daily Roster'!$AP70</f>
        <v>Sophia</v>
      </c>
      <c r="AQ70" s="240" t="str">
        <f>'[6]Daily Roster'!$AQ70</f>
        <v>Tanya</v>
      </c>
      <c r="AR70" s="240" t="str">
        <f>'[6]Daily Roster'!$AR70</f>
        <v>M.Hanna</v>
      </c>
      <c r="AS70" s="240" t="str">
        <f>'[6]Daily Roster'!$AS70</f>
        <v>qq</v>
      </c>
      <c r="AT70" s="240" t="str">
        <f>'[6]Daily Roster'!$AT70</f>
        <v>qq</v>
      </c>
      <c r="AU70" s="240" t="str">
        <f>'[6]Daily Roster'!$AU70</f>
        <v>A.Chen</v>
      </c>
      <c r="AV70" s="240">
        <f>'[6]Daily Roster'!$AV70</f>
        <v>0</v>
      </c>
      <c r="AW70" s="240" t="str">
        <f>'[6]Daily Roster'!$AW70</f>
        <v>S.Sturm</v>
      </c>
      <c r="AX70" s="240">
        <f>'[6]Daily Roster'!$AX70</f>
        <v>0</v>
      </c>
      <c r="AY70" s="240">
        <f>'[6]Daily Roster'!$AY70</f>
        <v>0</v>
      </c>
      <c r="AZ70" s="240">
        <f>'[6]Daily Roster'!$AZ70</f>
        <v>0</v>
      </c>
      <c r="BA70" s="240">
        <f>'[6]Daily Roster'!$BA70</f>
        <v>0</v>
      </c>
      <c r="BB70" s="240">
        <f>'[6]Daily Roster'!$BB70</f>
        <v>0</v>
      </c>
      <c r="BC70" s="240">
        <f>'[6]Daily Roster'!$BC70</f>
        <v>0</v>
      </c>
      <c r="BD70" s="240">
        <f>'[6]Daily Roster'!$BD70</f>
        <v>0</v>
      </c>
      <c r="BE70" s="240">
        <f>'[6]Daily Roster'!$BE70</f>
        <v>0</v>
      </c>
      <c r="BF70" s="240">
        <f>'[6]Daily Roster'!$BF70</f>
        <v>0</v>
      </c>
      <c r="BG70" s="240">
        <f>'[6]Daily Roster'!$BG70</f>
        <v>0</v>
      </c>
      <c r="BH70" s="240">
        <f>'[6]Daily Roster'!$BH70</f>
        <v>0</v>
      </c>
    </row>
    <row r="71" spans="1:60" s="5" customFormat="1" x14ac:dyDescent="0.3">
      <c r="A71" s="141">
        <v>43563</v>
      </c>
      <c r="B71" s="142" t="s">
        <v>1</v>
      </c>
      <c r="C71" s="143">
        <f>'[6]Daily Roster'!$C71</f>
        <v>0</v>
      </c>
      <c r="D71" s="143" t="str">
        <f>'[6]Daily Roster'!$D71</f>
        <v>Aseel*</v>
      </c>
      <c r="E71" s="143">
        <f>'[6]Daily Roster'!$E71</f>
        <v>0</v>
      </c>
      <c r="F71" s="143" t="str">
        <f>'[6]Daily Roster'!$F71</f>
        <v>J.Do</v>
      </c>
      <c r="G71" s="143" t="str">
        <f>'[6]Daily Roster'!$G71</f>
        <v>qq</v>
      </c>
      <c r="H71" s="143">
        <f>'[6]Daily Roster'!$H71</f>
        <v>0</v>
      </c>
      <c r="I71" s="143" t="str">
        <f>'[6]Daily Roster'!$I71</f>
        <v>Robert</v>
      </c>
      <c r="J71" s="143">
        <f>'[6]Daily Roster'!$J71</f>
        <v>0</v>
      </c>
      <c r="K71" s="143">
        <f>'[6]Daily Roster'!$K71</f>
        <v>0</v>
      </c>
      <c r="L71" s="143">
        <f>'[6]Daily Roster'!$L71</f>
        <v>0</v>
      </c>
      <c r="M71" s="143">
        <f>'[6]Daily Roster'!$M71</f>
        <v>0</v>
      </c>
      <c r="N71" s="143">
        <f>'[6]Daily Roster'!$N71</f>
        <v>0</v>
      </c>
      <c r="O71" s="143" t="str">
        <f>'[6]Daily Roster'!$O71</f>
        <v>qq</v>
      </c>
      <c r="P71" s="143">
        <f>'[6]Daily Roster'!$P71</f>
        <v>0</v>
      </c>
      <c r="Q71" s="143">
        <f>'[6]Daily Roster'!$Q71</f>
        <v>0</v>
      </c>
      <c r="R71" s="143" t="str">
        <f>'[6]Daily Roster'!$R71</f>
        <v>qq</v>
      </c>
      <c r="S71" s="143" t="str">
        <f>'[6]Daily Roster'!$S71</f>
        <v>Lauren</v>
      </c>
      <c r="T71" s="143" t="str">
        <f>'[6]Daily Roster'!$T71</f>
        <v>Idile</v>
      </c>
      <c r="U71" s="143" t="str">
        <f>'[6]Daily Roster'!$U71</f>
        <v>Jesslyn</v>
      </c>
      <c r="V71" s="143" t="str">
        <f>'[6]Daily Roster'!$V71</f>
        <v>qq</v>
      </c>
      <c r="W71" s="143" t="str">
        <f>'[6]Daily Roster'!$W71</f>
        <v>qq</v>
      </c>
      <c r="X71" s="143" t="str">
        <f>'[6]Daily Roster'!$X71</f>
        <v>qq</v>
      </c>
      <c r="Y71" s="143" t="str">
        <f>'[6]Daily Roster'!$Y71</f>
        <v>L.Janson</v>
      </c>
      <c r="Z71" s="143" t="str">
        <f>'[6]Daily Roster'!$Z71</f>
        <v>Brodie</v>
      </c>
      <c r="AA71" s="143" t="str">
        <f>'[6]Daily Roster'!$AA71</f>
        <v>Sylvia</v>
      </c>
      <c r="AB71" s="143" t="str">
        <f>'[6]Daily Roster'!$AB71</f>
        <v>Stephanie</v>
      </c>
      <c r="AC71" s="143" t="str">
        <f>'[6]Daily Roster'!$AC71</f>
        <v>K.Chin</v>
      </c>
      <c r="AD71" s="143" t="str">
        <f>'[6]Daily Roster'!$AD71</f>
        <v>qq</v>
      </c>
      <c r="AE71" s="143" t="str">
        <f>'[6]Daily Roster'!$AE71</f>
        <v>Wendy</v>
      </c>
      <c r="AF71" s="143" t="str">
        <f>'[6]Daily Roster'!$AF71</f>
        <v>qq</v>
      </c>
      <c r="AG71" s="143" t="str">
        <f>'[6]Daily Roster'!$AG71</f>
        <v>qq</v>
      </c>
      <c r="AH71" s="143" t="str">
        <f>'[6]Daily Roster'!$AH71</f>
        <v>qq</v>
      </c>
      <c r="AI71" s="143" t="str">
        <f>'[6]Daily Roster'!$AI71</f>
        <v>Erika</v>
      </c>
      <c r="AJ71" s="241" t="str">
        <f>'[6]Daily Roster'!$AJ71</f>
        <v>K.Fildes</v>
      </c>
      <c r="AK71" s="241" t="s">
        <v>411</v>
      </c>
      <c r="AL71" s="241" t="s">
        <v>411</v>
      </c>
      <c r="AM71" s="240" t="str">
        <f>'[6]Daily Roster'!$AM71</f>
        <v>Angelene</v>
      </c>
      <c r="AN71" s="240" t="str">
        <f>'[6]Daily Roster'!$AN71</f>
        <v>qq</v>
      </c>
      <c r="AO71" s="240" t="str">
        <f>'[6]Daily Roster'!$AO71</f>
        <v>qq</v>
      </c>
      <c r="AP71" s="240" t="str">
        <f>'[6]Daily Roster'!$AP71</f>
        <v>Sophia</v>
      </c>
      <c r="AQ71" s="240" t="str">
        <f>'[6]Daily Roster'!$AQ71</f>
        <v>qq</v>
      </c>
      <c r="AR71" s="240" t="str">
        <f>'[6]Daily Roster'!$AR71</f>
        <v>qq</v>
      </c>
      <c r="AS71" s="240" t="str">
        <f>'[6]Daily Roster'!$AS71</f>
        <v>qq</v>
      </c>
      <c r="AT71" s="240" t="str">
        <f>'[6]Daily Roster'!$AT71</f>
        <v>qq</v>
      </c>
      <c r="AU71" s="240" t="str">
        <f>'[6]Daily Roster'!$AU71</f>
        <v>A.Chen</v>
      </c>
      <c r="AV71" s="240">
        <f>'[6]Daily Roster'!$AV71</f>
        <v>0</v>
      </c>
      <c r="AW71" s="240">
        <f>'[6]Daily Roster'!$AW71</f>
        <v>0</v>
      </c>
      <c r="AX71" s="240">
        <f>'[6]Daily Roster'!$AX71</f>
        <v>0</v>
      </c>
      <c r="AY71" s="240">
        <f>'[6]Daily Roster'!$AY71</f>
        <v>0</v>
      </c>
      <c r="AZ71" s="240">
        <f>'[6]Daily Roster'!$AZ71</f>
        <v>0</v>
      </c>
      <c r="BA71" s="240">
        <f>'[6]Daily Roster'!$BA71</f>
        <v>0</v>
      </c>
      <c r="BB71" s="240">
        <f>'[6]Daily Roster'!$BB71</f>
        <v>0</v>
      </c>
      <c r="BC71" s="240">
        <f>'[6]Daily Roster'!$BC71</f>
        <v>0</v>
      </c>
      <c r="BD71" s="240">
        <f>'[6]Daily Roster'!$BD71</f>
        <v>0</v>
      </c>
      <c r="BE71" s="240">
        <f>'[6]Daily Roster'!$BE71</f>
        <v>0</v>
      </c>
      <c r="BF71" s="240">
        <f>'[6]Daily Roster'!$BF71</f>
        <v>0</v>
      </c>
      <c r="BG71" s="240">
        <f>'[6]Daily Roster'!$BG71</f>
        <v>0</v>
      </c>
      <c r="BH71" s="240">
        <f>'[6]Daily Roster'!$BH71</f>
        <v>0</v>
      </c>
    </row>
    <row r="72" spans="1:60" s="5" customFormat="1" x14ac:dyDescent="0.3">
      <c r="A72" s="141">
        <v>43564</v>
      </c>
      <c r="B72" s="142" t="s">
        <v>2</v>
      </c>
      <c r="C72" s="143">
        <f>'[6]Daily Roster'!$C72</f>
        <v>0</v>
      </c>
      <c r="D72" s="143" t="str">
        <f>'[6]Daily Roster'!$D72</f>
        <v>V.Mai</v>
      </c>
      <c r="E72" s="143">
        <f>'[6]Daily Roster'!$E72</f>
        <v>0</v>
      </c>
      <c r="F72" s="143">
        <f>'[6]Daily Roster'!$F72</f>
        <v>0</v>
      </c>
      <c r="G72" s="143" t="str">
        <f>'[6]Daily Roster'!$G72</f>
        <v>J.Yang</v>
      </c>
      <c r="H72" s="143">
        <f>'[6]Daily Roster'!$H72</f>
        <v>0</v>
      </c>
      <c r="I72" s="143" t="str">
        <f>'[6]Daily Roster'!$I72</f>
        <v>C.Vosk</v>
      </c>
      <c r="J72" s="143">
        <f>'[6]Daily Roster'!$J72</f>
        <v>0</v>
      </c>
      <c r="K72" s="143">
        <f>'[6]Daily Roster'!$K72</f>
        <v>0</v>
      </c>
      <c r="L72" s="143">
        <f>'[6]Daily Roster'!$L72</f>
        <v>0</v>
      </c>
      <c r="M72" s="143">
        <f>'[6]Daily Roster'!$M72</f>
        <v>0</v>
      </c>
      <c r="N72" s="143">
        <f>'[6]Daily Roster'!$N72</f>
        <v>0</v>
      </c>
      <c r="O72" s="143" t="str">
        <f>'[6]Daily Roster'!$O72</f>
        <v>qq</v>
      </c>
      <c r="P72" s="143" t="str">
        <f>'[6]Daily Roster'!$P72</f>
        <v>?replace sylvia</v>
      </c>
      <c r="Q72" s="143" t="str">
        <f>'[6]Daily Roster'!$Q72</f>
        <v>Tinh</v>
      </c>
      <c r="R72" s="143" t="str">
        <f>'[6]Daily Roster'!$R72</f>
        <v>qq</v>
      </c>
      <c r="S72" s="143" t="str">
        <f>'[6]Daily Roster'!$S72</f>
        <v>V.Le</v>
      </c>
      <c r="T72" s="143" t="str">
        <f>'[6]Daily Roster'!$T72</f>
        <v>Nha</v>
      </c>
      <c r="U72" s="143" t="str">
        <f>'[6]Daily Roster'!$U72</f>
        <v>QQ</v>
      </c>
      <c r="V72" s="143" t="str">
        <f>'[6]Daily Roster'!$V72</f>
        <v>Edward</v>
      </c>
      <c r="W72" s="143" t="str">
        <f>'[6]Daily Roster'!$W72</f>
        <v>qq</v>
      </c>
      <c r="X72" s="143" t="str">
        <f>'[6]Daily Roster'!$X72</f>
        <v>qq</v>
      </c>
      <c r="Y72" s="143" t="str">
        <f>'[6]Daily Roster'!$Y72</f>
        <v>qq</v>
      </c>
      <c r="Z72" s="143" t="str">
        <f>'[6]Daily Roster'!$Z72</f>
        <v>qq</v>
      </c>
      <c r="AA72" s="143" t="str">
        <f>'[6]Daily Roster'!$AA72</f>
        <v>Sylvia</v>
      </c>
      <c r="AB72" s="143" t="str">
        <f>'[6]Daily Roster'!$AB72</f>
        <v>Stephanie</v>
      </c>
      <c r="AC72" s="143" t="str">
        <f>'[6]Daily Roster'!$AC72</f>
        <v>K.Chin</v>
      </c>
      <c r="AD72" s="143" t="str">
        <f>'[6]Daily Roster'!$AD72</f>
        <v>qq</v>
      </c>
      <c r="AE72" s="143" t="str">
        <f>'[6]Daily Roster'!$AE72</f>
        <v>Wendy</v>
      </c>
      <c r="AF72" s="143" t="str">
        <f>'[6]Daily Roster'!$AF72</f>
        <v>qq</v>
      </c>
      <c r="AG72" s="143" t="str">
        <f>'[6]Daily Roster'!$AG72</f>
        <v>qq</v>
      </c>
      <c r="AH72" s="143" t="str">
        <f>'[6]Daily Roster'!$AH72</f>
        <v>qq</v>
      </c>
      <c r="AI72" s="143" t="str">
        <f>'[6]Daily Roster'!$AI72</f>
        <v>Erika</v>
      </c>
      <c r="AJ72" s="241" t="str">
        <f>'[6]Daily Roster'!$AJ72</f>
        <v>K.Fildes</v>
      </c>
      <c r="AK72" s="241" t="s">
        <v>411</v>
      </c>
      <c r="AL72" s="241" t="s">
        <v>411</v>
      </c>
      <c r="AM72" s="240" t="str">
        <f>'[6]Daily Roster'!$AM72</f>
        <v>Angelene</v>
      </c>
      <c r="AN72" s="240" t="str">
        <f>'[6]Daily Roster'!$AN72</f>
        <v>qq</v>
      </c>
      <c r="AO72" s="240" t="str">
        <f>'[6]Daily Roster'!$AO72</f>
        <v>qq</v>
      </c>
      <c r="AP72" s="240" t="str">
        <f>'[6]Daily Roster'!$AP72</f>
        <v>Sophia</v>
      </c>
      <c r="AQ72" s="240" t="str">
        <f>'[6]Daily Roster'!$AQ72</f>
        <v>qq</v>
      </c>
      <c r="AR72" s="240" t="str">
        <f>'[6]Daily Roster'!$AR72</f>
        <v>qq</v>
      </c>
      <c r="AS72" s="240" t="str">
        <f>'[6]Daily Roster'!$AS72</f>
        <v>J.Parkinson</v>
      </c>
      <c r="AT72" s="240" t="str">
        <f>'[6]Daily Roster'!$AT72</f>
        <v>qq</v>
      </c>
      <c r="AU72" s="240" t="str">
        <f>'[6]Daily Roster'!$AU72</f>
        <v>A.Chen</v>
      </c>
      <c r="AV72" s="240">
        <f>'[6]Daily Roster'!$AV72</f>
        <v>0</v>
      </c>
      <c r="AW72" s="240">
        <f>'[6]Daily Roster'!$AW72</f>
        <v>0</v>
      </c>
      <c r="AX72" s="240">
        <f>'[6]Daily Roster'!$AX72</f>
        <v>0</v>
      </c>
      <c r="AY72" s="240">
        <f>'[6]Daily Roster'!$AY72</f>
        <v>0</v>
      </c>
      <c r="AZ72" s="240">
        <f>'[6]Daily Roster'!$AZ72</f>
        <v>0</v>
      </c>
      <c r="BA72" s="240">
        <f>'[6]Daily Roster'!$BA72</f>
        <v>0</v>
      </c>
      <c r="BB72" s="240">
        <f>'[6]Daily Roster'!$BB72</f>
        <v>0</v>
      </c>
      <c r="BC72" s="240">
        <f>'[6]Daily Roster'!$BC72</f>
        <v>0</v>
      </c>
      <c r="BD72" s="240">
        <f>'[6]Daily Roster'!$BD72</f>
        <v>0</v>
      </c>
      <c r="BE72" s="240">
        <f>'[6]Daily Roster'!$BE72</f>
        <v>0</v>
      </c>
      <c r="BF72" s="240">
        <f>'[6]Daily Roster'!$BF72</f>
        <v>0</v>
      </c>
      <c r="BG72" s="240">
        <f>'[6]Daily Roster'!$BG72</f>
        <v>0</v>
      </c>
      <c r="BH72" s="240">
        <f>'[6]Daily Roster'!$BH72</f>
        <v>0</v>
      </c>
    </row>
    <row r="73" spans="1:60" s="5" customFormat="1" x14ac:dyDescent="0.3">
      <c r="A73" s="141">
        <v>43565</v>
      </c>
      <c r="B73" s="142" t="s">
        <v>3</v>
      </c>
      <c r="C73" s="143">
        <f>'[6]Daily Roster'!$C73</f>
        <v>0</v>
      </c>
      <c r="D73" s="143" t="str">
        <f>'[6]Daily Roster'!$D73</f>
        <v>Kosta</v>
      </c>
      <c r="E73" s="143">
        <f>'[6]Daily Roster'!$E73</f>
        <v>0</v>
      </c>
      <c r="F73" s="143">
        <f>'[6]Daily Roster'!$F73</f>
        <v>0</v>
      </c>
      <c r="G73" s="143" t="str">
        <f>'[6]Daily Roster'!$G73</f>
        <v>M.Lu</v>
      </c>
      <c r="H73" s="143">
        <f>'[6]Daily Roster'!$H73</f>
        <v>0</v>
      </c>
      <c r="I73" s="143" t="str">
        <f>'[6]Daily Roster'!$I73</f>
        <v>Helen</v>
      </c>
      <c r="J73" s="143">
        <f>'[6]Daily Roster'!$J73</f>
        <v>0</v>
      </c>
      <c r="K73" s="143">
        <f>'[6]Daily Roster'!$K73</f>
        <v>0</v>
      </c>
      <c r="L73" s="143" t="str">
        <f>'[6]Daily Roster'!$L73</f>
        <v>Sherine</v>
      </c>
      <c r="M73" s="143">
        <f>'[6]Daily Roster'!$M73</f>
        <v>0</v>
      </c>
      <c r="N73" s="143">
        <f>'[6]Daily Roster'!$N73</f>
        <v>0</v>
      </c>
      <c r="O73" s="143" t="str">
        <f>'[6]Daily Roster'!$O73</f>
        <v>qq</v>
      </c>
      <c r="P73" s="143">
        <f>'[6]Daily Roster'!$P73</f>
        <v>0</v>
      </c>
      <c r="Q73" s="143" t="str">
        <f>'[6]Daily Roster'!$Q73</f>
        <v>Nha</v>
      </c>
      <c r="R73" s="143" t="str">
        <f>'[6]Daily Roster'!$R73</f>
        <v>qq</v>
      </c>
      <c r="S73" s="143" t="str">
        <f>'[6]Daily Roster'!$S73</f>
        <v>qq</v>
      </c>
      <c r="T73" s="143" t="str">
        <f>'[6]Daily Roster'!$T73</f>
        <v>qq</v>
      </c>
      <c r="U73" s="143" t="str">
        <f>'[6]Daily Roster'!$U73</f>
        <v>QQ</v>
      </c>
      <c r="V73" s="143" t="str">
        <f>'[6]Daily Roster'!$V73</f>
        <v>qq</v>
      </c>
      <c r="W73" s="143" t="str">
        <f>'[6]Daily Roster'!$W73</f>
        <v>qq</v>
      </c>
      <c r="X73" s="143" t="str">
        <f>'[6]Daily Roster'!$X73</f>
        <v>qq</v>
      </c>
      <c r="Y73" s="143" t="str">
        <f>'[6]Daily Roster'!$Y73</f>
        <v>qq</v>
      </c>
      <c r="Z73" s="143" t="str">
        <f>'[6]Daily Roster'!$Z73</f>
        <v>qq</v>
      </c>
      <c r="AA73" s="143" t="str">
        <f>'[6]Daily Roster'!$AA73</f>
        <v>Sylvia</v>
      </c>
      <c r="AB73" s="143" t="str">
        <f>'[6]Daily Roster'!$AB73</f>
        <v>Stephanie</v>
      </c>
      <c r="AC73" s="143" t="str">
        <f>'[6]Daily Roster'!$AC73</f>
        <v>K.Chin</v>
      </c>
      <c r="AD73" s="143" t="str">
        <f>'[6]Daily Roster'!$AD73</f>
        <v>qq</v>
      </c>
      <c r="AE73" s="143" t="str">
        <f>'[6]Daily Roster'!$AE73</f>
        <v>Wendy</v>
      </c>
      <c r="AF73" s="143" t="str">
        <f>'[6]Daily Roster'!$AF73</f>
        <v>qq</v>
      </c>
      <c r="AG73" s="143" t="str">
        <f>'[6]Daily Roster'!$AG73</f>
        <v>qq</v>
      </c>
      <c r="AH73" s="143" t="str">
        <f>'[6]Daily Roster'!$AH73</f>
        <v>qq</v>
      </c>
      <c r="AI73" s="143" t="str">
        <f>'[6]Daily Roster'!$AI73</f>
        <v>Erika</v>
      </c>
      <c r="AJ73" s="241" t="str">
        <f>'[6]Daily Roster'!$AJ73</f>
        <v>K.Fildes</v>
      </c>
      <c r="AK73" s="241" t="str">
        <f>'[6]Daily Roster'!$AK73</f>
        <v>qq</v>
      </c>
      <c r="AL73" s="241" t="str">
        <f>'[6]Daily Roster'!$AL73</f>
        <v>Paree</v>
      </c>
      <c r="AM73" s="240" t="str">
        <f>'[6]Daily Roster'!$AM73</f>
        <v>Angelene</v>
      </c>
      <c r="AN73" s="240" t="str">
        <f>'[6]Daily Roster'!$AN73</f>
        <v>qq</v>
      </c>
      <c r="AO73" s="240" t="str">
        <f>'[6]Daily Roster'!$AO73</f>
        <v>qq</v>
      </c>
      <c r="AP73" s="240" t="str">
        <f>'[6]Daily Roster'!$AP73</f>
        <v>Sophia</v>
      </c>
      <c r="AQ73" s="240" t="str">
        <f>'[6]Daily Roster'!$AQ73</f>
        <v>qq</v>
      </c>
      <c r="AR73" s="240" t="str">
        <f>'[6]Daily Roster'!$AR73</f>
        <v>M.Hanna</v>
      </c>
      <c r="AS73" s="240" t="str">
        <f>'[6]Daily Roster'!$AS73</f>
        <v>qq</v>
      </c>
      <c r="AT73" s="240" t="str">
        <f>'[6]Daily Roster'!$AT73</f>
        <v>qq</v>
      </c>
      <c r="AU73" s="240" t="str">
        <f>'[6]Daily Roster'!$AU73</f>
        <v>A.Chen</v>
      </c>
      <c r="AV73" s="240">
        <f>'[6]Daily Roster'!$AV73</f>
        <v>0</v>
      </c>
      <c r="AW73" s="240">
        <f>'[6]Daily Roster'!$AW73</f>
        <v>0</v>
      </c>
      <c r="AX73" s="240">
        <f>'[6]Daily Roster'!$AX73</f>
        <v>0</v>
      </c>
      <c r="AY73" s="240">
        <f>'[6]Daily Roster'!$AY73</f>
        <v>0</v>
      </c>
      <c r="AZ73" s="240">
        <f>'[6]Daily Roster'!$AZ73</f>
        <v>0</v>
      </c>
      <c r="BA73" s="240">
        <f>'[6]Daily Roster'!$BA73</f>
        <v>0</v>
      </c>
      <c r="BB73" s="240">
        <f>'[6]Daily Roster'!$BB73</f>
        <v>0</v>
      </c>
      <c r="BC73" s="240">
        <f>'[6]Daily Roster'!$BC73</f>
        <v>0</v>
      </c>
      <c r="BD73" s="240">
        <f>'[6]Daily Roster'!$BD73</f>
        <v>0</v>
      </c>
      <c r="BE73" s="240">
        <f>'[6]Daily Roster'!$BE73</f>
        <v>0</v>
      </c>
      <c r="BF73" s="240">
        <f>'[6]Daily Roster'!$BF73</f>
        <v>0</v>
      </c>
      <c r="BG73" s="240">
        <f>'[6]Daily Roster'!$BG73</f>
        <v>0</v>
      </c>
      <c r="BH73" s="240">
        <f>'[6]Daily Roster'!$BH73</f>
        <v>0</v>
      </c>
    </row>
    <row r="74" spans="1:60" s="5" customFormat="1" x14ac:dyDescent="0.3">
      <c r="A74" s="141">
        <v>43566</v>
      </c>
      <c r="B74" s="142" t="s">
        <v>4</v>
      </c>
      <c r="C74" s="143">
        <f>'[6]Daily Roster'!$C74</f>
        <v>0</v>
      </c>
      <c r="D74" s="143">
        <f>'[6]Daily Roster'!$D74</f>
        <v>0</v>
      </c>
      <c r="E74" s="143">
        <f>'[6]Daily Roster'!$E74</f>
        <v>0</v>
      </c>
      <c r="F74" s="143">
        <f>'[6]Daily Roster'!$F74</f>
        <v>0</v>
      </c>
      <c r="G74" s="143" t="str">
        <f>'[6]Daily Roster'!$G74</f>
        <v>qq</v>
      </c>
      <c r="H74" s="143">
        <f>'[6]Daily Roster'!$H74</f>
        <v>0</v>
      </c>
      <c r="I74" s="143" t="str">
        <f>'[6]Daily Roster'!$I74</f>
        <v>G.Wang</v>
      </c>
      <c r="J74" s="143">
        <f>'[6]Daily Roster'!$J74</f>
        <v>0</v>
      </c>
      <c r="K74" s="143">
        <f>'[6]Daily Roster'!$K74</f>
        <v>0</v>
      </c>
      <c r="L74" s="143">
        <f>'[6]Daily Roster'!$L74</f>
        <v>0</v>
      </c>
      <c r="M74" s="143">
        <f>'[6]Daily Roster'!$M74</f>
        <v>0</v>
      </c>
      <c r="N74" s="143">
        <f>'[6]Daily Roster'!$N74</f>
        <v>0</v>
      </c>
      <c r="O74" s="143" t="str">
        <f>'[6]Daily Roster'!$O74</f>
        <v>T.Vo</v>
      </c>
      <c r="P74" s="143" t="str">
        <f>'[6]Daily Roster'!$P74</f>
        <v>Karishma</v>
      </c>
      <c r="Q74" s="143" t="str">
        <f>'[6]Daily Roster'!$Q74</f>
        <v>qq</v>
      </c>
      <c r="R74" s="143" t="str">
        <f>'[6]Daily Roster'!$R74</f>
        <v>qq</v>
      </c>
      <c r="S74" s="143" t="str">
        <f>'[6]Daily Roster'!$S74</f>
        <v>qq</v>
      </c>
      <c r="T74" s="143" t="str">
        <f>'[6]Daily Roster'!$T74</f>
        <v>qq</v>
      </c>
      <c r="U74" s="143" t="str">
        <f>'[6]Daily Roster'!$U74</f>
        <v>QQ</v>
      </c>
      <c r="V74" s="143" t="str">
        <f>'[6]Daily Roster'!$V74</f>
        <v>qq</v>
      </c>
      <c r="W74" s="143" t="str">
        <f>'[6]Daily Roster'!$W74</f>
        <v>qq</v>
      </c>
      <c r="X74" s="143" t="str">
        <f>'[6]Daily Roster'!$X74</f>
        <v>qq</v>
      </c>
      <c r="Y74" s="143" t="str">
        <f>'[6]Daily Roster'!$Y74</f>
        <v>L.Janson</v>
      </c>
      <c r="Z74" s="143" t="str">
        <f>'[6]Daily Roster'!$Z74</f>
        <v>qq</v>
      </c>
      <c r="AA74" s="143" t="str">
        <f>'[6]Daily Roster'!$AA74</f>
        <v>Sylvia</v>
      </c>
      <c r="AB74" s="143" t="str">
        <f>'[6]Daily Roster'!$AB74</f>
        <v>Stephanie</v>
      </c>
      <c r="AC74" s="143" t="str">
        <f>'[6]Daily Roster'!$AC74</f>
        <v>K.Chin</v>
      </c>
      <c r="AD74" s="143" t="str">
        <f>'[6]Daily Roster'!$AD74</f>
        <v>qq</v>
      </c>
      <c r="AE74" s="143" t="str">
        <f>'[6]Daily Roster'!$AE74</f>
        <v>Wendy</v>
      </c>
      <c r="AF74" s="143" t="str">
        <f>'[6]Daily Roster'!$AF74</f>
        <v>qq</v>
      </c>
      <c r="AG74" s="143" t="str">
        <f>'[6]Daily Roster'!$AG74</f>
        <v>qq</v>
      </c>
      <c r="AH74" s="143" t="str">
        <f>'[6]Daily Roster'!$AH74</f>
        <v>qq</v>
      </c>
      <c r="AI74" s="143" t="str">
        <f>'[6]Daily Roster'!$AI74</f>
        <v>Erika</v>
      </c>
      <c r="AJ74" s="241" t="str">
        <f>'[6]Daily Roster'!$AJ74</f>
        <v>K.Fildes</v>
      </c>
      <c r="AK74" s="241" t="str">
        <f>'[6]Daily Roster'!$AK74</f>
        <v>qq</v>
      </c>
      <c r="AL74" s="241" t="str">
        <f>'[6]Daily Roster'!$AL74</f>
        <v>Paree</v>
      </c>
      <c r="AM74" s="240" t="str">
        <f>'[6]Daily Roster'!$AM74</f>
        <v>Angelene</v>
      </c>
      <c r="AN74" s="240" t="str">
        <f>'[6]Daily Roster'!$AN74</f>
        <v>qq</v>
      </c>
      <c r="AO74" s="240" t="str">
        <f>'[6]Daily Roster'!$AO74</f>
        <v>qq</v>
      </c>
      <c r="AP74" s="240" t="str">
        <f>'[6]Daily Roster'!$AP74</f>
        <v>Sophia</v>
      </c>
      <c r="AQ74" s="240" t="str">
        <f>'[6]Daily Roster'!$AQ74</f>
        <v>qq</v>
      </c>
      <c r="AR74" s="240" t="str">
        <f>'[6]Daily Roster'!$AR74</f>
        <v>qq</v>
      </c>
      <c r="AS74" s="240" t="str">
        <f>'[6]Daily Roster'!$AS74</f>
        <v>J.Parkinson</v>
      </c>
      <c r="AT74" s="240" t="str">
        <f>'[6]Daily Roster'!$AT74</f>
        <v>qq</v>
      </c>
      <c r="AU74" s="240" t="str">
        <f>'[6]Daily Roster'!$AU74</f>
        <v>A.Chen</v>
      </c>
      <c r="AV74" s="240">
        <f>'[6]Daily Roster'!$AV74</f>
        <v>0</v>
      </c>
      <c r="AW74" s="240">
        <f>'[6]Daily Roster'!$AW74</f>
        <v>0</v>
      </c>
      <c r="AX74" s="240">
        <f>'[6]Daily Roster'!$AX74</f>
        <v>0</v>
      </c>
      <c r="AY74" s="240">
        <f>'[6]Daily Roster'!$AY74</f>
        <v>0</v>
      </c>
      <c r="AZ74" s="240">
        <f>'[6]Daily Roster'!$AZ74</f>
        <v>0</v>
      </c>
      <c r="BA74" s="240">
        <f>'[6]Daily Roster'!$BA74</f>
        <v>0</v>
      </c>
      <c r="BB74" s="240">
        <f>'[6]Daily Roster'!$BB74</f>
        <v>0</v>
      </c>
      <c r="BC74" s="240">
        <f>'[6]Daily Roster'!$BC74</f>
        <v>0</v>
      </c>
      <c r="BD74" s="240">
        <f>'[6]Daily Roster'!$BD74</f>
        <v>0</v>
      </c>
      <c r="BE74" s="240">
        <f>'[6]Daily Roster'!$BE74</f>
        <v>0</v>
      </c>
      <c r="BF74" s="240">
        <f>'[6]Daily Roster'!$BF74</f>
        <v>0</v>
      </c>
      <c r="BG74" s="240">
        <f>'[6]Daily Roster'!$BG74</f>
        <v>0</v>
      </c>
      <c r="BH74" s="240">
        <f>'[6]Daily Roster'!$BH74</f>
        <v>0</v>
      </c>
    </row>
    <row r="75" spans="1:60" s="5" customFormat="1" x14ac:dyDescent="0.3">
      <c r="A75" s="141">
        <v>43567</v>
      </c>
      <c r="B75" s="142" t="s">
        <v>5</v>
      </c>
      <c r="C75" s="143">
        <f>'[6]Daily Roster'!$C75</f>
        <v>0</v>
      </c>
      <c r="D75" s="143" t="str">
        <f>'[6]Daily Roster'!$D75</f>
        <v>T.Vo</v>
      </c>
      <c r="E75" s="143">
        <f>'[6]Daily Roster'!$E75</f>
        <v>0</v>
      </c>
      <c r="F75" s="143" t="str">
        <f>'[6]Daily Roster'!$F75</f>
        <v>Tatyana</v>
      </c>
      <c r="G75" s="143" t="str">
        <f>'[6]Daily Roster'!$G75</f>
        <v>qq</v>
      </c>
      <c r="H75" s="143">
        <f>'[6]Daily Roster'!$H75</f>
        <v>0</v>
      </c>
      <c r="I75" s="143">
        <f>'[6]Daily Roster'!$I75</f>
        <v>0</v>
      </c>
      <c r="J75" s="143">
        <f>'[6]Daily Roster'!$J75</f>
        <v>0</v>
      </c>
      <c r="K75" s="143">
        <f>'[6]Daily Roster'!$K75</f>
        <v>0</v>
      </c>
      <c r="L75" s="143" t="str">
        <f>'[6]Daily Roster'!$L75</f>
        <v>J.Drummond</v>
      </c>
      <c r="M75" s="143">
        <f>'[6]Daily Roster'!$M75</f>
        <v>0</v>
      </c>
      <c r="N75" s="143">
        <f>'[6]Daily Roster'!$N75</f>
        <v>0</v>
      </c>
      <c r="O75" s="143" t="str">
        <f>'[6]Daily Roster'!$O75</f>
        <v>T.Vo</v>
      </c>
      <c r="P75" s="143">
        <f>'[6]Daily Roster'!$P75</f>
        <v>0</v>
      </c>
      <c r="Q75" s="143" t="str">
        <f>'[6]Daily Roster'!$Q75</f>
        <v>Lauren</v>
      </c>
      <c r="R75" s="143" t="str">
        <f>'[6]Daily Roster'!$R75</f>
        <v>qq</v>
      </c>
      <c r="S75" s="143" t="str">
        <f>'[6]Daily Roster'!$S75</f>
        <v>qq</v>
      </c>
      <c r="T75" s="143" t="str">
        <f>'[6]Daily Roster'!$T75</f>
        <v>qq</v>
      </c>
      <c r="U75" s="143" t="str">
        <f>'[6]Daily Roster'!$U75</f>
        <v>QQ</v>
      </c>
      <c r="V75" s="143" t="str">
        <f>'[6]Daily Roster'!$V75</f>
        <v>qq</v>
      </c>
      <c r="W75" s="143" t="str">
        <f>'[6]Daily Roster'!$W75</f>
        <v>qq</v>
      </c>
      <c r="X75" s="143" t="str">
        <f>'[6]Daily Roster'!$X75</f>
        <v>Natalie</v>
      </c>
      <c r="Y75" s="143" t="str">
        <f>'[6]Daily Roster'!$Y75</f>
        <v>qq</v>
      </c>
      <c r="Z75" s="143" t="str">
        <f>'[6]Daily Roster'!$Z75</f>
        <v>Natalie</v>
      </c>
      <c r="AA75" s="143" t="str">
        <f>'[6]Daily Roster'!$AA75</f>
        <v>C.McAvaney</v>
      </c>
      <c r="AB75" s="143" t="str">
        <f>'[6]Daily Roster'!$AB75</f>
        <v>Stephanie</v>
      </c>
      <c r="AC75" s="143" t="str">
        <f>'[6]Daily Roster'!$AC75</f>
        <v>K.Chin</v>
      </c>
      <c r="AD75" s="143" t="str">
        <f>'[6]Daily Roster'!$AD75</f>
        <v>Sylvia</v>
      </c>
      <c r="AE75" s="143" t="str">
        <f>'[6]Daily Roster'!$AE75</f>
        <v>Wendy</v>
      </c>
      <c r="AF75" s="143" t="str">
        <f>'[6]Daily Roster'!$AF75</f>
        <v>qq</v>
      </c>
      <c r="AG75" s="143" t="str">
        <f>'[6]Daily Roster'!$AG75</f>
        <v>qq</v>
      </c>
      <c r="AH75" s="143" t="str">
        <f>'[6]Daily Roster'!$AH75</f>
        <v>qq</v>
      </c>
      <c r="AI75" s="143" t="str">
        <f>'[6]Daily Roster'!$AI75</f>
        <v>Erika</v>
      </c>
      <c r="AJ75" s="241" t="str">
        <f>'[6]Daily Roster'!$AJ75</f>
        <v>K.Fildes</v>
      </c>
      <c r="AK75" s="241" t="str">
        <f>'[6]Daily Roster'!$AK75</f>
        <v>qq</v>
      </c>
      <c r="AL75" s="241" t="str">
        <f>'[6]Daily Roster'!$AL75</f>
        <v>Paree</v>
      </c>
      <c r="AM75" s="240" t="str">
        <f>'[6]Daily Roster'!$AM75</f>
        <v>Angelene</v>
      </c>
      <c r="AN75" s="240" t="str">
        <f>'[6]Daily Roster'!$AN75</f>
        <v>qq</v>
      </c>
      <c r="AO75" s="240" t="str">
        <f>'[6]Daily Roster'!$AO75</f>
        <v>qq</v>
      </c>
      <c r="AP75" s="240" t="str">
        <f>'[6]Daily Roster'!$AP75</f>
        <v>Sophia</v>
      </c>
      <c r="AQ75" s="240" t="str">
        <f>'[6]Daily Roster'!$AQ75</f>
        <v>qq</v>
      </c>
      <c r="AR75" s="240" t="str">
        <f>'[6]Daily Roster'!$AR75</f>
        <v>M.Hanna</v>
      </c>
      <c r="AS75" s="240" t="str">
        <f>'[6]Daily Roster'!$AS75</f>
        <v>qq</v>
      </c>
      <c r="AT75" s="240" t="str">
        <f>'[6]Daily Roster'!$AT75</f>
        <v>qq</v>
      </c>
      <c r="AU75" s="240" t="str">
        <f>'[6]Daily Roster'!$AU75</f>
        <v>A.Chen</v>
      </c>
      <c r="AV75" s="240">
        <f>'[6]Daily Roster'!$AV75</f>
        <v>0</v>
      </c>
      <c r="AW75" s="240">
        <f>'[6]Daily Roster'!$AW75</f>
        <v>0</v>
      </c>
      <c r="AX75" s="240">
        <f>'[6]Daily Roster'!$AX75</f>
        <v>0</v>
      </c>
      <c r="AY75" s="240">
        <f>'[6]Daily Roster'!$AY75</f>
        <v>0</v>
      </c>
      <c r="AZ75" s="240">
        <f>'[6]Daily Roster'!$AZ75</f>
        <v>0</v>
      </c>
      <c r="BA75" s="240">
        <f>'[6]Daily Roster'!$BA75</f>
        <v>0</v>
      </c>
      <c r="BB75" s="240">
        <f>'[6]Daily Roster'!$BB75</f>
        <v>0</v>
      </c>
      <c r="BC75" s="240">
        <f>'[6]Daily Roster'!$BC75</f>
        <v>0</v>
      </c>
      <c r="BD75" s="240">
        <f>'[6]Daily Roster'!$BD75</f>
        <v>0</v>
      </c>
      <c r="BE75" s="240">
        <f>'[6]Daily Roster'!$BE75</f>
        <v>0</v>
      </c>
      <c r="BF75" s="240">
        <f>'[6]Daily Roster'!$BF75</f>
        <v>0</v>
      </c>
      <c r="BG75" s="240">
        <f>'[6]Daily Roster'!$BG75</f>
        <v>0</v>
      </c>
      <c r="BH75" s="240">
        <f>'[6]Daily Roster'!$BH75</f>
        <v>0</v>
      </c>
    </row>
    <row r="76" spans="1:60" s="5" customFormat="1" x14ac:dyDescent="0.3">
      <c r="A76" s="141">
        <v>43570</v>
      </c>
      <c r="B76" s="142" t="s">
        <v>1</v>
      </c>
      <c r="C76" s="143">
        <f>'[6]Daily Roster'!$C76</f>
        <v>0</v>
      </c>
      <c r="D76" s="143" t="str">
        <f>'[6]Daily Roster'!$D76</f>
        <v>M.Phung</v>
      </c>
      <c r="E76" s="143" t="str">
        <f>'[6]Daily Roster'!$E76</f>
        <v>Janki</v>
      </c>
      <c r="F76" s="143" t="str">
        <f>'[6]Daily Roster'!$F76</f>
        <v>Karishma</v>
      </c>
      <c r="G76" s="143" t="str">
        <f>'[6]Daily Roster'!$G76</f>
        <v>qq</v>
      </c>
      <c r="H76" s="143">
        <f>'[6]Daily Roster'!$H76</f>
        <v>0</v>
      </c>
      <c r="I76" s="143" t="str">
        <f>'[6]Daily Roster'!$I76</f>
        <v>Diana</v>
      </c>
      <c r="J76" s="143">
        <f>'[6]Daily Roster'!$J76</f>
        <v>0</v>
      </c>
      <c r="K76" s="143">
        <f>'[6]Daily Roster'!$K76</f>
        <v>0</v>
      </c>
      <c r="L76" s="143">
        <f>'[6]Daily Roster'!$L76</f>
        <v>0</v>
      </c>
      <c r="M76" s="143">
        <f>'[6]Daily Roster'!$M76</f>
        <v>0</v>
      </c>
      <c r="N76" s="143">
        <f>'[6]Daily Roster'!$N76</f>
        <v>0</v>
      </c>
      <c r="O76" s="143" t="str">
        <f>'[6]Daily Roster'!$O76</f>
        <v>qq</v>
      </c>
      <c r="P76" s="143">
        <f>'[6]Daily Roster'!$P76</f>
        <v>0</v>
      </c>
      <c r="Q76" s="143">
        <f>'[6]Daily Roster'!$Q76</f>
        <v>0</v>
      </c>
      <c r="R76" s="143" t="str">
        <f>'[6]Daily Roster'!$R76</f>
        <v>qq</v>
      </c>
      <c r="S76" s="143" t="str">
        <f>'[6]Daily Roster'!$S76</f>
        <v>Carmen</v>
      </c>
      <c r="T76" s="143" t="str">
        <f>'[6]Daily Roster'!$T76</f>
        <v>Meghana</v>
      </c>
      <c r="U76" s="143" t="str">
        <f>'[6]Daily Roster'!$U76</f>
        <v>TBA</v>
      </c>
      <c r="V76" s="143" t="str">
        <f>'[6]Daily Roster'!$V76</f>
        <v>qq</v>
      </c>
      <c r="W76" s="143" t="str">
        <f>'[6]Daily Roster'!$W76</f>
        <v>qq</v>
      </c>
      <c r="X76" s="143" t="str">
        <f>'[6]Daily Roster'!$X76</f>
        <v>qq</v>
      </c>
      <c r="Y76" s="143" t="str">
        <f>'[6]Daily Roster'!$Y76</f>
        <v>L.Janson</v>
      </c>
      <c r="Z76" s="143" t="str">
        <f>'[6]Daily Roster'!$Z76</f>
        <v>qq</v>
      </c>
      <c r="AA76" s="143" t="str">
        <f>'[6]Daily Roster'!$AA76</f>
        <v>C.McAvaney</v>
      </c>
      <c r="AB76" s="143" t="str">
        <f>'[6]Daily Roster'!$AB76</f>
        <v>qq</v>
      </c>
      <c r="AC76" s="143" t="str">
        <f>'[6]Daily Roster'!$AC76</f>
        <v>J.Hunter</v>
      </c>
      <c r="AD76" s="143" t="str">
        <f>'[6]Daily Roster'!$AD76</f>
        <v>A.Chen</v>
      </c>
      <c r="AE76" s="143" t="str">
        <f>'[6]Daily Roster'!$AE76</f>
        <v>Wendy</v>
      </c>
      <c r="AF76" s="143" t="str">
        <f>'[6]Daily Roster'!$AF76</f>
        <v>Stuart</v>
      </c>
      <c r="AG76" s="143" t="str">
        <f>'[6]Daily Roster'!$AG76</f>
        <v>Clark</v>
      </c>
      <c r="AH76" s="143" t="str">
        <f>'[6]Daily Roster'!$AH76</f>
        <v>T.Vo</v>
      </c>
      <c r="AI76" s="143" t="str">
        <f>'[6]Daily Roster'!$AI76</f>
        <v>Vineeth</v>
      </c>
      <c r="AJ76" s="241" t="str">
        <f>'[6]Daily Roster'!$AJ76</f>
        <v>qq</v>
      </c>
      <c r="AK76" s="241" t="str">
        <f>'[6]Daily Roster'!$AK76</f>
        <v>Erika</v>
      </c>
      <c r="AL76" s="241" t="str">
        <f>'[6]Daily Roster'!$AL76</f>
        <v>qq</v>
      </c>
      <c r="AM76" s="240" t="str">
        <f>'[6]Daily Roster'!$AM76</f>
        <v>Angelene</v>
      </c>
      <c r="AN76" s="240" t="str">
        <f>'[6]Daily Roster'!$AN76</f>
        <v>qq</v>
      </c>
      <c r="AO76" s="240" t="str">
        <f>'[6]Daily Roster'!$AO76</f>
        <v>qq</v>
      </c>
      <c r="AP76" s="240" t="str">
        <f>'[6]Daily Roster'!$AP76</f>
        <v>Sophia</v>
      </c>
      <c r="AQ76" s="240" t="str">
        <f>'[6]Daily Roster'!$AQ76</f>
        <v>qq</v>
      </c>
      <c r="AR76" s="240" t="str">
        <f>'[6]Daily Roster'!$AR76</f>
        <v>qq</v>
      </c>
      <c r="AS76" s="240" t="str">
        <f>'[6]Daily Roster'!$AS76</f>
        <v>qq</v>
      </c>
      <c r="AT76" s="240" t="str">
        <f>'[6]Daily Roster'!$AT76</f>
        <v>qq</v>
      </c>
      <c r="AU76" s="240" t="str">
        <f>'[6]Daily Roster'!$AU76</f>
        <v>K.Chin</v>
      </c>
      <c r="AV76" s="240">
        <f>'[6]Daily Roster'!$AV76</f>
        <v>0</v>
      </c>
      <c r="AW76" s="240">
        <f>'[6]Daily Roster'!$AW76</f>
        <v>0</v>
      </c>
      <c r="AX76" s="240">
        <f>'[6]Daily Roster'!$AX76</f>
        <v>0</v>
      </c>
      <c r="AY76" s="240">
        <f>'[6]Daily Roster'!$AY76</f>
        <v>0</v>
      </c>
      <c r="AZ76" s="240">
        <f>'[6]Daily Roster'!$AZ76</f>
        <v>0</v>
      </c>
      <c r="BA76" s="240">
        <f>'[6]Daily Roster'!$BA76</f>
        <v>0</v>
      </c>
      <c r="BB76" s="240">
        <f>'[6]Daily Roster'!$BB76</f>
        <v>0</v>
      </c>
      <c r="BC76" s="240">
        <f>'[6]Daily Roster'!$BC76</f>
        <v>0</v>
      </c>
      <c r="BD76" s="240">
        <f>'[6]Daily Roster'!$BD76</f>
        <v>0</v>
      </c>
      <c r="BE76" s="240">
        <f>'[6]Daily Roster'!$BE76</f>
        <v>0</v>
      </c>
      <c r="BF76" s="240">
        <f>'[6]Daily Roster'!$BF76</f>
        <v>0</v>
      </c>
      <c r="BG76" s="240">
        <f>'[6]Daily Roster'!$BG76</f>
        <v>0</v>
      </c>
      <c r="BH76" s="240">
        <f>'[6]Daily Roster'!$BH76</f>
        <v>0</v>
      </c>
    </row>
    <row r="77" spans="1:60" s="5" customFormat="1" x14ac:dyDescent="0.3">
      <c r="A77" s="141">
        <v>43571</v>
      </c>
      <c r="B77" s="142" t="s">
        <v>2</v>
      </c>
      <c r="C77" s="143">
        <f>'[6]Daily Roster'!$C77</f>
        <v>0</v>
      </c>
      <c r="D77" s="143" t="str">
        <f>'[6]Daily Roster'!$D77</f>
        <v>Meng</v>
      </c>
      <c r="E77" s="143" t="str">
        <f>'[6]Daily Roster'!$E77</f>
        <v>D.Dunning</v>
      </c>
      <c r="F77" s="143" t="str">
        <f>'[6]Daily Roster'!$F77</f>
        <v>Carmen *</v>
      </c>
      <c r="G77" s="143" t="str">
        <f>'[6]Daily Roster'!$G77</f>
        <v>qq</v>
      </c>
      <c r="H77" s="143">
        <f>'[6]Daily Roster'!$H77</f>
        <v>0</v>
      </c>
      <c r="I77" s="143">
        <f>'[6]Daily Roster'!$I77</f>
        <v>0</v>
      </c>
      <c r="J77" s="143">
        <f>'[6]Daily Roster'!$J77</f>
        <v>0</v>
      </c>
      <c r="K77" s="143">
        <f>'[6]Daily Roster'!$K77</f>
        <v>0</v>
      </c>
      <c r="L77" s="143">
        <f>'[6]Daily Roster'!$L77</f>
        <v>0</v>
      </c>
      <c r="M77" s="143">
        <f>'[6]Daily Roster'!$M77</f>
        <v>0</v>
      </c>
      <c r="N77" s="143">
        <f>'[6]Daily Roster'!$N77</f>
        <v>0</v>
      </c>
      <c r="O77" s="143" t="str">
        <f>'[6]Daily Roster'!$O77</f>
        <v>qq</v>
      </c>
      <c r="P77" s="143" t="str">
        <f>'[6]Daily Roster'!$P77</f>
        <v>J.Do</v>
      </c>
      <c r="Q77" s="143">
        <f>'[6]Daily Roster'!$Q77</f>
        <v>0</v>
      </c>
      <c r="R77" s="143" t="str">
        <f>'[6]Daily Roster'!$R77</f>
        <v>qq</v>
      </c>
      <c r="S77" s="143" t="str">
        <f>'[6]Daily Roster'!$S77</f>
        <v>T.Do</v>
      </c>
      <c r="T77" s="143" t="str">
        <f>'[6]Daily Roster'!$T77</f>
        <v>A.Pham</v>
      </c>
      <c r="U77" s="143" t="str">
        <f>'[6]Daily Roster'!$U77</f>
        <v>QQ</v>
      </c>
      <c r="V77" s="143" t="str">
        <f>'[6]Daily Roster'!$V77</f>
        <v>TBA</v>
      </c>
      <c r="W77" s="143" t="str">
        <f>'[6]Daily Roster'!$W77</f>
        <v>qq</v>
      </c>
      <c r="X77" s="143" t="str">
        <f>'[6]Daily Roster'!$X77</f>
        <v>qq</v>
      </c>
      <c r="Y77" s="143" t="str">
        <f>'[6]Daily Roster'!$Y77</f>
        <v>qq</v>
      </c>
      <c r="Z77" s="143" t="str">
        <f>'[6]Daily Roster'!$Z77</f>
        <v>qq</v>
      </c>
      <c r="AA77" s="143" t="str">
        <f>'[6]Daily Roster'!$AA77</f>
        <v>C.McAvaney</v>
      </c>
      <c r="AB77" s="143" t="str">
        <f>'[6]Daily Roster'!$AB77</f>
        <v>qq</v>
      </c>
      <c r="AC77" s="143" t="str">
        <f>'[6]Daily Roster'!$AC77</f>
        <v>J.Hunter</v>
      </c>
      <c r="AD77" s="143" t="str">
        <f>'[6]Daily Roster'!$AD77</f>
        <v>A.Chen</v>
      </c>
      <c r="AE77" s="143" t="str">
        <f>'[6]Daily Roster'!$AE77</f>
        <v>Wendy</v>
      </c>
      <c r="AF77" s="143" t="str">
        <f>'[6]Daily Roster'!$AF77</f>
        <v>Stuart</v>
      </c>
      <c r="AG77" s="143" t="str">
        <f>'[6]Daily Roster'!$AG77</f>
        <v>Clark</v>
      </c>
      <c r="AH77" s="143" t="str">
        <f>'[6]Daily Roster'!$AH77</f>
        <v>T.Vo</v>
      </c>
      <c r="AI77" s="143" t="str">
        <f>'[6]Daily Roster'!$AI77</f>
        <v>Vineeth</v>
      </c>
      <c r="AJ77" s="241" t="str">
        <f>'[6]Daily Roster'!$AJ77</f>
        <v>qq</v>
      </c>
      <c r="AK77" s="241" t="str">
        <f>'[6]Daily Roster'!$AK77</f>
        <v>Erika</v>
      </c>
      <c r="AL77" s="241" t="str">
        <f>'[6]Daily Roster'!$AL77</f>
        <v>qq</v>
      </c>
      <c r="AM77" s="240" t="str">
        <f>'[6]Daily Roster'!$AM77</f>
        <v>Angelene</v>
      </c>
      <c r="AN77" s="240" t="str">
        <f>'[6]Daily Roster'!$AN77</f>
        <v>qq</v>
      </c>
      <c r="AO77" s="240" t="str">
        <f>'[6]Daily Roster'!$AO77</f>
        <v>qq</v>
      </c>
      <c r="AP77" s="240" t="str">
        <f>'[6]Daily Roster'!$AP77</f>
        <v>Sophia</v>
      </c>
      <c r="AQ77" s="240" t="str">
        <f>'[6]Daily Roster'!$AQ77</f>
        <v>qq</v>
      </c>
      <c r="AR77" s="240" t="str">
        <f>'[6]Daily Roster'!$AR77</f>
        <v>qq</v>
      </c>
      <c r="AS77" s="240" t="str">
        <f>'[6]Daily Roster'!$AS77</f>
        <v>qq</v>
      </c>
      <c r="AT77" s="240" t="str">
        <f>'[6]Daily Roster'!$AT77</f>
        <v>qq</v>
      </c>
      <c r="AU77" s="240" t="str">
        <f>'[6]Daily Roster'!$AU77</f>
        <v>K.Chin</v>
      </c>
      <c r="AV77" s="240">
        <f>'[6]Daily Roster'!$AV77</f>
        <v>0</v>
      </c>
      <c r="AW77" s="240">
        <f>'[6]Daily Roster'!$AW77</f>
        <v>0</v>
      </c>
      <c r="AX77" s="240">
        <f>'[6]Daily Roster'!$AX77</f>
        <v>0</v>
      </c>
      <c r="AY77" s="240">
        <f>'[6]Daily Roster'!$AY77</f>
        <v>0</v>
      </c>
      <c r="AZ77" s="240">
        <f>'[6]Daily Roster'!$AZ77</f>
        <v>0</v>
      </c>
      <c r="BA77" s="240">
        <f>'[6]Daily Roster'!$BA77</f>
        <v>0</v>
      </c>
      <c r="BB77" s="240">
        <f>'[6]Daily Roster'!$BB77</f>
        <v>0</v>
      </c>
      <c r="BC77" s="240">
        <f>'[6]Daily Roster'!$BC77</f>
        <v>0</v>
      </c>
      <c r="BD77" s="240">
        <f>'[6]Daily Roster'!$BD77</f>
        <v>0</v>
      </c>
      <c r="BE77" s="240">
        <f>'[6]Daily Roster'!$BE77</f>
        <v>0</v>
      </c>
      <c r="BF77" s="240">
        <f>'[6]Daily Roster'!$BF77</f>
        <v>0</v>
      </c>
      <c r="BG77" s="240">
        <f>'[6]Daily Roster'!$BG77</f>
        <v>0</v>
      </c>
      <c r="BH77" s="240">
        <f>'[6]Daily Roster'!$BH77</f>
        <v>0</v>
      </c>
    </row>
    <row r="78" spans="1:60" s="5" customFormat="1" x14ac:dyDescent="0.3">
      <c r="A78" s="141">
        <v>43572</v>
      </c>
      <c r="B78" s="142" t="s">
        <v>3</v>
      </c>
      <c r="C78" s="143">
        <f>'[6]Daily Roster'!$C78</f>
        <v>0</v>
      </c>
      <c r="D78" s="143" t="str">
        <f>'[6]Daily Roster'!$D78</f>
        <v>Nicholas</v>
      </c>
      <c r="E78" s="143">
        <f>'[6]Daily Roster'!$E78</f>
        <v>0</v>
      </c>
      <c r="F78" s="143" t="str">
        <f>'[6]Daily Roster'!$F78</f>
        <v>Stephanie</v>
      </c>
      <c r="G78" s="143" t="str">
        <f>'[6]Daily Roster'!$G78</f>
        <v>qq</v>
      </c>
      <c r="H78" s="143">
        <f>'[6]Daily Roster'!$H78</f>
        <v>0</v>
      </c>
      <c r="I78" s="143" t="str">
        <f>'[6]Daily Roster'!$I78</f>
        <v>Dalia</v>
      </c>
      <c r="J78" s="143">
        <f>'[6]Daily Roster'!$J78</f>
        <v>0</v>
      </c>
      <c r="K78" s="143">
        <f>'[6]Daily Roster'!$K78</f>
        <v>0</v>
      </c>
      <c r="L78" s="143">
        <f>'[6]Daily Roster'!$L78</f>
        <v>0</v>
      </c>
      <c r="M78" s="143">
        <f>'[6]Daily Roster'!$M78</f>
        <v>0</v>
      </c>
      <c r="N78" s="143">
        <f>'[6]Daily Roster'!$N78</f>
        <v>0</v>
      </c>
      <c r="O78" s="143" t="str">
        <f>'[6]Daily Roster'!$O78</f>
        <v>K.Tiong</v>
      </c>
      <c r="P78" s="143">
        <f>'[6]Daily Roster'!$P78</f>
        <v>0</v>
      </c>
      <c r="Q78" s="143">
        <f>'[6]Daily Roster'!$Q78</f>
        <v>0</v>
      </c>
      <c r="R78" s="143" t="str">
        <f>'[6]Daily Roster'!$R78</f>
        <v>qq</v>
      </c>
      <c r="S78" s="143" t="str">
        <f>'[6]Daily Roster'!$S78</f>
        <v>qq</v>
      </c>
      <c r="T78" s="143" t="str">
        <f>'[6]Daily Roster'!$T78</f>
        <v>qq</v>
      </c>
      <c r="U78" s="143" t="str">
        <f>'[6]Daily Roster'!$U78</f>
        <v>QQ</v>
      </c>
      <c r="V78" s="143" t="str">
        <f>'[6]Daily Roster'!$V78</f>
        <v>qq</v>
      </c>
      <c r="W78" s="143" t="str">
        <f>'[6]Daily Roster'!$W78</f>
        <v>qq</v>
      </c>
      <c r="X78" s="143" t="str">
        <f>'[6]Daily Roster'!$X78</f>
        <v>qq</v>
      </c>
      <c r="Y78" s="143" t="str">
        <f>'[6]Daily Roster'!$Y78</f>
        <v>qq</v>
      </c>
      <c r="Z78" s="143" t="str">
        <f>'[6]Daily Roster'!$Z78</f>
        <v>qq</v>
      </c>
      <c r="AA78" s="143" t="str">
        <f>'[6]Daily Roster'!$AA78</f>
        <v>C.McAvaney</v>
      </c>
      <c r="AB78" s="143" t="str">
        <f>'[6]Daily Roster'!$AB78</f>
        <v>qq</v>
      </c>
      <c r="AC78" s="143" t="str">
        <f>'[6]Daily Roster'!$AC78</f>
        <v>J.Hunter</v>
      </c>
      <c r="AD78" s="143" t="str">
        <f>'[6]Daily Roster'!$AD78</f>
        <v>A.Chen</v>
      </c>
      <c r="AE78" s="143" t="str">
        <f>'[6]Daily Roster'!$AE78</f>
        <v>Wendy</v>
      </c>
      <c r="AF78" s="143" t="str">
        <f>'[6]Daily Roster'!$AF78</f>
        <v>Stuart</v>
      </c>
      <c r="AG78" s="143" t="str">
        <f>'[6]Daily Roster'!$AG78</f>
        <v>Clark</v>
      </c>
      <c r="AH78" s="143" t="str">
        <f>'[6]Daily Roster'!$AH78</f>
        <v>T.Vo</v>
      </c>
      <c r="AI78" s="143" t="str">
        <f>'[6]Daily Roster'!$AI78</f>
        <v>Vineeth</v>
      </c>
      <c r="AJ78" s="241" t="str">
        <f>'[6]Daily Roster'!$AJ78</f>
        <v>qq</v>
      </c>
      <c r="AK78" s="241" t="s">
        <v>411</v>
      </c>
      <c r="AL78" s="241" t="s">
        <v>411</v>
      </c>
      <c r="AM78" s="240" t="str">
        <f>'[6]Daily Roster'!$AM78</f>
        <v>Angelene</v>
      </c>
      <c r="AN78" s="240" t="str">
        <f>'[6]Daily Roster'!$AN78</f>
        <v>qq</v>
      </c>
      <c r="AO78" s="240" t="str">
        <f>'[6]Daily Roster'!$AO78</f>
        <v>qq</v>
      </c>
      <c r="AP78" s="240" t="str">
        <f>'[6]Daily Roster'!$AP78</f>
        <v>Sophia</v>
      </c>
      <c r="AQ78" s="240" t="str">
        <f>'[6]Daily Roster'!$AQ78</f>
        <v>qq</v>
      </c>
      <c r="AR78" s="240" t="str">
        <f>'[6]Daily Roster'!$AR78</f>
        <v>M.Hanna</v>
      </c>
      <c r="AS78" s="240" t="str">
        <f>'[6]Daily Roster'!$AS78</f>
        <v>qq</v>
      </c>
      <c r="AT78" s="240" t="str">
        <f>'[6]Daily Roster'!$AT78</f>
        <v>qq</v>
      </c>
      <c r="AU78" s="240" t="str">
        <f>'[6]Daily Roster'!$AU78</f>
        <v>K.Chin</v>
      </c>
      <c r="AV78" s="240">
        <f>'[6]Daily Roster'!$AV78</f>
        <v>0</v>
      </c>
      <c r="AW78" s="240">
        <f>'[6]Daily Roster'!$AW78</f>
        <v>0</v>
      </c>
      <c r="AX78" s="240">
        <f>'[6]Daily Roster'!$AX78</f>
        <v>0</v>
      </c>
      <c r="AY78" s="240">
        <f>'[6]Daily Roster'!$AY78</f>
        <v>0</v>
      </c>
      <c r="AZ78" s="240">
        <f>'[6]Daily Roster'!$AZ78</f>
        <v>0</v>
      </c>
      <c r="BA78" s="240">
        <f>'[6]Daily Roster'!$BA78</f>
        <v>0</v>
      </c>
      <c r="BB78" s="240">
        <f>'[6]Daily Roster'!$BB78</f>
        <v>0</v>
      </c>
      <c r="BC78" s="240">
        <f>'[6]Daily Roster'!$BC78</f>
        <v>0</v>
      </c>
      <c r="BD78" s="240">
        <f>'[6]Daily Roster'!$BD78</f>
        <v>0</v>
      </c>
      <c r="BE78" s="240">
        <f>'[6]Daily Roster'!$BE78</f>
        <v>0</v>
      </c>
      <c r="BF78" s="240">
        <f>'[6]Daily Roster'!$BF78</f>
        <v>0</v>
      </c>
      <c r="BG78" s="240">
        <f>'[6]Daily Roster'!$BG78</f>
        <v>0</v>
      </c>
      <c r="BH78" s="240">
        <f>'[6]Daily Roster'!$BH78</f>
        <v>0</v>
      </c>
    </row>
    <row r="79" spans="1:60" s="5" customFormat="1" x14ac:dyDescent="0.3">
      <c r="A79" s="141">
        <v>43573</v>
      </c>
      <c r="B79" s="142" t="s">
        <v>4</v>
      </c>
      <c r="C79" s="143">
        <f>'[6]Daily Roster'!$C79</f>
        <v>0</v>
      </c>
      <c r="D79" s="143" t="str">
        <f>'[6]Daily Roster'!$D79</f>
        <v>Huda*</v>
      </c>
      <c r="E79" s="143" t="str">
        <f>'[6]Daily Roster'!$E79</f>
        <v>Stuart</v>
      </c>
      <c r="F79" s="143">
        <f>'[6]Daily Roster'!$F79</f>
        <v>0</v>
      </c>
      <c r="G79" s="143" t="str">
        <f>'[6]Daily Roster'!$G79</f>
        <v>Robbie</v>
      </c>
      <c r="H79" s="143">
        <f>'[6]Daily Roster'!$H79</f>
        <v>0</v>
      </c>
      <c r="I79" s="143">
        <f>'[6]Daily Roster'!$I79</f>
        <v>0</v>
      </c>
      <c r="J79" s="143">
        <f>'[6]Daily Roster'!$J79</f>
        <v>0</v>
      </c>
      <c r="K79" s="143">
        <f>'[6]Daily Roster'!$K79</f>
        <v>0</v>
      </c>
      <c r="L79" s="143" t="str">
        <f>'[6]Daily Roster'!$L79</f>
        <v>Megan</v>
      </c>
      <c r="M79" s="143">
        <f>'[6]Daily Roster'!$M79</f>
        <v>0</v>
      </c>
      <c r="N79" s="143">
        <f>'[6]Daily Roster'!$N79</f>
        <v>0</v>
      </c>
      <c r="O79" s="143" t="str">
        <f>'[6]Daily Roster'!$O79</f>
        <v>K.Tiong</v>
      </c>
      <c r="P79" s="143" t="str">
        <f>'[6]Daily Roster'!$P79</f>
        <v>Jasenka</v>
      </c>
      <c r="Q79" s="143" t="str">
        <f>'[6]Daily Roster'!$Q79</f>
        <v>qq</v>
      </c>
      <c r="R79" s="143" t="str">
        <f>'[6]Daily Roster'!$R79</f>
        <v>qq</v>
      </c>
      <c r="S79" s="143" t="str">
        <f>'[6]Daily Roster'!$S79</f>
        <v>qq</v>
      </c>
      <c r="T79" s="143" t="str">
        <f>'[6]Daily Roster'!$T79</f>
        <v>qq</v>
      </c>
      <c r="U79" s="143" t="str">
        <f>'[6]Daily Roster'!$U79</f>
        <v>QQ</v>
      </c>
      <c r="V79" s="143" t="str">
        <f>'[6]Daily Roster'!$V79</f>
        <v>qq</v>
      </c>
      <c r="W79" s="143" t="str">
        <f>'[6]Daily Roster'!$W79</f>
        <v>qq</v>
      </c>
      <c r="X79" s="143" t="str">
        <f>'[6]Daily Roster'!$X79</f>
        <v>qq</v>
      </c>
      <c r="Y79" s="143" t="str">
        <f>'[6]Daily Roster'!$Y79</f>
        <v>L.Janson</v>
      </c>
      <c r="Z79" s="143" t="str">
        <f>'[6]Daily Roster'!$Z79</f>
        <v>qq</v>
      </c>
      <c r="AA79" s="143" t="str">
        <f>'[6]Daily Roster'!$AA79</f>
        <v>qq</v>
      </c>
      <c r="AB79" s="143" t="str">
        <f>'[6]Daily Roster'!$AB79</f>
        <v>C.Vosk</v>
      </c>
      <c r="AC79" s="143" t="str">
        <f>'[6]Daily Roster'!$AC79</f>
        <v>J.Hunter</v>
      </c>
      <c r="AD79" s="143" t="str">
        <f>'[6]Daily Roster'!$AD79</f>
        <v>A.Chen</v>
      </c>
      <c r="AE79" s="143" t="str">
        <f>'[6]Daily Roster'!$AE79</f>
        <v>Wendy</v>
      </c>
      <c r="AF79" s="143" t="str">
        <f>'[6]Daily Roster'!$AF79</f>
        <v>qq</v>
      </c>
      <c r="AG79" s="143" t="str">
        <f>'[6]Daily Roster'!$AG79</f>
        <v>Clark</v>
      </c>
      <c r="AH79" s="143" t="str">
        <f>'[6]Daily Roster'!$AH79</f>
        <v>T.Vo</v>
      </c>
      <c r="AI79" s="143" t="str">
        <f>'[6]Daily Roster'!$AI79</f>
        <v>Vineeth</v>
      </c>
      <c r="AJ79" s="241" t="str">
        <f>'[6]Daily Roster'!$AJ79</f>
        <v>qq</v>
      </c>
      <c r="AK79" s="241" t="str">
        <f>'[6]Daily Roster'!$AK79</f>
        <v>qq</v>
      </c>
      <c r="AL79" s="241" t="str">
        <f>'[6]Daily Roster'!$AL79</f>
        <v>qq</v>
      </c>
      <c r="AM79" s="240" t="str">
        <f>'[6]Daily Roster'!$AM79</f>
        <v>Angelene</v>
      </c>
      <c r="AN79" s="240" t="str">
        <f>'[6]Daily Roster'!$AN79</f>
        <v>qq</v>
      </c>
      <c r="AO79" s="240" t="str">
        <f>'[6]Daily Roster'!$AO79</f>
        <v>qq</v>
      </c>
      <c r="AP79" s="240" t="str">
        <f>'[6]Daily Roster'!$AP79</f>
        <v>Sophia</v>
      </c>
      <c r="AQ79" s="240" t="str">
        <f>'[6]Daily Roster'!$AQ79</f>
        <v>qq</v>
      </c>
      <c r="AR79" s="240" t="str">
        <f>'[6]Daily Roster'!$AR79</f>
        <v>qq</v>
      </c>
      <c r="AS79" s="240" t="str">
        <f>'[6]Daily Roster'!$AS79</f>
        <v>qq</v>
      </c>
      <c r="AT79" s="240" t="str">
        <f>'[6]Daily Roster'!$AT79</f>
        <v>qq</v>
      </c>
      <c r="AU79" s="240" t="str">
        <f>'[6]Daily Roster'!$AU79</f>
        <v>K.Chin</v>
      </c>
      <c r="AV79" s="240">
        <f>'[6]Daily Roster'!$AV79</f>
        <v>0</v>
      </c>
      <c r="AW79" s="240">
        <f>'[6]Daily Roster'!$AW79</f>
        <v>0</v>
      </c>
      <c r="AX79" s="240">
        <f>'[6]Daily Roster'!$AX79</f>
        <v>0</v>
      </c>
      <c r="AY79" s="240">
        <f>'[6]Daily Roster'!$AY79</f>
        <v>0</v>
      </c>
      <c r="AZ79" s="240">
        <f>'[6]Daily Roster'!$AZ79</f>
        <v>0</v>
      </c>
      <c r="BA79" s="240">
        <f>'[6]Daily Roster'!$BA79</f>
        <v>0</v>
      </c>
      <c r="BB79" s="240">
        <f>'[6]Daily Roster'!$BB79</f>
        <v>0</v>
      </c>
      <c r="BC79" s="240">
        <f>'[6]Daily Roster'!$BC79</f>
        <v>0</v>
      </c>
      <c r="BD79" s="240">
        <f>'[6]Daily Roster'!$BD79</f>
        <v>0</v>
      </c>
      <c r="BE79" s="240">
        <f>'[6]Daily Roster'!$BE79</f>
        <v>0</v>
      </c>
      <c r="BF79" s="240">
        <f>'[6]Daily Roster'!$BF79</f>
        <v>0</v>
      </c>
      <c r="BG79" s="240">
        <f>'[6]Daily Roster'!$BG79</f>
        <v>0</v>
      </c>
      <c r="BH79" s="240">
        <f>'[6]Daily Roster'!$BH79</f>
        <v>0</v>
      </c>
    </row>
    <row r="80" spans="1:60" s="5" customFormat="1" x14ac:dyDescent="0.3">
      <c r="A80" s="141">
        <v>43574</v>
      </c>
      <c r="B80" s="142" t="s">
        <v>5</v>
      </c>
      <c r="C80" s="143">
        <f>'[6]Daily Roster'!$C80</f>
        <v>0</v>
      </c>
      <c r="D80" s="143" t="str">
        <f>'[6]Daily Roster'!$D80</f>
        <v>Public holiday</v>
      </c>
      <c r="E80" s="143">
        <f>'[6]Daily Roster'!$E80</f>
        <v>0</v>
      </c>
      <c r="F80" s="143">
        <f>'[6]Daily Roster'!$F80</f>
        <v>0</v>
      </c>
      <c r="G80" s="143" t="str">
        <f>'[6]Daily Roster'!$G80</f>
        <v>Public Holiday</v>
      </c>
      <c r="H80" s="143">
        <f>'[6]Daily Roster'!$H80</f>
        <v>0</v>
      </c>
      <c r="I80" s="143">
        <f>'[6]Daily Roster'!$I80</f>
        <v>0</v>
      </c>
      <c r="J80" s="143">
        <f>'[6]Daily Roster'!$J80</f>
        <v>0</v>
      </c>
      <c r="K80" s="143">
        <f>'[6]Daily Roster'!$K80</f>
        <v>0</v>
      </c>
      <c r="L80" s="143" t="str">
        <f>'[6]Daily Roster'!$L80</f>
        <v>Public Holiday</v>
      </c>
      <c r="M80" s="143">
        <f>'[6]Daily Roster'!$M80</f>
        <v>0</v>
      </c>
      <c r="N80" s="143">
        <f>'[6]Daily Roster'!$N80</f>
        <v>0</v>
      </c>
      <c r="O80" s="143" t="str">
        <f>'[6]Daily Roster'!$O80</f>
        <v>QQ</v>
      </c>
      <c r="P80" s="143">
        <f>'[6]Daily Roster'!$P80</f>
        <v>0</v>
      </c>
      <c r="Q80" s="143" t="str">
        <f>'[6]Daily Roster'!$Q80</f>
        <v>qq</v>
      </c>
      <c r="R80" s="143" t="str">
        <f>'[6]Daily Roster'!$R80</f>
        <v>qq</v>
      </c>
      <c r="S80" s="143" t="str">
        <f>'[6]Daily Roster'!$S80</f>
        <v>qq</v>
      </c>
      <c r="T80" s="143" t="str">
        <f>'[6]Daily Roster'!$T80</f>
        <v>qq</v>
      </c>
      <c r="U80" s="143" t="str">
        <f>'[6]Daily Roster'!$U80</f>
        <v>QQ</v>
      </c>
      <c r="V80" s="143" t="str">
        <f>'[6]Daily Roster'!$V80</f>
        <v>qq</v>
      </c>
      <c r="W80" s="143" t="str">
        <f>'[6]Daily Roster'!$W80</f>
        <v>qq</v>
      </c>
      <c r="X80" s="143" t="str">
        <f>'[6]Daily Roster'!$X80</f>
        <v>qq</v>
      </c>
      <c r="Y80" s="143" t="str">
        <f>'[6]Daily Roster'!$Y80</f>
        <v>qq</v>
      </c>
      <c r="Z80" s="143" t="str">
        <f>'[6]Daily Roster'!$Z80</f>
        <v>qq</v>
      </c>
      <c r="AA80" s="143" t="str">
        <f>'[6]Daily Roster'!$AA80</f>
        <v>C.McAvaney</v>
      </c>
      <c r="AB80" s="143" t="str">
        <f>'[6]Daily Roster'!$AB80</f>
        <v>C.Vosk</v>
      </c>
      <c r="AC80" s="143" t="str">
        <f>'[6]Daily Roster'!$AC80</f>
        <v>J.Hunter</v>
      </c>
      <c r="AD80" s="143" t="str">
        <f>'[6]Daily Roster'!$AD80</f>
        <v>A.Chen</v>
      </c>
      <c r="AE80" s="143" t="str">
        <f>'[6]Daily Roster'!$AE80</f>
        <v>Wendy</v>
      </c>
      <c r="AF80" s="143" t="str">
        <f>'[6]Daily Roster'!$AF80</f>
        <v>Stuart</v>
      </c>
      <c r="AG80" s="143" t="str">
        <f>'[6]Daily Roster'!$AG80</f>
        <v>Clark</v>
      </c>
      <c r="AH80" s="143" t="str">
        <f>'[6]Daily Roster'!$AH80</f>
        <v>T.Vo</v>
      </c>
      <c r="AI80" s="143" t="str">
        <f>'[6]Daily Roster'!$AI80</f>
        <v>Vineeth</v>
      </c>
      <c r="AJ80" s="241" t="str">
        <f>'[6]Daily Roster'!$AJ80</f>
        <v>Kathy</v>
      </c>
      <c r="AK80" s="241" t="str">
        <f>'[6]Daily Roster'!$AK80</f>
        <v>Soty</v>
      </c>
      <c r="AL80" s="241" t="str">
        <f>'[6]Daily Roster'!$AL80</f>
        <v>Paree</v>
      </c>
      <c r="AM80" s="240" t="str">
        <f>'[6]Daily Roster'!$AM80</f>
        <v>Angelene</v>
      </c>
      <c r="AN80" s="240" t="str">
        <f>'[6]Daily Roster'!$AN80</f>
        <v>Tess</v>
      </c>
      <c r="AO80" s="240" t="str">
        <f>'[6]Daily Roster'!$AO80</f>
        <v>Daisy</v>
      </c>
      <c r="AP80" s="240" t="str">
        <f>'[6]Daily Roster'!$AP80</f>
        <v>Sophia</v>
      </c>
      <c r="AQ80" s="240" t="str">
        <f>'[6]Daily Roster'!$AQ80</f>
        <v>S.McPhee</v>
      </c>
      <c r="AR80" s="240" t="str">
        <f>'[6]Daily Roster'!$AR80</f>
        <v>M.Hanna</v>
      </c>
      <c r="AS80" s="240" t="str">
        <f>'[6]Daily Roster'!$AS80</f>
        <v>V.Koo</v>
      </c>
      <c r="AT80" s="240" t="str">
        <f>'[6]Daily Roster'!$AT80</f>
        <v>qq</v>
      </c>
      <c r="AU80" s="240" t="str">
        <f>'[6]Daily Roster'!$AU80</f>
        <v>K.Chin</v>
      </c>
      <c r="AV80" s="240">
        <f>'[6]Daily Roster'!$AV80</f>
        <v>0</v>
      </c>
      <c r="AW80" s="240">
        <f>'[6]Daily Roster'!$AW80</f>
        <v>0</v>
      </c>
      <c r="AX80" s="240">
        <f>'[6]Daily Roster'!$AX80</f>
        <v>0</v>
      </c>
      <c r="AY80" s="240">
        <f>'[6]Daily Roster'!$AY80</f>
        <v>0</v>
      </c>
      <c r="AZ80" s="240">
        <f>'[6]Daily Roster'!$AZ80</f>
        <v>0</v>
      </c>
      <c r="BA80" s="240">
        <f>'[6]Daily Roster'!$BA80</f>
        <v>0</v>
      </c>
      <c r="BB80" s="240">
        <f>'[6]Daily Roster'!$BB80</f>
        <v>0</v>
      </c>
      <c r="BC80" s="240">
        <f>'[6]Daily Roster'!$BC80</f>
        <v>0</v>
      </c>
      <c r="BD80" s="240">
        <f>'[6]Daily Roster'!$BD80</f>
        <v>0</v>
      </c>
      <c r="BE80" s="240">
        <f>'[6]Daily Roster'!$BE80</f>
        <v>0</v>
      </c>
      <c r="BF80" s="240">
        <f>'[6]Daily Roster'!$BF80</f>
        <v>0</v>
      </c>
      <c r="BG80" s="240">
        <f>'[6]Daily Roster'!$BG80</f>
        <v>0</v>
      </c>
      <c r="BH80" s="240">
        <f>'[6]Daily Roster'!$BH80</f>
        <v>0</v>
      </c>
    </row>
    <row r="81" spans="1:60" s="5" customFormat="1" x14ac:dyDescent="0.3">
      <c r="A81" s="141">
        <v>43577</v>
      </c>
      <c r="B81" s="142" t="s">
        <v>1</v>
      </c>
      <c r="C81" s="143" t="str">
        <f>'[6]Daily Roster'!$C81</f>
        <v>public holiday</v>
      </c>
      <c r="D81" s="143" t="str">
        <f>'[6]Daily Roster'!$D81</f>
        <v>public holiday</v>
      </c>
      <c r="E81" s="143">
        <f>'[6]Daily Roster'!$E81</f>
        <v>0</v>
      </c>
      <c r="F81" s="143" t="str">
        <f>'[6]Daily Roster'!$F81</f>
        <v>Public holiday</v>
      </c>
      <c r="G81" s="143" t="str">
        <f>'[6]Daily Roster'!$G81</f>
        <v>Public Holiday</v>
      </c>
      <c r="H81" s="143">
        <f>'[6]Daily Roster'!$H81</f>
        <v>0</v>
      </c>
      <c r="I81" s="143">
        <f>'[6]Daily Roster'!$I81</f>
        <v>0</v>
      </c>
      <c r="J81" s="143">
        <f>'[6]Daily Roster'!$J81</f>
        <v>0</v>
      </c>
      <c r="K81" s="143">
        <f>'[6]Daily Roster'!$K81</f>
        <v>0</v>
      </c>
      <c r="L81" s="143" t="str">
        <f>'[6]Daily Roster'!$L81</f>
        <v>Public Holiday</v>
      </c>
      <c r="M81" s="143">
        <f>'[6]Daily Roster'!$M81</f>
        <v>0</v>
      </c>
      <c r="N81" s="143">
        <f>'[6]Daily Roster'!$N81</f>
        <v>0</v>
      </c>
      <c r="O81" s="143" t="str">
        <f>'[6]Daily Roster'!$O81</f>
        <v>qq</v>
      </c>
      <c r="P81" s="143">
        <f>'[6]Daily Roster'!$P81</f>
        <v>0</v>
      </c>
      <c r="Q81" s="143" t="str">
        <f>'[6]Daily Roster'!$Q81</f>
        <v>qq</v>
      </c>
      <c r="R81" s="143" t="str">
        <f>'[6]Daily Roster'!$R81</f>
        <v>qq</v>
      </c>
      <c r="S81" s="143" t="str">
        <f>'[6]Daily Roster'!$S81</f>
        <v>qq</v>
      </c>
      <c r="T81" s="143" t="str">
        <f>'[6]Daily Roster'!$T81</f>
        <v>qq</v>
      </c>
      <c r="U81" s="143" t="str">
        <f>'[6]Daily Roster'!$U81</f>
        <v>QQ</v>
      </c>
      <c r="V81" s="143" t="str">
        <f>'[6]Daily Roster'!$V81</f>
        <v>qq</v>
      </c>
      <c r="W81" s="143" t="str">
        <f>'[6]Daily Roster'!$W81</f>
        <v>qq</v>
      </c>
      <c r="X81" s="143" t="str">
        <f>'[6]Daily Roster'!$X81</f>
        <v>qq</v>
      </c>
      <c r="Y81" s="143" t="str">
        <f>'[6]Daily Roster'!$Y81</f>
        <v>L.Janson</v>
      </c>
      <c r="Z81" s="143" t="str">
        <f>'[6]Daily Roster'!$Z81</f>
        <v>J.Hunter</v>
      </c>
      <c r="AA81" s="143" t="str">
        <f>'[6]Daily Roster'!$AA81</f>
        <v>C.McAvaney</v>
      </c>
      <c r="AB81" s="143" t="str">
        <f>'[6]Daily Roster'!$AB81</f>
        <v>C.Vosk</v>
      </c>
      <c r="AC81" s="143" t="str">
        <f>'[6]Daily Roster'!$AC81</f>
        <v>K.Chin</v>
      </c>
      <c r="AD81" s="143" t="str">
        <f>'[6]Daily Roster'!$AD81</f>
        <v>A.Chen</v>
      </c>
      <c r="AE81" s="143" t="str">
        <f>'[6]Daily Roster'!$AE81</f>
        <v>Wendy</v>
      </c>
      <c r="AF81" s="143" t="str">
        <f>'[6]Daily Roster'!$AF81</f>
        <v>Stuart</v>
      </c>
      <c r="AG81" s="143" t="str">
        <f>'[6]Daily Roster'!$AG81</f>
        <v>Clark</v>
      </c>
      <c r="AH81" s="143" t="str">
        <f>'[6]Daily Roster'!$AH81</f>
        <v>T.Vo</v>
      </c>
      <c r="AI81" s="143" t="str">
        <f>'[6]Daily Roster'!$AI81</f>
        <v>Vineeth</v>
      </c>
      <c r="AJ81" s="241" t="str">
        <f>'[6]Daily Roster'!$AJ81</f>
        <v>Kathy</v>
      </c>
      <c r="AK81" s="241" t="str">
        <f>'[6]Daily Roster'!$AK81</f>
        <v>Soty</v>
      </c>
      <c r="AL81" s="241" t="str">
        <f>'[6]Daily Roster'!$AL81</f>
        <v>Paree</v>
      </c>
      <c r="AM81" s="240" t="str">
        <f>'[6]Daily Roster'!$AM81</f>
        <v>Angelene</v>
      </c>
      <c r="AN81" s="240" t="str">
        <f>'[6]Daily Roster'!$AN81</f>
        <v>Tess</v>
      </c>
      <c r="AO81" s="240" t="str">
        <f>'[6]Daily Roster'!$AO81</f>
        <v>Daisy</v>
      </c>
      <c r="AP81" s="240" t="str">
        <f>'[6]Daily Roster'!$AP81</f>
        <v>Sophia</v>
      </c>
      <c r="AQ81" s="240" t="str">
        <f>'[6]Daily Roster'!$AQ81</f>
        <v>S.McPhee</v>
      </c>
      <c r="AR81" s="240" t="str">
        <f>'[6]Daily Roster'!$AR81</f>
        <v>M.Hanna</v>
      </c>
      <c r="AS81" s="240" t="str">
        <f>'[6]Daily Roster'!$AS81</f>
        <v>V.Koo</v>
      </c>
      <c r="AT81" s="240" t="str">
        <f>'[6]Daily Roster'!$AT81</f>
        <v>All Interns</v>
      </c>
      <c r="AU81" s="240">
        <f>'[6]Daily Roster'!$AU81</f>
        <v>0</v>
      </c>
      <c r="AV81" s="240">
        <f>'[6]Daily Roster'!$AV81</f>
        <v>0</v>
      </c>
      <c r="AW81" s="240" t="str">
        <f>'[6]Daily Roster'!$AW81</f>
        <v>Helen</v>
      </c>
      <c r="AX81" s="240">
        <f>'[6]Daily Roster'!$AX81</f>
        <v>0</v>
      </c>
      <c r="AY81" s="240">
        <f>'[6]Daily Roster'!$AY81</f>
        <v>0</v>
      </c>
      <c r="AZ81" s="240">
        <f>'[6]Daily Roster'!$AZ81</f>
        <v>0</v>
      </c>
      <c r="BA81" s="240">
        <f>'[6]Daily Roster'!$BA81</f>
        <v>0</v>
      </c>
      <c r="BB81" s="240">
        <f>'[6]Daily Roster'!$BB81</f>
        <v>0</v>
      </c>
      <c r="BC81" s="240">
        <f>'[6]Daily Roster'!$BC81</f>
        <v>0</v>
      </c>
      <c r="BD81" s="240">
        <f>'[6]Daily Roster'!$BD81</f>
        <v>0</v>
      </c>
      <c r="BE81" s="240">
        <f>'[6]Daily Roster'!$BE81</f>
        <v>0</v>
      </c>
      <c r="BF81" s="240">
        <f>'[6]Daily Roster'!$BF81</f>
        <v>0</v>
      </c>
      <c r="BG81" s="240">
        <f>'[6]Daily Roster'!$BG81</f>
        <v>0</v>
      </c>
      <c r="BH81" s="240">
        <f>'[6]Daily Roster'!$BH81</f>
        <v>0</v>
      </c>
    </row>
    <row r="82" spans="1:60" s="5" customFormat="1" x14ac:dyDescent="0.3">
      <c r="A82" s="141">
        <v>43578</v>
      </c>
      <c r="B82" s="142" t="s">
        <v>2</v>
      </c>
      <c r="C82" s="143" t="str">
        <f>'[6]Daily Roster'!$C82</f>
        <v>J.Kao (?)</v>
      </c>
      <c r="D82" s="143" t="str">
        <f>'[6]Daily Roster'!$D82</f>
        <v>blocked</v>
      </c>
      <c r="E82" s="143" t="str">
        <f>'[6]Daily Roster'!$E82</f>
        <v>K.Fildes</v>
      </c>
      <c r="F82" s="143" t="str">
        <f>'[6]Daily Roster'!$F82</f>
        <v>blocked</v>
      </c>
      <c r="G82" s="143" t="str">
        <f>'[6]Daily Roster'!$G82</f>
        <v>blocked</v>
      </c>
      <c r="H82" s="143">
        <f>'[6]Daily Roster'!$H82</f>
        <v>0</v>
      </c>
      <c r="I82" s="143" t="str">
        <f>'[6]Daily Roster'!$I82</f>
        <v>Adil/ Angelene (per SS)</v>
      </c>
      <c r="J82" s="143" t="str">
        <f>'[6]Daily Roster'!$J82</f>
        <v>Brindha</v>
      </c>
      <c r="K82" s="143">
        <f>'[6]Daily Roster'!$K82</f>
        <v>0</v>
      </c>
      <c r="L82" s="143" t="str">
        <f>'[6]Daily Roster'!$L82</f>
        <v>Vineeth/Nadi</v>
      </c>
      <c r="M82" s="143">
        <f>'[6]Daily Roster'!$M82</f>
        <v>0</v>
      </c>
      <c r="N82" s="143">
        <f>'[6]Daily Roster'!$N82</f>
        <v>0</v>
      </c>
      <c r="O82" s="143" t="str">
        <f>'[6]Daily Roster'!$O82</f>
        <v>qq</v>
      </c>
      <c r="P82" s="143">
        <f>'[6]Daily Roster'!$P82</f>
        <v>0</v>
      </c>
      <c r="Q82" s="143" t="str">
        <f>'[6]Daily Roster'!$Q82</f>
        <v>QQ</v>
      </c>
      <c r="R82" s="143" t="str">
        <f>'[6]Daily Roster'!$R82</f>
        <v>qq</v>
      </c>
      <c r="S82" s="143" t="str">
        <f>'[6]Daily Roster'!$S82</f>
        <v>qq</v>
      </c>
      <c r="T82" s="143" t="str">
        <f>'[6]Daily Roster'!$T82</f>
        <v>qq</v>
      </c>
      <c r="U82" s="143" t="str">
        <f>'[6]Daily Roster'!$U82</f>
        <v>QQ</v>
      </c>
      <c r="V82" s="143" t="str">
        <f>'[6]Daily Roster'!$V82</f>
        <v>qq</v>
      </c>
      <c r="W82" s="143" t="str">
        <f>'[6]Daily Roster'!$W82</f>
        <v>qq</v>
      </c>
      <c r="X82" s="143" t="str">
        <f>'[6]Daily Roster'!$X82</f>
        <v>qq</v>
      </c>
      <c r="Y82" s="143" t="str">
        <f>'[6]Daily Roster'!$Y82</f>
        <v>qq</v>
      </c>
      <c r="Z82" s="143" t="str">
        <f>'[6]Daily Roster'!$Z82</f>
        <v>qq</v>
      </c>
      <c r="AA82" s="143" t="str">
        <f>'[6]Daily Roster'!$AA82</f>
        <v>qq</v>
      </c>
      <c r="AB82" s="143" t="str">
        <f>'[6]Daily Roster'!$AB82</f>
        <v>C.Vosk</v>
      </c>
      <c r="AC82" s="143" t="str">
        <f>'[6]Daily Roster'!$AC82</f>
        <v>K.Chin</v>
      </c>
      <c r="AD82" s="143" t="str">
        <f>'[6]Daily Roster'!$AD82</f>
        <v>A.Chen</v>
      </c>
      <c r="AE82" s="143" t="str">
        <f>'[6]Daily Roster'!$AE82</f>
        <v>Wendy</v>
      </c>
      <c r="AF82" s="143" t="str">
        <f>'[6]Daily Roster'!$AF82</f>
        <v>qq</v>
      </c>
      <c r="AG82" s="143" t="str">
        <f>'[6]Daily Roster'!$AG82</f>
        <v>Clark</v>
      </c>
      <c r="AH82" s="143" t="str">
        <f>'[6]Daily Roster'!$AH82</f>
        <v>T.Vo</v>
      </c>
      <c r="AI82" s="143" t="str">
        <f>'[6]Daily Roster'!$AI82</f>
        <v>Eugene</v>
      </c>
      <c r="AJ82" s="241" t="str">
        <f>'[6]Daily Roster'!$AJ82</f>
        <v>Kathy</v>
      </c>
      <c r="AK82" s="241" t="str">
        <f>'[6]Daily Roster'!$AK82</f>
        <v>qq</v>
      </c>
      <c r="AL82" s="241" t="str">
        <f>'[6]Daily Roster'!$AL82</f>
        <v>qq</v>
      </c>
      <c r="AM82" s="240" t="str">
        <f>'[6]Daily Roster'!$AM82</f>
        <v>qq</v>
      </c>
      <c r="AN82" s="240" t="str">
        <f>'[6]Daily Roster'!$AN82</f>
        <v>Tess</v>
      </c>
      <c r="AO82" s="240" t="str">
        <f>'[6]Daily Roster'!$AO82</f>
        <v>Daisy</v>
      </c>
      <c r="AP82" s="240" t="str">
        <f>'[6]Daily Roster'!$AP82</f>
        <v>Sophia</v>
      </c>
      <c r="AQ82" s="240" t="str">
        <f>'[6]Daily Roster'!$AQ82</f>
        <v>S.McPhee</v>
      </c>
      <c r="AR82" s="240" t="str">
        <f>'[6]Daily Roster'!$AR82</f>
        <v>qq</v>
      </c>
      <c r="AS82" s="240" t="str">
        <f>'[6]Daily Roster'!$AS82</f>
        <v>V.Koo</v>
      </c>
      <c r="AT82" s="240" t="str">
        <f>'[6]Daily Roster'!$AT82</f>
        <v>All Interns</v>
      </c>
      <c r="AU82" s="240" t="str">
        <f>'[6]Daily Roster'!$AU82</f>
        <v>Monique</v>
      </c>
      <c r="AV82" s="240">
        <f>'[6]Daily Roster'!$AV82</f>
        <v>0</v>
      </c>
      <c r="AW82" s="240" t="str">
        <f>'[6]Daily Roster'!$AW82</f>
        <v>Helen</v>
      </c>
      <c r="AX82" s="240">
        <f>'[6]Daily Roster'!$AX82</f>
        <v>0</v>
      </c>
      <c r="AY82" s="240">
        <f>'[6]Daily Roster'!$AY82</f>
        <v>0</v>
      </c>
      <c r="AZ82" s="240">
        <f>'[6]Daily Roster'!$AZ82</f>
        <v>0</v>
      </c>
      <c r="BA82" s="240">
        <f>'[6]Daily Roster'!$BA82</f>
        <v>0</v>
      </c>
      <c r="BB82" s="240">
        <f>'[6]Daily Roster'!$BB82</f>
        <v>0</v>
      </c>
      <c r="BC82" s="240">
        <f>'[6]Daily Roster'!$BC82</f>
        <v>0</v>
      </c>
      <c r="BD82" s="240">
        <f>'[6]Daily Roster'!$BD82</f>
        <v>0</v>
      </c>
      <c r="BE82" s="240">
        <f>'[6]Daily Roster'!$BE82</f>
        <v>0</v>
      </c>
      <c r="BF82" s="240">
        <f>'[6]Daily Roster'!$BF82</f>
        <v>0</v>
      </c>
      <c r="BG82" s="240">
        <f>'[6]Daily Roster'!$BG82</f>
        <v>0</v>
      </c>
      <c r="BH82" s="240">
        <f>'[6]Daily Roster'!$BH82</f>
        <v>0</v>
      </c>
    </row>
    <row r="83" spans="1:60" s="5" customFormat="1" x14ac:dyDescent="0.3">
      <c r="A83" s="141">
        <v>43579</v>
      </c>
      <c r="B83" s="142" t="s">
        <v>3</v>
      </c>
      <c r="C83" s="143" t="str">
        <f>'[6]Daily Roster'!$C83</f>
        <v>J.Kao (?)</v>
      </c>
      <c r="D83" s="143" t="str">
        <f>'[6]Daily Roster'!$D83</f>
        <v>blocked</v>
      </c>
      <c r="E83" s="143" t="str">
        <f>'[6]Daily Roster'!$E83</f>
        <v>John</v>
      </c>
      <c r="F83" s="143" t="str">
        <f>'[6]Daily Roster'!$F83</f>
        <v>blocked</v>
      </c>
      <c r="G83" s="143" t="str">
        <f>'[6]Daily Roster'!$G83</f>
        <v>Mark</v>
      </c>
      <c r="H83" s="143">
        <f>'[6]Daily Roster'!$H83</f>
        <v>0</v>
      </c>
      <c r="I83" s="143" t="str">
        <f>'[6]Daily Roster'!$I83</f>
        <v>Adil/ Angelene (per SS)</v>
      </c>
      <c r="J83" s="143" t="str">
        <f>'[6]Daily Roster'!$J83</f>
        <v>Brindha</v>
      </c>
      <c r="K83" s="143">
        <f>'[6]Daily Roster'!$K83</f>
        <v>0</v>
      </c>
      <c r="L83" s="143" t="str">
        <f>'[6]Daily Roster'!$L83</f>
        <v>J.Drummond</v>
      </c>
      <c r="M83" s="143">
        <f>'[6]Daily Roster'!$M83</f>
        <v>0</v>
      </c>
      <c r="N83" s="143">
        <f>'[6]Daily Roster'!$N83</f>
        <v>0</v>
      </c>
      <c r="O83" s="143" t="str">
        <f>'[6]Daily Roster'!$O83</f>
        <v>V.Mai</v>
      </c>
      <c r="P83" s="143">
        <f>'[6]Daily Roster'!$P83</f>
        <v>0</v>
      </c>
      <c r="Q83" s="143" t="str">
        <f>'[6]Daily Roster'!$Q83</f>
        <v>qq</v>
      </c>
      <c r="R83" s="143" t="str">
        <f>'[6]Daily Roster'!$R83</f>
        <v>qq</v>
      </c>
      <c r="S83" s="143" t="str">
        <f>'[6]Daily Roster'!$S83</f>
        <v>qq</v>
      </c>
      <c r="T83" s="143" t="str">
        <f>'[6]Daily Roster'!$T83</f>
        <v>qq</v>
      </c>
      <c r="U83" s="143" t="str">
        <f>'[6]Daily Roster'!$U83</f>
        <v>QQ</v>
      </c>
      <c r="V83" s="143" t="str">
        <f>'[6]Daily Roster'!$V83</f>
        <v>qq</v>
      </c>
      <c r="W83" s="143" t="str">
        <f>'[6]Daily Roster'!$W83</f>
        <v>qq</v>
      </c>
      <c r="X83" s="143" t="str">
        <f>'[6]Daily Roster'!$X83</f>
        <v>qq</v>
      </c>
      <c r="Y83" s="143" t="str">
        <f>'[6]Daily Roster'!$Y83</f>
        <v>qq</v>
      </c>
      <c r="Z83" s="143" t="str">
        <f>'[6]Daily Roster'!$Z83</f>
        <v>qq</v>
      </c>
      <c r="AA83" s="143" t="str">
        <f>'[6]Daily Roster'!$AA83</f>
        <v>qq</v>
      </c>
      <c r="AB83" s="143" t="str">
        <f>'[6]Daily Roster'!$AB83</f>
        <v>C.Vosk</v>
      </c>
      <c r="AC83" s="143" t="str">
        <f>'[6]Daily Roster'!$AC83</f>
        <v>V.Hill</v>
      </c>
      <c r="AD83" s="143" t="str">
        <f>'[6]Daily Roster'!$AD83</f>
        <v>A.Chen</v>
      </c>
      <c r="AE83" s="143" t="str">
        <f>'[6]Daily Roster'!$AE83</f>
        <v>Wendy</v>
      </c>
      <c r="AF83" s="143" t="str">
        <f>'[6]Daily Roster'!$AF83</f>
        <v>qq</v>
      </c>
      <c r="AG83" s="143" t="str">
        <f>'[6]Daily Roster'!$AG83</f>
        <v>Clark</v>
      </c>
      <c r="AH83" s="143" t="str">
        <f>'[6]Daily Roster'!$AH83</f>
        <v>T.Vo</v>
      </c>
      <c r="AI83" s="143" t="str">
        <f>'[6]Daily Roster'!$AI83</f>
        <v>Eugene</v>
      </c>
      <c r="AJ83" s="241" t="str">
        <f>'[6]Daily Roster'!$AJ83</f>
        <v>qq</v>
      </c>
      <c r="AK83" s="241" t="str">
        <f>'[6]Daily Roster'!$AK83</f>
        <v>Soty</v>
      </c>
      <c r="AL83" s="241" t="str">
        <f>'[6]Daily Roster'!$AL83</f>
        <v>qq</v>
      </c>
      <c r="AM83" s="240" t="str">
        <f>'[6]Daily Roster'!$AM83</f>
        <v>qq</v>
      </c>
      <c r="AN83" s="240" t="str">
        <f>'[6]Daily Roster'!$AN83</f>
        <v>Tess</v>
      </c>
      <c r="AO83" s="240" t="str">
        <f>'[6]Daily Roster'!$AO83</f>
        <v>Daisy</v>
      </c>
      <c r="AP83" s="240" t="str">
        <f>'[6]Daily Roster'!$AP83</f>
        <v>Sophia</v>
      </c>
      <c r="AQ83" s="240" t="str">
        <f>'[6]Daily Roster'!$AQ83</f>
        <v>S.McPhee</v>
      </c>
      <c r="AR83" s="240" t="str">
        <f>'[6]Daily Roster'!$AR83</f>
        <v>qq</v>
      </c>
      <c r="AS83" s="240" t="str">
        <f>'[6]Daily Roster'!$AS83</f>
        <v>V.Koo</v>
      </c>
      <c r="AT83" s="240" t="str">
        <f>'[6]Daily Roster'!$AT83</f>
        <v>All Interns</v>
      </c>
      <c r="AU83" s="240" t="str">
        <f>'[6]Daily Roster'!$AU83</f>
        <v>Monique</v>
      </c>
      <c r="AV83" s="240">
        <f>'[6]Daily Roster'!$AV83</f>
        <v>0</v>
      </c>
      <c r="AW83" s="240" t="str">
        <f>'[6]Daily Roster'!$AW83</f>
        <v>Helen</v>
      </c>
      <c r="AX83" s="240">
        <f>'[6]Daily Roster'!$AX83</f>
        <v>0</v>
      </c>
      <c r="AY83" s="240">
        <f>'[6]Daily Roster'!$AY83</f>
        <v>0</v>
      </c>
      <c r="AZ83" s="240">
        <f>'[6]Daily Roster'!$AZ83</f>
        <v>0</v>
      </c>
      <c r="BA83" s="240">
        <f>'[6]Daily Roster'!$BA83</f>
        <v>0</v>
      </c>
      <c r="BB83" s="240">
        <f>'[6]Daily Roster'!$BB83</f>
        <v>0</v>
      </c>
      <c r="BC83" s="240">
        <f>'[6]Daily Roster'!$BC83</f>
        <v>0</v>
      </c>
      <c r="BD83" s="240">
        <f>'[6]Daily Roster'!$BD83</f>
        <v>0</v>
      </c>
      <c r="BE83" s="240">
        <f>'[6]Daily Roster'!$BE83</f>
        <v>0</v>
      </c>
      <c r="BF83" s="240">
        <f>'[6]Daily Roster'!$BF83</f>
        <v>0</v>
      </c>
      <c r="BG83" s="240">
        <f>'[6]Daily Roster'!$BG83</f>
        <v>0</v>
      </c>
      <c r="BH83" s="240">
        <f>'[6]Daily Roster'!$BH83</f>
        <v>0</v>
      </c>
    </row>
    <row r="84" spans="1:60" s="5" customFormat="1" x14ac:dyDescent="0.3">
      <c r="A84" s="141">
        <v>43580</v>
      </c>
      <c r="B84" s="142" t="s">
        <v>4</v>
      </c>
      <c r="C84" s="143" t="str">
        <f>'[6]Daily Roster'!$C84</f>
        <v>Public holiday</v>
      </c>
      <c r="D84" s="143" t="str">
        <f>'[6]Daily Roster'!$D84</f>
        <v>Public holiday</v>
      </c>
      <c r="E84" s="143" t="str">
        <f>'[6]Daily Roster'!$E84</f>
        <v>qq</v>
      </c>
      <c r="F84" s="143" t="str">
        <f>'[6]Daily Roster'!$F84</f>
        <v>public holiday</v>
      </c>
      <c r="G84" s="143" t="str">
        <f>'[6]Daily Roster'!$G84</f>
        <v>Public Holiday</v>
      </c>
      <c r="H84" s="143">
        <f>'[6]Daily Roster'!$H84</f>
        <v>0</v>
      </c>
      <c r="I84" s="143">
        <f>'[6]Daily Roster'!$I84</f>
        <v>0</v>
      </c>
      <c r="J84" s="143">
        <f>'[6]Daily Roster'!$J84</f>
        <v>0</v>
      </c>
      <c r="K84" s="143">
        <f>'[6]Daily Roster'!$K84</f>
        <v>0</v>
      </c>
      <c r="L84" s="143" t="str">
        <f>'[6]Daily Roster'!$L84</f>
        <v>Public Holiday</v>
      </c>
      <c r="M84" s="143">
        <f>'[6]Daily Roster'!$M84</f>
        <v>0</v>
      </c>
      <c r="N84" s="143">
        <f>'[6]Daily Roster'!$N84</f>
        <v>0</v>
      </c>
      <c r="O84" s="143" t="str">
        <f>'[6]Daily Roster'!$O84</f>
        <v>QQ</v>
      </c>
      <c r="P84" s="143">
        <f>'[6]Daily Roster'!$P84</f>
        <v>0</v>
      </c>
      <c r="Q84" s="143" t="str">
        <f>'[6]Daily Roster'!$Q84</f>
        <v>qq</v>
      </c>
      <c r="R84" s="143" t="str">
        <f>'[6]Daily Roster'!$R84</f>
        <v>qq</v>
      </c>
      <c r="S84" s="143" t="str">
        <f>'[6]Daily Roster'!$S84</f>
        <v>qq</v>
      </c>
      <c r="T84" s="143" t="str">
        <f>'[6]Daily Roster'!$T84</f>
        <v>qq</v>
      </c>
      <c r="U84" s="143" t="str">
        <f>'[6]Daily Roster'!$U84</f>
        <v>QQ</v>
      </c>
      <c r="V84" s="143" t="str">
        <f>'[6]Daily Roster'!$V84</f>
        <v>qq</v>
      </c>
      <c r="W84" s="143" t="str">
        <f>'[6]Daily Roster'!$W84</f>
        <v>qq</v>
      </c>
      <c r="X84" s="143" t="str">
        <f>'[6]Daily Roster'!$X84</f>
        <v>qq</v>
      </c>
      <c r="Y84" s="143" t="str">
        <f>'[6]Daily Roster'!$Y84</f>
        <v>qq</v>
      </c>
      <c r="Z84" s="143" t="str">
        <f>'[6]Daily Roster'!$Z84</f>
        <v>qq</v>
      </c>
      <c r="AA84" s="143" t="str">
        <f>'[6]Daily Roster'!$AA84</f>
        <v>qq</v>
      </c>
      <c r="AB84" s="143" t="str">
        <f>'[6]Daily Roster'!$AB84</f>
        <v>qq</v>
      </c>
      <c r="AC84" s="143" t="str">
        <f>'[6]Daily Roster'!$AC84</f>
        <v>V.Hill</v>
      </c>
      <c r="AD84" s="143" t="str">
        <f>'[6]Daily Roster'!$AD84</f>
        <v>A.Chen</v>
      </c>
      <c r="AE84" s="143" t="str">
        <f>'[6]Daily Roster'!$AE84</f>
        <v>Wendy</v>
      </c>
      <c r="AF84" s="143" t="str">
        <f>'[6]Daily Roster'!$AF84</f>
        <v>qq</v>
      </c>
      <c r="AG84" s="143" t="str">
        <f>'[6]Daily Roster'!$AG84</f>
        <v>Clark</v>
      </c>
      <c r="AH84" s="143" t="str">
        <f>'[6]Daily Roster'!$AH84</f>
        <v>T.Vo</v>
      </c>
      <c r="AI84" s="143" t="str">
        <f>'[6]Daily Roster'!$AI84</f>
        <v>Eugene</v>
      </c>
      <c r="AJ84" s="241" t="str">
        <f>'[6]Daily Roster'!$AJ84</f>
        <v>qq</v>
      </c>
      <c r="AK84" s="241" t="str">
        <f>'[6]Daily Roster'!$AK84</f>
        <v>qq</v>
      </c>
      <c r="AL84" s="241" t="str">
        <f>'[6]Daily Roster'!$AL84</f>
        <v>qq</v>
      </c>
      <c r="AM84" s="240" t="str">
        <f>'[6]Daily Roster'!$AM84</f>
        <v>qq</v>
      </c>
      <c r="AN84" s="240" t="str">
        <f>'[6]Daily Roster'!$AN84</f>
        <v>Tess</v>
      </c>
      <c r="AO84" s="240" t="str">
        <f>'[6]Daily Roster'!$AO84</f>
        <v>Daisy</v>
      </c>
      <c r="AP84" s="240" t="str">
        <f>'[6]Daily Roster'!$AP84</f>
        <v>Sophia</v>
      </c>
      <c r="AQ84" s="240" t="str">
        <f>'[6]Daily Roster'!$AQ84</f>
        <v>S.McPhee</v>
      </c>
      <c r="AR84" s="240" t="str">
        <f>'[6]Daily Roster'!$AR84</f>
        <v>qq</v>
      </c>
      <c r="AS84" s="240" t="str">
        <f>'[6]Daily Roster'!$AS84</f>
        <v>V.Koo</v>
      </c>
      <c r="AT84" s="240" t="str">
        <f>'[6]Daily Roster'!$AT84</f>
        <v>All Interns</v>
      </c>
      <c r="AU84" s="240">
        <f>'[6]Daily Roster'!$AU84</f>
        <v>0</v>
      </c>
      <c r="AV84" s="240">
        <f>'[6]Daily Roster'!$AV84</f>
        <v>0</v>
      </c>
      <c r="AW84" s="240" t="str">
        <f>'[6]Daily Roster'!$AW84</f>
        <v>Helen</v>
      </c>
      <c r="AX84" s="240">
        <f>'[6]Daily Roster'!$AX84</f>
        <v>0</v>
      </c>
      <c r="AY84" s="240">
        <f>'[6]Daily Roster'!$AY84</f>
        <v>0</v>
      </c>
      <c r="AZ84" s="240">
        <f>'[6]Daily Roster'!$AZ84</f>
        <v>0</v>
      </c>
      <c r="BA84" s="240">
        <f>'[6]Daily Roster'!$BA84</f>
        <v>0</v>
      </c>
      <c r="BB84" s="240">
        <f>'[6]Daily Roster'!$BB84</f>
        <v>0</v>
      </c>
      <c r="BC84" s="240">
        <f>'[6]Daily Roster'!$BC84</f>
        <v>0</v>
      </c>
      <c r="BD84" s="240">
        <f>'[6]Daily Roster'!$BD84</f>
        <v>0</v>
      </c>
      <c r="BE84" s="240">
        <f>'[6]Daily Roster'!$BE84</f>
        <v>0</v>
      </c>
      <c r="BF84" s="240">
        <f>'[6]Daily Roster'!$BF84</f>
        <v>0</v>
      </c>
      <c r="BG84" s="240">
        <f>'[6]Daily Roster'!$BG84</f>
        <v>0</v>
      </c>
      <c r="BH84" s="240">
        <f>'[6]Daily Roster'!$BH84</f>
        <v>0</v>
      </c>
    </row>
    <row r="85" spans="1:60" s="5" customFormat="1" x14ac:dyDescent="0.3">
      <c r="A85" s="141">
        <v>43581</v>
      </c>
      <c r="B85" s="142" t="s">
        <v>5</v>
      </c>
      <c r="C85" s="143" t="str">
        <f>'[6]Daily Roster'!$C85</f>
        <v>J.Kao (?)</v>
      </c>
      <c r="D85" s="143" t="str">
        <f>'[6]Daily Roster'!$D85</f>
        <v>blocked</v>
      </c>
      <c r="E85" s="143" t="str">
        <f>'[6]Daily Roster'!$E85</f>
        <v>April</v>
      </c>
      <c r="F85" s="143" t="str">
        <f>'[6]Daily Roster'!$F85</f>
        <v>Angela</v>
      </c>
      <c r="G85" s="143" t="str">
        <f>'[6]Daily Roster'!$G85</f>
        <v>Bianca</v>
      </c>
      <c r="H85" s="143">
        <f>'[6]Daily Roster'!$H85</f>
        <v>0</v>
      </c>
      <c r="I85" s="143" t="str">
        <f>'[6]Daily Roster'!$I85</f>
        <v>Adil/ Angelene (per SS)</v>
      </c>
      <c r="J85" s="143">
        <f>'[6]Daily Roster'!$J85</f>
        <v>0</v>
      </c>
      <c r="K85" s="143">
        <f>'[6]Daily Roster'!$K85</f>
        <v>0</v>
      </c>
      <c r="L85" s="143" t="str">
        <f>'[6]Daily Roster'!$L85</f>
        <v>blocked</v>
      </c>
      <c r="M85" s="143">
        <f>'[6]Daily Roster'!$M85</f>
        <v>0</v>
      </c>
      <c r="N85" s="143">
        <f>'[6]Daily Roster'!$N85</f>
        <v>0</v>
      </c>
      <c r="O85" s="143" t="str">
        <f>'[6]Daily Roster'!$O85</f>
        <v>Aseel</v>
      </c>
      <c r="P85" s="143">
        <f>'[6]Daily Roster'!$P85</f>
        <v>0</v>
      </c>
      <c r="Q85" s="143" t="str">
        <f>'[6]Daily Roster'!$Q85</f>
        <v>qq</v>
      </c>
      <c r="R85" s="143" t="str">
        <f>'[6]Daily Roster'!$R85</f>
        <v>qq</v>
      </c>
      <c r="S85" s="143" t="str">
        <f>'[6]Daily Roster'!$S85</f>
        <v>qq</v>
      </c>
      <c r="T85" s="143" t="str">
        <f>'[6]Daily Roster'!$T85</f>
        <v>qq</v>
      </c>
      <c r="U85" s="143" t="str">
        <f>'[6]Daily Roster'!$U85</f>
        <v>QQ</v>
      </c>
      <c r="V85" s="143" t="str">
        <f>'[6]Daily Roster'!$V85</f>
        <v>qq</v>
      </c>
      <c r="W85" s="143" t="str">
        <f>'[6]Daily Roster'!$W85</f>
        <v>qq</v>
      </c>
      <c r="X85" s="143" t="str">
        <f>'[6]Daily Roster'!$X85</f>
        <v>qq</v>
      </c>
      <c r="Y85" s="143" t="str">
        <f>'[6]Daily Roster'!$Y85</f>
        <v>qq</v>
      </c>
      <c r="Z85" s="143" t="str">
        <f>'[6]Daily Roster'!$Z85</f>
        <v>qq</v>
      </c>
      <c r="AA85" s="143" t="str">
        <f>'[6]Daily Roster'!$AA85</f>
        <v>qq</v>
      </c>
      <c r="AB85" s="143" t="str">
        <f>'[6]Daily Roster'!$AB85</f>
        <v>qq</v>
      </c>
      <c r="AC85" s="143" t="str">
        <f>'[6]Daily Roster'!$AC85</f>
        <v>V.Hill</v>
      </c>
      <c r="AD85" s="143" t="str">
        <f>'[6]Daily Roster'!$AD85</f>
        <v>A.Chen</v>
      </c>
      <c r="AE85" s="143" t="str">
        <f>'[6]Daily Roster'!$AE85</f>
        <v>Wendy</v>
      </c>
      <c r="AF85" s="143" t="str">
        <f>'[6]Daily Roster'!$AF85</f>
        <v>qq</v>
      </c>
      <c r="AG85" s="143" t="str">
        <f>'[6]Daily Roster'!$AG85</f>
        <v>Clark</v>
      </c>
      <c r="AH85" s="143" t="str">
        <f>'[6]Daily Roster'!$AH85</f>
        <v>T.Vo</v>
      </c>
      <c r="AI85" s="143" t="str">
        <f>'[6]Daily Roster'!$AI85</f>
        <v>Eugene</v>
      </c>
      <c r="AJ85" s="241" t="str">
        <f>'[6]Daily Roster'!$AJ85</f>
        <v>Kathy</v>
      </c>
      <c r="AK85" s="241" t="str">
        <f>'[6]Daily Roster'!$AK85</f>
        <v>qq</v>
      </c>
      <c r="AL85" s="241" t="str">
        <f>'[6]Daily Roster'!$AL85</f>
        <v>qq</v>
      </c>
      <c r="AM85" s="240" t="str">
        <f>'[6]Daily Roster'!$AM85</f>
        <v>qq</v>
      </c>
      <c r="AN85" s="240" t="str">
        <f>'[6]Daily Roster'!$AN85</f>
        <v>qq</v>
      </c>
      <c r="AO85" s="240" t="str">
        <f>'[6]Daily Roster'!$AO85</f>
        <v>Daisy</v>
      </c>
      <c r="AP85" s="240" t="str">
        <f>'[6]Daily Roster'!$AP85</f>
        <v>Sophia</v>
      </c>
      <c r="AQ85" s="240" t="str">
        <f>'[6]Daily Roster'!$AQ85</f>
        <v>S.McPhee</v>
      </c>
      <c r="AR85" s="240" t="str">
        <f>'[6]Daily Roster'!$AR85</f>
        <v>qq</v>
      </c>
      <c r="AS85" s="240" t="str">
        <f>'[6]Daily Roster'!$AS85</f>
        <v>V.Koo</v>
      </c>
      <c r="AT85" s="240" t="str">
        <f>'[6]Daily Roster'!$AT85</f>
        <v>All Interns</v>
      </c>
      <c r="AU85" s="240">
        <f>'[6]Daily Roster'!$AU85</f>
        <v>0</v>
      </c>
      <c r="AV85" s="240">
        <f>'[6]Daily Roster'!$AV85</f>
        <v>0</v>
      </c>
      <c r="AW85" s="240" t="str">
        <f>'[6]Daily Roster'!$AW85</f>
        <v>Helen</v>
      </c>
      <c r="AX85" s="240">
        <f>'[6]Daily Roster'!$AX85</f>
        <v>0</v>
      </c>
      <c r="AY85" s="240">
        <f>'[6]Daily Roster'!$AY85</f>
        <v>0</v>
      </c>
      <c r="AZ85" s="240">
        <f>'[6]Daily Roster'!$AZ85</f>
        <v>0</v>
      </c>
      <c r="BA85" s="240">
        <f>'[6]Daily Roster'!$BA85</f>
        <v>0</v>
      </c>
      <c r="BB85" s="240">
        <f>'[6]Daily Roster'!$BB85</f>
        <v>0</v>
      </c>
      <c r="BC85" s="240">
        <f>'[6]Daily Roster'!$BC85</f>
        <v>0</v>
      </c>
      <c r="BD85" s="240">
        <f>'[6]Daily Roster'!$BD85</f>
        <v>0</v>
      </c>
      <c r="BE85" s="240">
        <f>'[6]Daily Roster'!$BE85</f>
        <v>0</v>
      </c>
      <c r="BF85" s="240">
        <f>'[6]Daily Roster'!$BF85</f>
        <v>0</v>
      </c>
      <c r="BG85" s="240">
        <f>'[6]Daily Roster'!$BG85</f>
        <v>0</v>
      </c>
      <c r="BH85" s="240">
        <f>'[6]Daily Roster'!$BH85</f>
        <v>0</v>
      </c>
    </row>
    <row r="86" spans="1:60" s="5" customFormat="1" x14ac:dyDescent="0.3">
      <c r="A86" s="141">
        <v>43584</v>
      </c>
      <c r="B86" s="142" t="s">
        <v>1</v>
      </c>
      <c r="C86" s="143">
        <f>'[6]Daily Roster'!$C86</f>
        <v>0</v>
      </c>
      <c r="D86" s="143" t="str">
        <f>'[6]Daily Roster'!$D86</f>
        <v>Amelia</v>
      </c>
      <c r="E86" s="143" t="str">
        <f>'[6]Daily Roster'!$E86</f>
        <v>A.Alex</v>
      </c>
      <c r="F86" s="143">
        <f>'[6]Daily Roster'!$F86</f>
        <v>0</v>
      </c>
      <c r="G86" s="143" t="str">
        <f>'[6]Daily Roster'!$G86</f>
        <v>qq</v>
      </c>
      <c r="H86" s="143">
        <f>'[6]Daily Roster'!$H86</f>
        <v>0</v>
      </c>
      <c r="I86" s="143" t="str">
        <f>'[6]Daily Roster'!$I86</f>
        <v xml:space="preserve"> </v>
      </c>
      <c r="J86" s="143">
        <f>'[6]Daily Roster'!$J86</f>
        <v>0</v>
      </c>
      <c r="K86" s="143">
        <f>'[6]Daily Roster'!$K86</f>
        <v>0</v>
      </c>
      <c r="L86" s="143">
        <f>'[6]Daily Roster'!$L86</f>
        <v>0</v>
      </c>
      <c r="M86" s="143">
        <f>'[6]Daily Roster'!$M86</f>
        <v>0</v>
      </c>
      <c r="N86" s="143">
        <f>'[6]Daily Roster'!$N86</f>
        <v>0</v>
      </c>
      <c r="O86" s="143" t="str">
        <f>'[6]Daily Roster'!$O86</f>
        <v>qq</v>
      </c>
      <c r="P86" s="143">
        <f>'[6]Daily Roster'!$P86</f>
        <v>0</v>
      </c>
      <c r="Q86" s="143" t="str">
        <f>'[6]Daily Roster'!$Q86</f>
        <v>Thao</v>
      </c>
      <c r="R86" s="143" t="str">
        <f>'[6]Daily Roster'!$R86</f>
        <v>Idile</v>
      </c>
      <c r="S86" s="143" t="str">
        <f>'[6]Daily Roster'!$S86</f>
        <v>Jonathan</v>
      </c>
      <c r="T86" s="143" t="str">
        <f>'[6]Daily Roster'!$T86</f>
        <v>Tinh</v>
      </c>
      <c r="U86" s="143" t="str">
        <f>'[6]Daily Roster'!$U86</f>
        <v>Jesslyn</v>
      </c>
      <c r="V86" s="143" t="str">
        <f>'[6]Daily Roster'!$V86</f>
        <v>qq</v>
      </c>
      <c r="W86" s="143" t="str">
        <f>'[6]Daily Roster'!$W86</f>
        <v>qq</v>
      </c>
      <c r="X86" s="143" t="str">
        <f>'[6]Daily Roster'!$X86</f>
        <v>qq</v>
      </c>
      <c r="Y86" s="143" t="str">
        <f>'[6]Daily Roster'!$Y86</f>
        <v>Angela</v>
      </c>
      <c r="Z86" s="143" t="str">
        <f>'[6]Daily Roster'!$Z86</f>
        <v>Noor</v>
      </c>
      <c r="AA86" s="143" t="str">
        <f>'[6]Daily Roster'!$AA86</f>
        <v>Tatyana</v>
      </c>
      <c r="AB86" s="143" t="str">
        <f>'[6]Daily Roster'!$AB86</f>
        <v>Adil</v>
      </c>
      <c r="AC86" s="143" t="str">
        <f>'[6]Daily Roster'!$AC86</f>
        <v>V.Hill</v>
      </c>
      <c r="AD86" s="143" t="str">
        <f>'[6]Daily Roster'!$AD86</f>
        <v>Angelica</v>
      </c>
      <c r="AE86" s="143" t="str">
        <f>'[6]Daily Roster'!$AE86</f>
        <v>qq</v>
      </c>
      <c r="AF86" s="143" t="str">
        <f>'[6]Daily Roster'!$AF86</f>
        <v>qq</v>
      </c>
      <c r="AG86" s="143" t="str">
        <f>'[6]Daily Roster'!$AG86</f>
        <v>Clark</v>
      </c>
      <c r="AH86" s="143" t="str">
        <f>'[6]Daily Roster'!$AH86</f>
        <v>qq</v>
      </c>
      <c r="AI86" s="143" t="str">
        <f>'[6]Daily Roster'!$AI86</f>
        <v>qq</v>
      </c>
      <c r="AJ86" s="241" t="str">
        <f>'[6]Daily Roster'!$AJ86</f>
        <v>qq</v>
      </c>
      <c r="AK86" s="241" t="str">
        <f>'[6]Daily Roster'!$AK86</f>
        <v>qq</v>
      </c>
      <c r="AL86" s="241" t="str">
        <f>'[6]Daily Roster'!$AL86</f>
        <v>qq</v>
      </c>
      <c r="AM86" s="240" t="str">
        <f>'[6]Daily Roster'!$AM86</f>
        <v>qq</v>
      </c>
      <c r="AN86" s="240" t="str">
        <f>'[6]Daily Roster'!$AN86</f>
        <v>qq</v>
      </c>
      <c r="AO86" s="240" t="str">
        <f>'[6]Daily Roster'!$AO86</f>
        <v>qq</v>
      </c>
      <c r="AP86" s="240" t="str">
        <f>'[6]Daily Roster'!$AP86</f>
        <v>Sophia</v>
      </c>
      <c r="AQ86" s="240" t="str">
        <f>'[6]Daily Roster'!$AQ86</f>
        <v>qq</v>
      </c>
      <c r="AR86" s="240" t="str">
        <f>'[6]Daily Roster'!$AR86</f>
        <v>qq</v>
      </c>
      <c r="AS86" s="240" t="str">
        <f>'[6]Daily Roster'!$AS86</f>
        <v>V.Koo</v>
      </c>
      <c r="AT86" s="240" t="str">
        <f>'[6]Daily Roster'!$AT86</f>
        <v>qq</v>
      </c>
      <c r="AU86" s="240" t="str">
        <f>'[6]Daily Roster'!$AU86</f>
        <v>Kathy</v>
      </c>
      <c r="AV86" s="240">
        <f>'[6]Daily Roster'!$AV86</f>
        <v>0</v>
      </c>
      <c r="AW86" s="240" t="str">
        <f>'[6]Daily Roster'!$AW86</f>
        <v>Helen</v>
      </c>
      <c r="AX86" s="240">
        <f>'[6]Daily Roster'!$AX86</f>
        <v>0</v>
      </c>
      <c r="AY86" s="240">
        <f>'[6]Daily Roster'!$AY86</f>
        <v>0</v>
      </c>
      <c r="AZ86" s="240">
        <f>'[6]Daily Roster'!$AZ86</f>
        <v>0</v>
      </c>
      <c r="BA86" s="240">
        <f>'[6]Daily Roster'!$BA86</f>
        <v>0</v>
      </c>
      <c r="BB86" s="240">
        <f>'[6]Daily Roster'!$BB86</f>
        <v>0</v>
      </c>
      <c r="BC86" s="240">
        <f>'[6]Daily Roster'!$BC86</f>
        <v>0</v>
      </c>
      <c r="BD86" s="240">
        <f>'[6]Daily Roster'!$BD86</f>
        <v>0</v>
      </c>
      <c r="BE86" s="240">
        <f>'[6]Daily Roster'!$BE86</f>
        <v>0</v>
      </c>
      <c r="BF86" s="240">
        <f>'[6]Daily Roster'!$BF86</f>
        <v>0</v>
      </c>
      <c r="BG86" s="240">
        <f>'[6]Daily Roster'!$BG86</f>
        <v>0</v>
      </c>
      <c r="BH86" s="240">
        <f>'[6]Daily Roster'!$BH86</f>
        <v>0</v>
      </c>
    </row>
    <row r="87" spans="1:60" s="5" customFormat="1" x14ac:dyDescent="0.3">
      <c r="A87" s="141">
        <v>43585</v>
      </c>
      <c r="B87" s="142" t="s">
        <v>2</v>
      </c>
      <c r="C87" s="143">
        <f>'[6]Daily Roster'!$C87</f>
        <v>0</v>
      </c>
      <c r="D87" s="143" t="str">
        <f>'[6]Daily Roster'!$D87</f>
        <v>Amelia</v>
      </c>
      <c r="E87" s="143" t="str">
        <f>'[6]Daily Roster'!$E87</f>
        <v>Janki</v>
      </c>
      <c r="F87" s="143">
        <f>'[6]Daily Roster'!$F87</f>
        <v>0</v>
      </c>
      <c r="G87" s="143" t="str">
        <f>'[6]Daily Roster'!$G87</f>
        <v>Sam</v>
      </c>
      <c r="H87" s="143">
        <f>'[6]Daily Roster'!$H87</f>
        <v>0</v>
      </c>
      <c r="I87" s="143" t="str">
        <f>'[6]Daily Roster'!$I87</f>
        <v>Rodney(0.5 ADO)</v>
      </c>
      <c r="J87" s="143">
        <f>'[6]Daily Roster'!$J87</f>
        <v>0</v>
      </c>
      <c r="K87" s="143">
        <f>'[6]Daily Roster'!$K87</f>
        <v>0</v>
      </c>
      <c r="L87" s="143">
        <f>'[6]Daily Roster'!$L87</f>
        <v>0</v>
      </c>
      <c r="M87" s="143">
        <f>'[6]Daily Roster'!$M87</f>
        <v>0</v>
      </c>
      <c r="N87" s="143">
        <f>'[6]Daily Roster'!$N87</f>
        <v>0</v>
      </c>
      <c r="O87" s="143" t="str">
        <f>'[6]Daily Roster'!$O87</f>
        <v>qq</v>
      </c>
      <c r="P87" s="143">
        <f>'[6]Daily Roster'!$P87</f>
        <v>0</v>
      </c>
      <c r="Q87" s="143" t="str">
        <f>'[6]Daily Roster'!$Q87</f>
        <v>Jonathan</v>
      </c>
      <c r="R87" s="143" t="str">
        <f>'[6]Daily Roster'!$R87</f>
        <v>qq</v>
      </c>
      <c r="S87" s="143" t="str">
        <f>'[6]Daily Roster'!$S87</f>
        <v>Idile</v>
      </c>
      <c r="T87" s="143" t="str">
        <f>'[6]Daily Roster'!$T87</f>
        <v>Thao</v>
      </c>
      <c r="U87" s="143" t="str">
        <f>'[6]Daily Roster'!$U87</f>
        <v>QQ</v>
      </c>
      <c r="V87" s="143" t="str">
        <f>'[6]Daily Roster'!$V87</f>
        <v>Edward</v>
      </c>
      <c r="W87" s="143" t="str">
        <f>'[6]Daily Roster'!$W87</f>
        <v>qq</v>
      </c>
      <c r="X87" s="143" t="str">
        <f>'[6]Daily Roster'!$X87</f>
        <v>qq</v>
      </c>
      <c r="Y87" s="143" t="str">
        <f>'[6]Daily Roster'!$Y87</f>
        <v>Angela</v>
      </c>
      <c r="Z87" s="143" t="str">
        <f>'[6]Daily Roster'!$Z87</f>
        <v>Noor</v>
      </c>
      <c r="AA87" s="143" t="str">
        <f>'[6]Daily Roster'!$AA87</f>
        <v>Tatyana</v>
      </c>
      <c r="AB87" s="143" t="str">
        <f>'[6]Daily Roster'!$AB87</f>
        <v>Adil</v>
      </c>
      <c r="AC87" s="143" t="str">
        <f>'[6]Daily Roster'!$AC87</f>
        <v>qq</v>
      </c>
      <c r="AD87" s="143" t="str">
        <f>'[6]Daily Roster'!$AD87</f>
        <v>Angelica</v>
      </c>
      <c r="AE87" s="143" t="str">
        <f>'[6]Daily Roster'!$AE87</f>
        <v>qq</v>
      </c>
      <c r="AF87" s="143" t="str">
        <f>'[6]Daily Roster'!$AF87</f>
        <v>qq</v>
      </c>
      <c r="AG87" s="143" t="str">
        <f>'[6]Daily Roster'!$AG87</f>
        <v>Clark</v>
      </c>
      <c r="AH87" s="143" t="str">
        <f>'[6]Daily Roster'!$AH87</f>
        <v>qq</v>
      </c>
      <c r="AI87" s="143" t="str">
        <f>'[6]Daily Roster'!$AI87</f>
        <v>qq</v>
      </c>
      <c r="AJ87" s="241" t="str">
        <f>'[6]Daily Roster'!$AJ87</f>
        <v>qq</v>
      </c>
      <c r="AK87" s="241" t="str">
        <f>'[6]Daily Roster'!$AK87</f>
        <v>qq</v>
      </c>
      <c r="AL87" s="241" t="str">
        <f>'[6]Daily Roster'!$AL87</f>
        <v>qq</v>
      </c>
      <c r="AM87" s="240" t="str">
        <f>'[6]Daily Roster'!$AM87</f>
        <v>qq</v>
      </c>
      <c r="AN87" s="240" t="str">
        <f>'[6]Daily Roster'!$AN87</f>
        <v>qq</v>
      </c>
      <c r="AO87" s="240" t="str">
        <f>'[6]Daily Roster'!$AO87</f>
        <v>qq</v>
      </c>
      <c r="AP87" s="240" t="str">
        <f>'[6]Daily Roster'!$AP87</f>
        <v>Sophia</v>
      </c>
      <c r="AQ87" s="240" t="str">
        <f>'[6]Daily Roster'!$AQ87</f>
        <v>qq</v>
      </c>
      <c r="AR87" s="240" t="str">
        <f>'[6]Daily Roster'!$AR87</f>
        <v>qq</v>
      </c>
      <c r="AS87" s="240" t="str">
        <f>'[6]Daily Roster'!$AS87</f>
        <v>V.Koo</v>
      </c>
      <c r="AT87" s="240" t="str">
        <f>'[6]Daily Roster'!$AT87</f>
        <v>qq</v>
      </c>
      <c r="AU87" s="240" t="str">
        <f>'[6]Daily Roster'!$AU87</f>
        <v>Kathy</v>
      </c>
      <c r="AV87" s="240">
        <f>'[6]Daily Roster'!$AV87</f>
        <v>0</v>
      </c>
      <c r="AW87" s="240" t="str">
        <f>'[6]Daily Roster'!$AW87</f>
        <v>Helen</v>
      </c>
      <c r="AX87" s="240">
        <f>'[6]Daily Roster'!$AX87</f>
        <v>0</v>
      </c>
      <c r="AY87" s="240">
        <f>'[6]Daily Roster'!$AY87</f>
        <v>0</v>
      </c>
      <c r="AZ87" s="240">
        <f>'[6]Daily Roster'!$AZ87</f>
        <v>0</v>
      </c>
      <c r="BA87" s="240">
        <f>'[6]Daily Roster'!$BA87</f>
        <v>0</v>
      </c>
      <c r="BB87" s="240">
        <f>'[6]Daily Roster'!$BB87</f>
        <v>0</v>
      </c>
      <c r="BC87" s="240">
        <f>'[6]Daily Roster'!$BC87</f>
        <v>0</v>
      </c>
      <c r="BD87" s="240">
        <f>'[6]Daily Roster'!$BD87</f>
        <v>0</v>
      </c>
      <c r="BE87" s="240">
        <f>'[6]Daily Roster'!$BE87</f>
        <v>0</v>
      </c>
      <c r="BF87" s="240">
        <f>'[6]Daily Roster'!$BF87</f>
        <v>0</v>
      </c>
      <c r="BG87" s="240">
        <f>'[6]Daily Roster'!$BG87</f>
        <v>0</v>
      </c>
      <c r="BH87" s="240">
        <f>'[6]Daily Roster'!$BH87</f>
        <v>0</v>
      </c>
    </row>
    <row r="88" spans="1:60" s="5" customFormat="1" x14ac:dyDescent="0.3">
      <c r="A88" s="141">
        <v>43586</v>
      </c>
      <c r="B88" s="142" t="s">
        <v>3</v>
      </c>
      <c r="C88" s="143">
        <f>'[6]Daily Roster'!$C88</f>
        <v>0</v>
      </c>
      <c r="D88" s="143" t="str">
        <f>'[6]Daily Roster'!$D88</f>
        <v>Therese</v>
      </c>
      <c r="E88" s="143">
        <f>'[6]Daily Roster'!$E88</f>
        <v>0</v>
      </c>
      <c r="F88" s="143">
        <f>'[6]Daily Roster'!$F88</f>
        <v>0</v>
      </c>
      <c r="G88" s="143" t="str">
        <f>'[6]Daily Roster'!$G88</f>
        <v>Victoria</v>
      </c>
      <c r="H88" s="143">
        <f>'[6]Daily Roster'!$H88</f>
        <v>0</v>
      </c>
      <c r="I88" s="143" t="str">
        <f>'[6]Daily Roster'!$I88</f>
        <v>Dalia©</v>
      </c>
      <c r="J88" s="143">
        <f>'[6]Daily Roster'!$J88</f>
        <v>0</v>
      </c>
      <c r="K88" s="143">
        <f>'[6]Daily Roster'!$K88</f>
        <v>0</v>
      </c>
      <c r="L88" s="143">
        <f>'[6]Daily Roster'!$L88</f>
        <v>0</v>
      </c>
      <c r="M88" s="143">
        <f>'[6]Daily Roster'!$M88</f>
        <v>0</v>
      </c>
      <c r="N88" s="143">
        <f>'[6]Daily Roster'!$N88</f>
        <v>0</v>
      </c>
      <c r="O88" s="143" t="str">
        <f>'[6]Daily Roster'!$O88</f>
        <v>qq</v>
      </c>
      <c r="P88" s="143">
        <f>'[6]Daily Roster'!$P88</f>
        <v>0</v>
      </c>
      <c r="Q88" s="143" t="str">
        <f>'[6]Daily Roster'!$Q88</f>
        <v>V.Le</v>
      </c>
      <c r="R88" s="143" t="str">
        <f>'[6]Daily Roster'!$R88</f>
        <v>Edward</v>
      </c>
      <c r="S88" s="143" t="str">
        <f>'[6]Daily Roster'!$S88</f>
        <v>qq</v>
      </c>
      <c r="T88" s="143" t="str">
        <f>'[6]Daily Roster'!$T88</f>
        <v>qq</v>
      </c>
      <c r="U88" s="143" t="str">
        <f>'[6]Daily Roster'!$U88</f>
        <v>QQ</v>
      </c>
      <c r="V88" s="143" t="str">
        <f>'[6]Daily Roster'!$V88</f>
        <v>qq</v>
      </c>
      <c r="W88" s="143" t="str">
        <f>'[6]Daily Roster'!$W88</f>
        <v>qq</v>
      </c>
      <c r="X88" s="143" t="str">
        <f>'[6]Daily Roster'!$X88</f>
        <v>qq</v>
      </c>
      <c r="Y88" s="143" t="str">
        <f>'[6]Daily Roster'!$Y88</f>
        <v>Angela</v>
      </c>
      <c r="Z88" s="143" t="str">
        <f>'[6]Daily Roster'!$Z88</f>
        <v>Noor</v>
      </c>
      <c r="AA88" s="143" t="str">
        <f>'[6]Daily Roster'!$AA88</f>
        <v>Tatyana</v>
      </c>
      <c r="AB88" s="143" t="str">
        <f>'[6]Daily Roster'!$AB88</f>
        <v>Adil</v>
      </c>
      <c r="AC88" s="143" t="str">
        <f>'[6]Daily Roster'!$AC88</f>
        <v>qq</v>
      </c>
      <c r="AD88" s="143" t="str">
        <f>'[6]Daily Roster'!$AD88</f>
        <v>Angelica</v>
      </c>
      <c r="AE88" s="143" t="str">
        <f>'[6]Daily Roster'!$AE88</f>
        <v>qq</v>
      </c>
      <c r="AF88" s="143" t="str">
        <f>'[6]Daily Roster'!$AF88</f>
        <v>qq</v>
      </c>
      <c r="AG88" s="143" t="str">
        <f>'[6]Daily Roster'!$AG88</f>
        <v>Clark</v>
      </c>
      <c r="AH88" s="143" t="str">
        <f>'[6]Daily Roster'!$AH88</f>
        <v>qq</v>
      </c>
      <c r="AI88" s="143" t="str">
        <f>'[6]Daily Roster'!$AI88</f>
        <v>qq</v>
      </c>
      <c r="AJ88" s="241" t="str">
        <f>'[6]Daily Roster'!$AJ88</f>
        <v>qq</v>
      </c>
      <c r="AK88" s="241" t="str">
        <f>'[6]Daily Roster'!$AK88</f>
        <v>qq</v>
      </c>
      <c r="AL88" s="241" t="str">
        <f>'[6]Daily Roster'!$AL88</f>
        <v>qq</v>
      </c>
      <c r="AM88" s="240" t="str">
        <f>'[6]Daily Roster'!$AM88</f>
        <v>qq</v>
      </c>
      <c r="AN88" s="240" t="str">
        <f>'[6]Daily Roster'!$AN88</f>
        <v>qq</v>
      </c>
      <c r="AO88" s="240" t="str">
        <f>'[6]Daily Roster'!$AO88</f>
        <v>qq</v>
      </c>
      <c r="AP88" s="240" t="str">
        <f>'[6]Daily Roster'!$AP88</f>
        <v>Sophia</v>
      </c>
      <c r="AQ88" s="240" t="str">
        <f>'[6]Daily Roster'!$AQ88</f>
        <v>qq</v>
      </c>
      <c r="AR88" s="240" t="str">
        <f>'[6]Daily Roster'!$AR88</f>
        <v>qq</v>
      </c>
      <c r="AS88" s="240" t="str">
        <f>'[6]Daily Roster'!$AS88</f>
        <v>V.Koo</v>
      </c>
      <c r="AT88" s="240" t="str">
        <f>'[6]Daily Roster'!$AT88</f>
        <v>qq</v>
      </c>
      <c r="AU88" s="240" t="str">
        <f>'[6]Daily Roster'!$AU88</f>
        <v>Kathy</v>
      </c>
      <c r="AV88" s="240">
        <f>'[6]Daily Roster'!$AV88</f>
        <v>0</v>
      </c>
      <c r="AW88" s="240" t="str">
        <f>'[6]Daily Roster'!$AW88</f>
        <v>Helen</v>
      </c>
      <c r="AX88" s="240">
        <f>'[6]Daily Roster'!$AX88</f>
        <v>0</v>
      </c>
      <c r="AY88" s="240">
        <f>'[6]Daily Roster'!$AY88</f>
        <v>0</v>
      </c>
      <c r="AZ88" s="240">
        <f>'[6]Daily Roster'!$AZ88</f>
        <v>0</v>
      </c>
      <c r="BA88" s="240">
        <f>'[6]Daily Roster'!$BA88</f>
        <v>0</v>
      </c>
      <c r="BB88" s="240">
        <f>'[6]Daily Roster'!$BB88</f>
        <v>0</v>
      </c>
      <c r="BC88" s="240">
        <f>'[6]Daily Roster'!$BC88</f>
        <v>0</v>
      </c>
      <c r="BD88" s="240">
        <f>'[6]Daily Roster'!$BD88</f>
        <v>0</v>
      </c>
      <c r="BE88" s="240">
        <f>'[6]Daily Roster'!$BE88</f>
        <v>0</v>
      </c>
      <c r="BF88" s="240">
        <f>'[6]Daily Roster'!$BF88</f>
        <v>0</v>
      </c>
      <c r="BG88" s="240">
        <f>'[6]Daily Roster'!$BG88</f>
        <v>0</v>
      </c>
      <c r="BH88" s="240">
        <f>'[6]Daily Roster'!$BH88</f>
        <v>0</v>
      </c>
    </row>
    <row r="89" spans="1:60" s="5" customFormat="1" x14ac:dyDescent="0.3">
      <c r="A89" s="141">
        <v>43587</v>
      </c>
      <c r="B89" s="142" t="s">
        <v>4</v>
      </c>
      <c r="C89" s="143">
        <f>'[6]Daily Roster'!$C89</f>
        <v>0</v>
      </c>
      <c r="D89" s="143" t="str">
        <f>'[6]Daily Roster'!$D89</f>
        <v>T.Vo</v>
      </c>
      <c r="E89" s="143" t="str">
        <f>'[6]Daily Roster'!$E89</f>
        <v>April</v>
      </c>
      <c r="F89" s="143">
        <f>'[6]Daily Roster'!$F89</f>
        <v>0</v>
      </c>
      <c r="G89" s="143" t="str">
        <f>'[6]Daily Roster'!$G89</f>
        <v>qq</v>
      </c>
      <c r="H89" s="143">
        <f>'[6]Daily Roster'!$H89</f>
        <v>0</v>
      </c>
      <c r="I89" s="143" t="str">
        <f>'[6]Daily Roster'!$I89</f>
        <v>Angelene</v>
      </c>
      <c r="J89" s="143">
        <f>'[6]Daily Roster'!$J89</f>
        <v>0</v>
      </c>
      <c r="K89" s="143">
        <f>'[6]Daily Roster'!$K89</f>
        <v>0</v>
      </c>
      <c r="L89" s="143">
        <f>'[6]Daily Roster'!$L89</f>
        <v>0</v>
      </c>
      <c r="M89" s="143">
        <f>'[6]Daily Roster'!$M89</f>
        <v>0</v>
      </c>
      <c r="N89" s="143">
        <f>'[6]Daily Roster'!$N89</f>
        <v>0</v>
      </c>
      <c r="O89" s="143" t="str">
        <f>'[6]Daily Roster'!$O89</f>
        <v>M.Lu</v>
      </c>
      <c r="P89" s="143">
        <f>'[6]Daily Roster'!$P89</f>
        <v>0</v>
      </c>
      <c r="Q89" s="143" t="str">
        <f>'[6]Daily Roster'!$Q89</f>
        <v>qq</v>
      </c>
      <c r="R89" s="143" t="str">
        <f>'[6]Daily Roster'!$R89</f>
        <v>qq</v>
      </c>
      <c r="S89" s="143" t="str">
        <f>'[6]Daily Roster'!$S89</f>
        <v>qq</v>
      </c>
      <c r="T89" s="143" t="str">
        <f>'[6]Daily Roster'!$T89</f>
        <v>qq</v>
      </c>
      <c r="U89" s="143" t="str">
        <f>'[6]Daily Roster'!$U89</f>
        <v>QQ</v>
      </c>
      <c r="V89" s="143" t="str">
        <f>'[6]Daily Roster'!$V89</f>
        <v>qq</v>
      </c>
      <c r="W89" s="143" t="str">
        <f>'[6]Daily Roster'!$W89</f>
        <v>qq</v>
      </c>
      <c r="X89" s="143" t="str">
        <f>'[6]Daily Roster'!$X89</f>
        <v>qq</v>
      </c>
      <c r="Y89" s="143" t="str">
        <f>'[6]Daily Roster'!$Y89</f>
        <v>Angela</v>
      </c>
      <c r="Z89" s="143" t="str">
        <f>'[6]Daily Roster'!$Z89</f>
        <v>Noor</v>
      </c>
      <c r="AA89" s="143" t="str">
        <f>'[6]Daily Roster'!$AA89</f>
        <v>Tatyana</v>
      </c>
      <c r="AB89" s="143" t="str">
        <f>'[6]Daily Roster'!$AB89</f>
        <v>Adil</v>
      </c>
      <c r="AC89" s="143" t="str">
        <f>'[6]Daily Roster'!$AC89</f>
        <v>qq</v>
      </c>
      <c r="AD89" s="143" t="str">
        <f>'[6]Daily Roster'!$AD89</f>
        <v>Angelica</v>
      </c>
      <c r="AE89" s="143" t="str">
        <f>'[6]Daily Roster'!$AE89</f>
        <v>qq</v>
      </c>
      <c r="AF89" s="143" t="str">
        <f>'[6]Daily Roster'!$AF89</f>
        <v>qq</v>
      </c>
      <c r="AG89" s="143" t="str">
        <f>'[6]Daily Roster'!$AG89</f>
        <v>Clark</v>
      </c>
      <c r="AH89" s="143" t="str">
        <f>'[6]Daily Roster'!$AH89</f>
        <v>qq</v>
      </c>
      <c r="AI89" s="143" t="str">
        <f>'[6]Daily Roster'!$AI89</f>
        <v>qq</v>
      </c>
      <c r="AJ89" s="241" t="str">
        <f>'[6]Daily Roster'!$AJ89</f>
        <v>qq</v>
      </c>
      <c r="AK89" s="241" t="str">
        <f>'[6]Daily Roster'!$AK89</f>
        <v>qq</v>
      </c>
      <c r="AL89" s="241" t="str">
        <f>'[6]Daily Roster'!$AL89</f>
        <v>qq</v>
      </c>
      <c r="AM89" s="240" t="str">
        <f>'[6]Daily Roster'!$AM89</f>
        <v>qq</v>
      </c>
      <c r="AN89" s="240" t="str">
        <f>'[6]Daily Roster'!$AN89</f>
        <v>qq</v>
      </c>
      <c r="AO89" s="240" t="str">
        <f>'[6]Daily Roster'!$AO89</f>
        <v>qq</v>
      </c>
      <c r="AP89" s="240" t="str">
        <f>'[6]Daily Roster'!$AP89</f>
        <v>Sophia</v>
      </c>
      <c r="AQ89" s="240" t="str">
        <f>'[6]Daily Roster'!$AQ89</f>
        <v>qq</v>
      </c>
      <c r="AR89" s="240" t="str">
        <f>'[6]Daily Roster'!$AR89</f>
        <v>qq</v>
      </c>
      <c r="AS89" s="240" t="str">
        <f>'[6]Daily Roster'!$AS89</f>
        <v>V.Koo</v>
      </c>
      <c r="AT89" s="240" t="str">
        <f>'[6]Daily Roster'!$AT89</f>
        <v>qq</v>
      </c>
      <c r="AU89" s="240" t="str">
        <f>'[6]Daily Roster'!$AU89</f>
        <v>Kathy</v>
      </c>
      <c r="AV89" s="240">
        <f>'[6]Daily Roster'!$AV89</f>
        <v>0</v>
      </c>
      <c r="AW89" s="240" t="str">
        <f>'[6]Daily Roster'!$AW89</f>
        <v>Helen</v>
      </c>
      <c r="AX89" s="240">
        <f>'[6]Daily Roster'!$AX89</f>
        <v>0</v>
      </c>
      <c r="AY89" s="240">
        <f>'[6]Daily Roster'!$AY89</f>
        <v>0</v>
      </c>
      <c r="AZ89" s="240">
        <f>'[6]Daily Roster'!$AZ89</f>
        <v>0</v>
      </c>
      <c r="BA89" s="240">
        <f>'[6]Daily Roster'!$BA89</f>
        <v>0</v>
      </c>
      <c r="BB89" s="240">
        <f>'[6]Daily Roster'!$BB89</f>
        <v>0</v>
      </c>
      <c r="BC89" s="240">
        <f>'[6]Daily Roster'!$BC89</f>
        <v>0</v>
      </c>
      <c r="BD89" s="240">
        <f>'[6]Daily Roster'!$BD89</f>
        <v>0</v>
      </c>
      <c r="BE89" s="240">
        <f>'[6]Daily Roster'!$BE89</f>
        <v>0</v>
      </c>
      <c r="BF89" s="240">
        <f>'[6]Daily Roster'!$BF89</f>
        <v>0</v>
      </c>
      <c r="BG89" s="240">
        <f>'[6]Daily Roster'!$BG89</f>
        <v>0</v>
      </c>
      <c r="BH89" s="240">
        <f>'[6]Daily Roster'!$BH89</f>
        <v>0</v>
      </c>
    </row>
    <row r="90" spans="1:60" s="5" customFormat="1" x14ac:dyDescent="0.3">
      <c r="A90" s="141">
        <v>43588</v>
      </c>
      <c r="B90" s="142" t="s">
        <v>5</v>
      </c>
      <c r="C90" s="143">
        <f>'[6]Daily Roster'!$C90</f>
        <v>0</v>
      </c>
      <c r="D90" s="143" t="str">
        <f>'[6]Daily Roster'!$D90</f>
        <v>V.Mai*</v>
      </c>
      <c r="E90" s="143" t="str">
        <f>'[6]Daily Roster'!$E90</f>
        <v>John</v>
      </c>
      <c r="F90" s="143">
        <f>'[6]Daily Roster'!$F90</f>
        <v>0</v>
      </c>
      <c r="G90" s="143" t="str">
        <f>'[6]Daily Roster'!$G90</f>
        <v>Paree</v>
      </c>
      <c r="H90" s="143">
        <f>'[6]Daily Roster'!$H90</f>
        <v>0</v>
      </c>
      <c r="I90" s="143" t="str">
        <f>'[6]Daily Roster'!$I90</f>
        <v>G.Lau</v>
      </c>
      <c r="J90" s="143" t="str">
        <f>'[6]Daily Roster'!$J90</f>
        <v>K.Tiong</v>
      </c>
      <c r="K90" s="143" t="str">
        <f>'[6]Daily Roster'!$K90</f>
        <v>V.Hill</v>
      </c>
      <c r="L90" s="143">
        <f>'[6]Daily Roster'!$L90</f>
        <v>0</v>
      </c>
      <c r="M90" s="143">
        <f>'[6]Daily Roster'!$M90</f>
        <v>0</v>
      </c>
      <c r="N90" s="143">
        <f>'[6]Daily Roster'!$N90</f>
        <v>0</v>
      </c>
      <c r="O90" s="143" t="str">
        <f>'[6]Daily Roster'!$O90</f>
        <v>M.Lu</v>
      </c>
      <c r="P90" s="143">
        <f>'[6]Daily Roster'!$P90</f>
        <v>0</v>
      </c>
      <c r="Q90" s="143" t="str">
        <f>'[6]Daily Roster'!$Q90</f>
        <v>Jesslyn</v>
      </c>
      <c r="R90" s="143" t="str">
        <f>'[6]Daily Roster'!$R90</f>
        <v>Ana</v>
      </c>
      <c r="S90" s="143" t="str">
        <f>'[6]Daily Roster'!$S90</f>
        <v>qq</v>
      </c>
      <c r="T90" s="143" t="str">
        <f>'[6]Daily Roster'!$T90</f>
        <v>qq</v>
      </c>
      <c r="U90" s="143" t="str">
        <f>'[6]Daily Roster'!$U90</f>
        <v>QQ</v>
      </c>
      <c r="V90" s="143" t="str">
        <f>'[6]Daily Roster'!$V90</f>
        <v>qq</v>
      </c>
      <c r="W90" s="143" t="str">
        <f>'[6]Daily Roster'!$W90</f>
        <v>qq</v>
      </c>
      <c r="X90" s="143" t="str">
        <f>'[6]Daily Roster'!$X90</f>
        <v>qq</v>
      </c>
      <c r="Y90" s="143" t="str">
        <f>'[6]Daily Roster'!$Y90</f>
        <v>Angela</v>
      </c>
      <c r="Z90" s="143" t="str">
        <f>'[6]Daily Roster'!$Z90</f>
        <v>Noor</v>
      </c>
      <c r="AA90" s="143" t="str">
        <f>'[6]Daily Roster'!$AA90</f>
        <v>Tatyana</v>
      </c>
      <c r="AB90" s="143" t="str">
        <f>'[6]Daily Roster'!$AB90</f>
        <v>Adil</v>
      </c>
      <c r="AC90" s="143" t="str">
        <f>'[6]Daily Roster'!$AC90</f>
        <v>qq</v>
      </c>
      <c r="AD90" s="143" t="str">
        <f>'[6]Daily Roster'!$AD90</f>
        <v>Angelica</v>
      </c>
      <c r="AE90" s="143" t="str">
        <f>'[6]Daily Roster'!$AE90</f>
        <v>qq</v>
      </c>
      <c r="AF90" s="143" t="str">
        <f>'[6]Daily Roster'!$AF90</f>
        <v>qq</v>
      </c>
      <c r="AG90" s="143" t="str">
        <f>'[6]Daily Roster'!$AG90</f>
        <v>Clark</v>
      </c>
      <c r="AH90" s="143" t="str">
        <f>'[6]Daily Roster'!$AH90</f>
        <v>qq</v>
      </c>
      <c r="AI90" s="143" t="str">
        <f>'[6]Daily Roster'!$AI90</f>
        <v>qq</v>
      </c>
      <c r="AJ90" s="241" t="str">
        <f>'[6]Daily Roster'!$AJ90</f>
        <v>qq</v>
      </c>
      <c r="AK90" s="241" t="str">
        <f>'[6]Daily Roster'!$AK90</f>
        <v>qq</v>
      </c>
      <c r="AL90" s="241" t="str">
        <f>'[6]Daily Roster'!$AL90</f>
        <v>qq</v>
      </c>
      <c r="AM90" s="240" t="str">
        <f>'[6]Daily Roster'!$AM90</f>
        <v>qq</v>
      </c>
      <c r="AN90" s="240" t="str">
        <f>'[6]Daily Roster'!$AN90</f>
        <v>qq</v>
      </c>
      <c r="AO90" s="240" t="str">
        <f>'[6]Daily Roster'!$AO90</f>
        <v>qq</v>
      </c>
      <c r="AP90" s="240" t="str">
        <f>'[6]Daily Roster'!$AP90</f>
        <v>Sophia</v>
      </c>
      <c r="AQ90" s="240" t="str">
        <f>'[6]Daily Roster'!$AQ90</f>
        <v>qq</v>
      </c>
      <c r="AR90" s="240" t="str">
        <f>'[6]Daily Roster'!$AR90</f>
        <v>qq</v>
      </c>
      <c r="AS90" s="240" t="str">
        <f>'[6]Daily Roster'!$AS90</f>
        <v>V.Koo</v>
      </c>
      <c r="AT90" s="240" t="str">
        <f>'[6]Daily Roster'!$AT90</f>
        <v>qq</v>
      </c>
      <c r="AU90" s="240" t="str">
        <f>'[6]Daily Roster'!$AU90</f>
        <v>Kathy</v>
      </c>
      <c r="AV90" s="240">
        <f>'[6]Daily Roster'!$AV90</f>
        <v>0</v>
      </c>
      <c r="AW90" s="240" t="str">
        <f>'[6]Daily Roster'!$AW90</f>
        <v>Helen</v>
      </c>
      <c r="AX90" s="240">
        <f>'[6]Daily Roster'!$AX90</f>
        <v>0</v>
      </c>
      <c r="AY90" s="240">
        <f>'[6]Daily Roster'!$AY90</f>
        <v>0</v>
      </c>
      <c r="AZ90" s="240">
        <f>'[6]Daily Roster'!$AZ90</f>
        <v>0</v>
      </c>
      <c r="BA90" s="240">
        <f>'[6]Daily Roster'!$BA90</f>
        <v>0</v>
      </c>
      <c r="BB90" s="240">
        <f>'[6]Daily Roster'!$BB90</f>
        <v>0</v>
      </c>
      <c r="BC90" s="240">
        <f>'[6]Daily Roster'!$BC90</f>
        <v>0</v>
      </c>
      <c r="BD90" s="240">
        <f>'[6]Daily Roster'!$BD90</f>
        <v>0</v>
      </c>
      <c r="BE90" s="240">
        <f>'[6]Daily Roster'!$BE90</f>
        <v>0</v>
      </c>
      <c r="BF90" s="240">
        <f>'[6]Daily Roster'!$BF90</f>
        <v>0</v>
      </c>
      <c r="BG90" s="240">
        <f>'[6]Daily Roster'!$BG90</f>
        <v>0</v>
      </c>
      <c r="BH90" s="240">
        <f>'[6]Daily Roster'!$BH90</f>
        <v>0</v>
      </c>
    </row>
    <row r="91" spans="1:60" s="5" customFormat="1" x14ac:dyDescent="0.3">
      <c r="A91" s="141">
        <v>43591</v>
      </c>
      <c r="B91" s="142" t="s">
        <v>1</v>
      </c>
      <c r="C91" s="143" t="str">
        <f>'[6]Daily Roster'!$C91</f>
        <v>M.Nguyen</v>
      </c>
      <c r="D91" s="143" t="str">
        <f>'[6]Daily Roster'!$D91</f>
        <v>Sophia</v>
      </c>
      <c r="E91" s="143">
        <f>'[6]Daily Roster'!$E91</f>
        <v>0</v>
      </c>
      <c r="F91" s="143" t="str">
        <f>'[6]Daily Roster'!$F91</f>
        <v>Angelica</v>
      </c>
      <c r="G91" s="143" t="str">
        <f>'[6]Daily Roster'!$G91</f>
        <v>qq</v>
      </c>
      <c r="H91" s="143">
        <f>'[6]Daily Roster'!$H91</f>
        <v>0</v>
      </c>
      <c r="I91" s="143" t="str">
        <f>'[6]Daily Roster'!$I91</f>
        <v>Adil</v>
      </c>
      <c r="J91" s="143">
        <f>'[6]Daily Roster'!$J91</f>
        <v>0</v>
      </c>
      <c r="K91" s="143">
        <f>'[6]Daily Roster'!$K91</f>
        <v>0</v>
      </c>
      <c r="L91" s="143">
        <f>'[6]Daily Roster'!$L91</f>
        <v>0</v>
      </c>
      <c r="M91" s="143">
        <f>'[6]Daily Roster'!$M91</f>
        <v>0</v>
      </c>
      <c r="N91" s="143">
        <f>'[6]Daily Roster'!$N91</f>
        <v>0</v>
      </c>
      <c r="O91" s="143" t="str">
        <f>'[6]Daily Roster'!$O91</f>
        <v>qq</v>
      </c>
      <c r="P91" s="143">
        <f>'[6]Daily Roster'!$P91</f>
        <v>0</v>
      </c>
      <c r="Q91" s="143">
        <f>'[6]Daily Roster'!$Q91</f>
        <v>0</v>
      </c>
      <c r="R91" s="143" t="str">
        <f>'[6]Daily Roster'!$R91</f>
        <v>qq</v>
      </c>
      <c r="S91" s="143" t="str">
        <f>'[6]Daily Roster'!$S91</f>
        <v>V.Le</v>
      </c>
      <c r="T91" s="143" t="str">
        <f>'[6]Daily Roster'!$T91</f>
        <v>Lauren</v>
      </c>
      <c r="U91" s="143" t="str">
        <f>'[6]Daily Roster'!$U91</f>
        <v>Thao</v>
      </c>
      <c r="V91" s="143" t="str">
        <f>'[6]Daily Roster'!$V91</f>
        <v>qq</v>
      </c>
      <c r="W91" s="143" t="str">
        <f>'[6]Daily Roster'!$W91</f>
        <v>qq</v>
      </c>
      <c r="X91" s="143" t="str">
        <f>'[6]Daily Roster'!$X91</f>
        <v>qq</v>
      </c>
      <c r="Y91" s="143" t="str">
        <f>'[6]Daily Roster'!$Y91</f>
        <v>qq</v>
      </c>
      <c r="Z91" s="143" t="str">
        <f>'[6]Daily Roster'!$Z91</f>
        <v>qq</v>
      </c>
      <c r="AA91" s="143" t="str">
        <f>'[6]Daily Roster'!$AA91</f>
        <v>qq</v>
      </c>
      <c r="AB91" s="143" t="str">
        <f>'[6]Daily Roster'!$AB91</f>
        <v>qq</v>
      </c>
      <c r="AC91" s="143" t="str">
        <f>'[6]Daily Roster'!$AC91</f>
        <v>Rodney</v>
      </c>
      <c r="AD91" s="143" t="str">
        <f>'[6]Daily Roster'!$AD91</f>
        <v>qq</v>
      </c>
      <c r="AE91" s="143" t="str">
        <f>'[6]Daily Roster'!$AE91</f>
        <v>qq</v>
      </c>
      <c r="AF91" s="143" t="str">
        <f>'[6]Daily Roster'!$AF91</f>
        <v>qq</v>
      </c>
      <c r="AG91" s="143" t="str">
        <f>'[6]Daily Roster'!$AG91</f>
        <v>Clark</v>
      </c>
      <c r="AH91" s="143" t="str">
        <f>'[6]Daily Roster'!$AH91</f>
        <v>qq</v>
      </c>
      <c r="AI91" s="143" t="str">
        <f>'[6]Daily Roster'!$AI91</f>
        <v>qq</v>
      </c>
      <c r="AJ91" s="241" t="str">
        <f>'[6]Daily Roster'!$AJ91</f>
        <v>qq</v>
      </c>
      <c r="AK91" s="241" t="str">
        <f>'[6]Daily Roster'!$AK91</f>
        <v>qq</v>
      </c>
      <c r="AL91" s="241" t="str">
        <f>'[6]Daily Roster'!$AL91</f>
        <v>qq</v>
      </c>
      <c r="AM91" s="240" t="str">
        <f>'[6]Daily Roster'!$AM91</f>
        <v>qq</v>
      </c>
      <c r="AN91" s="240" t="str">
        <f>'[6]Daily Roster'!$AN91</f>
        <v>qq</v>
      </c>
      <c r="AO91" s="240" t="str">
        <f>'[6]Daily Roster'!$AO91</f>
        <v>qq</v>
      </c>
      <c r="AP91" s="240" t="str">
        <f>'[6]Daily Roster'!$AP91</f>
        <v>qq</v>
      </c>
      <c r="AQ91" s="240" t="str">
        <f>'[6]Daily Roster'!$AQ91</f>
        <v>qq</v>
      </c>
      <c r="AR91" s="240" t="str">
        <f>'[6]Daily Roster'!$AR91</f>
        <v>qq</v>
      </c>
      <c r="AS91" s="240" t="str">
        <f>'[6]Daily Roster'!$AS91</f>
        <v>V.Koo</v>
      </c>
      <c r="AT91" s="240" t="str">
        <f>'[6]Daily Roster'!$AT91</f>
        <v>qq</v>
      </c>
      <c r="AU91" s="240" t="str">
        <f>'[6]Daily Roster'!$AU91</f>
        <v>Kathy</v>
      </c>
      <c r="AV91" s="240">
        <f>'[6]Daily Roster'!$AV91</f>
        <v>0</v>
      </c>
      <c r="AW91" s="240" t="str">
        <f>'[6]Daily Roster'!$AW91</f>
        <v>Helen</v>
      </c>
      <c r="AX91" s="240">
        <f>'[6]Daily Roster'!$AX91</f>
        <v>0</v>
      </c>
      <c r="AY91" s="240">
        <f>'[6]Daily Roster'!$AY91</f>
        <v>0</v>
      </c>
      <c r="AZ91" s="240">
        <f>'[6]Daily Roster'!$AZ91</f>
        <v>0</v>
      </c>
      <c r="BA91" s="240">
        <f>'[6]Daily Roster'!$BA91</f>
        <v>0</v>
      </c>
      <c r="BB91" s="240">
        <f>'[6]Daily Roster'!$BB91</f>
        <v>0</v>
      </c>
      <c r="BC91" s="240">
        <f>'[6]Daily Roster'!$BC91</f>
        <v>0</v>
      </c>
      <c r="BD91" s="240">
        <f>'[6]Daily Roster'!$BD91</f>
        <v>0</v>
      </c>
      <c r="BE91" s="240">
        <f>'[6]Daily Roster'!$BE91</f>
        <v>0</v>
      </c>
      <c r="BF91" s="240">
        <f>'[6]Daily Roster'!$BF91</f>
        <v>0</v>
      </c>
      <c r="BG91" s="240">
        <f>'[6]Daily Roster'!$BG91</f>
        <v>0</v>
      </c>
      <c r="BH91" s="240">
        <f>'[6]Daily Roster'!$BH91</f>
        <v>0</v>
      </c>
    </row>
    <row r="92" spans="1:60" s="5" customFormat="1" x14ac:dyDescent="0.3">
      <c r="A92" s="141">
        <v>43592</v>
      </c>
      <c r="B92" s="142" t="s">
        <v>2</v>
      </c>
      <c r="C92" s="143" t="str">
        <f>'[6]Daily Roster'!$C92</f>
        <v>M.Nguyen</v>
      </c>
      <c r="D92" s="143" t="str">
        <f>'[6]Daily Roster'!$D92</f>
        <v>Sophia</v>
      </c>
      <c r="E92" s="143" t="str">
        <f>'[6]Daily Roster'!$E92</f>
        <v>D.Dunning</v>
      </c>
      <c r="F92" s="143">
        <f>'[6]Daily Roster'!$F92</f>
        <v>0</v>
      </c>
      <c r="G92" s="143" t="str">
        <f>'[6]Daily Roster'!$G92</f>
        <v>Louise</v>
      </c>
      <c r="H92" s="143">
        <f>'[6]Daily Roster'!$H92</f>
        <v>0</v>
      </c>
      <c r="I92" s="143">
        <f>'[6]Daily Roster'!$I92</f>
        <v>0</v>
      </c>
      <c r="J92" s="143">
        <f>'[6]Daily Roster'!$J92</f>
        <v>0</v>
      </c>
      <c r="K92" s="143">
        <f>'[6]Daily Roster'!$K92</f>
        <v>0</v>
      </c>
      <c r="L92" s="143">
        <f>'[6]Daily Roster'!$L92</f>
        <v>0</v>
      </c>
      <c r="M92" s="143">
        <f>'[6]Daily Roster'!$M92</f>
        <v>0</v>
      </c>
      <c r="N92" s="143">
        <f>'[6]Daily Roster'!$N92</f>
        <v>0</v>
      </c>
      <c r="O92" s="143" t="str">
        <f>'[6]Daily Roster'!$O92</f>
        <v>qq</v>
      </c>
      <c r="P92" s="143">
        <f>'[6]Daily Roster'!$P92</f>
        <v>0</v>
      </c>
      <c r="Q92" s="143">
        <f>'[6]Daily Roster'!$Q92</f>
        <v>0</v>
      </c>
      <c r="R92" s="143" t="str">
        <f>'[6]Daily Roster'!$R92</f>
        <v>qq</v>
      </c>
      <c r="S92" s="143" t="str">
        <f>'[6]Daily Roster'!$S92</f>
        <v>Roshny</v>
      </c>
      <c r="T92" s="143" t="str">
        <f>'[6]Daily Roster'!$T92</f>
        <v>Nha</v>
      </c>
      <c r="U92" s="143" t="str">
        <f>'[6]Daily Roster'!$U92</f>
        <v>QQ</v>
      </c>
      <c r="V92" s="143" t="str">
        <f>'[6]Daily Roster'!$V92</f>
        <v>Jesslyn</v>
      </c>
      <c r="W92" s="143" t="str">
        <f>'[6]Daily Roster'!$W92</f>
        <v>qq</v>
      </c>
      <c r="X92" s="143" t="str">
        <f>'[6]Daily Roster'!$X92</f>
        <v>qq</v>
      </c>
      <c r="Y92" s="143" t="str">
        <f>'[6]Daily Roster'!$Y92</f>
        <v>qq</v>
      </c>
      <c r="Z92" s="143" t="str">
        <f>'[6]Daily Roster'!$Z92</f>
        <v>qq</v>
      </c>
      <c r="AA92" s="143" t="str">
        <f>'[6]Daily Roster'!$AA92</f>
        <v>qq</v>
      </c>
      <c r="AB92" s="143" t="str">
        <f>'[6]Daily Roster'!$AB92</f>
        <v>qq</v>
      </c>
      <c r="AC92" s="143" t="str">
        <f>'[6]Daily Roster'!$AC92</f>
        <v>Rodney</v>
      </c>
      <c r="AD92" s="143" t="str">
        <f>'[6]Daily Roster'!$AD92</f>
        <v>qq</v>
      </c>
      <c r="AE92" s="143" t="str">
        <f>'[6]Daily Roster'!$AE92</f>
        <v>qq</v>
      </c>
      <c r="AF92" s="143" t="str">
        <f>'[6]Daily Roster'!$AF92</f>
        <v>qq</v>
      </c>
      <c r="AG92" s="143" t="str">
        <f>'[6]Daily Roster'!$AG92</f>
        <v>Clark</v>
      </c>
      <c r="AH92" s="143" t="str">
        <f>'[6]Daily Roster'!$AH92</f>
        <v>qq</v>
      </c>
      <c r="AI92" s="143" t="str">
        <f>'[6]Daily Roster'!$AI92</f>
        <v>qq</v>
      </c>
      <c r="AJ92" s="241" t="str">
        <f>'[6]Daily Roster'!$AJ92</f>
        <v>qq</v>
      </c>
      <c r="AK92" s="241" t="str">
        <f>'[6]Daily Roster'!$AK92</f>
        <v>qq</v>
      </c>
      <c r="AL92" s="241" t="str">
        <f>'[6]Daily Roster'!$AL92</f>
        <v>qq</v>
      </c>
      <c r="AM92" s="240" t="str">
        <f>'[6]Daily Roster'!$AM92</f>
        <v>qq</v>
      </c>
      <c r="AN92" s="240" t="str">
        <f>'[6]Daily Roster'!$AN92</f>
        <v>qq</v>
      </c>
      <c r="AO92" s="240" t="str">
        <f>'[6]Daily Roster'!$AO92</f>
        <v>qq</v>
      </c>
      <c r="AP92" s="240" t="str">
        <f>'[6]Daily Roster'!$AP92</f>
        <v>qq</v>
      </c>
      <c r="AQ92" s="240" t="str">
        <f>'[6]Daily Roster'!$AQ92</f>
        <v>qq</v>
      </c>
      <c r="AR92" s="240" t="str">
        <f>'[6]Daily Roster'!$AR92</f>
        <v>qq</v>
      </c>
      <c r="AS92" s="240" t="str">
        <f>'[6]Daily Roster'!$AS92</f>
        <v>V.Koo</v>
      </c>
      <c r="AT92" s="240" t="str">
        <f>'[6]Daily Roster'!$AT92</f>
        <v>qq</v>
      </c>
      <c r="AU92" s="240" t="str">
        <f>'[6]Daily Roster'!$AU92</f>
        <v>Kathy</v>
      </c>
      <c r="AV92" s="240">
        <f>'[6]Daily Roster'!$AV92</f>
        <v>0</v>
      </c>
      <c r="AW92" s="240" t="str">
        <f>'[6]Daily Roster'!$AW92</f>
        <v>Helen</v>
      </c>
      <c r="AX92" s="240">
        <f>'[6]Daily Roster'!$AX92</f>
        <v>0</v>
      </c>
      <c r="AY92" s="240">
        <f>'[6]Daily Roster'!$AY92</f>
        <v>0</v>
      </c>
      <c r="AZ92" s="240">
        <f>'[6]Daily Roster'!$AZ92</f>
        <v>0</v>
      </c>
      <c r="BA92" s="240">
        <f>'[6]Daily Roster'!$BA92</f>
        <v>0</v>
      </c>
      <c r="BB92" s="240">
        <f>'[6]Daily Roster'!$BB92</f>
        <v>0</v>
      </c>
      <c r="BC92" s="240">
        <f>'[6]Daily Roster'!$BC92</f>
        <v>0</v>
      </c>
      <c r="BD92" s="240">
        <f>'[6]Daily Roster'!$BD92</f>
        <v>0</v>
      </c>
      <c r="BE92" s="240">
        <f>'[6]Daily Roster'!$BE92</f>
        <v>0</v>
      </c>
      <c r="BF92" s="240">
        <f>'[6]Daily Roster'!$BF92</f>
        <v>0</v>
      </c>
      <c r="BG92" s="240">
        <f>'[6]Daily Roster'!$BG92</f>
        <v>0</v>
      </c>
      <c r="BH92" s="240">
        <f>'[6]Daily Roster'!$BH92</f>
        <v>0</v>
      </c>
    </row>
    <row r="93" spans="1:60" s="5" customFormat="1" x14ac:dyDescent="0.3">
      <c r="A93" s="141">
        <v>43593</v>
      </c>
      <c r="B93" s="142" t="s">
        <v>3</v>
      </c>
      <c r="C93" s="143">
        <f>'[6]Daily Roster'!$C93</f>
        <v>0</v>
      </c>
      <c r="D93" s="143" t="str">
        <f>'[6]Daily Roster'!$D93</f>
        <v>Amelia</v>
      </c>
      <c r="E93" s="143">
        <f>'[6]Daily Roster'!$E93</f>
        <v>0</v>
      </c>
      <c r="F93" s="143">
        <f>'[6]Daily Roster'!$F93</f>
        <v>0</v>
      </c>
      <c r="G93" s="143" t="str">
        <f>'[6]Daily Roster'!$G93</f>
        <v>A.Tran</v>
      </c>
      <c r="H93" s="143">
        <f>'[6]Daily Roster'!$H93</f>
        <v>0</v>
      </c>
      <c r="I93" s="143" t="str">
        <f>'[6]Daily Roster'!$I93</f>
        <v>Angelene</v>
      </c>
      <c r="J93" s="143">
        <f>'[6]Daily Roster'!$J93</f>
        <v>0</v>
      </c>
      <c r="K93" s="143">
        <f>'[6]Daily Roster'!$K93</f>
        <v>0</v>
      </c>
      <c r="L93" s="143">
        <f>'[6]Daily Roster'!$L93</f>
        <v>0</v>
      </c>
      <c r="M93" s="143">
        <f>'[6]Daily Roster'!$M93</f>
        <v>0</v>
      </c>
      <c r="N93" s="143">
        <f>'[6]Daily Roster'!$N93</f>
        <v>0</v>
      </c>
      <c r="O93" s="143" t="str">
        <f>'[6]Daily Roster'!$O93</f>
        <v>qq</v>
      </c>
      <c r="P93" s="143">
        <f>'[6]Daily Roster'!$P93</f>
        <v>0</v>
      </c>
      <c r="Q93" s="143">
        <f>'[6]Daily Roster'!$Q93</f>
        <v>0</v>
      </c>
      <c r="R93" s="143" t="str">
        <f>'[6]Daily Roster'!$R93</f>
        <v>qq</v>
      </c>
      <c r="S93" s="143" t="str">
        <f>'[6]Daily Roster'!$S93</f>
        <v>qq</v>
      </c>
      <c r="T93" s="143" t="str">
        <f>'[6]Daily Roster'!$T93</f>
        <v>qq</v>
      </c>
      <c r="U93" s="143" t="str">
        <f>'[6]Daily Roster'!$U93</f>
        <v>QQ</v>
      </c>
      <c r="V93" s="143" t="str">
        <f>'[6]Daily Roster'!$V93</f>
        <v>qq</v>
      </c>
      <c r="W93" s="143" t="str">
        <f>'[6]Daily Roster'!$W93</f>
        <v>qq</v>
      </c>
      <c r="X93" s="143" t="str">
        <f>'[6]Daily Roster'!$X93</f>
        <v>qq</v>
      </c>
      <c r="Y93" s="143" t="str">
        <f>'[6]Daily Roster'!$Y93</f>
        <v>qq</v>
      </c>
      <c r="Z93" s="143" t="str">
        <f>'[6]Daily Roster'!$Z93</f>
        <v>qq</v>
      </c>
      <c r="AA93" s="143" t="str">
        <f>'[6]Daily Roster'!$AA93</f>
        <v>qq</v>
      </c>
      <c r="AB93" s="143" t="str">
        <f>'[6]Daily Roster'!$AB93</f>
        <v>qq</v>
      </c>
      <c r="AC93" s="143" t="str">
        <f>'[6]Daily Roster'!$AC93</f>
        <v>Rodney</v>
      </c>
      <c r="AD93" s="143" t="str">
        <f>'[6]Daily Roster'!$AD93</f>
        <v>qq</v>
      </c>
      <c r="AE93" s="143" t="str">
        <f>'[6]Daily Roster'!$AE93</f>
        <v>qq</v>
      </c>
      <c r="AF93" s="143" t="str">
        <f>'[6]Daily Roster'!$AF93</f>
        <v>qq</v>
      </c>
      <c r="AG93" s="143" t="str">
        <f>'[6]Daily Roster'!$AG93</f>
        <v>Clark</v>
      </c>
      <c r="AH93" s="143" t="str">
        <f>'[6]Daily Roster'!$AH93</f>
        <v>qq</v>
      </c>
      <c r="AI93" s="143" t="str">
        <f>'[6]Daily Roster'!$AI93</f>
        <v>qq</v>
      </c>
      <c r="AJ93" s="241" t="str">
        <f>'[6]Daily Roster'!$AJ93</f>
        <v>qq</v>
      </c>
      <c r="AK93" s="241" t="str">
        <f>'[6]Daily Roster'!$AK93</f>
        <v>qq</v>
      </c>
      <c r="AL93" s="241" t="str">
        <f>'[6]Daily Roster'!$AL93</f>
        <v>qq</v>
      </c>
      <c r="AM93" s="240" t="str">
        <f>'[6]Daily Roster'!$AM93</f>
        <v>qq</v>
      </c>
      <c r="AN93" s="240" t="str">
        <f>'[6]Daily Roster'!$AN93</f>
        <v>qq</v>
      </c>
      <c r="AO93" s="240" t="str">
        <f>'[6]Daily Roster'!$AO93</f>
        <v>qq</v>
      </c>
      <c r="AP93" s="240" t="str">
        <f>'[6]Daily Roster'!$AP93</f>
        <v>qq</v>
      </c>
      <c r="AQ93" s="240" t="str">
        <f>'[6]Daily Roster'!$AQ93</f>
        <v>qq</v>
      </c>
      <c r="AR93" s="240" t="str">
        <f>'[6]Daily Roster'!$AR93</f>
        <v>qq</v>
      </c>
      <c r="AS93" s="240" t="str">
        <f>'[6]Daily Roster'!$AS93</f>
        <v>V.Koo</v>
      </c>
      <c r="AT93" s="240" t="str">
        <f>'[6]Daily Roster'!$AT93</f>
        <v>qq</v>
      </c>
      <c r="AU93" s="240" t="str">
        <f>'[6]Daily Roster'!$AU93</f>
        <v>Kathy</v>
      </c>
      <c r="AV93" s="240">
        <f>'[6]Daily Roster'!$AV93</f>
        <v>0</v>
      </c>
      <c r="AW93" s="240" t="str">
        <f>'[6]Daily Roster'!$AW93</f>
        <v>Helen</v>
      </c>
      <c r="AX93" s="240">
        <f>'[6]Daily Roster'!$AX93</f>
        <v>0</v>
      </c>
      <c r="AY93" s="240">
        <f>'[6]Daily Roster'!$AY93</f>
        <v>0</v>
      </c>
      <c r="AZ93" s="240">
        <f>'[6]Daily Roster'!$AZ93</f>
        <v>0</v>
      </c>
      <c r="BA93" s="240">
        <f>'[6]Daily Roster'!$BA93</f>
        <v>0</v>
      </c>
      <c r="BB93" s="240">
        <f>'[6]Daily Roster'!$BB93</f>
        <v>0</v>
      </c>
      <c r="BC93" s="240">
        <f>'[6]Daily Roster'!$BC93</f>
        <v>0</v>
      </c>
      <c r="BD93" s="240">
        <f>'[6]Daily Roster'!$BD93</f>
        <v>0</v>
      </c>
      <c r="BE93" s="240">
        <f>'[6]Daily Roster'!$BE93</f>
        <v>0</v>
      </c>
      <c r="BF93" s="240">
        <f>'[6]Daily Roster'!$BF93</f>
        <v>0</v>
      </c>
      <c r="BG93" s="240">
        <f>'[6]Daily Roster'!$BG93</f>
        <v>0</v>
      </c>
      <c r="BH93" s="240">
        <f>'[6]Daily Roster'!$BH93</f>
        <v>0</v>
      </c>
    </row>
    <row r="94" spans="1:60" s="5" customFormat="1" x14ac:dyDescent="0.3">
      <c r="A94" s="141">
        <v>43594</v>
      </c>
      <c r="B94" s="142" t="s">
        <v>4</v>
      </c>
      <c r="C94" s="143">
        <f>'[6]Daily Roster'!$C94</f>
        <v>0</v>
      </c>
      <c r="D94" s="143" t="str">
        <f>'[6]Daily Roster'!$D94</f>
        <v>Aseel</v>
      </c>
      <c r="E94" s="143" t="str">
        <f>'[6]Daily Roster'!$E94</f>
        <v>A.Alex</v>
      </c>
      <c r="F94" s="143" t="str">
        <f>'[6]Daily Roster'!$F94</f>
        <v>Jasenka</v>
      </c>
      <c r="G94" s="143" t="str">
        <f>'[6]Daily Roster'!$G94</f>
        <v>A.Tran</v>
      </c>
      <c r="H94" s="143">
        <f>'[6]Daily Roster'!$H94</f>
        <v>0</v>
      </c>
      <c r="I94" s="143" t="str">
        <f>'[6]Daily Roster'!$I94</f>
        <v>G.Wang</v>
      </c>
      <c r="J94" s="143">
        <f>'[6]Daily Roster'!$J94</f>
        <v>0</v>
      </c>
      <c r="K94" s="143">
        <f>'[6]Daily Roster'!$K94</f>
        <v>0</v>
      </c>
      <c r="L94" s="143">
        <f>'[6]Daily Roster'!$L94</f>
        <v>0</v>
      </c>
      <c r="M94" s="143">
        <f>'[6]Daily Roster'!$M94</f>
        <v>0</v>
      </c>
      <c r="N94" s="143">
        <f>'[6]Daily Roster'!$N94</f>
        <v>0</v>
      </c>
      <c r="O94" s="143" t="str">
        <f>'[6]Daily Roster'!$O94</f>
        <v>S.McPhee</v>
      </c>
      <c r="P94" s="143">
        <f>'[6]Daily Roster'!$P94</f>
        <v>0</v>
      </c>
      <c r="Q94" s="143" t="str">
        <f>'[6]Daily Roster'!$Q94</f>
        <v>qq</v>
      </c>
      <c r="R94" s="143" t="str">
        <f>'[6]Daily Roster'!$R94</f>
        <v>qq</v>
      </c>
      <c r="S94" s="143" t="str">
        <f>'[6]Daily Roster'!$S94</f>
        <v>qq</v>
      </c>
      <c r="T94" s="143" t="str">
        <f>'[6]Daily Roster'!$T94</f>
        <v>qq</v>
      </c>
      <c r="U94" s="143" t="str">
        <f>'[6]Daily Roster'!$U94</f>
        <v>QQ</v>
      </c>
      <c r="V94" s="143" t="str">
        <f>'[6]Daily Roster'!$V94</f>
        <v>qq</v>
      </c>
      <c r="W94" s="143" t="str">
        <f>'[6]Daily Roster'!$W94</f>
        <v>qq</v>
      </c>
      <c r="X94" s="143" t="str">
        <f>'[6]Daily Roster'!$X94</f>
        <v>qq</v>
      </c>
      <c r="Y94" s="143" t="str">
        <f>'[6]Daily Roster'!$Y94</f>
        <v>qq</v>
      </c>
      <c r="Z94" s="143" t="str">
        <f>'[6]Daily Roster'!$Z94</f>
        <v>qq</v>
      </c>
      <c r="AA94" s="143" t="str">
        <f>'[6]Daily Roster'!$AA94</f>
        <v>qq</v>
      </c>
      <c r="AB94" s="143" t="str">
        <f>'[6]Daily Roster'!$AB94</f>
        <v>qq</v>
      </c>
      <c r="AC94" s="143" t="str">
        <f>'[6]Daily Roster'!$AC94</f>
        <v>Rodney</v>
      </c>
      <c r="AD94" s="143" t="str">
        <f>'[6]Daily Roster'!$AD94</f>
        <v>qq</v>
      </c>
      <c r="AE94" s="143" t="str">
        <f>'[6]Daily Roster'!$AE94</f>
        <v>qq</v>
      </c>
      <c r="AF94" s="143" t="str">
        <f>'[6]Daily Roster'!$AF94</f>
        <v>qq</v>
      </c>
      <c r="AG94" s="143" t="str">
        <f>'[6]Daily Roster'!$AG94</f>
        <v>Clark</v>
      </c>
      <c r="AH94" s="143" t="str">
        <f>'[6]Daily Roster'!$AH94</f>
        <v>qq</v>
      </c>
      <c r="AI94" s="143" t="str">
        <f>'[6]Daily Roster'!$AI94</f>
        <v>qq</v>
      </c>
      <c r="AJ94" s="241" t="str">
        <f>'[6]Daily Roster'!$AJ94</f>
        <v>qq</v>
      </c>
      <c r="AK94" s="241" t="str">
        <f>'[6]Daily Roster'!$AK94</f>
        <v>qq</v>
      </c>
      <c r="AL94" s="241" t="str">
        <f>'[6]Daily Roster'!$AL94</f>
        <v>qq</v>
      </c>
      <c r="AM94" s="240" t="str">
        <f>'[6]Daily Roster'!$AM94</f>
        <v>qq</v>
      </c>
      <c r="AN94" s="240" t="str">
        <f>'[6]Daily Roster'!$AN94</f>
        <v>qq</v>
      </c>
      <c r="AO94" s="240" t="str">
        <f>'[6]Daily Roster'!$AO94</f>
        <v>qq</v>
      </c>
      <c r="AP94" s="240" t="str">
        <f>'[6]Daily Roster'!$AP94</f>
        <v>qq</v>
      </c>
      <c r="AQ94" s="240" t="str">
        <f>'[6]Daily Roster'!$AQ94</f>
        <v>qq</v>
      </c>
      <c r="AR94" s="240" t="str">
        <f>'[6]Daily Roster'!$AR94</f>
        <v>qq</v>
      </c>
      <c r="AS94" s="240" t="str">
        <f>'[6]Daily Roster'!$AS94</f>
        <v>V.Koo</v>
      </c>
      <c r="AT94" s="240" t="str">
        <f>'[6]Daily Roster'!$AT94</f>
        <v>qq</v>
      </c>
      <c r="AU94" s="240" t="str">
        <f>'[6]Daily Roster'!$AU94</f>
        <v>Kathy</v>
      </c>
      <c r="AV94" s="240">
        <f>'[6]Daily Roster'!$AV94</f>
        <v>0</v>
      </c>
      <c r="AW94" s="240" t="str">
        <f>'[6]Daily Roster'!$AW94</f>
        <v>Helen</v>
      </c>
      <c r="AX94" s="240">
        <f>'[6]Daily Roster'!$AX94</f>
        <v>0</v>
      </c>
      <c r="AY94" s="240">
        <f>'[6]Daily Roster'!$AY94</f>
        <v>0</v>
      </c>
      <c r="AZ94" s="240">
        <f>'[6]Daily Roster'!$AZ94</f>
        <v>0</v>
      </c>
      <c r="BA94" s="240">
        <f>'[6]Daily Roster'!$BA94</f>
        <v>0</v>
      </c>
      <c r="BB94" s="240">
        <f>'[6]Daily Roster'!$BB94</f>
        <v>0</v>
      </c>
      <c r="BC94" s="240">
        <f>'[6]Daily Roster'!$BC94</f>
        <v>0</v>
      </c>
      <c r="BD94" s="240">
        <f>'[6]Daily Roster'!$BD94</f>
        <v>0</v>
      </c>
      <c r="BE94" s="240">
        <f>'[6]Daily Roster'!$BE94</f>
        <v>0</v>
      </c>
      <c r="BF94" s="240">
        <f>'[6]Daily Roster'!$BF94</f>
        <v>0</v>
      </c>
      <c r="BG94" s="240">
        <f>'[6]Daily Roster'!$BG94</f>
        <v>0</v>
      </c>
      <c r="BH94" s="240">
        <f>'[6]Daily Roster'!$BH94</f>
        <v>0</v>
      </c>
    </row>
    <row r="95" spans="1:60" s="5" customFormat="1" x14ac:dyDescent="0.3">
      <c r="A95" s="141">
        <v>43595</v>
      </c>
      <c r="B95" s="142" t="s">
        <v>5</v>
      </c>
      <c r="C95" s="143">
        <f>'[6]Daily Roster'!$C95</f>
        <v>0</v>
      </c>
      <c r="D95" s="143">
        <f>'[6]Daily Roster'!$D95</f>
        <v>0</v>
      </c>
      <c r="E95" s="143" t="str">
        <f>'[6]Daily Roster'!$E95</f>
        <v>Stuart</v>
      </c>
      <c r="F95" s="143">
        <f>'[6]Daily Roster'!$F95</f>
        <v>0</v>
      </c>
      <c r="G95" s="143" t="str">
        <f>'[6]Daily Roster'!$G95</f>
        <v>qq</v>
      </c>
      <c r="H95" s="143">
        <f>'[6]Daily Roster'!$H95</f>
        <v>0</v>
      </c>
      <c r="I95" s="143">
        <f>'[6]Daily Roster'!$I95</f>
        <v>0</v>
      </c>
      <c r="J95" s="143">
        <f>'[6]Daily Roster'!$J95</f>
        <v>0</v>
      </c>
      <c r="K95" s="143">
        <f>'[6]Daily Roster'!$K95</f>
        <v>0</v>
      </c>
      <c r="L95" s="143">
        <f>'[6]Daily Roster'!$L95</f>
        <v>0</v>
      </c>
      <c r="M95" s="143">
        <f>'[6]Daily Roster'!$M95</f>
        <v>0</v>
      </c>
      <c r="N95" s="143">
        <f>'[6]Daily Roster'!$N95</f>
        <v>0</v>
      </c>
      <c r="O95" s="143" t="str">
        <f>'[6]Daily Roster'!$O95</f>
        <v>S.McPhee</v>
      </c>
      <c r="P95" s="143">
        <f>'[6]Daily Roster'!$P95</f>
        <v>0</v>
      </c>
      <c r="Q95" s="143" t="str">
        <f>'[6]Daily Roster'!$Q95</f>
        <v>Roshny</v>
      </c>
      <c r="R95" s="143" t="str">
        <f>'[6]Daily Roster'!$R95</f>
        <v>qq</v>
      </c>
      <c r="S95" s="143" t="str">
        <f>'[6]Daily Roster'!$S95</f>
        <v>qq</v>
      </c>
      <c r="T95" s="143" t="str">
        <f>'[6]Daily Roster'!$T95</f>
        <v>qq</v>
      </c>
      <c r="U95" s="143" t="str">
        <f>'[6]Daily Roster'!$U95</f>
        <v>QQ</v>
      </c>
      <c r="V95" s="143" t="str">
        <f>'[6]Daily Roster'!$V95</f>
        <v>qq</v>
      </c>
      <c r="W95" s="143" t="str">
        <f>'[6]Daily Roster'!$W95</f>
        <v>qq</v>
      </c>
      <c r="X95" s="143" t="str">
        <f>'[6]Daily Roster'!$X95</f>
        <v>qq</v>
      </c>
      <c r="Y95" s="143" t="str">
        <f>'[6]Daily Roster'!$Y95</f>
        <v>qq</v>
      </c>
      <c r="Z95" s="143" t="str">
        <f>'[6]Daily Roster'!$Z95</f>
        <v>qq</v>
      </c>
      <c r="AA95" s="143" t="str">
        <f>'[6]Daily Roster'!$AA95</f>
        <v>qq</v>
      </c>
      <c r="AB95" s="143" t="str">
        <f>'[6]Daily Roster'!$AB95</f>
        <v>qq</v>
      </c>
      <c r="AC95" s="143" t="str">
        <f>'[6]Daily Roster'!$AC95</f>
        <v>Rodney</v>
      </c>
      <c r="AD95" s="143" t="str">
        <f>'[6]Daily Roster'!$AD95</f>
        <v>qq</v>
      </c>
      <c r="AE95" s="143" t="str">
        <f>'[6]Daily Roster'!$AE95</f>
        <v>qq</v>
      </c>
      <c r="AF95" s="143" t="str">
        <f>'[6]Daily Roster'!$AF95</f>
        <v>qq</v>
      </c>
      <c r="AG95" s="143" t="str">
        <f>'[6]Daily Roster'!$AG95</f>
        <v>Clark</v>
      </c>
      <c r="AH95" s="143" t="str">
        <f>'[6]Daily Roster'!$AH95</f>
        <v>qq</v>
      </c>
      <c r="AI95" s="143" t="str">
        <f>'[6]Daily Roster'!$AI95</f>
        <v>qq</v>
      </c>
      <c r="AJ95" s="241" t="str">
        <f>'[6]Daily Roster'!$AJ95</f>
        <v>qq</v>
      </c>
      <c r="AK95" s="241" t="str">
        <f>'[6]Daily Roster'!$AK95</f>
        <v>qq</v>
      </c>
      <c r="AL95" s="241" t="str">
        <f>'[6]Daily Roster'!$AL95</f>
        <v>qq</v>
      </c>
      <c r="AM95" s="240" t="str">
        <f>'[6]Daily Roster'!$AM95</f>
        <v>qq</v>
      </c>
      <c r="AN95" s="240" t="str">
        <f>'[6]Daily Roster'!$AN95</f>
        <v>qq</v>
      </c>
      <c r="AO95" s="240" t="str">
        <f>'[6]Daily Roster'!$AO95</f>
        <v>qq</v>
      </c>
      <c r="AP95" s="240" t="str">
        <f>'[6]Daily Roster'!$AP95</f>
        <v>qq</v>
      </c>
      <c r="AQ95" s="240" t="str">
        <f>'[6]Daily Roster'!$AQ95</f>
        <v>qq</v>
      </c>
      <c r="AR95" s="240" t="str">
        <f>'[6]Daily Roster'!$AR95</f>
        <v>qq</v>
      </c>
      <c r="AS95" s="240" t="str">
        <f>'[6]Daily Roster'!$AS95</f>
        <v>V.Koo</v>
      </c>
      <c r="AT95" s="240" t="str">
        <f>'[6]Daily Roster'!$AT95</f>
        <v>qq</v>
      </c>
      <c r="AU95" s="240" t="str">
        <f>'[6]Daily Roster'!$AU95</f>
        <v>Kathy</v>
      </c>
      <c r="AV95" s="240">
        <f>'[6]Daily Roster'!$AV95</f>
        <v>0</v>
      </c>
      <c r="AW95" s="240" t="str">
        <f>'[6]Daily Roster'!$AW95</f>
        <v>Helen</v>
      </c>
      <c r="AX95" s="240">
        <f>'[6]Daily Roster'!$AX95</f>
        <v>0</v>
      </c>
      <c r="AY95" s="240">
        <f>'[6]Daily Roster'!$AY95</f>
        <v>0</v>
      </c>
      <c r="AZ95" s="240">
        <f>'[6]Daily Roster'!$AZ95</f>
        <v>0</v>
      </c>
      <c r="BA95" s="240">
        <f>'[6]Daily Roster'!$BA95</f>
        <v>0</v>
      </c>
      <c r="BB95" s="240">
        <f>'[6]Daily Roster'!$BB95</f>
        <v>0</v>
      </c>
      <c r="BC95" s="240">
        <f>'[6]Daily Roster'!$BC95</f>
        <v>0</v>
      </c>
      <c r="BD95" s="240" t="str">
        <f>'[6]Daily Roster'!$BD95</f>
        <v>Stav</v>
      </c>
      <c r="BE95" s="240">
        <f>'[6]Daily Roster'!$BE95</f>
        <v>0</v>
      </c>
      <c r="BF95" s="240">
        <f>'[6]Daily Roster'!$BF95</f>
        <v>0</v>
      </c>
      <c r="BG95" s="240">
        <f>'[6]Daily Roster'!$BG95</f>
        <v>0</v>
      </c>
      <c r="BH95" s="240">
        <f>'[6]Daily Roster'!$BH95</f>
        <v>0</v>
      </c>
    </row>
    <row r="96" spans="1:60" s="5" customFormat="1" x14ac:dyDescent="0.3">
      <c r="A96" s="141">
        <v>43598</v>
      </c>
      <c r="B96" s="142" t="s">
        <v>1</v>
      </c>
      <c r="C96" s="143">
        <f>'[6]Daily Roster'!$C96</f>
        <v>0</v>
      </c>
      <c r="D96" s="143" t="str">
        <f>'[6]Daily Roster'!$D96</f>
        <v>Kosta</v>
      </c>
      <c r="E96" s="143" t="str">
        <f>'[6]Daily Roster'!$E96</f>
        <v>Stuart</v>
      </c>
      <c r="F96" s="143" t="str">
        <f>'[6]Daily Roster'!$F96</f>
        <v>Karishma</v>
      </c>
      <c r="G96" s="143" t="str">
        <f>'[6]Daily Roster'!$G96</f>
        <v>qq</v>
      </c>
      <c r="H96" s="143">
        <f>'[6]Daily Roster'!$H96</f>
        <v>0</v>
      </c>
      <c r="I96" s="143" t="str">
        <f>'[6]Daily Roster'!$I96</f>
        <v>Daisy</v>
      </c>
      <c r="J96" s="143">
        <f>'[6]Daily Roster'!$J96</f>
        <v>0</v>
      </c>
      <c r="K96" s="143">
        <f>'[6]Daily Roster'!$K96</f>
        <v>0</v>
      </c>
      <c r="L96" s="143">
        <f>'[6]Daily Roster'!$L96</f>
        <v>0</v>
      </c>
      <c r="M96" s="143">
        <f>'[6]Daily Roster'!$M96</f>
        <v>0</v>
      </c>
      <c r="N96" s="143">
        <f>'[6]Daily Roster'!$N96</f>
        <v>0</v>
      </c>
      <c r="O96" s="143" t="str">
        <f>'[6]Daily Roster'!$O96</f>
        <v>qq</v>
      </c>
      <c r="P96" s="143">
        <f>'[6]Daily Roster'!$P96</f>
        <v>0</v>
      </c>
      <c r="Q96" s="143">
        <f>'[6]Daily Roster'!$Q96</f>
        <v>0</v>
      </c>
      <c r="R96" s="143" t="str">
        <f>'[6]Daily Roster'!$R96</f>
        <v>qq</v>
      </c>
      <c r="S96" s="143" t="str">
        <f>'[6]Daily Roster'!$S96</f>
        <v>Jonathan</v>
      </c>
      <c r="T96" s="143" t="str">
        <f>'[6]Daily Roster'!$T96</f>
        <v>Tinh</v>
      </c>
      <c r="U96" s="143" t="str">
        <f>'[6]Daily Roster'!$U96</f>
        <v>Jesslyn</v>
      </c>
      <c r="V96" s="143" t="str">
        <f>'[6]Daily Roster'!$V96</f>
        <v>qq</v>
      </c>
      <c r="W96" s="143" t="str">
        <f>'[6]Daily Roster'!$W96</f>
        <v>qq</v>
      </c>
      <c r="X96" s="143" t="str">
        <f>'[6]Daily Roster'!$X96</f>
        <v>qq</v>
      </c>
      <c r="Y96" s="143" t="str">
        <f>'[6]Daily Roster'!$Y96</f>
        <v>Amelia</v>
      </c>
      <c r="Z96" s="143" t="str">
        <f>'[6]Daily Roster'!$Z96</f>
        <v>qq</v>
      </c>
      <c r="AA96" s="143" t="str">
        <f>'[6]Daily Roster'!$AA96</f>
        <v>Maia</v>
      </c>
      <c r="AB96" s="143" t="str">
        <f>'[6]Daily Roster'!$AB96</f>
        <v>qq</v>
      </c>
      <c r="AC96" s="143" t="str">
        <f>'[6]Daily Roster'!$AC96</f>
        <v>Rodney</v>
      </c>
      <c r="AD96" s="143" t="str">
        <f>'[6]Daily Roster'!$AD96</f>
        <v>qq</v>
      </c>
      <c r="AE96" s="143" t="str">
        <f>'[6]Daily Roster'!$AE96</f>
        <v>qq</v>
      </c>
      <c r="AF96" s="143" t="str">
        <f>'[6]Daily Roster'!$AF96</f>
        <v>qq</v>
      </c>
      <c r="AG96" s="143" t="str">
        <f>'[6]Daily Roster'!$AG96</f>
        <v>Clark</v>
      </c>
      <c r="AH96" s="143" t="str">
        <f>'[6]Daily Roster'!$AH96</f>
        <v>qq</v>
      </c>
      <c r="AI96" s="143" t="str">
        <f>'[6]Daily Roster'!$AI96</f>
        <v>qq</v>
      </c>
      <c r="AJ96" s="241" t="str">
        <f>'[6]Daily Roster'!$AJ96</f>
        <v>qq</v>
      </c>
      <c r="AK96" s="241" t="str">
        <f>'[6]Daily Roster'!$AK96</f>
        <v>qq</v>
      </c>
      <c r="AL96" s="241" t="str">
        <f>'[6]Daily Roster'!$AL96</f>
        <v>qq</v>
      </c>
      <c r="AM96" s="240" t="str">
        <f>'[6]Daily Roster'!$AM96</f>
        <v>qq</v>
      </c>
      <c r="AN96" s="240" t="str">
        <f>'[6]Daily Roster'!$AN96</f>
        <v>qq</v>
      </c>
      <c r="AO96" s="240" t="str">
        <f>'[6]Daily Roster'!$AO96</f>
        <v>qq</v>
      </c>
      <c r="AP96" s="240" t="str">
        <f>'[6]Daily Roster'!$AP96</f>
        <v>qq</v>
      </c>
      <c r="AQ96" s="240" t="str">
        <f>'[6]Daily Roster'!$AQ96</f>
        <v>qq</v>
      </c>
      <c r="AR96" s="240" t="str">
        <f>'[6]Daily Roster'!$AR96</f>
        <v>qq</v>
      </c>
      <c r="AS96" s="240" t="str">
        <f>'[6]Daily Roster'!$AS96</f>
        <v>V.Koo</v>
      </c>
      <c r="AT96" s="240" t="str">
        <f>'[6]Daily Roster'!$AT96</f>
        <v>qq</v>
      </c>
      <c r="AU96" s="240" t="str">
        <f>'[6]Daily Roster'!$AU96</f>
        <v>Kathy</v>
      </c>
      <c r="AV96" s="240">
        <f>'[6]Daily Roster'!$AV96</f>
        <v>0</v>
      </c>
      <c r="AW96" s="240" t="str">
        <f>'[6]Daily Roster'!$AW96</f>
        <v>Helen</v>
      </c>
      <c r="AX96" s="240">
        <f>'[6]Daily Roster'!$AX96</f>
        <v>0</v>
      </c>
      <c r="AY96" s="240">
        <f>'[6]Daily Roster'!$AY96</f>
        <v>0</v>
      </c>
      <c r="AZ96" s="240">
        <f>'[6]Daily Roster'!$AZ96</f>
        <v>0</v>
      </c>
      <c r="BA96" s="240">
        <f>'[6]Daily Roster'!$BA96</f>
        <v>0</v>
      </c>
      <c r="BB96" s="240">
        <f>'[6]Daily Roster'!$BB96</f>
        <v>0</v>
      </c>
      <c r="BC96" s="240">
        <f>'[6]Daily Roster'!$BC96</f>
        <v>0</v>
      </c>
      <c r="BD96" s="240" t="str">
        <f>'[6]Daily Roster'!$BD96</f>
        <v>Stav</v>
      </c>
      <c r="BE96" s="240">
        <f>'[6]Daily Roster'!$BE96</f>
        <v>0</v>
      </c>
      <c r="BF96" s="240">
        <f>'[6]Daily Roster'!$BF96</f>
        <v>0</v>
      </c>
      <c r="BG96" s="240">
        <f>'[6]Daily Roster'!$BG96</f>
        <v>0</v>
      </c>
      <c r="BH96" s="240">
        <f>'[6]Daily Roster'!$BH96</f>
        <v>0</v>
      </c>
    </row>
    <row r="97" spans="1:60" s="5" customFormat="1" x14ac:dyDescent="0.3">
      <c r="A97" s="141">
        <v>43599</v>
      </c>
      <c r="B97" s="142" t="s">
        <v>2</v>
      </c>
      <c r="C97" s="143">
        <f>'[6]Daily Roster'!$C97</f>
        <v>0</v>
      </c>
      <c r="D97" s="143">
        <f>'[6]Daily Roster'!$D97</f>
        <v>0</v>
      </c>
      <c r="E97" s="143" t="str">
        <f>'[6]Daily Roster'!$E97</f>
        <v>J.Hughes</v>
      </c>
      <c r="F97" s="143" t="str">
        <f>'[6]Daily Roster'!$F97</f>
        <v>J.Do</v>
      </c>
      <c r="G97" s="143" t="str">
        <f>'[6]Daily Roster'!$G97</f>
        <v>qq</v>
      </c>
      <c r="H97" s="143">
        <f>'[6]Daily Roster'!$H97</f>
        <v>0</v>
      </c>
      <c r="I97" s="143">
        <f>'[6]Daily Roster'!$I97</f>
        <v>0</v>
      </c>
      <c r="J97" s="143">
        <f>'[6]Daily Roster'!$J97</f>
        <v>0</v>
      </c>
      <c r="K97" s="143">
        <f>'[6]Daily Roster'!$K97</f>
        <v>0</v>
      </c>
      <c r="L97" s="143">
        <f>'[6]Daily Roster'!$L97</f>
        <v>0</v>
      </c>
      <c r="M97" s="143">
        <f>'[6]Daily Roster'!$M97</f>
        <v>0</v>
      </c>
      <c r="N97" s="143">
        <f>'[6]Daily Roster'!$N97</f>
        <v>0</v>
      </c>
      <c r="O97" s="143" t="str">
        <f>'[6]Daily Roster'!$O97</f>
        <v>qq</v>
      </c>
      <c r="P97" s="143">
        <f>'[6]Daily Roster'!$P97</f>
        <v>0</v>
      </c>
      <c r="Q97" s="143" t="str">
        <f>'[6]Daily Roster'!$Q97</f>
        <v>Lauren</v>
      </c>
      <c r="R97" s="143" t="str">
        <f>'[6]Daily Roster'!$R97</f>
        <v>qq</v>
      </c>
      <c r="S97" s="143" t="str">
        <f>'[6]Daily Roster'!$S97</f>
        <v>Ana</v>
      </c>
      <c r="T97" s="143" t="str">
        <f>'[6]Daily Roster'!$T97</f>
        <v>Idile</v>
      </c>
      <c r="U97" s="143" t="str">
        <f>'[6]Daily Roster'!$U97</f>
        <v>QQ</v>
      </c>
      <c r="V97" s="143" t="str">
        <f>'[6]Daily Roster'!$V97</f>
        <v>Thao</v>
      </c>
      <c r="W97" s="143" t="str">
        <f>'[6]Daily Roster'!$W97</f>
        <v>qq</v>
      </c>
      <c r="X97" s="143" t="str">
        <f>'[6]Daily Roster'!$X97</f>
        <v>qq</v>
      </c>
      <c r="Y97" s="143" t="str">
        <f>'[6]Daily Roster'!$Y97</f>
        <v>Amelia</v>
      </c>
      <c r="Z97" s="143" t="str">
        <f>'[6]Daily Roster'!$Z97</f>
        <v>qq</v>
      </c>
      <c r="AA97" s="143" t="str">
        <f>'[6]Daily Roster'!$AA97</f>
        <v>Maia</v>
      </c>
      <c r="AB97" s="143" t="str">
        <f>'[6]Daily Roster'!$AB97</f>
        <v>qq</v>
      </c>
      <c r="AC97" s="143" t="str">
        <f>'[6]Daily Roster'!$AC97</f>
        <v>Rodney</v>
      </c>
      <c r="AD97" s="143" t="str">
        <f>'[6]Daily Roster'!$AD97</f>
        <v>qq</v>
      </c>
      <c r="AE97" s="143" t="str">
        <f>'[6]Daily Roster'!$AE97</f>
        <v>qq</v>
      </c>
      <c r="AF97" s="143" t="str">
        <f>'[6]Daily Roster'!$AF97</f>
        <v>qq</v>
      </c>
      <c r="AG97" s="143" t="str">
        <f>'[6]Daily Roster'!$AG97</f>
        <v>Clark</v>
      </c>
      <c r="AH97" s="143" t="str">
        <f>'[6]Daily Roster'!$AH97</f>
        <v>qq</v>
      </c>
      <c r="AI97" s="143" t="str">
        <f>'[6]Daily Roster'!$AI97</f>
        <v>qq</v>
      </c>
      <c r="AJ97" s="241" t="str">
        <f>'[6]Daily Roster'!$AJ97</f>
        <v>qq</v>
      </c>
      <c r="AK97" s="241" t="str">
        <f>'[6]Daily Roster'!$AK97</f>
        <v>qq</v>
      </c>
      <c r="AL97" s="241" t="str">
        <f>'[6]Daily Roster'!$AL97</f>
        <v>qq</v>
      </c>
      <c r="AM97" s="240" t="str">
        <f>'[6]Daily Roster'!$AM97</f>
        <v>qq</v>
      </c>
      <c r="AN97" s="240" t="str">
        <f>'[6]Daily Roster'!$AN97</f>
        <v>qq</v>
      </c>
      <c r="AO97" s="240" t="str">
        <f>'[6]Daily Roster'!$AO97</f>
        <v>qq</v>
      </c>
      <c r="AP97" s="240" t="str">
        <f>'[6]Daily Roster'!$AP97</f>
        <v>qq</v>
      </c>
      <c r="AQ97" s="240" t="str">
        <f>'[6]Daily Roster'!$AQ97</f>
        <v>qq</v>
      </c>
      <c r="AR97" s="240" t="str">
        <f>'[6]Daily Roster'!$AR97</f>
        <v>qq</v>
      </c>
      <c r="AS97" s="240" t="str">
        <f>'[6]Daily Roster'!$AS97</f>
        <v>V.Koo</v>
      </c>
      <c r="AT97" s="240" t="str">
        <f>'[6]Daily Roster'!$AT97</f>
        <v>qq</v>
      </c>
      <c r="AU97" s="240" t="str">
        <f>'[6]Daily Roster'!$AU97</f>
        <v>Kathy</v>
      </c>
      <c r="AV97" s="240">
        <f>'[6]Daily Roster'!$AV97</f>
        <v>0</v>
      </c>
      <c r="AW97" s="240" t="str">
        <f>'[6]Daily Roster'!$AW97</f>
        <v>Helen</v>
      </c>
      <c r="AX97" s="240">
        <f>'[6]Daily Roster'!$AX97</f>
        <v>0</v>
      </c>
      <c r="AY97" s="240">
        <f>'[6]Daily Roster'!$AY97</f>
        <v>0</v>
      </c>
      <c r="AZ97" s="240">
        <f>'[6]Daily Roster'!$AZ97</f>
        <v>0</v>
      </c>
      <c r="BA97" s="240">
        <f>'[6]Daily Roster'!$BA97</f>
        <v>0</v>
      </c>
      <c r="BB97" s="240">
        <f>'[6]Daily Roster'!$BB97</f>
        <v>0</v>
      </c>
      <c r="BC97" s="240">
        <f>'[6]Daily Roster'!$BC97</f>
        <v>0</v>
      </c>
      <c r="BD97" s="240">
        <f>'[6]Daily Roster'!$BD97</f>
        <v>0</v>
      </c>
      <c r="BE97" s="240">
        <f>'[6]Daily Roster'!$BE97</f>
        <v>0</v>
      </c>
      <c r="BF97" s="240">
        <f>'[6]Daily Roster'!$BF97</f>
        <v>0</v>
      </c>
      <c r="BG97" s="240">
        <f>'[6]Daily Roster'!$BG97</f>
        <v>0</v>
      </c>
      <c r="BH97" s="240">
        <f>'[6]Daily Roster'!$BH97</f>
        <v>0</v>
      </c>
    </row>
    <row r="98" spans="1:60" s="5" customFormat="1" x14ac:dyDescent="0.3">
      <c r="A98" s="141">
        <v>43600</v>
      </c>
      <c r="B98" s="142" t="s">
        <v>3</v>
      </c>
      <c r="C98" s="143">
        <f>'[6]Daily Roster'!$C98</f>
        <v>0</v>
      </c>
      <c r="D98" s="143">
        <f>'[6]Daily Roster'!$D98</f>
        <v>0</v>
      </c>
      <c r="E98" s="143">
        <f>'[6]Daily Roster'!$E98</f>
        <v>0</v>
      </c>
      <c r="F98" s="143" t="str">
        <f>'[6]Daily Roster'!$F98</f>
        <v>Sylvia</v>
      </c>
      <c r="G98" s="143" t="str">
        <f>'[6]Daily Roster'!$G98</f>
        <v>Mark</v>
      </c>
      <c r="H98" s="143">
        <f>'[6]Daily Roster'!$H98</f>
        <v>0</v>
      </c>
      <c r="I98" s="143" t="str">
        <f>'[6]Daily Roster'!$I98</f>
        <v>Taylor</v>
      </c>
      <c r="J98" s="143">
        <f>'[6]Daily Roster'!$J98</f>
        <v>0</v>
      </c>
      <c r="K98" s="143">
        <f>'[6]Daily Roster'!$K98</f>
        <v>0</v>
      </c>
      <c r="L98" s="143">
        <f>'[6]Daily Roster'!$L98</f>
        <v>0</v>
      </c>
      <c r="M98" s="143">
        <f>'[6]Daily Roster'!$M98</f>
        <v>0</v>
      </c>
      <c r="N98" s="143">
        <f>'[6]Daily Roster'!$N98</f>
        <v>0</v>
      </c>
      <c r="O98" s="143" t="str">
        <f>'[6]Daily Roster'!$O98</f>
        <v>qq</v>
      </c>
      <c r="P98" s="143">
        <f>'[6]Daily Roster'!$P98</f>
        <v>0</v>
      </c>
      <c r="Q98" s="143" t="str">
        <f>'[6]Daily Roster'!$Q98</f>
        <v>Nha</v>
      </c>
      <c r="R98" s="143" t="str">
        <f>'[6]Daily Roster'!$R98</f>
        <v>qq</v>
      </c>
      <c r="S98" s="143" t="str">
        <f>'[6]Daily Roster'!$S98</f>
        <v>qq</v>
      </c>
      <c r="T98" s="143" t="str">
        <f>'[6]Daily Roster'!$T98</f>
        <v>qq</v>
      </c>
      <c r="U98" s="143" t="str">
        <f>'[6]Daily Roster'!$U98</f>
        <v>QQ</v>
      </c>
      <c r="V98" s="143" t="str">
        <f>'[6]Daily Roster'!$V98</f>
        <v>qq</v>
      </c>
      <c r="W98" s="143" t="str">
        <f>'[6]Daily Roster'!$W98</f>
        <v>qq</v>
      </c>
      <c r="X98" s="143" t="str">
        <f>'[6]Daily Roster'!$X98</f>
        <v>qq</v>
      </c>
      <c r="Y98" s="143" t="str">
        <f>'[6]Daily Roster'!$Y98</f>
        <v>Amelia</v>
      </c>
      <c r="Z98" s="143" t="str">
        <f>'[6]Daily Roster'!$Z98</f>
        <v>qq</v>
      </c>
      <c r="AA98" s="143" t="str">
        <f>'[6]Daily Roster'!$AA98</f>
        <v>qq</v>
      </c>
      <c r="AB98" s="143" t="str">
        <f>'[6]Daily Roster'!$AB98</f>
        <v>qq</v>
      </c>
      <c r="AC98" s="143" t="str">
        <f>'[6]Daily Roster'!$AC98</f>
        <v>Rodney</v>
      </c>
      <c r="AD98" s="143" t="str">
        <f>'[6]Daily Roster'!$AD98</f>
        <v>qq</v>
      </c>
      <c r="AE98" s="143" t="str">
        <f>'[6]Daily Roster'!$AE98</f>
        <v>qq</v>
      </c>
      <c r="AF98" s="143" t="str">
        <f>'[6]Daily Roster'!$AF98</f>
        <v>qq</v>
      </c>
      <c r="AG98" s="143" t="str">
        <f>'[6]Daily Roster'!$AG98</f>
        <v>Clark</v>
      </c>
      <c r="AH98" s="143" t="str">
        <f>'[6]Daily Roster'!$AH98</f>
        <v>qq</v>
      </c>
      <c r="AI98" s="143" t="str">
        <f>'[6]Daily Roster'!$AI98</f>
        <v>qq</v>
      </c>
      <c r="AJ98" s="241" t="str">
        <f>'[6]Daily Roster'!$AJ98</f>
        <v>qq</v>
      </c>
      <c r="AK98" s="241" t="str">
        <f>'[6]Daily Roster'!$AK98</f>
        <v>qq</v>
      </c>
      <c r="AL98" s="241" t="str">
        <f>'[6]Daily Roster'!$AL98</f>
        <v>qq</v>
      </c>
      <c r="AM98" s="240" t="str">
        <f>'[6]Daily Roster'!$AM98</f>
        <v>qq</v>
      </c>
      <c r="AN98" s="240" t="str">
        <f>'[6]Daily Roster'!$AN98</f>
        <v>qq</v>
      </c>
      <c r="AO98" s="240" t="str">
        <f>'[6]Daily Roster'!$AO98</f>
        <v>qq</v>
      </c>
      <c r="AP98" s="240" t="str">
        <f>'[6]Daily Roster'!$AP98</f>
        <v>qq</v>
      </c>
      <c r="AQ98" s="240" t="str">
        <f>'[6]Daily Roster'!$AQ98</f>
        <v>qq</v>
      </c>
      <c r="AR98" s="240" t="str">
        <f>'[6]Daily Roster'!$AR98</f>
        <v>qq</v>
      </c>
      <c r="AS98" s="240" t="str">
        <f>'[6]Daily Roster'!$AS98</f>
        <v>V.Koo</v>
      </c>
      <c r="AT98" s="240" t="str">
        <f>'[6]Daily Roster'!$AT98</f>
        <v>qq</v>
      </c>
      <c r="AU98" s="240" t="str">
        <f>'[6]Daily Roster'!$AU98</f>
        <v>Kathy</v>
      </c>
      <c r="AV98" s="240">
        <f>'[6]Daily Roster'!$AV98</f>
        <v>0</v>
      </c>
      <c r="AW98" s="240" t="str">
        <f>'[6]Daily Roster'!$AW98</f>
        <v>Helen</v>
      </c>
      <c r="AX98" s="240">
        <f>'[6]Daily Roster'!$AX98</f>
        <v>0</v>
      </c>
      <c r="AY98" s="240">
        <f>'[6]Daily Roster'!$AY98</f>
        <v>0</v>
      </c>
      <c r="AZ98" s="240">
        <f>'[6]Daily Roster'!$AZ98</f>
        <v>0</v>
      </c>
      <c r="BA98" s="240">
        <f>'[6]Daily Roster'!$BA98</f>
        <v>0</v>
      </c>
      <c r="BB98" s="240">
        <f>'[6]Daily Roster'!$BB98</f>
        <v>0</v>
      </c>
      <c r="BC98" s="240">
        <f>'[6]Daily Roster'!$BC98</f>
        <v>0</v>
      </c>
      <c r="BD98" s="240">
        <f>'[6]Daily Roster'!$BD98</f>
        <v>0</v>
      </c>
      <c r="BE98" s="240">
        <f>'[6]Daily Roster'!$BE98</f>
        <v>0</v>
      </c>
      <c r="BF98" s="240">
        <f>'[6]Daily Roster'!$BF98</f>
        <v>0</v>
      </c>
      <c r="BG98" s="240">
        <f>'[6]Daily Roster'!$BG98</f>
        <v>0</v>
      </c>
      <c r="BH98" s="240">
        <f>'[6]Daily Roster'!$BH98</f>
        <v>0</v>
      </c>
    </row>
    <row r="99" spans="1:60" s="5" customFormat="1" x14ac:dyDescent="0.3">
      <c r="A99" s="141">
        <v>43601</v>
      </c>
      <c r="B99" s="142" t="s">
        <v>4</v>
      </c>
      <c r="C99" s="143">
        <f>'[6]Daily Roster'!$C99</f>
        <v>0</v>
      </c>
      <c r="D99" s="143">
        <f>'[6]Daily Roster'!$D99</f>
        <v>0</v>
      </c>
      <c r="E99" s="143">
        <f>'[6]Daily Roster'!$E99</f>
        <v>0</v>
      </c>
      <c r="F99" s="143" t="str">
        <f>'[6]Daily Roster'!$F99</f>
        <v>S.McPhee</v>
      </c>
      <c r="G99" s="143" t="str">
        <f>'[6]Daily Roster'!$G99</f>
        <v>qq</v>
      </c>
      <c r="H99" s="143">
        <f>'[6]Daily Roster'!$H99</f>
        <v>0</v>
      </c>
      <c r="I99" s="143" t="str">
        <f>'[6]Daily Roster'!$I99</f>
        <v>Phuong</v>
      </c>
      <c r="J99" s="143">
        <f>'[6]Daily Roster'!$J99</f>
        <v>0</v>
      </c>
      <c r="K99" s="143">
        <f>'[6]Daily Roster'!$K99</f>
        <v>0</v>
      </c>
      <c r="L99" s="143">
        <f>'[6]Daily Roster'!$L99</f>
        <v>0</v>
      </c>
      <c r="M99" s="143">
        <f>'[6]Daily Roster'!$M99</f>
        <v>0</v>
      </c>
      <c r="N99" s="143">
        <f>'[6]Daily Roster'!$N99</f>
        <v>0</v>
      </c>
      <c r="O99" s="143" t="str">
        <f>'[6]Daily Roster'!$O99</f>
        <v>Obaid</v>
      </c>
      <c r="P99" s="143">
        <f>'[6]Daily Roster'!$P99</f>
        <v>0</v>
      </c>
      <c r="Q99" s="143" t="str">
        <f>'[6]Daily Roster'!$Q99</f>
        <v>qq</v>
      </c>
      <c r="R99" s="143" t="str">
        <f>'[6]Daily Roster'!$R99</f>
        <v>qq</v>
      </c>
      <c r="S99" s="143" t="str">
        <f>'[6]Daily Roster'!$S99</f>
        <v>qq</v>
      </c>
      <c r="T99" s="143" t="str">
        <f>'[6]Daily Roster'!$T99</f>
        <v>qq</v>
      </c>
      <c r="U99" s="143" t="str">
        <f>'[6]Daily Roster'!$U99</f>
        <v>QQ</v>
      </c>
      <c r="V99" s="143" t="str">
        <f>'[6]Daily Roster'!$V99</f>
        <v>qq</v>
      </c>
      <c r="W99" s="143" t="str">
        <f>'[6]Daily Roster'!$W99</f>
        <v>qq</v>
      </c>
      <c r="X99" s="143" t="str">
        <f>'[6]Daily Roster'!$X99</f>
        <v>qq</v>
      </c>
      <c r="Y99" s="143" t="str">
        <f>'[6]Daily Roster'!$Y99</f>
        <v>Amelia</v>
      </c>
      <c r="Z99" s="143" t="str">
        <f>'[6]Daily Roster'!$Z99</f>
        <v>qq</v>
      </c>
      <c r="AA99" s="143" t="str">
        <f>'[6]Daily Roster'!$AA99</f>
        <v>Maia</v>
      </c>
      <c r="AB99" s="143" t="str">
        <f>'[6]Daily Roster'!$AB99</f>
        <v>qq</v>
      </c>
      <c r="AC99" s="143" t="str">
        <f>'[6]Daily Roster'!$AC99</f>
        <v>Rodney</v>
      </c>
      <c r="AD99" s="143" t="str">
        <f>'[6]Daily Roster'!$AD99</f>
        <v>qq</v>
      </c>
      <c r="AE99" s="143" t="str">
        <f>'[6]Daily Roster'!$AE99</f>
        <v>qq</v>
      </c>
      <c r="AF99" s="143" t="str">
        <f>'[6]Daily Roster'!$AF99</f>
        <v>qq</v>
      </c>
      <c r="AG99" s="143" t="str">
        <f>'[6]Daily Roster'!$AG99</f>
        <v>Clark</v>
      </c>
      <c r="AH99" s="143" t="str">
        <f>'[6]Daily Roster'!$AH99</f>
        <v>qq</v>
      </c>
      <c r="AI99" s="143" t="str">
        <f>'[6]Daily Roster'!$AI99</f>
        <v>qq</v>
      </c>
      <c r="AJ99" s="241" t="str">
        <f>'[6]Daily Roster'!$AJ99</f>
        <v>qq</v>
      </c>
      <c r="AK99" s="241" t="str">
        <f>'[6]Daily Roster'!$AK99</f>
        <v>qq</v>
      </c>
      <c r="AL99" s="241" t="str">
        <f>'[6]Daily Roster'!$AL99</f>
        <v>qq</v>
      </c>
      <c r="AM99" s="240" t="str">
        <f>'[6]Daily Roster'!$AM99</f>
        <v>qq</v>
      </c>
      <c r="AN99" s="240" t="str">
        <f>'[6]Daily Roster'!$AN99</f>
        <v>qq</v>
      </c>
      <c r="AO99" s="240" t="str">
        <f>'[6]Daily Roster'!$AO99</f>
        <v>qq</v>
      </c>
      <c r="AP99" s="240" t="str">
        <f>'[6]Daily Roster'!$AP99</f>
        <v>qq</v>
      </c>
      <c r="AQ99" s="240" t="str">
        <f>'[6]Daily Roster'!$AQ99</f>
        <v>qq</v>
      </c>
      <c r="AR99" s="240" t="str">
        <f>'[6]Daily Roster'!$AR99</f>
        <v>qq</v>
      </c>
      <c r="AS99" s="240" t="str">
        <f>'[6]Daily Roster'!$AS99</f>
        <v>V.Koo</v>
      </c>
      <c r="AT99" s="240" t="str">
        <f>'[6]Daily Roster'!$AT99</f>
        <v>qq</v>
      </c>
      <c r="AU99" s="240" t="str">
        <f>'[6]Daily Roster'!$AU99</f>
        <v>Kathy</v>
      </c>
      <c r="AV99" s="240">
        <f>'[6]Daily Roster'!$AV99</f>
        <v>0</v>
      </c>
      <c r="AW99" s="240" t="str">
        <f>'[6]Daily Roster'!$AW99</f>
        <v>Helen</v>
      </c>
      <c r="AX99" s="240">
        <f>'[6]Daily Roster'!$AX99</f>
        <v>0</v>
      </c>
      <c r="AY99" s="240">
        <f>'[6]Daily Roster'!$AY99</f>
        <v>0</v>
      </c>
      <c r="AZ99" s="240">
        <f>'[6]Daily Roster'!$AZ99</f>
        <v>0</v>
      </c>
      <c r="BA99" s="240">
        <f>'[6]Daily Roster'!$BA99</f>
        <v>0</v>
      </c>
      <c r="BB99" s="240">
        <f>'[6]Daily Roster'!$BB99</f>
        <v>0</v>
      </c>
      <c r="BC99" s="240">
        <f>'[6]Daily Roster'!$BC99</f>
        <v>0</v>
      </c>
      <c r="BD99" s="240">
        <f>'[6]Daily Roster'!$BD99</f>
        <v>0</v>
      </c>
      <c r="BE99" s="240">
        <f>'[6]Daily Roster'!$BE99</f>
        <v>0</v>
      </c>
      <c r="BF99" s="240">
        <f>'[6]Daily Roster'!$BF99</f>
        <v>0</v>
      </c>
      <c r="BG99" s="240">
        <f>'[6]Daily Roster'!$BG99</f>
        <v>0</v>
      </c>
      <c r="BH99" s="240">
        <f>'[6]Daily Roster'!$BH99</f>
        <v>0</v>
      </c>
    </row>
    <row r="100" spans="1:60" s="5" customFormat="1" x14ac:dyDescent="0.3">
      <c r="A100" s="141">
        <v>43602</v>
      </c>
      <c r="B100" s="142" t="s">
        <v>5</v>
      </c>
      <c r="C100" s="143">
        <f>'[6]Daily Roster'!$C100</f>
        <v>0</v>
      </c>
      <c r="D100" s="143" t="str">
        <f>'[6]Daily Roster'!$D100</f>
        <v>Nicholas</v>
      </c>
      <c r="E100" s="143">
        <f>'[6]Daily Roster'!$E100</f>
        <v>0</v>
      </c>
      <c r="F100" s="143" t="str">
        <f>'[6]Daily Roster'!$F100</f>
        <v>Stephanie</v>
      </c>
      <c r="G100" s="143" t="str">
        <f>'[6]Daily Roster'!$G100</f>
        <v>qq</v>
      </c>
      <c r="H100" s="143">
        <f>'[6]Daily Roster'!$H100</f>
        <v>0</v>
      </c>
      <c r="I100" s="143" t="str">
        <f>'[6]Daily Roster'!$I100</f>
        <v xml:space="preserve"> </v>
      </c>
      <c r="J100" s="143">
        <f>'[6]Daily Roster'!$J100</f>
        <v>0</v>
      </c>
      <c r="K100" s="143">
        <f>'[6]Daily Roster'!$K100</f>
        <v>0</v>
      </c>
      <c r="L100" s="143">
        <f>'[6]Daily Roster'!$L100</f>
        <v>0</v>
      </c>
      <c r="M100" s="143">
        <f>'[6]Daily Roster'!$M100</f>
        <v>0</v>
      </c>
      <c r="N100" s="143">
        <f>'[6]Daily Roster'!$N100</f>
        <v>0</v>
      </c>
      <c r="O100" s="143" t="str">
        <f>'[6]Daily Roster'!$O100</f>
        <v>Obaid</v>
      </c>
      <c r="P100" s="143">
        <f>'[6]Daily Roster'!$P100</f>
        <v>0</v>
      </c>
      <c r="Q100" s="143" t="str">
        <f>'[6]Daily Roster'!$Q100</f>
        <v>Tinh</v>
      </c>
      <c r="R100" s="143" t="str">
        <f>'[6]Daily Roster'!$R100</f>
        <v>qq</v>
      </c>
      <c r="S100" s="143" t="str">
        <f>'[6]Daily Roster'!$S100</f>
        <v>qq</v>
      </c>
      <c r="T100" s="143" t="str">
        <f>'[6]Daily Roster'!$T100</f>
        <v>qq</v>
      </c>
      <c r="U100" s="143" t="str">
        <f>'[6]Daily Roster'!$U100</f>
        <v>QQ</v>
      </c>
      <c r="V100" s="143" t="str">
        <f>'[6]Daily Roster'!$V100</f>
        <v>qq</v>
      </c>
      <c r="W100" s="143" t="str">
        <f>'[6]Daily Roster'!$W100</f>
        <v>qq</v>
      </c>
      <c r="X100" s="143" t="str">
        <f>'[6]Daily Roster'!$X100</f>
        <v>qq</v>
      </c>
      <c r="Y100" s="143" t="str">
        <f>'[6]Daily Roster'!$Y100</f>
        <v>Amelia</v>
      </c>
      <c r="Z100" s="143" t="str">
        <f>'[6]Daily Roster'!$Z100</f>
        <v>qq</v>
      </c>
      <c r="AA100" s="143" t="str">
        <f>'[6]Daily Roster'!$AA100</f>
        <v>qq</v>
      </c>
      <c r="AB100" s="143" t="str">
        <f>'[6]Daily Roster'!$AB100</f>
        <v>qq</v>
      </c>
      <c r="AC100" s="143" t="str">
        <f>'[6]Daily Roster'!$AC100</f>
        <v>Rodney</v>
      </c>
      <c r="AD100" s="143" t="str">
        <f>'[6]Daily Roster'!$AD100</f>
        <v>qq</v>
      </c>
      <c r="AE100" s="143" t="str">
        <f>'[6]Daily Roster'!$AE100</f>
        <v>qq</v>
      </c>
      <c r="AF100" s="143" t="str">
        <f>'[6]Daily Roster'!$AF100</f>
        <v>qq</v>
      </c>
      <c r="AG100" s="143" t="str">
        <f>'[6]Daily Roster'!$AG100</f>
        <v>Clark</v>
      </c>
      <c r="AH100" s="143" t="str">
        <f>'[6]Daily Roster'!$AH100</f>
        <v>qq</v>
      </c>
      <c r="AI100" s="143" t="str">
        <f>'[6]Daily Roster'!$AI100</f>
        <v>qq</v>
      </c>
      <c r="AJ100" s="241" t="str">
        <f>'[6]Daily Roster'!$AJ100</f>
        <v>qq</v>
      </c>
      <c r="AK100" s="241" t="str">
        <f>'[6]Daily Roster'!$AK100</f>
        <v>qq</v>
      </c>
      <c r="AL100" s="241" t="str">
        <f>'[6]Daily Roster'!$AL100</f>
        <v>qq</v>
      </c>
      <c r="AM100" s="240" t="str">
        <f>'[6]Daily Roster'!$AM100</f>
        <v>qq</v>
      </c>
      <c r="AN100" s="240" t="str">
        <f>'[6]Daily Roster'!$AN100</f>
        <v>qq</v>
      </c>
      <c r="AO100" s="240" t="str">
        <f>'[6]Daily Roster'!$AO100</f>
        <v>qq</v>
      </c>
      <c r="AP100" s="240" t="str">
        <f>'[6]Daily Roster'!$AP100</f>
        <v>qq</v>
      </c>
      <c r="AQ100" s="240" t="str">
        <f>'[6]Daily Roster'!$AQ100</f>
        <v>qq</v>
      </c>
      <c r="AR100" s="240" t="str">
        <f>'[6]Daily Roster'!$AR100</f>
        <v>qq</v>
      </c>
      <c r="AS100" s="240" t="str">
        <f>'[6]Daily Roster'!$AS100</f>
        <v>V.Koo</v>
      </c>
      <c r="AT100" s="240" t="str">
        <f>'[6]Daily Roster'!$AT100</f>
        <v>qq</v>
      </c>
      <c r="AU100" s="240" t="str">
        <f>'[6]Daily Roster'!$AU100</f>
        <v>Kathy</v>
      </c>
      <c r="AV100" s="240">
        <f>'[6]Daily Roster'!$AV100</f>
        <v>0</v>
      </c>
      <c r="AW100" s="240" t="str">
        <f>'[6]Daily Roster'!$AW100</f>
        <v>Helen</v>
      </c>
      <c r="AX100" s="240">
        <f>'[6]Daily Roster'!$AX100</f>
        <v>0</v>
      </c>
      <c r="AY100" s="240">
        <f>'[6]Daily Roster'!$AY100</f>
        <v>0</v>
      </c>
      <c r="AZ100" s="240">
        <f>'[6]Daily Roster'!$AZ100</f>
        <v>0</v>
      </c>
      <c r="BA100" s="240">
        <f>'[6]Daily Roster'!$BA100</f>
        <v>0</v>
      </c>
      <c r="BB100" s="240">
        <f>'[6]Daily Roster'!$BB100</f>
        <v>0</v>
      </c>
      <c r="BC100" s="240">
        <f>'[6]Daily Roster'!$BC100</f>
        <v>0</v>
      </c>
      <c r="BD100" s="240">
        <f>'[6]Daily Roster'!$BD100</f>
        <v>0</v>
      </c>
      <c r="BE100" s="240">
        <f>'[6]Daily Roster'!$BE100</f>
        <v>0</v>
      </c>
      <c r="BF100" s="240">
        <f>'[6]Daily Roster'!$BF100</f>
        <v>0</v>
      </c>
      <c r="BG100" s="240">
        <f>'[6]Daily Roster'!$BG100</f>
        <v>0</v>
      </c>
      <c r="BH100" s="240">
        <f>'[6]Daily Roster'!$BH100</f>
        <v>0</v>
      </c>
    </row>
    <row r="101" spans="1:60" s="5" customFormat="1" x14ac:dyDescent="0.3">
      <c r="A101" s="141">
        <v>43605</v>
      </c>
      <c r="B101" s="142" t="s">
        <v>1</v>
      </c>
      <c r="C101" s="143">
        <f>'[6]Daily Roster'!$C101</f>
        <v>0</v>
      </c>
      <c r="D101" s="143" t="str">
        <f>'[6]Daily Roster'!$D101</f>
        <v>M.Phung*</v>
      </c>
      <c r="E101" s="143">
        <f>'[6]Daily Roster'!$E101</f>
        <v>0</v>
      </c>
      <c r="F101" s="143" t="str">
        <f>'[6]Daily Roster'!$F101</f>
        <v>Carmen</v>
      </c>
      <c r="G101" s="143" t="str">
        <f>'[6]Daily Roster'!$G101</f>
        <v>qq</v>
      </c>
      <c r="H101" s="143">
        <f>'[6]Daily Roster'!$H101</f>
        <v>0</v>
      </c>
      <c r="I101" s="143" t="str">
        <f>'[6]Daily Roster'!$I101</f>
        <v>Helen</v>
      </c>
      <c r="J101" s="143">
        <f>'[6]Daily Roster'!$J101</f>
        <v>0</v>
      </c>
      <c r="K101" s="143">
        <f>'[6]Daily Roster'!$K101</f>
        <v>0</v>
      </c>
      <c r="L101" s="143">
        <f>'[6]Daily Roster'!$L101</f>
        <v>0</v>
      </c>
      <c r="M101" s="143">
        <f>'[6]Daily Roster'!$M101</f>
        <v>0</v>
      </c>
      <c r="N101" s="143">
        <f>'[6]Daily Roster'!$N101</f>
        <v>0</v>
      </c>
      <c r="O101" s="143" t="str">
        <f>'[6]Daily Roster'!$O101</f>
        <v>qq</v>
      </c>
      <c r="P101" s="143">
        <f>'[6]Daily Roster'!$P101</f>
        <v>0</v>
      </c>
      <c r="Q101" s="143" t="str">
        <f>'[6]Daily Roster'!$Q101</f>
        <v>V.Le</v>
      </c>
      <c r="R101" s="143" t="str">
        <f>'[6]Daily Roster'!$R101</f>
        <v>qq</v>
      </c>
      <c r="S101" s="143" t="str">
        <f>'[6]Daily Roster'!$S101</f>
        <v>Lauren</v>
      </c>
      <c r="T101" s="143" t="str">
        <f>'[6]Daily Roster'!$T101</f>
        <v>Nha</v>
      </c>
      <c r="U101" s="143" t="str">
        <f>'[6]Daily Roster'!$U101</f>
        <v>Idile</v>
      </c>
      <c r="V101" s="143" t="str">
        <f>'[6]Daily Roster'!$V101</f>
        <v>qq</v>
      </c>
      <c r="W101" s="143" t="str">
        <f>'[6]Daily Roster'!$W101</f>
        <v>qq</v>
      </c>
      <c r="X101" s="143" t="str">
        <f>'[6]Daily Roster'!$X101</f>
        <v>qq</v>
      </c>
      <c r="Y101" s="143" t="str">
        <f>'[6]Daily Roster'!$Y101</f>
        <v>Amelia</v>
      </c>
      <c r="Z101" s="143" t="str">
        <f>'[6]Daily Roster'!$Z101</f>
        <v>qq</v>
      </c>
      <c r="AA101" s="143" t="str">
        <f>'[6]Daily Roster'!$AA101</f>
        <v>Maia</v>
      </c>
      <c r="AB101" s="143" t="str">
        <f>'[6]Daily Roster'!$AB101</f>
        <v>qq</v>
      </c>
      <c r="AC101" s="143" t="str">
        <f>'[6]Daily Roster'!$AC101</f>
        <v>Rodney</v>
      </c>
      <c r="AD101" s="143" t="str">
        <f>'[6]Daily Roster'!$AD101</f>
        <v>qq</v>
      </c>
      <c r="AE101" s="143" t="str">
        <f>'[6]Daily Roster'!$AE101</f>
        <v>qq</v>
      </c>
      <c r="AF101" s="143" t="str">
        <f>'[6]Daily Roster'!$AF101</f>
        <v>qq</v>
      </c>
      <c r="AG101" s="143" t="str">
        <f>'[6]Daily Roster'!$AG101</f>
        <v>qq</v>
      </c>
      <c r="AH101" s="143" t="str">
        <f>'[6]Daily Roster'!$AH101</f>
        <v>qq</v>
      </c>
      <c r="AI101" s="143" t="str">
        <f>'[6]Daily Roster'!$AI101</f>
        <v>qq</v>
      </c>
      <c r="AJ101" s="241" t="str">
        <f>'[6]Daily Roster'!$AJ101</f>
        <v>qq</v>
      </c>
      <c r="AK101" s="241" t="str">
        <f>'[6]Daily Roster'!$AK101</f>
        <v>qq</v>
      </c>
      <c r="AL101" s="241" t="str">
        <f>'[6]Daily Roster'!$AL101</f>
        <v>qq</v>
      </c>
      <c r="AM101" s="240" t="str">
        <f>'[6]Daily Roster'!$AM101</f>
        <v>qq</v>
      </c>
      <c r="AN101" s="240" t="str">
        <f>'[6]Daily Roster'!$AN101</f>
        <v>qq</v>
      </c>
      <c r="AO101" s="240" t="str">
        <f>'[6]Daily Roster'!$AO101</f>
        <v>qq</v>
      </c>
      <c r="AP101" s="240" t="str">
        <f>'[6]Daily Roster'!$AP101</f>
        <v>qq</v>
      </c>
      <c r="AQ101" s="240" t="str">
        <f>'[6]Daily Roster'!$AQ101</f>
        <v>qq</v>
      </c>
      <c r="AR101" s="240" t="str">
        <f>'[6]Daily Roster'!$AR101</f>
        <v>qq</v>
      </c>
      <c r="AS101" s="240" t="str">
        <f>'[6]Daily Roster'!$AS101</f>
        <v>V.Koo</v>
      </c>
      <c r="AT101" s="240" t="str">
        <f>'[6]Daily Roster'!$AT101</f>
        <v>qq</v>
      </c>
      <c r="AU101" s="240" t="str">
        <f>'[6]Daily Roster'!$AU101</f>
        <v>Kathy</v>
      </c>
      <c r="AV101" s="240">
        <f>'[6]Daily Roster'!$AV101</f>
        <v>0</v>
      </c>
      <c r="AW101" s="240">
        <f>'[6]Daily Roster'!$AW101</f>
        <v>0</v>
      </c>
      <c r="AX101" s="240">
        <f>'[6]Daily Roster'!$AX101</f>
        <v>0</v>
      </c>
      <c r="AY101" s="240">
        <f>'[6]Daily Roster'!$AY101</f>
        <v>0</v>
      </c>
      <c r="AZ101" s="240">
        <f>'[6]Daily Roster'!$AZ101</f>
        <v>0</v>
      </c>
      <c r="BA101" s="240">
        <f>'[6]Daily Roster'!$BA101</f>
        <v>0</v>
      </c>
      <c r="BB101" s="240">
        <f>'[6]Daily Roster'!$BB101</f>
        <v>0</v>
      </c>
      <c r="BC101" s="240">
        <f>'[6]Daily Roster'!$BC101</f>
        <v>0</v>
      </c>
      <c r="BD101" s="240">
        <f>'[6]Daily Roster'!$BD101</f>
        <v>0</v>
      </c>
      <c r="BE101" s="240">
        <f>'[6]Daily Roster'!$BE101</f>
        <v>0</v>
      </c>
      <c r="BF101" s="240">
        <f>'[6]Daily Roster'!$BF101</f>
        <v>0</v>
      </c>
      <c r="BG101" s="240">
        <f>'[6]Daily Roster'!$BG101</f>
        <v>0</v>
      </c>
      <c r="BH101" s="240">
        <f>'[6]Daily Roster'!$BH101</f>
        <v>0</v>
      </c>
    </row>
    <row r="102" spans="1:60" s="5" customFormat="1" x14ac:dyDescent="0.3">
      <c r="A102" s="141">
        <v>43606</v>
      </c>
      <c r="B102" s="142" t="s">
        <v>2</v>
      </c>
      <c r="C102" s="143">
        <f>'[6]Daily Roster'!$C102</f>
        <v>0</v>
      </c>
      <c r="D102" s="143" t="str">
        <f>'[6]Daily Roster'!$D102</f>
        <v>Meng</v>
      </c>
      <c r="E102" s="143" t="str">
        <f>'[6]Daily Roster'!$E102</f>
        <v>K.Fildes</v>
      </c>
      <c r="F102" s="143">
        <f>'[6]Daily Roster'!$F102</f>
        <v>0</v>
      </c>
      <c r="G102" s="143" t="str">
        <f>'[6]Daily Roster'!$G102</f>
        <v>qq</v>
      </c>
      <c r="H102" s="143">
        <f>'[6]Daily Roster'!$H102</f>
        <v>0</v>
      </c>
      <c r="I102" s="143" t="str">
        <f>'[6]Daily Roster'!$I102</f>
        <v>Sandra</v>
      </c>
      <c r="J102" s="143">
        <f>'[6]Daily Roster'!$J102</f>
        <v>0</v>
      </c>
      <c r="K102" s="143">
        <f>'[6]Daily Roster'!$K102</f>
        <v>0</v>
      </c>
      <c r="L102" s="143">
        <f>'[6]Daily Roster'!$L102</f>
        <v>0</v>
      </c>
      <c r="M102" s="143">
        <f>'[6]Daily Roster'!$M102</f>
        <v>0</v>
      </c>
      <c r="N102" s="143">
        <f>'[6]Daily Roster'!$N102</f>
        <v>0</v>
      </c>
      <c r="O102" s="143" t="str">
        <f>'[6]Daily Roster'!$O102</f>
        <v>qq</v>
      </c>
      <c r="P102" s="143">
        <f>'[6]Daily Roster'!$P102</f>
        <v>0</v>
      </c>
      <c r="Q102" s="143" t="str">
        <f>'[6]Daily Roster'!$Q102</f>
        <v>Jonathan</v>
      </c>
      <c r="R102" s="143" t="str">
        <f>'[6]Daily Roster'!$R102</f>
        <v>qq</v>
      </c>
      <c r="S102" s="143" t="str">
        <f>'[6]Daily Roster'!$S102</f>
        <v>Edward</v>
      </c>
      <c r="T102" s="143" t="str">
        <f>'[6]Daily Roster'!$T102</f>
        <v>Jesslyn</v>
      </c>
      <c r="U102" s="143" t="str">
        <f>'[6]Daily Roster'!$U102</f>
        <v>QQ</v>
      </c>
      <c r="V102" s="143" t="str">
        <f>'[6]Daily Roster'!$V102</f>
        <v>V.Le</v>
      </c>
      <c r="W102" s="143" t="str">
        <f>'[6]Daily Roster'!$W102</f>
        <v>qq</v>
      </c>
      <c r="X102" s="143" t="str">
        <f>'[6]Daily Roster'!$X102</f>
        <v>qq</v>
      </c>
      <c r="Y102" s="143" t="str">
        <f>'[6]Daily Roster'!$Y102</f>
        <v>Amelia</v>
      </c>
      <c r="Z102" s="143" t="str">
        <f>'[6]Daily Roster'!$Z102</f>
        <v>qq</v>
      </c>
      <c r="AA102" s="143" t="str">
        <f>'[6]Daily Roster'!$AA102</f>
        <v>Maia</v>
      </c>
      <c r="AB102" s="143" t="str">
        <f>'[6]Daily Roster'!$AB102</f>
        <v>qq</v>
      </c>
      <c r="AC102" s="143" t="str">
        <f>'[6]Daily Roster'!$AC102</f>
        <v>Rodney</v>
      </c>
      <c r="AD102" s="143" t="str">
        <f>'[6]Daily Roster'!$AD102</f>
        <v>qq</v>
      </c>
      <c r="AE102" s="143" t="str">
        <f>'[6]Daily Roster'!$AE102</f>
        <v>qq</v>
      </c>
      <c r="AF102" s="143" t="str">
        <f>'[6]Daily Roster'!$AF102</f>
        <v>qq</v>
      </c>
      <c r="AG102" s="143" t="str">
        <f>'[6]Daily Roster'!$AG102</f>
        <v>qq</v>
      </c>
      <c r="AH102" s="143" t="str">
        <f>'[6]Daily Roster'!$AH102</f>
        <v>qq</v>
      </c>
      <c r="AI102" s="143" t="str">
        <f>'[6]Daily Roster'!$AI102</f>
        <v>qq</v>
      </c>
      <c r="AJ102" s="241" t="str">
        <f>'[6]Daily Roster'!$AJ102</f>
        <v>qq</v>
      </c>
      <c r="AK102" s="241" t="str">
        <f>'[6]Daily Roster'!$AK102</f>
        <v>qq</v>
      </c>
      <c r="AL102" s="241" t="str">
        <f>'[6]Daily Roster'!$AL102</f>
        <v>qq</v>
      </c>
      <c r="AM102" s="240" t="str">
        <f>'[6]Daily Roster'!$AM102</f>
        <v>qq</v>
      </c>
      <c r="AN102" s="240" t="str">
        <f>'[6]Daily Roster'!$AN102</f>
        <v>qq</v>
      </c>
      <c r="AO102" s="240" t="str">
        <f>'[6]Daily Roster'!$AO102</f>
        <v>qq</v>
      </c>
      <c r="AP102" s="240" t="str">
        <f>'[6]Daily Roster'!$AP102</f>
        <v>qq</v>
      </c>
      <c r="AQ102" s="240" t="str">
        <f>'[6]Daily Roster'!$AQ102</f>
        <v>qq</v>
      </c>
      <c r="AR102" s="240" t="str">
        <f>'[6]Daily Roster'!$AR102</f>
        <v>qq</v>
      </c>
      <c r="AS102" s="240" t="str">
        <f>'[6]Daily Roster'!$AS102</f>
        <v>V.Koo</v>
      </c>
      <c r="AT102" s="240" t="str">
        <f>'[6]Daily Roster'!$AT102</f>
        <v>qq</v>
      </c>
      <c r="AU102" s="240" t="str">
        <f>'[6]Daily Roster'!$AU102</f>
        <v>Kathy</v>
      </c>
      <c r="AV102" s="240">
        <f>'[6]Daily Roster'!$AV102</f>
        <v>0</v>
      </c>
      <c r="AW102" s="240" t="str">
        <f>'[6]Daily Roster'!$AW102</f>
        <v>Fiona</v>
      </c>
      <c r="AX102" s="240">
        <f>'[6]Daily Roster'!$AX102</f>
        <v>0</v>
      </c>
      <c r="AY102" s="240">
        <f>'[6]Daily Roster'!$AY102</f>
        <v>0</v>
      </c>
      <c r="AZ102" s="240">
        <f>'[6]Daily Roster'!$AZ102</f>
        <v>0</v>
      </c>
      <c r="BA102" s="240">
        <f>'[6]Daily Roster'!$BA102</f>
        <v>0</v>
      </c>
      <c r="BB102" s="240">
        <f>'[6]Daily Roster'!$BB102</f>
        <v>0</v>
      </c>
      <c r="BC102" s="240">
        <f>'[6]Daily Roster'!$BC102</f>
        <v>0</v>
      </c>
      <c r="BD102" s="240">
        <f>'[6]Daily Roster'!$BD102</f>
        <v>0</v>
      </c>
      <c r="BE102" s="240">
        <f>'[6]Daily Roster'!$BE102</f>
        <v>0</v>
      </c>
      <c r="BF102" s="240">
        <f>'[6]Daily Roster'!$BF102</f>
        <v>0</v>
      </c>
      <c r="BG102" s="240">
        <f>'[6]Daily Roster'!$BG102</f>
        <v>0</v>
      </c>
      <c r="BH102" s="240">
        <f>'[6]Daily Roster'!$BH102</f>
        <v>0</v>
      </c>
    </row>
    <row r="103" spans="1:60" s="5" customFormat="1" x14ac:dyDescent="0.3">
      <c r="A103" s="141">
        <v>43607</v>
      </c>
      <c r="B103" s="142" t="s">
        <v>3</v>
      </c>
      <c r="C103" s="143">
        <f>'[6]Daily Roster'!$C103</f>
        <v>0</v>
      </c>
      <c r="D103" s="143" t="str">
        <f>'[6]Daily Roster'!$D103</f>
        <v>Huda</v>
      </c>
      <c r="E103" s="143">
        <f>'[6]Daily Roster'!$E103</f>
        <v>0</v>
      </c>
      <c r="F103" s="143" t="str">
        <f>'[6]Daily Roster'!$F103</f>
        <v>Tatyana</v>
      </c>
      <c r="G103" s="143" t="str">
        <f>'[6]Daily Roster'!$G103</f>
        <v>qq</v>
      </c>
      <c r="H103" s="143">
        <f>'[6]Daily Roster'!$H103</f>
        <v>0</v>
      </c>
      <c r="I103" s="143" t="str">
        <f>'[6]Daily Roster'!$I103</f>
        <v>C.Vosk</v>
      </c>
      <c r="J103" s="143">
        <f>'[6]Daily Roster'!$J103</f>
        <v>0</v>
      </c>
      <c r="K103" s="143">
        <f>'[6]Daily Roster'!$K103</f>
        <v>0</v>
      </c>
      <c r="L103" s="143">
        <f>'[6]Daily Roster'!$L103</f>
        <v>0</v>
      </c>
      <c r="M103" s="143">
        <f>'[6]Daily Roster'!$M103</f>
        <v>0</v>
      </c>
      <c r="N103" s="143">
        <f>'[6]Daily Roster'!$N103</f>
        <v>0</v>
      </c>
      <c r="O103" s="143" t="str">
        <f>'[6]Daily Roster'!$O103</f>
        <v>qq</v>
      </c>
      <c r="P103" s="143">
        <f>'[6]Daily Roster'!$P103</f>
        <v>0</v>
      </c>
      <c r="Q103" s="143" t="str">
        <f>'[6]Daily Roster'!$Q103</f>
        <v>Thao</v>
      </c>
      <c r="R103" s="143" t="str">
        <f>'[6]Daily Roster'!$R103</f>
        <v>qq</v>
      </c>
      <c r="S103" s="143" t="str">
        <f>'[6]Daily Roster'!$S103</f>
        <v>qq</v>
      </c>
      <c r="T103" s="143" t="str">
        <f>'[6]Daily Roster'!$T103</f>
        <v>qq</v>
      </c>
      <c r="U103" s="143" t="str">
        <f>'[6]Daily Roster'!$U103</f>
        <v>QQ</v>
      </c>
      <c r="V103" s="143" t="str">
        <f>'[6]Daily Roster'!$V103</f>
        <v>qq</v>
      </c>
      <c r="W103" s="143" t="str">
        <f>'[6]Daily Roster'!$W103</f>
        <v>qq</v>
      </c>
      <c r="X103" s="143" t="str">
        <f>'[6]Daily Roster'!$X103</f>
        <v>qq</v>
      </c>
      <c r="Y103" s="143" t="str">
        <f>'[6]Daily Roster'!$Y103</f>
        <v>Amelia</v>
      </c>
      <c r="Z103" s="143" t="str">
        <f>'[6]Daily Roster'!$Z103</f>
        <v>qq</v>
      </c>
      <c r="AA103" s="143" t="str">
        <f>'[6]Daily Roster'!$AA103</f>
        <v>qq</v>
      </c>
      <c r="AB103" s="143" t="str">
        <f>'[6]Daily Roster'!$AB103</f>
        <v>qq</v>
      </c>
      <c r="AC103" s="143" t="str">
        <f>'[6]Daily Roster'!$AC103</f>
        <v>Rodney</v>
      </c>
      <c r="AD103" s="143" t="str">
        <f>'[6]Daily Roster'!$AD103</f>
        <v>qq</v>
      </c>
      <c r="AE103" s="143" t="str">
        <f>'[6]Daily Roster'!$AE103</f>
        <v>qq</v>
      </c>
      <c r="AF103" s="143" t="str">
        <f>'[6]Daily Roster'!$AF103</f>
        <v>qq</v>
      </c>
      <c r="AG103" s="143" t="str">
        <f>'[6]Daily Roster'!$AG103</f>
        <v>qq</v>
      </c>
      <c r="AH103" s="143" t="str">
        <f>'[6]Daily Roster'!$AH103</f>
        <v>qq</v>
      </c>
      <c r="AI103" s="143" t="str">
        <f>'[6]Daily Roster'!$AI103</f>
        <v>qq</v>
      </c>
      <c r="AJ103" s="241" t="str">
        <f>'[6]Daily Roster'!$AJ103</f>
        <v>qq</v>
      </c>
      <c r="AK103" s="241" t="str">
        <f>'[6]Daily Roster'!$AK103</f>
        <v>qq</v>
      </c>
      <c r="AL103" s="241" t="str">
        <f>'[6]Daily Roster'!$AL103</f>
        <v>qq</v>
      </c>
      <c r="AM103" s="240" t="str">
        <f>'[6]Daily Roster'!$AM103</f>
        <v>qq</v>
      </c>
      <c r="AN103" s="240" t="str">
        <f>'[6]Daily Roster'!$AN103</f>
        <v>qq</v>
      </c>
      <c r="AO103" s="240" t="str">
        <f>'[6]Daily Roster'!$AO103</f>
        <v>qq</v>
      </c>
      <c r="AP103" s="240" t="str">
        <f>'[6]Daily Roster'!$AP103</f>
        <v>qq</v>
      </c>
      <c r="AQ103" s="240" t="str">
        <f>'[6]Daily Roster'!$AQ103</f>
        <v>qq</v>
      </c>
      <c r="AR103" s="240" t="str">
        <f>'[6]Daily Roster'!$AR103</f>
        <v>qq</v>
      </c>
      <c r="AS103" s="240" t="str">
        <f>'[6]Daily Roster'!$AS103</f>
        <v>V.Koo</v>
      </c>
      <c r="AT103" s="240" t="str">
        <f>'[6]Daily Roster'!$AT103</f>
        <v>qq</v>
      </c>
      <c r="AU103" s="240" t="str">
        <f>'[6]Daily Roster'!$AU103</f>
        <v>Kathy</v>
      </c>
      <c r="AV103" s="240">
        <f>'[6]Daily Roster'!$AV103</f>
        <v>0</v>
      </c>
      <c r="AW103" s="240" t="str">
        <f>'[6]Daily Roster'!$AW103</f>
        <v>Fiona</v>
      </c>
      <c r="AX103" s="240">
        <f>'[6]Daily Roster'!$AX103</f>
        <v>0</v>
      </c>
      <c r="AY103" s="240">
        <f>'[6]Daily Roster'!$AY103</f>
        <v>0</v>
      </c>
      <c r="AZ103" s="240">
        <f>'[6]Daily Roster'!$AZ103</f>
        <v>0</v>
      </c>
      <c r="BA103" s="240">
        <f>'[6]Daily Roster'!$BA103</f>
        <v>0</v>
      </c>
      <c r="BB103" s="240">
        <f>'[6]Daily Roster'!$BB103</f>
        <v>0</v>
      </c>
      <c r="BC103" s="240">
        <f>'[6]Daily Roster'!$BC103</f>
        <v>0</v>
      </c>
      <c r="BD103" s="240">
        <f>'[6]Daily Roster'!$BD103</f>
        <v>0</v>
      </c>
      <c r="BE103" s="240">
        <f>'[6]Daily Roster'!$BE103</f>
        <v>0</v>
      </c>
      <c r="BF103" s="240">
        <f>'[6]Daily Roster'!$BF103</f>
        <v>0</v>
      </c>
      <c r="BG103" s="240">
        <f>'[6]Daily Roster'!$BG103</f>
        <v>0</v>
      </c>
      <c r="BH103" s="240">
        <f>'[6]Daily Roster'!$BH103</f>
        <v>0</v>
      </c>
    </row>
    <row r="104" spans="1:60" s="5" customFormat="1" x14ac:dyDescent="0.3">
      <c r="A104" s="141">
        <v>43608</v>
      </c>
      <c r="B104" s="142" t="s">
        <v>4</v>
      </c>
      <c r="C104" s="143">
        <f>'[6]Daily Roster'!$C104</f>
        <v>0</v>
      </c>
      <c r="D104" s="143">
        <f>'[6]Daily Roster'!$D104</f>
        <v>0</v>
      </c>
      <c r="E104" s="143" t="str">
        <f>'[6]Daily Roster'!$E104</f>
        <v>L.Jedwab</v>
      </c>
      <c r="F104" s="143">
        <f>'[6]Daily Roster'!$F104</f>
        <v>0</v>
      </c>
      <c r="G104" s="143" t="str">
        <f>'[6]Daily Roster'!$G104</f>
        <v>qq</v>
      </c>
      <c r="H104" s="143">
        <f>'[6]Daily Roster'!$H104</f>
        <v>0</v>
      </c>
      <c r="I104" s="143" t="str">
        <f>'[6]Daily Roster'!$I104</f>
        <v>Adil©</v>
      </c>
      <c r="J104" s="143">
        <f>'[6]Daily Roster'!$J104</f>
        <v>0</v>
      </c>
      <c r="K104" s="143">
        <f>'[6]Daily Roster'!$K104</f>
        <v>0</v>
      </c>
      <c r="L104" s="143">
        <f>'[6]Daily Roster'!$L104</f>
        <v>0</v>
      </c>
      <c r="M104" s="143">
        <f>'[6]Daily Roster'!$M104</f>
        <v>0</v>
      </c>
      <c r="N104" s="143">
        <f>'[6]Daily Roster'!$N104</f>
        <v>0</v>
      </c>
      <c r="O104" s="143" t="str">
        <f>'[6]Daily Roster'!$O104</f>
        <v>Vineeth</v>
      </c>
      <c r="P104" s="143">
        <f>'[6]Daily Roster'!$P104</f>
        <v>0</v>
      </c>
      <c r="Q104" s="143" t="str">
        <f>'[6]Daily Roster'!$Q104</f>
        <v>qq</v>
      </c>
      <c r="R104" s="143" t="str">
        <f>'[6]Daily Roster'!$R104</f>
        <v>qq</v>
      </c>
      <c r="S104" s="143" t="str">
        <f>'[6]Daily Roster'!$S104</f>
        <v>qq</v>
      </c>
      <c r="T104" s="143" t="str">
        <f>'[6]Daily Roster'!$T104</f>
        <v>qq</v>
      </c>
      <c r="U104" s="143" t="str">
        <f>'[6]Daily Roster'!$U104</f>
        <v>QQ</v>
      </c>
      <c r="V104" s="143" t="str">
        <f>'[6]Daily Roster'!$V104</f>
        <v>qq</v>
      </c>
      <c r="W104" s="143" t="str">
        <f>'[6]Daily Roster'!$W104</f>
        <v>qq</v>
      </c>
      <c r="X104" s="143" t="str">
        <f>'[6]Daily Roster'!$X104</f>
        <v>qq</v>
      </c>
      <c r="Y104" s="143" t="str">
        <f>'[6]Daily Roster'!$Y104</f>
        <v>Amelia</v>
      </c>
      <c r="Z104" s="143" t="str">
        <f>'[6]Daily Roster'!$Z104</f>
        <v>qq</v>
      </c>
      <c r="AA104" s="143" t="str">
        <f>'[6]Daily Roster'!$AA104</f>
        <v>Maia</v>
      </c>
      <c r="AB104" s="143" t="str">
        <f>'[6]Daily Roster'!$AB104</f>
        <v>qq</v>
      </c>
      <c r="AC104" s="143" t="str">
        <f>'[6]Daily Roster'!$AC104</f>
        <v>Rodney</v>
      </c>
      <c r="AD104" s="143" t="str">
        <f>'[6]Daily Roster'!$AD104</f>
        <v>qq</v>
      </c>
      <c r="AE104" s="143" t="str">
        <f>'[6]Daily Roster'!$AE104</f>
        <v>qq</v>
      </c>
      <c r="AF104" s="143" t="str">
        <f>'[6]Daily Roster'!$AF104</f>
        <v>qq</v>
      </c>
      <c r="AG104" s="143" t="str">
        <f>'[6]Daily Roster'!$AG104</f>
        <v>qq</v>
      </c>
      <c r="AH104" s="143" t="str">
        <f>'[6]Daily Roster'!$AH104</f>
        <v>qq</v>
      </c>
      <c r="AI104" s="143" t="str">
        <f>'[6]Daily Roster'!$AI104</f>
        <v>qq</v>
      </c>
      <c r="AJ104" s="241" t="str">
        <f>'[6]Daily Roster'!$AJ104</f>
        <v>qq</v>
      </c>
      <c r="AK104" s="241" t="str">
        <f>'[6]Daily Roster'!$AK104</f>
        <v>qq</v>
      </c>
      <c r="AL104" s="241" t="str">
        <f>'[6]Daily Roster'!$AL104</f>
        <v>qq</v>
      </c>
      <c r="AM104" s="240" t="str">
        <f>'[6]Daily Roster'!$AM104</f>
        <v>qq</v>
      </c>
      <c r="AN104" s="240" t="str">
        <f>'[6]Daily Roster'!$AN104</f>
        <v>qq</v>
      </c>
      <c r="AO104" s="240" t="str">
        <f>'[6]Daily Roster'!$AO104</f>
        <v>qq</v>
      </c>
      <c r="AP104" s="240" t="str">
        <f>'[6]Daily Roster'!$AP104</f>
        <v>qq</v>
      </c>
      <c r="AQ104" s="240" t="str">
        <f>'[6]Daily Roster'!$AQ104</f>
        <v>qq</v>
      </c>
      <c r="AR104" s="240" t="str">
        <f>'[6]Daily Roster'!$AR104</f>
        <v>qq</v>
      </c>
      <c r="AS104" s="240" t="str">
        <f>'[6]Daily Roster'!$AS104</f>
        <v>V.Koo</v>
      </c>
      <c r="AT104" s="240" t="str">
        <f>'[6]Daily Roster'!$AT104</f>
        <v>qq</v>
      </c>
      <c r="AU104" s="240" t="str">
        <f>'[6]Daily Roster'!$AU104</f>
        <v>Kathy</v>
      </c>
      <c r="AV104" s="240">
        <f>'[6]Daily Roster'!$AV104</f>
        <v>0</v>
      </c>
      <c r="AW104" s="240">
        <f>'[6]Daily Roster'!$AW104</f>
        <v>0</v>
      </c>
      <c r="AX104" s="240">
        <f>'[6]Daily Roster'!$AX104</f>
        <v>0</v>
      </c>
      <c r="AY104" s="240">
        <f>'[6]Daily Roster'!$AY104</f>
        <v>0</v>
      </c>
      <c r="AZ104" s="240">
        <f>'[6]Daily Roster'!$AZ104</f>
        <v>0</v>
      </c>
      <c r="BA104" s="240">
        <f>'[6]Daily Roster'!$BA104</f>
        <v>0</v>
      </c>
      <c r="BB104" s="240">
        <f>'[6]Daily Roster'!$BB104</f>
        <v>0</v>
      </c>
      <c r="BC104" s="240">
        <f>'[6]Daily Roster'!$BC104</f>
        <v>0</v>
      </c>
      <c r="BD104" s="240">
        <f>'[6]Daily Roster'!$BD104</f>
        <v>0</v>
      </c>
      <c r="BE104" s="240">
        <f>'[6]Daily Roster'!$BE104</f>
        <v>0</v>
      </c>
      <c r="BF104" s="240">
        <f>'[6]Daily Roster'!$BF104</f>
        <v>0</v>
      </c>
      <c r="BG104" s="240">
        <f>'[6]Daily Roster'!$BG104</f>
        <v>0</v>
      </c>
      <c r="BH104" s="240">
        <f>'[6]Daily Roster'!$BH104</f>
        <v>0</v>
      </c>
    </row>
    <row r="105" spans="1:60" s="5" customFormat="1" x14ac:dyDescent="0.3">
      <c r="A105" s="141">
        <v>43609</v>
      </c>
      <c r="B105" s="142" t="s">
        <v>5</v>
      </c>
      <c r="C105" s="143">
        <f>'[6]Daily Roster'!$C105</f>
        <v>0</v>
      </c>
      <c r="D105" s="143">
        <f>'[6]Daily Roster'!$D105</f>
        <v>0</v>
      </c>
      <c r="E105" s="143">
        <f>'[6]Daily Roster'!$E105</f>
        <v>0</v>
      </c>
      <c r="F105" s="143">
        <f>'[6]Daily Roster'!$F105</f>
        <v>0</v>
      </c>
      <c r="G105" s="143" t="str">
        <f>'[6]Daily Roster'!$G105</f>
        <v>Robbie</v>
      </c>
      <c r="H105" s="143">
        <f>'[6]Daily Roster'!$H105</f>
        <v>0</v>
      </c>
      <c r="I105" s="143" t="str">
        <f>'[6]Daily Roster'!$I105</f>
        <v>K.Tiong©</v>
      </c>
      <c r="J105" s="143">
        <f>'[6]Daily Roster'!$J105</f>
        <v>0</v>
      </c>
      <c r="K105" s="143">
        <f>'[6]Daily Roster'!$K105</f>
        <v>0</v>
      </c>
      <c r="L105" s="143">
        <f>'[6]Daily Roster'!$L105</f>
        <v>0</v>
      </c>
      <c r="M105" s="143">
        <f>'[6]Daily Roster'!$M105</f>
        <v>0</v>
      </c>
      <c r="N105" s="143">
        <f>'[6]Daily Roster'!$N105</f>
        <v>0</v>
      </c>
      <c r="O105" s="143" t="str">
        <f>'[6]Daily Roster'!$O105</f>
        <v>Vineeth</v>
      </c>
      <c r="P105" s="143">
        <f>'[6]Daily Roster'!$P105</f>
        <v>0</v>
      </c>
      <c r="Q105" s="143" t="str">
        <f>'[6]Daily Roster'!$Q105</f>
        <v>Jesslyn</v>
      </c>
      <c r="R105" s="143" t="str">
        <f>'[6]Daily Roster'!$R105</f>
        <v>qq</v>
      </c>
      <c r="S105" s="143" t="str">
        <f>'[6]Daily Roster'!$S105</f>
        <v>qq</v>
      </c>
      <c r="T105" s="143" t="str">
        <f>'[6]Daily Roster'!$T105</f>
        <v>qq</v>
      </c>
      <c r="U105" s="143" t="str">
        <f>'[6]Daily Roster'!$U105</f>
        <v>QQ</v>
      </c>
      <c r="V105" s="143" t="str">
        <f>'[6]Daily Roster'!$V105</f>
        <v>qq</v>
      </c>
      <c r="W105" s="143" t="str">
        <f>'[6]Daily Roster'!$W105</f>
        <v>qq</v>
      </c>
      <c r="X105" s="143" t="str">
        <f>'[6]Daily Roster'!$X105</f>
        <v>qq</v>
      </c>
      <c r="Y105" s="143" t="str">
        <f>'[6]Daily Roster'!$Y105</f>
        <v>Amelia</v>
      </c>
      <c r="Z105" s="143" t="str">
        <f>'[6]Daily Roster'!$Z105</f>
        <v>qq</v>
      </c>
      <c r="AA105" s="143" t="str">
        <f>'[6]Daily Roster'!$AA105</f>
        <v>qq</v>
      </c>
      <c r="AB105" s="143" t="str">
        <f>'[6]Daily Roster'!$AB105</f>
        <v>qq</v>
      </c>
      <c r="AC105" s="143" t="str">
        <f>'[6]Daily Roster'!$AC105</f>
        <v>Rodney</v>
      </c>
      <c r="AD105" s="143" t="str">
        <f>'[6]Daily Roster'!$AD105</f>
        <v>qq</v>
      </c>
      <c r="AE105" s="143" t="str">
        <f>'[6]Daily Roster'!$AE105</f>
        <v>qq</v>
      </c>
      <c r="AF105" s="143" t="str">
        <f>'[6]Daily Roster'!$AF105</f>
        <v>qq</v>
      </c>
      <c r="AG105" s="143" t="str">
        <f>'[6]Daily Roster'!$AG105</f>
        <v>qq</v>
      </c>
      <c r="AH105" s="143" t="str">
        <f>'[6]Daily Roster'!$AH105</f>
        <v>qq</v>
      </c>
      <c r="AI105" s="143" t="str">
        <f>'[6]Daily Roster'!$AI105</f>
        <v>qq</v>
      </c>
      <c r="AJ105" s="241" t="str">
        <f>'[6]Daily Roster'!$AJ105</f>
        <v>qq</v>
      </c>
      <c r="AK105" s="241" t="str">
        <f>'[6]Daily Roster'!$AK105</f>
        <v>qq</v>
      </c>
      <c r="AL105" s="241" t="str">
        <f>'[6]Daily Roster'!$AL105</f>
        <v>qq</v>
      </c>
      <c r="AM105" s="240" t="str">
        <f>'[6]Daily Roster'!$AM105</f>
        <v>qq</v>
      </c>
      <c r="AN105" s="240" t="str">
        <f>'[6]Daily Roster'!$AN105</f>
        <v>qq</v>
      </c>
      <c r="AO105" s="240" t="str">
        <f>'[6]Daily Roster'!$AO105</f>
        <v>qq</v>
      </c>
      <c r="AP105" s="240" t="str">
        <f>'[6]Daily Roster'!$AP105</f>
        <v>qq</v>
      </c>
      <c r="AQ105" s="240" t="str">
        <f>'[6]Daily Roster'!$AQ105</f>
        <v>qq</v>
      </c>
      <c r="AR105" s="240" t="str">
        <f>'[6]Daily Roster'!$AR105</f>
        <v>qq</v>
      </c>
      <c r="AS105" s="240" t="str">
        <f>'[6]Daily Roster'!$AS105</f>
        <v>V.Koo</v>
      </c>
      <c r="AT105" s="240" t="str">
        <f>'[6]Daily Roster'!$AT105</f>
        <v>qq</v>
      </c>
      <c r="AU105" s="240" t="str">
        <f>'[6]Daily Roster'!$AU105</f>
        <v>Kathy</v>
      </c>
      <c r="AV105" s="240">
        <f>'[6]Daily Roster'!$AV105</f>
        <v>0</v>
      </c>
      <c r="AW105" s="240" t="str">
        <f>'[6]Daily Roster'!$AW105</f>
        <v>Fiona</v>
      </c>
      <c r="AX105" s="240">
        <f>'[6]Daily Roster'!$AX105</f>
        <v>0</v>
      </c>
      <c r="AY105" s="240">
        <f>'[6]Daily Roster'!$AY105</f>
        <v>0</v>
      </c>
      <c r="AZ105" s="240">
        <f>'[6]Daily Roster'!$AZ105</f>
        <v>0</v>
      </c>
      <c r="BA105" s="240">
        <f>'[6]Daily Roster'!$BA105</f>
        <v>0</v>
      </c>
      <c r="BB105" s="240">
        <f>'[6]Daily Roster'!$BB105</f>
        <v>0</v>
      </c>
      <c r="BC105" s="240">
        <f>'[6]Daily Roster'!$BC105</f>
        <v>0</v>
      </c>
      <c r="BD105" s="240">
        <f>'[6]Daily Roster'!$BD105</f>
        <v>0</v>
      </c>
      <c r="BE105" s="240">
        <f>'[6]Daily Roster'!$BE105</f>
        <v>0</v>
      </c>
      <c r="BF105" s="240">
        <f>'[6]Daily Roster'!$BF105</f>
        <v>0</v>
      </c>
      <c r="BG105" s="240">
        <f>'[6]Daily Roster'!$BG105</f>
        <v>0</v>
      </c>
      <c r="BH105" s="240">
        <f>'[6]Daily Roster'!$BH105</f>
        <v>0</v>
      </c>
    </row>
    <row r="106" spans="1:60" s="5" customFormat="1" x14ac:dyDescent="0.3">
      <c r="A106" s="141">
        <v>43612</v>
      </c>
      <c r="B106" s="142" t="s">
        <v>1</v>
      </c>
      <c r="C106" s="143">
        <f>'[6]Daily Roster'!$C106</f>
        <v>0</v>
      </c>
      <c r="D106" s="143">
        <f>'[6]Daily Roster'!$D106</f>
        <v>0</v>
      </c>
      <c r="E106" s="143">
        <f>'[6]Daily Roster'!$E106</f>
        <v>0</v>
      </c>
      <c r="F106" s="143">
        <f>'[6]Daily Roster'!$F106</f>
        <v>0</v>
      </c>
      <c r="G106" s="143" t="str">
        <f>'[6]Daily Roster'!$G106</f>
        <v>Sam</v>
      </c>
      <c r="H106" s="143">
        <f>'[6]Daily Roster'!$H106</f>
        <v>0</v>
      </c>
      <c r="I106" s="143" t="str">
        <f>'[6]Daily Roster'!$I106</f>
        <v>Robert</v>
      </c>
      <c r="J106" s="143">
        <f>'[6]Daily Roster'!$J106</f>
        <v>0</v>
      </c>
      <c r="K106" s="143">
        <f>'[6]Daily Roster'!$K106</f>
        <v>0</v>
      </c>
      <c r="L106" s="143">
        <f>'[6]Daily Roster'!$L106</f>
        <v>0</v>
      </c>
      <c r="M106" s="143">
        <f>'[6]Daily Roster'!$M106</f>
        <v>0</v>
      </c>
      <c r="N106" s="143">
        <f>'[6]Daily Roster'!$N106</f>
        <v>0</v>
      </c>
      <c r="O106" s="143" t="str">
        <f>'[6]Daily Roster'!$O106</f>
        <v>qq</v>
      </c>
      <c r="P106" s="143">
        <f>'[6]Daily Roster'!$P106</f>
        <v>0</v>
      </c>
      <c r="Q106" s="143" t="str">
        <f>'[6]Daily Roster'!$Q106</f>
        <v>Nha</v>
      </c>
      <c r="R106" s="143" t="str">
        <f>'[6]Daily Roster'!$R106</f>
        <v>qq</v>
      </c>
      <c r="S106" s="143" t="str">
        <f>'[6]Daily Roster'!$S106</f>
        <v>Ana</v>
      </c>
      <c r="T106" s="143" t="str">
        <f>'[6]Daily Roster'!$T106</f>
        <v>Roshny</v>
      </c>
      <c r="U106" s="143" t="str">
        <f>'[6]Daily Roster'!$U106</f>
        <v>Thao</v>
      </c>
      <c r="V106" s="143" t="str">
        <f>'[6]Daily Roster'!$V106</f>
        <v>qq</v>
      </c>
      <c r="W106" s="143" t="str">
        <f>'[6]Daily Roster'!$W106</f>
        <v>qq</v>
      </c>
      <c r="X106" s="143" t="str">
        <f>'[6]Daily Roster'!$X106</f>
        <v>qq</v>
      </c>
      <c r="Y106" s="143" t="str">
        <f>'[6]Daily Roster'!$Y106</f>
        <v>Amelia</v>
      </c>
      <c r="Z106" s="143" t="str">
        <f>'[6]Daily Roster'!$Z106</f>
        <v>qq</v>
      </c>
      <c r="AA106" s="143" t="str">
        <f>'[6]Daily Roster'!$AA106</f>
        <v>qq</v>
      </c>
      <c r="AB106" s="143" t="str">
        <f>'[6]Daily Roster'!$AB106</f>
        <v>qq</v>
      </c>
      <c r="AC106" s="143" t="str">
        <f>'[6]Daily Roster'!$AC106</f>
        <v>qq</v>
      </c>
      <c r="AD106" s="143" t="str">
        <f>'[6]Daily Roster'!$AD106</f>
        <v>qq</v>
      </c>
      <c r="AE106" s="143" t="str">
        <f>'[6]Daily Roster'!$AE106</f>
        <v>qq</v>
      </c>
      <c r="AF106" s="143" t="str">
        <f>'[6]Daily Roster'!$AF106</f>
        <v>Robbie</v>
      </c>
      <c r="AG106" s="143" t="str">
        <f>'[6]Daily Roster'!$AG106</f>
        <v>Georgia</v>
      </c>
      <c r="AH106" s="143" t="str">
        <f>'[6]Daily Roster'!$AH106</f>
        <v>qq</v>
      </c>
      <c r="AI106" s="143" t="str">
        <f>'[6]Daily Roster'!$AI106</f>
        <v>qq</v>
      </c>
      <c r="AJ106" s="241" t="str">
        <f>'[6]Daily Roster'!$AJ106</f>
        <v>qq</v>
      </c>
      <c r="AK106" s="241" t="str">
        <f>'[6]Daily Roster'!$AK106</f>
        <v>qq</v>
      </c>
      <c r="AL106" s="241" t="str">
        <f>'[6]Daily Roster'!$AL106</f>
        <v>qq</v>
      </c>
      <c r="AM106" s="240" t="str">
        <f>'[6]Daily Roster'!$AM106</f>
        <v>qq</v>
      </c>
      <c r="AN106" s="240" t="str">
        <f>'[6]Daily Roster'!$AN106</f>
        <v>qq</v>
      </c>
      <c r="AO106" s="240" t="str">
        <f>'[6]Daily Roster'!$AO106</f>
        <v>qq</v>
      </c>
      <c r="AP106" s="240" t="str">
        <f>'[6]Daily Roster'!$AP106</f>
        <v>qq</v>
      </c>
      <c r="AQ106" s="240" t="str">
        <f>'[6]Daily Roster'!$AQ106</f>
        <v>qq</v>
      </c>
      <c r="AR106" s="240" t="str">
        <f>'[6]Daily Roster'!$AR106</f>
        <v>qq</v>
      </c>
      <c r="AS106" s="240" t="str">
        <f>'[6]Daily Roster'!$AS106</f>
        <v>V.Koo</v>
      </c>
      <c r="AT106" s="240" t="str">
        <f>'[6]Daily Roster'!$AT106</f>
        <v>qq</v>
      </c>
      <c r="AU106" s="240" t="str">
        <f>'[6]Daily Roster'!$AU106</f>
        <v>Mark</v>
      </c>
      <c r="AV106" s="240">
        <f>'[6]Daily Roster'!$AV106</f>
        <v>0</v>
      </c>
      <c r="AW106" s="240">
        <f>'[6]Daily Roster'!$AW106</f>
        <v>0</v>
      </c>
      <c r="AX106" s="240">
        <f>'[6]Daily Roster'!$AX106</f>
        <v>0</v>
      </c>
      <c r="AY106" s="240">
        <f>'[6]Daily Roster'!$AY106</f>
        <v>0</v>
      </c>
      <c r="AZ106" s="240">
        <f>'[6]Daily Roster'!$AZ106</f>
        <v>0</v>
      </c>
      <c r="BA106" s="240">
        <f>'[6]Daily Roster'!$BA106</f>
        <v>0</v>
      </c>
      <c r="BB106" s="240">
        <f>'[6]Daily Roster'!$BB106</f>
        <v>0</v>
      </c>
      <c r="BC106" s="240">
        <f>'[6]Daily Roster'!$BC106</f>
        <v>0</v>
      </c>
      <c r="BD106" s="240">
        <f>'[6]Daily Roster'!$BD106</f>
        <v>0</v>
      </c>
      <c r="BE106" s="240">
        <f>'[6]Daily Roster'!$BE106</f>
        <v>0</v>
      </c>
      <c r="BF106" s="240">
        <f>'[6]Daily Roster'!$BF106</f>
        <v>0</v>
      </c>
      <c r="BG106" s="240">
        <f>'[6]Daily Roster'!$BG106</f>
        <v>0</v>
      </c>
      <c r="BH106" s="240">
        <f>'[6]Daily Roster'!$BH106</f>
        <v>0</v>
      </c>
    </row>
    <row r="107" spans="1:60" s="5" customFormat="1" x14ac:dyDescent="0.3">
      <c r="A107" s="141">
        <v>43613</v>
      </c>
      <c r="B107" s="142" t="s">
        <v>2</v>
      </c>
      <c r="C107" s="143">
        <f>'[6]Daily Roster'!$C107</f>
        <v>0</v>
      </c>
      <c r="D107" s="143" t="str">
        <f>'[6]Daily Roster'!$D107</f>
        <v>M.Phung</v>
      </c>
      <c r="E107" s="143" t="str">
        <f>'[6]Daily Roster'!$E107</f>
        <v>Janki</v>
      </c>
      <c r="F107" s="143">
        <f>'[6]Daily Roster'!$F107</f>
        <v>0</v>
      </c>
      <c r="G107" s="143" t="str">
        <f>'[6]Daily Roster'!$G107</f>
        <v>Bianca</v>
      </c>
      <c r="H107" s="143">
        <f>'[6]Daily Roster'!$H107</f>
        <v>0</v>
      </c>
      <c r="I107" s="143">
        <f>'[6]Daily Roster'!$I107</f>
        <v>0</v>
      </c>
      <c r="J107" s="143">
        <f>'[6]Daily Roster'!$J107</f>
        <v>0</v>
      </c>
      <c r="K107" s="143">
        <f>'[6]Daily Roster'!$K107</f>
        <v>0</v>
      </c>
      <c r="L107" s="143">
        <f>'[6]Daily Roster'!$L107</f>
        <v>0</v>
      </c>
      <c r="M107" s="143">
        <f>'[6]Daily Roster'!$M107</f>
        <v>0</v>
      </c>
      <c r="N107" s="143">
        <f>'[6]Daily Roster'!$N107</f>
        <v>0</v>
      </c>
      <c r="O107" s="143" t="str">
        <f>'[6]Daily Roster'!$O107</f>
        <v>qq</v>
      </c>
      <c r="P107" s="143">
        <f>'[6]Daily Roster'!$P107</f>
        <v>0</v>
      </c>
      <c r="Q107" s="143" t="str">
        <f>'[6]Daily Roster'!$Q107</f>
        <v>Roshny</v>
      </c>
      <c r="R107" s="143" t="str">
        <f>'[6]Daily Roster'!$R107</f>
        <v>qq</v>
      </c>
      <c r="S107" s="143" t="str">
        <f>'[6]Daily Roster'!$S107</f>
        <v>Jonathan</v>
      </c>
      <c r="T107" s="143" t="str">
        <f>'[6]Daily Roster'!$T107</f>
        <v>Tinh</v>
      </c>
      <c r="U107" s="143" t="str">
        <f>'[6]Daily Roster'!$U107</f>
        <v>QQ</v>
      </c>
      <c r="V107" s="143" t="str">
        <f>'[6]Daily Roster'!$V107</f>
        <v>Idile</v>
      </c>
      <c r="W107" s="143" t="str">
        <f>'[6]Daily Roster'!$W107</f>
        <v>qq</v>
      </c>
      <c r="X107" s="143" t="str">
        <f>'[6]Daily Roster'!$X107</f>
        <v>qq</v>
      </c>
      <c r="Y107" s="143" t="str">
        <f>'[6]Daily Roster'!$Y107</f>
        <v>Amelia</v>
      </c>
      <c r="Z107" s="143" t="str">
        <f>'[6]Daily Roster'!$Z107</f>
        <v>qq</v>
      </c>
      <c r="AA107" s="143" t="str">
        <f>'[6]Daily Roster'!$AA107</f>
        <v>qq</v>
      </c>
      <c r="AB107" s="143" t="str">
        <f>'[6]Daily Roster'!$AB107</f>
        <v>Monique</v>
      </c>
      <c r="AC107" s="143" t="str">
        <f>'[6]Daily Roster'!$AC107</f>
        <v>qq</v>
      </c>
      <c r="AD107" s="143" t="str">
        <f>'[6]Daily Roster'!$AD107</f>
        <v>qq</v>
      </c>
      <c r="AE107" s="143" t="str">
        <f>'[6]Daily Roster'!$AE107</f>
        <v>qq</v>
      </c>
      <c r="AF107" s="143" t="str">
        <f>'[6]Daily Roster'!$AF107</f>
        <v>Robbie</v>
      </c>
      <c r="AG107" s="143" t="str">
        <f>'[6]Daily Roster'!$AG107</f>
        <v>Georgia</v>
      </c>
      <c r="AH107" s="143" t="str">
        <f>'[6]Daily Roster'!$AH107</f>
        <v>qq</v>
      </c>
      <c r="AI107" s="143" t="str">
        <f>'[6]Daily Roster'!$AI107</f>
        <v>qq</v>
      </c>
      <c r="AJ107" s="241" t="str">
        <f>'[6]Daily Roster'!$AJ107</f>
        <v>qq</v>
      </c>
      <c r="AK107" s="241" t="str">
        <f>'[6]Daily Roster'!$AK107</f>
        <v>qq</v>
      </c>
      <c r="AL107" s="241" t="str">
        <f>'[6]Daily Roster'!$AL107</f>
        <v>qq</v>
      </c>
      <c r="AM107" s="240" t="str">
        <f>'[6]Daily Roster'!$AM107</f>
        <v>qq</v>
      </c>
      <c r="AN107" s="240" t="str">
        <f>'[6]Daily Roster'!$AN107</f>
        <v>qq</v>
      </c>
      <c r="AO107" s="240" t="str">
        <f>'[6]Daily Roster'!$AO107</f>
        <v>qq</v>
      </c>
      <c r="AP107" s="240" t="str">
        <f>'[6]Daily Roster'!$AP107</f>
        <v>qq</v>
      </c>
      <c r="AQ107" s="240" t="str">
        <f>'[6]Daily Roster'!$AQ107</f>
        <v>qq</v>
      </c>
      <c r="AR107" s="240" t="str">
        <f>'[6]Daily Roster'!$AR107</f>
        <v>qq</v>
      </c>
      <c r="AS107" s="240" t="str">
        <f>'[6]Daily Roster'!$AS107</f>
        <v>V.Koo</v>
      </c>
      <c r="AT107" s="240" t="str">
        <f>'[6]Daily Roster'!$AT107</f>
        <v>qq</v>
      </c>
      <c r="AU107" s="240" t="str">
        <f>'[6]Daily Roster'!$AU107</f>
        <v>Mark</v>
      </c>
      <c r="AV107" s="240">
        <f>'[6]Daily Roster'!$AV107</f>
        <v>0</v>
      </c>
      <c r="AW107" s="240">
        <f>'[6]Daily Roster'!$AW107</f>
        <v>0</v>
      </c>
      <c r="AX107" s="240">
        <f>'[6]Daily Roster'!$AX107</f>
        <v>0</v>
      </c>
      <c r="AY107" s="240">
        <f>'[6]Daily Roster'!$AY107</f>
        <v>0</v>
      </c>
      <c r="AZ107" s="240">
        <f>'[6]Daily Roster'!$AZ107</f>
        <v>0</v>
      </c>
      <c r="BA107" s="240">
        <f>'[6]Daily Roster'!$BA107</f>
        <v>0</v>
      </c>
      <c r="BB107" s="240">
        <f>'[6]Daily Roster'!$BB107</f>
        <v>0</v>
      </c>
      <c r="BC107" s="240">
        <f>'[6]Daily Roster'!$BC107</f>
        <v>0</v>
      </c>
      <c r="BD107" s="240">
        <f>'[6]Daily Roster'!$BD107</f>
        <v>0</v>
      </c>
      <c r="BE107" s="240">
        <f>'[6]Daily Roster'!$BE107</f>
        <v>0</v>
      </c>
      <c r="BF107" s="240">
        <f>'[6]Daily Roster'!$BF107</f>
        <v>0</v>
      </c>
      <c r="BG107" s="240">
        <f>'[6]Daily Roster'!$BG107</f>
        <v>0</v>
      </c>
      <c r="BH107" s="240">
        <f>'[6]Daily Roster'!$BH107</f>
        <v>0</v>
      </c>
    </row>
    <row r="108" spans="1:60" s="5" customFormat="1" x14ac:dyDescent="0.3">
      <c r="A108" s="141">
        <v>43614</v>
      </c>
      <c r="B108" s="142" t="s">
        <v>3</v>
      </c>
      <c r="C108" s="143">
        <f>'[6]Daily Roster'!$C108</f>
        <v>0</v>
      </c>
      <c r="D108" s="143">
        <f>'[6]Daily Roster'!$D108</f>
        <v>0</v>
      </c>
      <c r="E108" s="143">
        <f>'[6]Daily Roster'!$E108</f>
        <v>0</v>
      </c>
      <c r="F108" s="143">
        <f>'[6]Daily Roster'!$F108</f>
        <v>0</v>
      </c>
      <c r="G108" s="143" t="str">
        <f>'[6]Daily Roster'!$G108</f>
        <v>Victoria</v>
      </c>
      <c r="H108" s="143">
        <f>'[6]Daily Roster'!$H108</f>
        <v>0</v>
      </c>
      <c r="I108" s="143" t="str">
        <f>'[6]Daily Roster'!$I108</f>
        <v>Rodney</v>
      </c>
      <c r="J108" s="143">
        <f>'[6]Daily Roster'!$J108</f>
        <v>0</v>
      </c>
      <c r="K108" s="143">
        <f>'[6]Daily Roster'!$K108</f>
        <v>0</v>
      </c>
      <c r="L108" s="143">
        <f>'[6]Daily Roster'!$L108</f>
        <v>0</v>
      </c>
      <c r="M108" s="143">
        <f>'[6]Daily Roster'!$M108</f>
        <v>0</v>
      </c>
      <c r="N108" s="143">
        <f>'[6]Daily Roster'!$N108</f>
        <v>0</v>
      </c>
      <c r="O108" s="143" t="str">
        <f>'[6]Daily Roster'!$O108</f>
        <v>qq</v>
      </c>
      <c r="P108" s="143">
        <f>'[6]Daily Roster'!$P108</f>
        <v>0</v>
      </c>
      <c r="Q108" s="143" t="str">
        <f>'[6]Daily Roster'!$Q108</f>
        <v>Idile</v>
      </c>
      <c r="R108" s="143" t="str">
        <f>'[6]Daily Roster'!$R108</f>
        <v>qq</v>
      </c>
      <c r="S108" s="143" t="str">
        <f>'[6]Daily Roster'!$S108</f>
        <v>qq</v>
      </c>
      <c r="T108" s="143" t="str">
        <f>'[6]Daily Roster'!$T108</f>
        <v>qq</v>
      </c>
      <c r="U108" s="143" t="str">
        <f>'[6]Daily Roster'!$U108</f>
        <v>QQ</v>
      </c>
      <c r="V108" s="143" t="str">
        <f>'[6]Daily Roster'!$V108</f>
        <v>qq</v>
      </c>
      <c r="W108" s="143" t="str">
        <f>'[6]Daily Roster'!$W108</f>
        <v>qq</v>
      </c>
      <c r="X108" s="143" t="str">
        <f>'[6]Daily Roster'!$X108</f>
        <v>qq</v>
      </c>
      <c r="Y108" s="143" t="str">
        <f>'[6]Daily Roster'!$Y108</f>
        <v>Amelia</v>
      </c>
      <c r="Z108" s="143" t="str">
        <f>'[6]Daily Roster'!$Z108</f>
        <v>qq</v>
      </c>
      <c r="AA108" s="143" t="str">
        <f>'[6]Daily Roster'!$AA108</f>
        <v>qq</v>
      </c>
      <c r="AB108" s="143" t="str">
        <f>'[6]Daily Roster'!$AB108</f>
        <v>Monique</v>
      </c>
      <c r="AC108" s="143" t="str">
        <f>'[6]Daily Roster'!$AC108</f>
        <v>qq</v>
      </c>
      <c r="AD108" s="143" t="str">
        <f>'[6]Daily Roster'!$AD108</f>
        <v>qq</v>
      </c>
      <c r="AE108" s="143" t="str">
        <f>'[6]Daily Roster'!$AE108</f>
        <v>qq</v>
      </c>
      <c r="AF108" s="143" t="str">
        <f>'[6]Daily Roster'!$AF108</f>
        <v>Robbie</v>
      </c>
      <c r="AG108" s="143" t="str">
        <f>'[6]Daily Roster'!$AG108</f>
        <v>Georgia</v>
      </c>
      <c r="AH108" s="143" t="str">
        <f>'[6]Daily Roster'!$AH108</f>
        <v>qq</v>
      </c>
      <c r="AI108" s="143" t="str">
        <f>'[6]Daily Roster'!$AI108</f>
        <v>qq</v>
      </c>
      <c r="AJ108" s="241" t="str">
        <f>'[6]Daily Roster'!$AJ108</f>
        <v>qq</v>
      </c>
      <c r="AK108" s="241" t="str">
        <f>'[6]Daily Roster'!$AK108</f>
        <v>qq</v>
      </c>
      <c r="AL108" s="241" t="str">
        <f>'[6]Daily Roster'!$AL108</f>
        <v>qq</v>
      </c>
      <c r="AM108" s="240" t="str">
        <f>'[6]Daily Roster'!$AM108</f>
        <v>qq</v>
      </c>
      <c r="AN108" s="240" t="str">
        <f>'[6]Daily Roster'!$AN108</f>
        <v>qq</v>
      </c>
      <c r="AO108" s="240" t="str">
        <f>'[6]Daily Roster'!$AO108</f>
        <v>qq</v>
      </c>
      <c r="AP108" s="240" t="str">
        <f>'[6]Daily Roster'!$AP108</f>
        <v>qq</v>
      </c>
      <c r="AQ108" s="240" t="str">
        <f>'[6]Daily Roster'!$AQ108</f>
        <v>qq</v>
      </c>
      <c r="AR108" s="240" t="str">
        <f>'[6]Daily Roster'!$AR108</f>
        <v>qq</v>
      </c>
      <c r="AS108" s="240" t="str">
        <f>'[6]Daily Roster'!$AS108</f>
        <v>V.Koo</v>
      </c>
      <c r="AT108" s="240" t="str">
        <f>'[6]Daily Roster'!$AT108</f>
        <v>qq</v>
      </c>
      <c r="AU108" s="240" t="str">
        <f>'[6]Daily Roster'!$AU108</f>
        <v>Mark</v>
      </c>
      <c r="AV108" s="240">
        <f>'[6]Daily Roster'!$AV108</f>
        <v>0</v>
      </c>
      <c r="AW108" s="240">
        <f>'[6]Daily Roster'!$AW108</f>
        <v>0</v>
      </c>
      <c r="AX108" s="240">
        <f>'[6]Daily Roster'!$AX108</f>
        <v>0</v>
      </c>
      <c r="AY108" s="240">
        <f>'[6]Daily Roster'!$AY108</f>
        <v>0</v>
      </c>
      <c r="AZ108" s="240">
        <f>'[6]Daily Roster'!$AZ108</f>
        <v>0</v>
      </c>
      <c r="BA108" s="240">
        <f>'[6]Daily Roster'!$BA108</f>
        <v>0</v>
      </c>
      <c r="BB108" s="240">
        <f>'[6]Daily Roster'!$BB108</f>
        <v>0</v>
      </c>
      <c r="BC108" s="240">
        <f>'[6]Daily Roster'!$BC108</f>
        <v>0</v>
      </c>
      <c r="BD108" s="240">
        <f>'[6]Daily Roster'!$BD108</f>
        <v>0</v>
      </c>
      <c r="BE108" s="240">
        <f>'[6]Daily Roster'!$BE108</f>
        <v>0</v>
      </c>
      <c r="BF108" s="240">
        <f>'[6]Daily Roster'!$BF108</f>
        <v>0</v>
      </c>
      <c r="BG108" s="240">
        <f>'[6]Daily Roster'!$BG108</f>
        <v>0</v>
      </c>
      <c r="BH108" s="240">
        <f>'[6]Daily Roster'!$BH108</f>
        <v>0</v>
      </c>
    </row>
    <row r="109" spans="1:60" s="5" customFormat="1" x14ac:dyDescent="0.3">
      <c r="A109" s="141">
        <v>43615</v>
      </c>
      <c r="B109" s="142" t="s">
        <v>4</v>
      </c>
      <c r="C109" s="143">
        <f>'[6]Daily Roster'!$C109</f>
        <v>0</v>
      </c>
      <c r="D109" s="143">
        <f>'[6]Daily Roster'!$D109</f>
        <v>0</v>
      </c>
      <c r="E109" s="143" t="str">
        <f>'[6]Daily Roster'!$E109</f>
        <v>April</v>
      </c>
      <c r="F109" s="143" t="str">
        <f>'[6]Daily Roster'!$F109</f>
        <v>Angelica Jasenka</v>
      </c>
      <c r="G109" s="143" t="str">
        <f>'[6]Daily Roster'!$G109</f>
        <v>qq</v>
      </c>
      <c r="H109" s="143">
        <f>'[6]Daily Roster'!$H109</f>
        <v>0</v>
      </c>
      <c r="I109" s="143" t="str">
        <f>'[6]Daily Roster'!$I109</f>
        <v>Renise</v>
      </c>
      <c r="J109" s="143">
        <f>'[6]Daily Roster'!$J109</f>
        <v>0</v>
      </c>
      <c r="K109" s="143">
        <f>'[6]Daily Roster'!$K109</f>
        <v>0</v>
      </c>
      <c r="L109" s="143">
        <f>'[6]Daily Roster'!$L109</f>
        <v>0</v>
      </c>
      <c r="M109" s="143">
        <f>'[6]Daily Roster'!$M109</f>
        <v>0</v>
      </c>
      <c r="N109" s="143">
        <f>'[6]Daily Roster'!$N109</f>
        <v>0</v>
      </c>
      <c r="O109" s="143" t="str">
        <f>'[6]Daily Roster'!$O109</f>
        <v>Jasenka</v>
      </c>
      <c r="P109" s="143">
        <f>'[6]Daily Roster'!$P109</f>
        <v>0</v>
      </c>
      <c r="Q109" s="143" t="str">
        <f>'[6]Daily Roster'!$Q109</f>
        <v>qq</v>
      </c>
      <c r="R109" s="143" t="str">
        <f>'[6]Daily Roster'!$R109</f>
        <v>qq</v>
      </c>
      <c r="S109" s="143" t="str">
        <f>'[6]Daily Roster'!$S109</f>
        <v>qq</v>
      </c>
      <c r="T109" s="143" t="str">
        <f>'[6]Daily Roster'!$T109</f>
        <v>qq</v>
      </c>
      <c r="U109" s="143" t="str">
        <f>'[6]Daily Roster'!$U109</f>
        <v>QQ</v>
      </c>
      <c r="V109" s="143" t="str">
        <f>'[6]Daily Roster'!$V109</f>
        <v>qq</v>
      </c>
      <c r="W109" s="143" t="str">
        <f>'[6]Daily Roster'!$W109</f>
        <v>qq</v>
      </c>
      <c r="X109" s="143" t="str">
        <f>'[6]Daily Roster'!$X109</f>
        <v>qq</v>
      </c>
      <c r="Y109" s="143" t="str">
        <f>'[6]Daily Roster'!$Y109</f>
        <v>Amelia</v>
      </c>
      <c r="Z109" s="143" t="str">
        <f>'[6]Daily Roster'!$Z109</f>
        <v>qq</v>
      </c>
      <c r="AA109" s="143" t="str">
        <f>'[6]Daily Roster'!$AA109</f>
        <v>qq</v>
      </c>
      <c r="AB109" s="143" t="str">
        <f>'[6]Daily Roster'!$AB109</f>
        <v>qq</v>
      </c>
      <c r="AC109" s="143" t="str">
        <f>'[6]Daily Roster'!$AC109</f>
        <v>qq</v>
      </c>
      <c r="AD109" s="143" t="str">
        <f>'[6]Daily Roster'!$AD109</f>
        <v>qq</v>
      </c>
      <c r="AE109" s="143" t="str">
        <f>'[6]Daily Roster'!$AE109</f>
        <v>qq</v>
      </c>
      <c r="AF109" s="143" t="str">
        <f>'[6]Daily Roster'!$AF109</f>
        <v>Robbie</v>
      </c>
      <c r="AG109" s="143" t="str">
        <f>'[6]Daily Roster'!$AG109</f>
        <v>Georgia</v>
      </c>
      <c r="AH109" s="143" t="str">
        <f>'[6]Daily Roster'!$AH109</f>
        <v>qq</v>
      </c>
      <c r="AI109" s="143" t="str">
        <f>'[6]Daily Roster'!$AI109</f>
        <v>qq</v>
      </c>
      <c r="AJ109" s="241" t="str">
        <f>'[6]Daily Roster'!$AJ109</f>
        <v>qq</v>
      </c>
      <c r="AK109" s="241" t="str">
        <f>'[6]Daily Roster'!$AK109</f>
        <v>qq</v>
      </c>
      <c r="AL109" s="241" t="str">
        <f>'[6]Daily Roster'!$AL109</f>
        <v>qq</v>
      </c>
      <c r="AM109" s="240" t="str">
        <f>'[6]Daily Roster'!$AM109</f>
        <v>qq</v>
      </c>
      <c r="AN109" s="240" t="str">
        <f>'[6]Daily Roster'!$AN109</f>
        <v>qq</v>
      </c>
      <c r="AO109" s="240" t="str">
        <f>'[6]Daily Roster'!$AO109</f>
        <v>qq</v>
      </c>
      <c r="AP109" s="240" t="str">
        <f>'[6]Daily Roster'!$AP109</f>
        <v>qq</v>
      </c>
      <c r="AQ109" s="240" t="str">
        <f>'[6]Daily Roster'!$AQ109</f>
        <v>qq</v>
      </c>
      <c r="AR109" s="240" t="str">
        <f>'[6]Daily Roster'!$AR109</f>
        <v>qq</v>
      </c>
      <c r="AS109" s="240" t="str">
        <f>'[6]Daily Roster'!$AS109</f>
        <v>V.Koo</v>
      </c>
      <c r="AT109" s="240" t="str">
        <f>'[6]Daily Roster'!$AT109</f>
        <v>qq</v>
      </c>
      <c r="AU109" s="240" t="str">
        <f>'[6]Daily Roster'!$AU109</f>
        <v>Mark</v>
      </c>
      <c r="AV109" s="240">
        <f>'[6]Daily Roster'!$AV109</f>
        <v>0</v>
      </c>
      <c r="AW109" s="240">
        <f>'[6]Daily Roster'!$AW109</f>
        <v>0</v>
      </c>
      <c r="AX109" s="240">
        <f>'[6]Daily Roster'!$AX109</f>
        <v>0</v>
      </c>
      <c r="AY109" s="240">
        <f>'[6]Daily Roster'!$AY109</f>
        <v>0</v>
      </c>
      <c r="AZ109" s="240">
        <f>'[6]Daily Roster'!$AZ109</f>
        <v>0</v>
      </c>
      <c r="BA109" s="240">
        <f>'[6]Daily Roster'!$BA109</f>
        <v>0</v>
      </c>
      <c r="BB109" s="240">
        <f>'[6]Daily Roster'!$BB109</f>
        <v>0</v>
      </c>
      <c r="BC109" s="240">
        <f>'[6]Daily Roster'!$BC109</f>
        <v>0</v>
      </c>
      <c r="BD109" s="240">
        <f>'[6]Daily Roster'!$BD109</f>
        <v>0</v>
      </c>
      <c r="BE109" s="240">
        <f>'[6]Daily Roster'!$BE109</f>
        <v>0</v>
      </c>
      <c r="BF109" s="240">
        <f>'[6]Daily Roster'!$BF109</f>
        <v>0</v>
      </c>
      <c r="BG109" s="240">
        <f>'[6]Daily Roster'!$BG109</f>
        <v>0</v>
      </c>
      <c r="BH109" s="240">
        <f>'[6]Daily Roster'!$BH109</f>
        <v>0</v>
      </c>
    </row>
    <row r="110" spans="1:60" s="5" customFormat="1" x14ac:dyDescent="0.3">
      <c r="A110" s="141">
        <v>43616</v>
      </c>
      <c r="B110" s="142" t="s">
        <v>5</v>
      </c>
      <c r="C110" s="143">
        <f>'[6]Daily Roster'!$C110</f>
        <v>0</v>
      </c>
      <c r="D110" s="143">
        <f>'[6]Daily Roster'!$D110</f>
        <v>0</v>
      </c>
      <c r="E110" s="143" t="str">
        <f>'[6]Daily Roster'!$E110</f>
        <v>D.Dunning</v>
      </c>
      <c r="F110" s="143" t="str">
        <f>'[6]Daily Roster'!$F110</f>
        <v>Jasenka</v>
      </c>
      <c r="G110" s="143" t="str">
        <f>'[6]Daily Roster'!$G110</f>
        <v>T.Le</v>
      </c>
      <c r="H110" s="143">
        <f>'[6]Daily Roster'!$H110</f>
        <v>0</v>
      </c>
      <c r="I110" s="143" t="str">
        <f>'[6]Daily Roster'!$I110</f>
        <v>Angelene</v>
      </c>
      <c r="J110" s="143">
        <f>'[6]Daily Roster'!$J110</f>
        <v>0</v>
      </c>
      <c r="K110" s="143">
        <f>'[6]Daily Roster'!$K110</f>
        <v>0</v>
      </c>
      <c r="L110" s="143">
        <f>'[6]Daily Roster'!$L110</f>
        <v>0</v>
      </c>
      <c r="M110" s="143">
        <f>'[6]Daily Roster'!$M110</f>
        <v>0</v>
      </c>
      <c r="N110" s="143">
        <f>'[6]Daily Roster'!$N110</f>
        <v>0</v>
      </c>
      <c r="O110" s="143" t="str">
        <f>'[6]Daily Roster'!$O110</f>
        <v>Jasenka</v>
      </c>
      <c r="P110" s="143">
        <f>'[6]Daily Roster'!$P110</f>
        <v>0</v>
      </c>
      <c r="Q110" s="143" t="str">
        <f>'[6]Daily Roster'!$Q110</f>
        <v>Edward</v>
      </c>
      <c r="R110" s="143" t="str">
        <f>'[6]Daily Roster'!$R110</f>
        <v>Lauren</v>
      </c>
      <c r="S110" s="143" t="str">
        <f>'[6]Daily Roster'!$S110</f>
        <v>qq</v>
      </c>
      <c r="T110" s="143" t="str">
        <f>'[6]Daily Roster'!$T110</f>
        <v>qq</v>
      </c>
      <c r="U110" s="143" t="str">
        <f>'[6]Daily Roster'!$U110</f>
        <v>QQ</v>
      </c>
      <c r="V110" s="143" t="str">
        <f>'[6]Daily Roster'!$V110</f>
        <v>qq</v>
      </c>
      <c r="W110" s="143" t="str">
        <f>'[6]Daily Roster'!$W110</f>
        <v>qq</v>
      </c>
      <c r="X110" s="143" t="str">
        <f>'[6]Daily Roster'!$X110</f>
        <v>qq</v>
      </c>
      <c r="Y110" s="143" t="str">
        <f>'[6]Daily Roster'!$Y110</f>
        <v>Amelia</v>
      </c>
      <c r="Z110" s="143" t="str">
        <f>'[6]Daily Roster'!$Z110</f>
        <v>qq</v>
      </c>
      <c r="AA110" s="143" t="str">
        <f>'[6]Daily Roster'!$AA110</f>
        <v>qq</v>
      </c>
      <c r="AB110" s="143" t="str">
        <f>'[6]Daily Roster'!$AB110</f>
        <v>qq</v>
      </c>
      <c r="AC110" s="143" t="str">
        <f>'[6]Daily Roster'!$AC110</f>
        <v>qq</v>
      </c>
      <c r="AD110" s="143" t="str">
        <f>'[6]Daily Roster'!$AD110</f>
        <v>qq</v>
      </c>
      <c r="AE110" s="143" t="str">
        <f>'[6]Daily Roster'!$AE110</f>
        <v>qq</v>
      </c>
      <c r="AF110" s="143" t="str">
        <f>'[6]Daily Roster'!$AF110</f>
        <v>Robbie</v>
      </c>
      <c r="AG110" s="143" t="str">
        <f>'[6]Daily Roster'!$AG110</f>
        <v>Georgia</v>
      </c>
      <c r="AH110" s="143" t="str">
        <f>'[6]Daily Roster'!$AH110</f>
        <v>qq</v>
      </c>
      <c r="AI110" s="143" t="str">
        <f>'[6]Daily Roster'!$AI110</f>
        <v>qq</v>
      </c>
      <c r="AJ110" s="241" t="str">
        <f>'[6]Daily Roster'!$AJ110</f>
        <v>qq</v>
      </c>
      <c r="AK110" s="241" t="str">
        <f>'[6]Daily Roster'!$AK110</f>
        <v>qq</v>
      </c>
      <c r="AL110" s="241" t="str">
        <f>'[6]Daily Roster'!$AL110</f>
        <v>qq</v>
      </c>
      <c r="AM110" s="240" t="str">
        <f>'[6]Daily Roster'!$AM110</f>
        <v>qq</v>
      </c>
      <c r="AN110" s="240" t="str">
        <f>'[6]Daily Roster'!$AN110</f>
        <v>qq</v>
      </c>
      <c r="AO110" s="240" t="str">
        <f>'[6]Daily Roster'!$AO110</f>
        <v>qq</v>
      </c>
      <c r="AP110" s="240" t="str">
        <f>'[6]Daily Roster'!$AP110</f>
        <v>qq</v>
      </c>
      <c r="AQ110" s="240" t="str">
        <f>'[6]Daily Roster'!$AQ110</f>
        <v>qq</v>
      </c>
      <c r="AR110" s="240" t="str">
        <f>'[6]Daily Roster'!$AR110</f>
        <v>qq</v>
      </c>
      <c r="AS110" s="240" t="str">
        <f>'[6]Daily Roster'!$AS110</f>
        <v>V.Koo</v>
      </c>
      <c r="AT110" s="240" t="str">
        <f>'[6]Daily Roster'!$AT110</f>
        <v>qq</v>
      </c>
      <c r="AU110" s="240" t="str">
        <f>'[6]Daily Roster'!$AU110</f>
        <v>Mark</v>
      </c>
      <c r="AV110" s="240">
        <f>'[6]Daily Roster'!$AV110</f>
        <v>0</v>
      </c>
      <c r="AW110" s="240">
        <f>'[6]Daily Roster'!$AW110</f>
        <v>0</v>
      </c>
      <c r="AX110" s="240">
        <f>'[6]Daily Roster'!$AX110</f>
        <v>0</v>
      </c>
      <c r="AY110" s="240">
        <f>'[6]Daily Roster'!$AY110</f>
        <v>0</v>
      </c>
      <c r="AZ110" s="240">
        <f>'[6]Daily Roster'!$AZ110</f>
        <v>0</v>
      </c>
      <c r="BA110" s="240">
        <f>'[6]Daily Roster'!$BA110</f>
        <v>0</v>
      </c>
      <c r="BB110" s="240">
        <f>'[6]Daily Roster'!$BB110</f>
        <v>0</v>
      </c>
      <c r="BC110" s="240">
        <f>'[6]Daily Roster'!$BC110</f>
        <v>0</v>
      </c>
      <c r="BD110" s="240">
        <f>'[6]Daily Roster'!$BD110</f>
        <v>0</v>
      </c>
      <c r="BE110" s="240">
        <f>'[6]Daily Roster'!$BE110</f>
        <v>0</v>
      </c>
      <c r="BF110" s="240">
        <f>'[6]Daily Roster'!$BF110</f>
        <v>0</v>
      </c>
      <c r="BG110" s="240">
        <f>'[6]Daily Roster'!$BG110</f>
        <v>0</v>
      </c>
      <c r="BH110" s="240">
        <f>'[6]Daily Roster'!$BH110</f>
        <v>0</v>
      </c>
    </row>
    <row r="111" spans="1:60" s="5" customFormat="1" x14ac:dyDescent="0.3">
      <c r="A111" s="141">
        <v>43619</v>
      </c>
      <c r="B111" s="142" t="s">
        <v>1</v>
      </c>
      <c r="C111" s="143">
        <f>'[6]Daily Roster'!$C111</f>
        <v>0</v>
      </c>
      <c r="D111" s="143" t="str">
        <f>'[6]Daily Roster'!$D111</f>
        <v>T.Vo*</v>
      </c>
      <c r="E111" s="143">
        <f>'[6]Daily Roster'!$E111</f>
        <v>0</v>
      </c>
      <c r="F111" s="143">
        <f>'[6]Daily Roster'!$F111</f>
        <v>0</v>
      </c>
      <c r="G111" s="143" t="str">
        <f>'[6]Daily Roster'!$G111</f>
        <v>T.Le</v>
      </c>
      <c r="H111" s="143">
        <f>'[6]Daily Roster'!$H111</f>
        <v>0</v>
      </c>
      <c r="I111" s="143" t="str">
        <f>'[6]Daily Roster'!$I111</f>
        <v>Diana</v>
      </c>
      <c r="J111" s="143">
        <f>'[6]Daily Roster'!$J111</f>
        <v>0</v>
      </c>
      <c r="K111" s="143">
        <f>'[6]Daily Roster'!$K111</f>
        <v>0</v>
      </c>
      <c r="L111" s="143">
        <f>'[6]Daily Roster'!$L111</f>
        <v>0</v>
      </c>
      <c r="M111" s="143">
        <f>'[6]Daily Roster'!$M111</f>
        <v>0</v>
      </c>
      <c r="N111" s="143">
        <f>'[6]Daily Roster'!$N111</f>
        <v>0</v>
      </c>
      <c r="O111" s="143" t="str">
        <f>'[6]Daily Roster'!$O111</f>
        <v>qq</v>
      </c>
      <c r="P111" s="143">
        <f>'[6]Daily Roster'!$P111</f>
        <v>0</v>
      </c>
      <c r="Q111" s="143" t="str">
        <f>'[6]Daily Roster'!$Q111</f>
        <v>All interns (study leave)</v>
      </c>
      <c r="R111" s="143" t="str">
        <f>'[6]Daily Roster'!$R111</f>
        <v>qq</v>
      </c>
      <c r="S111" s="143" t="str">
        <f>'[6]Daily Roster'!$S111</f>
        <v>qq</v>
      </c>
      <c r="T111" s="143" t="str">
        <f>'[6]Daily Roster'!$T111</f>
        <v>qq</v>
      </c>
      <c r="U111" s="143" t="str">
        <f>'[6]Daily Roster'!$U111</f>
        <v>QQ</v>
      </c>
      <c r="V111" s="143" t="str">
        <f>'[6]Daily Roster'!$V111</f>
        <v>qq</v>
      </c>
      <c r="W111" s="143" t="str">
        <f>'[6]Daily Roster'!$W111</f>
        <v>qq</v>
      </c>
      <c r="X111" s="143" t="str">
        <f>'[6]Daily Roster'!$X111</f>
        <v>qq</v>
      </c>
      <c r="Y111" s="143" t="str">
        <f>'[6]Daily Roster'!$Y111</f>
        <v>qq</v>
      </c>
      <c r="Z111" s="143" t="str">
        <f>'[6]Daily Roster'!$Z111</f>
        <v>Jasenka</v>
      </c>
      <c r="AA111" s="143" t="str">
        <f>'[6]Daily Roster'!$AA111</f>
        <v>qq</v>
      </c>
      <c r="AB111" s="143" t="str">
        <f>'[6]Daily Roster'!$AB111</f>
        <v>qq</v>
      </c>
      <c r="AC111" s="143" t="str">
        <f>'[6]Daily Roster'!$AC111</f>
        <v>qq</v>
      </c>
      <c r="AD111" s="143" t="str">
        <f>'[6]Daily Roster'!$AD111</f>
        <v>qq</v>
      </c>
      <c r="AE111" s="143" t="str">
        <f>'[6]Daily Roster'!$AE111</f>
        <v>qq</v>
      </c>
      <c r="AF111" s="143" t="str">
        <f>'[6]Daily Roster'!$AF111</f>
        <v>Robbie</v>
      </c>
      <c r="AG111" s="143" t="str">
        <f>'[6]Daily Roster'!$AG111</f>
        <v>Georgia</v>
      </c>
      <c r="AH111" s="143" t="str">
        <f>'[6]Daily Roster'!$AH111</f>
        <v>qq</v>
      </c>
      <c r="AI111" s="143" t="str">
        <f>'[6]Daily Roster'!$AI111</f>
        <v>qq</v>
      </c>
      <c r="AJ111" s="241" t="str">
        <f>'[6]Daily Roster'!$AJ111</f>
        <v>qq</v>
      </c>
      <c r="AK111" s="241" t="str">
        <f>'[6]Daily Roster'!$AK111</f>
        <v>qq</v>
      </c>
      <c r="AL111" s="241" t="str">
        <f>'[6]Daily Roster'!$AL111</f>
        <v>qq</v>
      </c>
      <c r="AM111" s="240" t="str">
        <f>'[6]Daily Roster'!$AM111</f>
        <v>qq</v>
      </c>
      <c r="AN111" s="240" t="str">
        <f>'[6]Daily Roster'!$AN111</f>
        <v>qq</v>
      </c>
      <c r="AO111" s="240" t="str">
        <f>'[6]Daily Roster'!$AO111</f>
        <v>qq</v>
      </c>
      <c r="AP111" s="240" t="str">
        <f>'[6]Daily Roster'!$AP111</f>
        <v>qq</v>
      </c>
      <c r="AQ111" s="240" t="str">
        <f>'[6]Daily Roster'!$AQ111</f>
        <v>qq</v>
      </c>
      <c r="AR111" s="240" t="str">
        <f>'[6]Daily Roster'!$AR111</f>
        <v>qq</v>
      </c>
      <c r="AS111" s="240" t="str">
        <f>'[6]Daily Roster'!$AS111</f>
        <v>qq</v>
      </c>
      <c r="AT111" s="240" t="str">
        <f>'[6]Daily Roster'!$AT111</f>
        <v>qq</v>
      </c>
      <c r="AU111" s="240" t="str">
        <f>'[6]Daily Roster'!$AU111</f>
        <v>Leekin</v>
      </c>
      <c r="AV111" s="240">
        <f>'[6]Daily Roster'!$AV111</f>
        <v>0</v>
      </c>
      <c r="AW111" s="240">
        <f>'[6]Daily Roster'!$AW111</f>
        <v>0</v>
      </c>
      <c r="AX111" s="240">
        <f>'[6]Daily Roster'!$AX111</f>
        <v>0</v>
      </c>
      <c r="AY111" s="240">
        <f>'[6]Daily Roster'!$AY111</f>
        <v>0</v>
      </c>
      <c r="AZ111" s="240">
        <f>'[6]Daily Roster'!$AZ111</f>
        <v>0</v>
      </c>
      <c r="BA111" s="240">
        <f>'[6]Daily Roster'!$BA111</f>
        <v>0</v>
      </c>
      <c r="BB111" s="240">
        <f>'[6]Daily Roster'!$BB111</f>
        <v>0</v>
      </c>
      <c r="BC111" s="240">
        <f>'[6]Daily Roster'!$BC111</f>
        <v>0</v>
      </c>
      <c r="BD111" s="240">
        <f>'[6]Daily Roster'!$BD111</f>
        <v>0</v>
      </c>
      <c r="BE111" s="240">
        <f>'[6]Daily Roster'!$BE111</f>
        <v>0</v>
      </c>
      <c r="BF111" s="240">
        <f>'[6]Daily Roster'!$BF111</f>
        <v>0</v>
      </c>
      <c r="BG111" s="240">
        <f>'[6]Daily Roster'!$BG111</f>
        <v>0</v>
      </c>
      <c r="BH111" s="240">
        <f>'[6]Daily Roster'!$BH111</f>
        <v>0</v>
      </c>
    </row>
    <row r="112" spans="1:60" s="5" customFormat="1" x14ac:dyDescent="0.3">
      <c r="A112" s="141">
        <v>43620</v>
      </c>
      <c r="B112" s="142" t="s">
        <v>2</v>
      </c>
      <c r="C112" s="143">
        <f>'[6]Daily Roster'!$C112</f>
        <v>0</v>
      </c>
      <c r="D112" s="143" t="str">
        <f>'[6]Daily Roster'!$D112</f>
        <v>Therese</v>
      </c>
      <c r="E112" s="143" t="str">
        <f>'[6]Daily Roster'!$E112</f>
        <v>A.Alex</v>
      </c>
      <c r="F112" s="143">
        <f>'[6]Daily Roster'!$F112</f>
        <v>0</v>
      </c>
      <c r="G112" s="143" t="str">
        <f>'[6]Daily Roster'!$G112</f>
        <v>M.Lu</v>
      </c>
      <c r="H112" s="143">
        <f>'[6]Daily Roster'!$H112</f>
        <v>0</v>
      </c>
      <c r="I112" s="143">
        <f>'[6]Daily Roster'!$I112</f>
        <v>0</v>
      </c>
      <c r="J112" s="143">
        <f>'[6]Daily Roster'!$J112</f>
        <v>0</v>
      </c>
      <c r="K112" s="143">
        <f>'[6]Daily Roster'!$K112</f>
        <v>0</v>
      </c>
      <c r="L112" s="143">
        <f>'[6]Daily Roster'!$L112</f>
        <v>0</v>
      </c>
      <c r="M112" s="143">
        <f>'[6]Daily Roster'!$M112</f>
        <v>0</v>
      </c>
      <c r="N112" s="143">
        <f>'[6]Daily Roster'!$N112</f>
        <v>0</v>
      </c>
      <c r="O112" s="143" t="str">
        <f>'[6]Daily Roster'!$O112</f>
        <v>qq</v>
      </c>
      <c r="P112" s="143">
        <f>'[6]Daily Roster'!$P112</f>
        <v>0</v>
      </c>
      <c r="Q112" s="143" t="str">
        <f>'[6]Daily Roster'!$Q112</f>
        <v>All interns (study leave)</v>
      </c>
      <c r="R112" s="143" t="str">
        <f>'[6]Daily Roster'!$R112</f>
        <v>qq</v>
      </c>
      <c r="S112" s="143" t="str">
        <f>'[6]Daily Roster'!$S112</f>
        <v>qq</v>
      </c>
      <c r="T112" s="143" t="str">
        <f>'[6]Daily Roster'!$T112</f>
        <v>qq</v>
      </c>
      <c r="U112" s="143" t="str">
        <f>'[6]Daily Roster'!$U112</f>
        <v>QQ</v>
      </c>
      <c r="V112" s="143" t="str">
        <f>'[6]Daily Roster'!$V112</f>
        <v>qq</v>
      </c>
      <c r="W112" s="143" t="str">
        <f>'[6]Daily Roster'!$W112</f>
        <v>qq</v>
      </c>
      <c r="X112" s="143" t="str">
        <f>'[6]Daily Roster'!$X112</f>
        <v>qq</v>
      </c>
      <c r="Y112" s="143" t="str">
        <f>'[6]Daily Roster'!$Y112</f>
        <v>qq</v>
      </c>
      <c r="Z112" s="143" t="str">
        <f>'[6]Daily Roster'!$Z112</f>
        <v>Jasenka</v>
      </c>
      <c r="AA112" s="143" t="str">
        <f>'[6]Daily Roster'!$AA112</f>
        <v>qq</v>
      </c>
      <c r="AB112" s="143" t="str">
        <f>'[6]Daily Roster'!$AB112</f>
        <v>Monique</v>
      </c>
      <c r="AC112" s="143" t="str">
        <f>'[6]Daily Roster'!$AC112</f>
        <v>qq</v>
      </c>
      <c r="AD112" s="143" t="str">
        <f>'[6]Daily Roster'!$AD112</f>
        <v>qq</v>
      </c>
      <c r="AE112" s="143" t="str">
        <f>'[6]Daily Roster'!$AE112</f>
        <v>qq</v>
      </c>
      <c r="AF112" s="143" t="str">
        <f>'[6]Daily Roster'!$AF112</f>
        <v>Robbie</v>
      </c>
      <c r="AG112" s="143" t="str">
        <f>'[6]Daily Roster'!$AG112</f>
        <v>Georgia</v>
      </c>
      <c r="AH112" s="143" t="str">
        <f>'[6]Daily Roster'!$AH112</f>
        <v>qq</v>
      </c>
      <c r="AI112" s="143" t="str">
        <f>'[6]Daily Roster'!$AI112</f>
        <v>qq</v>
      </c>
      <c r="AJ112" s="241" t="str">
        <f>'[6]Daily Roster'!$AJ112</f>
        <v>qq</v>
      </c>
      <c r="AK112" s="241" t="str">
        <f>'[6]Daily Roster'!$AK112</f>
        <v>qq</v>
      </c>
      <c r="AL112" s="241" t="str">
        <f>'[6]Daily Roster'!$AL112</f>
        <v>qq</v>
      </c>
      <c r="AM112" s="240" t="str">
        <f>'[6]Daily Roster'!$AM112</f>
        <v>qq</v>
      </c>
      <c r="AN112" s="240" t="str">
        <f>'[6]Daily Roster'!$AN112</f>
        <v>qq</v>
      </c>
      <c r="AO112" s="240" t="str">
        <f>'[6]Daily Roster'!$AO112</f>
        <v>qq</v>
      </c>
      <c r="AP112" s="240" t="str">
        <f>'[6]Daily Roster'!$AP112</f>
        <v>qq</v>
      </c>
      <c r="AQ112" s="240" t="str">
        <f>'[6]Daily Roster'!$AQ112</f>
        <v>qq</v>
      </c>
      <c r="AR112" s="240" t="str">
        <f>'[6]Daily Roster'!$AR112</f>
        <v>qq</v>
      </c>
      <c r="AS112" s="240" t="str">
        <f>'[6]Daily Roster'!$AS112</f>
        <v>qq</v>
      </c>
      <c r="AT112" s="240" t="str">
        <f>'[6]Daily Roster'!$AT112</f>
        <v>qq</v>
      </c>
      <c r="AU112" s="240" t="str">
        <f>'[6]Daily Roster'!$AU112</f>
        <v>Leekin</v>
      </c>
      <c r="AV112" s="240">
        <f>'[6]Daily Roster'!$AV112</f>
        <v>0</v>
      </c>
      <c r="AW112" s="240">
        <f>'[6]Daily Roster'!$AW112</f>
        <v>0</v>
      </c>
      <c r="AX112" s="240">
        <f>'[6]Daily Roster'!$AX112</f>
        <v>0</v>
      </c>
      <c r="AY112" s="240">
        <f>'[6]Daily Roster'!$AY112</f>
        <v>0</v>
      </c>
      <c r="AZ112" s="240">
        <f>'[6]Daily Roster'!$AZ112</f>
        <v>0</v>
      </c>
      <c r="BA112" s="240">
        <f>'[6]Daily Roster'!$BA112</f>
        <v>0</v>
      </c>
      <c r="BB112" s="240">
        <f>'[6]Daily Roster'!$BB112</f>
        <v>0</v>
      </c>
      <c r="BC112" s="240">
        <f>'[6]Daily Roster'!$BC112</f>
        <v>0</v>
      </c>
      <c r="BD112" s="240">
        <f>'[6]Daily Roster'!$BD112</f>
        <v>0</v>
      </c>
      <c r="BE112" s="240">
        <f>'[6]Daily Roster'!$BE112</f>
        <v>0</v>
      </c>
      <c r="BF112" s="240">
        <f>'[6]Daily Roster'!$BF112</f>
        <v>0</v>
      </c>
      <c r="BG112" s="240">
        <f>'[6]Daily Roster'!$BG112</f>
        <v>0</v>
      </c>
      <c r="BH112" s="240">
        <f>'[6]Daily Roster'!$BH112</f>
        <v>0</v>
      </c>
    </row>
    <row r="113" spans="1:60" s="5" customFormat="1" x14ac:dyDescent="0.3">
      <c r="A113" s="141">
        <v>43621</v>
      </c>
      <c r="B113" s="142" t="s">
        <v>3</v>
      </c>
      <c r="C113" s="143">
        <f>'[6]Daily Roster'!$C113</f>
        <v>0</v>
      </c>
      <c r="D113" s="143" t="str">
        <f>'[6]Daily Roster'!$D113</f>
        <v>Aseel</v>
      </c>
      <c r="E113" s="143">
        <f>'[6]Daily Roster'!$E113</f>
        <v>0</v>
      </c>
      <c r="F113" s="143">
        <f>'[6]Daily Roster'!$F113</f>
        <v>0</v>
      </c>
      <c r="G113" s="143" t="str">
        <f>'[6]Daily Roster'!$G113</f>
        <v>J.Yang</v>
      </c>
      <c r="H113" s="143">
        <f>'[6]Daily Roster'!$H113</f>
        <v>0</v>
      </c>
      <c r="I113" s="143" t="str">
        <f>'[6]Daily Roster'!$I113</f>
        <v>G.Wang</v>
      </c>
      <c r="J113" s="143">
        <f>'[6]Daily Roster'!$J113</f>
        <v>0</v>
      </c>
      <c r="K113" s="143">
        <f>'[6]Daily Roster'!$K113</f>
        <v>0</v>
      </c>
      <c r="L113" s="143">
        <f>'[6]Daily Roster'!$L113</f>
        <v>0</v>
      </c>
      <c r="M113" s="143">
        <f>'[6]Daily Roster'!$M113</f>
        <v>0</v>
      </c>
      <c r="N113" s="143">
        <f>'[6]Daily Roster'!$N113</f>
        <v>0</v>
      </c>
      <c r="O113" s="143" t="str">
        <f>'[6]Daily Roster'!$O113</f>
        <v>qq</v>
      </c>
      <c r="P113" s="143">
        <f>'[6]Daily Roster'!$P113</f>
        <v>0</v>
      </c>
      <c r="Q113" s="143" t="str">
        <f>'[6]Daily Roster'!$Q113</f>
        <v>qq</v>
      </c>
      <c r="R113" s="143" t="str">
        <f>'[6]Daily Roster'!$R113</f>
        <v>qq</v>
      </c>
      <c r="S113" s="143" t="str">
        <f>'[6]Daily Roster'!$S113</f>
        <v>Edward</v>
      </c>
      <c r="T113" s="143" t="str">
        <f>'[6]Daily Roster'!$T113</f>
        <v>Lauren</v>
      </c>
      <c r="U113" s="143" t="str">
        <f>'[6]Daily Roster'!$U113</f>
        <v>Ana</v>
      </c>
      <c r="V113" s="143" t="str">
        <f>'[6]Daily Roster'!$V113</f>
        <v>Nha</v>
      </c>
      <c r="W113" s="143" t="str">
        <f>'[6]Daily Roster'!$W113</f>
        <v>Jesslyn</v>
      </c>
      <c r="X113" s="143" t="str">
        <f>'[6]Daily Roster'!$X113</f>
        <v>Thao</v>
      </c>
      <c r="Y113" s="143" t="str">
        <f>'[6]Daily Roster'!$Y113</f>
        <v>qq</v>
      </c>
      <c r="Z113" s="143" t="str">
        <f>'[6]Daily Roster'!$Z113</f>
        <v>Jasenka</v>
      </c>
      <c r="AA113" s="143" t="str">
        <f>'[6]Daily Roster'!$AA113</f>
        <v>qq</v>
      </c>
      <c r="AB113" s="143" t="str">
        <f>'[6]Daily Roster'!$AB113</f>
        <v>Monique</v>
      </c>
      <c r="AC113" s="143" t="str">
        <f>'[6]Daily Roster'!$AC113</f>
        <v>qq</v>
      </c>
      <c r="AD113" s="143" t="str">
        <f>'[6]Daily Roster'!$AD113</f>
        <v>qq</v>
      </c>
      <c r="AE113" s="143" t="str">
        <f>'[6]Daily Roster'!$AE113</f>
        <v>qq</v>
      </c>
      <c r="AF113" s="143" t="str">
        <f>'[6]Daily Roster'!$AF113</f>
        <v>Robbie</v>
      </c>
      <c r="AG113" s="143" t="str">
        <f>'[6]Daily Roster'!$AG113</f>
        <v>Georgia</v>
      </c>
      <c r="AH113" s="143" t="str">
        <f>'[6]Daily Roster'!$AH113</f>
        <v>qq</v>
      </c>
      <c r="AI113" s="143" t="str">
        <f>'[6]Daily Roster'!$AI113</f>
        <v>qq</v>
      </c>
      <c r="AJ113" s="241" t="str">
        <f>'[6]Daily Roster'!$AJ113</f>
        <v>qq</v>
      </c>
      <c r="AK113" s="241" t="str">
        <f>'[6]Daily Roster'!$AK113</f>
        <v>qq</v>
      </c>
      <c r="AL113" s="241" t="str">
        <f>'[6]Daily Roster'!$AL113</f>
        <v>qq</v>
      </c>
      <c r="AM113" s="240" t="str">
        <f>'[6]Daily Roster'!$AM113</f>
        <v>qq</v>
      </c>
      <c r="AN113" s="240" t="str">
        <f>'[6]Daily Roster'!$AN113</f>
        <v>qq</v>
      </c>
      <c r="AO113" s="240" t="str">
        <f>'[6]Daily Roster'!$AO113</f>
        <v>qq</v>
      </c>
      <c r="AP113" s="240" t="str">
        <f>'[6]Daily Roster'!$AP113</f>
        <v>qq</v>
      </c>
      <c r="AQ113" s="240" t="str">
        <f>'[6]Daily Roster'!$AQ113</f>
        <v>qq</v>
      </c>
      <c r="AR113" s="240" t="str">
        <f>'[6]Daily Roster'!$AR113</f>
        <v>qq</v>
      </c>
      <c r="AS113" s="240" t="str">
        <f>'[6]Daily Roster'!$AS113</f>
        <v>qq</v>
      </c>
      <c r="AT113" s="240" t="str">
        <f>'[6]Daily Roster'!$AT113</f>
        <v>qq</v>
      </c>
      <c r="AU113" s="240" t="str">
        <f>'[6]Daily Roster'!$AU113</f>
        <v>Leekin</v>
      </c>
      <c r="AV113" s="240">
        <f>'[6]Daily Roster'!$AV113</f>
        <v>0</v>
      </c>
      <c r="AW113" s="240">
        <f>'[6]Daily Roster'!$AW113</f>
        <v>0</v>
      </c>
      <c r="AX113" s="240">
        <f>'[6]Daily Roster'!$AX113</f>
        <v>0</v>
      </c>
      <c r="AY113" s="240">
        <f>'[6]Daily Roster'!$AY113</f>
        <v>0</v>
      </c>
      <c r="AZ113" s="240">
        <f>'[6]Daily Roster'!$AZ113</f>
        <v>0</v>
      </c>
      <c r="BA113" s="240">
        <f>'[6]Daily Roster'!$BA113</f>
        <v>0</v>
      </c>
      <c r="BB113" s="240">
        <f>'[6]Daily Roster'!$BB113</f>
        <v>0</v>
      </c>
      <c r="BC113" s="240">
        <f>'[6]Daily Roster'!$BC113</f>
        <v>0</v>
      </c>
      <c r="BD113" s="240">
        <f>'[6]Daily Roster'!$BD113</f>
        <v>0</v>
      </c>
      <c r="BE113" s="240">
        <f>'[6]Daily Roster'!$BE113</f>
        <v>0</v>
      </c>
      <c r="BF113" s="240">
        <f>'[6]Daily Roster'!$BF113</f>
        <v>0</v>
      </c>
      <c r="BG113" s="240">
        <f>'[6]Daily Roster'!$BG113</f>
        <v>0</v>
      </c>
      <c r="BH113" s="240">
        <f>'[6]Daily Roster'!$BH113</f>
        <v>0</v>
      </c>
    </row>
    <row r="114" spans="1:60" s="5" customFormat="1" x14ac:dyDescent="0.3">
      <c r="A114" s="141">
        <v>43622</v>
      </c>
      <c r="B114" s="142" t="s">
        <v>4</v>
      </c>
      <c r="C114" s="143">
        <f>'[6]Daily Roster'!$C114</f>
        <v>0</v>
      </c>
      <c r="D114" s="143">
        <f>'[6]Daily Roster'!$D114</f>
        <v>0</v>
      </c>
      <c r="E114" s="143" t="str">
        <f>'[6]Daily Roster'!$E114</f>
        <v>J.Hughes</v>
      </c>
      <c r="F114" s="143" t="str">
        <f>'[6]Daily Roster'!$F114</f>
        <v>Angela</v>
      </c>
      <c r="G114" s="143" t="str">
        <f>'[6]Daily Roster'!$G114</f>
        <v>qq</v>
      </c>
      <c r="H114" s="143">
        <f>'[6]Daily Roster'!$H114</f>
        <v>0</v>
      </c>
      <c r="I114" s="143" t="str">
        <f>'[6]Daily Roster'!$I114</f>
        <v>Sandra</v>
      </c>
      <c r="J114" s="143">
        <f>'[6]Daily Roster'!$J114</f>
        <v>0</v>
      </c>
      <c r="K114" s="143">
        <f>'[6]Daily Roster'!$K114</f>
        <v>0</v>
      </c>
      <c r="L114" s="143">
        <f>'[6]Daily Roster'!$L114</f>
        <v>0</v>
      </c>
      <c r="M114" s="143">
        <f>'[6]Daily Roster'!$M114</f>
        <v>0</v>
      </c>
      <c r="N114" s="143">
        <f>'[6]Daily Roster'!$N114</f>
        <v>0</v>
      </c>
      <c r="O114" s="143" t="str">
        <f>'[6]Daily Roster'!$O114</f>
        <v>Aseel</v>
      </c>
      <c r="P114" s="143">
        <f>'[6]Daily Roster'!$P114</f>
        <v>0</v>
      </c>
      <c r="Q114" s="143" t="str">
        <f>'[6]Daily Roster'!$Q114</f>
        <v>qq</v>
      </c>
      <c r="R114" s="143" t="str">
        <f>'[6]Daily Roster'!$R114</f>
        <v>qq</v>
      </c>
      <c r="S114" s="143" t="str">
        <f>'[6]Daily Roster'!$S114</f>
        <v>qq</v>
      </c>
      <c r="T114" s="143" t="str">
        <f>'[6]Daily Roster'!$T114</f>
        <v>qq</v>
      </c>
      <c r="U114" s="143" t="str">
        <f>'[6]Daily Roster'!$U114</f>
        <v>QQ</v>
      </c>
      <c r="V114" s="143" t="str">
        <f>'[6]Daily Roster'!$V114</f>
        <v>qq</v>
      </c>
      <c r="W114" s="143" t="str">
        <f>'[6]Daily Roster'!$W114</f>
        <v>qq</v>
      </c>
      <c r="X114" s="143" t="str">
        <f>'[6]Daily Roster'!$X114</f>
        <v>qq</v>
      </c>
      <c r="Y114" s="143" t="str">
        <f>'[6]Daily Roster'!$Y114</f>
        <v>qq</v>
      </c>
      <c r="Z114" s="143" t="str">
        <f>'[6]Daily Roster'!$Z114</f>
        <v>Jasenka</v>
      </c>
      <c r="AA114" s="143" t="str">
        <f>'[6]Daily Roster'!$AA114</f>
        <v>qq</v>
      </c>
      <c r="AB114" s="143" t="str">
        <f>'[6]Daily Roster'!$AB114</f>
        <v>qq</v>
      </c>
      <c r="AC114" s="143" t="str">
        <f>'[6]Daily Roster'!$AC114</f>
        <v>qq</v>
      </c>
      <c r="AD114" s="143" t="str">
        <f>'[6]Daily Roster'!$AD114</f>
        <v>qq</v>
      </c>
      <c r="AE114" s="143" t="str">
        <f>'[6]Daily Roster'!$AE114</f>
        <v>qq</v>
      </c>
      <c r="AF114" s="143" t="str">
        <f>'[6]Daily Roster'!$AF114</f>
        <v>Robbie</v>
      </c>
      <c r="AG114" s="143" t="str">
        <f>'[6]Daily Roster'!$AG114</f>
        <v>Georgia</v>
      </c>
      <c r="AH114" s="143" t="str">
        <f>'[6]Daily Roster'!$AH114</f>
        <v>qq</v>
      </c>
      <c r="AI114" s="143" t="str">
        <f>'[6]Daily Roster'!$AI114</f>
        <v>qq</v>
      </c>
      <c r="AJ114" s="241" t="str">
        <f>'[6]Daily Roster'!$AJ114</f>
        <v>qq</v>
      </c>
      <c r="AK114" s="241" t="str">
        <f>'[6]Daily Roster'!$AK114</f>
        <v>qq</v>
      </c>
      <c r="AL114" s="241" t="str">
        <f>'[6]Daily Roster'!$AL114</f>
        <v>qq</v>
      </c>
      <c r="AM114" s="240" t="str">
        <f>'[6]Daily Roster'!$AM114</f>
        <v>qq</v>
      </c>
      <c r="AN114" s="240" t="str">
        <f>'[6]Daily Roster'!$AN114</f>
        <v>qq</v>
      </c>
      <c r="AO114" s="240" t="str">
        <f>'[6]Daily Roster'!$AO114</f>
        <v>qq</v>
      </c>
      <c r="AP114" s="240" t="str">
        <f>'[6]Daily Roster'!$AP114</f>
        <v>qq</v>
      </c>
      <c r="AQ114" s="240" t="str">
        <f>'[6]Daily Roster'!$AQ114</f>
        <v>qq</v>
      </c>
      <c r="AR114" s="240" t="str">
        <f>'[6]Daily Roster'!$AR114</f>
        <v>qq</v>
      </c>
      <c r="AS114" s="240" t="str">
        <f>'[6]Daily Roster'!$AS114</f>
        <v>qq</v>
      </c>
      <c r="AT114" s="240" t="str">
        <f>'[6]Daily Roster'!$AT114</f>
        <v>qq</v>
      </c>
      <c r="AU114" s="240" t="str">
        <f>'[6]Daily Roster'!$AU114</f>
        <v>Leekin</v>
      </c>
      <c r="AV114" s="240">
        <f>'[6]Daily Roster'!$AV114</f>
        <v>0</v>
      </c>
      <c r="AW114" s="240">
        <f>'[6]Daily Roster'!$AW114</f>
        <v>0</v>
      </c>
      <c r="AX114" s="240">
        <f>'[6]Daily Roster'!$AX114</f>
        <v>0</v>
      </c>
      <c r="AY114" s="240">
        <f>'[6]Daily Roster'!$AY114</f>
        <v>0</v>
      </c>
      <c r="AZ114" s="240">
        <f>'[6]Daily Roster'!$AZ114</f>
        <v>0</v>
      </c>
      <c r="BA114" s="240">
        <f>'[6]Daily Roster'!$BA114</f>
        <v>0</v>
      </c>
      <c r="BB114" s="240">
        <f>'[6]Daily Roster'!$BB114</f>
        <v>0</v>
      </c>
      <c r="BC114" s="240">
        <f>'[6]Daily Roster'!$BC114</f>
        <v>0</v>
      </c>
      <c r="BD114" s="240">
        <f>'[6]Daily Roster'!$BD114</f>
        <v>0</v>
      </c>
      <c r="BE114" s="240">
        <f>'[6]Daily Roster'!$BE114</f>
        <v>0</v>
      </c>
      <c r="BF114" s="240">
        <f>'[6]Daily Roster'!$BF114</f>
        <v>0</v>
      </c>
      <c r="BG114" s="240">
        <f>'[6]Daily Roster'!$BG114</f>
        <v>0</v>
      </c>
      <c r="BH114" s="240">
        <f>'[6]Daily Roster'!$BH114</f>
        <v>0</v>
      </c>
    </row>
    <row r="115" spans="1:60" s="5" customFormat="1" x14ac:dyDescent="0.3">
      <c r="A115" s="141">
        <v>43623</v>
      </c>
      <c r="B115" s="142" t="s">
        <v>5</v>
      </c>
      <c r="C115" s="143">
        <f>'[6]Daily Roster'!$C115</f>
        <v>0</v>
      </c>
      <c r="D115" s="143">
        <f>'[6]Daily Roster'!$D115</f>
        <v>0</v>
      </c>
      <c r="E115" s="143">
        <f>'[6]Daily Roster'!$E115</f>
        <v>0</v>
      </c>
      <c r="F115" s="143" t="str">
        <f>'[6]Daily Roster'!$F115</f>
        <v>Tatyana</v>
      </c>
      <c r="G115" s="143" t="str">
        <f>'[6]Daily Roster'!$G115</f>
        <v>qq</v>
      </c>
      <c r="H115" s="143">
        <f>'[6]Daily Roster'!$H115</f>
        <v>0</v>
      </c>
      <c r="I115" s="143">
        <f>'[6]Daily Roster'!$I115</f>
        <v>0</v>
      </c>
      <c r="J115" s="143">
        <f>'[6]Daily Roster'!$J115</f>
        <v>0</v>
      </c>
      <c r="K115" s="143">
        <f>'[6]Daily Roster'!$K115</f>
        <v>0</v>
      </c>
      <c r="L115" s="143">
        <f>'[6]Daily Roster'!$L115</f>
        <v>0</v>
      </c>
      <c r="M115" s="143">
        <f>'[6]Daily Roster'!$M115</f>
        <v>0</v>
      </c>
      <c r="N115" s="143">
        <f>'[6]Daily Roster'!$N115</f>
        <v>0</v>
      </c>
      <c r="O115" s="143" t="str">
        <f>'[6]Daily Roster'!$O115</f>
        <v>Aseel</v>
      </c>
      <c r="P115" s="143">
        <f>'[6]Daily Roster'!$P115</f>
        <v>0</v>
      </c>
      <c r="Q115" s="143" t="str">
        <f>'[6]Daily Roster'!$Q115</f>
        <v>Ana</v>
      </c>
      <c r="R115" s="143" t="str">
        <f>'[6]Daily Roster'!$R115</f>
        <v>qq</v>
      </c>
      <c r="S115" s="143" t="str">
        <f>'[6]Daily Roster'!$S115</f>
        <v>qq</v>
      </c>
      <c r="T115" s="143" t="str">
        <f>'[6]Daily Roster'!$T115</f>
        <v>qq</v>
      </c>
      <c r="U115" s="143" t="str">
        <f>'[6]Daily Roster'!$U115</f>
        <v>QQ</v>
      </c>
      <c r="V115" s="143" t="str">
        <f>'[6]Daily Roster'!$V115</f>
        <v>qq</v>
      </c>
      <c r="W115" s="143" t="str">
        <f>'[6]Daily Roster'!$W115</f>
        <v>qq</v>
      </c>
      <c r="X115" s="143" t="str">
        <f>'[6]Daily Roster'!$X115</f>
        <v>qq</v>
      </c>
      <c r="Y115" s="143" t="str">
        <f>'[6]Daily Roster'!$Y115</f>
        <v>qq</v>
      </c>
      <c r="Z115" s="143" t="str">
        <f>'[6]Daily Roster'!$Z115</f>
        <v>Jasenka</v>
      </c>
      <c r="AA115" s="143" t="str">
        <f>'[6]Daily Roster'!$AA115</f>
        <v>qq</v>
      </c>
      <c r="AB115" s="143" t="str">
        <f>'[6]Daily Roster'!$AB115</f>
        <v>qq</v>
      </c>
      <c r="AC115" s="143" t="str">
        <f>'[6]Daily Roster'!$AC115</f>
        <v>qq</v>
      </c>
      <c r="AD115" s="143" t="str">
        <f>'[6]Daily Roster'!$AD115</f>
        <v>qq</v>
      </c>
      <c r="AE115" s="143" t="str">
        <f>'[6]Daily Roster'!$AE115</f>
        <v>qq</v>
      </c>
      <c r="AF115" s="143" t="str">
        <f>'[6]Daily Roster'!$AF115</f>
        <v>Robbie</v>
      </c>
      <c r="AG115" s="143" t="str">
        <f>'[6]Daily Roster'!$AG115</f>
        <v>Georgia</v>
      </c>
      <c r="AH115" s="143" t="str">
        <f>'[6]Daily Roster'!$AH115</f>
        <v>qq</v>
      </c>
      <c r="AI115" s="143" t="str">
        <f>'[6]Daily Roster'!$AI115</f>
        <v>qq</v>
      </c>
      <c r="AJ115" s="241" t="str">
        <f>'[6]Daily Roster'!$AJ115</f>
        <v>qq</v>
      </c>
      <c r="AK115" s="241" t="str">
        <f>'[6]Daily Roster'!$AK115</f>
        <v>qq</v>
      </c>
      <c r="AL115" s="241" t="str">
        <f>'[6]Daily Roster'!$AL115</f>
        <v>qq</v>
      </c>
      <c r="AM115" s="240" t="str">
        <f>'[6]Daily Roster'!$AM115</f>
        <v>qq</v>
      </c>
      <c r="AN115" s="240" t="str">
        <f>'[6]Daily Roster'!$AN115</f>
        <v>qq</v>
      </c>
      <c r="AO115" s="240" t="str">
        <f>'[6]Daily Roster'!$AO115</f>
        <v>qq</v>
      </c>
      <c r="AP115" s="240" t="str">
        <f>'[6]Daily Roster'!$AP115</f>
        <v>qq</v>
      </c>
      <c r="AQ115" s="240" t="str">
        <f>'[6]Daily Roster'!$AQ115</f>
        <v>qq</v>
      </c>
      <c r="AR115" s="240" t="str">
        <f>'[6]Daily Roster'!$AR115</f>
        <v>qq</v>
      </c>
      <c r="AS115" s="240" t="str">
        <f>'[6]Daily Roster'!$AS115</f>
        <v>qq</v>
      </c>
      <c r="AT115" s="240" t="str">
        <f>'[6]Daily Roster'!$AT115</f>
        <v>qq</v>
      </c>
      <c r="AU115" s="240" t="str">
        <f>'[6]Daily Roster'!$AU115</f>
        <v>Leekin</v>
      </c>
      <c r="AV115" s="240">
        <f>'[6]Daily Roster'!$AV115</f>
        <v>0</v>
      </c>
      <c r="AW115" s="240">
        <f>'[6]Daily Roster'!$AW115</f>
        <v>0</v>
      </c>
      <c r="AX115" s="240">
        <f>'[6]Daily Roster'!$AX115</f>
        <v>0</v>
      </c>
      <c r="AY115" s="240">
        <f>'[6]Daily Roster'!$AY115</f>
        <v>0</v>
      </c>
      <c r="AZ115" s="240">
        <f>'[6]Daily Roster'!$AZ115</f>
        <v>0</v>
      </c>
      <c r="BA115" s="240">
        <f>'[6]Daily Roster'!$BA115</f>
        <v>0</v>
      </c>
      <c r="BB115" s="240">
        <f>'[6]Daily Roster'!$BB115</f>
        <v>0</v>
      </c>
      <c r="BC115" s="240">
        <f>'[6]Daily Roster'!$BC115</f>
        <v>0</v>
      </c>
      <c r="BD115" s="240">
        <f>'[6]Daily Roster'!$BD115</f>
        <v>0</v>
      </c>
      <c r="BE115" s="240">
        <f>'[6]Daily Roster'!$BE115</f>
        <v>0</v>
      </c>
      <c r="BF115" s="240">
        <f>'[6]Daily Roster'!$BF115</f>
        <v>0</v>
      </c>
      <c r="BG115" s="240">
        <f>'[6]Daily Roster'!$BG115</f>
        <v>0</v>
      </c>
      <c r="BH115" s="240">
        <f>'[6]Daily Roster'!$BH115</f>
        <v>0</v>
      </c>
    </row>
    <row r="116" spans="1:60" s="5" customFormat="1" x14ac:dyDescent="0.3">
      <c r="A116" s="141">
        <v>43626</v>
      </c>
      <c r="B116" s="142" t="s">
        <v>1</v>
      </c>
      <c r="C116" s="143" t="str">
        <f>'[6]Daily Roster'!$C116</f>
        <v>A.Truong</v>
      </c>
      <c r="D116" s="143" t="str">
        <f>'[6]Daily Roster'!$D116</f>
        <v>Public holiday</v>
      </c>
      <c r="E116" s="143">
        <f>'[6]Daily Roster'!$E116</f>
        <v>0</v>
      </c>
      <c r="F116" s="143" t="str">
        <f>'[6]Daily Roster'!$F116</f>
        <v>J.Do</v>
      </c>
      <c r="G116" s="143" t="str">
        <f>'[6]Daily Roster'!$G116</f>
        <v>Public Holiday</v>
      </c>
      <c r="H116" s="143">
        <f>'[6]Daily Roster'!$H116</f>
        <v>0</v>
      </c>
      <c r="I116" s="143" t="str">
        <f>'[6]Daily Roster'!$I116</f>
        <v xml:space="preserve"> </v>
      </c>
      <c r="J116" s="143">
        <f>'[6]Daily Roster'!$J116</f>
        <v>0</v>
      </c>
      <c r="K116" s="143">
        <f>'[6]Daily Roster'!$K116</f>
        <v>0</v>
      </c>
      <c r="L116" s="143">
        <f>'[6]Daily Roster'!$L116</f>
        <v>0</v>
      </c>
      <c r="M116" s="143">
        <f>'[6]Daily Roster'!$M116</f>
        <v>0</v>
      </c>
      <c r="N116" s="143">
        <f>'[6]Daily Roster'!$N116</f>
        <v>0</v>
      </c>
      <c r="O116" s="143" t="str">
        <f>'[6]Daily Roster'!$O116</f>
        <v>qq</v>
      </c>
      <c r="P116" s="143">
        <f>'[6]Daily Roster'!$P116</f>
        <v>0</v>
      </c>
      <c r="Q116" s="143" t="str">
        <f>'[6]Daily Roster'!$Q116</f>
        <v>qq</v>
      </c>
      <c r="R116" s="143" t="str">
        <f>'[6]Daily Roster'!$R116</f>
        <v>qq</v>
      </c>
      <c r="S116" s="143" t="str">
        <f>'[6]Daily Roster'!$S116</f>
        <v>qq</v>
      </c>
      <c r="T116" s="143" t="str">
        <f>'[6]Daily Roster'!$T116</f>
        <v>qq</v>
      </c>
      <c r="U116" s="143" t="str">
        <f>'[6]Daily Roster'!$U116</f>
        <v>QQ</v>
      </c>
      <c r="V116" s="143" t="str">
        <f>'[6]Daily Roster'!$V116</f>
        <v>qq</v>
      </c>
      <c r="W116" s="143" t="str">
        <f>'[6]Daily Roster'!$W116</f>
        <v>qq</v>
      </c>
      <c r="X116" s="143" t="str">
        <f>'[6]Daily Roster'!$X116</f>
        <v>qq</v>
      </c>
      <c r="Y116" s="143" t="str">
        <f>'[6]Daily Roster'!$Y116</f>
        <v>Megan</v>
      </c>
      <c r="Z116" s="143" t="str">
        <f>'[6]Daily Roster'!$Z116</f>
        <v>Jasenka</v>
      </c>
      <c r="AA116" s="143" t="str">
        <f>'[6]Daily Roster'!$AA116</f>
        <v>qq</v>
      </c>
      <c r="AB116" s="143" t="str">
        <f>'[6]Daily Roster'!$AB116</f>
        <v>Monique</v>
      </c>
      <c r="AC116" s="143" t="str">
        <f>'[6]Daily Roster'!$AC116</f>
        <v>A.Truong</v>
      </c>
      <c r="AD116" s="143" t="str">
        <f>'[6]Daily Roster'!$AD116</f>
        <v>qq</v>
      </c>
      <c r="AE116" s="143" t="str">
        <f>'[6]Daily Roster'!$AE116</f>
        <v>qq</v>
      </c>
      <c r="AF116" s="143" t="str">
        <f>'[6]Daily Roster'!$AF116</f>
        <v>Robbie</v>
      </c>
      <c r="AG116" s="143" t="str">
        <f>'[6]Daily Roster'!$AG116</f>
        <v>Georgia</v>
      </c>
      <c r="AH116" s="143" t="str">
        <f>'[6]Daily Roster'!$AH116</f>
        <v>qq</v>
      </c>
      <c r="AI116" s="143" t="str">
        <f>'[6]Daily Roster'!$AI116</f>
        <v>qq</v>
      </c>
      <c r="AJ116" s="241" t="str">
        <f>'[6]Daily Roster'!$AJ116</f>
        <v>qq</v>
      </c>
      <c r="AK116" s="241" t="str">
        <f>'[6]Daily Roster'!$AK116</f>
        <v>qq</v>
      </c>
      <c r="AL116" s="241" t="str">
        <f>'[6]Daily Roster'!$AL116</f>
        <v>qq</v>
      </c>
      <c r="AM116" s="240" t="str">
        <f>'[6]Daily Roster'!$AM116</f>
        <v>qq</v>
      </c>
      <c r="AN116" s="240" t="str">
        <f>'[6]Daily Roster'!$AN116</f>
        <v>qq</v>
      </c>
      <c r="AO116" s="240" t="str">
        <f>'[6]Daily Roster'!$AO116</f>
        <v>qq</v>
      </c>
      <c r="AP116" s="240" t="str">
        <f>'[6]Daily Roster'!$AP116</f>
        <v>qq</v>
      </c>
      <c r="AQ116" s="240" t="str">
        <f>'[6]Daily Roster'!$AQ116</f>
        <v>qq</v>
      </c>
      <c r="AR116" s="240" t="str">
        <f>'[6]Daily Roster'!$AR116</f>
        <v>qq</v>
      </c>
      <c r="AS116" s="240" t="str">
        <f>'[6]Daily Roster'!$AS116</f>
        <v>qq</v>
      </c>
      <c r="AT116" s="240" t="str">
        <f>'[6]Daily Roster'!$AT116</f>
        <v>qq</v>
      </c>
      <c r="AU116" s="240" t="str">
        <f>'[6]Daily Roster'!$AU116</f>
        <v>Leekin</v>
      </c>
      <c r="AV116" s="240">
        <f>'[6]Daily Roster'!$AV116</f>
        <v>0</v>
      </c>
      <c r="AW116" s="240" t="str">
        <f>'[6]Daily Roster'!$AW116</f>
        <v>Diana</v>
      </c>
      <c r="AX116" s="240">
        <f>'[6]Daily Roster'!$AX116</f>
        <v>0</v>
      </c>
      <c r="AY116" s="240">
        <f>'[6]Daily Roster'!$AY116</f>
        <v>0</v>
      </c>
      <c r="AZ116" s="240">
        <f>'[6]Daily Roster'!$AZ116</f>
        <v>0</v>
      </c>
      <c r="BA116" s="240">
        <f>'[6]Daily Roster'!$BA116</f>
        <v>0</v>
      </c>
      <c r="BB116" s="240">
        <f>'[6]Daily Roster'!$BB116</f>
        <v>0</v>
      </c>
      <c r="BC116" s="240">
        <f>'[6]Daily Roster'!$BC116</f>
        <v>0</v>
      </c>
      <c r="BD116" s="240">
        <f>'[6]Daily Roster'!$BD116</f>
        <v>0</v>
      </c>
      <c r="BE116" s="240">
        <f>'[6]Daily Roster'!$BE116</f>
        <v>0</v>
      </c>
      <c r="BF116" s="240">
        <f>'[6]Daily Roster'!$BF116</f>
        <v>0</v>
      </c>
      <c r="BG116" s="240">
        <f>'[6]Daily Roster'!$BG116</f>
        <v>0</v>
      </c>
      <c r="BH116" s="240">
        <f>'[6]Daily Roster'!$BH116</f>
        <v>0</v>
      </c>
    </row>
    <row r="117" spans="1:60" s="5" customFormat="1" x14ac:dyDescent="0.3">
      <c r="A117" s="141">
        <v>43627</v>
      </c>
      <c r="B117" s="142" t="s">
        <v>2</v>
      </c>
      <c r="C117" s="143" t="str">
        <f>'[6]Daily Roster'!$C117</f>
        <v>A.Truong</v>
      </c>
      <c r="D117" s="143" t="str">
        <f>'[6]Daily Roster'!$D117</f>
        <v>Meng</v>
      </c>
      <c r="E117" s="143" t="str">
        <f>'[6]Daily Roster'!$E117</f>
        <v>John</v>
      </c>
      <c r="F117" s="143">
        <f>'[6]Daily Roster'!$F117</f>
        <v>0</v>
      </c>
      <c r="G117" s="143" t="str">
        <f>'[6]Daily Roster'!$G117</f>
        <v>Robbie</v>
      </c>
      <c r="H117" s="143">
        <f>'[6]Daily Roster'!$H117</f>
        <v>0</v>
      </c>
      <c r="I117" s="143" t="str">
        <f>'[6]Daily Roster'!$I117</f>
        <v>Helen/Dalia</v>
      </c>
      <c r="J117" s="143">
        <f>'[6]Daily Roster'!$J117</f>
        <v>0</v>
      </c>
      <c r="K117" s="143">
        <f>'[6]Daily Roster'!$K117</f>
        <v>0</v>
      </c>
      <c r="L117" s="143">
        <f>'[6]Daily Roster'!$L117</f>
        <v>0</v>
      </c>
      <c r="M117" s="143">
        <f>'[6]Daily Roster'!$M117</f>
        <v>0</v>
      </c>
      <c r="N117" s="143">
        <f>'[6]Daily Roster'!$N117</f>
        <v>0</v>
      </c>
      <c r="O117" s="143" t="str">
        <f>'[6]Daily Roster'!$O117</f>
        <v>qq</v>
      </c>
      <c r="P117" s="143">
        <f>'[6]Daily Roster'!$P117</f>
        <v>0</v>
      </c>
      <c r="Q117" s="143" t="str">
        <f>'[6]Daily Roster'!$Q117</f>
        <v>Tinh</v>
      </c>
      <c r="R117" s="143" t="str">
        <f>'[6]Daily Roster'!$R117</f>
        <v>qq</v>
      </c>
      <c r="S117" s="143" t="str">
        <f>'[6]Daily Roster'!$S117</f>
        <v>Ana</v>
      </c>
      <c r="T117" s="143" t="str">
        <f>'[6]Daily Roster'!$T117</f>
        <v>Roshny</v>
      </c>
      <c r="U117" s="143" t="str">
        <f>'[6]Daily Roster'!$U117</f>
        <v>Thao</v>
      </c>
      <c r="V117" s="143" t="str">
        <f>'[6]Daily Roster'!$V117</f>
        <v>qq</v>
      </c>
      <c r="W117" s="143" t="str">
        <f>'[6]Daily Roster'!$W117</f>
        <v>qq</v>
      </c>
      <c r="X117" s="143" t="str">
        <f>'[6]Daily Roster'!$X117</f>
        <v>qq</v>
      </c>
      <c r="Y117" s="143" t="str">
        <f>'[6]Daily Roster'!$Y117</f>
        <v>Megan</v>
      </c>
      <c r="Z117" s="143" t="str">
        <f>'[6]Daily Roster'!$Z117</f>
        <v>Jasenka</v>
      </c>
      <c r="AA117" s="143" t="str">
        <f>'[6]Daily Roster'!$AA117</f>
        <v>qq</v>
      </c>
      <c r="AB117" s="143" t="str">
        <f>'[6]Daily Roster'!$AB117</f>
        <v>Monique</v>
      </c>
      <c r="AC117" s="143" t="str">
        <f>'[6]Daily Roster'!$AC117</f>
        <v>qq</v>
      </c>
      <c r="AD117" s="143" t="str">
        <f>'[6]Daily Roster'!$AD117</f>
        <v>qq</v>
      </c>
      <c r="AE117" s="143" t="str">
        <f>'[6]Daily Roster'!$AE117</f>
        <v>qq</v>
      </c>
      <c r="AF117" s="143" t="str">
        <f>'[6]Daily Roster'!$AF117</f>
        <v>qq</v>
      </c>
      <c r="AG117" s="143" t="str">
        <f>'[6]Daily Roster'!$AG117</f>
        <v>Georgia</v>
      </c>
      <c r="AH117" s="143" t="str">
        <f>'[6]Daily Roster'!$AH117</f>
        <v>qq</v>
      </c>
      <c r="AI117" s="143" t="str">
        <f>'[6]Daily Roster'!$AI117</f>
        <v>qq</v>
      </c>
      <c r="AJ117" s="241" t="str">
        <f>'[6]Daily Roster'!$AJ117</f>
        <v>qq</v>
      </c>
      <c r="AK117" s="241" t="str">
        <f>'[6]Daily Roster'!$AK117</f>
        <v>qq</v>
      </c>
      <c r="AL117" s="241" t="str">
        <f>'[6]Daily Roster'!$AL117</f>
        <v>qq</v>
      </c>
      <c r="AM117" s="240" t="str">
        <f>'[6]Daily Roster'!$AM117</f>
        <v>qq</v>
      </c>
      <c r="AN117" s="240" t="str">
        <f>'[6]Daily Roster'!$AN117</f>
        <v>qq</v>
      </c>
      <c r="AO117" s="240" t="str">
        <f>'[6]Daily Roster'!$AO117</f>
        <v>qq</v>
      </c>
      <c r="AP117" s="240" t="str">
        <f>'[6]Daily Roster'!$AP117</f>
        <v>qq</v>
      </c>
      <c r="AQ117" s="240" t="str">
        <f>'[6]Daily Roster'!$AQ117</f>
        <v>qq</v>
      </c>
      <c r="AR117" s="240" t="str">
        <f>'[6]Daily Roster'!$AR117</f>
        <v>qq</v>
      </c>
      <c r="AS117" s="240" t="str">
        <f>'[6]Daily Roster'!$AS117</f>
        <v>qq</v>
      </c>
      <c r="AT117" s="240" t="str">
        <f>'[6]Daily Roster'!$AT117</f>
        <v>qq</v>
      </c>
      <c r="AU117" s="240" t="str">
        <f>'[6]Daily Roster'!$AU117</f>
        <v>Leekin</v>
      </c>
      <c r="AV117" s="240">
        <f>'[6]Daily Roster'!$AV117</f>
        <v>0</v>
      </c>
      <c r="AW117" s="240" t="str">
        <f>'[6]Daily Roster'!$AW117</f>
        <v>Diana</v>
      </c>
      <c r="AX117" s="240">
        <f>'[6]Daily Roster'!$AX117</f>
        <v>0</v>
      </c>
      <c r="AY117" s="240">
        <f>'[6]Daily Roster'!$AY117</f>
        <v>0</v>
      </c>
      <c r="AZ117" s="240">
        <f>'[6]Daily Roster'!$AZ117</f>
        <v>0</v>
      </c>
      <c r="BA117" s="240">
        <f>'[6]Daily Roster'!$BA117</f>
        <v>0</v>
      </c>
      <c r="BB117" s="240">
        <f>'[6]Daily Roster'!$BB117</f>
        <v>0</v>
      </c>
      <c r="BC117" s="240">
        <f>'[6]Daily Roster'!$BC117</f>
        <v>0</v>
      </c>
      <c r="BD117" s="240">
        <f>'[6]Daily Roster'!$BD117</f>
        <v>0</v>
      </c>
      <c r="BE117" s="240">
        <f>'[6]Daily Roster'!$BE117</f>
        <v>0</v>
      </c>
      <c r="BF117" s="240">
        <f>'[6]Daily Roster'!$BF117</f>
        <v>0</v>
      </c>
      <c r="BG117" s="240">
        <f>'[6]Daily Roster'!$BG117</f>
        <v>0</v>
      </c>
      <c r="BH117" s="240">
        <f>'[6]Daily Roster'!$BH117</f>
        <v>0</v>
      </c>
    </row>
    <row r="118" spans="1:60" s="5" customFormat="1" x14ac:dyDescent="0.3">
      <c r="A118" s="141">
        <v>43628</v>
      </c>
      <c r="B118" s="142" t="s">
        <v>3</v>
      </c>
      <c r="C118" s="143" t="str">
        <f>'[6]Daily Roster'!$C118</f>
        <v>A.Truong</v>
      </c>
      <c r="D118" s="143" t="str">
        <f>'[6]Daily Roster'!$D118</f>
        <v>Nicholas</v>
      </c>
      <c r="E118" s="143">
        <f>'[6]Daily Roster'!$E118</f>
        <v>0</v>
      </c>
      <c r="F118" s="143" t="str">
        <f>'[6]Daily Roster'!$F118</f>
        <v>Karishma</v>
      </c>
      <c r="G118" s="143" t="str">
        <f>'[6]Daily Roster'!$G118</f>
        <v>T.Le</v>
      </c>
      <c r="H118" s="143">
        <f>'[6]Daily Roster'!$H118</f>
        <v>0</v>
      </c>
      <c r="I118" s="143" t="str">
        <f>'[6]Daily Roster'!$I118</f>
        <v>Taylor</v>
      </c>
      <c r="J118" s="143">
        <f>'[6]Daily Roster'!$J118</f>
        <v>0</v>
      </c>
      <c r="K118" s="143">
        <f>'[6]Daily Roster'!$K118</f>
        <v>0</v>
      </c>
      <c r="L118" s="143">
        <f>'[6]Daily Roster'!$L118</f>
        <v>0</v>
      </c>
      <c r="M118" s="143">
        <f>'[6]Daily Roster'!$M118</f>
        <v>0</v>
      </c>
      <c r="N118" s="143">
        <f>'[6]Daily Roster'!$N118</f>
        <v>0</v>
      </c>
      <c r="O118" s="143" t="str">
        <f>'[6]Daily Roster'!$O118</f>
        <v>qq</v>
      </c>
      <c r="P118" s="143">
        <f>'[6]Daily Roster'!$P118</f>
        <v>0</v>
      </c>
      <c r="Q118" s="143">
        <f>'[6]Daily Roster'!$Q118</f>
        <v>0</v>
      </c>
      <c r="R118" s="143" t="str">
        <f>'[6]Daily Roster'!$R118</f>
        <v>qq</v>
      </c>
      <c r="S118" s="143" t="str">
        <f>'[6]Daily Roster'!$S118</f>
        <v>Jonathan</v>
      </c>
      <c r="T118" s="143" t="str">
        <f>'[6]Daily Roster'!$T118</f>
        <v>Tinh</v>
      </c>
      <c r="U118" s="143" t="str">
        <f>'[6]Daily Roster'!$U118</f>
        <v>QQ</v>
      </c>
      <c r="V118" s="143" t="str">
        <f>'[6]Daily Roster'!$V118</f>
        <v>V.Le</v>
      </c>
      <c r="W118" s="143" t="str">
        <f>'[6]Daily Roster'!$W118</f>
        <v>qq</v>
      </c>
      <c r="X118" s="143" t="str">
        <f>'[6]Daily Roster'!$X118</f>
        <v>qq</v>
      </c>
      <c r="Y118" s="143" t="str">
        <f>'[6]Daily Roster'!$Y118</f>
        <v>Megan</v>
      </c>
      <c r="Z118" s="143" t="str">
        <f>'[6]Daily Roster'!$Z118</f>
        <v>Jasenka</v>
      </c>
      <c r="AA118" s="143" t="str">
        <f>'[6]Daily Roster'!$AA118</f>
        <v>qq</v>
      </c>
      <c r="AB118" s="143" t="str">
        <f>'[6]Daily Roster'!$AB118</f>
        <v>Monique</v>
      </c>
      <c r="AC118" s="143" t="str">
        <f>'[6]Daily Roster'!$AC118</f>
        <v>qq</v>
      </c>
      <c r="AD118" s="143" t="str">
        <f>'[6]Daily Roster'!$AD118</f>
        <v>qq</v>
      </c>
      <c r="AE118" s="143" t="str">
        <f>'[6]Daily Roster'!$AE118</f>
        <v>qq</v>
      </c>
      <c r="AF118" s="143" t="str">
        <f>'[6]Daily Roster'!$AF118</f>
        <v>qq</v>
      </c>
      <c r="AG118" s="143" t="str">
        <f>'[6]Daily Roster'!$AG118</f>
        <v>Georgia</v>
      </c>
      <c r="AH118" s="143" t="str">
        <f>'[6]Daily Roster'!$AH118</f>
        <v>qq</v>
      </c>
      <c r="AI118" s="143" t="str">
        <f>'[6]Daily Roster'!$AI118</f>
        <v>qq</v>
      </c>
      <c r="AJ118" s="241" t="str">
        <f>'[6]Daily Roster'!$AJ118</f>
        <v>qq</v>
      </c>
      <c r="AK118" s="241" t="str">
        <f>'[6]Daily Roster'!$AK118</f>
        <v>qq</v>
      </c>
      <c r="AL118" s="241" t="str">
        <f>'[6]Daily Roster'!$AL118</f>
        <v>qq</v>
      </c>
      <c r="AM118" s="240" t="str">
        <f>'[6]Daily Roster'!$AM118</f>
        <v>qq</v>
      </c>
      <c r="AN118" s="240" t="str">
        <f>'[6]Daily Roster'!$AN118</f>
        <v>qq</v>
      </c>
      <c r="AO118" s="240" t="str">
        <f>'[6]Daily Roster'!$AO118</f>
        <v>qq</v>
      </c>
      <c r="AP118" s="240" t="str">
        <f>'[6]Daily Roster'!$AP118</f>
        <v>qq</v>
      </c>
      <c r="AQ118" s="240" t="str">
        <f>'[6]Daily Roster'!$AQ118</f>
        <v>qq</v>
      </c>
      <c r="AR118" s="240" t="str">
        <f>'[6]Daily Roster'!$AR118</f>
        <v>qq</v>
      </c>
      <c r="AS118" s="240" t="str">
        <f>'[6]Daily Roster'!$AS118</f>
        <v>qq</v>
      </c>
      <c r="AT118" s="240" t="str">
        <f>'[6]Daily Roster'!$AT118</f>
        <v>qq</v>
      </c>
      <c r="AU118" s="240" t="str">
        <f>'[6]Daily Roster'!$AU118</f>
        <v>Leekin</v>
      </c>
      <c r="AV118" s="240">
        <f>'[6]Daily Roster'!$AV118</f>
        <v>0</v>
      </c>
      <c r="AW118" s="240" t="str">
        <f>'[6]Daily Roster'!$AW118</f>
        <v>Diana</v>
      </c>
      <c r="AX118" s="240">
        <f>'[6]Daily Roster'!$AX118</f>
        <v>0</v>
      </c>
      <c r="AY118" s="240">
        <f>'[6]Daily Roster'!$AY118</f>
        <v>0</v>
      </c>
      <c r="AZ118" s="240">
        <f>'[6]Daily Roster'!$AZ118</f>
        <v>0</v>
      </c>
      <c r="BA118" s="240">
        <f>'[6]Daily Roster'!$BA118</f>
        <v>0</v>
      </c>
      <c r="BB118" s="240">
        <f>'[6]Daily Roster'!$BB118</f>
        <v>0</v>
      </c>
      <c r="BC118" s="240">
        <f>'[6]Daily Roster'!$BC118</f>
        <v>0</v>
      </c>
      <c r="BD118" s="240">
        <f>'[6]Daily Roster'!$BD118</f>
        <v>0</v>
      </c>
      <c r="BE118" s="240">
        <f>'[6]Daily Roster'!$BE118</f>
        <v>0</v>
      </c>
      <c r="BF118" s="240">
        <f>'[6]Daily Roster'!$BF118</f>
        <v>0</v>
      </c>
      <c r="BG118" s="240">
        <f>'[6]Daily Roster'!$BG118</f>
        <v>0</v>
      </c>
      <c r="BH118" s="240">
        <f>'[6]Daily Roster'!$BH118</f>
        <v>0</v>
      </c>
    </row>
    <row r="119" spans="1:60" s="5" customFormat="1" x14ac:dyDescent="0.3">
      <c r="A119" s="141">
        <v>43629</v>
      </c>
      <c r="B119" s="142" t="s">
        <v>4</v>
      </c>
      <c r="C119" s="143" t="str">
        <f>'[6]Daily Roster'!$C119</f>
        <v>A.Truong</v>
      </c>
      <c r="D119" s="143" t="str">
        <f>'[6]Daily Roster'!$D119</f>
        <v>Sophia</v>
      </c>
      <c r="E119" s="143" t="str">
        <f>'[6]Daily Roster'!$E119</f>
        <v>K.Fildes</v>
      </c>
      <c r="F119" s="143">
        <f>'[6]Daily Roster'!$F119</f>
        <v>0</v>
      </c>
      <c r="G119" s="143" t="str">
        <f>'[6]Daily Roster'!$G119</f>
        <v>qq</v>
      </c>
      <c r="H119" s="143">
        <f>'[6]Daily Roster'!$H119</f>
        <v>0</v>
      </c>
      <c r="I119" s="143" t="str">
        <f>'[6]Daily Roster'!$I119</f>
        <v>Renise</v>
      </c>
      <c r="J119" s="143">
        <f>'[6]Daily Roster'!$J119</f>
        <v>0</v>
      </c>
      <c r="K119" s="143">
        <f>'[6]Daily Roster'!$K119</f>
        <v>0</v>
      </c>
      <c r="L119" s="143">
        <f>'[6]Daily Roster'!$L119</f>
        <v>0</v>
      </c>
      <c r="M119" s="143">
        <f>'[6]Daily Roster'!$M119</f>
        <v>0</v>
      </c>
      <c r="N119" s="143">
        <f>'[6]Daily Roster'!$N119</f>
        <v>0</v>
      </c>
      <c r="O119" s="143" t="str">
        <f>'[6]Daily Roster'!$O119</f>
        <v>Sophia</v>
      </c>
      <c r="P119" s="143">
        <f>'[6]Daily Roster'!$P119</f>
        <v>0</v>
      </c>
      <c r="Q119" s="143" t="str">
        <f>'[6]Daily Roster'!$Q119</f>
        <v>qq</v>
      </c>
      <c r="R119" s="143" t="str">
        <f>'[6]Daily Roster'!$R119</f>
        <v>qq</v>
      </c>
      <c r="S119" s="143" t="str">
        <f>'[6]Daily Roster'!$S119</f>
        <v>qq</v>
      </c>
      <c r="T119" s="143" t="str">
        <f>'[6]Daily Roster'!$T119</f>
        <v>qq</v>
      </c>
      <c r="U119" s="143" t="str">
        <f>'[6]Daily Roster'!$U119</f>
        <v>QQ</v>
      </c>
      <c r="V119" s="143" t="str">
        <f>'[6]Daily Roster'!$V119</f>
        <v>qq</v>
      </c>
      <c r="W119" s="143" t="str">
        <f>'[6]Daily Roster'!$W119</f>
        <v>qq</v>
      </c>
      <c r="X119" s="143" t="str">
        <f>'[6]Daily Roster'!$X119</f>
        <v>qq</v>
      </c>
      <c r="Y119" s="143" t="str">
        <f>'[6]Daily Roster'!$Y119</f>
        <v>Megan</v>
      </c>
      <c r="Z119" s="143" t="str">
        <f>'[6]Daily Roster'!$Z119</f>
        <v>Jasenka</v>
      </c>
      <c r="AA119" s="143" t="str">
        <f>'[6]Daily Roster'!$AA119</f>
        <v>qq</v>
      </c>
      <c r="AB119" s="143" t="str">
        <f>'[6]Daily Roster'!$AB119</f>
        <v>qq</v>
      </c>
      <c r="AC119" s="143" t="str">
        <f>'[6]Daily Roster'!$AC119</f>
        <v>A.Truong</v>
      </c>
      <c r="AD119" s="143" t="str">
        <f>'[6]Daily Roster'!$AD119</f>
        <v>qq</v>
      </c>
      <c r="AE119" s="143" t="str">
        <f>'[6]Daily Roster'!$AE119</f>
        <v>qq</v>
      </c>
      <c r="AF119" s="143" t="str">
        <f>'[6]Daily Roster'!$AF119</f>
        <v>qq</v>
      </c>
      <c r="AG119" s="143" t="str">
        <f>'[6]Daily Roster'!$AG119</f>
        <v>Georgia</v>
      </c>
      <c r="AH119" s="143" t="str">
        <f>'[6]Daily Roster'!$AH119</f>
        <v>qq</v>
      </c>
      <c r="AI119" s="143" t="str">
        <f>'[6]Daily Roster'!$AI119</f>
        <v>qq</v>
      </c>
      <c r="AJ119" s="241" t="str">
        <f>'[6]Daily Roster'!$AJ119</f>
        <v>qq</v>
      </c>
      <c r="AK119" s="241" t="str">
        <f>'[6]Daily Roster'!$AK119</f>
        <v>qq</v>
      </c>
      <c r="AL119" s="241" t="str">
        <f>'[6]Daily Roster'!$AL119</f>
        <v>qq</v>
      </c>
      <c r="AM119" s="240" t="str">
        <f>'[6]Daily Roster'!$AM119</f>
        <v>qq</v>
      </c>
      <c r="AN119" s="240" t="str">
        <f>'[6]Daily Roster'!$AN119</f>
        <v>qq</v>
      </c>
      <c r="AO119" s="240" t="str">
        <f>'[6]Daily Roster'!$AO119</f>
        <v>qq</v>
      </c>
      <c r="AP119" s="240" t="str">
        <f>'[6]Daily Roster'!$AP119</f>
        <v>qq</v>
      </c>
      <c r="AQ119" s="240" t="str">
        <f>'[6]Daily Roster'!$AQ119</f>
        <v>qq</v>
      </c>
      <c r="AR119" s="240" t="str">
        <f>'[6]Daily Roster'!$AR119</f>
        <v>qq</v>
      </c>
      <c r="AS119" s="240" t="str">
        <f>'[6]Daily Roster'!$AS119</f>
        <v>qq</v>
      </c>
      <c r="AT119" s="240" t="str">
        <f>'[6]Daily Roster'!$AT119</f>
        <v>qq</v>
      </c>
      <c r="AU119" s="240" t="str">
        <f>'[6]Daily Roster'!$AU119</f>
        <v>Leekin</v>
      </c>
      <c r="AV119" s="240">
        <f>'[6]Daily Roster'!$AV119</f>
        <v>0</v>
      </c>
      <c r="AW119" s="240" t="str">
        <f>'[6]Daily Roster'!$AW119</f>
        <v>Diana</v>
      </c>
      <c r="AX119" s="240">
        <f>'[6]Daily Roster'!$AX119</f>
        <v>0</v>
      </c>
      <c r="AY119" s="240">
        <f>'[6]Daily Roster'!$AY119</f>
        <v>0</v>
      </c>
      <c r="AZ119" s="240">
        <f>'[6]Daily Roster'!$AZ119</f>
        <v>0</v>
      </c>
      <c r="BA119" s="240">
        <f>'[6]Daily Roster'!$BA119</f>
        <v>0</v>
      </c>
      <c r="BB119" s="240">
        <f>'[6]Daily Roster'!$BB119</f>
        <v>0</v>
      </c>
      <c r="BC119" s="240">
        <f>'[6]Daily Roster'!$BC119</f>
        <v>0</v>
      </c>
      <c r="BD119" s="240">
        <f>'[6]Daily Roster'!$BD119</f>
        <v>0</v>
      </c>
      <c r="BE119" s="240">
        <f>'[6]Daily Roster'!$BE119</f>
        <v>0</v>
      </c>
      <c r="BF119" s="240">
        <f>'[6]Daily Roster'!$BF119</f>
        <v>0</v>
      </c>
      <c r="BG119" s="240">
        <f>'[6]Daily Roster'!$BG119</f>
        <v>0</v>
      </c>
      <c r="BH119" s="240">
        <f>'[6]Daily Roster'!$BH119</f>
        <v>0</v>
      </c>
    </row>
    <row r="120" spans="1:60" s="5" customFormat="1" x14ac:dyDescent="0.3">
      <c r="A120" s="141">
        <v>43630</v>
      </c>
      <c r="B120" s="142" t="s">
        <v>5</v>
      </c>
      <c r="C120" s="143" t="str">
        <f>'[6]Daily Roster'!$C120</f>
        <v>A.Truong</v>
      </c>
      <c r="D120" s="143" t="str">
        <f>'[6]Daily Roster'!$D120</f>
        <v>V.Mai</v>
      </c>
      <c r="E120" s="143">
        <f>'[6]Daily Roster'!$E120</f>
        <v>0</v>
      </c>
      <c r="F120" s="143" t="str">
        <f>'[6]Daily Roster'!$F120</f>
        <v>Stephanie</v>
      </c>
      <c r="G120" s="143" t="str">
        <f>'[6]Daily Roster'!$G120</f>
        <v>qq</v>
      </c>
      <c r="H120" s="143">
        <f>'[6]Daily Roster'!$H120</f>
        <v>0</v>
      </c>
      <c r="I120" s="143" t="str">
        <f>'[6]Daily Roster'!$I120</f>
        <v>Phuong</v>
      </c>
      <c r="J120" s="143">
        <f>'[6]Daily Roster'!$J120</f>
        <v>0</v>
      </c>
      <c r="K120" s="143">
        <f>'[6]Daily Roster'!$K120</f>
        <v>0</v>
      </c>
      <c r="L120" s="143">
        <f>'[6]Daily Roster'!$L120</f>
        <v>0</v>
      </c>
      <c r="M120" s="143">
        <f>'[6]Daily Roster'!$M120</f>
        <v>0</v>
      </c>
      <c r="N120" s="143">
        <f>'[6]Daily Roster'!$N120</f>
        <v>0</v>
      </c>
      <c r="O120" s="143" t="str">
        <f>'[6]Daily Roster'!$O120</f>
        <v>Sophia</v>
      </c>
      <c r="P120" s="143">
        <f>'[6]Daily Roster'!$P120</f>
        <v>0</v>
      </c>
      <c r="Q120" s="143">
        <f>'[6]Daily Roster'!$Q120</f>
        <v>0</v>
      </c>
      <c r="R120" s="143" t="str">
        <f>'[6]Daily Roster'!$R120</f>
        <v>qq</v>
      </c>
      <c r="S120" s="143" t="str">
        <f>'[6]Daily Roster'!$S120</f>
        <v>qq</v>
      </c>
      <c r="T120" s="143" t="str">
        <f>'[6]Daily Roster'!$T120</f>
        <v>qq</v>
      </c>
      <c r="U120" s="143" t="str">
        <f>'[6]Daily Roster'!$U120</f>
        <v>QQ</v>
      </c>
      <c r="V120" s="143" t="str">
        <f>'[6]Daily Roster'!$V120</f>
        <v>qq</v>
      </c>
      <c r="W120" s="143" t="str">
        <f>'[6]Daily Roster'!$W120</f>
        <v>qq</v>
      </c>
      <c r="X120" s="143" t="str">
        <f>'[6]Daily Roster'!$X120</f>
        <v>qq</v>
      </c>
      <c r="Y120" s="143" t="str">
        <f>'[6]Daily Roster'!$Y120</f>
        <v>Megan</v>
      </c>
      <c r="Z120" s="143" t="str">
        <f>'[6]Daily Roster'!$Z120</f>
        <v>Jasenka</v>
      </c>
      <c r="AA120" s="143" t="str">
        <f>'[6]Daily Roster'!$AA120</f>
        <v>qq</v>
      </c>
      <c r="AB120" s="143" t="str">
        <f>'[6]Daily Roster'!$AB120</f>
        <v>qq</v>
      </c>
      <c r="AC120" s="143" t="str">
        <f>'[6]Daily Roster'!$AC120</f>
        <v>A.Truong</v>
      </c>
      <c r="AD120" s="143" t="str">
        <f>'[6]Daily Roster'!$AD120</f>
        <v>qq</v>
      </c>
      <c r="AE120" s="143" t="str">
        <f>'[6]Daily Roster'!$AE120</f>
        <v>qq</v>
      </c>
      <c r="AF120" s="143" t="str">
        <f>'[6]Daily Roster'!$AF120</f>
        <v>qq</v>
      </c>
      <c r="AG120" s="143" t="str">
        <f>'[6]Daily Roster'!$AG120</f>
        <v>Georgia</v>
      </c>
      <c r="AH120" s="143" t="str">
        <f>'[6]Daily Roster'!$AH120</f>
        <v>qq</v>
      </c>
      <c r="AI120" s="143" t="str">
        <f>'[6]Daily Roster'!$AI120</f>
        <v>qq</v>
      </c>
      <c r="AJ120" s="241" t="str">
        <f>'[6]Daily Roster'!$AJ120</f>
        <v>qq</v>
      </c>
      <c r="AK120" s="241" t="str">
        <f>'[6]Daily Roster'!$AK120</f>
        <v>qq</v>
      </c>
      <c r="AL120" s="241" t="str">
        <f>'[6]Daily Roster'!$AL120</f>
        <v>qq</v>
      </c>
      <c r="AM120" s="240" t="str">
        <f>'[6]Daily Roster'!$AM120</f>
        <v>qq</v>
      </c>
      <c r="AN120" s="240" t="str">
        <f>'[6]Daily Roster'!$AN120</f>
        <v>qq</v>
      </c>
      <c r="AO120" s="240" t="str">
        <f>'[6]Daily Roster'!$AO120</f>
        <v>qq</v>
      </c>
      <c r="AP120" s="240" t="str">
        <f>'[6]Daily Roster'!$AP120</f>
        <v>qq</v>
      </c>
      <c r="AQ120" s="240" t="str">
        <f>'[6]Daily Roster'!$AQ120</f>
        <v>qq</v>
      </c>
      <c r="AR120" s="240" t="str">
        <f>'[6]Daily Roster'!$AR120</f>
        <v>qq</v>
      </c>
      <c r="AS120" s="240" t="str">
        <f>'[6]Daily Roster'!$AS120</f>
        <v>qq</v>
      </c>
      <c r="AT120" s="240" t="str">
        <f>'[6]Daily Roster'!$AT120</f>
        <v>qq</v>
      </c>
      <c r="AU120" s="240" t="str">
        <f>'[6]Daily Roster'!$AU120</f>
        <v>Leekin</v>
      </c>
      <c r="AV120" s="240">
        <f>'[6]Daily Roster'!$AV120</f>
        <v>0</v>
      </c>
      <c r="AW120" s="240" t="str">
        <f>'[6]Daily Roster'!$AW120</f>
        <v>Diana</v>
      </c>
      <c r="AX120" s="240">
        <f>'[6]Daily Roster'!$AX120</f>
        <v>0</v>
      </c>
      <c r="AY120" s="240">
        <f>'[6]Daily Roster'!$AY120</f>
        <v>0</v>
      </c>
      <c r="AZ120" s="240">
        <f>'[6]Daily Roster'!$AZ120</f>
        <v>0</v>
      </c>
      <c r="BA120" s="240">
        <f>'[6]Daily Roster'!$BA120</f>
        <v>0</v>
      </c>
      <c r="BB120" s="240">
        <f>'[6]Daily Roster'!$BB120</f>
        <v>0</v>
      </c>
      <c r="BC120" s="240">
        <f>'[6]Daily Roster'!$BC120</f>
        <v>0</v>
      </c>
      <c r="BD120" s="240">
        <f>'[6]Daily Roster'!$BD120</f>
        <v>0</v>
      </c>
      <c r="BE120" s="240">
        <f>'[6]Daily Roster'!$BE120</f>
        <v>0</v>
      </c>
      <c r="BF120" s="240">
        <f>'[6]Daily Roster'!$BF120</f>
        <v>0</v>
      </c>
      <c r="BG120" s="240">
        <f>'[6]Daily Roster'!$BG120</f>
        <v>0</v>
      </c>
      <c r="BH120" s="240">
        <f>'[6]Daily Roster'!$BH120</f>
        <v>0</v>
      </c>
    </row>
    <row r="121" spans="1:60" s="5" customFormat="1" x14ac:dyDescent="0.3">
      <c r="A121" s="141">
        <v>43633</v>
      </c>
      <c r="B121" s="142" t="s">
        <v>1</v>
      </c>
      <c r="C121" s="143" t="str">
        <f>'[6]Daily Roster'!$C121</f>
        <v>A.Truong</v>
      </c>
      <c r="D121" s="143">
        <f>'[6]Daily Roster'!$D121</f>
        <v>0</v>
      </c>
      <c r="E121" s="143">
        <f>'[6]Daily Roster'!$E121</f>
        <v>0</v>
      </c>
      <c r="F121" s="143" t="str">
        <f>'[6]Daily Roster'!$F121</f>
        <v>Carmen</v>
      </c>
      <c r="G121" s="143" t="str">
        <f>'[6]Daily Roster'!$G121</f>
        <v>Louise</v>
      </c>
      <c r="H121" s="143">
        <f>'[6]Daily Roster'!$H121</f>
        <v>0</v>
      </c>
      <c r="I121" s="143" t="str">
        <f>'[6]Daily Roster'!$I121</f>
        <v>Daisy</v>
      </c>
      <c r="J121" s="143">
        <f>'[6]Daily Roster'!$J121</f>
        <v>0</v>
      </c>
      <c r="K121" s="143">
        <f>'[6]Daily Roster'!$K121</f>
        <v>0</v>
      </c>
      <c r="L121" s="143">
        <f>'[6]Daily Roster'!$L121</f>
        <v>0</v>
      </c>
      <c r="M121" s="143">
        <f>'[6]Daily Roster'!$M121</f>
        <v>0</v>
      </c>
      <c r="N121" s="143">
        <f>'[6]Daily Roster'!$N121</f>
        <v>0</v>
      </c>
      <c r="O121" s="143" t="str">
        <f>'[6]Daily Roster'!$O121</f>
        <v>qq</v>
      </c>
      <c r="P121" s="143">
        <f>'[6]Daily Roster'!$P121</f>
        <v>0</v>
      </c>
      <c r="Q121" s="143" t="str">
        <f>'[6]Daily Roster'!$Q121</f>
        <v>Thao</v>
      </c>
      <c r="R121" s="143" t="str">
        <f>'[6]Daily Roster'!$R121</f>
        <v>qq</v>
      </c>
      <c r="S121" s="143" t="str">
        <f>'[6]Daily Roster'!$S121</f>
        <v>Nha</v>
      </c>
      <c r="T121" s="143" t="str">
        <f>'[6]Daily Roster'!$T121</f>
        <v>Jesslyn</v>
      </c>
      <c r="U121" s="143" t="str">
        <f>'[6]Daily Roster'!$U121</f>
        <v>Lauren</v>
      </c>
      <c r="V121" s="143" t="str">
        <f>'[6]Daily Roster'!$V121</f>
        <v>qq</v>
      </c>
      <c r="W121" s="143" t="str">
        <f>'[6]Daily Roster'!$W121</f>
        <v>qq</v>
      </c>
      <c r="X121" s="143" t="str">
        <f>'[6]Daily Roster'!$X121</f>
        <v>qq</v>
      </c>
      <c r="Y121" s="143" t="str">
        <f>'[6]Daily Roster'!$Y121</f>
        <v>Megan</v>
      </c>
      <c r="Z121" s="143" t="str">
        <f>'[6]Daily Roster'!$Z121</f>
        <v>Jasenka</v>
      </c>
      <c r="AA121" s="143" t="str">
        <f>'[6]Daily Roster'!$AA121</f>
        <v>qq</v>
      </c>
      <c r="AB121" s="143" t="str">
        <f>'[6]Daily Roster'!$AB121</f>
        <v>qq</v>
      </c>
      <c r="AC121" s="143" t="str">
        <f>'[6]Daily Roster'!$AC121</f>
        <v>qq</v>
      </c>
      <c r="AD121" s="143" t="str">
        <f>'[6]Daily Roster'!$AD121</f>
        <v>qq</v>
      </c>
      <c r="AE121" s="143" t="str">
        <f>'[6]Daily Roster'!$AE121</f>
        <v>qq</v>
      </c>
      <c r="AF121" s="143" t="str">
        <f>'[6]Daily Roster'!$AF121</f>
        <v>qq</v>
      </c>
      <c r="AG121" s="143" t="str">
        <f>'[6]Daily Roster'!$AG121</f>
        <v>Georgia</v>
      </c>
      <c r="AH121" s="143" t="str">
        <f>'[6]Daily Roster'!$AH121</f>
        <v>qq</v>
      </c>
      <c r="AI121" s="143" t="str">
        <f>'[6]Daily Roster'!$AI121</f>
        <v>qq</v>
      </c>
      <c r="AJ121" s="241" t="str">
        <f>'[6]Daily Roster'!$AJ121</f>
        <v>qq</v>
      </c>
      <c r="AK121" s="241" t="str">
        <f>'[6]Daily Roster'!$AK121</f>
        <v>qq</v>
      </c>
      <c r="AL121" s="241" t="str">
        <f>'[6]Daily Roster'!$AL121</f>
        <v>qq</v>
      </c>
      <c r="AM121" s="240" t="str">
        <f>'[6]Daily Roster'!$AM121</f>
        <v>qq</v>
      </c>
      <c r="AN121" s="240" t="str">
        <f>'[6]Daily Roster'!$AN121</f>
        <v>qq</v>
      </c>
      <c r="AO121" s="240" t="str">
        <f>'[6]Daily Roster'!$AO121</f>
        <v>qq</v>
      </c>
      <c r="AP121" s="240" t="str">
        <f>'[6]Daily Roster'!$AP121</f>
        <v>qq</v>
      </c>
      <c r="AQ121" s="240" t="str">
        <f>'[6]Daily Roster'!$AQ121</f>
        <v>qq</v>
      </c>
      <c r="AR121" s="240" t="str">
        <f>'[6]Daily Roster'!$AR121</f>
        <v>qq</v>
      </c>
      <c r="AS121" s="240" t="str">
        <f>'[6]Daily Roster'!$AS121</f>
        <v>qq</v>
      </c>
      <c r="AT121" s="240" t="str">
        <f>'[6]Daily Roster'!$AT121</f>
        <v>qq</v>
      </c>
      <c r="AU121" s="240" t="str">
        <f>'[6]Daily Roster'!$AU121</f>
        <v>Diana</v>
      </c>
      <c r="AV121" s="240" t="str">
        <f>'[6]Daily Roster'!$AV121</f>
        <v>Stav</v>
      </c>
      <c r="AW121" s="240">
        <f>'[6]Daily Roster'!$AW121</f>
        <v>0</v>
      </c>
      <c r="AX121" s="240">
        <f>'[6]Daily Roster'!$AX121</f>
        <v>0</v>
      </c>
      <c r="AY121" s="240">
        <f>'[6]Daily Roster'!$AY121</f>
        <v>0</v>
      </c>
      <c r="AZ121" s="240">
        <f>'[6]Daily Roster'!$AZ121</f>
        <v>0</v>
      </c>
      <c r="BA121" s="240">
        <f>'[6]Daily Roster'!$BA121</f>
        <v>0</v>
      </c>
      <c r="BB121" s="240">
        <f>'[6]Daily Roster'!$BB121</f>
        <v>0</v>
      </c>
      <c r="BC121" s="240">
        <f>'[6]Daily Roster'!$BC121</f>
        <v>0</v>
      </c>
      <c r="BD121" s="240">
        <f>'[6]Daily Roster'!$BD121</f>
        <v>0</v>
      </c>
      <c r="BE121" s="240">
        <f>'[6]Daily Roster'!$BE121</f>
        <v>0</v>
      </c>
      <c r="BF121" s="240">
        <f>'[6]Daily Roster'!$BF121</f>
        <v>0</v>
      </c>
      <c r="BG121" s="240">
        <f>'[6]Daily Roster'!$BG121</f>
        <v>0</v>
      </c>
      <c r="BH121" s="240">
        <f>'[6]Daily Roster'!$BH121</f>
        <v>0</v>
      </c>
    </row>
    <row r="122" spans="1:60" s="5" customFormat="1" x14ac:dyDescent="0.3">
      <c r="A122" s="141">
        <v>43634</v>
      </c>
      <c r="B122" s="142" t="s">
        <v>2</v>
      </c>
      <c r="C122" s="143">
        <f>'[6]Daily Roster'!$C122</f>
        <v>0</v>
      </c>
      <c r="D122" s="143" t="str">
        <f>'[6]Daily Roster'!$D122</f>
        <v>Amelia</v>
      </c>
      <c r="E122" s="143">
        <f>'[6]Daily Roster'!$E122</f>
        <v>0</v>
      </c>
      <c r="F122" s="143" t="str">
        <f>'[6]Daily Roster'!$F122</f>
        <v>S.McPhee</v>
      </c>
      <c r="G122" s="143" t="str">
        <f>'[6]Daily Roster'!$G122</f>
        <v>Paree</v>
      </c>
      <c r="H122" s="143">
        <f>'[6]Daily Roster'!$H122</f>
        <v>0</v>
      </c>
      <c r="I122" s="143">
        <f>'[6]Daily Roster'!$I122</f>
        <v>0</v>
      </c>
      <c r="J122" s="143">
        <f>'[6]Daily Roster'!$J122</f>
        <v>0</v>
      </c>
      <c r="K122" s="143">
        <f>'[6]Daily Roster'!$K122</f>
        <v>0</v>
      </c>
      <c r="L122" s="143">
        <f>'[6]Daily Roster'!$L122</f>
        <v>0</v>
      </c>
      <c r="M122" s="143">
        <f>'[6]Daily Roster'!$M122</f>
        <v>0</v>
      </c>
      <c r="N122" s="143">
        <f>'[6]Daily Roster'!$N122</f>
        <v>0</v>
      </c>
      <c r="O122" s="143" t="str">
        <f>'[6]Daily Roster'!$O122</f>
        <v>qq</v>
      </c>
      <c r="P122" s="143">
        <f>'[6]Daily Roster'!$P122</f>
        <v>0</v>
      </c>
      <c r="Q122" s="143" t="str">
        <f>'[6]Daily Roster'!$Q122</f>
        <v>Jesslyn</v>
      </c>
      <c r="R122" s="143" t="str">
        <f>'[6]Daily Roster'!$R122</f>
        <v>qq</v>
      </c>
      <c r="S122" s="143" t="str">
        <f>'[6]Daily Roster'!$S122</f>
        <v>Idile</v>
      </c>
      <c r="T122" s="143" t="str">
        <f>'[6]Daily Roster'!$T122</f>
        <v>Roshny</v>
      </c>
      <c r="U122" s="143" t="str">
        <f>'[6]Daily Roster'!$U122</f>
        <v>QQ</v>
      </c>
      <c r="V122" s="143" t="str">
        <f>'[6]Daily Roster'!$V122</f>
        <v>V.Le</v>
      </c>
      <c r="W122" s="143" t="str">
        <f>'[6]Daily Roster'!$W122</f>
        <v>qq</v>
      </c>
      <c r="X122" s="143" t="str">
        <f>'[6]Daily Roster'!$X122</f>
        <v>qq</v>
      </c>
      <c r="Y122" s="143" t="str">
        <f>'[6]Daily Roster'!$Y122</f>
        <v>Megan</v>
      </c>
      <c r="Z122" s="143" t="str">
        <f>'[6]Daily Roster'!$Z122</f>
        <v>Jasenka</v>
      </c>
      <c r="AA122" s="143" t="str">
        <f>'[6]Daily Roster'!$AA122</f>
        <v>qq</v>
      </c>
      <c r="AB122" s="143" t="str">
        <f>'[6]Daily Roster'!$AB122</f>
        <v>Monique</v>
      </c>
      <c r="AC122" s="143" t="str">
        <f>'[6]Daily Roster'!$AC122</f>
        <v>qq</v>
      </c>
      <c r="AD122" s="143" t="str">
        <f>'[6]Daily Roster'!$AD122</f>
        <v>qq</v>
      </c>
      <c r="AE122" s="143" t="str">
        <f>'[6]Daily Roster'!$AE122</f>
        <v>qq</v>
      </c>
      <c r="AF122" s="143" t="str">
        <f>'[6]Daily Roster'!$AF122</f>
        <v>qq</v>
      </c>
      <c r="AG122" s="143" t="str">
        <f>'[6]Daily Roster'!$AG122</f>
        <v>Georgia</v>
      </c>
      <c r="AH122" s="143" t="str">
        <f>'[6]Daily Roster'!$AH122</f>
        <v>qq</v>
      </c>
      <c r="AI122" s="143" t="str">
        <f>'[6]Daily Roster'!$AI122</f>
        <v>qq</v>
      </c>
      <c r="AJ122" s="241" t="str">
        <f>'[6]Daily Roster'!$AJ122</f>
        <v>qq</v>
      </c>
      <c r="AK122" s="241" t="str">
        <f>'[6]Daily Roster'!$AK122</f>
        <v>qq</v>
      </c>
      <c r="AL122" s="241" t="str">
        <f>'[6]Daily Roster'!$AL122</f>
        <v>qq</v>
      </c>
      <c r="AM122" s="240" t="str">
        <f>'[6]Daily Roster'!$AM122</f>
        <v>qq</v>
      </c>
      <c r="AN122" s="240" t="str">
        <f>'[6]Daily Roster'!$AN122</f>
        <v>qq</v>
      </c>
      <c r="AO122" s="240" t="str">
        <f>'[6]Daily Roster'!$AO122</f>
        <v>qq</v>
      </c>
      <c r="AP122" s="240" t="str">
        <f>'[6]Daily Roster'!$AP122</f>
        <v>qq</v>
      </c>
      <c r="AQ122" s="240" t="str">
        <f>'[6]Daily Roster'!$AQ122</f>
        <v>qq</v>
      </c>
      <c r="AR122" s="240" t="str">
        <f>'[6]Daily Roster'!$AR122</f>
        <v>qq</v>
      </c>
      <c r="AS122" s="240" t="str">
        <f>'[6]Daily Roster'!$AS122</f>
        <v>qq</v>
      </c>
      <c r="AT122" s="240" t="str">
        <f>'[6]Daily Roster'!$AT122</f>
        <v>qq</v>
      </c>
      <c r="AU122" s="240" t="str">
        <f>'[6]Daily Roster'!$AU122</f>
        <v>Diana</v>
      </c>
      <c r="AV122" s="240">
        <f>'[6]Daily Roster'!$AV122</f>
        <v>0</v>
      </c>
      <c r="AW122" s="240">
        <f>'[6]Daily Roster'!$AW122</f>
        <v>0</v>
      </c>
      <c r="AX122" s="240">
        <f>'[6]Daily Roster'!$AX122</f>
        <v>0</v>
      </c>
      <c r="AY122" s="240">
        <f>'[6]Daily Roster'!$AY122</f>
        <v>0</v>
      </c>
      <c r="AZ122" s="240">
        <f>'[6]Daily Roster'!$AZ122</f>
        <v>0</v>
      </c>
      <c r="BA122" s="240">
        <f>'[6]Daily Roster'!$BA122</f>
        <v>0</v>
      </c>
      <c r="BB122" s="240">
        <f>'[6]Daily Roster'!$BB122</f>
        <v>0</v>
      </c>
      <c r="BC122" s="240">
        <f>'[6]Daily Roster'!$BC122</f>
        <v>0</v>
      </c>
      <c r="BD122" s="240">
        <f>'[6]Daily Roster'!$BD122</f>
        <v>0</v>
      </c>
      <c r="BE122" s="240">
        <f>'[6]Daily Roster'!$BE122</f>
        <v>0</v>
      </c>
      <c r="BF122" s="240">
        <f>'[6]Daily Roster'!$BF122</f>
        <v>0</v>
      </c>
      <c r="BG122" s="240">
        <f>'[6]Daily Roster'!$BG122</f>
        <v>0</v>
      </c>
      <c r="BH122" s="240">
        <f>'[6]Daily Roster'!$BH122</f>
        <v>0</v>
      </c>
    </row>
    <row r="123" spans="1:60" s="5" customFormat="1" x14ac:dyDescent="0.3">
      <c r="A123" s="141">
        <v>43635</v>
      </c>
      <c r="B123" s="142" t="s">
        <v>3</v>
      </c>
      <c r="C123" s="143">
        <f>'[6]Daily Roster'!$C123</f>
        <v>0</v>
      </c>
      <c r="D123" s="143" t="str">
        <f>'[6]Daily Roster'!$D123</f>
        <v>Kosta</v>
      </c>
      <c r="E123" s="143">
        <f>'[6]Daily Roster'!$E123</f>
        <v>0</v>
      </c>
      <c r="F123" s="143" t="str">
        <f>'[6]Daily Roster'!$F123</f>
        <v>Sylvia</v>
      </c>
      <c r="G123" s="143" t="str">
        <f>'[6]Daily Roster'!$G123</f>
        <v>qq</v>
      </c>
      <c r="H123" s="143">
        <f>'[6]Daily Roster'!$H123</f>
        <v>0</v>
      </c>
      <c r="I123" s="143" t="str">
        <f>'[6]Daily Roster'!$I123</f>
        <v>G.Wang</v>
      </c>
      <c r="J123" s="143">
        <f>'[6]Daily Roster'!$J123</f>
        <v>0</v>
      </c>
      <c r="K123" s="143">
        <f>'[6]Daily Roster'!$K123</f>
        <v>0</v>
      </c>
      <c r="L123" s="143">
        <f>'[6]Daily Roster'!$L123</f>
        <v>0</v>
      </c>
      <c r="M123" s="143">
        <f>'[6]Daily Roster'!$M123</f>
        <v>0</v>
      </c>
      <c r="N123" s="143">
        <f>'[6]Daily Roster'!$N123</f>
        <v>0</v>
      </c>
      <c r="O123" s="143" t="str">
        <f>'[6]Daily Roster'!$O123</f>
        <v>qq</v>
      </c>
      <c r="P123" s="143">
        <f>'[6]Daily Roster'!$P123</f>
        <v>0</v>
      </c>
      <c r="Q123" s="143">
        <f>'[6]Daily Roster'!$Q123</f>
        <v>0</v>
      </c>
      <c r="R123" s="143" t="str">
        <f>'[6]Daily Roster'!$R123</f>
        <v>qq</v>
      </c>
      <c r="S123" s="143" t="str">
        <f>'[6]Daily Roster'!$S123</f>
        <v>qq</v>
      </c>
      <c r="T123" s="143" t="str">
        <f>'[6]Daily Roster'!$T123</f>
        <v>qq</v>
      </c>
      <c r="U123" s="143" t="str">
        <f>'[6]Daily Roster'!$U123</f>
        <v>QQ</v>
      </c>
      <c r="V123" s="143" t="str">
        <f>'[6]Daily Roster'!$V123</f>
        <v>qq</v>
      </c>
      <c r="W123" s="143" t="str">
        <f>'[6]Daily Roster'!$W123</f>
        <v>qq</v>
      </c>
      <c r="X123" s="143" t="str">
        <f>'[6]Daily Roster'!$X123</f>
        <v>qq</v>
      </c>
      <c r="Y123" s="143" t="str">
        <f>'[6]Daily Roster'!$Y123</f>
        <v>Megan</v>
      </c>
      <c r="Z123" s="143" t="str">
        <f>'[6]Daily Roster'!$Z123</f>
        <v>Jasenka</v>
      </c>
      <c r="AA123" s="143" t="str">
        <f>'[6]Daily Roster'!$AA123</f>
        <v>qq</v>
      </c>
      <c r="AB123" s="143" t="str">
        <f>'[6]Daily Roster'!$AB123</f>
        <v>Monique</v>
      </c>
      <c r="AC123" s="143" t="str">
        <f>'[6]Daily Roster'!$AC123</f>
        <v>qq</v>
      </c>
      <c r="AD123" s="143" t="str">
        <f>'[6]Daily Roster'!$AD123</f>
        <v>qq</v>
      </c>
      <c r="AE123" s="143" t="str">
        <f>'[6]Daily Roster'!$AE123</f>
        <v>qq</v>
      </c>
      <c r="AF123" s="143" t="str">
        <f>'[6]Daily Roster'!$AF123</f>
        <v>qq</v>
      </c>
      <c r="AG123" s="143" t="str">
        <f>'[6]Daily Roster'!$AG123</f>
        <v>Georgia</v>
      </c>
      <c r="AH123" s="143" t="str">
        <f>'[6]Daily Roster'!$AH123</f>
        <v>qq</v>
      </c>
      <c r="AI123" s="143" t="str">
        <f>'[6]Daily Roster'!$AI123</f>
        <v>qq</v>
      </c>
      <c r="AJ123" s="241" t="str">
        <f>'[6]Daily Roster'!$AJ123</f>
        <v>qq</v>
      </c>
      <c r="AK123" s="241" t="str">
        <f>'[6]Daily Roster'!$AK123</f>
        <v>qq</v>
      </c>
      <c r="AL123" s="241" t="str">
        <f>'[6]Daily Roster'!$AL123</f>
        <v>qq</v>
      </c>
      <c r="AM123" s="240" t="str">
        <f>'[6]Daily Roster'!$AM123</f>
        <v>qq</v>
      </c>
      <c r="AN123" s="240" t="str">
        <f>'[6]Daily Roster'!$AN123</f>
        <v>qq</v>
      </c>
      <c r="AO123" s="240" t="str">
        <f>'[6]Daily Roster'!$AO123</f>
        <v>qq</v>
      </c>
      <c r="AP123" s="240" t="str">
        <f>'[6]Daily Roster'!$AP123</f>
        <v>qq</v>
      </c>
      <c r="AQ123" s="240" t="str">
        <f>'[6]Daily Roster'!$AQ123</f>
        <v>qq</v>
      </c>
      <c r="AR123" s="240" t="str">
        <f>'[6]Daily Roster'!$AR123</f>
        <v>qq</v>
      </c>
      <c r="AS123" s="240" t="str">
        <f>'[6]Daily Roster'!$AS123</f>
        <v>qq</v>
      </c>
      <c r="AT123" s="240" t="str">
        <f>'[6]Daily Roster'!$AT123</f>
        <v>qq</v>
      </c>
      <c r="AU123" s="240" t="str">
        <f>'[6]Daily Roster'!$AU123</f>
        <v>Diana</v>
      </c>
      <c r="AV123" s="240">
        <f>'[6]Daily Roster'!$AV123</f>
        <v>0</v>
      </c>
      <c r="AW123" s="240">
        <f>'[6]Daily Roster'!$AW123</f>
        <v>0</v>
      </c>
      <c r="AX123" s="240">
        <f>'[6]Daily Roster'!$AX123</f>
        <v>0</v>
      </c>
      <c r="AY123" s="240">
        <f>'[6]Daily Roster'!$AY123</f>
        <v>0</v>
      </c>
      <c r="AZ123" s="240">
        <f>'[6]Daily Roster'!$AZ123</f>
        <v>0</v>
      </c>
      <c r="BA123" s="240">
        <f>'[6]Daily Roster'!$BA123</f>
        <v>0</v>
      </c>
      <c r="BB123" s="240">
        <f>'[6]Daily Roster'!$BB123</f>
        <v>0</v>
      </c>
      <c r="BC123" s="240">
        <f>'[6]Daily Roster'!$BC123</f>
        <v>0</v>
      </c>
      <c r="BD123" s="240">
        <f>'[6]Daily Roster'!$BD123</f>
        <v>0</v>
      </c>
      <c r="BE123" s="240">
        <f>'[6]Daily Roster'!$BE123</f>
        <v>0</v>
      </c>
      <c r="BF123" s="240">
        <f>'[6]Daily Roster'!$BF123</f>
        <v>0</v>
      </c>
      <c r="BG123" s="240">
        <f>'[6]Daily Roster'!$BG123</f>
        <v>0</v>
      </c>
      <c r="BH123" s="240">
        <f>'[6]Daily Roster'!$BH123</f>
        <v>0</v>
      </c>
    </row>
    <row r="124" spans="1:60" s="5" customFormat="1" x14ac:dyDescent="0.3">
      <c r="A124" s="141">
        <v>43636</v>
      </c>
      <c r="B124" s="142" t="s">
        <v>4</v>
      </c>
      <c r="C124" s="143">
        <f>'[6]Daily Roster'!$C124</f>
        <v>0</v>
      </c>
      <c r="D124" s="143" t="str">
        <f>'[6]Daily Roster'!$D124</f>
        <v>M.Phung</v>
      </c>
      <c r="E124" s="143">
        <f>'[6]Daily Roster'!$E124</f>
        <v>0</v>
      </c>
      <c r="F124" s="143">
        <f>'[6]Daily Roster'!$F124</f>
        <v>0</v>
      </c>
      <c r="G124" s="143" t="str">
        <f>'[6]Daily Roster'!$G124</f>
        <v>qq</v>
      </c>
      <c r="H124" s="143">
        <f>'[6]Daily Roster'!$H124</f>
        <v>0</v>
      </c>
      <c r="I124" s="143" t="str">
        <f>'[6]Daily Roster'!$I124</f>
        <v>C.Vosk</v>
      </c>
      <c r="J124" s="143">
        <f>'[6]Daily Roster'!$J124</f>
        <v>0</v>
      </c>
      <c r="K124" s="143">
        <f>'[6]Daily Roster'!$K124</f>
        <v>0</v>
      </c>
      <c r="L124" s="143">
        <f>'[6]Daily Roster'!$L124</f>
        <v>0</v>
      </c>
      <c r="M124" s="143">
        <f>'[6]Daily Roster'!$M124</f>
        <v>0</v>
      </c>
      <c r="N124" s="143">
        <f>'[6]Daily Roster'!$N124</f>
        <v>0</v>
      </c>
      <c r="O124" s="143" t="str">
        <f>'[6]Daily Roster'!$O124</f>
        <v>Clark</v>
      </c>
      <c r="P124" s="143">
        <f>'[6]Daily Roster'!$P124</f>
        <v>0</v>
      </c>
      <c r="Q124" s="143" t="str">
        <f>'[6]Daily Roster'!$Q124</f>
        <v>qq</v>
      </c>
      <c r="R124" s="143" t="str">
        <f>'[6]Daily Roster'!$R124</f>
        <v>qq</v>
      </c>
      <c r="S124" s="143" t="str">
        <f>'[6]Daily Roster'!$S124</f>
        <v>qq</v>
      </c>
      <c r="T124" s="143" t="str">
        <f>'[6]Daily Roster'!$T124</f>
        <v>qq</v>
      </c>
      <c r="U124" s="143" t="str">
        <f>'[6]Daily Roster'!$U124</f>
        <v>QQ</v>
      </c>
      <c r="V124" s="143" t="str">
        <f>'[6]Daily Roster'!$V124</f>
        <v>qq</v>
      </c>
      <c r="W124" s="143" t="str">
        <f>'[6]Daily Roster'!$W124</f>
        <v>qq</v>
      </c>
      <c r="X124" s="143" t="str">
        <f>'[6]Daily Roster'!$X124</f>
        <v>qq</v>
      </c>
      <c r="Y124" s="143" t="str">
        <f>'[6]Daily Roster'!$Y124</f>
        <v>Megan</v>
      </c>
      <c r="Z124" s="143" t="str">
        <f>'[6]Daily Roster'!$Z124</f>
        <v>Jasenka</v>
      </c>
      <c r="AA124" s="143" t="str">
        <f>'[6]Daily Roster'!$AA124</f>
        <v>qq</v>
      </c>
      <c r="AB124" s="143" t="str">
        <f>'[6]Daily Roster'!$AB124</f>
        <v>qq</v>
      </c>
      <c r="AC124" s="143" t="str">
        <f>'[6]Daily Roster'!$AC124</f>
        <v>qq</v>
      </c>
      <c r="AD124" s="143" t="str">
        <f>'[6]Daily Roster'!$AD124</f>
        <v>qq</v>
      </c>
      <c r="AE124" s="143" t="str">
        <f>'[6]Daily Roster'!$AE124</f>
        <v>qq</v>
      </c>
      <c r="AF124" s="143" t="str">
        <f>'[6]Daily Roster'!$AF124</f>
        <v>qq</v>
      </c>
      <c r="AG124" s="143" t="str">
        <f>'[6]Daily Roster'!$AG124</f>
        <v>Georgia</v>
      </c>
      <c r="AH124" s="143" t="str">
        <f>'[6]Daily Roster'!$AH124</f>
        <v>qq</v>
      </c>
      <c r="AI124" s="143" t="str">
        <f>'[6]Daily Roster'!$AI124</f>
        <v>qq</v>
      </c>
      <c r="AJ124" s="241" t="str">
        <f>'[6]Daily Roster'!$AJ124</f>
        <v>qq</v>
      </c>
      <c r="AK124" s="241" t="str">
        <f>'[6]Daily Roster'!$AK124</f>
        <v>qq</v>
      </c>
      <c r="AL124" s="241" t="str">
        <f>'[6]Daily Roster'!$AL124</f>
        <v>qq</v>
      </c>
      <c r="AM124" s="240" t="str">
        <f>'[6]Daily Roster'!$AM124</f>
        <v>qq</v>
      </c>
      <c r="AN124" s="240" t="str">
        <f>'[6]Daily Roster'!$AN124</f>
        <v>qq</v>
      </c>
      <c r="AO124" s="240" t="str">
        <f>'[6]Daily Roster'!$AO124</f>
        <v>qq</v>
      </c>
      <c r="AP124" s="240" t="str">
        <f>'[6]Daily Roster'!$AP124</f>
        <v>qq</v>
      </c>
      <c r="AQ124" s="240" t="str">
        <f>'[6]Daily Roster'!$AQ124</f>
        <v>qq</v>
      </c>
      <c r="AR124" s="240" t="str">
        <f>'[6]Daily Roster'!$AR124</f>
        <v>qq</v>
      </c>
      <c r="AS124" s="240" t="str">
        <f>'[6]Daily Roster'!$AS124</f>
        <v>qq</v>
      </c>
      <c r="AT124" s="240" t="str">
        <f>'[6]Daily Roster'!$AT124</f>
        <v>qq</v>
      </c>
      <c r="AU124" s="240" t="str">
        <f>'[6]Daily Roster'!$AU124</f>
        <v>Diana</v>
      </c>
      <c r="AV124" s="240">
        <f>'[6]Daily Roster'!$AV124</f>
        <v>0</v>
      </c>
      <c r="AW124" s="240">
        <f>'[6]Daily Roster'!$AW124</f>
        <v>0</v>
      </c>
      <c r="AX124" s="240">
        <f>'[6]Daily Roster'!$AX124</f>
        <v>0</v>
      </c>
      <c r="AY124" s="240">
        <f>'[6]Daily Roster'!$AY124</f>
        <v>0</v>
      </c>
      <c r="AZ124" s="240">
        <f>'[6]Daily Roster'!$AZ124</f>
        <v>0</v>
      </c>
      <c r="BA124" s="240">
        <f>'[6]Daily Roster'!$BA124</f>
        <v>0</v>
      </c>
      <c r="BB124" s="240">
        <f>'[6]Daily Roster'!$BB124</f>
        <v>0</v>
      </c>
      <c r="BC124" s="240">
        <f>'[6]Daily Roster'!$BC124</f>
        <v>0</v>
      </c>
      <c r="BD124" s="240">
        <f>'[6]Daily Roster'!$BD124</f>
        <v>0</v>
      </c>
      <c r="BE124" s="240">
        <f>'[6]Daily Roster'!$BE124</f>
        <v>0</v>
      </c>
      <c r="BF124" s="240">
        <f>'[6]Daily Roster'!$BF124</f>
        <v>0</v>
      </c>
      <c r="BG124" s="240">
        <f>'[6]Daily Roster'!$BG124</f>
        <v>0</v>
      </c>
      <c r="BH124" s="240">
        <f>'[6]Daily Roster'!$BH124</f>
        <v>0</v>
      </c>
    </row>
    <row r="125" spans="1:60" s="5" customFormat="1" x14ac:dyDescent="0.3">
      <c r="A125" s="141">
        <v>43637</v>
      </c>
      <c r="B125" s="142" t="s">
        <v>5</v>
      </c>
      <c r="C125" s="143">
        <f>'[6]Daily Roster'!$C125</f>
        <v>0</v>
      </c>
      <c r="D125" s="143">
        <f>'[6]Daily Roster'!$D125</f>
        <v>0</v>
      </c>
      <c r="E125" s="143">
        <f>'[6]Daily Roster'!$E125</f>
        <v>0</v>
      </c>
      <c r="F125" s="143">
        <f>'[6]Daily Roster'!$F125</f>
        <v>0</v>
      </c>
      <c r="G125" s="143" t="str">
        <f>'[6]Daily Roster'!$G125</f>
        <v>Mark</v>
      </c>
      <c r="H125" s="143">
        <f>'[6]Daily Roster'!$H125</f>
        <v>0</v>
      </c>
      <c r="I125" s="143">
        <f>'[6]Daily Roster'!$I125</f>
        <v>0</v>
      </c>
      <c r="J125" s="143">
        <f>'[6]Daily Roster'!$J125</f>
        <v>0</v>
      </c>
      <c r="K125" s="143">
        <f>'[6]Daily Roster'!$K125</f>
        <v>0</v>
      </c>
      <c r="L125" s="143">
        <f>'[6]Daily Roster'!$L125</f>
        <v>0</v>
      </c>
      <c r="M125" s="143">
        <f>'[6]Daily Roster'!$M125</f>
        <v>0</v>
      </c>
      <c r="N125" s="143">
        <f>'[6]Daily Roster'!$N125</f>
        <v>0</v>
      </c>
      <c r="O125" s="143" t="str">
        <f>'[6]Daily Roster'!$O125</f>
        <v>Clark</v>
      </c>
      <c r="P125" s="143">
        <f>'[6]Daily Roster'!$P125</f>
        <v>0</v>
      </c>
      <c r="Q125" s="143" t="str">
        <f>'[6]Daily Roster'!$Q125</f>
        <v>V.Le</v>
      </c>
      <c r="R125" s="143" t="str">
        <f>'[6]Daily Roster'!$R125</f>
        <v>qq</v>
      </c>
      <c r="S125" s="143" t="str">
        <f>'[6]Daily Roster'!$S125</f>
        <v>qq</v>
      </c>
      <c r="T125" s="143" t="str">
        <f>'[6]Daily Roster'!$T125</f>
        <v>qq</v>
      </c>
      <c r="U125" s="143" t="str">
        <f>'[6]Daily Roster'!$U125</f>
        <v>QQ</v>
      </c>
      <c r="V125" s="143" t="str">
        <f>'[6]Daily Roster'!$V125</f>
        <v>qq</v>
      </c>
      <c r="W125" s="143" t="str">
        <f>'[6]Daily Roster'!$W125</f>
        <v>qq</v>
      </c>
      <c r="X125" s="143" t="str">
        <f>'[6]Daily Roster'!$X125</f>
        <v>qq</v>
      </c>
      <c r="Y125" s="143" t="str">
        <f>'[6]Daily Roster'!$Y125</f>
        <v>Megan</v>
      </c>
      <c r="Z125" s="143" t="str">
        <f>'[6]Daily Roster'!$Z125</f>
        <v>Jasenka</v>
      </c>
      <c r="AA125" s="143" t="str">
        <f>'[6]Daily Roster'!$AA125</f>
        <v>qq</v>
      </c>
      <c r="AB125" s="143" t="str">
        <f>'[6]Daily Roster'!$AB125</f>
        <v>qq</v>
      </c>
      <c r="AC125" s="143" t="str">
        <f>'[6]Daily Roster'!$AC125</f>
        <v>qq</v>
      </c>
      <c r="AD125" s="143" t="str">
        <f>'[6]Daily Roster'!$AD125</f>
        <v>qq</v>
      </c>
      <c r="AE125" s="143" t="str">
        <f>'[6]Daily Roster'!$AE125</f>
        <v>qq</v>
      </c>
      <c r="AF125" s="143" t="str">
        <f>'[6]Daily Roster'!$AF125</f>
        <v>qq</v>
      </c>
      <c r="AG125" s="143" t="str">
        <f>'[6]Daily Roster'!$AG125</f>
        <v>Georgia</v>
      </c>
      <c r="AH125" s="143" t="str">
        <f>'[6]Daily Roster'!$AH125</f>
        <v>qq</v>
      </c>
      <c r="AI125" s="143" t="str">
        <f>'[6]Daily Roster'!$AI125</f>
        <v>qq</v>
      </c>
      <c r="AJ125" s="241" t="str">
        <f>'[6]Daily Roster'!$AJ125</f>
        <v>qq</v>
      </c>
      <c r="AK125" s="241" t="str">
        <f>'[6]Daily Roster'!$AK125</f>
        <v>qq</v>
      </c>
      <c r="AL125" s="241" t="str">
        <f>'[6]Daily Roster'!$AL125</f>
        <v>qq</v>
      </c>
      <c r="AM125" s="240" t="str">
        <f>'[6]Daily Roster'!$AM125</f>
        <v>qq</v>
      </c>
      <c r="AN125" s="240" t="str">
        <f>'[6]Daily Roster'!$AN125</f>
        <v>qq</v>
      </c>
      <c r="AO125" s="240" t="str">
        <f>'[6]Daily Roster'!$AO125</f>
        <v>qq</v>
      </c>
      <c r="AP125" s="240" t="str">
        <f>'[6]Daily Roster'!$AP125</f>
        <v>qq</v>
      </c>
      <c r="AQ125" s="240" t="str">
        <f>'[6]Daily Roster'!$AQ125</f>
        <v>qq</v>
      </c>
      <c r="AR125" s="240" t="str">
        <f>'[6]Daily Roster'!$AR125</f>
        <v>qq</v>
      </c>
      <c r="AS125" s="240" t="str">
        <f>'[6]Daily Roster'!$AS125</f>
        <v>qq</v>
      </c>
      <c r="AT125" s="240" t="str">
        <f>'[6]Daily Roster'!$AT125</f>
        <v>qq</v>
      </c>
      <c r="AU125" s="240" t="str">
        <f>'[6]Daily Roster'!$AU125</f>
        <v>Diana</v>
      </c>
      <c r="AV125" s="240" t="str">
        <f>'[6]Daily Roster'!$AV125</f>
        <v>Stav</v>
      </c>
      <c r="AW125" s="240">
        <f>'[6]Daily Roster'!$AW125</f>
        <v>0</v>
      </c>
      <c r="AX125" s="240">
        <f>'[6]Daily Roster'!$AX125</f>
        <v>0</v>
      </c>
      <c r="AY125" s="240">
        <f>'[6]Daily Roster'!$AY125</f>
        <v>0</v>
      </c>
      <c r="AZ125" s="240">
        <f>'[6]Daily Roster'!$AZ125</f>
        <v>0</v>
      </c>
      <c r="BA125" s="240">
        <f>'[6]Daily Roster'!$BA125</f>
        <v>0</v>
      </c>
      <c r="BB125" s="240">
        <f>'[6]Daily Roster'!$BB125</f>
        <v>0</v>
      </c>
      <c r="BC125" s="240">
        <f>'[6]Daily Roster'!$BC125</f>
        <v>0</v>
      </c>
      <c r="BD125" s="240">
        <f>'[6]Daily Roster'!$BD125</f>
        <v>0</v>
      </c>
      <c r="BE125" s="240">
        <f>'[6]Daily Roster'!$BE125</f>
        <v>0</v>
      </c>
      <c r="BF125" s="240">
        <f>'[6]Daily Roster'!$BF125</f>
        <v>0</v>
      </c>
      <c r="BG125" s="240">
        <f>'[6]Daily Roster'!$BG125</f>
        <v>0</v>
      </c>
      <c r="BH125" s="240">
        <f>'[6]Daily Roster'!$BH125</f>
        <v>0</v>
      </c>
    </row>
    <row r="126" spans="1:60" s="5" customFormat="1" x14ac:dyDescent="0.3">
      <c r="A126" s="141">
        <v>43640</v>
      </c>
      <c r="B126" s="142" t="s">
        <v>1</v>
      </c>
      <c r="C126" s="143">
        <f>'[6]Daily Roster'!$C126</f>
        <v>0</v>
      </c>
      <c r="D126" s="143">
        <f>'[6]Daily Roster'!$D126</f>
        <v>0</v>
      </c>
      <c r="E126" s="143" t="str">
        <f>'[6]Daily Roster'!$E126</f>
        <v>L.Jedwab</v>
      </c>
      <c r="F126" s="143">
        <f>'[6]Daily Roster'!$F126</f>
        <v>0</v>
      </c>
      <c r="G126" s="143" t="str">
        <f>'[6]Daily Roster'!$G126</f>
        <v>Sam</v>
      </c>
      <c r="H126" s="143">
        <f>'[6]Daily Roster'!$H126</f>
        <v>0</v>
      </c>
      <c r="I126" s="143" t="str">
        <f>'[6]Daily Roster'!$I126</f>
        <v>Robert</v>
      </c>
      <c r="J126" s="143">
        <f>'[6]Daily Roster'!$J126</f>
        <v>0</v>
      </c>
      <c r="K126" s="143">
        <f>'[6]Daily Roster'!$K126</f>
        <v>0</v>
      </c>
      <c r="L126" s="143">
        <f>'[6]Daily Roster'!$L126</f>
        <v>0</v>
      </c>
      <c r="M126" s="143">
        <f>'[6]Daily Roster'!$M126</f>
        <v>0</v>
      </c>
      <c r="N126" s="143">
        <f>'[6]Daily Roster'!$N126</f>
        <v>0</v>
      </c>
      <c r="O126" s="143" t="str">
        <f>'[6]Daily Roster'!$O126</f>
        <v>qq</v>
      </c>
      <c r="P126" s="143">
        <f>'[6]Daily Roster'!$P126</f>
        <v>0</v>
      </c>
      <c r="Q126" s="143" t="str">
        <f>'[6]Daily Roster'!$Q126</f>
        <v>Jonathan</v>
      </c>
      <c r="R126" s="143" t="str">
        <f>'[6]Daily Roster'!$R126</f>
        <v>Lauren</v>
      </c>
      <c r="S126" s="143" t="str">
        <f>'[6]Daily Roster'!$S126</f>
        <v>qq</v>
      </c>
      <c r="T126" s="143" t="str">
        <f>'[6]Daily Roster'!$T126</f>
        <v>qq</v>
      </c>
      <c r="U126" s="143" t="str">
        <f>'[6]Daily Roster'!$U126</f>
        <v>QQ</v>
      </c>
      <c r="V126" s="143" t="str">
        <f>'[6]Daily Roster'!$V126</f>
        <v>qq</v>
      </c>
      <c r="W126" s="143" t="str">
        <f>'[6]Daily Roster'!$W126</f>
        <v>qq</v>
      </c>
      <c r="X126" s="143" t="str">
        <f>'[6]Daily Roster'!$X126</f>
        <v>qq</v>
      </c>
      <c r="Y126" s="143" t="str">
        <f>'[6]Daily Roster'!$Y126</f>
        <v>qq</v>
      </c>
      <c r="Z126" s="143" t="str">
        <f>'[6]Daily Roster'!$Z126</f>
        <v>Jasenka</v>
      </c>
      <c r="AA126" s="143" t="str">
        <f>'[6]Daily Roster'!$AA126</f>
        <v>qq</v>
      </c>
      <c r="AB126" s="143" t="str">
        <f>'[6]Daily Roster'!$AB126</f>
        <v>qq</v>
      </c>
      <c r="AC126" s="143" t="str">
        <f>'[6]Daily Roster'!$AC126</f>
        <v>qq</v>
      </c>
      <c r="AD126" s="143" t="str">
        <f>'[6]Daily Roster'!$AD126</f>
        <v>qq</v>
      </c>
      <c r="AE126" s="143" t="str">
        <f>'[6]Daily Roster'!$AE126</f>
        <v>qq</v>
      </c>
      <c r="AF126" s="143" t="str">
        <f>'[6]Daily Roster'!$AF126</f>
        <v>qq</v>
      </c>
      <c r="AG126" s="143" t="str">
        <f>'[6]Daily Roster'!$AG126</f>
        <v>qq</v>
      </c>
      <c r="AH126" s="143" t="str">
        <f>'[6]Daily Roster'!$AH126</f>
        <v>qq</v>
      </c>
      <c r="AI126" s="143" t="str">
        <f>'[6]Daily Roster'!$AI126</f>
        <v>qq</v>
      </c>
      <c r="AJ126" s="241" t="str">
        <f>'[6]Daily Roster'!$AJ126</f>
        <v>qq</v>
      </c>
      <c r="AK126" s="241" t="str">
        <f>'[6]Daily Roster'!$AK126</f>
        <v>qq</v>
      </c>
      <c r="AL126" s="241" t="str">
        <f>'[6]Daily Roster'!$AL126</f>
        <v>qq</v>
      </c>
      <c r="AM126" s="240" t="str">
        <f>'[6]Daily Roster'!$AM126</f>
        <v>qq</v>
      </c>
      <c r="AN126" s="240" t="str">
        <f>'[6]Daily Roster'!$AN126</f>
        <v>qq</v>
      </c>
      <c r="AO126" s="240" t="str">
        <f>'[6]Daily Roster'!$AO126</f>
        <v>qq</v>
      </c>
      <c r="AP126" s="240" t="str">
        <f>'[6]Daily Roster'!$AP126</f>
        <v>qq</v>
      </c>
      <c r="AQ126" s="240" t="str">
        <f>'[6]Daily Roster'!$AQ126</f>
        <v>qq</v>
      </c>
      <c r="AR126" s="240" t="str">
        <f>'[6]Daily Roster'!$AR126</f>
        <v>qq</v>
      </c>
      <c r="AS126" s="240" t="str">
        <f>'[6]Daily Roster'!$AS126</f>
        <v>qq</v>
      </c>
      <c r="AT126" s="240" t="str">
        <f>'[6]Daily Roster'!$AT126</f>
        <v>qq</v>
      </c>
      <c r="AU126" s="240" t="str">
        <f>'[6]Daily Roster'!$AU126</f>
        <v>Li-Ling</v>
      </c>
      <c r="AV126" s="240" t="str">
        <f>'[6]Daily Roster'!$AV126</f>
        <v>Stav</v>
      </c>
      <c r="AW126" s="240">
        <f>'[6]Daily Roster'!$AW126</f>
        <v>0</v>
      </c>
      <c r="AX126" s="240">
        <f>'[6]Daily Roster'!$AX126</f>
        <v>0</v>
      </c>
      <c r="AY126" s="240">
        <f>'[6]Daily Roster'!$AY126</f>
        <v>0</v>
      </c>
      <c r="AZ126" s="240">
        <f>'[6]Daily Roster'!$AZ126</f>
        <v>0</v>
      </c>
      <c r="BA126" s="240">
        <f>'[6]Daily Roster'!$BA126</f>
        <v>0</v>
      </c>
      <c r="BB126" s="240">
        <f>'[6]Daily Roster'!$BB126</f>
        <v>0</v>
      </c>
      <c r="BC126" s="240">
        <f>'[6]Daily Roster'!$BC126</f>
        <v>0</v>
      </c>
      <c r="BD126" s="240">
        <f>'[6]Daily Roster'!$BD126</f>
        <v>0</v>
      </c>
      <c r="BE126" s="240">
        <f>'[6]Daily Roster'!$BE126</f>
        <v>0</v>
      </c>
      <c r="BF126" s="240">
        <f>'[6]Daily Roster'!$BF126</f>
        <v>0</v>
      </c>
      <c r="BG126" s="240">
        <f>'[6]Daily Roster'!$BG126</f>
        <v>0</v>
      </c>
      <c r="BH126" s="240">
        <f>'[6]Daily Roster'!$BH126</f>
        <v>0</v>
      </c>
    </row>
    <row r="127" spans="1:60" s="5" customFormat="1" x14ac:dyDescent="0.3">
      <c r="A127" s="141">
        <v>43641</v>
      </c>
      <c r="B127" s="142" t="s">
        <v>2</v>
      </c>
      <c r="C127" s="143">
        <f>'[6]Daily Roster'!$C127</f>
        <v>0</v>
      </c>
      <c r="D127" s="143">
        <f>'[6]Daily Roster'!$D127</f>
        <v>0</v>
      </c>
      <c r="E127" s="143" t="str">
        <f>'[6]Daily Roster'!$E127</f>
        <v>J.Hughes</v>
      </c>
      <c r="F127" s="143">
        <f>'[6]Daily Roster'!$F127</f>
        <v>0</v>
      </c>
      <c r="G127" s="143" t="str">
        <f>'[6]Daily Roster'!$G127</f>
        <v>Bianca</v>
      </c>
      <c r="H127" s="143">
        <f>'[6]Daily Roster'!$H127</f>
        <v>0</v>
      </c>
      <c r="I127" s="143">
        <f>'[6]Daily Roster'!$I127</f>
        <v>0</v>
      </c>
      <c r="J127" s="143">
        <f>'[6]Daily Roster'!$J127</f>
        <v>0</v>
      </c>
      <c r="K127" s="143">
        <f>'[6]Daily Roster'!$K127</f>
        <v>0</v>
      </c>
      <c r="L127" s="143">
        <f>'[6]Daily Roster'!$L127</f>
        <v>0</v>
      </c>
      <c r="M127" s="143">
        <f>'[6]Daily Roster'!$M127</f>
        <v>0</v>
      </c>
      <c r="N127" s="143">
        <f>'[6]Daily Roster'!$N127</f>
        <v>0</v>
      </c>
      <c r="O127" s="143" t="str">
        <f>'[6]Daily Roster'!$O127</f>
        <v>qq</v>
      </c>
      <c r="P127" s="143">
        <f>'[6]Daily Roster'!$P127</f>
        <v>0</v>
      </c>
      <c r="Q127" s="143" t="str">
        <f>'[6]Daily Roster'!$Q127</f>
        <v>Roshny</v>
      </c>
      <c r="R127" s="143" t="str">
        <f>'[6]Daily Roster'!$R127</f>
        <v>qq</v>
      </c>
      <c r="S127" s="143" t="str">
        <f>'[6]Daily Roster'!$S127</f>
        <v>qq</v>
      </c>
      <c r="T127" s="143" t="str">
        <f>'[6]Daily Roster'!$T127</f>
        <v>qq</v>
      </c>
      <c r="U127" s="143" t="str">
        <f>'[6]Daily Roster'!$U127</f>
        <v>QQ</v>
      </c>
      <c r="V127" s="143" t="str">
        <f>'[6]Daily Roster'!$V127</f>
        <v>qq</v>
      </c>
      <c r="W127" s="143" t="str">
        <f>'[6]Daily Roster'!$W127</f>
        <v>qq</v>
      </c>
      <c r="X127" s="143" t="str">
        <f>'[6]Daily Roster'!$X127</f>
        <v>qq</v>
      </c>
      <c r="Y127" s="143" t="str">
        <f>'[6]Daily Roster'!$Y127</f>
        <v>qq</v>
      </c>
      <c r="Z127" s="143" t="str">
        <f>'[6]Daily Roster'!$Z127</f>
        <v>Jasenka</v>
      </c>
      <c r="AA127" s="143" t="str">
        <f>'[6]Daily Roster'!$AA127</f>
        <v>qq</v>
      </c>
      <c r="AB127" s="143" t="str">
        <f>'[6]Daily Roster'!$AB127</f>
        <v>qq</v>
      </c>
      <c r="AC127" s="143" t="str">
        <f>'[6]Daily Roster'!$AC127</f>
        <v>qq</v>
      </c>
      <c r="AD127" s="143" t="str">
        <f>'[6]Daily Roster'!$AD127</f>
        <v>qq</v>
      </c>
      <c r="AE127" s="143" t="str">
        <f>'[6]Daily Roster'!$AE127</f>
        <v>qq</v>
      </c>
      <c r="AF127" s="143" t="str">
        <f>'[6]Daily Roster'!$AF127</f>
        <v>qq</v>
      </c>
      <c r="AG127" s="143" t="str">
        <f>'[6]Daily Roster'!$AG127</f>
        <v>qq</v>
      </c>
      <c r="AH127" s="143" t="str">
        <f>'[6]Daily Roster'!$AH127</f>
        <v>qq</v>
      </c>
      <c r="AI127" s="143" t="str">
        <f>'[6]Daily Roster'!$AI127</f>
        <v>qq</v>
      </c>
      <c r="AJ127" s="241" t="str">
        <f>'[6]Daily Roster'!$AJ127</f>
        <v>qq</v>
      </c>
      <c r="AK127" s="241" t="str">
        <f>'[6]Daily Roster'!$AK127</f>
        <v>qq</v>
      </c>
      <c r="AL127" s="241" t="str">
        <f>'[6]Daily Roster'!$AL127</f>
        <v>qq</v>
      </c>
      <c r="AM127" s="240" t="str">
        <f>'[6]Daily Roster'!$AM127</f>
        <v>qq</v>
      </c>
      <c r="AN127" s="240" t="str">
        <f>'[6]Daily Roster'!$AN127</f>
        <v>qq</v>
      </c>
      <c r="AO127" s="240" t="str">
        <f>'[6]Daily Roster'!$AO127</f>
        <v>qq</v>
      </c>
      <c r="AP127" s="240" t="str">
        <f>'[6]Daily Roster'!$AP127</f>
        <v>qq</v>
      </c>
      <c r="AQ127" s="240" t="str">
        <f>'[6]Daily Roster'!$AQ127</f>
        <v>qq</v>
      </c>
      <c r="AR127" s="240" t="str">
        <f>'[6]Daily Roster'!$AR127</f>
        <v>qq</v>
      </c>
      <c r="AS127" s="240" t="str">
        <f>'[6]Daily Roster'!$AS127</f>
        <v>qq</v>
      </c>
      <c r="AT127" s="240" t="str">
        <f>'[6]Daily Roster'!$AT127</f>
        <v>qq</v>
      </c>
      <c r="AU127" s="240">
        <f>'[6]Daily Roster'!$AU127</f>
        <v>0</v>
      </c>
      <c r="AV127" s="240">
        <f>'[6]Daily Roster'!$AV127</f>
        <v>0</v>
      </c>
      <c r="AW127" s="240">
        <f>'[6]Daily Roster'!$AW127</f>
        <v>0</v>
      </c>
      <c r="AX127" s="240">
        <f>'[6]Daily Roster'!$AX127</f>
        <v>0</v>
      </c>
      <c r="AY127" s="240">
        <f>'[6]Daily Roster'!$AY127</f>
        <v>0</v>
      </c>
      <c r="AZ127" s="240">
        <f>'[6]Daily Roster'!$AZ127</f>
        <v>0</v>
      </c>
      <c r="BA127" s="240">
        <f>'[6]Daily Roster'!$BA127</f>
        <v>0</v>
      </c>
      <c r="BB127" s="240">
        <f>'[6]Daily Roster'!$BB127</f>
        <v>0</v>
      </c>
      <c r="BC127" s="240">
        <f>'[6]Daily Roster'!$BC127</f>
        <v>0</v>
      </c>
      <c r="BD127" s="240">
        <f>'[6]Daily Roster'!$BD127</f>
        <v>0</v>
      </c>
      <c r="BE127" s="240">
        <f>'[6]Daily Roster'!$BE127</f>
        <v>0</v>
      </c>
      <c r="BF127" s="240">
        <f>'[6]Daily Roster'!$BF127</f>
        <v>0</v>
      </c>
      <c r="BG127" s="240">
        <f>'[6]Daily Roster'!$BG127</f>
        <v>0</v>
      </c>
      <c r="BH127" s="240">
        <f>'[6]Daily Roster'!$BH127</f>
        <v>0</v>
      </c>
    </row>
    <row r="128" spans="1:60" s="5" customFormat="1" x14ac:dyDescent="0.3">
      <c r="A128" s="141">
        <v>43642</v>
      </c>
      <c r="B128" s="142" t="s">
        <v>3</v>
      </c>
      <c r="C128" s="143">
        <f>'[6]Daily Roster'!$C128</f>
        <v>0</v>
      </c>
      <c r="D128" s="143">
        <f>'[6]Daily Roster'!$D128</f>
        <v>0</v>
      </c>
      <c r="E128" s="143" t="str">
        <f>'[6]Daily Roster'!$E128</f>
        <v>Stuart</v>
      </c>
      <c r="F128" s="143">
        <f>'[6]Daily Roster'!$F128</f>
        <v>0</v>
      </c>
      <c r="G128" s="143" t="str">
        <f>'[6]Daily Roster'!$G128</f>
        <v>Victoria</v>
      </c>
      <c r="H128" s="143">
        <f>'[6]Daily Roster'!$H128</f>
        <v>0</v>
      </c>
      <c r="I128" s="143" t="str">
        <f>'[6]Daily Roster'!$I128</f>
        <v>Angelene©</v>
      </c>
      <c r="J128" s="143">
        <f>'[6]Daily Roster'!$J128</f>
        <v>0</v>
      </c>
      <c r="K128" s="143">
        <f>'[6]Daily Roster'!$K128</f>
        <v>0</v>
      </c>
      <c r="L128" s="143">
        <f>'[6]Daily Roster'!$L128</f>
        <v>0</v>
      </c>
      <c r="M128" s="143">
        <f>'[6]Daily Roster'!$M128</f>
        <v>0</v>
      </c>
      <c r="N128" s="143">
        <f>'[6]Daily Roster'!$N128</f>
        <v>0</v>
      </c>
      <c r="O128" s="143" t="str">
        <f>'[6]Daily Roster'!$O128</f>
        <v>qq</v>
      </c>
      <c r="P128" s="143">
        <f>'[6]Daily Roster'!$P128</f>
        <v>0</v>
      </c>
      <c r="Q128" s="143" t="str">
        <f>'[6]Daily Roster'!$Q128</f>
        <v>Idile</v>
      </c>
      <c r="R128" s="143" t="str">
        <f>'[6]Daily Roster'!$R128</f>
        <v>qq</v>
      </c>
      <c r="S128" s="143" t="str">
        <f>'[6]Daily Roster'!$S128</f>
        <v>qq</v>
      </c>
      <c r="T128" s="143" t="str">
        <f>'[6]Daily Roster'!$T128</f>
        <v>qq</v>
      </c>
      <c r="U128" s="143" t="str">
        <f>'[6]Daily Roster'!$U128</f>
        <v>QQ</v>
      </c>
      <c r="V128" s="143" t="str">
        <f>'[6]Daily Roster'!$V128</f>
        <v>qq</v>
      </c>
      <c r="W128" s="143" t="str">
        <f>'[6]Daily Roster'!$W128</f>
        <v>qq</v>
      </c>
      <c r="X128" s="143" t="str">
        <f>'[6]Daily Roster'!$X128</f>
        <v>qq</v>
      </c>
      <c r="Y128" s="143" t="str">
        <f>'[6]Daily Roster'!$Y128</f>
        <v>qq</v>
      </c>
      <c r="Z128" s="143" t="str">
        <f>'[6]Daily Roster'!$Z128</f>
        <v>Jasenka</v>
      </c>
      <c r="AA128" s="143" t="str">
        <f>'[6]Daily Roster'!$AA128</f>
        <v>qq</v>
      </c>
      <c r="AB128" s="143" t="str">
        <f>'[6]Daily Roster'!$AB128</f>
        <v>qq</v>
      </c>
      <c r="AC128" s="143" t="str">
        <f>'[6]Daily Roster'!$AC128</f>
        <v>qq</v>
      </c>
      <c r="AD128" s="143" t="str">
        <f>'[6]Daily Roster'!$AD128</f>
        <v>qq</v>
      </c>
      <c r="AE128" s="143" t="str">
        <f>'[6]Daily Roster'!$AE128</f>
        <v>qq</v>
      </c>
      <c r="AF128" s="143" t="str">
        <f>'[6]Daily Roster'!$AF128</f>
        <v>qq</v>
      </c>
      <c r="AG128" s="143" t="str">
        <f>'[6]Daily Roster'!$AG128</f>
        <v>qq</v>
      </c>
      <c r="AH128" s="143" t="str">
        <f>'[6]Daily Roster'!$AH128</f>
        <v>qq</v>
      </c>
      <c r="AI128" s="143" t="str">
        <f>'[6]Daily Roster'!$AI128</f>
        <v>qq</v>
      </c>
      <c r="AJ128" s="241" t="str">
        <f>'[6]Daily Roster'!$AJ128</f>
        <v>qq</v>
      </c>
      <c r="AK128" s="241" t="str">
        <f>'[6]Daily Roster'!$AK128</f>
        <v>qq</v>
      </c>
      <c r="AL128" s="241" t="str">
        <f>'[6]Daily Roster'!$AL128</f>
        <v>qq</v>
      </c>
      <c r="AM128" s="240" t="str">
        <f>'[6]Daily Roster'!$AM128</f>
        <v>qq</v>
      </c>
      <c r="AN128" s="240" t="str">
        <f>'[6]Daily Roster'!$AN128</f>
        <v>qq</v>
      </c>
      <c r="AO128" s="240" t="str">
        <f>'[6]Daily Roster'!$AO128</f>
        <v>qq</v>
      </c>
      <c r="AP128" s="240" t="str">
        <f>'[6]Daily Roster'!$AP128</f>
        <v>qq</v>
      </c>
      <c r="AQ128" s="240" t="str">
        <f>'[6]Daily Roster'!$AQ128</f>
        <v>qq</v>
      </c>
      <c r="AR128" s="240" t="str">
        <f>'[6]Daily Roster'!$AR128</f>
        <v>qq</v>
      </c>
      <c r="AS128" s="240" t="str">
        <f>'[6]Daily Roster'!$AS128</f>
        <v>qq</v>
      </c>
      <c r="AT128" s="240" t="str">
        <f>'[6]Daily Roster'!$AT128</f>
        <v>qq</v>
      </c>
      <c r="AU128" s="240" t="str">
        <f>'[6]Daily Roster'!$AU128</f>
        <v>Li-Ling</v>
      </c>
      <c r="AV128" s="240">
        <f>'[6]Daily Roster'!$AV128</f>
        <v>0</v>
      </c>
      <c r="AW128" s="240">
        <f>'[6]Daily Roster'!$AW128</f>
        <v>0</v>
      </c>
      <c r="AX128" s="240">
        <f>'[6]Daily Roster'!$AX128</f>
        <v>0</v>
      </c>
      <c r="AY128" s="240">
        <f>'[6]Daily Roster'!$AY128</f>
        <v>0</v>
      </c>
      <c r="AZ128" s="240">
        <f>'[6]Daily Roster'!$AZ128</f>
        <v>0</v>
      </c>
      <c r="BA128" s="240">
        <f>'[6]Daily Roster'!$BA128</f>
        <v>0</v>
      </c>
      <c r="BB128" s="240">
        <f>'[6]Daily Roster'!$BB128</f>
        <v>0</v>
      </c>
      <c r="BC128" s="240">
        <f>'[6]Daily Roster'!$BC128</f>
        <v>0</v>
      </c>
      <c r="BD128" s="240">
        <f>'[6]Daily Roster'!$BD128</f>
        <v>0</v>
      </c>
      <c r="BE128" s="240">
        <f>'[6]Daily Roster'!$BE128</f>
        <v>0</v>
      </c>
      <c r="BF128" s="240">
        <f>'[6]Daily Roster'!$BF128</f>
        <v>0</v>
      </c>
      <c r="BG128" s="240">
        <f>'[6]Daily Roster'!$BG128</f>
        <v>0</v>
      </c>
      <c r="BH128" s="240">
        <f>'[6]Daily Roster'!$BH128</f>
        <v>0</v>
      </c>
    </row>
    <row r="129" spans="1:60" s="5" customFormat="1" x14ac:dyDescent="0.3">
      <c r="A129" s="141">
        <v>43643</v>
      </c>
      <c r="B129" s="142" t="s">
        <v>4</v>
      </c>
      <c r="C129" s="143">
        <f>'[6]Daily Roster'!$C129</f>
        <v>0</v>
      </c>
      <c r="D129" s="143">
        <f>'[6]Daily Roster'!$D129</f>
        <v>0</v>
      </c>
      <c r="E129" s="143">
        <f>'[6]Daily Roster'!$E129</f>
        <v>0</v>
      </c>
      <c r="F129" s="143">
        <f>'[6]Daily Roster'!$F129</f>
        <v>0</v>
      </c>
      <c r="G129" s="143" t="str">
        <f>'[6]Daily Roster'!$G129</f>
        <v>qq</v>
      </c>
      <c r="H129" s="143">
        <f>'[6]Daily Roster'!$H129</f>
        <v>0</v>
      </c>
      <c r="I129" s="143" t="str">
        <f>'[6]Daily Roster'!$I129</f>
        <v>Helen</v>
      </c>
      <c r="J129" s="143">
        <f>'[6]Daily Roster'!$J129</f>
        <v>0</v>
      </c>
      <c r="K129" s="143">
        <f>'[6]Daily Roster'!$K129</f>
        <v>0</v>
      </c>
      <c r="L129" s="143">
        <f>'[6]Daily Roster'!$L129</f>
        <v>0</v>
      </c>
      <c r="M129" s="143">
        <f>'[6]Daily Roster'!$M129</f>
        <v>0</v>
      </c>
      <c r="N129" s="143">
        <f>'[6]Daily Roster'!$N129</f>
        <v>0</v>
      </c>
      <c r="O129" s="143" t="str">
        <f>'[6]Daily Roster'!$O129</f>
        <v>K.Chin</v>
      </c>
      <c r="P129" s="143">
        <f>'[6]Daily Roster'!$P129</f>
        <v>0</v>
      </c>
      <c r="Q129" s="143" t="str">
        <f>'[6]Daily Roster'!$Q129</f>
        <v>qq</v>
      </c>
      <c r="R129" s="143" t="str">
        <f>'[6]Daily Roster'!$R129</f>
        <v>qq</v>
      </c>
      <c r="S129" s="143" t="str">
        <f>'[6]Daily Roster'!$S129</f>
        <v>qq</v>
      </c>
      <c r="T129" s="143" t="str">
        <f>'[6]Daily Roster'!$T129</f>
        <v>qq</v>
      </c>
      <c r="U129" s="143" t="str">
        <f>'[6]Daily Roster'!$U129</f>
        <v>QQ</v>
      </c>
      <c r="V129" s="143" t="str">
        <f>'[6]Daily Roster'!$V129</f>
        <v>qq</v>
      </c>
      <c r="W129" s="143" t="str">
        <f>'[6]Daily Roster'!$W129</f>
        <v>qq</v>
      </c>
      <c r="X129" s="143" t="str">
        <f>'[6]Daily Roster'!$X129</f>
        <v>qq</v>
      </c>
      <c r="Y129" s="143" t="str">
        <f>'[6]Daily Roster'!$Y129</f>
        <v>Stuart</v>
      </c>
      <c r="Z129" s="143" t="str">
        <f>'[6]Daily Roster'!$Z129</f>
        <v>Jasenka</v>
      </c>
      <c r="AA129" s="143" t="str">
        <f>'[6]Daily Roster'!$AA129</f>
        <v>qq</v>
      </c>
      <c r="AB129" s="143" t="str">
        <f>'[6]Daily Roster'!$AB129</f>
        <v>qq</v>
      </c>
      <c r="AC129" s="143" t="str">
        <f>'[6]Daily Roster'!$AC129</f>
        <v>qq</v>
      </c>
      <c r="AD129" s="143" t="str">
        <f>'[6]Daily Roster'!$AD129</f>
        <v>qq</v>
      </c>
      <c r="AE129" s="143" t="str">
        <f>'[6]Daily Roster'!$AE129</f>
        <v>qq</v>
      </c>
      <c r="AF129" s="143" t="str">
        <f>'[6]Daily Roster'!$AF129</f>
        <v>qq</v>
      </c>
      <c r="AG129" s="143" t="str">
        <f>'[6]Daily Roster'!$AG129</f>
        <v>qq</v>
      </c>
      <c r="AH129" s="143" t="str">
        <f>'[6]Daily Roster'!$AH129</f>
        <v>qq</v>
      </c>
      <c r="AI129" s="143" t="str">
        <f>'[6]Daily Roster'!$AI129</f>
        <v>qq</v>
      </c>
      <c r="AJ129" s="241" t="str">
        <f>'[6]Daily Roster'!$AJ129</f>
        <v>qq</v>
      </c>
      <c r="AK129" s="241" t="str">
        <f>'[6]Daily Roster'!$AK129</f>
        <v>qq</v>
      </c>
      <c r="AL129" s="241" t="str">
        <f>'[6]Daily Roster'!$AL129</f>
        <v>qq</v>
      </c>
      <c r="AM129" s="240" t="str">
        <f>'[6]Daily Roster'!$AM129</f>
        <v>qq</v>
      </c>
      <c r="AN129" s="240" t="str">
        <f>'[6]Daily Roster'!$AN129</f>
        <v>qq</v>
      </c>
      <c r="AO129" s="240" t="str">
        <f>'[6]Daily Roster'!$AO129</f>
        <v>qq</v>
      </c>
      <c r="AP129" s="240" t="str">
        <f>'[6]Daily Roster'!$AP129</f>
        <v>qq</v>
      </c>
      <c r="AQ129" s="240" t="str">
        <f>'[6]Daily Roster'!$AQ129</f>
        <v>qq</v>
      </c>
      <c r="AR129" s="240" t="str">
        <f>'[6]Daily Roster'!$AR129</f>
        <v>qq</v>
      </c>
      <c r="AS129" s="240" t="str">
        <f>'[6]Daily Roster'!$AS129</f>
        <v>qq</v>
      </c>
      <c r="AT129" s="240" t="str">
        <f>'[6]Daily Roster'!$AT129</f>
        <v>qq</v>
      </c>
      <c r="AU129" s="240" t="str">
        <f>'[6]Daily Roster'!$AU129</f>
        <v>Li-Ling</v>
      </c>
      <c r="AV129" s="240">
        <f>'[6]Daily Roster'!$AV129</f>
        <v>0</v>
      </c>
      <c r="AW129" s="240">
        <f>'[6]Daily Roster'!$AW129</f>
        <v>0</v>
      </c>
      <c r="AX129" s="240">
        <f>'[6]Daily Roster'!$AX129</f>
        <v>0</v>
      </c>
      <c r="AY129" s="240">
        <f>'[6]Daily Roster'!$AY129</f>
        <v>0</v>
      </c>
      <c r="AZ129" s="240">
        <f>'[6]Daily Roster'!$AZ129</f>
        <v>0</v>
      </c>
      <c r="BA129" s="240">
        <f>'[6]Daily Roster'!$BA129</f>
        <v>0</v>
      </c>
      <c r="BB129" s="240">
        <f>'[6]Daily Roster'!$BB129</f>
        <v>0</v>
      </c>
      <c r="BC129" s="240">
        <f>'[6]Daily Roster'!$BC129</f>
        <v>0</v>
      </c>
      <c r="BD129" s="240">
        <f>'[6]Daily Roster'!$BD129</f>
        <v>0</v>
      </c>
      <c r="BE129" s="240">
        <f>'[6]Daily Roster'!$BE129</f>
        <v>0</v>
      </c>
      <c r="BF129" s="240">
        <f>'[6]Daily Roster'!$BF129</f>
        <v>0</v>
      </c>
      <c r="BG129" s="240">
        <f>'[6]Daily Roster'!$BG129</f>
        <v>0</v>
      </c>
      <c r="BH129" s="240">
        <f>'[6]Daily Roster'!$BH129</f>
        <v>0</v>
      </c>
    </row>
    <row r="130" spans="1:60" s="5" customFormat="1" x14ac:dyDescent="0.3">
      <c r="A130" s="141">
        <v>43644</v>
      </c>
      <c r="B130" s="142" t="s">
        <v>5</v>
      </c>
      <c r="C130" s="143">
        <f>'[6]Daily Roster'!$C130</f>
        <v>0</v>
      </c>
      <c r="D130" s="143">
        <f>'[6]Daily Roster'!$D130</f>
        <v>0</v>
      </c>
      <c r="E130" s="143">
        <f>'[6]Daily Roster'!$E130</f>
        <v>0</v>
      </c>
      <c r="F130" s="143">
        <f>'[6]Daily Roster'!$F130</f>
        <v>0</v>
      </c>
      <c r="G130" s="143" t="str">
        <f>'[6]Daily Roster'!$G130</f>
        <v>qq</v>
      </c>
      <c r="H130" s="143">
        <f>'[6]Daily Roster'!$H130</f>
        <v>0</v>
      </c>
      <c r="I130" s="143" t="str">
        <f>'[6]Daily Roster'!$I130</f>
        <v>G.Lau</v>
      </c>
      <c r="J130" s="143">
        <f>'[6]Daily Roster'!$J130</f>
        <v>0</v>
      </c>
      <c r="K130" s="143">
        <f>'[6]Daily Roster'!$K130</f>
        <v>0</v>
      </c>
      <c r="L130" s="143">
        <f>'[6]Daily Roster'!$L130</f>
        <v>0</v>
      </c>
      <c r="M130" s="143">
        <f>'[6]Daily Roster'!$M130</f>
        <v>0</v>
      </c>
      <c r="N130" s="143">
        <f>'[6]Daily Roster'!$N130</f>
        <v>0</v>
      </c>
      <c r="O130" s="143" t="str">
        <f>'[6]Daily Roster'!$O130</f>
        <v>K.Chin</v>
      </c>
      <c r="P130" s="143">
        <f>'[6]Daily Roster'!$P130</f>
        <v>0</v>
      </c>
      <c r="Q130" s="143" t="str">
        <f>'[6]Daily Roster'!$Q130</f>
        <v>Edward</v>
      </c>
      <c r="R130" s="143" t="str">
        <f>'[6]Daily Roster'!$R130</f>
        <v>qq</v>
      </c>
      <c r="S130" s="143" t="str">
        <f>'[6]Daily Roster'!$S130</f>
        <v>qq</v>
      </c>
      <c r="T130" s="143" t="str">
        <f>'[6]Daily Roster'!$T130</f>
        <v>qq</v>
      </c>
      <c r="U130" s="143" t="str">
        <f>'[6]Daily Roster'!$U130</f>
        <v>QQ</v>
      </c>
      <c r="V130" s="143" t="str">
        <f>'[6]Daily Roster'!$V130</f>
        <v>qq</v>
      </c>
      <c r="W130" s="143" t="str">
        <f>'[6]Daily Roster'!$W130</f>
        <v>qq</v>
      </c>
      <c r="X130" s="143" t="str">
        <f>'[6]Daily Roster'!$X130</f>
        <v>qq</v>
      </c>
      <c r="Y130" s="143" t="str">
        <f>'[6]Daily Roster'!$Y130</f>
        <v>Stuart</v>
      </c>
      <c r="Z130" s="143" t="str">
        <f>'[6]Daily Roster'!$Z130</f>
        <v>Jasenka</v>
      </c>
      <c r="AA130" s="143" t="str">
        <f>'[6]Daily Roster'!$AA130</f>
        <v>qq</v>
      </c>
      <c r="AB130" s="143" t="str">
        <f>'[6]Daily Roster'!$AB130</f>
        <v>qq</v>
      </c>
      <c r="AC130" s="143" t="str">
        <f>'[6]Daily Roster'!$AC130</f>
        <v>qq</v>
      </c>
      <c r="AD130" s="143" t="str">
        <f>'[6]Daily Roster'!$AD130</f>
        <v>qq</v>
      </c>
      <c r="AE130" s="143" t="str">
        <f>'[6]Daily Roster'!$AE130</f>
        <v>qq</v>
      </c>
      <c r="AF130" s="143" t="str">
        <f>'[6]Daily Roster'!$AF130</f>
        <v>qq</v>
      </c>
      <c r="AG130" s="143" t="str">
        <f>'[6]Daily Roster'!$AG130</f>
        <v>qq</v>
      </c>
      <c r="AH130" s="143" t="str">
        <f>'[6]Daily Roster'!$AH130</f>
        <v>qq</v>
      </c>
      <c r="AI130" s="143" t="str">
        <f>'[6]Daily Roster'!$AI130</f>
        <v>qq</v>
      </c>
      <c r="AJ130" s="241" t="str">
        <f>'[6]Daily Roster'!$AJ130</f>
        <v>qq</v>
      </c>
      <c r="AK130" s="241" t="str">
        <f>'[6]Daily Roster'!$AK130</f>
        <v>qq</v>
      </c>
      <c r="AL130" s="241" t="str">
        <f>'[6]Daily Roster'!$AL130</f>
        <v>qq</v>
      </c>
      <c r="AM130" s="240" t="str">
        <f>'[6]Daily Roster'!$AM130</f>
        <v>qq</v>
      </c>
      <c r="AN130" s="240" t="str">
        <f>'[6]Daily Roster'!$AN130</f>
        <v>qq</v>
      </c>
      <c r="AO130" s="240" t="str">
        <f>'[6]Daily Roster'!$AO130</f>
        <v>qq</v>
      </c>
      <c r="AP130" s="240" t="str">
        <f>'[6]Daily Roster'!$AP130</f>
        <v>qq</v>
      </c>
      <c r="AQ130" s="240" t="str">
        <f>'[6]Daily Roster'!$AQ130</f>
        <v>qq</v>
      </c>
      <c r="AR130" s="240" t="str">
        <f>'[6]Daily Roster'!$AR130</f>
        <v>qq</v>
      </c>
      <c r="AS130" s="240" t="str">
        <f>'[6]Daily Roster'!$AS130</f>
        <v>qq</v>
      </c>
      <c r="AT130" s="240" t="str">
        <f>'[6]Daily Roster'!$AT130</f>
        <v>qq</v>
      </c>
      <c r="AU130" s="240">
        <f>'[6]Daily Roster'!$AU130</f>
        <v>0</v>
      </c>
      <c r="AV130" s="240" t="str">
        <f>'[6]Daily Roster'!$AV130</f>
        <v>Stav</v>
      </c>
      <c r="AW130" s="240">
        <f>'[6]Daily Roster'!$AW130</f>
        <v>0</v>
      </c>
      <c r="AX130" s="240">
        <f>'[6]Daily Roster'!$AX130</f>
        <v>0</v>
      </c>
      <c r="AY130" s="240">
        <f>'[6]Daily Roster'!$AY130</f>
        <v>0</v>
      </c>
      <c r="AZ130" s="240">
        <f>'[6]Daily Roster'!$AZ130</f>
        <v>0</v>
      </c>
      <c r="BA130" s="240">
        <f>'[6]Daily Roster'!$BA130</f>
        <v>0</v>
      </c>
      <c r="BB130" s="240">
        <f>'[6]Daily Roster'!$BB130</f>
        <v>0</v>
      </c>
      <c r="BC130" s="240">
        <f>'[6]Daily Roster'!$BC130</f>
        <v>0</v>
      </c>
      <c r="BD130" s="240">
        <f>'[6]Daily Roster'!$BD130</f>
        <v>0</v>
      </c>
      <c r="BE130" s="240">
        <f>'[6]Daily Roster'!$BE130</f>
        <v>0</v>
      </c>
      <c r="BF130" s="240">
        <f>'[6]Daily Roster'!$BF130</f>
        <v>0</v>
      </c>
      <c r="BG130" s="240">
        <f>'[6]Daily Roster'!$BG130</f>
        <v>0</v>
      </c>
      <c r="BH130" s="240">
        <f>'[6]Daily Roster'!$BH130</f>
        <v>0</v>
      </c>
    </row>
    <row r="131" spans="1:60" s="5" customFormat="1" x14ac:dyDescent="0.3">
      <c r="A131" s="141">
        <v>43647</v>
      </c>
      <c r="B131" s="142" t="s">
        <v>1</v>
      </c>
      <c r="C131" s="143">
        <f>'[6]Daily Roster'!$C131</f>
        <v>0</v>
      </c>
      <c r="D131" s="143">
        <f>'[6]Daily Roster'!$D131</f>
        <v>0</v>
      </c>
      <c r="E131" s="143">
        <f>'[6]Daily Roster'!$E131</f>
        <v>0</v>
      </c>
      <c r="F131" s="143">
        <f>'[6]Daily Roster'!$F131</f>
        <v>0</v>
      </c>
      <c r="G131" s="143">
        <f>'[6]Daily Roster'!$G131</f>
        <v>0</v>
      </c>
      <c r="H131" s="143">
        <f>'[6]Daily Roster'!$H131</f>
        <v>0</v>
      </c>
      <c r="I131" s="143">
        <f>'[6]Daily Roster'!$I131</f>
        <v>0</v>
      </c>
      <c r="J131" s="143">
        <f>'[6]Daily Roster'!$J131</f>
        <v>0</v>
      </c>
      <c r="K131" s="143">
        <f>'[6]Daily Roster'!$K131</f>
        <v>0</v>
      </c>
      <c r="L131" s="143">
        <f>'[6]Daily Roster'!$L131</f>
        <v>0</v>
      </c>
      <c r="M131" s="143">
        <f>'[6]Daily Roster'!$M131</f>
        <v>0</v>
      </c>
      <c r="N131" s="143">
        <f>'[6]Daily Roster'!$N131</f>
        <v>0</v>
      </c>
      <c r="O131" s="143" t="str">
        <f>'[6]Daily Roster'!$O131</f>
        <v>qq</v>
      </c>
      <c r="P131" s="143">
        <f>'[6]Daily Roster'!$P131</f>
        <v>0</v>
      </c>
      <c r="Q131" s="143" t="str">
        <f>'[6]Daily Roster'!$Q131</f>
        <v>Nha</v>
      </c>
      <c r="R131" s="143" t="str">
        <f>'[6]Daily Roster'!$R131</f>
        <v>qq</v>
      </c>
      <c r="S131" s="143" t="str">
        <f>'[6]Daily Roster'!$S131</f>
        <v>Ana</v>
      </c>
      <c r="T131" s="143" t="str">
        <f>'[6]Daily Roster'!$T131</f>
        <v>Tinh</v>
      </c>
      <c r="U131" s="143" t="str">
        <f>'[6]Daily Roster'!$U131</f>
        <v>Jonathan</v>
      </c>
      <c r="V131" s="143" t="str">
        <f>'[6]Daily Roster'!$V131</f>
        <v>qq</v>
      </c>
      <c r="W131" s="143" t="str">
        <f>'[6]Daily Roster'!$W131</f>
        <v>qq</v>
      </c>
      <c r="X131" s="143" t="str">
        <f>'[6]Daily Roster'!$X131</f>
        <v>qq</v>
      </c>
      <c r="Y131" s="143" t="str">
        <f>'[6]Daily Roster'!$Y131</f>
        <v>Stuart</v>
      </c>
      <c r="Z131" s="143" t="str">
        <f>'[6]Daily Roster'!$Z131</f>
        <v>qq</v>
      </c>
      <c r="AA131" s="143" t="str">
        <f>'[6]Daily Roster'!$AA131</f>
        <v>qq</v>
      </c>
      <c r="AB131" s="143" t="str">
        <f>'[6]Daily Roster'!$AB131</f>
        <v>qq</v>
      </c>
      <c r="AC131" s="143" t="str">
        <f>'[6]Daily Roster'!$AC131</f>
        <v>qq</v>
      </c>
      <c r="AD131" s="143" t="str">
        <f>'[6]Daily Roster'!$AD131</f>
        <v>qq</v>
      </c>
      <c r="AE131" s="143" t="str">
        <f>'[6]Daily Roster'!$AE131</f>
        <v>qq</v>
      </c>
      <c r="AF131" s="143" t="str">
        <f>'[6]Daily Roster'!$AF131</f>
        <v>qq</v>
      </c>
      <c r="AG131" s="143" t="str">
        <f>'[6]Daily Roster'!$AG131</f>
        <v>qq</v>
      </c>
      <c r="AH131" s="143" t="str">
        <f>'[6]Daily Roster'!$AH131</f>
        <v>qq</v>
      </c>
      <c r="AI131" s="143" t="str">
        <f>'[6]Daily Roster'!$AI131</f>
        <v>qq</v>
      </c>
      <c r="AJ131" s="241" t="str">
        <f>'[6]Daily Roster'!$AJ131</f>
        <v>qq</v>
      </c>
      <c r="AK131" s="241" t="str">
        <f>'[6]Daily Roster'!$AK131</f>
        <v>qq</v>
      </c>
      <c r="AL131" s="241" t="str">
        <f>'[6]Daily Roster'!$AL131</f>
        <v>qq</v>
      </c>
      <c r="AM131" s="240" t="str">
        <f>'[6]Daily Roster'!$AM131</f>
        <v>qq</v>
      </c>
      <c r="AN131" s="240" t="str">
        <f>'[6]Daily Roster'!$AN131</f>
        <v>qq</v>
      </c>
      <c r="AO131" s="240" t="str">
        <f>'[6]Daily Roster'!$AO131</f>
        <v>qq</v>
      </c>
      <c r="AP131" s="240" t="str">
        <f>'[6]Daily Roster'!$AP131</f>
        <v>qq</v>
      </c>
      <c r="AQ131" s="240" t="str">
        <f>'[6]Daily Roster'!$AQ131</f>
        <v>qq</v>
      </c>
      <c r="AR131" s="240" t="str">
        <f>'[6]Daily Roster'!$AR131</f>
        <v>qq</v>
      </c>
      <c r="AS131" s="240" t="str">
        <f>'[6]Daily Roster'!$AS131</f>
        <v>qq</v>
      </c>
      <c r="AT131" s="240" t="str">
        <f>'[6]Daily Roster'!$AT131</f>
        <v>qq</v>
      </c>
      <c r="AU131" s="240" t="str">
        <f>'[6]Daily Roster'!$AU131</f>
        <v>Li-Ling</v>
      </c>
      <c r="AV131" s="240" t="str">
        <f>'[6]Daily Roster'!$AV131</f>
        <v>Stav</v>
      </c>
      <c r="AW131" s="240">
        <f>'[6]Daily Roster'!$AW131</f>
        <v>0</v>
      </c>
      <c r="AX131" s="240">
        <f>'[6]Daily Roster'!$AX131</f>
        <v>0</v>
      </c>
      <c r="AY131" s="240">
        <f>'[6]Daily Roster'!$AY131</f>
        <v>0</v>
      </c>
      <c r="AZ131" s="240">
        <f>'[6]Daily Roster'!$AZ131</f>
        <v>0</v>
      </c>
      <c r="BA131" s="240">
        <f>'[6]Daily Roster'!$BA131</f>
        <v>0</v>
      </c>
      <c r="BB131" s="240">
        <f>'[6]Daily Roster'!$BB131</f>
        <v>0</v>
      </c>
      <c r="BC131" s="240">
        <f>'[6]Daily Roster'!$BC131</f>
        <v>0</v>
      </c>
      <c r="BD131" s="240">
        <f>'[6]Daily Roster'!$BD131</f>
        <v>0</v>
      </c>
      <c r="BE131" s="240">
        <f>'[6]Daily Roster'!$BE131</f>
        <v>0</v>
      </c>
      <c r="BF131" s="240">
        <f>'[6]Daily Roster'!$BF131</f>
        <v>0</v>
      </c>
      <c r="BG131" s="240">
        <f>'[6]Daily Roster'!$BG131</f>
        <v>0</v>
      </c>
      <c r="BH131" s="240">
        <f>'[6]Daily Roster'!$BH131</f>
        <v>0</v>
      </c>
    </row>
    <row r="132" spans="1:60" s="5" customFormat="1" x14ac:dyDescent="0.3">
      <c r="A132" s="141">
        <v>43648</v>
      </c>
      <c r="B132" s="142" t="s">
        <v>2</v>
      </c>
      <c r="C132" s="143">
        <f>'[6]Daily Roster'!$C132</f>
        <v>0</v>
      </c>
      <c r="D132" s="143">
        <f>'[6]Daily Roster'!$D132</f>
        <v>0</v>
      </c>
      <c r="E132" s="143">
        <f>'[6]Daily Roster'!$E132</f>
        <v>0</v>
      </c>
      <c r="F132" s="143">
        <f>'[6]Daily Roster'!$F132</f>
        <v>0</v>
      </c>
      <c r="G132" s="143">
        <f>'[6]Daily Roster'!$G132</f>
        <v>0</v>
      </c>
      <c r="H132" s="143">
        <f>'[6]Daily Roster'!$H132</f>
        <v>0</v>
      </c>
      <c r="I132" s="143">
        <f>'[6]Daily Roster'!$I132</f>
        <v>0</v>
      </c>
      <c r="J132" s="143">
        <f>'[6]Daily Roster'!$J132</f>
        <v>0</v>
      </c>
      <c r="K132" s="143">
        <f>'[6]Daily Roster'!$K132</f>
        <v>0</v>
      </c>
      <c r="L132" s="143">
        <f>'[6]Daily Roster'!$L132</f>
        <v>0</v>
      </c>
      <c r="M132" s="143">
        <f>'[6]Daily Roster'!$M132</f>
        <v>0</v>
      </c>
      <c r="N132" s="143">
        <f>'[6]Daily Roster'!$N132</f>
        <v>0</v>
      </c>
      <c r="O132" s="143" t="str">
        <f>'[6]Daily Roster'!$O132</f>
        <v>qq</v>
      </c>
      <c r="P132" s="143">
        <f>'[6]Daily Roster'!$P132</f>
        <v>0</v>
      </c>
      <c r="Q132" s="143" t="str">
        <f>'[6]Daily Roster'!$Q132</f>
        <v>Tinh</v>
      </c>
      <c r="R132" s="143" t="str">
        <f>'[6]Daily Roster'!$R132</f>
        <v>qq</v>
      </c>
      <c r="S132" s="143" t="str">
        <f>'[6]Daily Roster'!$S132</f>
        <v>Edward</v>
      </c>
      <c r="T132" s="143" t="str">
        <f>'[6]Daily Roster'!$T132</f>
        <v>Thao</v>
      </c>
      <c r="U132" s="143" t="str">
        <f>'[6]Daily Roster'!$U132</f>
        <v>QQ</v>
      </c>
      <c r="V132" s="143" t="str">
        <f>'[6]Daily Roster'!$V132</f>
        <v>Lauren</v>
      </c>
      <c r="W132" s="143" t="str">
        <f>'[6]Daily Roster'!$W132</f>
        <v>qq</v>
      </c>
      <c r="X132" s="143" t="str">
        <f>'[6]Daily Roster'!$X132</f>
        <v>qq</v>
      </c>
      <c r="Y132" s="143" t="str">
        <f>'[6]Daily Roster'!$Y132</f>
        <v>Stuart</v>
      </c>
      <c r="Z132" s="143" t="str">
        <f>'[6]Daily Roster'!$Z132</f>
        <v>qq</v>
      </c>
      <c r="AA132" s="143" t="str">
        <f>'[6]Daily Roster'!$AA132</f>
        <v>qq</v>
      </c>
      <c r="AB132" s="143" t="str">
        <f>'[6]Daily Roster'!$AB132</f>
        <v>qq</v>
      </c>
      <c r="AC132" s="143" t="str">
        <f>'[6]Daily Roster'!$AC132</f>
        <v>qq</v>
      </c>
      <c r="AD132" s="143" t="str">
        <f>'[6]Daily Roster'!$AD132</f>
        <v>qq</v>
      </c>
      <c r="AE132" s="143" t="str">
        <f>'[6]Daily Roster'!$AE132</f>
        <v>qq</v>
      </c>
      <c r="AF132" s="143" t="str">
        <f>'[6]Daily Roster'!$AF132</f>
        <v>qq</v>
      </c>
      <c r="AG132" s="143" t="str">
        <f>'[6]Daily Roster'!$AG132</f>
        <v>qq</v>
      </c>
      <c r="AH132" s="143" t="str">
        <f>'[6]Daily Roster'!$AH132</f>
        <v>qq</v>
      </c>
      <c r="AI132" s="143" t="str">
        <f>'[6]Daily Roster'!$AI132</f>
        <v>qq</v>
      </c>
      <c r="AJ132" s="241" t="str">
        <f>'[6]Daily Roster'!$AJ132</f>
        <v>qq</v>
      </c>
      <c r="AK132" s="241" t="str">
        <f>'[6]Daily Roster'!$AK132</f>
        <v>qq</v>
      </c>
      <c r="AL132" s="241" t="str">
        <f>'[6]Daily Roster'!$AL132</f>
        <v>qq</v>
      </c>
      <c r="AM132" s="240" t="str">
        <f>'[6]Daily Roster'!$AM132</f>
        <v>qq</v>
      </c>
      <c r="AN132" s="240" t="str">
        <f>'[6]Daily Roster'!$AN132</f>
        <v>qq</v>
      </c>
      <c r="AO132" s="240" t="str">
        <f>'[6]Daily Roster'!$AO132</f>
        <v>qq</v>
      </c>
      <c r="AP132" s="240" t="str">
        <f>'[6]Daily Roster'!$AP132</f>
        <v>qq</v>
      </c>
      <c r="AQ132" s="240" t="str">
        <f>'[6]Daily Roster'!$AQ132</f>
        <v>qq</v>
      </c>
      <c r="AR132" s="240" t="str">
        <f>'[6]Daily Roster'!$AR132</f>
        <v>qq</v>
      </c>
      <c r="AS132" s="240" t="str">
        <f>'[6]Daily Roster'!$AS132</f>
        <v>qq</v>
      </c>
      <c r="AT132" s="240" t="str">
        <f>'[6]Daily Roster'!$AT132</f>
        <v>qq</v>
      </c>
      <c r="AU132" s="240">
        <f>'[6]Daily Roster'!$AU132</f>
        <v>0</v>
      </c>
      <c r="AV132" s="240">
        <f>'[6]Daily Roster'!$AV132</f>
        <v>0</v>
      </c>
      <c r="AW132" s="240">
        <f>'[6]Daily Roster'!$AW132</f>
        <v>0</v>
      </c>
      <c r="AX132" s="240">
        <f>'[6]Daily Roster'!$AX132</f>
        <v>0</v>
      </c>
      <c r="AY132" s="240">
        <f>'[6]Daily Roster'!$AY132</f>
        <v>0</v>
      </c>
      <c r="AZ132" s="240">
        <f>'[6]Daily Roster'!$AZ132</f>
        <v>0</v>
      </c>
      <c r="BA132" s="240">
        <f>'[6]Daily Roster'!$BA132</f>
        <v>0</v>
      </c>
      <c r="BB132" s="240">
        <f>'[6]Daily Roster'!$BB132</f>
        <v>0</v>
      </c>
      <c r="BC132" s="240">
        <f>'[6]Daily Roster'!$BC132</f>
        <v>0</v>
      </c>
      <c r="BD132" s="240">
        <f>'[6]Daily Roster'!$BD132</f>
        <v>0</v>
      </c>
      <c r="BE132" s="240">
        <f>'[6]Daily Roster'!$BE132</f>
        <v>0</v>
      </c>
      <c r="BF132" s="240">
        <f>'[6]Daily Roster'!$BF132</f>
        <v>0</v>
      </c>
      <c r="BG132" s="240">
        <f>'[6]Daily Roster'!$BG132</f>
        <v>0</v>
      </c>
      <c r="BH132" s="240">
        <f>'[6]Daily Roster'!$BH132</f>
        <v>0</v>
      </c>
    </row>
    <row r="133" spans="1:60" s="5" customFormat="1" x14ac:dyDescent="0.3">
      <c r="A133" s="141">
        <v>43649</v>
      </c>
      <c r="B133" s="142" t="s">
        <v>3</v>
      </c>
      <c r="C133" s="143">
        <f>'[6]Daily Roster'!$C133</f>
        <v>0</v>
      </c>
      <c r="D133" s="143">
        <f>'[6]Daily Roster'!$D133</f>
        <v>0</v>
      </c>
      <c r="E133" s="143">
        <f>'[6]Daily Roster'!$E133</f>
        <v>0</v>
      </c>
      <c r="F133" s="143" t="e">
        <f>'[6]Daily Roster'!$F133</f>
        <v>#N/A</v>
      </c>
      <c r="G133" s="143">
        <f>'[6]Daily Roster'!$G133</f>
        <v>0</v>
      </c>
      <c r="H133" s="143" t="e">
        <f>'[6]Daily Roster'!$H133</f>
        <v>#N/A</v>
      </c>
      <c r="I133" s="143">
        <f>'[6]Daily Roster'!$I133</f>
        <v>0</v>
      </c>
      <c r="J133" s="143">
        <f>'[6]Daily Roster'!$J133</f>
        <v>0</v>
      </c>
      <c r="K133" s="143">
        <f>'[6]Daily Roster'!$K133</f>
        <v>0</v>
      </c>
      <c r="L133" s="143">
        <f>'[6]Daily Roster'!$L133</f>
        <v>0</v>
      </c>
      <c r="M133" s="143">
        <f>'[6]Daily Roster'!$M133</f>
        <v>0</v>
      </c>
      <c r="N133" s="143">
        <f>'[6]Daily Roster'!$N133</f>
        <v>0</v>
      </c>
      <c r="O133" s="143" t="str">
        <f>'[6]Daily Roster'!$O133</f>
        <v>qq</v>
      </c>
      <c r="P133" s="143" t="e">
        <f>'[6]Daily Roster'!$P133</f>
        <v>#N/A</v>
      </c>
      <c r="Q133" s="143" t="str">
        <f>'[6]Daily Roster'!$Q133</f>
        <v>Ana</v>
      </c>
      <c r="R133" s="143" t="str">
        <f>'[6]Daily Roster'!$R133</f>
        <v>qq</v>
      </c>
      <c r="S133" s="143" t="str">
        <f>'[6]Daily Roster'!$S133</f>
        <v>qq</v>
      </c>
      <c r="T133" s="143" t="str">
        <f>'[6]Daily Roster'!$T133</f>
        <v>qq</v>
      </c>
      <c r="U133" s="143" t="str">
        <f>'[6]Daily Roster'!$U133</f>
        <v>QQ</v>
      </c>
      <c r="V133" s="143" t="str">
        <f>'[6]Daily Roster'!$V133</f>
        <v>qq</v>
      </c>
      <c r="W133" s="143" t="str">
        <f>'[6]Daily Roster'!$W133</f>
        <v>qq</v>
      </c>
      <c r="X133" s="143" t="str">
        <f>'[6]Daily Roster'!$X133</f>
        <v>qq</v>
      </c>
      <c r="Y133" s="143" t="str">
        <f>'[6]Daily Roster'!$Y133</f>
        <v>Stuart</v>
      </c>
      <c r="Z133" s="143" t="str">
        <f>'[6]Daily Roster'!$Z133</f>
        <v>qq</v>
      </c>
      <c r="AA133" s="143" t="str">
        <f>'[6]Daily Roster'!$AA133</f>
        <v>qq</v>
      </c>
      <c r="AB133" s="143" t="str">
        <f>'[6]Daily Roster'!$AB133</f>
        <v>qq</v>
      </c>
      <c r="AC133" s="143" t="str">
        <f>'[6]Daily Roster'!$AC133</f>
        <v>qq</v>
      </c>
      <c r="AD133" s="143" t="str">
        <f>'[6]Daily Roster'!$AD133</f>
        <v>qq</v>
      </c>
      <c r="AE133" s="143" t="str">
        <f>'[6]Daily Roster'!$AE133</f>
        <v>qq</v>
      </c>
      <c r="AF133" s="143" t="str">
        <f>'[6]Daily Roster'!$AF133</f>
        <v>qq</v>
      </c>
      <c r="AG133" s="143" t="str">
        <f>'[6]Daily Roster'!$AG133</f>
        <v>qq</v>
      </c>
      <c r="AH133" s="143" t="str">
        <f>'[6]Daily Roster'!$AH133</f>
        <v>qq</v>
      </c>
      <c r="AI133" s="143" t="str">
        <f>'[6]Daily Roster'!$AI133</f>
        <v>qq</v>
      </c>
      <c r="AJ133" s="241" t="str">
        <f>'[6]Daily Roster'!$AJ133</f>
        <v>qq</v>
      </c>
      <c r="AK133" s="241" t="str">
        <f>'[6]Daily Roster'!$AK133</f>
        <v>qq</v>
      </c>
      <c r="AL133" s="241" t="str">
        <f>'[6]Daily Roster'!$AL133</f>
        <v>qq</v>
      </c>
      <c r="AM133" s="240" t="str">
        <f>'[6]Daily Roster'!$AM133</f>
        <v>qq</v>
      </c>
      <c r="AN133" s="240" t="str">
        <f>'[6]Daily Roster'!$AN133</f>
        <v>qq</v>
      </c>
      <c r="AO133" s="240" t="str">
        <f>'[6]Daily Roster'!$AO133</f>
        <v>qq</v>
      </c>
      <c r="AP133" s="240" t="str">
        <f>'[6]Daily Roster'!$AP133</f>
        <v>qq</v>
      </c>
      <c r="AQ133" s="240" t="str">
        <f>'[6]Daily Roster'!$AQ133</f>
        <v>qq</v>
      </c>
      <c r="AR133" s="240" t="str">
        <f>'[6]Daily Roster'!$AR133</f>
        <v>qq</v>
      </c>
      <c r="AS133" s="240" t="str">
        <f>'[6]Daily Roster'!$AS133</f>
        <v>qq</v>
      </c>
      <c r="AT133" s="240" t="str">
        <f>'[6]Daily Roster'!$AT133</f>
        <v>qq</v>
      </c>
      <c r="AU133" s="240" t="str">
        <f>'[6]Daily Roster'!$AU133</f>
        <v>Li-Ling</v>
      </c>
      <c r="AV133" s="240">
        <f>'[6]Daily Roster'!$AV133</f>
        <v>0</v>
      </c>
      <c r="AW133" s="240">
        <f>'[6]Daily Roster'!$AW133</f>
        <v>0</v>
      </c>
      <c r="AX133" s="240">
        <f>'[6]Daily Roster'!$AX133</f>
        <v>0</v>
      </c>
      <c r="AY133" s="240">
        <f>'[6]Daily Roster'!$AY133</f>
        <v>0</v>
      </c>
      <c r="AZ133" s="240">
        <f>'[6]Daily Roster'!$AZ133</f>
        <v>0</v>
      </c>
      <c r="BA133" s="240">
        <f>'[6]Daily Roster'!$BA133</f>
        <v>0</v>
      </c>
      <c r="BB133" s="240">
        <f>'[6]Daily Roster'!$BB133</f>
        <v>0</v>
      </c>
      <c r="BC133" s="240">
        <f>'[6]Daily Roster'!$BC133</f>
        <v>0</v>
      </c>
      <c r="BD133" s="240">
        <f>'[6]Daily Roster'!$BD133</f>
        <v>0</v>
      </c>
      <c r="BE133" s="240">
        <f>'[6]Daily Roster'!$BE133</f>
        <v>0</v>
      </c>
      <c r="BF133" s="240">
        <f>'[6]Daily Roster'!$BF133</f>
        <v>0</v>
      </c>
      <c r="BG133" s="240">
        <f>'[6]Daily Roster'!$BG133</f>
        <v>0</v>
      </c>
      <c r="BH133" s="240">
        <f>'[6]Daily Roster'!$BH133</f>
        <v>0</v>
      </c>
    </row>
    <row r="134" spans="1:60" s="5" customFormat="1" x14ac:dyDescent="0.3">
      <c r="A134" s="141">
        <v>43650</v>
      </c>
      <c r="B134" s="142" t="s">
        <v>4</v>
      </c>
      <c r="C134" s="143">
        <f>'[6]Daily Roster'!$C134</f>
        <v>0</v>
      </c>
      <c r="D134" s="143">
        <f>'[6]Daily Roster'!$D134</f>
        <v>0</v>
      </c>
      <c r="E134" s="143">
        <f>'[6]Daily Roster'!$E134</f>
        <v>0</v>
      </c>
      <c r="F134" s="143" t="e">
        <f>'[6]Daily Roster'!$F134</f>
        <v>#N/A</v>
      </c>
      <c r="G134" s="143">
        <f>'[6]Daily Roster'!$G134</f>
        <v>0</v>
      </c>
      <c r="H134" s="143" t="e">
        <f>'[6]Daily Roster'!$H134</f>
        <v>#N/A</v>
      </c>
      <c r="I134" s="143">
        <f>'[6]Daily Roster'!$I134</f>
        <v>0</v>
      </c>
      <c r="J134" s="143">
        <f>'[6]Daily Roster'!$J134</f>
        <v>0</v>
      </c>
      <c r="K134" s="143">
        <f>'[6]Daily Roster'!$K134</f>
        <v>0</v>
      </c>
      <c r="L134" s="143">
        <f>'[6]Daily Roster'!$L134</f>
        <v>0</v>
      </c>
      <c r="M134" s="143">
        <f>'[6]Daily Roster'!$M134</f>
        <v>0</v>
      </c>
      <c r="N134" s="143">
        <f>'[6]Daily Roster'!$N134</f>
        <v>0</v>
      </c>
      <c r="O134" s="143" t="str">
        <f>'[6]Daily Roster'!$O134</f>
        <v>Amelia</v>
      </c>
      <c r="P134" s="143" t="e">
        <f>'[6]Daily Roster'!$P134</f>
        <v>#N/A</v>
      </c>
      <c r="Q134" s="143" t="str">
        <f>'[6]Daily Roster'!$Q134</f>
        <v>qq</v>
      </c>
      <c r="R134" s="143" t="str">
        <f>'[6]Daily Roster'!$R134</f>
        <v>qq</v>
      </c>
      <c r="S134" s="143" t="str">
        <f>'[6]Daily Roster'!$S134</f>
        <v>qq</v>
      </c>
      <c r="T134" s="143" t="str">
        <f>'[6]Daily Roster'!$T134</f>
        <v>qq</v>
      </c>
      <c r="U134" s="143" t="str">
        <f>'[6]Daily Roster'!$U134</f>
        <v>QQ</v>
      </c>
      <c r="V134" s="143" t="str">
        <f>'[6]Daily Roster'!$V134</f>
        <v>qq</v>
      </c>
      <c r="W134" s="143" t="str">
        <f>'[6]Daily Roster'!$W134</f>
        <v>qq</v>
      </c>
      <c r="X134" s="143" t="str">
        <f>'[6]Daily Roster'!$X134</f>
        <v>qq</v>
      </c>
      <c r="Y134" s="143" t="str">
        <f>'[6]Daily Roster'!$Y134</f>
        <v>Stuart</v>
      </c>
      <c r="Z134" s="143" t="str">
        <f>'[6]Daily Roster'!$Z134</f>
        <v>qq</v>
      </c>
      <c r="AA134" s="143" t="str">
        <f>'[6]Daily Roster'!$AA134</f>
        <v>qq</v>
      </c>
      <c r="AB134" s="143" t="str">
        <f>'[6]Daily Roster'!$AB134</f>
        <v>qq</v>
      </c>
      <c r="AC134" s="143" t="str">
        <f>'[6]Daily Roster'!$AC134</f>
        <v>qq</v>
      </c>
      <c r="AD134" s="143" t="str">
        <f>'[6]Daily Roster'!$AD134</f>
        <v>qq</v>
      </c>
      <c r="AE134" s="143" t="str">
        <f>'[6]Daily Roster'!$AE134</f>
        <v>qq</v>
      </c>
      <c r="AF134" s="143" t="str">
        <f>'[6]Daily Roster'!$AF134</f>
        <v>qq</v>
      </c>
      <c r="AG134" s="143" t="str">
        <f>'[6]Daily Roster'!$AG134</f>
        <v>qq</v>
      </c>
      <c r="AH134" s="143" t="str">
        <f>'[6]Daily Roster'!$AH134</f>
        <v>qq</v>
      </c>
      <c r="AI134" s="143" t="str">
        <f>'[6]Daily Roster'!$AI134</f>
        <v>qq</v>
      </c>
      <c r="AJ134" s="241" t="str">
        <f>'[6]Daily Roster'!$AJ134</f>
        <v>qq</v>
      </c>
      <c r="AK134" s="241" t="str">
        <f>'[6]Daily Roster'!$AK134</f>
        <v>qq</v>
      </c>
      <c r="AL134" s="241" t="str">
        <f>'[6]Daily Roster'!$AL134</f>
        <v>qq</v>
      </c>
      <c r="AM134" s="240" t="str">
        <f>'[6]Daily Roster'!$AM134</f>
        <v>qq</v>
      </c>
      <c r="AN134" s="240" t="str">
        <f>'[6]Daily Roster'!$AN134</f>
        <v>qq</v>
      </c>
      <c r="AO134" s="240" t="str">
        <f>'[6]Daily Roster'!$AO134</f>
        <v>qq</v>
      </c>
      <c r="AP134" s="240" t="str">
        <f>'[6]Daily Roster'!$AP134</f>
        <v>qq</v>
      </c>
      <c r="AQ134" s="240" t="str">
        <f>'[6]Daily Roster'!$AQ134</f>
        <v>qq</v>
      </c>
      <c r="AR134" s="240" t="str">
        <f>'[6]Daily Roster'!$AR134</f>
        <v>qq</v>
      </c>
      <c r="AS134" s="240" t="str">
        <f>'[6]Daily Roster'!$AS134</f>
        <v>qq</v>
      </c>
      <c r="AT134" s="240" t="str">
        <f>'[6]Daily Roster'!$AT134</f>
        <v>qq</v>
      </c>
      <c r="AU134" s="240" t="str">
        <f>'[6]Daily Roster'!$AU134</f>
        <v>Li-Ling</v>
      </c>
      <c r="AV134" s="240">
        <f>'[6]Daily Roster'!$AV134</f>
        <v>0</v>
      </c>
      <c r="AW134" s="240">
        <f>'[6]Daily Roster'!$AW134</f>
        <v>0</v>
      </c>
      <c r="AX134" s="240">
        <f>'[6]Daily Roster'!$AX134</f>
        <v>0</v>
      </c>
      <c r="AY134" s="240">
        <f>'[6]Daily Roster'!$AY134</f>
        <v>0</v>
      </c>
      <c r="AZ134" s="240">
        <f>'[6]Daily Roster'!$AZ134</f>
        <v>0</v>
      </c>
      <c r="BA134" s="240">
        <f>'[6]Daily Roster'!$BA134</f>
        <v>0</v>
      </c>
      <c r="BB134" s="240">
        <f>'[6]Daily Roster'!$BB134</f>
        <v>0</v>
      </c>
      <c r="BC134" s="240">
        <f>'[6]Daily Roster'!$BC134</f>
        <v>0</v>
      </c>
      <c r="BD134" s="240">
        <f>'[6]Daily Roster'!$BD134</f>
        <v>0</v>
      </c>
      <c r="BE134" s="240">
        <f>'[6]Daily Roster'!$BE134</f>
        <v>0</v>
      </c>
      <c r="BF134" s="240">
        <f>'[6]Daily Roster'!$BF134</f>
        <v>0</v>
      </c>
      <c r="BG134" s="240">
        <f>'[6]Daily Roster'!$BG134</f>
        <v>0</v>
      </c>
      <c r="BH134" s="240">
        <f>'[6]Daily Roster'!$BH134</f>
        <v>0</v>
      </c>
    </row>
    <row r="135" spans="1:60" s="5" customFormat="1" x14ac:dyDescent="0.3">
      <c r="A135" s="141">
        <v>43651</v>
      </c>
      <c r="B135" s="142" t="s">
        <v>5</v>
      </c>
      <c r="C135" s="143">
        <f>'[6]Daily Roster'!$C135</f>
        <v>0</v>
      </c>
      <c r="D135" s="143">
        <f>'[6]Daily Roster'!$D135</f>
        <v>0</v>
      </c>
      <c r="E135" s="143" t="str">
        <f>'[6]Daily Roster'!$E135</f>
        <v>Stuart</v>
      </c>
      <c r="F135" s="143" t="e">
        <f>'[6]Daily Roster'!$F135</f>
        <v>#N/A</v>
      </c>
      <c r="G135" s="143">
        <f>'[6]Daily Roster'!$G135</f>
        <v>0</v>
      </c>
      <c r="H135" s="143" t="e">
        <f>'[6]Daily Roster'!$H135</f>
        <v>#N/A</v>
      </c>
      <c r="I135" s="143">
        <f>'[6]Daily Roster'!$I135</f>
        <v>0</v>
      </c>
      <c r="J135" s="143">
        <f>'[6]Daily Roster'!$J135</f>
        <v>0</v>
      </c>
      <c r="K135" s="143">
        <f>'[6]Daily Roster'!$K135</f>
        <v>0</v>
      </c>
      <c r="L135" s="143">
        <f>'[6]Daily Roster'!$L135</f>
        <v>0</v>
      </c>
      <c r="M135" s="143">
        <f>'[6]Daily Roster'!$M135</f>
        <v>0</v>
      </c>
      <c r="N135" s="143">
        <f>'[6]Daily Roster'!$N135</f>
        <v>0</v>
      </c>
      <c r="O135" s="143" t="str">
        <f>'[6]Daily Roster'!$O135</f>
        <v>Amelia</v>
      </c>
      <c r="P135" s="143" t="e">
        <f>'[6]Daily Roster'!$P135</f>
        <v>#N/A</v>
      </c>
      <c r="Q135" s="143">
        <f>'[6]Daily Roster'!$Q135</f>
        <v>0</v>
      </c>
      <c r="R135" s="143" t="str">
        <f>'[6]Daily Roster'!$R135</f>
        <v>qq</v>
      </c>
      <c r="S135" s="143" t="str">
        <f>'[6]Daily Roster'!$S135</f>
        <v>qq</v>
      </c>
      <c r="T135" s="143" t="str">
        <f>'[6]Daily Roster'!$T135</f>
        <v>qq</v>
      </c>
      <c r="U135" s="143" t="str">
        <f>'[6]Daily Roster'!$U135</f>
        <v>QQ</v>
      </c>
      <c r="V135" s="143" t="str">
        <f>'[6]Daily Roster'!$V135</f>
        <v>qq</v>
      </c>
      <c r="W135" s="143" t="str">
        <f>'[6]Daily Roster'!$W135</f>
        <v>qq</v>
      </c>
      <c r="X135" s="143" t="str">
        <f>'[6]Daily Roster'!$X135</f>
        <v>qq</v>
      </c>
      <c r="Y135" s="143" t="str">
        <f>'[6]Daily Roster'!$Y135</f>
        <v>qq</v>
      </c>
      <c r="Z135" s="143" t="str">
        <f>'[6]Daily Roster'!$Z135</f>
        <v>qq</v>
      </c>
      <c r="AA135" s="143" t="str">
        <f>'[6]Daily Roster'!$AA135</f>
        <v>qq</v>
      </c>
      <c r="AB135" s="143" t="str">
        <f>'[6]Daily Roster'!$AB135</f>
        <v>qq</v>
      </c>
      <c r="AC135" s="143" t="str">
        <f>'[6]Daily Roster'!$AC135</f>
        <v>qq</v>
      </c>
      <c r="AD135" s="143" t="str">
        <f>'[6]Daily Roster'!$AD135</f>
        <v>qq</v>
      </c>
      <c r="AE135" s="143" t="str">
        <f>'[6]Daily Roster'!$AE135</f>
        <v>qq</v>
      </c>
      <c r="AF135" s="143" t="str">
        <f>'[6]Daily Roster'!$AF135</f>
        <v>qq</v>
      </c>
      <c r="AG135" s="143" t="str">
        <f>'[6]Daily Roster'!$AG135</f>
        <v>qq</v>
      </c>
      <c r="AH135" s="143" t="str">
        <f>'[6]Daily Roster'!$AH135</f>
        <v>qq</v>
      </c>
      <c r="AI135" s="143" t="str">
        <f>'[6]Daily Roster'!$AI135</f>
        <v>qq</v>
      </c>
      <c r="AJ135" s="241" t="str">
        <f>'[6]Daily Roster'!$AJ135</f>
        <v>qq</v>
      </c>
      <c r="AK135" s="241" t="str">
        <f>'[6]Daily Roster'!$AK135</f>
        <v>qq</v>
      </c>
      <c r="AL135" s="241" t="str">
        <f>'[6]Daily Roster'!$AL135</f>
        <v>qq</v>
      </c>
      <c r="AM135" s="240" t="str">
        <f>'[6]Daily Roster'!$AM135</f>
        <v>qq</v>
      </c>
      <c r="AN135" s="240" t="str">
        <f>'[6]Daily Roster'!$AN135</f>
        <v>qq</v>
      </c>
      <c r="AO135" s="240" t="str">
        <f>'[6]Daily Roster'!$AO135</f>
        <v>qq</v>
      </c>
      <c r="AP135" s="240" t="str">
        <f>'[6]Daily Roster'!$AP135</f>
        <v>qq</v>
      </c>
      <c r="AQ135" s="240" t="str">
        <f>'[6]Daily Roster'!$AQ135</f>
        <v>qq</v>
      </c>
      <c r="AR135" s="240" t="str">
        <f>'[6]Daily Roster'!$AR135</f>
        <v>qq</v>
      </c>
      <c r="AS135" s="240" t="str">
        <f>'[6]Daily Roster'!$AS135</f>
        <v>qq</v>
      </c>
      <c r="AT135" s="240" t="str">
        <f>'[6]Daily Roster'!$AT135</f>
        <v>qq</v>
      </c>
      <c r="AU135" s="240">
        <f>'[6]Daily Roster'!$AU135</f>
        <v>0</v>
      </c>
      <c r="AV135" s="240" t="str">
        <f>'[6]Daily Roster'!$AV135</f>
        <v>Stav</v>
      </c>
      <c r="AW135" s="240">
        <f>'[6]Daily Roster'!$AW135</f>
        <v>0</v>
      </c>
      <c r="AX135" s="240">
        <f>'[6]Daily Roster'!$AX135</f>
        <v>0</v>
      </c>
      <c r="AY135" s="240">
        <f>'[6]Daily Roster'!$AY135</f>
        <v>0</v>
      </c>
      <c r="AZ135" s="240">
        <f>'[6]Daily Roster'!$AZ135</f>
        <v>0</v>
      </c>
      <c r="BA135" s="240">
        <f>'[6]Daily Roster'!$BA135</f>
        <v>0</v>
      </c>
      <c r="BB135" s="240">
        <f>'[6]Daily Roster'!$BB135</f>
        <v>0</v>
      </c>
      <c r="BC135" s="240">
        <f>'[6]Daily Roster'!$BC135</f>
        <v>0</v>
      </c>
      <c r="BD135" s="240">
        <f>'[6]Daily Roster'!$BD135</f>
        <v>0</v>
      </c>
      <c r="BE135" s="240">
        <f>'[6]Daily Roster'!$BE135</f>
        <v>0</v>
      </c>
      <c r="BF135" s="240">
        <f>'[6]Daily Roster'!$BF135</f>
        <v>0</v>
      </c>
      <c r="BG135" s="240">
        <f>'[6]Daily Roster'!$BG135</f>
        <v>0</v>
      </c>
      <c r="BH135" s="240">
        <f>'[6]Daily Roster'!$BH135</f>
        <v>0</v>
      </c>
    </row>
    <row r="136" spans="1:60" s="5" customFormat="1" x14ac:dyDescent="0.3">
      <c r="A136" s="141">
        <v>43654</v>
      </c>
      <c r="B136" s="142" t="s">
        <v>1</v>
      </c>
      <c r="C136" s="143">
        <f>'[6]Daily Roster'!$C136</f>
        <v>0</v>
      </c>
      <c r="D136" s="143">
        <f>'[6]Daily Roster'!$D136</f>
        <v>0</v>
      </c>
      <c r="E136" s="143" t="str">
        <f>'[6]Daily Roster'!$E136</f>
        <v>K.Fildes</v>
      </c>
      <c r="F136" s="143" t="e">
        <f>'[6]Daily Roster'!$F136</f>
        <v>#N/A</v>
      </c>
      <c r="G136" s="143">
        <f>'[6]Daily Roster'!$G136</f>
        <v>0</v>
      </c>
      <c r="H136" s="143" t="e">
        <f>'[6]Daily Roster'!$H136</f>
        <v>#N/A</v>
      </c>
      <c r="I136" s="143" t="e">
        <f>'[6]Daily Roster'!$I136</f>
        <v>#N/A</v>
      </c>
      <c r="J136" s="143">
        <f>'[6]Daily Roster'!$J136</f>
        <v>0</v>
      </c>
      <c r="K136" s="143">
        <f>'[6]Daily Roster'!$K136</f>
        <v>0</v>
      </c>
      <c r="L136" s="143" t="e">
        <f>'[6]Daily Roster'!$L136</f>
        <v>#N/A</v>
      </c>
      <c r="M136" s="143">
        <f>'[6]Daily Roster'!$M136</f>
        <v>0</v>
      </c>
      <c r="N136" s="143">
        <f>'[6]Daily Roster'!$N136</f>
        <v>0</v>
      </c>
      <c r="O136" s="143" t="str">
        <f>'[6]Daily Roster'!$O136</f>
        <v>qq</v>
      </c>
      <c r="P136" s="143" t="e">
        <f>'[6]Daily Roster'!$P136</f>
        <v>#N/A</v>
      </c>
      <c r="Q136" s="143">
        <f>'[6]Daily Roster'!$Q136</f>
        <v>0</v>
      </c>
      <c r="R136" s="143" t="str">
        <f>'[6]Daily Roster'!$R136</f>
        <v>qq</v>
      </c>
      <c r="S136" s="143" t="str">
        <f>'[6]Daily Roster'!$S136</f>
        <v>V.Le</v>
      </c>
      <c r="T136" s="143" t="str">
        <f>'[6]Daily Roster'!$T136</f>
        <v>Nha</v>
      </c>
      <c r="U136" s="143" t="str">
        <f>'[6]Daily Roster'!$U136</f>
        <v>Roshny</v>
      </c>
      <c r="V136" s="143" t="str">
        <f>'[6]Daily Roster'!$V136</f>
        <v>qq</v>
      </c>
      <c r="W136" s="143" t="str">
        <f>'[6]Daily Roster'!$W136</f>
        <v>qq</v>
      </c>
      <c r="X136" s="143" t="str">
        <f>'[6]Daily Roster'!$X136</f>
        <v>qq</v>
      </c>
      <c r="Y136" s="143" t="str">
        <f>'[6]Daily Roster'!$Y136</f>
        <v>qq</v>
      </c>
      <c r="Z136" s="143" t="str">
        <f>'[6]Daily Roster'!$Z136</f>
        <v>qq</v>
      </c>
      <c r="AA136" s="143" t="str">
        <f>'[6]Daily Roster'!$AA136</f>
        <v>qq</v>
      </c>
      <c r="AB136" s="143" t="str">
        <f>'[6]Daily Roster'!$AB136</f>
        <v>qq</v>
      </c>
      <c r="AC136" s="143" t="str">
        <f>'[6]Daily Roster'!$AC136</f>
        <v>qq</v>
      </c>
      <c r="AD136" s="143" t="str">
        <f>'[6]Daily Roster'!$AD136</f>
        <v>qq</v>
      </c>
      <c r="AE136" s="143" t="str">
        <f>'[6]Daily Roster'!$AE136</f>
        <v>qq</v>
      </c>
      <c r="AF136" s="143" t="str">
        <f>'[6]Daily Roster'!$AF136</f>
        <v>qq</v>
      </c>
      <c r="AG136" s="143" t="str">
        <f>'[6]Daily Roster'!$AG136</f>
        <v>qq</v>
      </c>
      <c r="AH136" s="143" t="str">
        <f>'[6]Daily Roster'!$AH136</f>
        <v>qq</v>
      </c>
      <c r="AI136" s="143" t="str">
        <f>'[6]Daily Roster'!$AI136</f>
        <v>qq</v>
      </c>
      <c r="AJ136" s="241" t="str">
        <f>'[6]Daily Roster'!$AJ136</f>
        <v>qq</v>
      </c>
      <c r="AK136" s="241" t="str">
        <f>'[6]Daily Roster'!$AK136</f>
        <v>qq</v>
      </c>
      <c r="AL136" s="241" t="str">
        <f>'[6]Daily Roster'!$AL136</f>
        <v>qq</v>
      </c>
      <c r="AM136" s="240" t="str">
        <f>'[6]Daily Roster'!$AM136</f>
        <v>qq</v>
      </c>
      <c r="AN136" s="240" t="str">
        <f>'[6]Daily Roster'!$AN136</f>
        <v>qq</v>
      </c>
      <c r="AO136" s="240" t="str">
        <f>'[6]Daily Roster'!$AO136</f>
        <v>qq</v>
      </c>
      <c r="AP136" s="240" t="str">
        <f>'[6]Daily Roster'!$AP136</f>
        <v>qq</v>
      </c>
      <c r="AQ136" s="240" t="str">
        <f>'[6]Daily Roster'!$AQ136</f>
        <v>qq</v>
      </c>
      <c r="AR136" s="240" t="str">
        <f>'[6]Daily Roster'!$AR136</f>
        <v>qq</v>
      </c>
      <c r="AS136" s="240" t="str">
        <f>'[6]Daily Roster'!$AS136</f>
        <v>qq</v>
      </c>
      <c r="AT136" s="240" t="str">
        <f>'[6]Daily Roster'!$AT136</f>
        <v>qq</v>
      </c>
      <c r="AU136" s="240">
        <f>'[6]Daily Roster'!$AU136</f>
        <v>0</v>
      </c>
      <c r="AV136" s="240" t="str">
        <f>'[6]Daily Roster'!$AV136</f>
        <v>Stav</v>
      </c>
      <c r="AW136" s="240">
        <f>'[6]Daily Roster'!$AW136</f>
        <v>0</v>
      </c>
      <c r="AX136" s="240">
        <f>'[6]Daily Roster'!$AX136</f>
        <v>0</v>
      </c>
      <c r="AY136" s="240">
        <f>'[6]Daily Roster'!$AY136</f>
        <v>0</v>
      </c>
      <c r="AZ136" s="240">
        <f>'[6]Daily Roster'!$AZ136</f>
        <v>0</v>
      </c>
      <c r="BA136" s="240">
        <f>'[6]Daily Roster'!$BA136</f>
        <v>0</v>
      </c>
      <c r="BB136" s="240">
        <f>'[6]Daily Roster'!$BB136</f>
        <v>0</v>
      </c>
      <c r="BC136" s="240">
        <f>'[6]Daily Roster'!$BC136</f>
        <v>0</v>
      </c>
      <c r="BD136" s="240">
        <f>'[6]Daily Roster'!$BD136</f>
        <v>0</v>
      </c>
      <c r="BE136" s="240">
        <f>'[6]Daily Roster'!$BE136</f>
        <v>0</v>
      </c>
      <c r="BF136" s="240">
        <f>'[6]Daily Roster'!$BF136</f>
        <v>0</v>
      </c>
      <c r="BG136" s="240">
        <f>'[6]Daily Roster'!$BG136</f>
        <v>0</v>
      </c>
      <c r="BH136" s="240">
        <f>'[6]Daily Roster'!$BH136</f>
        <v>0</v>
      </c>
    </row>
    <row r="137" spans="1:60" s="5" customFormat="1" x14ac:dyDescent="0.3">
      <c r="A137" s="141">
        <v>43655</v>
      </c>
      <c r="B137" s="142" t="s">
        <v>2</v>
      </c>
      <c r="C137" s="143">
        <f>'[6]Daily Roster'!$C137</f>
        <v>0</v>
      </c>
      <c r="D137" s="143">
        <f>'[6]Daily Roster'!$D137</f>
        <v>0</v>
      </c>
      <c r="E137" s="143" t="str">
        <f>'[6]Daily Roster'!$E137</f>
        <v>John</v>
      </c>
      <c r="F137" s="143" t="e">
        <f>'[6]Daily Roster'!$F137</f>
        <v>#N/A</v>
      </c>
      <c r="G137" s="143">
        <f>'[6]Daily Roster'!$G137</f>
        <v>0</v>
      </c>
      <c r="H137" s="143" t="e">
        <f>'[6]Daily Roster'!$H137</f>
        <v>#N/A</v>
      </c>
      <c r="I137" s="143" t="e">
        <f>'[6]Daily Roster'!$I137</f>
        <v>#N/A</v>
      </c>
      <c r="J137" s="143">
        <f>'[6]Daily Roster'!$J137</f>
        <v>0</v>
      </c>
      <c r="K137" s="143">
        <f>'[6]Daily Roster'!$K137</f>
        <v>0</v>
      </c>
      <c r="L137" s="143" t="e">
        <f>'[6]Daily Roster'!$L137</f>
        <v>#N/A</v>
      </c>
      <c r="M137" s="143">
        <f>'[6]Daily Roster'!$M137</f>
        <v>0</v>
      </c>
      <c r="N137" s="143">
        <f>'[6]Daily Roster'!$N137</f>
        <v>0</v>
      </c>
      <c r="O137" s="143" t="str">
        <f>'[6]Daily Roster'!$O137</f>
        <v>qq</v>
      </c>
      <c r="P137" s="143" t="e">
        <f>'[6]Daily Roster'!$P137</f>
        <v>#N/A</v>
      </c>
      <c r="Q137" s="143">
        <f>'[6]Daily Roster'!$Q137</f>
        <v>0</v>
      </c>
      <c r="R137" s="143" t="str">
        <f>'[6]Daily Roster'!$R137</f>
        <v>qq</v>
      </c>
      <c r="S137" s="143" t="str">
        <f>'[6]Daily Roster'!$S137</f>
        <v>Jesslyn</v>
      </c>
      <c r="T137" s="143" t="str">
        <f>'[6]Daily Roster'!$T137</f>
        <v>Idile</v>
      </c>
      <c r="U137" s="143" t="str">
        <f>'[6]Daily Roster'!$U137</f>
        <v>QQ</v>
      </c>
      <c r="V137" s="143" t="str">
        <f>'[6]Daily Roster'!$V137</f>
        <v>Jonathan</v>
      </c>
      <c r="W137" s="143" t="str">
        <f>'[6]Daily Roster'!$W137</f>
        <v>qq</v>
      </c>
      <c r="X137" s="143" t="str">
        <f>'[6]Daily Roster'!$X137</f>
        <v>qq</v>
      </c>
      <c r="Y137" s="143" t="str">
        <f>'[6]Daily Roster'!$Y137</f>
        <v>qq</v>
      </c>
      <c r="Z137" s="143" t="str">
        <f>'[6]Daily Roster'!$Z137</f>
        <v>qq</v>
      </c>
      <c r="AA137" s="143" t="str">
        <f>'[6]Daily Roster'!$AA137</f>
        <v>qq</v>
      </c>
      <c r="AB137" s="143" t="str">
        <f>'[6]Daily Roster'!$AB137</f>
        <v>qq</v>
      </c>
      <c r="AC137" s="143" t="str">
        <f>'[6]Daily Roster'!$AC137</f>
        <v>qq</v>
      </c>
      <c r="AD137" s="143" t="str">
        <f>'[6]Daily Roster'!$AD137</f>
        <v>qq</v>
      </c>
      <c r="AE137" s="143" t="str">
        <f>'[6]Daily Roster'!$AE137</f>
        <v>qq</v>
      </c>
      <c r="AF137" s="143" t="str">
        <f>'[6]Daily Roster'!$AF137</f>
        <v>qq</v>
      </c>
      <c r="AG137" s="143" t="str">
        <f>'[6]Daily Roster'!$AG137</f>
        <v>qq</v>
      </c>
      <c r="AH137" s="143" t="str">
        <f>'[6]Daily Roster'!$AH137</f>
        <v>qq</v>
      </c>
      <c r="AI137" s="143" t="str">
        <f>'[6]Daily Roster'!$AI137</f>
        <v>qq</v>
      </c>
      <c r="AJ137" s="241" t="str">
        <f>'[6]Daily Roster'!$AJ137</f>
        <v>qq</v>
      </c>
      <c r="AK137" s="241" t="str">
        <f>'[6]Daily Roster'!$AK137</f>
        <v>qq</v>
      </c>
      <c r="AL137" s="241" t="str">
        <f>'[6]Daily Roster'!$AL137</f>
        <v>qq</v>
      </c>
      <c r="AM137" s="240" t="str">
        <f>'[6]Daily Roster'!$AM137</f>
        <v>qq</v>
      </c>
      <c r="AN137" s="240" t="str">
        <f>'[6]Daily Roster'!$AN137</f>
        <v>qq</v>
      </c>
      <c r="AO137" s="240" t="str">
        <f>'[6]Daily Roster'!$AO137</f>
        <v>qq</v>
      </c>
      <c r="AP137" s="240" t="str">
        <f>'[6]Daily Roster'!$AP137</f>
        <v>qq</v>
      </c>
      <c r="AQ137" s="240" t="str">
        <f>'[6]Daily Roster'!$AQ137</f>
        <v>qq</v>
      </c>
      <c r="AR137" s="240" t="str">
        <f>'[6]Daily Roster'!$AR137</f>
        <v>qq</v>
      </c>
      <c r="AS137" s="240" t="str">
        <f>'[6]Daily Roster'!$AS137</f>
        <v>qq</v>
      </c>
      <c r="AT137" s="240" t="str">
        <f>'[6]Daily Roster'!$AT137</f>
        <v>qq</v>
      </c>
      <c r="AU137" s="240">
        <f>'[6]Daily Roster'!$AU137</f>
        <v>0</v>
      </c>
      <c r="AV137" s="240">
        <f>'[6]Daily Roster'!$AV137</f>
        <v>0</v>
      </c>
      <c r="AW137" s="240">
        <f>'[6]Daily Roster'!$AW137</f>
        <v>0</v>
      </c>
      <c r="AX137" s="240">
        <f>'[6]Daily Roster'!$AX137</f>
        <v>0</v>
      </c>
      <c r="AY137" s="240">
        <f>'[6]Daily Roster'!$AY137</f>
        <v>0</v>
      </c>
      <c r="AZ137" s="240">
        <f>'[6]Daily Roster'!$AZ137</f>
        <v>0</v>
      </c>
      <c r="BA137" s="240">
        <f>'[6]Daily Roster'!$BA137</f>
        <v>0</v>
      </c>
      <c r="BB137" s="240">
        <f>'[6]Daily Roster'!$BB137</f>
        <v>0</v>
      </c>
      <c r="BC137" s="240">
        <f>'[6]Daily Roster'!$BC137</f>
        <v>0</v>
      </c>
      <c r="BD137" s="240">
        <f>'[6]Daily Roster'!$BD137</f>
        <v>0</v>
      </c>
      <c r="BE137" s="240">
        <f>'[6]Daily Roster'!$BE137</f>
        <v>0</v>
      </c>
      <c r="BF137" s="240">
        <f>'[6]Daily Roster'!$BF137</f>
        <v>0</v>
      </c>
      <c r="BG137" s="240">
        <f>'[6]Daily Roster'!$BG137</f>
        <v>0</v>
      </c>
      <c r="BH137" s="240">
        <f>'[6]Daily Roster'!$BH137</f>
        <v>0</v>
      </c>
    </row>
    <row r="138" spans="1:60" s="5" customFormat="1" x14ac:dyDescent="0.3">
      <c r="A138" s="141">
        <v>43656</v>
      </c>
      <c r="B138" s="142" t="s">
        <v>3</v>
      </c>
      <c r="C138" s="143">
        <f>'[6]Daily Roster'!$C138</f>
        <v>0</v>
      </c>
      <c r="D138" s="143">
        <f>'[6]Daily Roster'!$D138</f>
        <v>0</v>
      </c>
      <c r="E138" s="143">
        <f>'[6]Daily Roster'!$E138</f>
        <v>0</v>
      </c>
      <c r="F138" s="143" t="e">
        <f>'[6]Daily Roster'!$F138</f>
        <v>#N/A</v>
      </c>
      <c r="G138" s="143">
        <f>'[6]Daily Roster'!$G138</f>
        <v>0</v>
      </c>
      <c r="H138" s="143" t="e">
        <f>'[6]Daily Roster'!$H138</f>
        <v>#N/A</v>
      </c>
      <c r="I138" s="143" t="e">
        <f>'[6]Daily Roster'!$I138</f>
        <v>#N/A</v>
      </c>
      <c r="J138" s="143">
        <f>'[6]Daily Roster'!$J138</f>
        <v>0</v>
      </c>
      <c r="K138" s="143">
        <f>'[6]Daily Roster'!$K138</f>
        <v>0</v>
      </c>
      <c r="L138" s="143" t="e">
        <f>'[6]Daily Roster'!$L138</f>
        <v>#N/A</v>
      </c>
      <c r="M138" s="143">
        <f>'[6]Daily Roster'!$M138</f>
        <v>0</v>
      </c>
      <c r="N138" s="143">
        <f>'[6]Daily Roster'!$N138</f>
        <v>0</v>
      </c>
      <c r="O138" s="143" t="str">
        <f>'[6]Daily Roster'!$O138</f>
        <v>qq</v>
      </c>
      <c r="P138" s="143" t="e">
        <f>'[6]Daily Roster'!$P138</f>
        <v>#N/A</v>
      </c>
      <c r="Q138" s="143">
        <f>'[6]Daily Roster'!$Q138</f>
        <v>0</v>
      </c>
      <c r="R138" s="143" t="str">
        <f>'[6]Daily Roster'!$R138</f>
        <v>qq</v>
      </c>
      <c r="S138" s="143" t="str">
        <f>'[6]Daily Roster'!$S138</f>
        <v>qq</v>
      </c>
      <c r="T138" s="143" t="str">
        <f>'[6]Daily Roster'!$T138</f>
        <v>qq</v>
      </c>
      <c r="U138" s="143" t="str">
        <f>'[6]Daily Roster'!$U138</f>
        <v>QQ</v>
      </c>
      <c r="V138" s="143" t="str">
        <f>'[6]Daily Roster'!$V138</f>
        <v>qq</v>
      </c>
      <c r="W138" s="143" t="str">
        <f>'[6]Daily Roster'!$W138</f>
        <v>qq</v>
      </c>
      <c r="X138" s="143" t="str">
        <f>'[6]Daily Roster'!$X138</f>
        <v>qq</v>
      </c>
      <c r="Y138" s="143" t="str">
        <f>'[6]Daily Roster'!$Y138</f>
        <v>qq</v>
      </c>
      <c r="Z138" s="143" t="str">
        <f>'[6]Daily Roster'!$Z138</f>
        <v>qq</v>
      </c>
      <c r="AA138" s="143" t="str">
        <f>'[6]Daily Roster'!$AA138</f>
        <v>qq</v>
      </c>
      <c r="AB138" s="143" t="str">
        <f>'[6]Daily Roster'!$AB138</f>
        <v>qq</v>
      </c>
      <c r="AC138" s="143" t="str">
        <f>'[6]Daily Roster'!$AC138</f>
        <v>qq</v>
      </c>
      <c r="AD138" s="143" t="str">
        <f>'[6]Daily Roster'!$AD138</f>
        <v>qq</v>
      </c>
      <c r="AE138" s="143" t="str">
        <f>'[6]Daily Roster'!$AE138</f>
        <v>qq</v>
      </c>
      <c r="AF138" s="143" t="str">
        <f>'[6]Daily Roster'!$AF138</f>
        <v>qq</v>
      </c>
      <c r="AG138" s="143" t="str">
        <f>'[6]Daily Roster'!$AG138</f>
        <v>qq</v>
      </c>
      <c r="AH138" s="143" t="str">
        <f>'[6]Daily Roster'!$AH138</f>
        <v>qq</v>
      </c>
      <c r="AI138" s="143" t="str">
        <f>'[6]Daily Roster'!$AI138</f>
        <v>qq</v>
      </c>
      <c r="AJ138" s="241" t="str">
        <f>'[6]Daily Roster'!$AJ138</f>
        <v>qq</v>
      </c>
      <c r="AK138" s="241" t="str">
        <f>'[6]Daily Roster'!$AK138</f>
        <v>qq</v>
      </c>
      <c r="AL138" s="241" t="str">
        <f>'[6]Daily Roster'!$AL138</f>
        <v>qq</v>
      </c>
      <c r="AM138" s="240" t="str">
        <f>'[6]Daily Roster'!$AM138</f>
        <v>qq</v>
      </c>
      <c r="AN138" s="240" t="str">
        <f>'[6]Daily Roster'!$AN138</f>
        <v>qq</v>
      </c>
      <c r="AO138" s="240" t="str">
        <f>'[6]Daily Roster'!$AO138</f>
        <v>qq</v>
      </c>
      <c r="AP138" s="240" t="str">
        <f>'[6]Daily Roster'!$AP138</f>
        <v>qq</v>
      </c>
      <c r="AQ138" s="240" t="str">
        <f>'[6]Daily Roster'!$AQ138</f>
        <v>qq</v>
      </c>
      <c r="AR138" s="240" t="str">
        <f>'[6]Daily Roster'!$AR138</f>
        <v>qq</v>
      </c>
      <c r="AS138" s="240" t="str">
        <f>'[6]Daily Roster'!$AS138</f>
        <v>qq</v>
      </c>
      <c r="AT138" s="240" t="str">
        <f>'[6]Daily Roster'!$AT138</f>
        <v>qq</v>
      </c>
      <c r="AU138" s="240">
        <f>'[6]Daily Roster'!$AU138</f>
        <v>0</v>
      </c>
      <c r="AV138" s="240">
        <f>'[6]Daily Roster'!$AV138</f>
        <v>0</v>
      </c>
      <c r="AW138" s="240">
        <f>'[6]Daily Roster'!$AW138</f>
        <v>0</v>
      </c>
      <c r="AX138" s="240">
        <f>'[6]Daily Roster'!$AX138</f>
        <v>0</v>
      </c>
      <c r="AY138" s="240">
        <f>'[6]Daily Roster'!$AY138</f>
        <v>0</v>
      </c>
      <c r="AZ138" s="240">
        <f>'[6]Daily Roster'!$AZ138</f>
        <v>0</v>
      </c>
      <c r="BA138" s="240">
        <f>'[6]Daily Roster'!$BA138</f>
        <v>0</v>
      </c>
      <c r="BB138" s="240">
        <f>'[6]Daily Roster'!$BB138</f>
        <v>0</v>
      </c>
      <c r="BC138" s="240">
        <f>'[6]Daily Roster'!$BC138</f>
        <v>0</v>
      </c>
      <c r="BD138" s="240">
        <f>'[6]Daily Roster'!$BD138</f>
        <v>0</v>
      </c>
      <c r="BE138" s="240">
        <f>'[6]Daily Roster'!$BE138</f>
        <v>0</v>
      </c>
      <c r="BF138" s="240">
        <f>'[6]Daily Roster'!$BF138</f>
        <v>0</v>
      </c>
      <c r="BG138" s="240">
        <f>'[6]Daily Roster'!$BG138</f>
        <v>0</v>
      </c>
      <c r="BH138" s="240">
        <f>'[6]Daily Roster'!$BH138</f>
        <v>0</v>
      </c>
    </row>
    <row r="139" spans="1:60" s="5" customFormat="1" x14ac:dyDescent="0.3">
      <c r="A139" s="141">
        <v>43657</v>
      </c>
      <c r="B139" s="142" t="s">
        <v>4</v>
      </c>
      <c r="C139" s="143">
        <f>'[6]Daily Roster'!$C139</f>
        <v>0</v>
      </c>
      <c r="D139" s="143">
        <f>'[6]Daily Roster'!$D139</f>
        <v>0</v>
      </c>
      <c r="E139" s="143" t="str">
        <f>'[6]Daily Roster'!$E139</f>
        <v>L.Jedwab</v>
      </c>
      <c r="F139" s="143" t="e">
        <f>'[6]Daily Roster'!$F139</f>
        <v>#N/A</v>
      </c>
      <c r="G139" s="143">
        <f>'[6]Daily Roster'!$G139</f>
        <v>0</v>
      </c>
      <c r="H139" s="143" t="e">
        <f>'[6]Daily Roster'!$H139</f>
        <v>#N/A</v>
      </c>
      <c r="I139" s="143" t="e">
        <f>'[6]Daily Roster'!$I139</f>
        <v>#N/A</v>
      </c>
      <c r="J139" s="143">
        <f>'[6]Daily Roster'!$J139</f>
        <v>0</v>
      </c>
      <c r="K139" s="143">
        <f>'[6]Daily Roster'!$K139</f>
        <v>0</v>
      </c>
      <c r="L139" s="143" t="e">
        <f>'[6]Daily Roster'!$L139</f>
        <v>#N/A</v>
      </c>
      <c r="M139" s="143">
        <f>'[6]Daily Roster'!$M139</f>
        <v>0</v>
      </c>
      <c r="N139" s="143">
        <f>'[6]Daily Roster'!$N139</f>
        <v>0</v>
      </c>
      <c r="O139" s="143">
        <f>'[6]Daily Roster'!$O139</f>
        <v>0</v>
      </c>
      <c r="P139" s="143" t="e">
        <f>'[6]Daily Roster'!$P139</f>
        <v>#N/A</v>
      </c>
      <c r="Q139" s="143" t="str">
        <f>'[6]Daily Roster'!$Q139</f>
        <v>qq</v>
      </c>
      <c r="R139" s="143" t="str">
        <f>'[6]Daily Roster'!$R139</f>
        <v>qq</v>
      </c>
      <c r="S139" s="143" t="str">
        <f>'[6]Daily Roster'!$S139</f>
        <v>qq</v>
      </c>
      <c r="T139" s="143" t="str">
        <f>'[6]Daily Roster'!$T139</f>
        <v>qq</v>
      </c>
      <c r="U139" s="143" t="str">
        <f>'[6]Daily Roster'!$U139</f>
        <v>QQ</v>
      </c>
      <c r="V139" s="143" t="str">
        <f>'[6]Daily Roster'!$V139</f>
        <v>qq</v>
      </c>
      <c r="W139" s="143" t="str">
        <f>'[6]Daily Roster'!$W139</f>
        <v>qq</v>
      </c>
      <c r="X139" s="143" t="str">
        <f>'[6]Daily Roster'!$X139</f>
        <v>qq</v>
      </c>
      <c r="Y139" s="143" t="str">
        <f>'[6]Daily Roster'!$Y139</f>
        <v>qq</v>
      </c>
      <c r="Z139" s="143" t="str">
        <f>'[6]Daily Roster'!$Z139</f>
        <v>qq</v>
      </c>
      <c r="AA139" s="143" t="str">
        <f>'[6]Daily Roster'!$AA139</f>
        <v>qq</v>
      </c>
      <c r="AB139" s="143" t="str">
        <f>'[6]Daily Roster'!$AB139</f>
        <v>qq</v>
      </c>
      <c r="AC139" s="143" t="str">
        <f>'[6]Daily Roster'!$AC139</f>
        <v>qq</v>
      </c>
      <c r="AD139" s="143" t="str">
        <f>'[6]Daily Roster'!$AD139</f>
        <v>qq</v>
      </c>
      <c r="AE139" s="143" t="str">
        <f>'[6]Daily Roster'!$AE139</f>
        <v>qq</v>
      </c>
      <c r="AF139" s="143" t="str">
        <f>'[6]Daily Roster'!$AF139</f>
        <v>qq</v>
      </c>
      <c r="AG139" s="143" t="str">
        <f>'[6]Daily Roster'!$AG139</f>
        <v>qq</v>
      </c>
      <c r="AH139" s="143" t="str">
        <f>'[6]Daily Roster'!$AH139</f>
        <v>qq</v>
      </c>
      <c r="AI139" s="143" t="str">
        <f>'[6]Daily Roster'!$AI139</f>
        <v>qq</v>
      </c>
      <c r="AJ139" s="241" t="str">
        <f>'[6]Daily Roster'!$AJ139</f>
        <v>qq</v>
      </c>
      <c r="AK139" s="241" t="str">
        <f>'[6]Daily Roster'!$AK139</f>
        <v>qq</v>
      </c>
      <c r="AL139" s="241" t="str">
        <f>'[6]Daily Roster'!$AL139</f>
        <v>qq</v>
      </c>
      <c r="AM139" s="240" t="str">
        <f>'[6]Daily Roster'!$AM139</f>
        <v>qq</v>
      </c>
      <c r="AN139" s="240" t="str">
        <f>'[6]Daily Roster'!$AN139</f>
        <v>qq</v>
      </c>
      <c r="AO139" s="240" t="str">
        <f>'[6]Daily Roster'!$AO139</f>
        <v>qq</v>
      </c>
      <c r="AP139" s="240" t="str">
        <f>'[6]Daily Roster'!$AP139</f>
        <v>qq</v>
      </c>
      <c r="AQ139" s="240" t="str">
        <f>'[6]Daily Roster'!$AQ139</f>
        <v>qq</v>
      </c>
      <c r="AR139" s="240" t="str">
        <f>'[6]Daily Roster'!$AR139</f>
        <v>qq</v>
      </c>
      <c r="AS139" s="240" t="str">
        <f>'[6]Daily Roster'!$AS139</f>
        <v>qq</v>
      </c>
      <c r="AT139" s="240" t="str">
        <f>'[6]Daily Roster'!$AT139</f>
        <v>qq</v>
      </c>
      <c r="AU139" s="240">
        <f>'[6]Daily Roster'!$AU139</f>
        <v>0</v>
      </c>
      <c r="AV139" s="240">
        <f>'[6]Daily Roster'!$AV139</f>
        <v>0</v>
      </c>
      <c r="AW139" s="240">
        <f>'[6]Daily Roster'!$AW139</f>
        <v>0</v>
      </c>
      <c r="AX139" s="240">
        <f>'[6]Daily Roster'!$AX139</f>
        <v>0</v>
      </c>
      <c r="AY139" s="240">
        <f>'[6]Daily Roster'!$AY139</f>
        <v>0</v>
      </c>
      <c r="AZ139" s="240">
        <f>'[6]Daily Roster'!$AZ139</f>
        <v>0</v>
      </c>
      <c r="BA139" s="240">
        <f>'[6]Daily Roster'!$BA139</f>
        <v>0</v>
      </c>
      <c r="BB139" s="240">
        <f>'[6]Daily Roster'!$BB139</f>
        <v>0</v>
      </c>
      <c r="BC139" s="240">
        <f>'[6]Daily Roster'!$BC139</f>
        <v>0</v>
      </c>
      <c r="BD139" s="240">
        <f>'[6]Daily Roster'!$BD139</f>
        <v>0</v>
      </c>
      <c r="BE139" s="240">
        <f>'[6]Daily Roster'!$BE139</f>
        <v>0</v>
      </c>
      <c r="BF139" s="240">
        <f>'[6]Daily Roster'!$BF139</f>
        <v>0</v>
      </c>
      <c r="BG139" s="240">
        <f>'[6]Daily Roster'!$BG139</f>
        <v>0</v>
      </c>
      <c r="BH139" s="240">
        <f>'[6]Daily Roster'!$BH139</f>
        <v>0</v>
      </c>
    </row>
    <row r="140" spans="1:60" s="5" customFormat="1" x14ac:dyDescent="0.3">
      <c r="A140" s="141">
        <v>43658</v>
      </c>
      <c r="B140" s="142" t="s">
        <v>5</v>
      </c>
      <c r="C140" s="143">
        <f>'[6]Daily Roster'!$C140</f>
        <v>0</v>
      </c>
      <c r="D140" s="143">
        <f>'[6]Daily Roster'!$D140</f>
        <v>0</v>
      </c>
      <c r="E140" s="143" t="str">
        <f>'[6]Daily Roster'!$E140</f>
        <v>D.Dunning</v>
      </c>
      <c r="F140" s="143" t="e">
        <f>'[6]Daily Roster'!$F140</f>
        <v>#N/A</v>
      </c>
      <c r="G140" s="143">
        <f>'[6]Daily Roster'!$G140</f>
        <v>0</v>
      </c>
      <c r="H140" s="143" t="e">
        <f>'[6]Daily Roster'!$H140</f>
        <v>#N/A</v>
      </c>
      <c r="I140" s="143" t="e">
        <f>'[6]Daily Roster'!$I140</f>
        <v>#N/A</v>
      </c>
      <c r="J140" s="143">
        <f>'[6]Daily Roster'!$J140</f>
        <v>0</v>
      </c>
      <c r="K140" s="143">
        <f>'[6]Daily Roster'!$K140</f>
        <v>0</v>
      </c>
      <c r="L140" s="143" t="e">
        <f>'[6]Daily Roster'!$L140</f>
        <v>#N/A</v>
      </c>
      <c r="M140" s="143">
        <f>'[6]Daily Roster'!$M140</f>
        <v>0</v>
      </c>
      <c r="N140" s="143">
        <f>'[6]Daily Roster'!$N140</f>
        <v>0</v>
      </c>
      <c r="O140" s="143">
        <f>'[6]Daily Roster'!$O140</f>
        <v>0</v>
      </c>
      <c r="P140" s="143" t="e">
        <f>'[6]Daily Roster'!$P140</f>
        <v>#N/A</v>
      </c>
      <c r="Q140" s="143">
        <f>'[6]Daily Roster'!$Q140</f>
        <v>0</v>
      </c>
      <c r="R140" s="143" t="str">
        <f>'[6]Daily Roster'!$R140</f>
        <v>qq</v>
      </c>
      <c r="S140" s="143" t="str">
        <f>'[6]Daily Roster'!$S140</f>
        <v>qq</v>
      </c>
      <c r="T140" s="143" t="str">
        <f>'[6]Daily Roster'!$T140</f>
        <v>qq</v>
      </c>
      <c r="U140" s="143" t="str">
        <f>'[6]Daily Roster'!$U140</f>
        <v>QQ</v>
      </c>
      <c r="V140" s="143" t="str">
        <f>'[6]Daily Roster'!$V140</f>
        <v>qq</v>
      </c>
      <c r="W140" s="143" t="str">
        <f>'[6]Daily Roster'!$W140</f>
        <v>qq</v>
      </c>
      <c r="X140" s="143" t="str">
        <f>'[6]Daily Roster'!$X140</f>
        <v>qq</v>
      </c>
      <c r="Y140" s="143" t="str">
        <f>'[6]Daily Roster'!$Y140</f>
        <v>qq</v>
      </c>
      <c r="Z140" s="143" t="str">
        <f>'[6]Daily Roster'!$Z140</f>
        <v>qq</v>
      </c>
      <c r="AA140" s="143" t="str">
        <f>'[6]Daily Roster'!$AA140</f>
        <v>qq</v>
      </c>
      <c r="AB140" s="143" t="str">
        <f>'[6]Daily Roster'!$AB140</f>
        <v>qq</v>
      </c>
      <c r="AC140" s="143" t="str">
        <f>'[6]Daily Roster'!$AC140</f>
        <v>qq</v>
      </c>
      <c r="AD140" s="143" t="str">
        <f>'[6]Daily Roster'!$AD140</f>
        <v>qq</v>
      </c>
      <c r="AE140" s="143" t="str">
        <f>'[6]Daily Roster'!$AE140</f>
        <v>qq</v>
      </c>
      <c r="AF140" s="143" t="str">
        <f>'[6]Daily Roster'!$AF140</f>
        <v>qq</v>
      </c>
      <c r="AG140" s="143" t="str">
        <f>'[6]Daily Roster'!$AG140</f>
        <v>qq</v>
      </c>
      <c r="AH140" s="143" t="str">
        <f>'[6]Daily Roster'!$AH140</f>
        <v>qq</v>
      </c>
      <c r="AI140" s="143" t="str">
        <f>'[6]Daily Roster'!$AI140</f>
        <v>qq</v>
      </c>
      <c r="AJ140" s="241" t="str">
        <f>'[6]Daily Roster'!$AJ140</f>
        <v>qq</v>
      </c>
      <c r="AK140" s="241" t="str">
        <f>'[6]Daily Roster'!$AK140</f>
        <v>qq</v>
      </c>
      <c r="AL140" s="241" t="str">
        <f>'[6]Daily Roster'!$AL140</f>
        <v>qq</v>
      </c>
      <c r="AM140" s="240" t="str">
        <f>'[6]Daily Roster'!$AM140</f>
        <v>qq</v>
      </c>
      <c r="AN140" s="240" t="str">
        <f>'[6]Daily Roster'!$AN140</f>
        <v>qq</v>
      </c>
      <c r="AO140" s="240" t="str">
        <f>'[6]Daily Roster'!$AO140</f>
        <v>qq</v>
      </c>
      <c r="AP140" s="240" t="str">
        <f>'[6]Daily Roster'!$AP140</f>
        <v>qq</v>
      </c>
      <c r="AQ140" s="240" t="str">
        <f>'[6]Daily Roster'!$AQ140</f>
        <v>qq</v>
      </c>
      <c r="AR140" s="240" t="str">
        <f>'[6]Daily Roster'!$AR140</f>
        <v>qq</v>
      </c>
      <c r="AS140" s="240" t="str">
        <f>'[6]Daily Roster'!$AS140</f>
        <v>qq</v>
      </c>
      <c r="AT140" s="240" t="str">
        <f>'[6]Daily Roster'!$AT140</f>
        <v>qq</v>
      </c>
      <c r="AU140" s="240">
        <f>'[6]Daily Roster'!$AU140</f>
        <v>0</v>
      </c>
      <c r="AV140" s="240" t="str">
        <f>'[6]Daily Roster'!$AV140</f>
        <v>Stav</v>
      </c>
      <c r="AW140" s="240">
        <f>'[6]Daily Roster'!$AW140</f>
        <v>0</v>
      </c>
      <c r="AX140" s="240">
        <f>'[6]Daily Roster'!$AX140</f>
        <v>0</v>
      </c>
      <c r="AY140" s="240">
        <f>'[6]Daily Roster'!$AY140</f>
        <v>0</v>
      </c>
      <c r="AZ140" s="240">
        <f>'[6]Daily Roster'!$AZ140</f>
        <v>0</v>
      </c>
      <c r="BA140" s="240">
        <f>'[6]Daily Roster'!$BA140</f>
        <v>0</v>
      </c>
      <c r="BB140" s="240">
        <f>'[6]Daily Roster'!$BB140</f>
        <v>0</v>
      </c>
      <c r="BC140" s="240">
        <f>'[6]Daily Roster'!$BC140</f>
        <v>0</v>
      </c>
      <c r="BD140" s="240">
        <f>'[6]Daily Roster'!$BD140</f>
        <v>0</v>
      </c>
      <c r="BE140" s="240">
        <f>'[6]Daily Roster'!$BE140</f>
        <v>0</v>
      </c>
      <c r="BF140" s="240">
        <f>'[6]Daily Roster'!$BF140</f>
        <v>0</v>
      </c>
      <c r="BG140" s="240">
        <f>'[6]Daily Roster'!$BG140</f>
        <v>0</v>
      </c>
      <c r="BH140" s="240">
        <f>'[6]Daily Roster'!$BH140</f>
        <v>0</v>
      </c>
    </row>
    <row r="141" spans="1:60" s="5" customFormat="1" x14ac:dyDescent="0.3">
      <c r="A141" s="141">
        <v>43661</v>
      </c>
      <c r="B141" s="142" t="s">
        <v>1</v>
      </c>
      <c r="C141" s="143">
        <f>'[6]Daily Roster'!$C141</f>
        <v>0</v>
      </c>
      <c r="D141" s="143" t="e">
        <f>'[6]Daily Roster'!$D141</f>
        <v>#N/A</v>
      </c>
      <c r="E141" s="143">
        <f>'[6]Daily Roster'!$E141</f>
        <v>0</v>
      </c>
      <c r="F141" s="143" t="e">
        <f>'[6]Daily Roster'!$F141</f>
        <v>#N/A</v>
      </c>
      <c r="G141" s="143">
        <f>'[6]Daily Roster'!$G141</f>
        <v>0</v>
      </c>
      <c r="H141" s="143" t="e">
        <f>'[6]Daily Roster'!$H141</f>
        <v>#N/A</v>
      </c>
      <c r="I141" s="143" t="e">
        <f>'[6]Daily Roster'!$I141</f>
        <v>#N/A</v>
      </c>
      <c r="J141" s="143">
        <f>'[6]Daily Roster'!$J141</f>
        <v>0</v>
      </c>
      <c r="K141" s="143">
        <f>'[6]Daily Roster'!$K141</f>
        <v>0</v>
      </c>
      <c r="L141" s="143" t="e">
        <f>'[6]Daily Roster'!$L141</f>
        <v>#N/A</v>
      </c>
      <c r="M141" s="143">
        <f>'[6]Daily Roster'!$M141</f>
        <v>0</v>
      </c>
      <c r="N141" s="143">
        <f>'[6]Daily Roster'!$N141</f>
        <v>0</v>
      </c>
      <c r="O141" s="143" t="str">
        <f>'[6]Daily Roster'!$O141</f>
        <v>qq</v>
      </c>
      <c r="P141" s="143" t="e">
        <f>'[6]Daily Roster'!$P141</f>
        <v>#N/A</v>
      </c>
      <c r="Q141" s="143" t="str">
        <f>'[6]Daily Roster'!$Q141</f>
        <v>Jonathan</v>
      </c>
      <c r="R141" s="143" t="str">
        <f>'[6]Daily Roster'!$R141</f>
        <v>qq</v>
      </c>
      <c r="S141" s="143" t="str">
        <f>'[6]Daily Roster'!$S141</f>
        <v>Ana</v>
      </c>
      <c r="T141" s="143" t="str">
        <f>'[6]Daily Roster'!$T141</f>
        <v>Thao</v>
      </c>
      <c r="U141" s="143" t="str">
        <f>'[6]Daily Roster'!$U141</f>
        <v>Lauren</v>
      </c>
      <c r="V141" s="143" t="str">
        <f>'[6]Daily Roster'!$V141</f>
        <v>qq</v>
      </c>
      <c r="W141" s="143" t="str">
        <f>'[6]Daily Roster'!$W141</f>
        <v>qq</v>
      </c>
      <c r="X141" s="143" t="str">
        <f>'[6]Daily Roster'!$X141</f>
        <v>qq</v>
      </c>
      <c r="Y141" s="143" t="str">
        <f>'[6]Daily Roster'!$Y141</f>
        <v>qq</v>
      </c>
      <c r="Z141" s="143" t="str">
        <f>'[6]Daily Roster'!$Z141</f>
        <v>qq</v>
      </c>
      <c r="AA141" s="143" t="str">
        <f>'[6]Daily Roster'!$AA141</f>
        <v>qq</v>
      </c>
      <c r="AB141" s="143" t="str">
        <f>'[6]Daily Roster'!$AB141</f>
        <v>qq</v>
      </c>
      <c r="AC141" s="143" t="str">
        <f>'[6]Daily Roster'!$AC141</f>
        <v>qq</v>
      </c>
      <c r="AD141" s="143" t="str">
        <f>'[6]Daily Roster'!$AD141</f>
        <v>qq</v>
      </c>
      <c r="AE141" s="143" t="str">
        <f>'[6]Daily Roster'!$AE141</f>
        <v>qq</v>
      </c>
      <c r="AF141" s="143" t="str">
        <f>'[6]Daily Roster'!$AF141</f>
        <v>qq</v>
      </c>
      <c r="AG141" s="143" t="str">
        <f>'[6]Daily Roster'!$AG141</f>
        <v>qq</v>
      </c>
      <c r="AH141" s="143" t="str">
        <f>'[6]Daily Roster'!$AH141</f>
        <v>qq</v>
      </c>
      <c r="AI141" s="143" t="str">
        <f>'[6]Daily Roster'!$AI141</f>
        <v>qq</v>
      </c>
      <c r="AJ141" s="241" t="str">
        <f>'[6]Daily Roster'!$AJ141</f>
        <v>qq</v>
      </c>
      <c r="AK141" s="241" t="str">
        <f>'[6]Daily Roster'!$AK141</f>
        <v>qq</v>
      </c>
      <c r="AL141" s="241" t="str">
        <f>'[6]Daily Roster'!$AL141</f>
        <v>qq</v>
      </c>
      <c r="AM141" s="240" t="str">
        <f>'[6]Daily Roster'!$AM141</f>
        <v>qq</v>
      </c>
      <c r="AN141" s="240" t="str">
        <f>'[6]Daily Roster'!$AN141</f>
        <v>qq</v>
      </c>
      <c r="AO141" s="240" t="str">
        <f>'[6]Daily Roster'!$AO141</f>
        <v>qq</v>
      </c>
      <c r="AP141" s="240" t="str">
        <f>'[6]Daily Roster'!$AP141</f>
        <v>qq</v>
      </c>
      <c r="AQ141" s="240" t="str">
        <f>'[6]Daily Roster'!$AQ141</f>
        <v>qq</v>
      </c>
      <c r="AR141" s="240" t="str">
        <f>'[6]Daily Roster'!$AR141</f>
        <v>qq</v>
      </c>
      <c r="AS141" s="240" t="str">
        <f>'[6]Daily Roster'!$AS141</f>
        <v>qq</v>
      </c>
      <c r="AT141" s="240" t="str">
        <f>'[6]Daily Roster'!$AT141</f>
        <v>qq</v>
      </c>
      <c r="AU141" s="240">
        <f>'[6]Daily Roster'!$AU141</f>
        <v>0</v>
      </c>
      <c r="AV141" s="240" t="str">
        <f>'[6]Daily Roster'!$AV141</f>
        <v>Stav</v>
      </c>
      <c r="AW141" s="240">
        <f>'[6]Daily Roster'!$AW141</f>
        <v>0</v>
      </c>
      <c r="AX141" s="240">
        <f>'[6]Daily Roster'!$AX141</f>
        <v>0</v>
      </c>
      <c r="AY141" s="240">
        <f>'[6]Daily Roster'!$AY141</f>
        <v>0</v>
      </c>
      <c r="AZ141" s="240">
        <f>'[6]Daily Roster'!$AZ141</f>
        <v>0</v>
      </c>
      <c r="BA141" s="240">
        <f>'[6]Daily Roster'!$BA141</f>
        <v>0</v>
      </c>
      <c r="BB141" s="240">
        <f>'[6]Daily Roster'!$BB141</f>
        <v>0</v>
      </c>
      <c r="BC141" s="240">
        <f>'[6]Daily Roster'!$BC141</f>
        <v>0</v>
      </c>
      <c r="BD141" s="240">
        <f>'[6]Daily Roster'!$BD141</f>
        <v>0</v>
      </c>
      <c r="BE141" s="240">
        <f>'[6]Daily Roster'!$BE141</f>
        <v>0</v>
      </c>
      <c r="BF141" s="240">
        <f>'[6]Daily Roster'!$BF141</f>
        <v>0</v>
      </c>
      <c r="BG141" s="240">
        <f>'[6]Daily Roster'!$BG141</f>
        <v>0</v>
      </c>
      <c r="BH141" s="240">
        <f>'[6]Daily Roster'!$BH141</f>
        <v>0</v>
      </c>
    </row>
    <row r="142" spans="1:60" s="5" customFormat="1" x14ac:dyDescent="0.3">
      <c r="A142" s="141">
        <v>43662</v>
      </c>
      <c r="B142" s="142" t="s">
        <v>2</v>
      </c>
      <c r="C142" s="143">
        <f>'[6]Daily Roster'!$C142</f>
        <v>0</v>
      </c>
      <c r="D142" s="143" t="e">
        <f>'[6]Daily Roster'!$D142</f>
        <v>#N/A</v>
      </c>
      <c r="E142" s="143" t="str">
        <f>'[6]Daily Roster'!$E142</f>
        <v>A.Alex</v>
      </c>
      <c r="F142" s="143" t="e">
        <f>'[6]Daily Roster'!$F142</f>
        <v>#N/A</v>
      </c>
      <c r="G142" s="143">
        <f>'[6]Daily Roster'!$G142</f>
        <v>0</v>
      </c>
      <c r="H142" s="143" t="e">
        <f>'[6]Daily Roster'!$H142</f>
        <v>#N/A</v>
      </c>
      <c r="I142" s="143" t="e">
        <f>'[6]Daily Roster'!$I142</f>
        <v>#N/A</v>
      </c>
      <c r="J142" s="143">
        <f>'[6]Daily Roster'!$J142</f>
        <v>0</v>
      </c>
      <c r="K142" s="143">
        <f>'[6]Daily Roster'!$K142</f>
        <v>0</v>
      </c>
      <c r="L142" s="143" t="e">
        <f>'[6]Daily Roster'!$L142</f>
        <v>#N/A</v>
      </c>
      <c r="M142" s="143">
        <f>'[6]Daily Roster'!$M142</f>
        <v>0</v>
      </c>
      <c r="N142" s="143">
        <f>'[6]Daily Roster'!$N142</f>
        <v>0</v>
      </c>
      <c r="O142" s="143" t="str">
        <f>'[6]Daily Roster'!$O142</f>
        <v>qq</v>
      </c>
      <c r="P142" s="143" t="e">
        <f>'[6]Daily Roster'!$P142</f>
        <v>#N/A</v>
      </c>
      <c r="Q142" s="143" t="str">
        <f>'[6]Daily Roster'!$Q142</f>
        <v>V.Le</v>
      </c>
      <c r="R142" s="143" t="str">
        <f>'[6]Daily Roster'!$R142</f>
        <v>qq</v>
      </c>
      <c r="S142" s="143" t="str">
        <f>'[6]Daily Roster'!$S142</f>
        <v>Edward</v>
      </c>
      <c r="T142" s="143" t="str">
        <f>'[6]Daily Roster'!$T142</f>
        <v>Tinh</v>
      </c>
      <c r="U142" s="143" t="str">
        <f>'[6]Daily Roster'!$U142</f>
        <v>QQ</v>
      </c>
      <c r="V142" s="143" t="str">
        <f>'[6]Daily Roster'!$V142</f>
        <v>Roshny</v>
      </c>
      <c r="W142" s="143" t="str">
        <f>'[6]Daily Roster'!$W142</f>
        <v>qq</v>
      </c>
      <c r="X142" s="143" t="str">
        <f>'[6]Daily Roster'!$X142</f>
        <v>qq</v>
      </c>
      <c r="Y142" s="143" t="str">
        <f>'[6]Daily Roster'!$Y142</f>
        <v>qq</v>
      </c>
      <c r="Z142" s="143" t="str">
        <f>'[6]Daily Roster'!$Z142</f>
        <v>qq</v>
      </c>
      <c r="AA142" s="143" t="str">
        <f>'[6]Daily Roster'!$AA142</f>
        <v>qq</v>
      </c>
      <c r="AB142" s="143" t="str">
        <f>'[6]Daily Roster'!$AB142</f>
        <v>qq</v>
      </c>
      <c r="AC142" s="143" t="str">
        <f>'[6]Daily Roster'!$AC142</f>
        <v>qq</v>
      </c>
      <c r="AD142" s="143" t="str">
        <f>'[6]Daily Roster'!$AD142</f>
        <v>qq</v>
      </c>
      <c r="AE142" s="143" t="str">
        <f>'[6]Daily Roster'!$AE142</f>
        <v>qq</v>
      </c>
      <c r="AF142" s="143" t="str">
        <f>'[6]Daily Roster'!$AF142</f>
        <v>qq</v>
      </c>
      <c r="AG142" s="143" t="str">
        <f>'[6]Daily Roster'!$AG142</f>
        <v>qq</v>
      </c>
      <c r="AH142" s="143" t="str">
        <f>'[6]Daily Roster'!$AH142</f>
        <v>qq</v>
      </c>
      <c r="AI142" s="143" t="str">
        <f>'[6]Daily Roster'!$AI142</f>
        <v>qq</v>
      </c>
      <c r="AJ142" s="241" t="str">
        <f>'[6]Daily Roster'!$AJ142</f>
        <v>qq</v>
      </c>
      <c r="AK142" s="241" t="str">
        <f>'[6]Daily Roster'!$AK142</f>
        <v>qq</v>
      </c>
      <c r="AL142" s="241" t="str">
        <f>'[6]Daily Roster'!$AL142</f>
        <v>qq</v>
      </c>
      <c r="AM142" s="240" t="str">
        <f>'[6]Daily Roster'!$AM142</f>
        <v>qq</v>
      </c>
      <c r="AN142" s="240" t="str">
        <f>'[6]Daily Roster'!$AN142</f>
        <v>qq</v>
      </c>
      <c r="AO142" s="240" t="str">
        <f>'[6]Daily Roster'!$AO142</f>
        <v>qq</v>
      </c>
      <c r="AP142" s="240" t="str">
        <f>'[6]Daily Roster'!$AP142</f>
        <v>qq</v>
      </c>
      <c r="AQ142" s="240" t="str">
        <f>'[6]Daily Roster'!$AQ142</f>
        <v>qq</v>
      </c>
      <c r="AR142" s="240" t="str">
        <f>'[6]Daily Roster'!$AR142</f>
        <v>qq</v>
      </c>
      <c r="AS142" s="240" t="str">
        <f>'[6]Daily Roster'!$AS142</f>
        <v>qq</v>
      </c>
      <c r="AT142" s="240" t="str">
        <f>'[6]Daily Roster'!$AT142</f>
        <v>qq</v>
      </c>
      <c r="AU142" s="240">
        <f>'[6]Daily Roster'!$AU142</f>
        <v>0</v>
      </c>
      <c r="AV142" s="240">
        <f>'[6]Daily Roster'!$AV142</f>
        <v>0</v>
      </c>
      <c r="AW142" s="240">
        <f>'[6]Daily Roster'!$AW142</f>
        <v>0</v>
      </c>
      <c r="AX142" s="240">
        <f>'[6]Daily Roster'!$AX142</f>
        <v>0</v>
      </c>
      <c r="AY142" s="240">
        <f>'[6]Daily Roster'!$AY142</f>
        <v>0</v>
      </c>
      <c r="AZ142" s="240">
        <f>'[6]Daily Roster'!$AZ142</f>
        <v>0</v>
      </c>
      <c r="BA142" s="240">
        <f>'[6]Daily Roster'!$BA142</f>
        <v>0</v>
      </c>
      <c r="BB142" s="240">
        <f>'[6]Daily Roster'!$BB142</f>
        <v>0</v>
      </c>
      <c r="BC142" s="240">
        <f>'[6]Daily Roster'!$BC142</f>
        <v>0</v>
      </c>
      <c r="BD142" s="240">
        <f>'[6]Daily Roster'!$BD142</f>
        <v>0</v>
      </c>
      <c r="BE142" s="240">
        <f>'[6]Daily Roster'!$BE142</f>
        <v>0</v>
      </c>
      <c r="BF142" s="240">
        <f>'[6]Daily Roster'!$BF142</f>
        <v>0</v>
      </c>
      <c r="BG142" s="240">
        <f>'[6]Daily Roster'!$BG142</f>
        <v>0</v>
      </c>
      <c r="BH142" s="240">
        <f>'[6]Daily Roster'!$BH142</f>
        <v>0</v>
      </c>
    </row>
    <row r="143" spans="1:60" s="5" customFormat="1" x14ac:dyDescent="0.3">
      <c r="A143" s="141">
        <v>43663</v>
      </c>
      <c r="B143" s="142" t="s">
        <v>3</v>
      </c>
      <c r="C143" s="143">
        <f>'[6]Daily Roster'!$C143</f>
        <v>0</v>
      </c>
      <c r="D143" s="143" t="e">
        <f>'[6]Daily Roster'!$D143</f>
        <v>#N/A</v>
      </c>
      <c r="E143" s="143">
        <f>'[6]Daily Roster'!$E143</f>
        <v>0</v>
      </c>
      <c r="F143" s="143" t="e">
        <f>'[6]Daily Roster'!$F143</f>
        <v>#N/A</v>
      </c>
      <c r="G143" s="143">
        <f>'[6]Daily Roster'!$G143</f>
        <v>0</v>
      </c>
      <c r="H143" s="143" t="e">
        <f>'[6]Daily Roster'!$H143</f>
        <v>#N/A</v>
      </c>
      <c r="I143" s="143" t="e">
        <f>'[6]Daily Roster'!$I143</f>
        <v>#N/A</v>
      </c>
      <c r="J143" s="143">
        <f>'[6]Daily Roster'!$J143</f>
        <v>0</v>
      </c>
      <c r="K143" s="143">
        <f>'[6]Daily Roster'!$K143</f>
        <v>0</v>
      </c>
      <c r="L143" s="143" t="e">
        <f>'[6]Daily Roster'!$L143</f>
        <v>#N/A</v>
      </c>
      <c r="M143" s="143">
        <f>'[6]Daily Roster'!$M143</f>
        <v>0</v>
      </c>
      <c r="N143" s="143">
        <f>'[6]Daily Roster'!$N143</f>
        <v>0</v>
      </c>
      <c r="O143" s="143" t="str">
        <f>'[6]Daily Roster'!$O143</f>
        <v>qq</v>
      </c>
      <c r="P143" s="143" t="e">
        <f>'[6]Daily Roster'!$P143</f>
        <v>#N/A</v>
      </c>
      <c r="Q143" s="143" t="str">
        <f>'[6]Daily Roster'!$Q143</f>
        <v>Thao</v>
      </c>
      <c r="R143" s="143" t="str">
        <f>'[6]Daily Roster'!$R143</f>
        <v>qq</v>
      </c>
      <c r="S143" s="143" t="str">
        <f>'[6]Daily Roster'!$S143</f>
        <v>qq</v>
      </c>
      <c r="T143" s="143" t="str">
        <f>'[6]Daily Roster'!$T143</f>
        <v>qq</v>
      </c>
      <c r="U143" s="143" t="str">
        <f>'[6]Daily Roster'!$U143</f>
        <v>QQ</v>
      </c>
      <c r="V143" s="143" t="str">
        <f>'[6]Daily Roster'!$V143</f>
        <v>qq</v>
      </c>
      <c r="W143" s="143" t="str">
        <f>'[6]Daily Roster'!$W143</f>
        <v>qq</v>
      </c>
      <c r="X143" s="143" t="str">
        <f>'[6]Daily Roster'!$X143</f>
        <v>qq</v>
      </c>
      <c r="Y143" s="143" t="str">
        <f>'[6]Daily Roster'!$Y143</f>
        <v>qq</v>
      </c>
      <c r="Z143" s="143" t="str">
        <f>'[6]Daily Roster'!$Z143</f>
        <v>qq</v>
      </c>
      <c r="AA143" s="143" t="str">
        <f>'[6]Daily Roster'!$AA143</f>
        <v>qq</v>
      </c>
      <c r="AB143" s="143" t="str">
        <f>'[6]Daily Roster'!$AB143</f>
        <v>qq</v>
      </c>
      <c r="AC143" s="143" t="str">
        <f>'[6]Daily Roster'!$AC143</f>
        <v>qq</v>
      </c>
      <c r="AD143" s="143" t="str">
        <f>'[6]Daily Roster'!$AD143</f>
        <v>qq</v>
      </c>
      <c r="AE143" s="143" t="str">
        <f>'[6]Daily Roster'!$AE143</f>
        <v>qq</v>
      </c>
      <c r="AF143" s="143" t="str">
        <f>'[6]Daily Roster'!$AF143</f>
        <v>qq</v>
      </c>
      <c r="AG143" s="143" t="str">
        <f>'[6]Daily Roster'!$AG143</f>
        <v>qq</v>
      </c>
      <c r="AH143" s="143" t="str">
        <f>'[6]Daily Roster'!$AH143</f>
        <v>qq</v>
      </c>
      <c r="AI143" s="143" t="str">
        <f>'[6]Daily Roster'!$AI143</f>
        <v>qq</v>
      </c>
      <c r="AJ143" s="241" t="str">
        <f>'[6]Daily Roster'!$AJ143</f>
        <v>qq</v>
      </c>
      <c r="AK143" s="241" t="str">
        <f>'[6]Daily Roster'!$AK143</f>
        <v>qq</v>
      </c>
      <c r="AL143" s="241" t="str">
        <f>'[6]Daily Roster'!$AL143</f>
        <v>qq</v>
      </c>
      <c r="AM143" s="240" t="str">
        <f>'[6]Daily Roster'!$AM143</f>
        <v>qq</v>
      </c>
      <c r="AN143" s="240" t="str">
        <f>'[6]Daily Roster'!$AN143</f>
        <v>qq</v>
      </c>
      <c r="AO143" s="240" t="str">
        <f>'[6]Daily Roster'!$AO143</f>
        <v>qq</v>
      </c>
      <c r="AP143" s="240" t="str">
        <f>'[6]Daily Roster'!$AP143</f>
        <v>qq</v>
      </c>
      <c r="AQ143" s="240" t="str">
        <f>'[6]Daily Roster'!$AQ143</f>
        <v>qq</v>
      </c>
      <c r="AR143" s="240" t="str">
        <f>'[6]Daily Roster'!$AR143</f>
        <v>qq</v>
      </c>
      <c r="AS143" s="240" t="str">
        <f>'[6]Daily Roster'!$AS143</f>
        <v>qq</v>
      </c>
      <c r="AT143" s="240" t="str">
        <f>'[6]Daily Roster'!$AT143</f>
        <v>qq</v>
      </c>
      <c r="AU143" s="240">
        <f>'[6]Daily Roster'!$AU143</f>
        <v>0</v>
      </c>
      <c r="AV143" s="240">
        <f>'[6]Daily Roster'!$AV143</f>
        <v>0</v>
      </c>
      <c r="AW143" s="240">
        <f>'[6]Daily Roster'!$AW143</f>
        <v>0</v>
      </c>
      <c r="AX143" s="240">
        <f>'[6]Daily Roster'!$AX143</f>
        <v>0</v>
      </c>
      <c r="AY143" s="240">
        <f>'[6]Daily Roster'!$AY143</f>
        <v>0</v>
      </c>
      <c r="AZ143" s="240">
        <f>'[6]Daily Roster'!$AZ143</f>
        <v>0</v>
      </c>
      <c r="BA143" s="240">
        <f>'[6]Daily Roster'!$BA143</f>
        <v>0</v>
      </c>
      <c r="BB143" s="240">
        <f>'[6]Daily Roster'!$BB143</f>
        <v>0</v>
      </c>
      <c r="BC143" s="240">
        <f>'[6]Daily Roster'!$BC143</f>
        <v>0</v>
      </c>
      <c r="BD143" s="240">
        <f>'[6]Daily Roster'!$BD143</f>
        <v>0</v>
      </c>
      <c r="BE143" s="240">
        <f>'[6]Daily Roster'!$BE143</f>
        <v>0</v>
      </c>
      <c r="BF143" s="240">
        <f>'[6]Daily Roster'!$BF143</f>
        <v>0</v>
      </c>
      <c r="BG143" s="240">
        <f>'[6]Daily Roster'!$BG143</f>
        <v>0</v>
      </c>
      <c r="BH143" s="240">
        <f>'[6]Daily Roster'!$BH143</f>
        <v>0</v>
      </c>
    </row>
    <row r="144" spans="1:60" s="5" customFormat="1" x14ac:dyDescent="0.3">
      <c r="A144" s="141">
        <v>43664</v>
      </c>
      <c r="B144" s="142" t="s">
        <v>4</v>
      </c>
      <c r="C144" s="143">
        <f>'[6]Daily Roster'!$C144</f>
        <v>0</v>
      </c>
      <c r="D144" s="143" t="e">
        <f>'[6]Daily Roster'!$D144</f>
        <v>#N/A</v>
      </c>
      <c r="E144" s="143" t="str">
        <f>'[6]Daily Roster'!$E144</f>
        <v>Janki</v>
      </c>
      <c r="F144" s="143" t="e">
        <f>'[6]Daily Roster'!$F144</f>
        <v>#N/A</v>
      </c>
      <c r="G144" s="143">
        <f>'[6]Daily Roster'!$G144</f>
        <v>0</v>
      </c>
      <c r="H144" s="143" t="e">
        <f>'[6]Daily Roster'!$H144</f>
        <v>#N/A</v>
      </c>
      <c r="I144" s="143" t="e">
        <f>'[6]Daily Roster'!$I144</f>
        <v>#N/A</v>
      </c>
      <c r="J144" s="143">
        <f>'[6]Daily Roster'!$J144</f>
        <v>0</v>
      </c>
      <c r="K144" s="143">
        <f>'[6]Daily Roster'!$K144</f>
        <v>0</v>
      </c>
      <c r="L144" s="143" t="e">
        <f>'[6]Daily Roster'!$L144</f>
        <v>#N/A</v>
      </c>
      <c r="M144" s="143">
        <f>'[6]Daily Roster'!$M144</f>
        <v>0</v>
      </c>
      <c r="N144" s="143">
        <f>'[6]Daily Roster'!$N144</f>
        <v>0</v>
      </c>
      <c r="O144" s="143">
        <f>'[6]Daily Roster'!$O144</f>
        <v>0</v>
      </c>
      <c r="P144" s="143" t="e">
        <f>'[6]Daily Roster'!$P144</f>
        <v>#N/A</v>
      </c>
      <c r="Q144" s="143" t="str">
        <f>'[6]Daily Roster'!$Q144</f>
        <v>qq</v>
      </c>
      <c r="R144" s="143" t="str">
        <f>'[6]Daily Roster'!$R144</f>
        <v>qq</v>
      </c>
      <c r="S144" s="143" t="str">
        <f>'[6]Daily Roster'!$S144</f>
        <v>qq</v>
      </c>
      <c r="T144" s="143" t="str">
        <f>'[6]Daily Roster'!$T144</f>
        <v>qq</v>
      </c>
      <c r="U144" s="143" t="str">
        <f>'[6]Daily Roster'!$U144</f>
        <v>QQ</v>
      </c>
      <c r="V144" s="143" t="str">
        <f>'[6]Daily Roster'!$V144</f>
        <v>qq</v>
      </c>
      <c r="W144" s="143" t="str">
        <f>'[6]Daily Roster'!$W144</f>
        <v>qq</v>
      </c>
      <c r="X144" s="143" t="str">
        <f>'[6]Daily Roster'!$X144</f>
        <v>qq</v>
      </c>
      <c r="Y144" s="143" t="str">
        <f>'[6]Daily Roster'!$Y144</f>
        <v>qq</v>
      </c>
      <c r="Z144" s="143" t="str">
        <f>'[6]Daily Roster'!$Z144</f>
        <v>qq</v>
      </c>
      <c r="AA144" s="143" t="str">
        <f>'[6]Daily Roster'!$AA144</f>
        <v>qq</v>
      </c>
      <c r="AB144" s="143" t="str">
        <f>'[6]Daily Roster'!$AB144</f>
        <v>qq</v>
      </c>
      <c r="AC144" s="143" t="str">
        <f>'[6]Daily Roster'!$AC144</f>
        <v>qq</v>
      </c>
      <c r="AD144" s="143" t="str">
        <f>'[6]Daily Roster'!$AD144</f>
        <v>qq</v>
      </c>
      <c r="AE144" s="143" t="str">
        <f>'[6]Daily Roster'!$AE144</f>
        <v>qq</v>
      </c>
      <c r="AF144" s="143" t="str">
        <f>'[6]Daily Roster'!$AF144</f>
        <v>qq</v>
      </c>
      <c r="AG144" s="143" t="str">
        <f>'[6]Daily Roster'!$AG144</f>
        <v>qq</v>
      </c>
      <c r="AH144" s="143" t="str">
        <f>'[6]Daily Roster'!$AH144</f>
        <v>qq</v>
      </c>
      <c r="AI144" s="143" t="str">
        <f>'[6]Daily Roster'!$AI144</f>
        <v>qq</v>
      </c>
      <c r="AJ144" s="241" t="str">
        <f>'[6]Daily Roster'!$AJ144</f>
        <v>qq</v>
      </c>
      <c r="AK144" s="241" t="str">
        <f>'[6]Daily Roster'!$AK144</f>
        <v>qq</v>
      </c>
      <c r="AL144" s="241" t="str">
        <f>'[6]Daily Roster'!$AL144</f>
        <v>qq</v>
      </c>
      <c r="AM144" s="240" t="str">
        <f>'[6]Daily Roster'!$AM144</f>
        <v>qq</v>
      </c>
      <c r="AN144" s="240" t="str">
        <f>'[6]Daily Roster'!$AN144</f>
        <v>qq</v>
      </c>
      <c r="AO144" s="240" t="str">
        <f>'[6]Daily Roster'!$AO144</f>
        <v>qq</v>
      </c>
      <c r="AP144" s="240" t="str">
        <f>'[6]Daily Roster'!$AP144</f>
        <v>qq</v>
      </c>
      <c r="AQ144" s="240" t="str">
        <f>'[6]Daily Roster'!$AQ144</f>
        <v>qq</v>
      </c>
      <c r="AR144" s="240" t="str">
        <f>'[6]Daily Roster'!$AR144</f>
        <v>qq</v>
      </c>
      <c r="AS144" s="240" t="str">
        <f>'[6]Daily Roster'!$AS144</f>
        <v>qq</v>
      </c>
      <c r="AT144" s="240" t="str">
        <f>'[6]Daily Roster'!$AT144</f>
        <v>qq</v>
      </c>
      <c r="AU144" s="240">
        <f>'[6]Daily Roster'!$AU144</f>
        <v>0</v>
      </c>
      <c r="AV144" s="240">
        <f>'[6]Daily Roster'!$AV144</f>
        <v>0</v>
      </c>
      <c r="AW144" s="240">
        <f>'[6]Daily Roster'!$AW144</f>
        <v>0</v>
      </c>
      <c r="AX144" s="240">
        <f>'[6]Daily Roster'!$AX144</f>
        <v>0</v>
      </c>
      <c r="AY144" s="240">
        <f>'[6]Daily Roster'!$AY144</f>
        <v>0</v>
      </c>
      <c r="AZ144" s="240">
        <f>'[6]Daily Roster'!$AZ144</f>
        <v>0</v>
      </c>
      <c r="BA144" s="240">
        <f>'[6]Daily Roster'!$BA144</f>
        <v>0</v>
      </c>
      <c r="BB144" s="240">
        <f>'[6]Daily Roster'!$BB144</f>
        <v>0</v>
      </c>
      <c r="BC144" s="240">
        <f>'[6]Daily Roster'!$BC144</f>
        <v>0</v>
      </c>
      <c r="BD144" s="240">
        <f>'[6]Daily Roster'!$BD144</f>
        <v>0</v>
      </c>
      <c r="BE144" s="240">
        <f>'[6]Daily Roster'!$BE144</f>
        <v>0</v>
      </c>
      <c r="BF144" s="240">
        <f>'[6]Daily Roster'!$BF144</f>
        <v>0</v>
      </c>
      <c r="BG144" s="240">
        <f>'[6]Daily Roster'!$BG144</f>
        <v>0</v>
      </c>
      <c r="BH144" s="240">
        <f>'[6]Daily Roster'!$BH144</f>
        <v>0</v>
      </c>
    </row>
    <row r="145" spans="1:60" s="5" customFormat="1" x14ac:dyDescent="0.3">
      <c r="A145" s="141">
        <v>43665</v>
      </c>
      <c r="B145" s="142" t="s">
        <v>5</v>
      </c>
      <c r="C145" s="143">
        <f>'[6]Daily Roster'!$C145</f>
        <v>0</v>
      </c>
      <c r="D145" s="143" t="e">
        <f>'[6]Daily Roster'!$D145</f>
        <v>#N/A</v>
      </c>
      <c r="E145" s="143" t="str">
        <f>'[6]Daily Roster'!$E145</f>
        <v>April</v>
      </c>
      <c r="F145" s="143" t="e">
        <f>'[6]Daily Roster'!$F145</f>
        <v>#N/A</v>
      </c>
      <c r="G145" s="143">
        <f>'[6]Daily Roster'!$G145</f>
        <v>0</v>
      </c>
      <c r="H145" s="143" t="e">
        <f>'[6]Daily Roster'!$H145</f>
        <v>#N/A</v>
      </c>
      <c r="I145" s="143" t="e">
        <f>'[6]Daily Roster'!$I145</f>
        <v>#N/A</v>
      </c>
      <c r="J145" s="143">
        <f>'[6]Daily Roster'!$J145</f>
        <v>0</v>
      </c>
      <c r="K145" s="143">
        <f>'[6]Daily Roster'!$K145</f>
        <v>0</v>
      </c>
      <c r="L145" s="143" t="e">
        <f>'[6]Daily Roster'!$L145</f>
        <v>#N/A</v>
      </c>
      <c r="M145" s="143">
        <f>'[6]Daily Roster'!$M145</f>
        <v>0</v>
      </c>
      <c r="N145" s="143">
        <f>'[6]Daily Roster'!$N145</f>
        <v>0</v>
      </c>
      <c r="O145" s="143">
        <f>'[6]Daily Roster'!$O145</f>
        <v>0</v>
      </c>
      <c r="P145" s="143" t="e">
        <f>'[6]Daily Roster'!$P145</f>
        <v>#N/A</v>
      </c>
      <c r="Q145" s="143" t="str">
        <f>'[6]Daily Roster'!$Q145</f>
        <v>Idile</v>
      </c>
      <c r="R145" s="143" t="str">
        <f>'[6]Daily Roster'!$R145</f>
        <v>qq</v>
      </c>
      <c r="S145" s="143" t="str">
        <f>'[6]Daily Roster'!$S145</f>
        <v>qq</v>
      </c>
      <c r="T145" s="143" t="str">
        <f>'[6]Daily Roster'!$T145</f>
        <v>qq</v>
      </c>
      <c r="U145" s="143" t="str">
        <f>'[6]Daily Roster'!$U145</f>
        <v>QQ</v>
      </c>
      <c r="V145" s="143" t="str">
        <f>'[6]Daily Roster'!$V145</f>
        <v>qq</v>
      </c>
      <c r="W145" s="143" t="str">
        <f>'[6]Daily Roster'!$W145</f>
        <v>qq</v>
      </c>
      <c r="X145" s="143" t="str">
        <f>'[6]Daily Roster'!$X145</f>
        <v>qq</v>
      </c>
      <c r="Y145" s="143" t="str">
        <f>'[6]Daily Roster'!$Y145</f>
        <v>qq</v>
      </c>
      <c r="Z145" s="143" t="str">
        <f>'[6]Daily Roster'!$Z145</f>
        <v>qq</v>
      </c>
      <c r="AA145" s="143" t="str">
        <f>'[6]Daily Roster'!$AA145</f>
        <v>qq</v>
      </c>
      <c r="AB145" s="143" t="str">
        <f>'[6]Daily Roster'!$AB145</f>
        <v>qq</v>
      </c>
      <c r="AC145" s="143" t="str">
        <f>'[6]Daily Roster'!$AC145</f>
        <v>qq</v>
      </c>
      <c r="AD145" s="143" t="str">
        <f>'[6]Daily Roster'!$AD145</f>
        <v>qq</v>
      </c>
      <c r="AE145" s="143" t="str">
        <f>'[6]Daily Roster'!$AE145</f>
        <v>qq</v>
      </c>
      <c r="AF145" s="143" t="str">
        <f>'[6]Daily Roster'!$AF145</f>
        <v>qq</v>
      </c>
      <c r="AG145" s="143" t="str">
        <f>'[6]Daily Roster'!$AG145</f>
        <v>qq</v>
      </c>
      <c r="AH145" s="143" t="str">
        <f>'[6]Daily Roster'!$AH145</f>
        <v>qq</v>
      </c>
      <c r="AI145" s="143" t="str">
        <f>'[6]Daily Roster'!$AI145</f>
        <v>qq</v>
      </c>
      <c r="AJ145" s="241" t="str">
        <f>'[6]Daily Roster'!$AJ145</f>
        <v>qq</v>
      </c>
      <c r="AK145" s="241" t="str">
        <f>'[6]Daily Roster'!$AK145</f>
        <v>qq</v>
      </c>
      <c r="AL145" s="241" t="str">
        <f>'[6]Daily Roster'!$AL145</f>
        <v>qq</v>
      </c>
      <c r="AM145" s="240" t="str">
        <f>'[6]Daily Roster'!$AM145</f>
        <v>qq</v>
      </c>
      <c r="AN145" s="240" t="str">
        <f>'[6]Daily Roster'!$AN145</f>
        <v>qq</v>
      </c>
      <c r="AO145" s="240" t="str">
        <f>'[6]Daily Roster'!$AO145</f>
        <v>qq</v>
      </c>
      <c r="AP145" s="240" t="str">
        <f>'[6]Daily Roster'!$AP145</f>
        <v>qq</v>
      </c>
      <c r="AQ145" s="240" t="str">
        <f>'[6]Daily Roster'!$AQ145</f>
        <v>qq</v>
      </c>
      <c r="AR145" s="240" t="str">
        <f>'[6]Daily Roster'!$AR145</f>
        <v>qq</v>
      </c>
      <c r="AS145" s="240" t="str">
        <f>'[6]Daily Roster'!$AS145</f>
        <v>qq</v>
      </c>
      <c r="AT145" s="240" t="str">
        <f>'[6]Daily Roster'!$AT145</f>
        <v>qq</v>
      </c>
      <c r="AU145" s="240">
        <f>'[6]Daily Roster'!$AU145</f>
        <v>0</v>
      </c>
      <c r="AV145" s="240" t="str">
        <f>'[6]Daily Roster'!$AV145</f>
        <v>Stav</v>
      </c>
      <c r="AW145" s="240">
        <f>'[6]Daily Roster'!$AW145</f>
        <v>0</v>
      </c>
      <c r="AX145" s="240">
        <f>'[6]Daily Roster'!$AX145</f>
        <v>0</v>
      </c>
      <c r="AY145" s="240">
        <f>'[6]Daily Roster'!$AY145</f>
        <v>0</v>
      </c>
      <c r="AZ145" s="240">
        <f>'[6]Daily Roster'!$AZ145</f>
        <v>0</v>
      </c>
      <c r="BA145" s="240">
        <f>'[6]Daily Roster'!$BA145</f>
        <v>0</v>
      </c>
      <c r="BB145" s="240">
        <f>'[6]Daily Roster'!$BB145</f>
        <v>0</v>
      </c>
      <c r="BC145" s="240">
        <f>'[6]Daily Roster'!$BC145</f>
        <v>0</v>
      </c>
      <c r="BD145" s="240">
        <f>'[6]Daily Roster'!$BD145</f>
        <v>0</v>
      </c>
      <c r="BE145" s="240">
        <f>'[6]Daily Roster'!$BE145</f>
        <v>0</v>
      </c>
      <c r="BF145" s="240">
        <f>'[6]Daily Roster'!$BF145</f>
        <v>0</v>
      </c>
      <c r="BG145" s="240">
        <f>'[6]Daily Roster'!$BG145</f>
        <v>0</v>
      </c>
      <c r="BH145" s="240">
        <f>'[6]Daily Roster'!$BH145</f>
        <v>0</v>
      </c>
    </row>
    <row r="146" spans="1:60" s="5" customFormat="1" x14ac:dyDescent="0.3">
      <c r="A146" s="141">
        <v>43668</v>
      </c>
      <c r="B146" s="142" t="s">
        <v>1</v>
      </c>
      <c r="C146" s="143">
        <f>'[6]Daily Roster'!$C146</f>
        <v>0</v>
      </c>
      <c r="D146" s="143" t="e">
        <f>'[6]Daily Roster'!$D146</f>
        <v>#N/A</v>
      </c>
      <c r="E146" s="143">
        <f>'[6]Daily Roster'!$E146</f>
        <v>0</v>
      </c>
      <c r="F146" s="143" t="e">
        <f>'[6]Daily Roster'!$F146</f>
        <v>#N/A</v>
      </c>
      <c r="G146" s="143">
        <f>'[6]Daily Roster'!$G146</f>
        <v>0</v>
      </c>
      <c r="H146" s="143" t="e">
        <f>'[6]Daily Roster'!$H146</f>
        <v>#N/A</v>
      </c>
      <c r="I146" s="143" t="e">
        <f>'[6]Daily Roster'!$I146</f>
        <v>#N/A</v>
      </c>
      <c r="J146" s="143">
        <f>'[6]Daily Roster'!$J146</f>
        <v>0</v>
      </c>
      <c r="K146" s="143">
        <f>'[6]Daily Roster'!$K146</f>
        <v>0</v>
      </c>
      <c r="L146" s="143" t="e">
        <f>'[6]Daily Roster'!$L146</f>
        <v>#N/A</v>
      </c>
      <c r="M146" s="143">
        <f>'[6]Daily Roster'!$M146</f>
        <v>0</v>
      </c>
      <c r="N146" s="143">
        <f>'[6]Daily Roster'!$N146</f>
        <v>0</v>
      </c>
      <c r="O146" s="143" t="str">
        <f>'[6]Daily Roster'!$O146</f>
        <v>qq</v>
      </c>
      <c r="P146" s="143" t="e">
        <f>'[6]Daily Roster'!$P146</f>
        <v>#N/A</v>
      </c>
      <c r="Q146" s="143" t="str">
        <f>'[6]Daily Roster'!$Q146</f>
        <v>All interns (study leave)</v>
      </c>
      <c r="R146" s="143" t="str">
        <f>'[6]Daily Roster'!$R146</f>
        <v>qq</v>
      </c>
      <c r="S146" s="143" t="str">
        <f>'[6]Daily Roster'!$S146</f>
        <v>V.Le</v>
      </c>
      <c r="T146" s="143" t="str">
        <f>'[6]Daily Roster'!$T146</f>
        <v>Jesslyn</v>
      </c>
      <c r="U146" s="143" t="str">
        <f>'[6]Daily Roster'!$U146</f>
        <v>Jonathan</v>
      </c>
      <c r="V146" s="143" t="str">
        <f>'[6]Daily Roster'!$V146</f>
        <v>qq</v>
      </c>
      <c r="W146" s="143" t="str">
        <f>'[6]Daily Roster'!$W146</f>
        <v>qq</v>
      </c>
      <c r="X146" s="143" t="str">
        <f>'[6]Daily Roster'!$X146</f>
        <v>qq</v>
      </c>
      <c r="Y146" s="143" t="str">
        <f>'[6]Daily Roster'!$Y146</f>
        <v>qq</v>
      </c>
      <c r="Z146" s="143" t="str">
        <f>'[6]Daily Roster'!$Z146</f>
        <v>qq</v>
      </c>
      <c r="AA146" s="143" t="str">
        <f>'[6]Daily Roster'!$AA146</f>
        <v>qq</v>
      </c>
      <c r="AB146" s="143" t="str">
        <f>'[6]Daily Roster'!$AB146</f>
        <v>qq</v>
      </c>
      <c r="AC146" s="143" t="str">
        <f>'[6]Daily Roster'!$AC146</f>
        <v>qq</v>
      </c>
      <c r="AD146" s="143" t="str">
        <f>'[6]Daily Roster'!$AD146</f>
        <v>qq</v>
      </c>
      <c r="AE146" s="143" t="str">
        <f>'[6]Daily Roster'!$AE146</f>
        <v>qq</v>
      </c>
      <c r="AF146" s="143" t="str">
        <f>'[6]Daily Roster'!$AF146</f>
        <v>qq</v>
      </c>
      <c r="AG146" s="143" t="str">
        <f>'[6]Daily Roster'!$AG146</f>
        <v>qq</v>
      </c>
      <c r="AH146" s="143" t="str">
        <f>'[6]Daily Roster'!$AH146</f>
        <v>qq</v>
      </c>
      <c r="AI146" s="143" t="str">
        <f>'[6]Daily Roster'!$AI146</f>
        <v>qq</v>
      </c>
      <c r="AJ146" s="241" t="str">
        <f>'[6]Daily Roster'!$AJ146</f>
        <v>qq</v>
      </c>
      <c r="AK146" s="241" t="str">
        <f>'[6]Daily Roster'!$AK146</f>
        <v>qq</v>
      </c>
      <c r="AL146" s="241" t="str">
        <f>'[6]Daily Roster'!$AL146</f>
        <v>qq</v>
      </c>
      <c r="AM146" s="240" t="str">
        <f>'[6]Daily Roster'!$AM146</f>
        <v>qq</v>
      </c>
      <c r="AN146" s="240" t="str">
        <f>'[6]Daily Roster'!$AN146</f>
        <v>qq</v>
      </c>
      <c r="AO146" s="240" t="str">
        <f>'[6]Daily Roster'!$AO146</f>
        <v>qq</v>
      </c>
      <c r="AP146" s="240" t="str">
        <f>'[6]Daily Roster'!$AP146</f>
        <v>qq</v>
      </c>
      <c r="AQ146" s="240" t="str">
        <f>'[6]Daily Roster'!$AQ146</f>
        <v>qq</v>
      </c>
      <c r="AR146" s="240" t="str">
        <f>'[6]Daily Roster'!$AR146</f>
        <v>qq</v>
      </c>
      <c r="AS146" s="240" t="str">
        <f>'[6]Daily Roster'!$AS146</f>
        <v>qq</v>
      </c>
      <c r="AT146" s="240" t="str">
        <f>'[6]Daily Roster'!$AT146</f>
        <v>qq</v>
      </c>
      <c r="AU146" s="240">
        <f>'[6]Daily Roster'!$AU146</f>
        <v>0</v>
      </c>
      <c r="AV146" s="240" t="str">
        <f>'[6]Daily Roster'!$AV146</f>
        <v>Stav</v>
      </c>
      <c r="AW146" s="240">
        <f>'[6]Daily Roster'!$AW146</f>
        <v>0</v>
      </c>
      <c r="AX146" s="240">
        <f>'[6]Daily Roster'!$AX146</f>
        <v>0</v>
      </c>
      <c r="AY146" s="240">
        <f>'[6]Daily Roster'!$AY146</f>
        <v>0</v>
      </c>
      <c r="AZ146" s="240">
        <f>'[6]Daily Roster'!$AZ146</f>
        <v>0</v>
      </c>
      <c r="BA146" s="240">
        <f>'[6]Daily Roster'!$BA146</f>
        <v>0</v>
      </c>
      <c r="BB146" s="240">
        <f>'[6]Daily Roster'!$BB146</f>
        <v>0</v>
      </c>
      <c r="BC146" s="240">
        <f>'[6]Daily Roster'!$BC146</f>
        <v>0</v>
      </c>
      <c r="BD146" s="240">
        <f>'[6]Daily Roster'!$BD146</f>
        <v>0</v>
      </c>
      <c r="BE146" s="240">
        <f>'[6]Daily Roster'!$BE146</f>
        <v>0</v>
      </c>
      <c r="BF146" s="240">
        <f>'[6]Daily Roster'!$BF146</f>
        <v>0</v>
      </c>
      <c r="BG146" s="240">
        <f>'[6]Daily Roster'!$BG146</f>
        <v>0</v>
      </c>
      <c r="BH146" s="240">
        <f>'[6]Daily Roster'!$BH146</f>
        <v>0</v>
      </c>
    </row>
    <row r="147" spans="1:60" s="5" customFormat="1" x14ac:dyDescent="0.3">
      <c r="A147" s="141">
        <v>43669</v>
      </c>
      <c r="B147" s="142" t="s">
        <v>2</v>
      </c>
      <c r="C147" s="143">
        <f>'[6]Daily Roster'!$C147</f>
        <v>0</v>
      </c>
      <c r="D147" s="143" t="e">
        <f>'[6]Daily Roster'!$D147</f>
        <v>#N/A</v>
      </c>
      <c r="E147" s="143">
        <f>'[6]Daily Roster'!$E147</f>
        <v>0</v>
      </c>
      <c r="F147" s="143" t="e">
        <f>'[6]Daily Roster'!$F147</f>
        <v>#N/A</v>
      </c>
      <c r="G147" s="143" t="str">
        <f>'[6]Daily Roster'!$G147</f>
        <v>`</v>
      </c>
      <c r="H147" s="143" t="e">
        <f>'[6]Daily Roster'!$H147</f>
        <v>#N/A</v>
      </c>
      <c r="I147" s="143" t="e">
        <f>'[6]Daily Roster'!$I147</f>
        <v>#N/A</v>
      </c>
      <c r="J147" s="143">
        <f>'[6]Daily Roster'!$J147</f>
        <v>0</v>
      </c>
      <c r="K147" s="143">
        <f>'[6]Daily Roster'!$K147</f>
        <v>0</v>
      </c>
      <c r="L147" s="143" t="e">
        <f>'[6]Daily Roster'!$L147</f>
        <v>#N/A</v>
      </c>
      <c r="M147" s="143">
        <f>'[6]Daily Roster'!$M147</f>
        <v>0</v>
      </c>
      <c r="N147" s="143">
        <f>'[6]Daily Roster'!$N147</f>
        <v>0</v>
      </c>
      <c r="O147" s="143" t="str">
        <f>'[6]Daily Roster'!$O147</f>
        <v>qq</v>
      </c>
      <c r="P147" s="143" t="e">
        <f>'[6]Daily Roster'!$P147</f>
        <v>#N/A</v>
      </c>
      <c r="Q147" s="143" t="str">
        <f>'[6]Daily Roster'!$Q147</f>
        <v>All interns (study leave)</v>
      </c>
      <c r="R147" s="143" t="str">
        <f>'[6]Daily Roster'!$R147</f>
        <v>qq</v>
      </c>
      <c r="S147" s="143" t="str">
        <f>'[6]Daily Roster'!$S147</f>
        <v>Idile</v>
      </c>
      <c r="T147" s="143" t="str">
        <f>'[6]Daily Roster'!$T147</f>
        <v>Nha</v>
      </c>
      <c r="U147" s="143" t="str">
        <f>'[6]Daily Roster'!$U147</f>
        <v>QQ</v>
      </c>
      <c r="V147" s="143" t="str">
        <f>'[6]Daily Roster'!$V147</f>
        <v>Lauren</v>
      </c>
      <c r="W147" s="143" t="str">
        <f>'[6]Daily Roster'!$W147</f>
        <v>qq</v>
      </c>
      <c r="X147" s="143" t="str">
        <f>'[6]Daily Roster'!$X147</f>
        <v>qq</v>
      </c>
      <c r="Y147" s="143" t="str">
        <f>'[6]Daily Roster'!$Y147</f>
        <v>qq</v>
      </c>
      <c r="Z147" s="143" t="str">
        <f>'[6]Daily Roster'!$Z147</f>
        <v>qq</v>
      </c>
      <c r="AA147" s="143" t="str">
        <f>'[6]Daily Roster'!$AA147</f>
        <v>qq</v>
      </c>
      <c r="AB147" s="143" t="str">
        <f>'[6]Daily Roster'!$AB147</f>
        <v>qq</v>
      </c>
      <c r="AC147" s="143" t="str">
        <f>'[6]Daily Roster'!$AC147</f>
        <v>qq</v>
      </c>
      <c r="AD147" s="143" t="str">
        <f>'[6]Daily Roster'!$AD147</f>
        <v>qq</v>
      </c>
      <c r="AE147" s="143" t="str">
        <f>'[6]Daily Roster'!$AE147</f>
        <v>qq</v>
      </c>
      <c r="AF147" s="143" t="str">
        <f>'[6]Daily Roster'!$AF147</f>
        <v>qq</v>
      </c>
      <c r="AG147" s="143" t="str">
        <f>'[6]Daily Roster'!$AG147</f>
        <v>qq</v>
      </c>
      <c r="AH147" s="143" t="str">
        <f>'[6]Daily Roster'!$AH147</f>
        <v>qq</v>
      </c>
      <c r="AI147" s="143" t="str">
        <f>'[6]Daily Roster'!$AI147</f>
        <v>qq</v>
      </c>
      <c r="AJ147" s="241" t="str">
        <f>'[6]Daily Roster'!$AJ147</f>
        <v>qq</v>
      </c>
      <c r="AK147" s="241" t="str">
        <f>'[6]Daily Roster'!$AK147</f>
        <v>qq</v>
      </c>
      <c r="AL147" s="241" t="str">
        <f>'[6]Daily Roster'!$AL147</f>
        <v>qq</v>
      </c>
      <c r="AM147" s="240" t="str">
        <f>'[6]Daily Roster'!$AM147</f>
        <v>qq</v>
      </c>
      <c r="AN147" s="240" t="str">
        <f>'[6]Daily Roster'!$AN147</f>
        <v>qq</v>
      </c>
      <c r="AO147" s="240" t="str">
        <f>'[6]Daily Roster'!$AO147</f>
        <v>qq</v>
      </c>
      <c r="AP147" s="240" t="str">
        <f>'[6]Daily Roster'!$AP147</f>
        <v>qq</v>
      </c>
      <c r="AQ147" s="240" t="str">
        <f>'[6]Daily Roster'!$AQ147</f>
        <v>qq</v>
      </c>
      <c r="AR147" s="240" t="str">
        <f>'[6]Daily Roster'!$AR147</f>
        <v>qq</v>
      </c>
      <c r="AS147" s="240" t="str">
        <f>'[6]Daily Roster'!$AS147</f>
        <v>qq</v>
      </c>
      <c r="AT147" s="240" t="str">
        <f>'[6]Daily Roster'!$AT147</f>
        <v>qq</v>
      </c>
      <c r="AU147" s="240">
        <f>'[6]Daily Roster'!$AU147</f>
        <v>0</v>
      </c>
      <c r="AV147" s="240">
        <f>'[6]Daily Roster'!$AV147</f>
        <v>0</v>
      </c>
      <c r="AW147" s="240">
        <f>'[6]Daily Roster'!$AW147</f>
        <v>0</v>
      </c>
      <c r="AX147" s="240">
        <f>'[6]Daily Roster'!$AX147</f>
        <v>0</v>
      </c>
      <c r="AY147" s="240">
        <f>'[6]Daily Roster'!$AY147</f>
        <v>0</v>
      </c>
      <c r="AZ147" s="240">
        <f>'[6]Daily Roster'!$AZ147</f>
        <v>0</v>
      </c>
      <c r="BA147" s="240">
        <f>'[6]Daily Roster'!$BA147</f>
        <v>0</v>
      </c>
      <c r="BB147" s="240">
        <f>'[6]Daily Roster'!$BB147</f>
        <v>0</v>
      </c>
      <c r="BC147" s="240">
        <f>'[6]Daily Roster'!$BC147</f>
        <v>0</v>
      </c>
      <c r="BD147" s="240">
        <f>'[6]Daily Roster'!$BD147</f>
        <v>0</v>
      </c>
      <c r="BE147" s="240">
        <f>'[6]Daily Roster'!$BE147</f>
        <v>0</v>
      </c>
      <c r="BF147" s="240">
        <f>'[6]Daily Roster'!$BF147</f>
        <v>0</v>
      </c>
      <c r="BG147" s="240">
        <f>'[6]Daily Roster'!$BG147</f>
        <v>0</v>
      </c>
      <c r="BH147" s="240">
        <f>'[6]Daily Roster'!$BH147</f>
        <v>0</v>
      </c>
    </row>
    <row r="148" spans="1:60" s="5" customFormat="1" x14ac:dyDescent="0.3">
      <c r="A148" s="141">
        <v>43670</v>
      </c>
      <c r="B148" s="142" t="s">
        <v>3</v>
      </c>
      <c r="C148" s="143">
        <f>'[6]Daily Roster'!$C148</f>
        <v>0</v>
      </c>
      <c r="D148" s="143" t="e">
        <f>'[6]Daily Roster'!$D148</f>
        <v>#N/A</v>
      </c>
      <c r="E148" s="143">
        <f>'[6]Daily Roster'!$E148</f>
        <v>0</v>
      </c>
      <c r="F148" s="143" t="e">
        <f>'[6]Daily Roster'!$F148</f>
        <v>#N/A</v>
      </c>
      <c r="G148" s="143">
        <f>'[6]Daily Roster'!$G148</f>
        <v>0</v>
      </c>
      <c r="H148" s="143" t="e">
        <f>'[6]Daily Roster'!$H148</f>
        <v>#N/A</v>
      </c>
      <c r="I148" s="143" t="e">
        <f>'[6]Daily Roster'!$I148</f>
        <v>#N/A</v>
      </c>
      <c r="J148" s="143">
        <f>'[6]Daily Roster'!$J148</f>
        <v>0</v>
      </c>
      <c r="K148" s="143">
        <f>'[6]Daily Roster'!$K148</f>
        <v>0</v>
      </c>
      <c r="L148" s="143" t="e">
        <f>'[6]Daily Roster'!$L148</f>
        <v>#N/A</v>
      </c>
      <c r="M148" s="143">
        <f>'[6]Daily Roster'!$M148</f>
        <v>0</v>
      </c>
      <c r="N148" s="143">
        <f>'[6]Daily Roster'!$N148</f>
        <v>0</v>
      </c>
      <c r="O148" s="143" t="str">
        <f>'[6]Daily Roster'!$O148</f>
        <v>qq</v>
      </c>
      <c r="P148" s="143" t="e">
        <f>'[6]Daily Roster'!$P148</f>
        <v>#N/A</v>
      </c>
      <c r="Q148" s="143" t="str">
        <f>'[6]Daily Roster'!$Q148</f>
        <v>Edward</v>
      </c>
      <c r="R148" s="143" t="str">
        <f>'[6]Daily Roster'!$R148</f>
        <v>qq</v>
      </c>
      <c r="S148" s="143" t="str">
        <f>'[6]Daily Roster'!$S148</f>
        <v>qq</v>
      </c>
      <c r="T148" s="143" t="str">
        <f>'[6]Daily Roster'!$T148</f>
        <v>qq</v>
      </c>
      <c r="U148" s="143" t="str">
        <f>'[6]Daily Roster'!$U148</f>
        <v>QQ</v>
      </c>
      <c r="V148" s="143" t="str">
        <f>'[6]Daily Roster'!$V148</f>
        <v>qq</v>
      </c>
      <c r="W148" s="143" t="str">
        <f>'[6]Daily Roster'!$W148</f>
        <v>qq</v>
      </c>
      <c r="X148" s="143" t="str">
        <f>'[6]Daily Roster'!$X148</f>
        <v>qq</v>
      </c>
      <c r="Y148" s="143" t="str">
        <f>'[6]Daily Roster'!$Y148</f>
        <v>qq</v>
      </c>
      <c r="Z148" s="143" t="str">
        <f>'[6]Daily Roster'!$Z148</f>
        <v>qq</v>
      </c>
      <c r="AA148" s="143" t="str">
        <f>'[6]Daily Roster'!$AA148</f>
        <v>qq</v>
      </c>
      <c r="AB148" s="143" t="str">
        <f>'[6]Daily Roster'!$AB148</f>
        <v>qq</v>
      </c>
      <c r="AC148" s="143" t="str">
        <f>'[6]Daily Roster'!$AC148</f>
        <v>qq</v>
      </c>
      <c r="AD148" s="143" t="str">
        <f>'[6]Daily Roster'!$AD148</f>
        <v>qq</v>
      </c>
      <c r="AE148" s="143" t="str">
        <f>'[6]Daily Roster'!$AE148</f>
        <v>qq</v>
      </c>
      <c r="AF148" s="143" t="str">
        <f>'[6]Daily Roster'!$AF148</f>
        <v>qq</v>
      </c>
      <c r="AG148" s="143" t="str">
        <f>'[6]Daily Roster'!$AG148</f>
        <v>qq</v>
      </c>
      <c r="AH148" s="143" t="str">
        <f>'[6]Daily Roster'!$AH148</f>
        <v>qq</v>
      </c>
      <c r="AI148" s="143" t="str">
        <f>'[6]Daily Roster'!$AI148</f>
        <v>qq</v>
      </c>
      <c r="AJ148" s="241" t="str">
        <f>'[6]Daily Roster'!$AJ148</f>
        <v>qq</v>
      </c>
      <c r="AK148" s="241" t="str">
        <f>'[6]Daily Roster'!$AK148</f>
        <v>qq</v>
      </c>
      <c r="AL148" s="241" t="str">
        <f>'[6]Daily Roster'!$AL148</f>
        <v>qq</v>
      </c>
      <c r="AM148" s="240" t="str">
        <f>'[6]Daily Roster'!$AM148</f>
        <v>qq</v>
      </c>
      <c r="AN148" s="240" t="str">
        <f>'[6]Daily Roster'!$AN148</f>
        <v>qq</v>
      </c>
      <c r="AO148" s="240" t="str">
        <f>'[6]Daily Roster'!$AO148</f>
        <v>qq</v>
      </c>
      <c r="AP148" s="240" t="str">
        <f>'[6]Daily Roster'!$AP148</f>
        <v>qq</v>
      </c>
      <c r="AQ148" s="240" t="str">
        <f>'[6]Daily Roster'!$AQ148</f>
        <v>qq</v>
      </c>
      <c r="AR148" s="240" t="str">
        <f>'[6]Daily Roster'!$AR148</f>
        <v>qq</v>
      </c>
      <c r="AS148" s="240" t="str">
        <f>'[6]Daily Roster'!$AS148</f>
        <v>qq</v>
      </c>
      <c r="AT148" s="240" t="str">
        <f>'[6]Daily Roster'!$AT148</f>
        <v>qq</v>
      </c>
      <c r="AU148" s="240">
        <f>'[6]Daily Roster'!$AU148</f>
        <v>0</v>
      </c>
      <c r="AV148" s="240">
        <f>'[6]Daily Roster'!$AV148</f>
        <v>0</v>
      </c>
      <c r="AW148" s="240">
        <f>'[6]Daily Roster'!$AW148</f>
        <v>0</v>
      </c>
      <c r="AX148" s="240">
        <f>'[6]Daily Roster'!$AX148</f>
        <v>0</v>
      </c>
      <c r="AY148" s="240">
        <f>'[6]Daily Roster'!$AY148</f>
        <v>0</v>
      </c>
      <c r="AZ148" s="240">
        <f>'[6]Daily Roster'!$AZ148</f>
        <v>0</v>
      </c>
      <c r="BA148" s="240">
        <f>'[6]Daily Roster'!$BA148</f>
        <v>0</v>
      </c>
      <c r="BB148" s="240">
        <f>'[6]Daily Roster'!$BB148</f>
        <v>0</v>
      </c>
      <c r="BC148" s="240">
        <f>'[6]Daily Roster'!$BC148</f>
        <v>0</v>
      </c>
      <c r="BD148" s="240">
        <f>'[6]Daily Roster'!$BD148</f>
        <v>0</v>
      </c>
      <c r="BE148" s="240">
        <f>'[6]Daily Roster'!$BE148</f>
        <v>0</v>
      </c>
      <c r="BF148" s="240">
        <f>'[6]Daily Roster'!$BF148</f>
        <v>0</v>
      </c>
      <c r="BG148" s="240">
        <f>'[6]Daily Roster'!$BG148</f>
        <v>0</v>
      </c>
      <c r="BH148" s="240">
        <f>'[6]Daily Roster'!$BH148</f>
        <v>0</v>
      </c>
    </row>
    <row r="149" spans="1:60" s="5" customFormat="1" x14ac:dyDescent="0.3">
      <c r="A149" s="141">
        <v>43671</v>
      </c>
      <c r="B149" s="142" t="s">
        <v>4</v>
      </c>
      <c r="C149" s="143">
        <f>'[6]Daily Roster'!$C149</f>
        <v>0</v>
      </c>
      <c r="D149" s="143" t="e">
        <f>'[6]Daily Roster'!$D149</f>
        <v>#N/A</v>
      </c>
      <c r="E149" s="143">
        <f>'[6]Daily Roster'!$E149</f>
        <v>0</v>
      </c>
      <c r="F149" s="143" t="e">
        <f>'[6]Daily Roster'!$F149</f>
        <v>#N/A</v>
      </c>
      <c r="G149" s="143">
        <f>'[6]Daily Roster'!$G149</f>
        <v>0</v>
      </c>
      <c r="H149" s="143" t="e">
        <f>'[6]Daily Roster'!$H149</f>
        <v>#N/A</v>
      </c>
      <c r="I149" s="143" t="e">
        <f>'[6]Daily Roster'!$I149</f>
        <v>#N/A</v>
      </c>
      <c r="J149" s="143">
        <f>'[6]Daily Roster'!$J149</f>
        <v>0</v>
      </c>
      <c r="K149" s="143">
        <f>'[6]Daily Roster'!$K149</f>
        <v>0</v>
      </c>
      <c r="L149" s="143" t="e">
        <f>'[6]Daily Roster'!$L149</f>
        <v>#N/A</v>
      </c>
      <c r="M149" s="143">
        <f>'[6]Daily Roster'!$M149</f>
        <v>0</v>
      </c>
      <c r="N149" s="143">
        <f>'[6]Daily Roster'!$N149</f>
        <v>0</v>
      </c>
      <c r="O149" s="143">
        <f>'[6]Daily Roster'!$O149</f>
        <v>0</v>
      </c>
      <c r="P149" s="143" t="e">
        <f>'[6]Daily Roster'!$P149</f>
        <v>#N/A</v>
      </c>
      <c r="Q149" s="143" t="str">
        <f>'[6]Daily Roster'!$Q149</f>
        <v>qq</v>
      </c>
      <c r="R149" s="143" t="str">
        <f>'[6]Daily Roster'!$R149</f>
        <v>qq</v>
      </c>
      <c r="S149" s="143" t="str">
        <f>'[6]Daily Roster'!$S149</f>
        <v>qq</v>
      </c>
      <c r="T149" s="143" t="str">
        <f>'[6]Daily Roster'!$T149</f>
        <v>qq</v>
      </c>
      <c r="U149" s="143" t="str">
        <f>'[6]Daily Roster'!$U149</f>
        <v>QQ</v>
      </c>
      <c r="V149" s="143" t="str">
        <f>'[6]Daily Roster'!$V149</f>
        <v>qq</v>
      </c>
      <c r="W149" s="143" t="str">
        <f>'[6]Daily Roster'!$W149</f>
        <v>qq</v>
      </c>
      <c r="X149" s="143" t="str">
        <f>'[6]Daily Roster'!$X149</f>
        <v>qq</v>
      </c>
      <c r="Y149" s="143" t="str">
        <f>'[6]Daily Roster'!$Y149</f>
        <v>qq</v>
      </c>
      <c r="Z149" s="143" t="str">
        <f>'[6]Daily Roster'!$Z149</f>
        <v>qq</v>
      </c>
      <c r="AA149" s="143" t="str">
        <f>'[6]Daily Roster'!$AA149</f>
        <v>qq</v>
      </c>
      <c r="AB149" s="143" t="str">
        <f>'[6]Daily Roster'!$AB149</f>
        <v>qq</v>
      </c>
      <c r="AC149" s="143" t="str">
        <f>'[6]Daily Roster'!$AC149</f>
        <v>qq</v>
      </c>
      <c r="AD149" s="143" t="str">
        <f>'[6]Daily Roster'!$AD149</f>
        <v>qq</v>
      </c>
      <c r="AE149" s="143" t="str">
        <f>'[6]Daily Roster'!$AE149</f>
        <v>qq</v>
      </c>
      <c r="AF149" s="143" t="str">
        <f>'[6]Daily Roster'!$AF149</f>
        <v>qq</v>
      </c>
      <c r="AG149" s="143" t="str">
        <f>'[6]Daily Roster'!$AG149</f>
        <v>qq</v>
      </c>
      <c r="AH149" s="143" t="str">
        <f>'[6]Daily Roster'!$AH149</f>
        <v>qq</v>
      </c>
      <c r="AI149" s="143" t="str">
        <f>'[6]Daily Roster'!$AI149</f>
        <v>qq</v>
      </c>
      <c r="AJ149" s="241" t="str">
        <f>'[6]Daily Roster'!$AJ149</f>
        <v>qq</v>
      </c>
      <c r="AK149" s="241" t="str">
        <f>'[6]Daily Roster'!$AK149</f>
        <v>qq</v>
      </c>
      <c r="AL149" s="241" t="str">
        <f>'[6]Daily Roster'!$AL149</f>
        <v>qq</v>
      </c>
      <c r="AM149" s="240" t="str">
        <f>'[6]Daily Roster'!$AM149</f>
        <v>qq</v>
      </c>
      <c r="AN149" s="240" t="str">
        <f>'[6]Daily Roster'!$AN149</f>
        <v>qq</v>
      </c>
      <c r="AO149" s="240" t="str">
        <f>'[6]Daily Roster'!$AO149</f>
        <v>qq</v>
      </c>
      <c r="AP149" s="240" t="str">
        <f>'[6]Daily Roster'!$AP149</f>
        <v>qq</v>
      </c>
      <c r="AQ149" s="240" t="str">
        <f>'[6]Daily Roster'!$AQ149</f>
        <v>qq</v>
      </c>
      <c r="AR149" s="240" t="str">
        <f>'[6]Daily Roster'!$AR149</f>
        <v>qq</v>
      </c>
      <c r="AS149" s="240" t="str">
        <f>'[6]Daily Roster'!$AS149</f>
        <v>qq</v>
      </c>
      <c r="AT149" s="240" t="str">
        <f>'[6]Daily Roster'!$AT149</f>
        <v>qq</v>
      </c>
      <c r="AU149" s="240">
        <f>'[6]Daily Roster'!$AU149</f>
        <v>0</v>
      </c>
      <c r="AV149" s="240">
        <f>'[6]Daily Roster'!$AV149</f>
        <v>0</v>
      </c>
      <c r="AW149" s="240">
        <f>'[6]Daily Roster'!$AW149</f>
        <v>0</v>
      </c>
      <c r="AX149" s="240">
        <f>'[6]Daily Roster'!$AX149</f>
        <v>0</v>
      </c>
      <c r="AY149" s="240">
        <f>'[6]Daily Roster'!$AY149</f>
        <v>0</v>
      </c>
      <c r="AZ149" s="240">
        <f>'[6]Daily Roster'!$AZ149</f>
        <v>0</v>
      </c>
      <c r="BA149" s="240">
        <f>'[6]Daily Roster'!$BA149</f>
        <v>0</v>
      </c>
      <c r="BB149" s="240">
        <f>'[6]Daily Roster'!$BB149</f>
        <v>0</v>
      </c>
      <c r="BC149" s="240">
        <f>'[6]Daily Roster'!$BC149</f>
        <v>0</v>
      </c>
      <c r="BD149" s="240">
        <f>'[6]Daily Roster'!$BD149</f>
        <v>0</v>
      </c>
      <c r="BE149" s="240">
        <f>'[6]Daily Roster'!$BE149</f>
        <v>0</v>
      </c>
      <c r="BF149" s="240">
        <f>'[6]Daily Roster'!$BF149</f>
        <v>0</v>
      </c>
      <c r="BG149" s="240">
        <f>'[6]Daily Roster'!$BG149</f>
        <v>0</v>
      </c>
      <c r="BH149" s="240">
        <f>'[6]Daily Roster'!$BH149</f>
        <v>0</v>
      </c>
    </row>
    <row r="150" spans="1:60" s="5" customFormat="1" x14ac:dyDescent="0.3">
      <c r="A150" s="141">
        <v>43672</v>
      </c>
      <c r="B150" s="142" t="s">
        <v>5</v>
      </c>
      <c r="C150" s="143">
        <f>'[6]Daily Roster'!$C150</f>
        <v>0</v>
      </c>
      <c r="D150" s="143" t="e">
        <f>'[6]Daily Roster'!$D150</f>
        <v>#N/A</v>
      </c>
      <c r="E150" s="143">
        <f>'[6]Daily Roster'!$E150</f>
        <v>0</v>
      </c>
      <c r="F150" s="143" t="e">
        <f>'[6]Daily Roster'!$F150</f>
        <v>#N/A</v>
      </c>
      <c r="G150" s="143">
        <f>'[6]Daily Roster'!$G150</f>
        <v>0</v>
      </c>
      <c r="H150" s="143" t="e">
        <f>'[6]Daily Roster'!$H150</f>
        <v>#N/A</v>
      </c>
      <c r="I150" s="143" t="e">
        <f>'[6]Daily Roster'!$I150</f>
        <v>#N/A</v>
      </c>
      <c r="J150" s="143">
        <f>'[6]Daily Roster'!$J150</f>
        <v>0</v>
      </c>
      <c r="K150" s="143">
        <f>'[6]Daily Roster'!$K150</f>
        <v>0</v>
      </c>
      <c r="L150" s="143" t="e">
        <f>'[6]Daily Roster'!$L150</f>
        <v>#N/A</v>
      </c>
      <c r="M150" s="143">
        <f>'[6]Daily Roster'!$M150</f>
        <v>0</v>
      </c>
      <c r="N150" s="143">
        <f>'[6]Daily Roster'!$N150</f>
        <v>0</v>
      </c>
      <c r="O150" s="143">
        <f>'[6]Daily Roster'!$O150</f>
        <v>0</v>
      </c>
      <c r="P150" s="143" t="e">
        <f>'[6]Daily Roster'!$P150</f>
        <v>#N/A</v>
      </c>
      <c r="Q150" s="143" t="str">
        <f>'[6]Daily Roster'!$Q150</f>
        <v>Jesslyn</v>
      </c>
      <c r="R150" s="143" t="str">
        <f>'[6]Daily Roster'!$R150</f>
        <v>Nha</v>
      </c>
      <c r="S150" s="143" t="str">
        <f>'[6]Daily Roster'!$S150</f>
        <v>qq</v>
      </c>
      <c r="T150" s="143" t="str">
        <f>'[6]Daily Roster'!$T150</f>
        <v>qq</v>
      </c>
      <c r="U150" s="143" t="str">
        <f>'[6]Daily Roster'!$U150</f>
        <v>QQ</v>
      </c>
      <c r="V150" s="143" t="str">
        <f>'[6]Daily Roster'!$V150</f>
        <v>qq</v>
      </c>
      <c r="W150" s="143" t="str">
        <f>'[6]Daily Roster'!$W150</f>
        <v>qq</v>
      </c>
      <c r="X150" s="143" t="str">
        <f>'[6]Daily Roster'!$X150</f>
        <v>qq</v>
      </c>
      <c r="Y150" s="143" t="str">
        <f>'[6]Daily Roster'!$Y150</f>
        <v>qq</v>
      </c>
      <c r="Z150" s="143" t="str">
        <f>'[6]Daily Roster'!$Z150</f>
        <v>qq</v>
      </c>
      <c r="AA150" s="143" t="str">
        <f>'[6]Daily Roster'!$AA150</f>
        <v>qq</v>
      </c>
      <c r="AB150" s="143" t="str">
        <f>'[6]Daily Roster'!$AB150</f>
        <v>qq</v>
      </c>
      <c r="AC150" s="143" t="str">
        <f>'[6]Daily Roster'!$AC150</f>
        <v>qq</v>
      </c>
      <c r="AD150" s="143" t="str">
        <f>'[6]Daily Roster'!$AD150</f>
        <v>qq</v>
      </c>
      <c r="AE150" s="143" t="str">
        <f>'[6]Daily Roster'!$AE150</f>
        <v>qq</v>
      </c>
      <c r="AF150" s="143" t="str">
        <f>'[6]Daily Roster'!$AF150</f>
        <v>qq</v>
      </c>
      <c r="AG150" s="143" t="str">
        <f>'[6]Daily Roster'!$AG150</f>
        <v>qq</v>
      </c>
      <c r="AH150" s="143" t="str">
        <f>'[6]Daily Roster'!$AH150</f>
        <v>qq</v>
      </c>
      <c r="AI150" s="143" t="str">
        <f>'[6]Daily Roster'!$AI150</f>
        <v>qq</v>
      </c>
      <c r="AJ150" s="241" t="str">
        <f>'[6]Daily Roster'!$AJ150</f>
        <v>qq</v>
      </c>
      <c r="AK150" s="241" t="str">
        <f>'[6]Daily Roster'!$AK150</f>
        <v>qq</v>
      </c>
      <c r="AL150" s="241" t="str">
        <f>'[6]Daily Roster'!$AL150</f>
        <v>qq</v>
      </c>
      <c r="AM150" s="240" t="str">
        <f>'[6]Daily Roster'!$AM150</f>
        <v>qq</v>
      </c>
      <c r="AN150" s="240" t="str">
        <f>'[6]Daily Roster'!$AN150</f>
        <v>qq</v>
      </c>
      <c r="AO150" s="240" t="str">
        <f>'[6]Daily Roster'!$AO150</f>
        <v>qq</v>
      </c>
      <c r="AP150" s="240" t="str">
        <f>'[6]Daily Roster'!$AP150</f>
        <v>qq</v>
      </c>
      <c r="AQ150" s="240" t="str">
        <f>'[6]Daily Roster'!$AQ150</f>
        <v>qq</v>
      </c>
      <c r="AR150" s="240" t="str">
        <f>'[6]Daily Roster'!$AR150</f>
        <v>qq</v>
      </c>
      <c r="AS150" s="240" t="str">
        <f>'[6]Daily Roster'!$AS150</f>
        <v>qq</v>
      </c>
      <c r="AT150" s="240" t="str">
        <f>'[6]Daily Roster'!$AT150</f>
        <v>qq</v>
      </c>
      <c r="AU150" s="240">
        <f>'[6]Daily Roster'!$AU150</f>
        <v>0</v>
      </c>
      <c r="AV150" s="240" t="str">
        <f>'[6]Daily Roster'!$AV150</f>
        <v>Stav</v>
      </c>
      <c r="AW150" s="240">
        <f>'[6]Daily Roster'!$AW150</f>
        <v>0</v>
      </c>
      <c r="AX150" s="240">
        <f>'[6]Daily Roster'!$AX150</f>
        <v>0</v>
      </c>
      <c r="AY150" s="240">
        <f>'[6]Daily Roster'!$AY150</f>
        <v>0</v>
      </c>
      <c r="AZ150" s="240">
        <f>'[6]Daily Roster'!$AZ150</f>
        <v>0</v>
      </c>
      <c r="BA150" s="240">
        <f>'[6]Daily Roster'!$BA150</f>
        <v>0</v>
      </c>
      <c r="BB150" s="240">
        <f>'[6]Daily Roster'!$BB150</f>
        <v>0</v>
      </c>
      <c r="BC150" s="240">
        <f>'[6]Daily Roster'!$BC150</f>
        <v>0</v>
      </c>
      <c r="BD150" s="240">
        <f>'[6]Daily Roster'!$BD150</f>
        <v>0</v>
      </c>
      <c r="BE150" s="240">
        <f>'[6]Daily Roster'!$BE150</f>
        <v>0</v>
      </c>
      <c r="BF150" s="240">
        <f>'[6]Daily Roster'!$BF150</f>
        <v>0</v>
      </c>
      <c r="BG150" s="240">
        <f>'[6]Daily Roster'!$BG150</f>
        <v>0</v>
      </c>
      <c r="BH150" s="240">
        <f>'[6]Daily Roster'!$BH150</f>
        <v>0</v>
      </c>
    </row>
    <row r="151" spans="1:60" s="5" customFormat="1" x14ac:dyDescent="0.3">
      <c r="A151" s="141">
        <v>43675</v>
      </c>
      <c r="B151" s="142" t="s">
        <v>1</v>
      </c>
      <c r="C151" s="143">
        <f>'[6]Daily Roster'!$C151</f>
        <v>0</v>
      </c>
      <c r="D151" s="143" t="e">
        <f>'[6]Daily Roster'!$D151</f>
        <v>#N/A</v>
      </c>
      <c r="E151" s="143">
        <f>'[6]Daily Roster'!$E151</f>
        <v>0</v>
      </c>
      <c r="F151" s="143" t="e">
        <f>'[6]Daily Roster'!$F151</f>
        <v>#N/A</v>
      </c>
      <c r="G151" s="143">
        <f>'[6]Daily Roster'!$G151</f>
        <v>0</v>
      </c>
      <c r="H151" s="143" t="e">
        <f>'[6]Daily Roster'!$H151</f>
        <v>#N/A</v>
      </c>
      <c r="I151" s="143" t="e">
        <f>'[6]Daily Roster'!$I151</f>
        <v>#N/A</v>
      </c>
      <c r="J151" s="143">
        <f>'[6]Daily Roster'!$J151</f>
        <v>0</v>
      </c>
      <c r="K151" s="143">
        <f>'[6]Daily Roster'!$K151</f>
        <v>0</v>
      </c>
      <c r="L151" s="143" t="e">
        <f>'[6]Daily Roster'!$L151</f>
        <v>#N/A</v>
      </c>
      <c r="M151" s="143">
        <f>'[6]Daily Roster'!$M151</f>
        <v>0</v>
      </c>
      <c r="N151" s="143">
        <f>'[6]Daily Roster'!$N151</f>
        <v>0</v>
      </c>
      <c r="O151" s="143" t="str">
        <f>'[6]Daily Roster'!$O151</f>
        <v>qq</v>
      </c>
      <c r="P151" s="143" t="e">
        <f>'[6]Daily Roster'!$P151</f>
        <v>#N/A</v>
      </c>
      <c r="Q151" s="143" t="str">
        <f>'[6]Daily Roster'!$Q151</f>
        <v>Tinh</v>
      </c>
      <c r="R151" s="143" t="str">
        <f>'[6]Daily Roster'!$R151</f>
        <v>qq</v>
      </c>
      <c r="S151" s="143" t="str">
        <f>'[6]Daily Roster'!$S151</f>
        <v>Thao</v>
      </c>
      <c r="T151" s="143" t="str">
        <f>'[6]Daily Roster'!$T151</f>
        <v>Jonathan</v>
      </c>
      <c r="U151" s="143" t="str">
        <f>'[6]Daily Roster'!$U151</f>
        <v>Roshny</v>
      </c>
      <c r="V151" s="143" t="str">
        <f>'[6]Daily Roster'!$V151</f>
        <v>qq</v>
      </c>
      <c r="W151" s="143" t="str">
        <f>'[6]Daily Roster'!$W151</f>
        <v>qq</v>
      </c>
      <c r="X151" s="143" t="str">
        <f>'[6]Daily Roster'!$X151</f>
        <v>qq</v>
      </c>
      <c r="Y151" s="143" t="str">
        <f>'[6]Daily Roster'!$Y151</f>
        <v>qq</v>
      </c>
      <c r="Z151" s="143" t="str">
        <f>'[6]Daily Roster'!$Z151</f>
        <v>qq</v>
      </c>
      <c r="AA151" s="143" t="str">
        <f>'[6]Daily Roster'!$AA151</f>
        <v>qq</v>
      </c>
      <c r="AB151" s="143" t="str">
        <f>'[6]Daily Roster'!$AB151</f>
        <v>qq</v>
      </c>
      <c r="AC151" s="143" t="str">
        <f>'[6]Daily Roster'!$AC151</f>
        <v>qq</v>
      </c>
      <c r="AD151" s="143" t="str">
        <f>'[6]Daily Roster'!$AD151</f>
        <v>qq</v>
      </c>
      <c r="AE151" s="143" t="str">
        <f>'[6]Daily Roster'!$AE151</f>
        <v>qq</v>
      </c>
      <c r="AF151" s="143" t="str">
        <f>'[6]Daily Roster'!$AF151</f>
        <v>qq</v>
      </c>
      <c r="AG151" s="143" t="str">
        <f>'[6]Daily Roster'!$AG151</f>
        <v>qq</v>
      </c>
      <c r="AH151" s="143" t="str">
        <f>'[6]Daily Roster'!$AH151</f>
        <v>qq</v>
      </c>
      <c r="AI151" s="143" t="str">
        <f>'[6]Daily Roster'!$AI151</f>
        <v>qq</v>
      </c>
      <c r="AJ151" s="241" t="str">
        <f>'[6]Daily Roster'!$AJ151</f>
        <v>qq</v>
      </c>
      <c r="AK151" s="241" t="str">
        <f>'[6]Daily Roster'!$AK151</f>
        <v>qq</v>
      </c>
      <c r="AL151" s="241" t="str">
        <f>'[6]Daily Roster'!$AL151</f>
        <v>qq</v>
      </c>
      <c r="AM151" s="240" t="str">
        <f>'[6]Daily Roster'!$AM151</f>
        <v>qq</v>
      </c>
      <c r="AN151" s="240" t="str">
        <f>'[6]Daily Roster'!$AN151</f>
        <v>qq</v>
      </c>
      <c r="AO151" s="240" t="str">
        <f>'[6]Daily Roster'!$AO151</f>
        <v>qq</v>
      </c>
      <c r="AP151" s="240" t="str">
        <f>'[6]Daily Roster'!$AP151</f>
        <v>qq</v>
      </c>
      <c r="AQ151" s="240" t="str">
        <f>'[6]Daily Roster'!$AQ151</f>
        <v>qq</v>
      </c>
      <c r="AR151" s="240" t="str">
        <f>'[6]Daily Roster'!$AR151</f>
        <v>qq</v>
      </c>
      <c r="AS151" s="240" t="str">
        <f>'[6]Daily Roster'!$AS151</f>
        <v>qq</v>
      </c>
      <c r="AT151" s="240" t="str">
        <f>'[6]Daily Roster'!$AT151</f>
        <v>qq</v>
      </c>
      <c r="AU151" s="240">
        <f>'[6]Daily Roster'!$AU151</f>
        <v>0</v>
      </c>
      <c r="AV151" s="240" t="str">
        <f>'[6]Daily Roster'!$AV151</f>
        <v>Stav</v>
      </c>
      <c r="AW151" s="240">
        <f>'[6]Daily Roster'!$AW151</f>
        <v>0</v>
      </c>
      <c r="AX151" s="240">
        <f>'[6]Daily Roster'!$AX151</f>
        <v>0</v>
      </c>
      <c r="AY151" s="240">
        <f>'[6]Daily Roster'!$AY151</f>
        <v>0</v>
      </c>
      <c r="AZ151" s="240">
        <f>'[6]Daily Roster'!$AZ151</f>
        <v>0</v>
      </c>
      <c r="BA151" s="240">
        <f>'[6]Daily Roster'!$BA151</f>
        <v>0</v>
      </c>
      <c r="BB151" s="240">
        <f>'[6]Daily Roster'!$BB151</f>
        <v>0</v>
      </c>
      <c r="BC151" s="240">
        <f>'[6]Daily Roster'!$BC151</f>
        <v>0</v>
      </c>
      <c r="BD151" s="240">
        <f>'[6]Daily Roster'!$BD151</f>
        <v>0</v>
      </c>
      <c r="BE151" s="240">
        <f>'[6]Daily Roster'!$BE151</f>
        <v>0</v>
      </c>
      <c r="BF151" s="240">
        <f>'[6]Daily Roster'!$BF151</f>
        <v>0</v>
      </c>
      <c r="BG151" s="240">
        <f>'[6]Daily Roster'!$BG151</f>
        <v>0</v>
      </c>
      <c r="BH151" s="240">
        <f>'[6]Daily Roster'!$BH151</f>
        <v>0</v>
      </c>
    </row>
    <row r="152" spans="1:60" s="5" customFormat="1" x14ac:dyDescent="0.3">
      <c r="A152" s="141">
        <v>43676</v>
      </c>
      <c r="B152" s="142" t="s">
        <v>2</v>
      </c>
      <c r="C152" s="143">
        <f>'[6]Daily Roster'!$C152</f>
        <v>0</v>
      </c>
      <c r="D152" s="143" t="e">
        <f>'[6]Daily Roster'!$D152</f>
        <v>#N/A</v>
      </c>
      <c r="E152" s="143">
        <f>'[6]Daily Roster'!$E152</f>
        <v>0</v>
      </c>
      <c r="F152" s="143" t="e">
        <f>'[6]Daily Roster'!$F152</f>
        <v>#N/A</v>
      </c>
      <c r="G152" s="143">
        <f>'[6]Daily Roster'!$G152</f>
        <v>0</v>
      </c>
      <c r="H152" s="143" t="e">
        <f>'[6]Daily Roster'!$H152</f>
        <v>#N/A</v>
      </c>
      <c r="I152" s="143" t="e">
        <f>'[6]Daily Roster'!$I152</f>
        <v>#N/A</v>
      </c>
      <c r="J152" s="143">
        <f>'[6]Daily Roster'!$J152</f>
        <v>0</v>
      </c>
      <c r="K152" s="143">
        <f>'[6]Daily Roster'!$K152</f>
        <v>0</v>
      </c>
      <c r="L152" s="143" t="e">
        <f>'[6]Daily Roster'!$L152</f>
        <v>#N/A</v>
      </c>
      <c r="M152" s="143">
        <f>'[6]Daily Roster'!$M152</f>
        <v>0</v>
      </c>
      <c r="N152" s="143">
        <f>'[6]Daily Roster'!$N152</f>
        <v>0</v>
      </c>
      <c r="O152" s="143" t="str">
        <f>'[6]Daily Roster'!$O152</f>
        <v>qq</v>
      </c>
      <c r="P152" s="143" t="e">
        <f>'[6]Daily Roster'!$P152</f>
        <v>#N/A</v>
      </c>
      <c r="Q152" s="143" t="str">
        <f>'[6]Daily Roster'!$Q152</f>
        <v>Lauren</v>
      </c>
      <c r="R152" s="143" t="str">
        <f>'[6]Daily Roster'!$R152</f>
        <v>qq</v>
      </c>
      <c r="S152" s="143" t="str">
        <f>'[6]Daily Roster'!$S152</f>
        <v>Ana</v>
      </c>
      <c r="T152" s="143" t="str">
        <f>'[6]Daily Roster'!$T152</f>
        <v>Tinh</v>
      </c>
      <c r="U152" s="143" t="str">
        <f>'[6]Daily Roster'!$U152</f>
        <v>QQ</v>
      </c>
      <c r="V152" s="143" t="str">
        <f>'[6]Daily Roster'!$V152</f>
        <v>V.Le</v>
      </c>
      <c r="W152" s="143" t="str">
        <f>'[6]Daily Roster'!$W152</f>
        <v>qq</v>
      </c>
      <c r="X152" s="143" t="str">
        <f>'[6]Daily Roster'!$X152</f>
        <v>qq</v>
      </c>
      <c r="Y152" s="143" t="str">
        <f>'[6]Daily Roster'!$Y152</f>
        <v>qq</v>
      </c>
      <c r="Z152" s="143" t="str">
        <f>'[6]Daily Roster'!$Z152</f>
        <v>qq</v>
      </c>
      <c r="AA152" s="143" t="str">
        <f>'[6]Daily Roster'!$AA152</f>
        <v>qq</v>
      </c>
      <c r="AB152" s="143" t="str">
        <f>'[6]Daily Roster'!$AB152</f>
        <v>qq</v>
      </c>
      <c r="AC152" s="143" t="str">
        <f>'[6]Daily Roster'!$AC152</f>
        <v>qq</v>
      </c>
      <c r="AD152" s="143" t="str">
        <f>'[6]Daily Roster'!$AD152</f>
        <v>qq</v>
      </c>
      <c r="AE152" s="143" t="str">
        <f>'[6]Daily Roster'!$AE152</f>
        <v>qq</v>
      </c>
      <c r="AF152" s="143" t="str">
        <f>'[6]Daily Roster'!$AF152</f>
        <v>qq</v>
      </c>
      <c r="AG152" s="143" t="str">
        <f>'[6]Daily Roster'!$AG152</f>
        <v>qq</v>
      </c>
      <c r="AH152" s="143" t="str">
        <f>'[6]Daily Roster'!$AH152</f>
        <v>qq</v>
      </c>
      <c r="AI152" s="143" t="str">
        <f>'[6]Daily Roster'!$AI152</f>
        <v>qq</v>
      </c>
      <c r="AJ152" s="241" t="str">
        <f>'[6]Daily Roster'!$AJ152</f>
        <v>qq</v>
      </c>
      <c r="AK152" s="241" t="str">
        <f>'[6]Daily Roster'!$AK152</f>
        <v>qq</v>
      </c>
      <c r="AL152" s="241" t="str">
        <f>'[6]Daily Roster'!$AL152</f>
        <v>qq</v>
      </c>
      <c r="AM152" s="240" t="str">
        <f>'[6]Daily Roster'!$AM152</f>
        <v>qq</v>
      </c>
      <c r="AN152" s="240" t="str">
        <f>'[6]Daily Roster'!$AN152</f>
        <v>qq</v>
      </c>
      <c r="AO152" s="240" t="str">
        <f>'[6]Daily Roster'!$AO152</f>
        <v>qq</v>
      </c>
      <c r="AP152" s="240" t="str">
        <f>'[6]Daily Roster'!$AP152</f>
        <v>qq</v>
      </c>
      <c r="AQ152" s="240" t="str">
        <f>'[6]Daily Roster'!$AQ152</f>
        <v>qq</v>
      </c>
      <c r="AR152" s="240" t="str">
        <f>'[6]Daily Roster'!$AR152</f>
        <v>qq</v>
      </c>
      <c r="AS152" s="240" t="str">
        <f>'[6]Daily Roster'!$AS152</f>
        <v>qq</v>
      </c>
      <c r="AT152" s="240" t="str">
        <f>'[6]Daily Roster'!$AT152</f>
        <v>qq</v>
      </c>
      <c r="AU152" s="240">
        <f>'[6]Daily Roster'!$AU152</f>
        <v>0</v>
      </c>
      <c r="AV152" s="240">
        <f>'[6]Daily Roster'!$AV152</f>
        <v>0</v>
      </c>
      <c r="AW152" s="240">
        <f>'[6]Daily Roster'!$AW152</f>
        <v>0</v>
      </c>
      <c r="AX152" s="240">
        <f>'[6]Daily Roster'!$AX152</f>
        <v>0</v>
      </c>
      <c r="AY152" s="240">
        <f>'[6]Daily Roster'!$AY152</f>
        <v>0</v>
      </c>
      <c r="AZ152" s="240">
        <f>'[6]Daily Roster'!$AZ152</f>
        <v>0</v>
      </c>
      <c r="BA152" s="240">
        <f>'[6]Daily Roster'!$BA152</f>
        <v>0</v>
      </c>
      <c r="BB152" s="240">
        <f>'[6]Daily Roster'!$BB152</f>
        <v>0</v>
      </c>
      <c r="BC152" s="240">
        <f>'[6]Daily Roster'!$BC152</f>
        <v>0</v>
      </c>
      <c r="BD152" s="240">
        <f>'[6]Daily Roster'!$BD152</f>
        <v>0</v>
      </c>
      <c r="BE152" s="240">
        <f>'[6]Daily Roster'!$BE152</f>
        <v>0</v>
      </c>
      <c r="BF152" s="240">
        <f>'[6]Daily Roster'!$BF152</f>
        <v>0</v>
      </c>
      <c r="BG152" s="240">
        <f>'[6]Daily Roster'!$BG152</f>
        <v>0</v>
      </c>
      <c r="BH152" s="240">
        <f>'[6]Daily Roster'!$BH152</f>
        <v>0</v>
      </c>
    </row>
    <row r="153" spans="1:60" s="5" customFormat="1" x14ac:dyDescent="0.3">
      <c r="A153" s="141">
        <v>43677</v>
      </c>
      <c r="B153" s="142" t="s">
        <v>3</v>
      </c>
      <c r="C153" s="143">
        <f>'[6]Daily Roster'!$C153</f>
        <v>0</v>
      </c>
      <c r="D153" s="143" t="e">
        <f>'[6]Daily Roster'!$D153</f>
        <v>#N/A</v>
      </c>
      <c r="E153" s="143">
        <f>'[6]Daily Roster'!$E153</f>
        <v>0</v>
      </c>
      <c r="F153" s="143" t="e">
        <f>'[6]Daily Roster'!$F153</f>
        <v>#N/A</v>
      </c>
      <c r="G153" s="143">
        <f>'[6]Daily Roster'!$G153</f>
        <v>0</v>
      </c>
      <c r="H153" s="143" t="e">
        <f>'[6]Daily Roster'!$H153</f>
        <v>#N/A</v>
      </c>
      <c r="I153" s="143" t="e">
        <f>'[6]Daily Roster'!$I153</f>
        <v>#N/A</v>
      </c>
      <c r="J153" s="143">
        <f>'[6]Daily Roster'!$J153</f>
        <v>0</v>
      </c>
      <c r="K153" s="143">
        <f>'[6]Daily Roster'!$K153</f>
        <v>0</v>
      </c>
      <c r="L153" s="143" t="e">
        <f>'[6]Daily Roster'!$L153</f>
        <v>#N/A</v>
      </c>
      <c r="M153" s="143">
        <f>'[6]Daily Roster'!$M153</f>
        <v>0</v>
      </c>
      <c r="N153" s="143">
        <f>'[6]Daily Roster'!$N153</f>
        <v>0</v>
      </c>
      <c r="O153" s="143" t="str">
        <f>'[6]Daily Roster'!$O153</f>
        <v>qq</v>
      </c>
      <c r="P153" s="143" t="e">
        <f>'[6]Daily Roster'!$P153</f>
        <v>#N/A</v>
      </c>
      <c r="Q153" s="143" t="str">
        <f>'[6]Daily Roster'!$Q153</f>
        <v>Ana</v>
      </c>
      <c r="R153" s="143" t="str">
        <f>'[6]Daily Roster'!$R153</f>
        <v>qq</v>
      </c>
      <c r="S153" s="143" t="str">
        <f>'[6]Daily Roster'!$S153</f>
        <v>qq</v>
      </c>
      <c r="T153" s="143" t="str">
        <f>'[6]Daily Roster'!$T153</f>
        <v>qq</v>
      </c>
      <c r="U153" s="143" t="str">
        <f>'[6]Daily Roster'!$U153</f>
        <v>QQ</v>
      </c>
      <c r="V153" s="143" t="str">
        <f>'[6]Daily Roster'!$V153</f>
        <v>qq</v>
      </c>
      <c r="W153" s="143" t="str">
        <f>'[6]Daily Roster'!$W153</f>
        <v>qq</v>
      </c>
      <c r="X153" s="143" t="str">
        <f>'[6]Daily Roster'!$X153</f>
        <v>qq</v>
      </c>
      <c r="Y153" s="143" t="str">
        <f>'[6]Daily Roster'!$Y153</f>
        <v>qq</v>
      </c>
      <c r="Z153" s="143" t="str">
        <f>'[6]Daily Roster'!$Z153</f>
        <v>qq</v>
      </c>
      <c r="AA153" s="143" t="str">
        <f>'[6]Daily Roster'!$AA153</f>
        <v>qq</v>
      </c>
      <c r="AB153" s="143" t="str">
        <f>'[6]Daily Roster'!$AB153</f>
        <v>qq</v>
      </c>
      <c r="AC153" s="143" t="str">
        <f>'[6]Daily Roster'!$AC153</f>
        <v>qq</v>
      </c>
      <c r="AD153" s="143" t="str">
        <f>'[6]Daily Roster'!$AD153</f>
        <v>qq</v>
      </c>
      <c r="AE153" s="143" t="str">
        <f>'[6]Daily Roster'!$AE153</f>
        <v>qq</v>
      </c>
      <c r="AF153" s="143" t="str">
        <f>'[6]Daily Roster'!$AF153</f>
        <v>qq</v>
      </c>
      <c r="AG153" s="143" t="str">
        <f>'[6]Daily Roster'!$AG153</f>
        <v>qq</v>
      </c>
      <c r="AH153" s="143" t="str">
        <f>'[6]Daily Roster'!$AH153</f>
        <v>qq</v>
      </c>
      <c r="AI153" s="143" t="str">
        <f>'[6]Daily Roster'!$AI153</f>
        <v>qq</v>
      </c>
      <c r="AJ153" s="241" t="str">
        <f>'[6]Daily Roster'!$AJ153</f>
        <v>qq</v>
      </c>
      <c r="AK153" s="241" t="str">
        <f>'[6]Daily Roster'!$AK153</f>
        <v>qq</v>
      </c>
      <c r="AL153" s="241" t="str">
        <f>'[6]Daily Roster'!$AL153</f>
        <v>qq</v>
      </c>
      <c r="AM153" s="240" t="str">
        <f>'[6]Daily Roster'!$AM153</f>
        <v>qq</v>
      </c>
      <c r="AN153" s="240" t="str">
        <f>'[6]Daily Roster'!$AN153</f>
        <v>qq</v>
      </c>
      <c r="AO153" s="240" t="str">
        <f>'[6]Daily Roster'!$AO153</f>
        <v>qq</v>
      </c>
      <c r="AP153" s="240" t="str">
        <f>'[6]Daily Roster'!$AP153</f>
        <v>qq</v>
      </c>
      <c r="AQ153" s="240" t="str">
        <f>'[6]Daily Roster'!$AQ153</f>
        <v>qq</v>
      </c>
      <c r="AR153" s="240" t="str">
        <f>'[6]Daily Roster'!$AR153</f>
        <v>qq</v>
      </c>
      <c r="AS153" s="240" t="str">
        <f>'[6]Daily Roster'!$AS153</f>
        <v>qq</v>
      </c>
      <c r="AT153" s="240" t="str">
        <f>'[6]Daily Roster'!$AT153</f>
        <v>qq</v>
      </c>
      <c r="AU153" s="240">
        <f>'[6]Daily Roster'!$AU153</f>
        <v>0</v>
      </c>
      <c r="AV153" s="240">
        <f>'[6]Daily Roster'!$AV153</f>
        <v>0</v>
      </c>
      <c r="AW153" s="240">
        <f>'[6]Daily Roster'!$AW153</f>
        <v>0</v>
      </c>
      <c r="AX153" s="240">
        <f>'[6]Daily Roster'!$AX153</f>
        <v>0</v>
      </c>
      <c r="AY153" s="240">
        <f>'[6]Daily Roster'!$AY153</f>
        <v>0</v>
      </c>
      <c r="AZ153" s="240">
        <f>'[6]Daily Roster'!$AZ153</f>
        <v>0</v>
      </c>
      <c r="BA153" s="240">
        <f>'[6]Daily Roster'!$BA153</f>
        <v>0</v>
      </c>
      <c r="BB153" s="240">
        <f>'[6]Daily Roster'!$BB153</f>
        <v>0</v>
      </c>
      <c r="BC153" s="240">
        <f>'[6]Daily Roster'!$BC153</f>
        <v>0</v>
      </c>
      <c r="BD153" s="240">
        <f>'[6]Daily Roster'!$BD153</f>
        <v>0</v>
      </c>
      <c r="BE153" s="240">
        <f>'[6]Daily Roster'!$BE153</f>
        <v>0</v>
      </c>
      <c r="BF153" s="240">
        <f>'[6]Daily Roster'!$BF153</f>
        <v>0</v>
      </c>
      <c r="BG153" s="240">
        <f>'[6]Daily Roster'!$BG153</f>
        <v>0</v>
      </c>
      <c r="BH153" s="240">
        <f>'[6]Daily Roster'!$BH153</f>
        <v>0</v>
      </c>
    </row>
    <row r="154" spans="1:60" s="5" customFormat="1" x14ac:dyDescent="0.3">
      <c r="A154" s="141">
        <v>43678</v>
      </c>
      <c r="B154" s="142" t="s">
        <v>4</v>
      </c>
      <c r="C154" s="143">
        <f>'[6]Daily Roster'!$C154</f>
        <v>0</v>
      </c>
      <c r="D154" s="143" t="e">
        <f>'[6]Daily Roster'!$D154</f>
        <v>#N/A</v>
      </c>
      <c r="E154" s="143">
        <f>'[6]Daily Roster'!$E154</f>
        <v>0</v>
      </c>
      <c r="F154" s="143" t="e">
        <f>'[6]Daily Roster'!$F154</f>
        <v>#N/A</v>
      </c>
      <c r="G154" s="143">
        <f>'[6]Daily Roster'!$G154</f>
        <v>0</v>
      </c>
      <c r="H154" s="143" t="e">
        <f>'[6]Daily Roster'!$H154</f>
        <v>#N/A</v>
      </c>
      <c r="I154" s="143" t="e">
        <f>'[6]Daily Roster'!$I154</f>
        <v>#N/A</v>
      </c>
      <c r="J154" s="143">
        <f>'[6]Daily Roster'!$J154</f>
        <v>0</v>
      </c>
      <c r="K154" s="143">
        <f>'[6]Daily Roster'!$K154</f>
        <v>0</v>
      </c>
      <c r="L154" s="143" t="e">
        <f>'[6]Daily Roster'!$L154</f>
        <v>#N/A</v>
      </c>
      <c r="M154" s="143">
        <f>'[6]Daily Roster'!$M154</f>
        <v>0</v>
      </c>
      <c r="N154" s="143">
        <f>'[6]Daily Roster'!$N154</f>
        <v>0</v>
      </c>
      <c r="O154" s="143">
        <f>'[6]Daily Roster'!$O154</f>
        <v>0</v>
      </c>
      <c r="P154" s="143" t="e">
        <f>'[6]Daily Roster'!$P154</f>
        <v>#N/A</v>
      </c>
      <c r="Q154" s="143" t="str">
        <f>'[6]Daily Roster'!$Q154</f>
        <v>qq</v>
      </c>
      <c r="R154" s="143" t="str">
        <f>'[6]Daily Roster'!$R154</f>
        <v>qq</v>
      </c>
      <c r="S154" s="143" t="str">
        <f>'[6]Daily Roster'!$S154</f>
        <v>qq</v>
      </c>
      <c r="T154" s="143" t="str">
        <f>'[6]Daily Roster'!$T154</f>
        <v>qq</v>
      </c>
      <c r="U154" s="143" t="str">
        <f>'[6]Daily Roster'!$U154</f>
        <v>QQ</v>
      </c>
      <c r="V154" s="143" t="str">
        <f>'[6]Daily Roster'!$V154</f>
        <v>qq</v>
      </c>
      <c r="W154" s="143" t="str">
        <f>'[6]Daily Roster'!$W154</f>
        <v>qq</v>
      </c>
      <c r="X154" s="143" t="str">
        <f>'[6]Daily Roster'!$X154</f>
        <v>qq</v>
      </c>
      <c r="Y154" s="143" t="str">
        <f>'[6]Daily Roster'!$Y154</f>
        <v>qq</v>
      </c>
      <c r="Z154" s="143" t="str">
        <f>'[6]Daily Roster'!$Z154</f>
        <v>qq</v>
      </c>
      <c r="AA154" s="143" t="str">
        <f>'[6]Daily Roster'!$AA154</f>
        <v>qq</v>
      </c>
      <c r="AB154" s="143" t="str">
        <f>'[6]Daily Roster'!$AB154</f>
        <v>qq</v>
      </c>
      <c r="AC154" s="143" t="str">
        <f>'[6]Daily Roster'!$AC154</f>
        <v>qq</v>
      </c>
      <c r="AD154" s="143" t="str">
        <f>'[6]Daily Roster'!$AD154</f>
        <v>qq</v>
      </c>
      <c r="AE154" s="143" t="str">
        <f>'[6]Daily Roster'!$AE154</f>
        <v>qq</v>
      </c>
      <c r="AF154" s="143" t="str">
        <f>'[6]Daily Roster'!$AF154</f>
        <v>qq</v>
      </c>
      <c r="AG154" s="143" t="str">
        <f>'[6]Daily Roster'!$AG154</f>
        <v>qq</v>
      </c>
      <c r="AH154" s="143" t="str">
        <f>'[6]Daily Roster'!$AH154</f>
        <v>qq</v>
      </c>
      <c r="AI154" s="143" t="str">
        <f>'[6]Daily Roster'!$AI154</f>
        <v>qq</v>
      </c>
      <c r="AJ154" s="241" t="str">
        <f>'[6]Daily Roster'!$AJ154</f>
        <v>qq</v>
      </c>
      <c r="AK154" s="241" t="str">
        <f>'[6]Daily Roster'!$AK154</f>
        <v>qq</v>
      </c>
      <c r="AL154" s="241" t="str">
        <f>'[6]Daily Roster'!$AL154</f>
        <v>qq</v>
      </c>
      <c r="AM154" s="240" t="str">
        <f>'[6]Daily Roster'!$AM154</f>
        <v>qq</v>
      </c>
      <c r="AN154" s="240" t="str">
        <f>'[6]Daily Roster'!$AN154</f>
        <v>qq</v>
      </c>
      <c r="AO154" s="240" t="str">
        <f>'[6]Daily Roster'!$AO154</f>
        <v>qq</v>
      </c>
      <c r="AP154" s="240" t="str">
        <f>'[6]Daily Roster'!$AP154</f>
        <v>qq</v>
      </c>
      <c r="AQ154" s="240" t="str">
        <f>'[6]Daily Roster'!$AQ154</f>
        <v>qq</v>
      </c>
      <c r="AR154" s="240" t="str">
        <f>'[6]Daily Roster'!$AR154</f>
        <v>qq</v>
      </c>
      <c r="AS154" s="240" t="str">
        <f>'[6]Daily Roster'!$AS154</f>
        <v>qq</v>
      </c>
      <c r="AT154" s="240" t="str">
        <f>'[6]Daily Roster'!$AT154</f>
        <v>qq</v>
      </c>
      <c r="AU154" s="240">
        <f>'[6]Daily Roster'!$AU154</f>
        <v>0</v>
      </c>
      <c r="AV154" s="240">
        <f>'[6]Daily Roster'!$AV154</f>
        <v>0</v>
      </c>
      <c r="AW154" s="240">
        <f>'[6]Daily Roster'!$AW154</f>
        <v>0</v>
      </c>
      <c r="AX154" s="240">
        <f>'[6]Daily Roster'!$AX154</f>
        <v>0</v>
      </c>
      <c r="AY154" s="240">
        <f>'[6]Daily Roster'!$AY154</f>
        <v>0</v>
      </c>
      <c r="AZ154" s="240">
        <f>'[6]Daily Roster'!$AZ154</f>
        <v>0</v>
      </c>
      <c r="BA154" s="240">
        <f>'[6]Daily Roster'!$BA154</f>
        <v>0</v>
      </c>
      <c r="BB154" s="240">
        <f>'[6]Daily Roster'!$BB154</f>
        <v>0</v>
      </c>
      <c r="BC154" s="240">
        <f>'[6]Daily Roster'!$BC154</f>
        <v>0</v>
      </c>
      <c r="BD154" s="240">
        <f>'[6]Daily Roster'!$BD154</f>
        <v>0</v>
      </c>
      <c r="BE154" s="240">
        <f>'[6]Daily Roster'!$BE154</f>
        <v>0</v>
      </c>
      <c r="BF154" s="240">
        <f>'[6]Daily Roster'!$BF154</f>
        <v>0</v>
      </c>
      <c r="BG154" s="240">
        <f>'[6]Daily Roster'!$BG154</f>
        <v>0</v>
      </c>
      <c r="BH154" s="240">
        <f>'[6]Daily Roster'!$BH154</f>
        <v>0</v>
      </c>
    </row>
    <row r="155" spans="1:60" s="5" customFormat="1" x14ac:dyDescent="0.3">
      <c r="A155" s="141">
        <v>43679</v>
      </c>
      <c r="B155" s="142" t="s">
        <v>5</v>
      </c>
      <c r="C155" s="143">
        <f>'[6]Daily Roster'!$C155</f>
        <v>0</v>
      </c>
      <c r="D155" s="143" t="e">
        <f>'[6]Daily Roster'!$D155</f>
        <v>#N/A</v>
      </c>
      <c r="E155" s="143">
        <f>'[6]Daily Roster'!$E155</f>
        <v>0</v>
      </c>
      <c r="F155" s="143" t="e">
        <f>'[6]Daily Roster'!$F155</f>
        <v>#N/A</v>
      </c>
      <c r="G155" s="143">
        <f>'[6]Daily Roster'!$G155</f>
        <v>0</v>
      </c>
      <c r="H155" s="143" t="e">
        <f>'[6]Daily Roster'!$H155</f>
        <v>#N/A</v>
      </c>
      <c r="I155" s="143" t="e">
        <f>'[6]Daily Roster'!$I155</f>
        <v>#N/A</v>
      </c>
      <c r="J155" s="143">
        <f>'[6]Daily Roster'!$J155</f>
        <v>0</v>
      </c>
      <c r="K155" s="143">
        <f>'[6]Daily Roster'!$K155</f>
        <v>0</v>
      </c>
      <c r="L155" s="143" t="e">
        <f>'[6]Daily Roster'!$L155</f>
        <v>#N/A</v>
      </c>
      <c r="M155" s="143">
        <f>'[6]Daily Roster'!$M155</f>
        <v>0</v>
      </c>
      <c r="N155" s="143">
        <f>'[6]Daily Roster'!$N155</f>
        <v>0</v>
      </c>
      <c r="O155" s="143">
        <f>'[6]Daily Roster'!$O155</f>
        <v>0</v>
      </c>
      <c r="P155" s="143" t="e">
        <f>'[6]Daily Roster'!$P155</f>
        <v>#N/A</v>
      </c>
      <c r="Q155" s="143" t="str">
        <f>'[6]Daily Roster'!$Q155</f>
        <v>Roshny</v>
      </c>
      <c r="R155" s="143" t="str">
        <f>'[6]Daily Roster'!$R155</f>
        <v>qq</v>
      </c>
      <c r="S155" s="143" t="str">
        <f>'[6]Daily Roster'!$S155</f>
        <v>qq</v>
      </c>
      <c r="T155" s="143" t="str">
        <f>'[6]Daily Roster'!$T155</f>
        <v>qq</v>
      </c>
      <c r="U155" s="143" t="str">
        <f>'[6]Daily Roster'!$U155</f>
        <v>QQ</v>
      </c>
      <c r="V155" s="143" t="str">
        <f>'[6]Daily Roster'!$V155</f>
        <v>qq</v>
      </c>
      <c r="W155" s="143" t="str">
        <f>'[6]Daily Roster'!$W155</f>
        <v>qq</v>
      </c>
      <c r="X155" s="143" t="str">
        <f>'[6]Daily Roster'!$X155</f>
        <v>qq</v>
      </c>
      <c r="Y155" s="143" t="str">
        <f>'[6]Daily Roster'!$Y155</f>
        <v>qq</v>
      </c>
      <c r="Z155" s="143" t="str">
        <f>'[6]Daily Roster'!$Z155</f>
        <v>qq</v>
      </c>
      <c r="AA155" s="143" t="str">
        <f>'[6]Daily Roster'!$AA155</f>
        <v>qq</v>
      </c>
      <c r="AB155" s="143" t="str">
        <f>'[6]Daily Roster'!$AB155</f>
        <v>qq</v>
      </c>
      <c r="AC155" s="143" t="str">
        <f>'[6]Daily Roster'!$AC155</f>
        <v>qq</v>
      </c>
      <c r="AD155" s="143" t="str">
        <f>'[6]Daily Roster'!$AD155</f>
        <v>qq</v>
      </c>
      <c r="AE155" s="143" t="str">
        <f>'[6]Daily Roster'!$AE155</f>
        <v>qq</v>
      </c>
      <c r="AF155" s="143" t="str">
        <f>'[6]Daily Roster'!$AF155</f>
        <v>qq</v>
      </c>
      <c r="AG155" s="143" t="str">
        <f>'[6]Daily Roster'!$AG155</f>
        <v>qq</v>
      </c>
      <c r="AH155" s="143" t="str">
        <f>'[6]Daily Roster'!$AH155</f>
        <v>qq</v>
      </c>
      <c r="AI155" s="143" t="str">
        <f>'[6]Daily Roster'!$AI155</f>
        <v>qq</v>
      </c>
      <c r="AJ155" s="241" t="str">
        <f>'[6]Daily Roster'!$AJ155</f>
        <v>qq</v>
      </c>
      <c r="AK155" s="241" t="str">
        <f>'[6]Daily Roster'!$AK155</f>
        <v>qq</v>
      </c>
      <c r="AL155" s="241" t="str">
        <f>'[6]Daily Roster'!$AL155</f>
        <v>qq</v>
      </c>
      <c r="AM155" s="240" t="str">
        <f>'[6]Daily Roster'!$AM155</f>
        <v>qq</v>
      </c>
      <c r="AN155" s="240" t="str">
        <f>'[6]Daily Roster'!$AN155</f>
        <v>qq</v>
      </c>
      <c r="AO155" s="240" t="str">
        <f>'[6]Daily Roster'!$AO155</f>
        <v>qq</v>
      </c>
      <c r="AP155" s="240" t="str">
        <f>'[6]Daily Roster'!$AP155</f>
        <v>qq</v>
      </c>
      <c r="AQ155" s="240" t="str">
        <f>'[6]Daily Roster'!$AQ155</f>
        <v>qq</v>
      </c>
      <c r="AR155" s="240" t="str">
        <f>'[6]Daily Roster'!$AR155</f>
        <v>qq</v>
      </c>
      <c r="AS155" s="240" t="str">
        <f>'[6]Daily Roster'!$AS155</f>
        <v>qq</v>
      </c>
      <c r="AT155" s="240" t="str">
        <f>'[6]Daily Roster'!$AT155</f>
        <v>qq</v>
      </c>
      <c r="AU155" s="240">
        <f>'[6]Daily Roster'!$AU155</f>
        <v>0</v>
      </c>
      <c r="AV155" s="240" t="str">
        <f>'[6]Daily Roster'!$AV155</f>
        <v>Stav</v>
      </c>
      <c r="AW155" s="240">
        <f>'[6]Daily Roster'!$AW155</f>
        <v>0</v>
      </c>
      <c r="AX155" s="240">
        <f>'[6]Daily Roster'!$AX155</f>
        <v>0</v>
      </c>
      <c r="AY155" s="240">
        <f>'[6]Daily Roster'!$AY155</f>
        <v>0</v>
      </c>
      <c r="AZ155" s="240">
        <f>'[6]Daily Roster'!$AZ155</f>
        <v>0</v>
      </c>
      <c r="BA155" s="240">
        <f>'[6]Daily Roster'!$BA155</f>
        <v>0</v>
      </c>
      <c r="BB155" s="240">
        <f>'[6]Daily Roster'!$BB155</f>
        <v>0</v>
      </c>
      <c r="BC155" s="240">
        <f>'[6]Daily Roster'!$BC155</f>
        <v>0</v>
      </c>
      <c r="BD155" s="240">
        <f>'[6]Daily Roster'!$BD155</f>
        <v>0</v>
      </c>
      <c r="BE155" s="240">
        <f>'[6]Daily Roster'!$BE155</f>
        <v>0</v>
      </c>
      <c r="BF155" s="240">
        <f>'[6]Daily Roster'!$BF155</f>
        <v>0</v>
      </c>
      <c r="BG155" s="240">
        <f>'[6]Daily Roster'!$BG155</f>
        <v>0</v>
      </c>
      <c r="BH155" s="240">
        <f>'[6]Daily Roster'!$BH155</f>
        <v>0</v>
      </c>
    </row>
    <row r="156" spans="1:60" s="5" customFormat="1" x14ac:dyDescent="0.3">
      <c r="A156" s="141">
        <v>43682</v>
      </c>
      <c r="B156" s="142" t="s">
        <v>1</v>
      </c>
      <c r="C156" s="143">
        <f>'[6]Daily Roster'!$C156</f>
        <v>0</v>
      </c>
      <c r="D156" s="143" t="e">
        <f>'[6]Daily Roster'!$D156</f>
        <v>#N/A</v>
      </c>
      <c r="E156" s="143">
        <f>'[6]Daily Roster'!$E156</f>
        <v>0</v>
      </c>
      <c r="F156" s="143" t="e">
        <f>'[6]Daily Roster'!$F156</f>
        <v>#N/A</v>
      </c>
      <c r="G156" s="143">
        <f>'[6]Daily Roster'!$G156</f>
        <v>0</v>
      </c>
      <c r="H156" s="143" t="e">
        <f>'[6]Daily Roster'!$H156</f>
        <v>#N/A</v>
      </c>
      <c r="I156" s="143" t="e">
        <f>'[6]Daily Roster'!$I156</f>
        <v>#N/A</v>
      </c>
      <c r="J156" s="143">
        <f>'[6]Daily Roster'!$J156</f>
        <v>0</v>
      </c>
      <c r="K156" s="143">
        <f>'[6]Daily Roster'!$K156</f>
        <v>0</v>
      </c>
      <c r="L156" s="143" t="e">
        <f>'[6]Daily Roster'!$L156</f>
        <v>#N/A</v>
      </c>
      <c r="M156" s="143">
        <f>'[6]Daily Roster'!$M156</f>
        <v>0</v>
      </c>
      <c r="N156" s="143">
        <f>'[6]Daily Roster'!$N156</f>
        <v>0</v>
      </c>
      <c r="O156" s="143" t="str">
        <f>'[6]Daily Roster'!$O156</f>
        <v>qq</v>
      </c>
      <c r="P156" s="143" t="e">
        <f>'[6]Daily Roster'!$P156</f>
        <v>#N/A</v>
      </c>
      <c r="Q156" s="143">
        <f>'[6]Daily Roster'!$Q156</f>
        <v>0</v>
      </c>
      <c r="R156" s="143" t="str">
        <f>'[6]Daily Roster'!$R156</f>
        <v>qq</v>
      </c>
      <c r="S156" s="143" t="str">
        <f>'[6]Daily Roster'!$S156</f>
        <v>V.Le</v>
      </c>
      <c r="T156" s="143" t="str">
        <f>'[6]Daily Roster'!$T156</f>
        <v>Jesslyn</v>
      </c>
      <c r="U156" s="143" t="str">
        <f>'[6]Daily Roster'!$U156</f>
        <v>Lauren</v>
      </c>
      <c r="V156" s="143" t="str">
        <f>'[6]Daily Roster'!$V156</f>
        <v>qq</v>
      </c>
      <c r="W156" s="143" t="str">
        <f>'[6]Daily Roster'!$W156</f>
        <v>qq</v>
      </c>
      <c r="X156" s="143" t="str">
        <f>'[6]Daily Roster'!$X156</f>
        <v>qq</v>
      </c>
      <c r="Y156" s="143" t="str">
        <f>'[6]Daily Roster'!$Y156</f>
        <v>qq</v>
      </c>
      <c r="Z156" s="143" t="str">
        <f>'[6]Daily Roster'!$Z156</f>
        <v>qq</v>
      </c>
      <c r="AA156" s="143" t="str">
        <f>'[6]Daily Roster'!$AA156</f>
        <v>qq</v>
      </c>
      <c r="AB156" s="143" t="str">
        <f>'[6]Daily Roster'!$AB156</f>
        <v>qq</v>
      </c>
      <c r="AC156" s="143" t="str">
        <f>'[6]Daily Roster'!$AC156</f>
        <v>qq</v>
      </c>
      <c r="AD156" s="143" t="str">
        <f>'[6]Daily Roster'!$AD156</f>
        <v>qq</v>
      </c>
      <c r="AE156" s="143" t="str">
        <f>'[6]Daily Roster'!$AE156</f>
        <v>qq</v>
      </c>
      <c r="AF156" s="143" t="str">
        <f>'[6]Daily Roster'!$AF156</f>
        <v>qq</v>
      </c>
      <c r="AG156" s="143" t="str">
        <f>'[6]Daily Roster'!$AG156</f>
        <v>qq</v>
      </c>
      <c r="AH156" s="143" t="str">
        <f>'[6]Daily Roster'!$AH156</f>
        <v>qq</v>
      </c>
      <c r="AI156" s="143" t="str">
        <f>'[6]Daily Roster'!$AI156</f>
        <v>qq</v>
      </c>
      <c r="AJ156" s="241" t="str">
        <f>'[6]Daily Roster'!$AJ156</f>
        <v>qq</v>
      </c>
      <c r="AK156" s="241" t="str">
        <f>'[6]Daily Roster'!$AK156</f>
        <v>qq</v>
      </c>
      <c r="AL156" s="241" t="str">
        <f>'[6]Daily Roster'!$AL156</f>
        <v>qq</v>
      </c>
      <c r="AM156" s="240" t="str">
        <f>'[6]Daily Roster'!$AM156</f>
        <v>qq</v>
      </c>
      <c r="AN156" s="240" t="str">
        <f>'[6]Daily Roster'!$AN156</f>
        <v>qq</v>
      </c>
      <c r="AO156" s="240" t="str">
        <f>'[6]Daily Roster'!$AO156</f>
        <v>qq</v>
      </c>
      <c r="AP156" s="240" t="str">
        <f>'[6]Daily Roster'!$AP156</f>
        <v>qq</v>
      </c>
      <c r="AQ156" s="240" t="str">
        <f>'[6]Daily Roster'!$AQ156</f>
        <v>qq</v>
      </c>
      <c r="AR156" s="240" t="str">
        <f>'[6]Daily Roster'!$AR156</f>
        <v>qq</v>
      </c>
      <c r="AS156" s="240" t="str">
        <f>'[6]Daily Roster'!$AS156</f>
        <v>qq</v>
      </c>
      <c r="AT156" s="240" t="str">
        <f>'[6]Daily Roster'!$AT156</f>
        <v>qq</v>
      </c>
      <c r="AU156" s="240" t="str">
        <f>'[6]Daily Roster'!$AU156</f>
        <v>Bernadette</v>
      </c>
      <c r="AV156" s="240" t="str">
        <f>'[6]Daily Roster'!$AV156</f>
        <v>Stav</v>
      </c>
      <c r="AW156" s="240">
        <f>'[6]Daily Roster'!$AW156</f>
        <v>0</v>
      </c>
      <c r="AX156" s="240">
        <f>'[6]Daily Roster'!$AX156</f>
        <v>0</v>
      </c>
      <c r="AY156" s="240">
        <f>'[6]Daily Roster'!$AY156</f>
        <v>0</v>
      </c>
      <c r="AZ156" s="240">
        <f>'[6]Daily Roster'!$AZ156</f>
        <v>0</v>
      </c>
      <c r="BA156" s="240">
        <f>'[6]Daily Roster'!$BA156</f>
        <v>0</v>
      </c>
      <c r="BB156" s="240">
        <f>'[6]Daily Roster'!$BB156</f>
        <v>0</v>
      </c>
      <c r="BC156" s="240">
        <f>'[6]Daily Roster'!$BC156</f>
        <v>0</v>
      </c>
      <c r="BD156" s="240">
        <f>'[6]Daily Roster'!$BD156</f>
        <v>0</v>
      </c>
      <c r="BE156" s="240">
        <f>'[6]Daily Roster'!$BE156</f>
        <v>0</v>
      </c>
      <c r="BF156" s="240">
        <f>'[6]Daily Roster'!$BF156</f>
        <v>0</v>
      </c>
      <c r="BG156" s="240">
        <f>'[6]Daily Roster'!$BG156</f>
        <v>0</v>
      </c>
      <c r="BH156" s="240">
        <f>'[6]Daily Roster'!$BH156</f>
        <v>0</v>
      </c>
    </row>
    <row r="157" spans="1:60" s="5" customFormat="1" x14ac:dyDescent="0.3">
      <c r="A157" s="141">
        <v>43683</v>
      </c>
      <c r="B157" s="142" t="s">
        <v>2</v>
      </c>
      <c r="C157" s="143">
        <f>'[6]Daily Roster'!$C157</f>
        <v>0</v>
      </c>
      <c r="D157" s="143" t="e">
        <f>'[6]Daily Roster'!$D157</f>
        <v>#N/A</v>
      </c>
      <c r="E157" s="143">
        <f>'[6]Daily Roster'!$E157</f>
        <v>0</v>
      </c>
      <c r="F157" s="143" t="e">
        <f>'[6]Daily Roster'!$F157</f>
        <v>#N/A</v>
      </c>
      <c r="G157" s="143">
        <f>'[6]Daily Roster'!$G157</f>
        <v>0</v>
      </c>
      <c r="H157" s="143" t="e">
        <f>'[6]Daily Roster'!$H157</f>
        <v>#N/A</v>
      </c>
      <c r="I157" s="143" t="e">
        <f>'[6]Daily Roster'!$I157</f>
        <v>#N/A</v>
      </c>
      <c r="J157" s="143">
        <f>'[6]Daily Roster'!$J157</f>
        <v>0</v>
      </c>
      <c r="K157" s="143">
        <f>'[6]Daily Roster'!$K157</f>
        <v>0</v>
      </c>
      <c r="L157" s="143" t="e">
        <f>'[6]Daily Roster'!$L157</f>
        <v>#N/A</v>
      </c>
      <c r="M157" s="143">
        <f>'[6]Daily Roster'!$M157</f>
        <v>0</v>
      </c>
      <c r="N157" s="143">
        <f>'[6]Daily Roster'!$N157</f>
        <v>0</v>
      </c>
      <c r="O157" s="143" t="str">
        <f>'[6]Daily Roster'!$O157</f>
        <v>qq</v>
      </c>
      <c r="P157" s="143" t="e">
        <f>'[6]Daily Roster'!$P157</f>
        <v>#N/A</v>
      </c>
      <c r="Q157" s="143">
        <f>'[6]Daily Roster'!$Q157</f>
        <v>0</v>
      </c>
      <c r="R157" s="143" t="str">
        <f>'[6]Daily Roster'!$R157</f>
        <v>qq</v>
      </c>
      <c r="S157" s="143" t="str">
        <f>'[6]Daily Roster'!$S157</f>
        <v>Idile</v>
      </c>
      <c r="T157" s="143" t="str">
        <f>'[6]Daily Roster'!$T157</f>
        <v>Nha</v>
      </c>
      <c r="U157" s="143" t="str">
        <f>'[6]Daily Roster'!$U157</f>
        <v>QQ</v>
      </c>
      <c r="V157" s="143" t="str">
        <f>'[6]Daily Roster'!$V157</f>
        <v>Roshny</v>
      </c>
      <c r="W157" s="143" t="str">
        <f>'[6]Daily Roster'!$W157</f>
        <v>qq</v>
      </c>
      <c r="X157" s="143" t="str">
        <f>'[6]Daily Roster'!$X157</f>
        <v>qq</v>
      </c>
      <c r="Y157" s="143" t="str">
        <f>'[6]Daily Roster'!$Y157</f>
        <v>qq</v>
      </c>
      <c r="Z157" s="143" t="str">
        <f>'[6]Daily Roster'!$Z157</f>
        <v>qq</v>
      </c>
      <c r="AA157" s="143" t="str">
        <f>'[6]Daily Roster'!$AA157</f>
        <v>qq</v>
      </c>
      <c r="AB157" s="143" t="str">
        <f>'[6]Daily Roster'!$AB157</f>
        <v>qq</v>
      </c>
      <c r="AC157" s="143" t="str">
        <f>'[6]Daily Roster'!$AC157</f>
        <v>qq</v>
      </c>
      <c r="AD157" s="143" t="str">
        <f>'[6]Daily Roster'!$AD157</f>
        <v>qq</v>
      </c>
      <c r="AE157" s="143" t="str">
        <f>'[6]Daily Roster'!$AE157</f>
        <v>qq</v>
      </c>
      <c r="AF157" s="143" t="str">
        <f>'[6]Daily Roster'!$AF157</f>
        <v>qq</v>
      </c>
      <c r="AG157" s="143" t="str">
        <f>'[6]Daily Roster'!$AG157</f>
        <v>qq</v>
      </c>
      <c r="AH157" s="143" t="str">
        <f>'[6]Daily Roster'!$AH157</f>
        <v>qq</v>
      </c>
      <c r="AI157" s="143" t="str">
        <f>'[6]Daily Roster'!$AI157</f>
        <v>qq</v>
      </c>
      <c r="AJ157" s="241" t="str">
        <f>'[6]Daily Roster'!$AJ157</f>
        <v>qq</v>
      </c>
      <c r="AK157" s="241" t="str">
        <f>'[6]Daily Roster'!$AK157</f>
        <v>qq</v>
      </c>
      <c r="AL157" s="241" t="str">
        <f>'[6]Daily Roster'!$AL157</f>
        <v>qq</v>
      </c>
      <c r="AM157" s="240" t="str">
        <f>'[6]Daily Roster'!$AM157</f>
        <v>qq</v>
      </c>
      <c r="AN157" s="240" t="str">
        <f>'[6]Daily Roster'!$AN157</f>
        <v>qq</v>
      </c>
      <c r="AO157" s="240" t="str">
        <f>'[6]Daily Roster'!$AO157</f>
        <v>qq</v>
      </c>
      <c r="AP157" s="240" t="str">
        <f>'[6]Daily Roster'!$AP157</f>
        <v>qq</v>
      </c>
      <c r="AQ157" s="240" t="str">
        <f>'[6]Daily Roster'!$AQ157</f>
        <v>qq</v>
      </c>
      <c r="AR157" s="240" t="str">
        <f>'[6]Daily Roster'!$AR157</f>
        <v>qq</v>
      </c>
      <c r="AS157" s="240" t="str">
        <f>'[6]Daily Roster'!$AS157</f>
        <v>qq</v>
      </c>
      <c r="AT157" s="240" t="str">
        <f>'[6]Daily Roster'!$AT157</f>
        <v>qq</v>
      </c>
      <c r="AU157" s="240">
        <f>'[6]Daily Roster'!$AU157</f>
        <v>0</v>
      </c>
      <c r="AV157" s="240">
        <f>'[6]Daily Roster'!$AV157</f>
        <v>0</v>
      </c>
      <c r="AW157" s="240">
        <f>'[6]Daily Roster'!$AW157</f>
        <v>0</v>
      </c>
      <c r="AX157" s="240">
        <f>'[6]Daily Roster'!$AX157</f>
        <v>0</v>
      </c>
      <c r="AY157" s="240">
        <f>'[6]Daily Roster'!$AY157</f>
        <v>0</v>
      </c>
      <c r="AZ157" s="240">
        <f>'[6]Daily Roster'!$AZ157</f>
        <v>0</v>
      </c>
      <c r="BA157" s="240">
        <f>'[6]Daily Roster'!$BA157</f>
        <v>0</v>
      </c>
      <c r="BB157" s="240">
        <f>'[6]Daily Roster'!$BB157</f>
        <v>0</v>
      </c>
      <c r="BC157" s="240">
        <f>'[6]Daily Roster'!$BC157</f>
        <v>0</v>
      </c>
      <c r="BD157" s="240">
        <f>'[6]Daily Roster'!$BD157</f>
        <v>0</v>
      </c>
      <c r="BE157" s="240">
        <f>'[6]Daily Roster'!$BE157</f>
        <v>0</v>
      </c>
      <c r="BF157" s="240">
        <f>'[6]Daily Roster'!$BF157</f>
        <v>0</v>
      </c>
      <c r="BG157" s="240">
        <f>'[6]Daily Roster'!$BG157</f>
        <v>0</v>
      </c>
      <c r="BH157" s="240">
        <f>'[6]Daily Roster'!$BH157</f>
        <v>0</v>
      </c>
    </row>
    <row r="158" spans="1:60" s="5" customFormat="1" x14ac:dyDescent="0.3">
      <c r="A158" s="141">
        <v>43684</v>
      </c>
      <c r="B158" s="142" t="s">
        <v>3</v>
      </c>
      <c r="C158" s="143">
        <f>'[6]Daily Roster'!$C158</f>
        <v>0</v>
      </c>
      <c r="D158" s="143" t="e">
        <f>'[6]Daily Roster'!$D158</f>
        <v>#N/A</v>
      </c>
      <c r="E158" s="143">
        <f>'[6]Daily Roster'!$E158</f>
        <v>0</v>
      </c>
      <c r="F158" s="143" t="e">
        <f>'[6]Daily Roster'!$F158</f>
        <v>#N/A</v>
      </c>
      <c r="G158" s="143">
        <f>'[6]Daily Roster'!$G158</f>
        <v>0</v>
      </c>
      <c r="H158" s="143" t="e">
        <f>'[6]Daily Roster'!$H158</f>
        <v>#N/A</v>
      </c>
      <c r="I158" s="143" t="e">
        <f>'[6]Daily Roster'!$I158</f>
        <v>#N/A</v>
      </c>
      <c r="J158" s="143">
        <f>'[6]Daily Roster'!$J158</f>
        <v>0</v>
      </c>
      <c r="K158" s="143">
        <f>'[6]Daily Roster'!$K158</f>
        <v>0</v>
      </c>
      <c r="L158" s="143" t="e">
        <f>'[6]Daily Roster'!$L158</f>
        <v>#N/A</v>
      </c>
      <c r="M158" s="143">
        <f>'[6]Daily Roster'!$M158</f>
        <v>0</v>
      </c>
      <c r="N158" s="143">
        <f>'[6]Daily Roster'!$N158</f>
        <v>0</v>
      </c>
      <c r="O158" s="143" t="str">
        <f>'[6]Daily Roster'!$O158</f>
        <v>qq</v>
      </c>
      <c r="P158" s="143" t="e">
        <f>'[6]Daily Roster'!$P158</f>
        <v>#N/A</v>
      </c>
      <c r="Q158" s="143">
        <f>'[6]Daily Roster'!$Q158</f>
        <v>0</v>
      </c>
      <c r="R158" s="143" t="str">
        <f>'[6]Daily Roster'!$R158</f>
        <v>qq</v>
      </c>
      <c r="S158" s="143" t="str">
        <f>'[6]Daily Roster'!$S158</f>
        <v>qq</v>
      </c>
      <c r="T158" s="143" t="str">
        <f>'[6]Daily Roster'!$T158</f>
        <v>qq</v>
      </c>
      <c r="U158" s="143" t="str">
        <f>'[6]Daily Roster'!$U158</f>
        <v>QQ</v>
      </c>
      <c r="V158" s="143" t="str">
        <f>'[6]Daily Roster'!$V158</f>
        <v>qq</v>
      </c>
      <c r="W158" s="143" t="str">
        <f>'[6]Daily Roster'!$W158</f>
        <v>qq</v>
      </c>
      <c r="X158" s="143" t="str">
        <f>'[6]Daily Roster'!$X158</f>
        <v>qq</v>
      </c>
      <c r="Y158" s="143" t="str">
        <f>'[6]Daily Roster'!$Y158</f>
        <v>qq</v>
      </c>
      <c r="Z158" s="143" t="str">
        <f>'[6]Daily Roster'!$Z158</f>
        <v>qq</v>
      </c>
      <c r="AA158" s="143" t="str">
        <f>'[6]Daily Roster'!$AA158</f>
        <v>qq</v>
      </c>
      <c r="AB158" s="143" t="str">
        <f>'[6]Daily Roster'!$AB158</f>
        <v>qq</v>
      </c>
      <c r="AC158" s="143" t="str">
        <f>'[6]Daily Roster'!$AC158</f>
        <v>qq</v>
      </c>
      <c r="AD158" s="143" t="str">
        <f>'[6]Daily Roster'!$AD158</f>
        <v>qq</v>
      </c>
      <c r="AE158" s="143" t="str">
        <f>'[6]Daily Roster'!$AE158</f>
        <v>qq</v>
      </c>
      <c r="AF158" s="143" t="str">
        <f>'[6]Daily Roster'!$AF158</f>
        <v>qq</v>
      </c>
      <c r="AG158" s="143" t="str">
        <f>'[6]Daily Roster'!$AG158</f>
        <v>qq</v>
      </c>
      <c r="AH158" s="143" t="str">
        <f>'[6]Daily Roster'!$AH158</f>
        <v>qq</v>
      </c>
      <c r="AI158" s="143" t="str">
        <f>'[6]Daily Roster'!$AI158</f>
        <v>qq</v>
      </c>
      <c r="AJ158" s="241" t="str">
        <f>'[6]Daily Roster'!$AJ158</f>
        <v>qq</v>
      </c>
      <c r="AK158" s="241" t="str">
        <f>'[6]Daily Roster'!$AK158</f>
        <v>qq</v>
      </c>
      <c r="AL158" s="241" t="str">
        <f>'[6]Daily Roster'!$AL158</f>
        <v>qq</v>
      </c>
      <c r="AM158" s="240" t="str">
        <f>'[6]Daily Roster'!$AM158</f>
        <v>qq</v>
      </c>
      <c r="AN158" s="240" t="str">
        <f>'[6]Daily Roster'!$AN158</f>
        <v>qq</v>
      </c>
      <c r="AO158" s="240" t="str">
        <f>'[6]Daily Roster'!$AO158</f>
        <v>qq</v>
      </c>
      <c r="AP158" s="240" t="str">
        <f>'[6]Daily Roster'!$AP158</f>
        <v>qq</v>
      </c>
      <c r="AQ158" s="240" t="str">
        <f>'[6]Daily Roster'!$AQ158</f>
        <v>qq</v>
      </c>
      <c r="AR158" s="240" t="str">
        <f>'[6]Daily Roster'!$AR158</f>
        <v>qq</v>
      </c>
      <c r="AS158" s="240" t="str">
        <f>'[6]Daily Roster'!$AS158</f>
        <v>qq</v>
      </c>
      <c r="AT158" s="240" t="str">
        <f>'[6]Daily Roster'!$AT158</f>
        <v>qq</v>
      </c>
      <c r="AU158" s="240">
        <f>'[6]Daily Roster'!$AU158</f>
        <v>0</v>
      </c>
      <c r="AV158" s="240">
        <f>'[6]Daily Roster'!$AV158</f>
        <v>0</v>
      </c>
      <c r="AW158" s="240">
        <f>'[6]Daily Roster'!$AW158</f>
        <v>0</v>
      </c>
      <c r="AX158" s="240">
        <f>'[6]Daily Roster'!$AX158</f>
        <v>0</v>
      </c>
      <c r="AY158" s="240">
        <f>'[6]Daily Roster'!$AY158</f>
        <v>0</v>
      </c>
      <c r="AZ158" s="240">
        <f>'[6]Daily Roster'!$AZ158</f>
        <v>0</v>
      </c>
      <c r="BA158" s="240">
        <f>'[6]Daily Roster'!$BA158</f>
        <v>0</v>
      </c>
      <c r="BB158" s="240">
        <f>'[6]Daily Roster'!$BB158</f>
        <v>0</v>
      </c>
      <c r="BC158" s="240">
        <f>'[6]Daily Roster'!$BC158</f>
        <v>0</v>
      </c>
      <c r="BD158" s="240">
        <f>'[6]Daily Roster'!$BD158</f>
        <v>0</v>
      </c>
      <c r="BE158" s="240">
        <f>'[6]Daily Roster'!$BE158</f>
        <v>0</v>
      </c>
      <c r="BF158" s="240">
        <f>'[6]Daily Roster'!$BF158</f>
        <v>0</v>
      </c>
      <c r="BG158" s="240">
        <f>'[6]Daily Roster'!$BG158</f>
        <v>0</v>
      </c>
      <c r="BH158" s="240">
        <f>'[6]Daily Roster'!$BH158</f>
        <v>0</v>
      </c>
    </row>
    <row r="159" spans="1:60" s="5" customFormat="1" x14ac:dyDescent="0.3">
      <c r="A159" s="141">
        <v>43685</v>
      </c>
      <c r="B159" s="142" t="s">
        <v>4</v>
      </c>
      <c r="C159" s="143">
        <f>'[6]Daily Roster'!$C159</f>
        <v>0</v>
      </c>
      <c r="D159" s="143" t="e">
        <f>'[6]Daily Roster'!$D159</f>
        <v>#N/A</v>
      </c>
      <c r="E159" s="143">
        <f>'[6]Daily Roster'!$E159</f>
        <v>0</v>
      </c>
      <c r="F159" s="143" t="e">
        <f>'[6]Daily Roster'!$F159</f>
        <v>#N/A</v>
      </c>
      <c r="G159" s="143">
        <f>'[6]Daily Roster'!$G159</f>
        <v>0</v>
      </c>
      <c r="H159" s="143" t="e">
        <f>'[6]Daily Roster'!$H159</f>
        <v>#N/A</v>
      </c>
      <c r="I159" s="143" t="e">
        <f>'[6]Daily Roster'!$I159</f>
        <v>#N/A</v>
      </c>
      <c r="J159" s="143">
        <f>'[6]Daily Roster'!$J159</f>
        <v>0</v>
      </c>
      <c r="K159" s="143">
        <f>'[6]Daily Roster'!$K159</f>
        <v>0</v>
      </c>
      <c r="L159" s="143" t="e">
        <f>'[6]Daily Roster'!$L159</f>
        <v>#N/A</v>
      </c>
      <c r="M159" s="143">
        <f>'[6]Daily Roster'!$M159</f>
        <v>0</v>
      </c>
      <c r="N159" s="143">
        <f>'[6]Daily Roster'!$N159</f>
        <v>0</v>
      </c>
      <c r="O159" s="143">
        <f>'[6]Daily Roster'!$O159</f>
        <v>0</v>
      </c>
      <c r="P159" s="143" t="e">
        <f>'[6]Daily Roster'!$P159</f>
        <v>#N/A</v>
      </c>
      <c r="Q159" s="143" t="str">
        <f>'[6]Daily Roster'!$Q159</f>
        <v>qq</v>
      </c>
      <c r="R159" s="143" t="str">
        <f>'[6]Daily Roster'!$R159</f>
        <v>qq</v>
      </c>
      <c r="S159" s="143" t="str">
        <f>'[6]Daily Roster'!$S159</f>
        <v>qq</v>
      </c>
      <c r="T159" s="143" t="str">
        <f>'[6]Daily Roster'!$T159</f>
        <v>qq</v>
      </c>
      <c r="U159" s="143" t="str">
        <f>'[6]Daily Roster'!$U159</f>
        <v>QQ</v>
      </c>
      <c r="V159" s="143" t="str">
        <f>'[6]Daily Roster'!$V159</f>
        <v>qq</v>
      </c>
      <c r="W159" s="143" t="str">
        <f>'[6]Daily Roster'!$W159</f>
        <v>qq</v>
      </c>
      <c r="X159" s="143" t="str">
        <f>'[6]Daily Roster'!$X159</f>
        <v>qq</v>
      </c>
      <c r="Y159" s="143" t="str">
        <f>'[6]Daily Roster'!$Y159</f>
        <v>qq</v>
      </c>
      <c r="Z159" s="143" t="str">
        <f>'[6]Daily Roster'!$Z159</f>
        <v>qq</v>
      </c>
      <c r="AA159" s="143" t="str">
        <f>'[6]Daily Roster'!$AA159</f>
        <v>qq</v>
      </c>
      <c r="AB159" s="143" t="str">
        <f>'[6]Daily Roster'!$AB159</f>
        <v>qq</v>
      </c>
      <c r="AC159" s="143" t="str">
        <f>'[6]Daily Roster'!$AC159</f>
        <v>qq</v>
      </c>
      <c r="AD159" s="143" t="str">
        <f>'[6]Daily Roster'!$AD159</f>
        <v>qq</v>
      </c>
      <c r="AE159" s="143" t="str">
        <f>'[6]Daily Roster'!$AE159</f>
        <v>qq</v>
      </c>
      <c r="AF159" s="143" t="str">
        <f>'[6]Daily Roster'!$AF159</f>
        <v>qq</v>
      </c>
      <c r="AG159" s="143" t="str">
        <f>'[6]Daily Roster'!$AG159</f>
        <v>qq</v>
      </c>
      <c r="AH159" s="143" t="str">
        <f>'[6]Daily Roster'!$AH159</f>
        <v>qq</v>
      </c>
      <c r="AI159" s="143" t="str">
        <f>'[6]Daily Roster'!$AI159</f>
        <v>qq</v>
      </c>
      <c r="AJ159" s="241" t="str">
        <f>'[6]Daily Roster'!$AJ159</f>
        <v>qq</v>
      </c>
      <c r="AK159" s="241" t="str">
        <f>'[6]Daily Roster'!$AK159</f>
        <v>qq</v>
      </c>
      <c r="AL159" s="241" t="str">
        <f>'[6]Daily Roster'!$AL159</f>
        <v>qq</v>
      </c>
      <c r="AM159" s="240" t="str">
        <f>'[6]Daily Roster'!$AM159</f>
        <v>qq</v>
      </c>
      <c r="AN159" s="240" t="str">
        <f>'[6]Daily Roster'!$AN159</f>
        <v>qq</v>
      </c>
      <c r="AO159" s="240" t="str">
        <f>'[6]Daily Roster'!$AO159</f>
        <v>qq</v>
      </c>
      <c r="AP159" s="240" t="str">
        <f>'[6]Daily Roster'!$AP159</f>
        <v>qq</v>
      </c>
      <c r="AQ159" s="240" t="str">
        <f>'[6]Daily Roster'!$AQ159</f>
        <v>qq</v>
      </c>
      <c r="AR159" s="240" t="str">
        <f>'[6]Daily Roster'!$AR159</f>
        <v>qq</v>
      </c>
      <c r="AS159" s="240" t="str">
        <f>'[6]Daily Roster'!$AS159</f>
        <v>qq</v>
      </c>
      <c r="AT159" s="240" t="str">
        <f>'[6]Daily Roster'!$AT159</f>
        <v>qq</v>
      </c>
      <c r="AU159" s="240" t="str">
        <f>'[6]Daily Roster'!$AU159</f>
        <v>Bernadette</v>
      </c>
      <c r="AV159" s="240">
        <f>'[6]Daily Roster'!$AV159</f>
        <v>0</v>
      </c>
      <c r="AW159" s="240">
        <f>'[6]Daily Roster'!$AW159</f>
        <v>0</v>
      </c>
      <c r="AX159" s="240">
        <f>'[6]Daily Roster'!$AX159</f>
        <v>0</v>
      </c>
      <c r="AY159" s="240">
        <f>'[6]Daily Roster'!$AY159</f>
        <v>0</v>
      </c>
      <c r="AZ159" s="240">
        <f>'[6]Daily Roster'!$AZ159</f>
        <v>0</v>
      </c>
      <c r="BA159" s="240">
        <f>'[6]Daily Roster'!$BA159</f>
        <v>0</v>
      </c>
      <c r="BB159" s="240">
        <f>'[6]Daily Roster'!$BB159</f>
        <v>0</v>
      </c>
      <c r="BC159" s="240">
        <f>'[6]Daily Roster'!$BC159</f>
        <v>0</v>
      </c>
      <c r="BD159" s="240">
        <f>'[6]Daily Roster'!$BD159</f>
        <v>0</v>
      </c>
      <c r="BE159" s="240">
        <f>'[6]Daily Roster'!$BE159</f>
        <v>0</v>
      </c>
      <c r="BF159" s="240">
        <f>'[6]Daily Roster'!$BF159</f>
        <v>0</v>
      </c>
      <c r="BG159" s="240">
        <f>'[6]Daily Roster'!$BG159</f>
        <v>0</v>
      </c>
      <c r="BH159" s="240">
        <f>'[6]Daily Roster'!$BH159</f>
        <v>0</v>
      </c>
    </row>
    <row r="160" spans="1:60" s="5" customFormat="1" x14ac:dyDescent="0.3">
      <c r="A160" s="141">
        <v>43686</v>
      </c>
      <c r="B160" s="142" t="s">
        <v>5</v>
      </c>
      <c r="C160" s="143">
        <f>'[6]Daily Roster'!$C160</f>
        <v>0</v>
      </c>
      <c r="D160" s="143" t="e">
        <f>'[6]Daily Roster'!$D160</f>
        <v>#N/A</v>
      </c>
      <c r="E160" s="143">
        <f>'[6]Daily Roster'!$E160</f>
        <v>0</v>
      </c>
      <c r="F160" s="143" t="e">
        <f>'[6]Daily Roster'!$F160</f>
        <v>#N/A</v>
      </c>
      <c r="G160" s="143">
        <f>'[6]Daily Roster'!$G160</f>
        <v>0</v>
      </c>
      <c r="H160" s="143" t="e">
        <f>'[6]Daily Roster'!$H160</f>
        <v>#N/A</v>
      </c>
      <c r="I160" s="143" t="e">
        <f>'[6]Daily Roster'!$I160</f>
        <v>#N/A</v>
      </c>
      <c r="J160" s="143">
        <f>'[6]Daily Roster'!$J160</f>
        <v>0</v>
      </c>
      <c r="K160" s="143">
        <f>'[6]Daily Roster'!$K160</f>
        <v>0</v>
      </c>
      <c r="L160" s="143" t="e">
        <f>'[6]Daily Roster'!$L160</f>
        <v>#N/A</v>
      </c>
      <c r="M160" s="143">
        <f>'[6]Daily Roster'!$M160</f>
        <v>0</v>
      </c>
      <c r="N160" s="143">
        <f>'[6]Daily Roster'!$N160</f>
        <v>0</v>
      </c>
      <c r="O160" s="143">
        <f>'[6]Daily Roster'!$O160</f>
        <v>0</v>
      </c>
      <c r="P160" s="143" t="e">
        <f>'[6]Daily Roster'!$P160</f>
        <v>#N/A</v>
      </c>
      <c r="Q160" s="143">
        <f>'[6]Daily Roster'!$Q160</f>
        <v>0</v>
      </c>
      <c r="R160" s="143" t="str">
        <f>'[6]Daily Roster'!$R160</f>
        <v>qq</v>
      </c>
      <c r="S160" s="143" t="str">
        <f>'[6]Daily Roster'!$S160</f>
        <v>qq</v>
      </c>
      <c r="T160" s="143" t="str">
        <f>'[6]Daily Roster'!$T160</f>
        <v>qq</v>
      </c>
      <c r="U160" s="143" t="str">
        <f>'[6]Daily Roster'!$U160</f>
        <v>QQ</v>
      </c>
      <c r="V160" s="143" t="str">
        <f>'[6]Daily Roster'!$V160</f>
        <v>qq</v>
      </c>
      <c r="W160" s="143" t="str">
        <f>'[6]Daily Roster'!$W160</f>
        <v>qq</v>
      </c>
      <c r="X160" s="143" t="str">
        <f>'[6]Daily Roster'!$X160</f>
        <v>qq</v>
      </c>
      <c r="Y160" s="143" t="str">
        <f>'[6]Daily Roster'!$Y160</f>
        <v>qq</v>
      </c>
      <c r="Z160" s="143" t="str">
        <f>'[6]Daily Roster'!$Z160</f>
        <v>qq</v>
      </c>
      <c r="AA160" s="143" t="str">
        <f>'[6]Daily Roster'!$AA160</f>
        <v>qq</v>
      </c>
      <c r="AB160" s="143" t="str">
        <f>'[6]Daily Roster'!$AB160</f>
        <v>qq</v>
      </c>
      <c r="AC160" s="143" t="str">
        <f>'[6]Daily Roster'!$AC160</f>
        <v>qq</v>
      </c>
      <c r="AD160" s="143" t="str">
        <f>'[6]Daily Roster'!$AD160</f>
        <v>qq</v>
      </c>
      <c r="AE160" s="143" t="str">
        <f>'[6]Daily Roster'!$AE160</f>
        <v>qq</v>
      </c>
      <c r="AF160" s="143" t="str">
        <f>'[6]Daily Roster'!$AF160</f>
        <v>qq</v>
      </c>
      <c r="AG160" s="143" t="str">
        <f>'[6]Daily Roster'!$AG160</f>
        <v>qq</v>
      </c>
      <c r="AH160" s="143" t="str">
        <f>'[6]Daily Roster'!$AH160</f>
        <v>qq</v>
      </c>
      <c r="AI160" s="143" t="str">
        <f>'[6]Daily Roster'!$AI160</f>
        <v>qq</v>
      </c>
      <c r="AJ160" s="241" t="str">
        <f>'[6]Daily Roster'!$AJ160</f>
        <v>qq</v>
      </c>
      <c r="AK160" s="241" t="str">
        <f>'[6]Daily Roster'!$AK160</f>
        <v>qq</v>
      </c>
      <c r="AL160" s="241" t="str">
        <f>'[6]Daily Roster'!$AL160</f>
        <v>qq</v>
      </c>
      <c r="AM160" s="240" t="str">
        <f>'[6]Daily Roster'!$AM160</f>
        <v>qq</v>
      </c>
      <c r="AN160" s="240" t="str">
        <f>'[6]Daily Roster'!$AN160</f>
        <v>qq</v>
      </c>
      <c r="AO160" s="240" t="str">
        <f>'[6]Daily Roster'!$AO160</f>
        <v>qq</v>
      </c>
      <c r="AP160" s="240" t="str">
        <f>'[6]Daily Roster'!$AP160</f>
        <v>qq</v>
      </c>
      <c r="AQ160" s="240" t="str">
        <f>'[6]Daily Roster'!$AQ160</f>
        <v>qq</v>
      </c>
      <c r="AR160" s="240" t="str">
        <f>'[6]Daily Roster'!$AR160</f>
        <v>qq</v>
      </c>
      <c r="AS160" s="240" t="str">
        <f>'[6]Daily Roster'!$AS160</f>
        <v>qq</v>
      </c>
      <c r="AT160" s="240" t="str">
        <f>'[6]Daily Roster'!$AT160</f>
        <v>qq</v>
      </c>
      <c r="AU160" s="240">
        <f>'[6]Daily Roster'!$AU160</f>
        <v>0</v>
      </c>
      <c r="AV160" s="240" t="str">
        <f>'[6]Daily Roster'!$AV160</f>
        <v>Stav</v>
      </c>
      <c r="AW160" s="240">
        <f>'[6]Daily Roster'!$AW160</f>
        <v>0</v>
      </c>
      <c r="AX160" s="240">
        <f>'[6]Daily Roster'!$AX160</f>
        <v>0</v>
      </c>
      <c r="AY160" s="240">
        <f>'[6]Daily Roster'!$AY160</f>
        <v>0</v>
      </c>
      <c r="AZ160" s="240">
        <f>'[6]Daily Roster'!$AZ160</f>
        <v>0</v>
      </c>
      <c r="BA160" s="240">
        <f>'[6]Daily Roster'!$BA160</f>
        <v>0</v>
      </c>
      <c r="BB160" s="240">
        <f>'[6]Daily Roster'!$BB160</f>
        <v>0</v>
      </c>
      <c r="BC160" s="240">
        <f>'[6]Daily Roster'!$BC160</f>
        <v>0</v>
      </c>
      <c r="BD160" s="240">
        <f>'[6]Daily Roster'!$BD160</f>
        <v>0</v>
      </c>
      <c r="BE160" s="240">
        <f>'[6]Daily Roster'!$BE160</f>
        <v>0</v>
      </c>
      <c r="BF160" s="240">
        <f>'[6]Daily Roster'!$BF160</f>
        <v>0</v>
      </c>
      <c r="BG160" s="240">
        <f>'[6]Daily Roster'!$BG160</f>
        <v>0</v>
      </c>
      <c r="BH160" s="240">
        <f>'[6]Daily Roster'!$BH160</f>
        <v>0</v>
      </c>
    </row>
    <row r="161" spans="1:60" s="5" customFormat="1" x14ac:dyDescent="0.3">
      <c r="A161" s="141">
        <v>43689</v>
      </c>
      <c r="B161" s="142" t="s">
        <v>1</v>
      </c>
      <c r="C161" s="143">
        <f>'[6]Daily Roster'!$C161</f>
        <v>0</v>
      </c>
      <c r="D161" s="143" t="e">
        <f>'[6]Daily Roster'!$D161</f>
        <v>#N/A</v>
      </c>
      <c r="E161" s="143">
        <f>'[6]Daily Roster'!$E161</f>
        <v>0</v>
      </c>
      <c r="F161" s="143" t="e">
        <f>'[6]Daily Roster'!$F161</f>
        <v>#N/A</v>
      </c>
      <c r="G161" s="143">
        <f>'[6]Daily Roster'!$G161</f>
        <v>0</v>
      </c>
      <c r="H161" s="143" t="e">
        <f>'[6]Daily Roster'!$H161</f>
        <v>#N/A</v>
      </c>
      <c r="I161" s="143" t="e">
        <f>'[6]Daily Roster'!$I161</f>
        <v>#N/A</v>
      </c>
      <c r="J161" s="143">
        <f>'[6]Daily Roster'!$J161</f>
        <v>0</v>
      </c>
      <c r="K161" s="143">
        <f>'[6]Daily Roster'!$K161</f>
        <v>0</v>
      </c>
      <c r="L161" s="143" t="e">
        <f>'[6]Daily Roster'!$L161</f>
        <v>#N/A</v>
      </c>
      <c r="M161" s="143">
        <f>'[6]Daily Roster'!$M161</f>
        <v>0</v>
      </c>
      <c r="N161" s="143">
        <f>'[6]Daily Roster'!$N161</f>
        <v>0</v>
      </c>
      <c r="O161" s="143" t="str">
        <f>'[6]Daily Roster'!$O161</f>
        <v>qq</v>
      </c>
      <c r="P161" s="143" t="e">
        <f>'[6]Daily Roster'!$P161</f>
        <v>#N/A</v>
      </c>
      <c r="Q161" s="143" t="str">
        <f>'[6]Daily Roster'!$Q161</f>
        <v>Idile</v>
      </c>
      <c r="R161" s="143" t="str">
        <f>'[6]Daily Roster'!$R161</f>
        <v>qq</v>
      </c>
      <c r="S161" s="143" t="str">
        <f>'[6]Daily Roster'!$S161</f>
        <v>Thao</v>
      </c>
      <c r="T161" s="143" t="str">
        <f>'[6]Daily Roster'!$T161</f>
        <v>Tinh</v>
      </c>
      <c r="U161" s="143" t="str">
        <f>'[6]Daily Roster'!$U161</f>
        <v>V.Le</v>
      </c>
      <c r="V161" s="143" t="str">
        <f>'[6]Daily Roster'!$V161</f>
        <v>qq</v>
      </c>
      <c r="W161" s="143" t="str">
        <f>'[6]Daily Roster'!$W161</f>
        <v>qq</v>
      </c>
      <c r="X161" s="143" t="str">
        <f>'[6]Daily Roster'!$X161</f>
        <v>qq</v>
      </c>
      <c r="Y161" s="143" t="str">
        <f>'[6]Daily Roster'!$Y161</f>
        <v>qq</v>
      </c>
      <c r="Z161" s="143" t="str">
        <f>'[6]Daily Roster'!$Z161</f>
        <v>qq</v>
      </c>
      <c r="AA161" s="143" t="str">
        <f>'[6]Daily Roster'!$AA161</f>
        <v>qq</v>
      </c>
      <c r="AB161" s="143" t="str">
        <f>'[6]Daily Roster'!$AB161</f>
        <v>qq</v>
      </c>
      <c r="AC161" s="143" t="str">
        <f>'[6]Daily Roster'!$AC161</f>
        <v>qq</v>
      </c>
      <c r="AD161" s="143" t="str">
        <f>'[6]Daily Roster'!$AD161</f>
        <v>qq</v>
      </c>
      <c r="AE161" s="143" t="str">
        <f>'[6]Daily Roster'!$AE161</f>
        <v>qq</v>
      </c>
      <c r="AF161" s="143" t="str">
        <f>'[6]Daily Roster'!$AF161</f>
        <v>qq</v>
      </c>
      <c r="AG161" s="143" t="str">
        <f>'[6]Daily Roster'!$AG161</f>
        <v>qq</v>
      </c>
      <c r="AH161" s="143" t="str">
        <f>'[6]Daily Roster'!$AH161</f>
        <v>qq</v>
      </c>
      <c r="AI161" s="143" t="str">
        <f>'[6]Daily Roster'!$AI161</f>
        <v>qq</v>
      </c>
      <c r="AJ161" s="241" t="str">
        <f>'[6]Daily Roster'!$AJ161</f>
        <v>qq</v>
      </c>
      <c r="AK161" s="241" t="str">
        <f>'[6]Daily Roster'!$AK161</f>
        <v>qq</v>
      </c>
      <c r="AL161" s="241" t="str">
        <f>'[6]Daily Roster'!$AL161</f>
        <v>qq</v>
      </c>
      <c r="AM161" s="240" t="str">
        <f>'[6]Daily Roster'!$AM161</f>
        <v>qq</v>
      </c>
      <c r="AN161" s="240" t="str">
        <f>'[6]Daily Roster'!$AN161</f>
        <v>qq</v>
      </c>
      <c r="AO161" s="240" t="str">
        <f>'[6]Daily Roster'!$AO161</f>
        <v>qq</v>
      </c>
      <c r="AP161" s="240" t="str">
        <f>'[6]Daily Roster'!$AP161</f>
        <v>qq</v>
      </c>
      <c r="AQ161" s="240" t="str">
        <f>'[6]Daily Roster'!$AQ161</f>
        <v>qq</v>
      </c>
      <c r="AR161" s="240" t="str">
        <f>'[6]Daily Roster'!$AR161</f>
        <v>qq</v>
      </c>
      <c r="AS161" s="240" t="str">
        <f>'[6]Daily Roster'!$AS161</f>
        <v>qq</v>
      </c>
      <c r="AT161" s="240" t="str">
        <f>'[6]Daily Roster'!$AT161</f>
        <v>qq</v>
      </c>
      <c r="AU161" s="240" t="str">
        <f>'[6]Daily Roster'!$AU161</f>
        <v>Bernadette</v>
      </c>
      <c r="AV161" s="240">
        <f>'[6]Daily Roster'!$AV161</f>
        <v>0</v>
      </c>
      <c r="AW161" s="240">
        <f>'[6]Daily Roster'!$AW161</f>
        <v>0</v>
      </c>
      <c r="AX161" s="240">
        <f>'[6]Daily Roster'!$AX161</f>
        <v>0</v>
      </c>
      <c r="AY161" s="240">
        <f>'[6]Daily Roster'!$AY161</f>
        <v>0</v>
      </c>
      <c r="AZ161" s="240">
        <f>'[6]Daily Roster'!$AZ161</f>
        <v>0</v>
      </c>
      <c r="BA161" s="240">
        <f>'[6]Daily Roster'!$BA161</f>
        <v>0</v>
      </c>
      <c r="BB161" s="240">
        <f>'[6]Daily Roster'!$BB161</f>
        <v>0</v>
      </c>
      <c r="BC161" s="240">
        <f>'[6]Daily Roster'!$BC161</f>
        <v>0</v>
      </c>
      <c r="BD161" s="240">
        <f>'[6]Daily Roster'!$BD161</f>
        <v>0</v>
      </c>
      <c r="BE161" s="240">
        <f>'[6]Daily Roster'!$BE161</f>
        <v>0</v>
      </c>
      <c r="BF161" s="240">
        <f>'[6]Daily Roster'!$BF161</f>
        <v>0</v>
      </c>
      <c r="BG161" s="240">
        <f>'[6]Daily Roster'!$BG161</f>
        <v>0</v>
      </c>
      <c r="BH161" s="240">
        <f>'[6]Daily Roster'!$BH161</f>
        <v>0</v>
      </c>
    </row>
    <row r="162" spans="1:60" s="5" customFormat="1" x14ac:dyDescent="0.3">
      <c r="A162" s="141">
        <v>43690</v>
      </c>
      <c r="B162" s="142" t="s">
        <v>2</v>
      </c>
      <c r="C162" s="143">
        <f>'[6]Daily Roster'!$C162</f>
        <v>0</v>
      </c>
      <c r="D162" s="143" t="e">
        <f>'[6]Daily Roster'!$D162</f>
        <v>#N/A</v>
      </c>
      <c r="E162" s="143">
        <f>'[6]Daily Roster'!$E162</f>
        <v>0</v>
      </c>
      <c r="F162" s="143" t="e">
        <f>'[6]Daily Roster'!$F162</f>
        <v>#N/A</v>
      </c>
      <c r="G162" s="143">
        <f>'[6]Daily Roster'!$G162</f>
        <v>0</v>
      </c>
      <c r="H162" s="143" t="e">
        <f>'[6]Daily Roster'!$H162</f>
        <v>#N/A</v>
      </c>
      <c r="I162" s="143" t="e">
        <f>'[6]Daily Roster'!$I162</f>
        <v>#N/A</v>
      </c>
      <c r="J162" s="143">
        <f>'[6]Daily Roster'!$J162</f>
        <v>0</v>
      </c>
      <c r="K162" s="143">
        <f>'[6]Daily Roster'!$K162</f>
        <v>0</v>
      </c>
      <c r="L162" s="143" t="e">
        <f>'[6]Daily Roster'!$L162</f>
        <v>#N/A</v>
      </c>
      <c r="M162" s="143">
        <f>'[6]Daily Roster'!$M162</f>
        <v>0</v>
      </c>
      <c r="N162" s="143">
        <f>'[6]Daily Roster'!$N162</f>
        <v>0</v>
      </c>
      <c r="O162" s="143" t="str">
        <f>'[6]Daily Roster'!$O162</f>
        <v>qq</v>
      </c>
      <c r="P162" s="143" t="e">
        <f>'[6]Daily Roster'!$P162</f>
        <v>#N/A</v>
      </c>
      <c r="Q162" s="143" t="str">
        <f>'[6]Daily Roster'!$Q162</f>
        <v>V.Le</v>
      </c>
      <c r="R162" s="143" t="str">
        <f>'[6]Daily Roster'!$R162</f>
        <v>qq</v>
      </c>
      <c r="S162" s="143" t="str">
        <f>'[6]Daily Roster'!$S162</f>
        <v>Ana</v>
      </c>
      <c r="T162" s="143" t="str">
        <f>'[6]Daily Roster'!$T162</f>
        <v>Jonathan</v>
      </c>
      <c r="U162" s="143" t="str">
        <f>'[6]Daily Roster'!$U162</f>
        <v>QQ</v>
      </c>
      <c r="V162" s="143" t="str">
        <f>'[6]Daily Roster'!$V162</f>
        <v>Lauren</v>
      </c>
      <c r="W162" s="143" t="str">
        <f>'[6]Daily Roster'!$W162</f>
        <v>qq</v>
      </c>
      <c r="X162" s="143" t="str">
        <f>'[6]Daily Roster'!$X162</f>
        <v>qq</v>
      </c>
      <c r="Y162" s="143" t="str">
        <f>'[6]Daily Roster'!$Y162</f>
        <v>qq</v>
      </c>
      <c r="Z162" s="143" t="str">
        <f>'[6]Daily Roster'!$Z162</f>
        <v>qq</v>
      </c>
      <c r="AA162" s="143" t="str">
        <f>'[6]Daily Roster'!$AA162</f>
        <v>qq</v>
      </c>
      <c r="AB162" s="143" t="str">
        <f>'[6]Daily Roster'!$AB162</f>
        <v>qq</v>
      </c>
      <c r="AC162" s="143" t="str">
        <f>'[6]Daily Roster'!$AC162</f>
        <v>qq</v>
      </c>
      <c r="AD162" s="143" t="str">
        <f>'[6]Daily Roster'!$AD162</f>
        <v>qq</v>
      </c>
      <c r="AE162" s="143" t="str">
        <f>'[6]Daily Roster'!$AE162</f>
        <v>qq</v>
      </c>
      <c r="AF162" s="143" t="str">
        <f>'[6]Daily Roster'!$AF162</f>
        <v>qq</v>
      </c>
      <c r="AG162" s="143" t="str">
        <f>'[6]Daily Roster'!$AG162</f>
        <v>qq</v>
      </c>
      <c r="AH162" s="143" t="str">
        <f>'[6]Daily Roster'!$AH162</f>
        <v>qq</v>
      </c>
      <c r="AI162" s="143" t="str">
        <f>'[6]Daily Roster'!$AI162</f>
        <v>qq</v>
      </c>
      <c r="AJ162" s="241" t="str">
        <f>'[6]Daily Roster'!$AJ162</f>
        <v>qq</v>
      </c>
      <c r="AK162" s="241" t="str">
        <f>'[6]Daily Roster'!$AK162</f>
        <v>qq</v>
      </c>
      <c r="AL162" s="241" t="str">
        <f>'[6]Daily Roster'!$AL162</f>
        <v>qq</v>
      </c>
      <c r="AM162" s="240" t="str">
        <f>'[6]Daily Roster'!$AM162</f>
        <v>qq</v>
      </c>
      <c r="AN162" s="240" t="str">
        <f>'[6]Daily Roster'!$AN162</f>
        <v>qq</v>
      </c>
      <c r="AO162" s="240" t="str">
        <f>'[6]Daily Roster'!$AO162</f>
        <v>qq</v>
      </c>
      <c r="AP162" s="240" t="str">
        <f>'[6]Daily Roster'!$AP162</f>
        <v>qq</v>
      </c>
      <c r="AQ162" s="240" t="str">
        <f>'[6]Daily Roster'!$AQ162</f>
        <v>qq</v>
      </c>
      <c r="AR162" s="240" t="str">
        <f>'[6]Daily Roster'!$AR162</f>
        <v>qq</v>
      </c>
      <c r="AS162" s="240" t="str">
        <f>'[6]Daily Roster'!$AS162</f>
        <v>qq</v>
      </c>
      <c r="AT162" s="240" t="str">
        <f>'[6]Daily Roster'!$AT162</f>
        <v>qq</v>
      </c>
      <c r="AU162" s="240" t="str">
        <f>'[6]Daily Roster'!$AU162</f>
        <v>Fiona</v>
      </c>
      <c r="AV162" s="240">
        <f>'[6]Daily Roster'!$AV162</f>
        <v>0</v>
      </c>
      <c r="AW162" s="240">
        <f>'[6]Daily Roster'!$AW162</f>
        <v>0</v>
      </c>
      <c r="AX162" s="240">
        <f>'[6]Daily Roster'!$AX162</f>
        <v>0</v>
      </c>
      <c r="AY162" s="240">
        <f>'[6]Daily Roster'!$AY162</f>
        <v>0</v>
      </c>
      <c r="AZ162" s="240">
        <f>'[6]Daily Roster'!$AZ162</f>
        <v>0</v>
      </c>
      <c r="BA162" s="240">
        <f>'[6]Daily Roster'!$BA162</f>
        <v>0</v>
      </c>
      <c r="BB162" s="240">
        <f>'[6]Daily Roster'!$BB162</f>
        <v>0</v>
      </c>
      <c r="BC162" s="240">
        <f>'[6]Daily Roster'!$BC162</f>
        <v>0</v>
      </c>
      <c r="BD162" s="240">
        <f>'[6]Daily Roster'!$BD162</f>
        <v>0</v>
      </c>
      <c r="BE162" s="240">
        <f>'[6]Daily Roster'!$BE162</f>
        <v>0</v>
      </c>
      <c r="BF162" s="240">
        <f>'[6]Daily Roster'!$BF162</f>
        <v>0</v>
      </c>
      <c r="BG162" s="240">
        <f>'[6]Daily Roster'!$BG162</f>
        <v>0</v>
      </c>
      <c r="BH162" s="240">
        <f>'[6]Daily Roster'!$BH162</f>
        <v>0</v>
      </c>
    </row>
    <row r="163" spans="1:60" s="5" customFormat="1" x14ac:dyDescent="0.3">
      <c r="A163" s="141">
        <v>43691</v>
      </c>
      <c r="B163" s="142" t="s">
        <v>3</v>
      </c>
      <c r="C163" s="143">
        <f>'[6]Daily Roster'!$C163</f>
        <v>0</v>
      </c>
      <c r="D163" s="143" t="e">
        <f>'[6]Daily Roster'!$D163</f>
        <v>#N/A</v>
      </c>
      <c r="E163" s="143">
        <f>'[6]Daily Roster'!$E163</f>
        <v>0</v>
      </c>
      <c r="F163" s="143" t="e">
        <f>'[6]Daily Roster'!$F163</f>
        <v>#N/A</v>
      </c>
      <c r="G163" s="143">
        <f>'[6]Daily Roster'!$G163</f>
        <v>0</v>
      </c>
      <c r="H163" s="143" t="e">
        <f>'[6]Daily Roster'!$H163</f>
        <v>#N/A</v>
      </c>
      <c r="I163" s="143" t="e">
        <f>'[6]Daily Roster'!$I163</f>
        <v>#N/A</v>
      </c>
      <c r="J163" s="143">
        <f>'[6]Daily Roster'!$J163</f>
        <v>0</v>
      </c>
      <c r="K163" s="143">
        <f>'[6]Daily Roster'!$K163</f>
        <v>0</v>
      </c>
      <c r="L163" s="143" t="e">
        <f>'[6]Daily Roster'!$L163</f>
        <v>#N/A</v>
      </c>
      <c r="M163" s="143">
        <f>'[6]Daily Roster'!$M163</f>
        <v>0</v>
      </c>
      <c r="N163" s="143">
        <f>'[6]Daily Roster'!$N163</f>
        <v>0</v>
      </c>
      <c r="O163" s="143" t="str">
        <f>'[6]Daily Roster'!$O163</f>
        <v>qq</v>
      </c>
      <c r="P163" s="143" t="e">
        <f>'[6]Daily Roster'!$P163</f>
        <v>#N/A</v>
      </c>
      <c r="Q163" s="143" t="str">
        <f>'[6]Daily Roster'!$Q163</f>
        <v>Thao</v>
      </c>
      <c r="R163" s="143" t="str">
        <f>'[6]Daily Roster'!$R163</f>
        <v>qq</v>
      </c>
      <c r="S163" s="143" t="str">
        <f>'[6]Daily Roster'!$S163</f>
        <v>qq</v>
      </c>
      <c r="T163" s="143" t="str">
        <f>'[6]Daily Roster'!$T163</f>
        <v>qq</v>
      </c>
      <c r="U163" s="143" t="str">
        <f>'[6]Daily Roster'!$U163</f>
        <v>QQ</v>
      </c>
      <c r="V163" s="143" t="str">
        <f>'[6]Daily Roster'!$V163</f>
        <v>qq</v>
      </c>
      <c r="W163" s="143" t="str">
        <f>'[6]Daily Roster'!$W163</f>
        <v>qq</v>
      </c>
      <c r="X163" s="143" t="str">
        <f>'[6]Daily Roster'!$X163</f>
        <v>qq</v>
      </c>
      <c r="Y163" s="143" t="str">
        <f>'[6]Daily Roster'!$Y163</f>
        <v>qq</v>
      </c>
      <c r="Z163" s="143" t="str">
        <f>'[6]Daily Roster'!$Z163</f>
        <v>qq</v>
      </c>
      <c r="AA163" s="143" t="str">
        <f>'[6]Daily Roster'!$AA163</f>
        <v>qq</v>
      </c>
      <c r="AB163" s="143" t="str">
        <f>'[6]Daily Roster'!$AB163</f>
        <v>qq</v>
      </c>
      <c r="AC163" s="143" t="str">
        <f>'[6]Daily Roster'!$AC163</f>
        <v>qq</v>
      </c>
      <c r="AD163" s="143" t="str">
        <f>'[6]Daily Roster'!$AD163</f>
        <v>qq</v>
      </c>
      <c r="AE163" s="143" t="str">
        <f>'[6]Daily Roster'!$AE163</f>
        <v>qq</v>
      </c>
      <c r="AF163" s="143" t="str">
        <f>'[6]Daily Roster'!$AF163</f>
        <v>qq</v>
      </c>
      <c r="AG163" s="143" t="str">
        <f>'[6]Daily Roster'!$AG163</f>
        <v>qq</v>
      </c>
      <c r="AH163" s="143" t="str">
        <f>'[6]Daily Roster'!$AH163</f>
        <v>qq</v>
      </c>
      <c r="AI163" s="143" t="str">
        <f>'[6]Daily Roster'!$AI163</f>
        <v>qq</v>
      </c>
      <c r="AJ163" s="241" t="str">
        <f>'[6]Daily Roster'!$AJ163</f>
        <v>qq</v>
      </c>
      <c r="AK163" s="241" t="str">
        <f>'[6]Daily Roster'!$AK163</f>
        <v>qq</v>
      </c>
      <c r="AL163" s="241" t="str">
        <f>'[6]Daily Roster'!$AL163</f>
        <v>qq</v>
      </c>
      <c r="AM163" s="240" t="str">
        <f>'[6]Daily Roster'!$AM163</f>
        <v>qq</v>
      </c>
      <c r="AN163" s="240" t="str">
        <f>'[6]Daily Roster'!$AN163</f>
        <v>qq</v>
      </c>
      <c r="AO163" s="240" t="str">
        <f>'[6]Daily Roster'!$AO163</f>
        <v>qq</v>
      </c>
      <c r="AP163" s="240" t="str">
        <f>'[6]Daily Roster'!$AP163</f>
        <v>qq</v>
      </c>
      <c r="AQ163" s="240" t="str">
        <f>'[6]Daily Roster'!$AQ163</f>
        <v>qq</v>
      </c>
      <c r="AR163" s="240" t="str">
        <f>'[6]Daily Roster'!$AR163</f>
        <v>qq</v>
      </c>
      <c r="AS163" s="240" t="str">
        <f>'[6]Daily Roster'!$AS163</f>
        <v>qq</v>
      </c>
      <c r="AT163" s="240" t="str">
        <f>'[6]Daily Roster'!$AT163</f>
        <v>qq</v>
      </c>
      <c r="AU163" s="240" t="str">
        <f>'[6]Daily Roster'!$AU163</f>
        <v>Fiona</v>
      </c>
      <c r="AV163" s="240">
        <f>'[6]Daily Roster'!$AV163</f>
        <v>0</v>
      </c>
      <c r="AW163" s="240">
        <f>'[6]Daily Roster'!$AW163</f>
        <v>0</v>
      </c>
      <c r="AX163" s="240">
        <f>'[6]Daily Roster'!$AX163</f>
        <v>0</v>
      </c>
      <c r="AY163" s="240">
        <f>'[6]Daily Roster'!$AY163</f>
        <v>0</v>
      </c>
      <c r="AZ163" s="240">
        <f>'[6]Daily Roster'!$AZ163</f>
        <v>0</v>
      </c>
      <c r="BA163" s="240">
        <f>'[6]Daily Roster'!$BA163</f>
        <v>0</v>
      </c>
      <c r="BB163" s="240">
        <f>'[6]Daily Roster'!$BB163</f>
        <v>0</v>
      </c>
      <c r="BC163" s="240">
        <f>'[6]Daily Roster'!$BC163</f>
        <v>0</v>
      </c>
      <c r="BD163" s="240">
        <f>'[6]Daily Roster'!$BD163</f>
        <v>0</v>
      </c>
      <c r="BE163" s="240">
        <f>'[6]Daily Roster'!$BE163</f>
        <v>0</v>
      </c>
      <c r="BF163" s="240">
        <f>'[6]Daily Roster'!$BF163</f>
        <v>0</v>
      </c>
      <c r="BG163" s="240">
        <f>'[6]Daily Roster'!$BG163</f>
        <v>0</v>
      </c>
      <c r="BH163" s="240">
        <f>'[6]Daily Roster'!$BH163</f>
        <v>0</v>
      </c>
    </row>
    <row r="164" spans="1:60" s="5" customFormat="1" x14ac:dyDescent="0.3">
      <c r="A164" s="141">
        <v>43692</v>
      </c>
      <c r="B164" s="142" t="s">
        <v>4</v>
      </c>
      <c r="C164" s="143">
        <f>'[6]Daily Roster'!$C164</f>
        <v>0</v>
      </c>
      <c r="D164" s="143" t="e">
        <f>'[6]Daily Roster'!$D164</f>
        <v>#N/A</v>
      </c>
      <c r="E164" s="143">
        <f>'[6]Daily Roster'!$E164</f>
        <v>0</v>
      </c>
      <c r="F164" s="143" t="e">
        <f>'[6]Daily Roster'!$F164</f>
        <v>#N/A</v>
      </c>
      <c r="G164" s="143">
        <f>'[6]Daily Roster'!$G164</f>
        <v>0</v>
      </c>
      <c r="H164" s="143" t="e">
        <f>'[6]Daily Roster'!$H164</f>
        <v>#N/A</v>
      </c>
      <c r="I164" s="143" t="e">
        <f>'[6]Daily Roster'!$I164</f>
        <v>#N/A</v>
      </c>
      <c r="J164" s="143">
        <f>'[6]Daily Roster'!$J164</f>
        <v>0</v>
      </c>
      <c r="K164" s="143">
        <f>'[6]Daily Roster'!$K164</f>
        <v>0</v>
      </c>
      <c r="L164" s="143" t="e">
        <f>'[6]Daily Roster'!$L164</f>
        <v>#N/A</v>
      </c>
      <c r="M164" s="143">
        <f>'[6]Daily Roster'!$M164</f>
        <v>0</v>
      </c>
      <c r="N164" s="143">
        <f>'[6]Daily Roster'!$N164</f>
        <v>0</v>
      </c>
      <c r="O164" s="143">
        <f>'[6]Daily Roster'!$O164</f>
        <v>0</v>
      </c>
      <c r="P164" s="143" t="e">
        <f>'[6]Daily Roster'!$P164</f>
        <v>#N/A</v>
      </c>
      <c r="Q164" s="143" t="str">
        <f>'[6]Daily Roster'!$Q164</f>
        <v>qq</v>
      </c>
      <c r="R164" s="143" t="str">
        <f>'[6]Daily Roster'!$R164</f>
        <v>qq</v>
      </c>
      <c r="S164" s="143" t="str">
        <f>'[6]Daily Roster'!$S164</f>
        <v>qq</v>
      </c>
      <c r="T164" s="143" t="str">
        <f>'[6]Daily Roster'!$T164</f>
        <v>qq</v>
      </c>
      <c r="U164" s="143" t="str">
        <f>'[6]Daily Roster'!$U164</f>
        <v>QQ</v>
      </c>
      <c r="V164" s="143" t="str">
        <f>'[6]Daily Roster'!$V164</f>
        <v>qq</v>
      </c>
      <c r="W164" s="143" t="str">
        <f>'[6]Daily Roster'!$W164</f>
        <v>qq</v>
      </c>
      <c r="X164" s="143" t="str">
        <f>'[6]Daily Roster'!$X164</f>
        <v>qq</v>
      </c>
      <c r="Y164" s="143" t="str">
        <f>'[6]Daily Roster'!$Y164</f>
        <v>qq</v>
      </c>
      <c r="Z164" s="143" t="str">
        <f>'[6]Daily Roster'!$Z164</f>
        <v>qq</v>
      </c>
      <c r="AA164" s="143" t="str">
        <f>'[6]Daily Roster'!$AA164</f>
        <v>qq</v>
      </c>
      <c r="AB164" s="143" t="str">
        <f>'[6]Daily Roster'!$AB164</f>
        <v>qq</v>
      </c>
      <c r="AC164" s="143" t="str">
        <f>'[6]Daily Roster'!$AC164</f>
        <v>qq</v>
      </c>
      <c r="AD164" s="143" t="str">
        <f>'[6]Daily Roster'!$AD164</f>
        <v>qq</v>
      </c>
      <c r="AE164" s="143" t="str">
        <f>'[6]Daily Roster'!$AE164</f>
        <v>qq</v>
      </c>
      <c r="AF164" s="143" t="str">
        <f>'[6]Daily Roster'!$AF164</f>
        <v>qq</v>
      </c>
      <c r="AG164" s="143" t="str">
        <f>'[6]Daily Roster'!$AG164</f>
        <v>qq</v>
      </c>
      <c r="AH164" s="143" t="str">
        <f>'[6]Daily Roster'!$AH164</f>
        <v>qq</v>
      </c>
      <c r="AI164" s="143" t="str">
        <f>'[6]Daily Roster'!$AI164</f>
        <v>qq</v>
      </c>
      <c r="AJ164" s="241" t="str">
        <f>'[6]Daily Roster'!$AJ164</f>
        <v>qq</v>
      </c>
      <c r="AK164" s="241" t="str">
        <f>'[6]Daily Roster'!$AK164</f>
        <v>qq</v>
      </c>
      <c r="AL164" s="241" t="str">
        <f>'[6]Daily Roster'!$AL164</f>
        <v>qq</v>
      </c>
      <c r="AM164" s="240" t="str">
        <f>'[6]Daily Roster'!$AM164</f>
        <v>qq</v>
      </c>
      <c r="AN164" s="240" t="str">
        <f>'[6]Daily Roster'!$AN164</f>
        <v>qq</v>
      </c>
      <c r="AO164" s="240" t="str">
        <f>'[6]Daily Roster'!$AO164</f>
        <v>qq</v>
      </c>
      <c r="AP164" s="240" t="str">
        <f>'[6]Daily Roster'!$AP164</f>
        <v>qq</v>
      </c>
      <c r="AQ164" s="240" t="str">
        <f>'[6]Daily Roster'!$AQ164</f>
        <v>qq</v>
      </c>
      <c r="AR164" s="240" t="str">
        <f>'[6]Daily Roster'!$AR164</f>
        <v>qq</v>
      </c>
      <c r="AS164" s="240" t="str">
        <f>'[6]Daily Roster'!$AS164</f>
        <v>qq</v>
      </c>
      <c r="AT164" s="240" t="str">
        <f>'[6]Daily Roster'!$AT164</f>
        <v>qq</v>
      </c>
      <c r="AU164" s="240" t="str">
        <f>'[6]Daily Roster'!$AU164</f>
        <v>Bernadette</v>
      </c>
      <c r="AV164" s="240">
        <f>'[6]Daily Roster'!$AV164</f>
        <v>0</v>
      </c>
      <c r="AW164" s="240">
        <f>'[6]Daily Roster'!$AW164</f>
        <v>0</v>
      </c>
      <c r="AX164" s="240">
        <f>'[6]Daily Roster'!$AX164</f>
        <v>0</v>
      </c>
      <c r="AY164" s="240">
        <f>'[6]Daily Roster'!$AY164</f>
        <v>0</v>
      </c>
      <c r="AZ164" s="240">
        <f>'[6]Daily Roster'!$AZ164</f>
        <v>0</v>
      </c>
      <c r="BA164" s="240">
        <f>'[6]Daily Roster'!$BA164</f>
        <v>0</v>
      </c>
      <c r="BB164" s="240">
        <f>'[6]Daily Roster'!$BB164</f>
        <v>0</v>
      </c>
      <c r="BC164" s="240">
        <f>'[6]Daily Roster'!$BC164</f>
        <v>0</v>
      </c>
      <c r="BD164" s="240">
        <f>'[6]Daily Roster'!$BD164</f>
        <v>0</v>
      </c>
      <c r="BE164" s="240">
        <f>'[6]Daily Roster'!$BE164</f>
        <v>0</v>
      </c>
      <c r="BF164" s="240">
        <f>'[6]Daily Roster'!$BF164</f>
        <v>0</v>
      </c>
      <c r="BG164" s="240">
        <f>'[6]Daily Roster'!$BG164</f>
        <v>0</v>
      </c>
      <c r="BH164" s="240">
        <f>'[6]Daily Roster'!$BH164</f>
        <v>0</v>
      </c>
    </row>
    <row r="165" spans="1:60" s="5" customFormat="1" x14ac:dyDescent="0.3">
      <c r="A165" s="141">
        <v>43693</v>
      </c>
      <c r="B165" s="142" t="s">
        <v>5</v>
      </c>
      <c r="C165" s="143">
        <f>'[6]Daily Roster'!$C165</f>
        <v>0</v>
      </c>
      <c r="D165" s="143" t="e">
        <f>'[6]Daily Roster'!$D165</f>
        <v>#N/A</v>
      </c>
      <c r="E165" s="143">
        <f>'[6]Daily Roster'!$E165</f>
        <v>0</v>
      </c>
      <c r="F165" s="143" t="e">
        <f>'[6]Daily Roster'!$F165</f>
        <v>#N/A</v>
      </c>
      <c r="G165" s="143">
        <f>'[6]Daily Roster'!$G165</f>
        <v>0</v>
      </c>
      <c r="H165" s="143" t="e">
        <f>'[6]Daily Roster'!$H165</f>
        <v>#N/A</v>
      </c>
      <c r="I165" s="143" t="e">
        <f>'[6]Daily Roster'!$I165</f>
        <v>#N/A</v>
      </c>
      <c r="J165" s="143">
        <f>'[6]Daily Roster'!$J165</f>
        <v>0</v>
      </c>
      <c r="K165" s="143">
        <f>'[6]Daily Roster'!$K165</f>
        <v>0</v>
      </c>
      <c r="L165" s="143" t="e">
        <f>'[6]Daily Roster'!$L165</f>
        <v>#N/A</v>
      </c>
      <c r="M165" s="143">
        <f>'[6]Daily Roster'!$M165</f>
        <v>0</v>
      </c>
      <c r="N165" s="143">
        <f>'[6]Daily Roster'!$N165</f>
        <v>0</v>
      </c>
      <c r="O165" s="143">
        <f>'[6]Daily Roster'!$O165</f>
        <v>0</v>
      </c>
      <c r="P165" s="143" t="e">
        <f>'[6]Daily Roster'!$P165</f>
        <v>#N/A</v>
      </c>
      <c r="Q165" s="143" t="str">
        <f>'[6]Daily Roster'!$Q165</f>
        <v>Jonathan</v>
      </c>
      <c r="R165" s="143" t="str">
        <f>'[6]Daily Roster'!$R165</f>
        <v>qq</v>
      </c>
      <c r="S165" s="143" t="str">
        <f>'[6]Daily Roster'!$S165</f>
        <v>qq</v>
      </c>
      <c r="T165" s="143" t="str">
        <f>'[6]Daily Roster'!$T165</f>
        <v>qq</v>
      </c>
      <c r="U165" s="143" t="str">
        <f>'[6]Daily Roster'!$U165</f>
        <v>QQ</v>
      </c>
      <c r="V165" s="143" t="str">
        <f>'[6]Daily Roster'!$V165</f>
        <v>qq</v>
      </c>
      <c r="W165" s="143" t="str">
        <f>'[6]Daily Roster'!$W165</f>
        <v>qq</v>
      </c>
      <c r="X165" s="143" t="str">
        <f>'[6]Daily Roster'!$X165</f>
        <v>qq</v>
      </c>
      <c r="Y165" s="143" t="str">
        <f>'[6]Daily Roster'!$Y165</f>
        <v>qq</v>
      </c>
      <c r="Z165" s="143" t="str">
        <f>'[6]Daily Roster'!$Z165</f>
        <v>qq</v>
      </c>
      <c r="AA165" s="143" t="str">
        <f>'[6]Daily Roster'!$AA165</f>
        <v>qq</v>
      </c>
      <c r="AB165" s="143" t="str">
        <f>'[6]Daily Roster'!$AB165</f>
        <v>qq</v>
      </c>
      <c r="AC165" s="143" t="str">
        <f>'[6]Daily Roster'!$AC165</f>
        <v>qq</v>
      </c>
      <c r="AD165" s="143" t="str">
        <f>'[6]Daily Roster'!$AD165</f>
        <v>qq</v>
      </c>
      <c r="AE165" s="143" t="str">
        <f>'[6]Daily Roster'!$AE165</f>
        <v>qq</v>
      </c>
      <c r="AF165" s="143" t="str">
        <f>'[6]Daily Roster'!$AF165</f>
        <v>qq</v>
      </c>
      <c r="AG165" s="143" t="str">
        <f>'[6]Daily Roster'!$AG165</f>
        <v>qq</v>
      </c>
      <c r="AH165" s="143" t="str">
        <f>'[6]Daily Roster'!$AH165</f>
        <v>qq</v>
      </c>
      <c r="AI165" s="143" t="str">
        <f>'[6]Daily Roster'!$AI165</f>
        <v>qq</v>
      </c>
      <c r="AJ165" s="241" t="str">
        <f>'[6]Daily Roster'!$AJ165</f>
        <v>qq</v>
      </c>
      <c r="AK165" s="241" t="str">
        <f>'[6]Daily Roster'!$AK165</f>
        <v>qq</v>
      </c>
      <c r="AL165" s="241" t="str">
        <f>'[6]Daily Roster'!$AL165</f>
        <v>qq</v>
      </c>
      <c r="AM165" s="240" t="str">
        <f>'[6]Daily Roster'!$AM165</f>
        <v>qq</v>
      </c>
      <c r="AN165" s="240" t="str">
        <f>'[6]Daily Roster'!$AN165</f>
        <v>qq</v>
      </c>
      <c r="AO165" s="240" t="str">
        <f>'[6]Daily Roster'!$AO165</f>
        <v>qq</v>
      </c>
      <c r="AP165" s="240" t="str">
        <f>'[6]Daily Roster'!$AP165</f>
        <v>qq</v>
      </c>
      <c r="AQ165" s="240" t="str">
        <f>'[6]Daily Roster'!$AQ165</f>
        <v>qq</v>
      </c>
      <c r="AR165" s="240" t="str">
        <f>'[6]Daily Roster'!$AR165</f>
        <v>qq</v>
      </c>
      <c r="AS165" s="240" t="str">
        <f>'[6]Daily Roster'!$AS165</f>
        <v>qq</v>
      </c>
      <c r="AT165" s="240" t="str">
        <f>'[6]Daily Roster'!$AT165</f>
        <v>qq</v>
      </c>
      <c r="AU165" s="240" t="str">
        <f>'[6]Daily Roster'!$AU165</f>
        <v>Fiona</v>
      </c>
      <c r="AV165" s="240">
        <f>'[6]Daily Roster'!$AV165</f>
        <v>0</v>
      </c>
      <c r="AW165" s="240">
        <f>'[6]Daily Roster'!$AW165</f>
        <v>0</v>
      </c>
      <c r="AX165" s="240">
        <f>'[6]Daily Roster'!$AX165</f>
        <v>0</v>
      </c>
      <c r="AY165" s="240">
        <f>'[6]Daily Roster'!$AY165</f>
        <v>0</v>
      </c>
      <c r="AZ165" s="240">
        <f>'[6]Daily Roster'!$AZ165</f>
        <v>0</v>
      </c>
      <c r="BA165" s="240">
        <f>'[6]Daily Roster'!$BA165</f>
        <v>0</v>
      </c>
      <c r="BB165" s="240">
        <f>'[6]Daily Roster'!$BB165</f>
        <v>0</v>
      </c>
      <c r="BC165" s="240">
        <f>'[6]Daily Roster'!$BC165</f>
        <v>0</v>
      </c>
      <c r="BD165" s="240">
        <f>'[6]Daily Roster'!$BD165</f>
        <v>0</v>
      </c>
      <c r="BE165" s="240">
        <f>'[6]Daily Roster'!$BE165</f>
        <v>0</v>
      </c>
      <c r="BF165" s="240">
        <f>'[6]Daily Roster'!$BF165</f>
        <v>0</v>
      </c>
      <c r="BG165" s="240">
        <f>'[6]Daily Roster'!$BG165</f>
        <v>0</v>
      </c>
      <c r="BH165" s="240">
        <f>'[6]Daily Roster'!$BH165</f>
        <v>0</v>
      </c>
    </row>
    <row r="166" spans="1:60" s="5" customFormat="1" x14ac:dyDescent="0.3">
      <c r="A166" s="141">
        <v>43696</v>
      </c>
      <c r="B166" s="142" t="s">
        <v>1</v>
      </c>
      <c r="C166" s="143">
        <f>'[6]Daily Roster'!$C166</f>
        <v>0</v>
      </c>
      <c r="D166" s="143" t="e">
        <f>'[6]Daily Roster'!$D166</f>
        <v>#N/A</v>
      </c>
      <c r="E166" s="143">
        <f>'[6]Daily Roster'!$E166</f>
        <v>0</v>
      </c>
      <c r="F166" s="143" t="e">
        <f>'[6]Daily Roster'!$F166</f>
        <v>#N/A</v>
      </c>
      <c r="G166" s="143">
        <f>'[6]Daily Roster'!$G166</f>
        <v>0</v>
      </c>
      <c r="H166" s="143" t="e">
        <f>'[6]Daily Roster'!$H166</f>
        <v>#N/A</v>
      </c>
      <c r="I166" s="143" t="e">
        <f>'[6]Daily Roster'!$I166</f>
        <v>#N/A</v>
      </c>
      <c r="J166" s="143">
        <f>'[6]Daily Roster'!$J166</f>
        <v>0</v>
      </c>
      <c r="K166" s="143">
        <f>'[6]Daily Roster'!$K166</f>
        <v>0</v>
      </c>
      <c r="L166" s="143" t="e">
        <f>'[6]Daily Roster'!$L166</f>
        <v>#N/A</v>
      </c>
      <c r="M166" s="143">
        <f>'[6]Daily Roster'!$M166</f>
        <v>0</v>
      </c>
      <c r="N166" s="143">
        <f>'[6]Daily Roster'!$N166</f>
        <v>0</v>
      </c>
      <c r="O166" s="143" t="str">
        <f>'[6]Daily Roster'!$O166</f>
        <v>qq</v>
      </c>
      <c r="P166" s="143" t="e">
        <f>'[6]Daily Roster'!$P166</f>
        <v>#N/A</v>
      </c>
      <c r="Q166" s="143">
        <f>'[6]Daily Roster'!$Q166</f>
        <v>0</v>
      </c>
      <c r="R166" s="143" t="str">
        <f>'[6]Daily Roster'!$R166</f>
        <v>qq</v>
      </c>
      <c r="S166" s="143" t="str">
        <f>'[6]Daily Roster'!$S166</f>
        <v>Jesslyn</v>
      </c>
      <c r="T166" s="143" t="str">
        <f>'[6]Daily Roster'!$T166</f>
        <v>Idile</v>
      </c>
      <c r="U166" s="143" t="str">
        <f>'[6]Daily Roster'!$U166</f>
        <v>Roshny</v>
      </c>
      <c r="V166" s="143" t="str">
        <f>'[6]Daily Roster'!$V166</f>
        <v>qq</v>
      </c>
      <c r="W166" s="143" t="str">
        <f>'[6]Daily Roster'!$W166</f>
        <v>qq</v>
      </c>
      <c r="X166" s="143" t="str">
        <f>'[6]Daily Roster'!$X166</f>
        <v>qq</v>
      </c>
      <c r="Y166" s="143" t="str">
        <f>'[6]Daily Roster'!$Y166</f>
        <v>qq</v>
      </c>
      <c r="Z166" s="143" t="str">
        <f>'[6]Daily Roster'!$Z166</f>
        <v>qq</v>
      </c>
      <c r="AA166" s="143" t="str">
        <f>'[6]Daily Roster'!$AA166</f>
        <v>qq</v>
      </c>
      <c r="AB166" s="143" t="str">
        <f>'[6]Daily Roster'!$AB166</f>
        <v>qq</v>
      </c>
      <c r="AC166" s="143" t="str">
        <f>'[6]Daily Roster'!$AC166</f>
        <v>qq</v>
      </c>
      <c r="AD166" s="143" t="str">
        <f>'[6]Daily Roster'!$AD166</f>
        <v>qq</v>
      </c>
      <c r="AE166" s="143" t="str">
        <f>'[6]Daily Roster'!$AE166</f>
        <v>qq</v>
      </c>
      <c r="AF166" s="143" t="str">
        <f>'[6]Daily Roster'!$AF166</f>
        <v>qq</v>
      </c>
      <c r="AG166" s="143" t="str">
        <f>'[6]Daily Roster'!$AG166</f>
        <v>qq</v>
      </c>
      <c r="AH166" s="143" t="str">
        <f>'[6]Daily Roster'!$AH166</f>
        <v>qq</v>
      </c>
      <c r="AI166" s="143" t="str">
        <f>'[6]Daily Roster'!$AI166</f>
        <v>qq</v>
      </c>
      <c r="AJ166" s="241" t="str">
        <f>'[6]Daily Roster'!$AJ166</f>
        <v>qq</v>
      </c>
      <c r="AK166" s="241" t="str">
        <f>'[6]Daily Roster'!$AK166</f>
        <v>qq</v>
      </c>
      <c r="AL166" s="241" t="str">
        <f>'[6]Daily Roster'!$AL166</f>
        <v>qq</v>
      </c>
      <c r="AM166" s="240" t="str">
        <f>'[6]Daily Roster'!$AM166</f>
        <v>qq</v>
      </c>
      <c r="AN166" s="240" t="str">
        <f>'[6]Daily Roster'!$AN166</f>
        <v>qq</v>
      </c>
      <c r="AO166" s="240" t="str">
        <f>'[6]Daily Roster'!$AO166</f>
        <v>qq</v>
      </c>
      <c r="AP166" s="240" t="str">
        <f>'[6]Daily Roster'!$AP166</f>
        <v>qq</v>
      </c>
      <c r="AQ166" s="240" t="str">
        <f>'[6]Daily Roster'!$AQ166</f>
        <v>qq</v>
      </c>
      <c r="AR166" s="240" t="str">
        <f>'[6]Daily Roster'!$AR166</f>
        <v>qq</v>
      </c>
      <c r="AS166" s="240" t="str">
        <f>'[6]Daily Roster'!$AS166</f>
        <v>qq</v>
      </c>
      <c r="AT166" s="240" t="str">
        <f>'[6]Daily Roster'!$AT166</f>
        <v>qq</v>
      </c>
      <c r="AU166" s="240" t="str">
        <f>'[6]Daily Roster'!$AU166</f>
        <v>Bernadette</v>
      </c>
      <c r="AV166" s="240">
        <f>'[6]Daily Roster'!$AV166</f>
        <v>0</v>
      </c>
      <c r="AW166" s="240">
        <f>'[6]Daily Roster'!$AW166</f>
        <v>0</v>
      </c>
      <c r="AX166" s="240">
        <f>'[6]Daily Roster'!$AX166</f>
        <v>0</v>
      </c>
      <c r="AY166" s="240">
        <f>'[6]Daily Roster'!$AY166</f>
        <v>0</v>
      </c>
      <c r="AZ166" s="240">
        <f>'[6]Daily Roster'!$AZ166</f>
        <v>0</v>
      </c>
      <c r="BA166" s="240">
        <f>'[6]Daily Roster'!$BA166</f>
        <v>0</v>
      </c>
      <c r="BB166" s="240">
        <f>'[6]Daily Roster'!$BB166</f>
        <v>0</v>
      </c>
      <c r="BC166" s="240">
        <f>'[6]Daily Roster'!$BC166</f>
        <v>0</v>
      </c>
      <c r="BD166" s="240">
        <f>'[6]Daily Roster'!$BD166</f>
        <v>0</v>
      </c>
      <c r="BE166" s="240">
        <f>'[6]Daily Roster'!$BE166</f>
        <v>0</v>
      </c>
      <c r="BF166" s="240">
        <f>'[6]Daily Roster'!$BF166</f>
        <v>0</v>
      </c>
      <c r="BG166" s="240">
        <f>'[6]Daily Roster'!$BG166</f>
        <v>0</v>
      </c>
      <c r="BH166" s="240">
        <f>'[6]Daily Roster'!$BH166</f>
        <v>0</v>
      </c>
    </row>
    <row r="167" spans="1:60" s="5" customFormat="1" x14ac:dyDescent="0.3">
      <c r="A167" s="141">
        <v>43697</v>
      </c>
      <c r="B167" s="142" t="s">
        <v>2</v>
      </c>
      <c r="C167" s="143">
        <f>'[6]Daily Roster'!$C167</f>
        <v>0</v>
      </c>
      <c r="D167" s="143" t="e">
        <f>'[6]Daily Roster'!$D167</f>
        <v>#N/A</v>
      </c>
      <c r="E167" s="143">
        <f>'[6]Daily Roster'!$E167</f>
        <v>0</v>
      </c>
      <c r="F167" s="143" t="e">
        <f>'[6]Daily Roster'!$F167</f>
        <v>#N/A</v>
      </c>
      <c r="G167" s="143">
        <f>'[6]Daily Roster'!$G167</f>
        <v>0</v>
      </c>
      <c r="H167" s="143" t="e">
        <f>'[6]Daily Roster'!$H167</f>
        <v>#N/A</v>
      </c>
      <c r="I167" s="143" t="e">
        <f>'[6]Daily Roster'!$I167</f>
        <v>#N/A</v>
      </c>
      <c r="J167" s="143">
        <f>'[6]Daily Roster'!$J167</f>
        <v>0</v>
      </c>
      <c r="K167" s="143">
        <f>'[6]Daily Roster'!$K167</f>
        <v>0</v>
      </c>
      <c r="L167" s="143" t="e">
        <f>'[6]Daily Roster'!$L167</f>
        <v>#N/A</v>
      </c>
      <c r="M167" s="143">
        <f>'[6]Daily Roster'!$M167</f>
        <v>0</v>
      </c>
      <c r="N167" s="143">
        <f>'[6]Daily Roster'!$N167</f>
        <v>0</v>
      </c>
      <c r="O167" s="143" t="str">
        <f>'[6]Daily Roster'!$O167</f>
        <v>qq</v>
      </c>
      <c r="P167" s="143" t="e">
        <f>'[6]Daily Roster'!$P167</f>
        <v>#N/A</v>
      </c>
      <c r="Q167" s="143" t="str">
        <f>'[6]Daily Roster'!$Q167</f>
        <v>Jesslyn</v>
      </c>
      <c r="R167" s="143" t="str">
        <f>'[6]Daily Roster'!$R167</f>
        <v>qq</v>
      </c>
      <c r="S167" s="143" t="str">
        <f>'[6]Daily Roster'!$S167</f>
        <v>Nha</v>
      </c>
      <c r="T167" s="143" t="str">
        <f>'[6]Daily Roster'!$T167</f>
        <v>Edward</v>
      </c>
      <c r="U167" s="143" t="str">
        <f>'[6]Daily Roster'!$U167</f>
        <v>QQ</v>
      </c>
      <c r="V167" s="143" t="str">
        <f>'[6]Daily Roster'!$V167</f>
        <v>Lauren</v>
      </c>
      <c r="W167" s="143" t="str">
        <f>'[6]Daily Roster'!$W167</f>
        <v>qq</v>
      </c>
      <c r="X167" s="143" t="str">
        <f>'[6]Daily Roster'!$X167</f>
        <v>qq</v>
      </c>
      <c r="Y167" s="143" t="str">
        <f>'[6]Daily Roster'!$Y167</f>
        <v>qq</v>
      </c>
      <c r="Z167" s="143" t="str">
        <f>'[6]Daily Roster'!$Z167</f>
        <v>qq</v>
      </c>
      <c r="AA167" s="143" t="str">
        <f>'[6]Daily Roster'!$AA167</f>
        <v>qq</v>
      </c>
      <c r="AB167" s="143" t="str">
        <f>'[6]Daily Roster'!$AB167</f>
        <v>qq</v>
      </c>
      <c r="AC167" s="143" t="str">
        <f>'[6]Daily Roster'!$AC167</f>
        <v>qq</v>
      </c>
      <c r="AD167" s="143" t="str">
        <f>'[6]Daily Roster'!$AD167</f>
        <v>qq</v>
      </c>
      <c r="AE167" s="143" t="str">
        <f>'[6]Daily Roster'!$AE167</f>
        <v>qq</v>
      </c>
      <c r="AF167" s="143" t="str">
        <f>'[6]Daily Roster'!$AF167</f>
        <v>qq</v>
      </c>
      <c r="AG167" s="143" t="str">
        <f>'[6]Daily Roster'!$AG167</f>
        <v>qq</v>
      </c>
      <c r="AH167" s="143" t="str">
        <f>'[6]Daily Roster'!$AH167</f>
        <v>qq</v>
      </c>
      <c r="AI167" s="143" t="str">
        <f>'[6]Daily Roster'!$AI167</f>
        <v>qq</v>
      </c>
      <c r="AJ167" s="241" t="str">
        <f>'[6]Daily Roster'!$AJ167</f>
        <v>qq</v>
      </c>
      <c r="AK167" s="241" t="str">
        <f>'[6]Daily Roster'!$AK167</f>
        <v>qq</v>
      </c>
      <c r="AL167" s="241" t="str">
        <f>'[6]Daily Roster'!$AL167</f>
        <v>qq</v>
      </c>
      <c r="AM167" s="240" t="str">
        <f>'[6]Daily Roster'!$AM167</f>
        <v>qq</v>
      </c>
      <c r="AN167" s="240" t="str">
        <f>'[6]Daily Roster'!$AN167</f>
        <v>qq</v>
      </c>
      <c r="AO167" s="240" t="str">
        <f>'[6]Daily Roster'!$AO167</f>
        <v>qq</v>
      </c>
      <c r="AP167" s="240" t="str">
        <f>'[6]Daily Roster'!$AP167</f>
        <v>qq</v>
      </c>
      <c r="AQ167" s="240" t="str">
        <f>'[6]Daily Roster'!$AQ167</f>
        <v>qq</v>
      </c>
      <c r="AR167" s="240" t="str">
        <f>'[6]Daily Roster'!$AR167</f>
        <v>qq</v>
      </c>
      <c r="AS167" s="240" t="str">
        <f>'[6]Daily Roster'!$AS167</f>
        <v>qq</v>
      </c>
      <c r="AT167" s="240" t="str">
        <f>'[6]Daily Roster'!$AT167</f>
        <v>qq</v>
      </c>
      <c r="AU167" s="240" t="str">
        <f>'[6]Daily Roster'!$AU167</f>
        <v>Fiona</v>
      </c>
      <c r="AV167" s="240">
        <f>'[6]Daily Roster'!$AV167</f>
        <v>0</v>
      </c>
      <c r="AW167" s="240">
        <f>'[6]Daily Roster'!$AW167</f>
        <v>0</v>
      </c>
      <c r="AX167" s="240">
        <f>'[6]Daily Roster'!$AX167</f>
        <v>0</v>
      </c>
      <c r="AY167" s="240">
        <f>'[6]Daily Roster'!$AY167</f>
        <v>0</v>
      </c>
      <c r="AZ167" s="240">
        <f>'[6]Daily Roster'!$AZ167</f>
        <v>0</v>
      </c>
      <c r="BA167" s="240">
        <f>'[6]Daily Roster'!$BA167</f>
        <v>0</v>
      </c>
      <c r="BB167" s="240">
        <f>'[6]Daily Roster'!$BB167</f>
        <v>0</v>
      </c>
      <c r="BC167" s="240">
        <f>'[6]Daily Roster'!$BC167</f>
        <v>0</v>
      </c>
      <c r="BD167" s="240">
        <f>'[6]Daily Roster'!$BD167</f>
        <v>0</v>
      </c>
      <c r="BE167" s="240">
        <f>'[6]Daily Roster'!$BE167</f>
        <v>0</v>
      </c>
      <c r="BF167" s="240">
        <f>'[6]Daily Roster'!$BF167</f>
        <v>0</v>
      </c>
      <c r="BG167" s="240">
        <f>'[6]Daily Roster'!$BG167</f>
        <v>0</v>
      </c>
      <c r="BH167" s="240">
        <f>'[6]Daily Roster'!$BH167</f>
        <v>0</v>
      </c>
    </row>
    <row r="168" spans="1:60" s="5" customFormat="1" x14ac:dyDescent="0.3">
      <c r="A168" s="141">
        <v>43698</v>
      </c>
      <c r="B168" s="142" t="s">
        <v>3</v>
      </c>
      <c r="C168" s="143">
        <f>'[6]Daily Roster'!$C168</f>
        <v>0</v>
      </c>
      <c r="D168" s="143" t="e">
        <f>'[6]Daily Roster'!$D168</f>
        <v>#N/A</v>
      </c>
      <c r="E168" s="143">
        <f>'[6]Daily Roster'!$E168</f>
        <v>0</v>
      </c>
      <c r="F168" s="143" t="e">
        <f>'[6]Daily Roster'!$F168</f>
        <v>#N/A</v>
      </c>
      <c r="G168" s="143">
        <f>'[6]Daily Roster'!$G168</f>
        <v>0</v>
      </c>
      <c r="H168" s="143" t="e">
        <f>'[6]Daily Roster'!$H168</f>
        <v>#N/A</v>
      </c>
      <c r="I168" s="143" t="e">
        <f>'[6]Daily Roster'!$I168</f>
        <v>#N/A</v>
      </c>
      <c r="J168" s="143">
        <f>'[6]Daily Roster'!$J168</f>
        <v>0</v>
      </c>
      <c r="K168" s="143">
        <f>'[6]Daily Roster'!$K168</f>
        <v>0</v>
      </c>
      <c r="L168" s="143" t="e">
        <f>'[6]Daily Roster'!$L168</f>
        <v>#N/A</v>
      </c>
      <c r="M168" s="143">
        <f>'[6]Daily Roster'!$M168</f>
        <v>0</v>
      </c>
      <c r="N168" s="143">
        <f>'[6]Daily Roster'!$N168</f>
        <v>0</v>
      </c>
      <c r="O168" s="143" t="str">
        <f>'[6]Daily Roster'!$O168</f>
        <v>qq</v>
      </c>
      <c r="P168" s="143" t="e">
        <f>'[6]Daily Roster'!$P168</f>
        <v>#N/A</v>
      </c>
      <c r="Q168" s="143" t="str">
        <f>'[6]Daily Roster'!$Q168</f>
        <v>Edward</v>
      </c>
      <c r="R168" s="143" t="str">
        <f>'[6]Daily Roster'!$R168</f>
        <v>qq</v>
      </c>
      <c r="S168" s="143" t="str">
        <f>'[6]Daily Roster'!$S168</f>
        <v>qq</v>
      </c>
      <c r="T168" s="143" t="str">
        <f>'[6]Daily Roster'!$T168</f>
        <v>qq</v>
      </c>
      <c r="U168" s="143" t="str">
        <f>'[6]Daily Roster'!$U168</f>
        <v>QQ</v>
      </c>
      <c r="V168" s="143" t="str">
        <f>'[6]Daily Roster'!$V168</f>
        <v>qq</v>
      </c>
      <c r="W168" s="143" t="str">
        <f>'[6]Daily Roster'!$W168</f>
        <v>qq</v>
      </c>
      <c r="X168" s="143" t="str">
        <f>'[6]Daily Roster'!$X168</f>
        <v>qq</v>
      </c>
      <c r="Y168" s="143" t="str">
        <f>'[6]Daily Roster'!$Y168</f>
        <v>qq</v>
      </c>
      <c r="Z168" s="143" t="str">
        <f>'[6]Daily Roster'!$Z168</f>
        <v>qq</v>
      </c>
      <c r="AA168" s="143" t="str">
        <f>'[6]Daily Roster'!$AA168</f>
        <v>qq</v>
      </c>
      <c r="AB168" s="143" t="str">
        <f>'[6]Daily Roster'!$AB168</f>
        <v>qq</v>
      </c>
      <c r="AC168" s="143" t="str">
        <f>'[6]Daily Roster'!$AC168</f>
        <v>qq</v>
      </c>
      <c r="AD168" s="143" t="str">
        <f>'[6]Daily Roster'!$AD168</f>
        <v>qq</v>
      </c>
      <c r="AE168" s="143" t="str">
        <f>'[6]Daily Roster'!$AE168</f>
        <v>qq</v>
      </c>
      <c r="AF168" s="143" t="str">
        <f>'[6]Daily Roster'!$AF168</f>
        <v>qq</v>
      </c>
      <c r="AG168" s="143" t="str">
        <f>'[6]Daily Roster'!$AG168</f>
        <v>qq</v>
      </c>
      <c r="AH168" s="143" t="str">
        <f>'[6]Daily Roster'!$AH168</f>
        <v>qq</v>
      </c>
      <c r="AI168" s="143" t="str">
        <f>'[6]Daily Roster'!$AI168</f>
        <v>qq</v>
      </c>
      <c r="AJ168" s="241" t="str">
        <f>'[6]Daily Roster'!$AJ168</f>
        <v>qq</v>
      </c>
      <c r="AK168" s="241" t="str">
        <f>'[6]Daily Roster'!$AK168</f>
        <v>qq</v>
      </c>
      <c r="AL168" s="241" t="str">
        <f>'[6]Daily Roster'!$AL168</f>
        <v>qq</v>
      </c>
      <c r="AM168" s="240" t="str">
        <f>'[6]Daily Roster'!$AM168</f>
        <v>qq</v>
      </c>
      <c r="AN168" s="240" t="str">
        <f>'[6]Daily Roster'!$AN168</f>
        <v>qq</v>
      </c>
      <c r="AO168" s="240" t="str">
        <f>'[6]Daily Roster'!$AO168</f>
        <v>qq</v>
      </c>
      <c r="AP168" s="240" t="str">
        <f>'[6]Daily Roster'!$AP168</f>
        <v>qq</v>
      </c>
      <c r="AQ168" s="240" t="str">
        <f>'[6]Daily Roster'!$AQ168</f>
        <v>qq</v>
      </c>
      <c r="AR168" s="240" t="str">
        <f>'[6]Daily Roster'!$AR168</f>
        <v>qq</v>
      </c>
      <c r="AS168" s="240" t="str">
        <f>'[6]Daily Roster'!$AS168</f>
        <v>qq</v>
      </c>
      <c r="AT168" s="240" t="str">
        <f>'[6]Daily Roster'!$AT168</f>
        <v>qq</v>
      </c>
      <c r="AU168" s="240" t="str">
        <f>'[6]Daily Roster'!$AU168</f>
        <v>Fiona</v>
      </c>
      <c r="AV168" s="240">
        <f>'[6]Daily Roster'!$AV168</f>
        <v>0</v>
      </c>
      <c r="AW168" s="240">
        <f>'[6]Daily Roster'!$AW168</f>
        <v>0</v>
      </c>
      <c r="AX168" s="240">
        <f>'[6]Daily Roster'!$AX168</f>
        <v>0</v>
      </c>
      <c r="AY168" s="240">
        <f>'[6]Daily Roster'!$AY168</f>
        <v>0</v>
      </c>
      <c r="AZ168" s="240">
        <f>'[6]Daily Roster'!$AZ168</f>
        <v>0</v>
      </c>
      <c r="BA168" s="240">
        <f>'[6]Daily Roster'!$BA168</f>
        <v>0</v>
      </c>
      <c r="BB168" s="240">
        <f>'[6]Daily Roster'!$BB168</f>
        <v>0</v>
      </c>
      <c r="BC168" s="240">
        <f>'[6]Daily Roster'!$BC168</f>
        <v>0</v>
      </c>
      <c r="BD168" s="240">
        <f>'[6]Daily Roster'!$BD168</f>
        <v>0</v>
      </c>
      <c r="BE168" s="240">
        <f>'[6]Daily Roster'!$BE168</f>
        <v>0</v>
      </c>
      <c r="BF168" s="240">
        <f>'[6]Daily Roster'!$BF168</f>
        <v>0</v>
      </c>
      <c r="BG168" s="240">
        <f>'[6]Daily Roster'!$BG168</f>
        <v>0</v>
      </c>
      <c r="BH168" s="240">
        <f>'[6]Daily Roster'!$BH168</f>
        <v>0</v>
      </c>
    </row>
    <row r="169" spans="1:60" s="5" customFormat="1" x14ac:dyDescent="0.3">
      <c r="A169" s="141">
        <v>43699</v>
      </c>
      <c r="B169" s="142" t="s">
        <v>4</v>
      </c>
      <c r="C169" s="143">
        <f>'[6]Daily Roster'!$C169</f>
        <v>0</v>
      </c>
      <c r="D169" s="143" t="e">
        <f>'[6]Daily Roster'!$D169</f>
        <v>#N/A</v>
      </c>
      <c r="E169" s="143">
        <f>'[6]Daily Roster'!$E169</f>
        <v>0</v>
      </c>
      <c r="F169" s="143" t="e">
        <f>'[6]Daily Roster'!$F169</f>
        <v>#N/A</v>
      </c>
      <c r="G169" s="143">
        <f>'[6]Daily Roster'!$G169</f>
        <v>0</v>
      </c>
      <c r="H169" s="143" t="e">
        <f>'[6]Daily Roster'!$H169</f>
        <v>#N/A</v>
      </c>
      <c r="I169" s="143" t="e">
        <f>'[6]Daily Roster'!$I169</f>
        <v>#N/A</v>
      </c>
      <c r="J169" s="143">
        <f>'[6]Daily Roster'!$J169</f>
        <v>0</v>
      </c>
      <c r="K169" s="143">
        <f>'[6]Daily Roster'!$K169</f>
        <v>0</v>
      </c>
      <c r="L169" s="143" t="e">
        <f>'[6]Daily Roster'!$L169</f>
        <v>#N/A</v>
      </c>
      <c r="M169" s="143">
        <f>'[6]Daily Roster'!$M169</f>
        <v>0</v>
      </c>
      <c r="N169" s="143">
        <f>'[6]Daily Roster'!$N169</f>
        <v>0</v>
      </c>
      <c r="O169" s="143">
        <f>'[6]Daily Roster'!$O169</f>
        <v>0</v>
      </c>
      <c r="P169" s="143" t="e">
        <f>'[6]Daily Roster'!$P169</f>
        <v>#N/A</v>
      </c>
      <c r="Q169" s="143" t="str">
        <f>'[6]Daily Roster'!$Q169</f>
        <v>qq</v>
      </c>
      <c r="R169" s="143" t="str">
        <f>'[6]Daily Roster'!$R169</f>
        <v>qq</v>
      </c>
      <c r="S169" s="143" t="str">
        <f>'[6]Daily Roster'!$S169</f>
        <v>qq</v>
      </c>
      <c r="T169" s="143" t="str">
        <f>'[6]Daily Roster'!$T169</f>
        <v>qq</v>
      </c>
      <c r="U169" s="143" t="str">
        <f>'[6]Daily Roster'!$U169</f>
        <v>QQ</v>
      </c>
      <c r="V169" s="143" t="str">
        <f>'[6]Daily Roster'!$V169</f>
        <v>qq</v>
      </c>
      <c r="W169" s="143" t="str">
        <f>'[6]Daily Roster'!$W169</f>
        <v>qq</v>
      </c>
      <c r="X169" s="143" t="str">
        <f>'[6]Daily Roster'!$X169</f>
        <v>qq</v>
      </c>
      <c r="Y169" s="143" t="str">
        <f>'[6]Daily Roster'!$Y169</f>
        <v>qq</v>
      </c>
      <c r="Z169" s="143" t="str">
        <f>'[6]Daily Roster'!$Z169</f>
        <v>qq</v>
      </c>
      <c r="AA169" s="143" t="str">
        <f>'[6]Daily Roster'!$AA169</f>
        <v>qq</v>
      </c>
      <c r="AB169" s="143" t="str">
        <f>'[6]Daily Roster'!$AB169</f>
        <v>qq</v>
      </c>
      <c r="AC169" s="143" t="str">
        <f>'[6]Daily Roster'!$AC169</f>
        <v>qq</v>
      </c>
      <c r="AD169" s="143" t="str">
        <f>'[6]Daily Roster'!$AD169</f>
        <v>qq</v>
      </c>
      <c r="AE169" s="143" t="str">
        <f>'[6]Daily Roster'!$AE169</f>
        <v>qq</v>
      </c>
      <c r="AF169" s="143" t="str">
        <f>'[6]Daily Roster'!$AF169</f>
        <v>qq</v>
      </c>
      <c r="AG169" s="143" t="str">
        <f>'[6]Daily Roster'!$AG169</f>
        <v>qq</v>
      </c>
      <c r="AH169" s="143" t="str">
        <f>'[6]Daily Roster'!$AH169</f>
        <v>qq</v>
      </c>
      <c r="AI169" s="143" t="str">
        <f>'[6]Daily Roster'!$AI169</f>
        <v>qq</v>
      </c>
      <c r="AJ169" s="241" t="str">
        <f>'[6]Daily Roster'!$AJ169</f>
        <v>qq</v>
      </c>
      <c r="AK169" s="241" t="str">
        <f>'[6]Daily Roster'!$AK169</f>
        <v>qq</v>
      </c>
      <c r="AL169" s="241" t="str">
        <f>'[6]Daily Roster'!$AL169</f>
        <v>qq</v>
      </c>
      <c r="AM169" s="240" t="str">
        <f>'[6]Daily Roster'!$AM169</f>
        <v>qq</v>
      </c>
      <c r="AN169" s="240" t="str">
        <f>'[6]Daily Roster'!$AN169</f>
        <v>qq</v>
      </c>
      <c r="AO169" s="240" t="str">
        <f>'[6]Daily Roster'!$AO169</f>
        <v>qq</v>
      </c>
      <c r="AP169" s="240" t="str">
        <f>'[6]Daily Roster'!$AP169</f>
        <v>qq</v>
      </c>
      <c r="AQ169" s="240" t="str">
        <f>'[6]Daily Roster'!$AQ169</f>
        <v>qq</v>
      </c>
      <c r="AR169" s="240" t="str">
        <f>'[6]Daily Roster'!$AR169</f>
        <v>qq</v>
      </c>
      <c r="AS169" s="240" t="str">
        <f>'[6]Daily Roster'!$AS169</f>
        <v>qq</v>
      </c>
      <c r="AT169" s="240" t="str">
        <f>'[6]Daily Roster'!$AT169</f>
        <v>qq</v>
      </c>
      <c r="AU169" s="240" t="str">
        <f>'[6]Daily Roster'!$AU169</f>
        <v>Bernadette</v>
      </c>
      <c r="AV169" s="240">
        <f>'[6]Daily Roster'!$AV169</f>
        <v>0</v>
      </c>
      <c r="AW169" s="240">
        <f>'[6]Daily Roster'!$AW169</f>
        <v>0</v>
      </c>
      <c r="AX169" s="240">
        <f>'[6]Daily Roster'!$AX169</f>
        <v>0</v>
      </c>
      <c r="AY169" s="240">
        <f>'[6]Daily Roster'!$AY169</f>
        <v>0</v>
      </c>
      <c r="AZ169" s="240">
        <f>'[6]Daily Roster'!$AZ169</f>
        <v>0</v>
      </c>
      <c r="BA169" s="240">
        <f>'[6]Daily Roster'!$BA169</f>
        <v>0</v>
      </c>
      <c r="BB169" s="240">
        <f>'[6]Daily Roster'!$BB169</f>
        <v>0</v>
      </c>
      <c r="BC169" s="240">
        <f>'[6]Daily Roster'!$BC169</f>
        <v>0</v>
      </c>
      <c r="BD169" s="240">
        <f>'[6]Daily Roster'!$BD169</f>
        <v>0</v>
      </c>
      <c r="BE169" s="240">
        <f>'[6]Daily Roster'!$BE169</f>
        <v>0</v>
      </c>
      <c r="BF169" s="240">
        <f>'[6]Daily Roster'!$BF169</f>
        <v>0</v>
      </c>
      <c r="BG169" s="240">
        <f>'[6]Daily Roster'!$BG169</f>
        <v>0</v>
      </c>
      <c r="BH169" s="240">
        <f>'[6]Daily Roster'!$BH169</f>
        <v>0</v>
      </c>
    </row>
    <row r="170" spans="1:60" s="5" customFormat="1" x14ac:dyDescent="0.3">
      <c r="A170" s="141">
        <v>43700</v>
      </c>
      <c r="B170" s="142" t="s">
        <v>5</v>
      </c>
      <c r="C170" s="143">
        <f>'[6]Daily Roster'!$C170</f>
        <v>0</v>
      </c>
      <c r="D170" s="143" t="e">
        <f>'[6]Daily Roster'!$D170</f>
        <v>#N/A</v>
      </c>
      <c r="E170" s="143">
        <f>'[6]Daily Roster'!$E170</f>
        <v>0</v>
      </c>
      <c r="F170" s="143" t="e">
        <f>'[6]Daily Roster'!$F170</f>
        <v>#N/A</v>
      </c>
      <c r="G170" s="143">
        <f>'[6]Daily Roster'!$G170</f>
        <v>0</v>
      </c>
      <c r="H170" s="143" t="e">
        <f>'[6]Daily Roster'!$H170</f>
        <v>#N/A</v>
      </c>
      <c r="I170" s="143" t="e">
        <f>'[6]Daily Roster'!$I170</f>
        <v>#N/A</v>
      </c>
      <c r="J170" s="143">
        <f>'[6]Daily Roster'!$J170</f>
        <v>0</v>
      </c>
      <c r="K170" s="143">
        <f>'[6]Daily Roster'!$K170</f>
        <v>0</v>
      </c>
      <c r="L170" s="143" t="e">
        <f>'[6]Daily Roster'!$L170</f>
        <v>#N/A</v>
      </c>
      <c r="M170" s="143">
        <f>'[6]Daily Roster'!$M170</f>
        <v>0</v>
      </c>
      <c r="N170" s="143">
        <f>'[6]Daily Roster'!$N170</f>
        <v>0</v>
      </c>
      <c r="O170" s="143">
        <f>'[6]Daily Roster'!$O170</f>
        <v>0</v>
      </c>
      <c r="P170" s="143" t="e">
        <f>'[6]Daily Roster'!$P170</f>
        <v>#N/A</v>
      </c>
      <c r="Q170" s="143" t="str">
        <f>'[6]Daily Roster'!$Q170</f>
        <v>Ana</v>
      </c>
      <c r="R170" s="143" t="str">
        <f>'[6]Daily Roster'!$R170</f>
        <v>qq</v>
      </c>
      <c r="S170" s="143" t="str">
        <f>'[6]Daily Roster'!$S170</f>
        <v>qq</v>
      </c>
      <c r="T170" s="143" t="str">
        <f>'[6]Daily Roster'!$T170</f>
        <v>qq</v>
      </c>
      <c r="U170" s="143" t="str">
        <f>'[6]Daily Roster'!$U170</f>
        <v>QQ</v>
      </c>
      <c r="V170" s="143" t="str">
        <f>'[6]Daily Roster'!$V170</f>
        <v>qq</v>
      </c>
      <c r="W170" s="143" t="str">
        <f>'[6]Daily Roster'!$W170</f>
        <v>qq</v>
      </c>
      <c r="X170" s="143" t="str">
        <f>'[6]Daily Roster'!$X170</f>
        <v>qq</v>
      </c>
      <c r="Y170" s="143" t="str">
        <f>'[6]Daily Roster'!$Y170</f>
        <v>qq</v>
      </c>
      <c r="Z170" s="143" t="str">
        <f>'[6]Daily Roster'!$Z170</f>
        <v>qq</v>
      </c>
      <c r="AA170" s="143" t="str">
        <f>'[6]Daily Roster'!$AA170</f>
        <v>qq</v>
      </c>
      <c r="AB170" s="143" t="str">
        <f>'[6]Daily Roster'!$AB170</f>
        <v>qq</v>
      </c>
      <c r="AC170" s="143" t="str">
        <f>'[6]Daily Roster'!$AC170</f>
        <v>qq</v>
      </c>
      <c r="AD170" s="143" t="str">
        <f>'[6]Daily Roster'!$AD170</f>
        <v>qq</v>
      </c>
      <c r="AE170" s="143" t="str">
        <f>'[6]Daily Roster'!$AE170</f>
        <v>qq</v>
      </c>
      <c r="AF170" s="143" t="str">
        <f>'[6]Daily Roster'!$AF170</f>
        <v>qq</v>
      </c>
      <c r="AG170" s="143" t="str">
        <f>'[6]Daily Roster'!$AG170</f>
        <v>qq</v>
      </c>
      <c r="AH170" s="143" t="str">
        <f>'[6]Daily Roster'!$AH170</f>
        <v>qq</v>
      </c>
      <c r="AI170" s="143" t="str">
        <f>'[6]Daily Roster'!$AI170</f>
        <v>qq</v>
      </c>
      <c r="AJ170" s="241" t="str">
        <f>'[6]Daily Roster'!$AJ170</f>
        <v>qq</v>
      </c>
      <c r="AK170" s="241" t="str">
        <f>'[6]Daily Roster'!$AK170</f>
        <v>qq</v>
      </c>
      <c r="AL170" s="241" t="str">
        <f>'[6]Daily Roster'!$AL170</f>
        <v>qq</v>
      </c>
      <c r="AM170" s="240" t="str">
        <f>'[6]Daily Roster'!$AM170</f>
        <v>qq</v>
      </c>
      <c r="AN170" s="240" t="str">
        <f>'[6]Daily Roster'!$AN170</f>
        <v>qq</v>
      </c>
      <c r="AO170" s="240" t="str">
        <f>'[6]Daily Roster'!$AO170</f>
        <v>qq</v>
      </c>
      <c r="AP170" s="240" t="str">
        <f>'[6]Daily Roster'!$AP170</f>
        <v>qq</v>
      </c>
      <c r="AQ170" s="240" t="str">
        <f>'[6]Daily Roster'!$AQ170</f>
        <v>qq</v>
      </c>
      <c r="AR170" s="240" t="str">
        <f>'[6]Daily Roster'!$AR170</f>
        <v>qq</v>
      </c>
      <c r="AS170" s="240" t="str">
        <f>'[6]Daily Roster'!$AS170</f>
        <v>qq</v>
      </c>
      <c r="AT170" s="240" t="str">
        <f>'[6]Daily Roster'!$AT170</f>
        <v>qq</v>
      </c>
      <c r="AU170" s="240" t="str">
        <f>'[6]Daily Roster'!$AU170</f>
        <v>Fiona</v>
      </c>
      <c r="AV170" s="240">
        <f>'[6]Daily Roster'!$AV170</f>
        <v>0</v>
      </c>
      <c r="AW170" s="240">
        <f>'[6]Daily Roster'!$AW170</f>
        <v>0</v>
      </c>
      <c r="AX170" s="240">
        <f>'[6]Daily Roster'!$AX170</f>
        <v>0</v>
      </c>
      <c r="AY170" s="240">
        <f>'[6]Daily Roster'!$AY170</f>
        <v>0</v>
      </c>
      <c r="AZ170" s="240">
        <f>'[6]Daily Roster'!$AZ170</f>
        <v>0</v>
      </c>
      <c r="BA170" s="240">
        <f>'[6]Daily Roster'!$BA170</f>
        <v>0</v>
      </c>
      <c r="BB170" s="240">
        <f>'[6]Daily Roster'!$BB170</f>
        <v>0</v>
      </c>
      <c r="BC170" s="240">
        <f>'[6]Daily Roster'!$BC170</f>
        <v>0</v>
      </c>
      <c r="BD170" s="240">
        <f>'[6]Daily Roster'!$BD170</f>
        <v>0</v>
      </c>
      <c r="BE170" s="240">
        <f>'[6]Daily Roster'!$BE170</f>
        <v>0</v>
      </c>
      <c r="BF170" s="240">
        <f>'[6]Daily Roster'!$BF170</f>
        <v>0</v>
      </c>
      <c r="BG170" s="240">
        <f>'[6]Daily Roster'!$BG170</f>
        <v>0</v>
      </c>
      <c r="BH170" s="240">
        <f>'[6]Daily Roster'!$BH170</f>
        <v>0</v>
      </c>
    </row>
    <row r="171" spans="1:60" s="5" customFormat="1" x14ac:dyDescent="0.3">
      <c r="A171" s="141">
        <v>43703</v>
      </c>
      <c r="B171" s="142" t="s">
        <v>1</v>
      </c>
      <c r="C171" s="143">
        <f>'[6]Daily Roster'!$C171</f>
        <v>0</v>
      </c>
      <c r="D171" s="143" t="e">
        <f>'[6]Daily Roster'!$D171</f>
        <v>#N/A</v>
      </c>
      <c r="E171" s="143">
        <f>'[6]Daily Roster'!$E171</f>
        <v>0</v>
      </c>
      <c r="F171" s="143" t="e">
        <f>'[6]Daily Roster'!$F171</f>
        <v>#N/A</v>
      </c>
      <c r="G171" s="143">
        <f>'[6]Daily Roster'!$G171</f>
        <v>0</v>
      </c>
      <c r="H171" s="143" t="e">
        <f>'[6]Daily Roster'!$H171</f>
        <v>#N/A</v>
      </c>
      <c r="I171" s="143" t="e">
        <f>'[6]Daily Roster'!$I171</f>
        <v>#N/A</v>
      </c>
      <c r="J171" s="143">
        <f>'[6]Daily Roster'!$J171</f>
        <v>0</v>
      </c>
      <c r="K171" s="143">
        <f>'[6]Daily Roster'!$K171</f>
        <v>0</v>
      </c>
      <c r="L171" s="143" t="e">
        <f>'[6]Daily Roster'!$L171</f>
        <v>#N/A</v>
      </c>
      <c r="M171" s="143">
        <f>'[6]Daily Roster'!$M171</f>
        <v>0</v>
      </c>
      <c r="N171" s="143">
        <f>'[6]Daily Roster'!$N171</f>
        <v>0</v>
      </c>
      <c r="O171" s="143" t="str">
        <f>'[6]Daily Roster'!$O171</f>
        <v>qq</v>
      </c>
      <c r="P171" s="143" t="e">
        <f>'[6]Daily Roster'!$P171</f>
        <v>#N/A</v>
      </c>
      <c r="Q171" s="143" t="str">
        <f>'[6]Daily Roster'!$Q171</f>
        <v>Tinh</v>
      </c>
      <c r="R171" s="143" t="str">
        <f>'[6]Daily Roster'!$R171</f>
        <v>qq</v>
      </c>
      <c r="S171" s="143" t="str">
        <f>'[6]Daily Roster'!$S171</f>
        <v>Ana</v>
      </c>
      <c r="T171" s="143" t="str">
        <f>'[6]Daily Roster'!$T171</f>
        <v>Jonathan</v>
      </c>
      <c r="U171" s="143" t="str">
        <f>'[6]Daily Roster'!$U171</f>
        <v>Roshny</v>
      </c>
      <c r="V171" s="143" t="str">
        <f>'[6]Daily Roster'!$V171</f>
        <v>qq</v>
      </c>
      <c r="W171" s="143" t="str">
        <f>'[6]Daily Roster'!$W171</f>
        <v>qq</v>
      </c>
      <c r="X171" s="143" t="str">
        <f>'[6]Daily Roster'!$X171</f>
        <v>qq</v>
      </c>
      <c r="Y171" s="143" t="str">
        <f>'[6]Daily Roster'!$Y171</f>
        <v>qq</v>
      </c>
      <c r="Z171" s="143" t="str">
        <f>'[6]Daily Roster'!$Z171</f>
        <v>qq</v>
      </c>
      <c r="AA171" s="143" t="str">
        <f>'[6]Daily Roster'!$AA171</f>
        <v>qq</v>
      </c>
      <c r="AB171" s="143" t="str">
        <f>'[6]Daily Roster'!$AB171</f>
        <v>qq</v>
      </c>
      <c r="AC171" s="143" t="str">
        <f>'[6]Daily Roster'!$AC171</f>
        <v>qq</v>
      </c>
      <c r="AD171" s="143" t="str">
        <f>'[6]Daily Roster'!$AD171</f>
        <v>qq</v>
      </c>
      <c r="AE171" s="143" t="str">
        <f>'[6]Daily Roster'!$AE171</f>
        <v>qq</v>
      </c>
      <c r="AF171" s="143" t="str">
        <f>'[6]Daily Roster'!$AF171</f>
        <v>qq</v>
      </c>
      <c r="AG171" s="143" t="str">
        <f>'[6]Daily Roster'!$AG171</f>
        <v>qq</v>
      </c>
      <c r="AH171" s="143" t="str">
        <f>'[6]Daily Roster'!$AH171</f>
        <v>qq</v>
      </c>
      <c r="AI171" s="143" t="str">
        <f>'[6]Daily Roster'!$AI171</f>
        <v>qq</v>
      </c>
      <c r="AJ171" s="241" t="str">
        <f>'[6]Daily Roster'!$AJ171</f>
        <v>qq</v>
      </c>
      <c r="AK171" s="241" t="str">
        <f>'[6]Daily Roster'!$AK171</f>
        <v>qq</v>
      </c>
      <c r="AL171" s="241" t="str">
        <f>'[6]Daily Roster'!$AL171</f>
        <v>qq</v>
      </c>
      <c r="AM171" s="240" t="str">
        <f>'[6]Daily Roster'!$AM171</f>
        <v>qq</v>
      </c>
      <c r="AN171" s="240" t="str">
        <f>'[6]Daily Roster'!$AN171</f>
        <v>qq</v>
      </c>
      <c r="AO171" s="240" t="str">
        <f>'[6]Daily Roster'!$AO171</f>
        <v>qq</v>
      </c>
      <c r="AP171" s="240" t="str">
        <f>'[6]Daily Roster'!$AP171</f>
        <v>qq</v>
      </c>
      <c r="AQ171" s="240" t="str">
        <f>'[6]Daily Roster'!$AQ171</f>
        <v>qq</v>
      </c>
      <c r="AR171" s="240" t="str">
        <f>'[6]Daily Roster'!$AR171</f>
        <v>qq</v>
      </c>
      <c r="AS171" s="240" t="str">
        <f>'[6]Daily Roster'!$AS171</f>
        <v>qq</v>
      </c>
      <c r="AT171" s="240" t="str">
        <f>'[6]Daily Roster'!$AT171</f>
        <v>qq</v>
      </c>
      <c r="AU171" s="240" t="str">
        <f>'[6]Daily Roster'!$AU171</f>
        <v>Bernadette</v>
      </c>
      <c r="AV171" s="240">
        <f>'[6]Daily Roster'!$AV171</f>
        <v>0</v>
      </c>
      <c r="AW171" s="240">
        <f>'[6]Daily Roster'!$AW171</f>
        <v>0</v>
      </c>
      <c r="AX171" s="240">
        <f>'[6]Daily Roster'!$AX171</f>
        <v>0</v>
      </c>
      <c r="AY171" s="240">
        <f>'[6]Daily Roster'!$AY171</f>
        <v>0</v>
      </c>
      <c r="AZ171" s="240">
        <f>'[6]Daily Roster'!$AZ171</f>
        <v>0</v>
      </c>
      <c r="BA171" s="240">
        <f>'[6]Daily Roster'!$BA171</f>
        <v>0</v>
      </c>
      <c r="BB171" s="240">
        <f>'[6]Daily Roster'!$BB171</f>
        <v>0</v>
      </c>
      <c r="BC171" s="240">
        <f>'[6]Daily Roster'!$BC171</f>
        <v>0</v>
      </c>
      <c r="BD171" s="240">
        <f>'[6]Daily Roster'!$BD171</f>
        <v>0</v>
      </c>
      <c r="BE171" s="240">
        <f>'[6]Daily Roster'!$BE171</f>
        <v>0</v>
      </c>
      <c r="BF171" s="240">
        <f>'[6]Daily Roster'!$BF171</f>
        <v>0</v>
      </c>
      <c r="BG171" s="240">
        <f>'[6]Daily Roster'!$BG171</f>
        <v>0</v>
      </c>
      <c r="BH171" s="240">
        <f>'[6]Daily Roster'!$BH171</f>
        <v>0</v>
      </c>
    </row>
    <row r="172" spans="1:60" s="5" customFormat="1" x14ac:dyDescent="0.3">
      <c r="A172" s="141">
        <v>43704</v>
      </c>
      <c r="B172" s="142" t="s">
        <v>2</v>
      </c>
      <c r="C172" s="143">
        <f>'[6]Daily Roster'!$C172</f>
        <v>0</v>
      </c>
      <c r="D172" s="143" t="e">
        <f>'[6]Daily Roster'!$D172</f>
        <v>#N/A</v>
      </c>
      <c r="E172" s="143">
        <f>'[6]Daily Roster'!$E172</f>
        <v>0</v>
      </c>
      <c r="F172" s="143" t="e">
        <f>'[6]Daily Roster'!$F172</f>
        <v>#N/A</v>
      </c>
      <c r="G172" s="143">
        <f>'[6]Daily Roster'!$G172</f>
        <v>0</v>
      </c>
      <c r="H172" s="143" t="e">
        <f>'[6]Daily Roster'!$H172</f>
        <v>#N/A</v>
      </c>
      <c r="I172" s="143" t="e">
        <f>'[6]Daily Roster'!$I172</f>
        <v>#N/A</v>
      </c>
      <c r="J172" s="143">
        <f>'[6]Daily Roster'!$J172</f>
        <v>0</v>
      </c>
      <c r="K172" s="143">
        <f>'[6]Daily Roster'!$K172</f>
        <v>0</v>
      </c>
      <c r="L172" s="143" t="e">
        <f>'[6]Daily Roster'!$L172</f>
        <v>#N/A</v>
      </c>
      <c r="M172" s="143">
        <f>'[6]Daily Roster'!$M172</f>
        <v>0</v>
      </c>
      <c r="N172" s="143">
        <f>'[6]Daily Roster'!$N172</f>
        <v>0</v>
      </c>
      <c r="O172" s="143" t="str">
        <f>'[6]Daily Roster'!$O172</f>
        <v>qq</v>
      </c>
      <c r="P172" s="143" t="e">
        <f>'[6]Daily Roster'!$P172</f>
        <v>#N/A</v>
      </c>
      <c r="Q172" s="143" t="str">
        <f>'[6]Daily Roster'!$Q172</f>
        <v>Nha</v>
      </c>
      <c r="R172" s="143" t="str">
        <f>'[6]Daily Roster'!$R172</f>
        <v>qq</v>
      </c>
      <c r="S172" s="143" t="str">
        <f>'[6]Daily Roster'!$S172</f>
        <v>Thao</v>
      </c>
      <c r="T172" s="143" t="str">
        <f>'[6]Daily Roster'!$T172</f>
        <v>Jesslyn</v>
      </c>
      <c r="U172" s="143" t="str">
        <f>'[6]Daily Roster'!$U172</f>
        <v>QQ</v>
      </c>
      <c r="V172" s="143" t="str">
        <f>'[6]Daily Roster'!$V172</f>
        <v>V.Le</v>
      </c>
      <c r="W172" s="143" t="str">
        <f>'[6]Daily Roster'!$W172</f>
        <v>qq</v>
      </c>
      <c r="X172" s="143" t="str">
        <f>'[6]Daily Roster'!$X172</f>
        <v>qq</v>
      </c>
      <c r="Y172" s="143" t="str">
        <f>'[6]Daily Roster'!$Y172</f>
        <v>qq</v>
      </c>
      <c r="Z172" s="143" t="str">
        <f>'[6]Daily Roster'!$Z172</f>
        <v>qq</v>
      </c>
      <c r="AA172" s="143" t="str">
        <f>'[6]Daily Roster'!$AA172</f>
        <v>qq</v>
      </c>
      <c r="AB172" s="143" t="str">
        <f>'[6]Daily Roster'!$AB172</f>
        <v>qq</v>
      </c>
      <c r="AC172" s="143" t="str">
        <f>'[6]Daily Roster'!$AC172</f>
        <v>qq</v>
      </c>
      <c r="AD172" s="143" t="str">
        <f>'[6]Daily Roster'!$AD172</f>
        <v>qq</v>
      </c>
      <c r="AE172" s="143" t="str">
        <f>'[6]Daily Roster'!$AE172</f>
        <v>qq</v>
      </c>
      <c r="AF172" s="143" t="str">
        <f>'[6]Daily Roster'!$AF172</f>
        <v>qq</v>
      </c>
      <c r="AG172" s="143" t="str">
        <f>'[6]Daily Roster'!$AG172</f>
        <v>qq</v>
      </c>
      <c r="AH172" s="143" t="str">
        <f>'[6]Daily Roster'!$AH172</f>
        <v>qq</v>
      </c>
      <c r="AI172" s="143" t="str">
        <f>'[6]Daily Roster'!$AI172</f>
        <v>qq</v>
      </c>
      <c r="AJ172" s="241" t="str">
        <f>'[6]Daily Roster'!$AJ172</f>
        <v>qq</v>
      </c>
      <c r="AK172" s="241" t="str">
        <f>'[6]Daily Roster'!$AK172</f>
        <v>qq</v>
      </c>
      <c r="AL172" s="241" t="str">
        <f>'[6]Daily Roster'!$AL172</f>
        <v>qq</v>
      </c>
      <c r="AM172" s="240" t="str">
        <f>'[6]Daily Roster'!$AM172</f>
        <v>qq</v>
      </c>
      <c r="AN172" s="240" t="str">
        <f>'[6]Daily Roster'!$AN172</f>
        <v>qq</v>
      </c>
      <c r="AO172" s="240" t="str">
        <f>'[6]Daily Roster'!$AO172</f>
        <v>qq</v>
      </c>
      <c r="AP172" s="240" t="str">
        <f>'[6]Daily Roster'!$AP172</f>
        <v>qq</v>
      </c>
      <c r="AQ172" s="240" t="str">
        <f>'[6]Daily Roster'!$AQ172</f>
        <v>qq</v>
      </c>
      <c r="AR172" s="240" t="str">
        <f>'[6]Daily Roster'!$AR172</f>
        <v>qq</v>
      </c>
      <c r="AS172" s="240" t="str">
        <f>'[6]Daily Roster'!$AS172</f>
        <v>qq</v>
      </c>
      <c r="AT172" s="240" t="str">
        <f>'[6]Daily Roster'!$AT172</f>
        <v>qq</v>
      </c>
      <c r="AU172" s="240">
        <f>'[6]Daily Roster'!$AU172</f>
        <v>0</v>
      </c>
      <c r="AV172" s="240">
        <f>'[6]Daily Roster'!$AV172</f>
        <v>0</v>
      </c>
      <c r="AW172" s="240">
        <f>'[6]Daily Roster'!$AW172</f>
        <v>0</v>
      </c>
      <c r="AX172" s="240">
        <f>'[6]Daily Roster'!$AX172</f>
        <v>0</v>
      </c>
      <c r="AY172" s="240">
        <f>'[6]Daily Roster'!$AY172</f>
        <v>0</v>
      </c>
      <c r="AZ172" s="240">
        <f>'[6]Daily Roster'!$AZ172</f>
        <v>0</v>
      </c>
      <c r="BA172" s="240">
        <f>'[6]Daily Roster'!$BA172</f>
        <v>0</v>
      </c>
      <c r="BB172" s="240">
        <f>'[6]Daily Roster'!$BB172</f>
        <v>0</v>
      </c>
      <c r="BC172" s="240">
        <f>'[6]Daily Roster'!$BC172</f>
        <v>0</v>
      </c>
      <c r="BD172" s="240">
        <f>'[6]Daily Roster'!$BD172</f>
        <v>0</v>
      </c>
      <c r="BE172" s="240">
        <f>'[6]Daily Roster'!$BE172</f>
        <v>0</v>
      </c>
      <c r="BF172" s="240">
        <f>'[6]Daily Roster'!$BF172</f>
        <v>0</v>
      </c>
      <c r="BG172" s="240">
        <f>'[6]Daily Roster'!$BG172</f>
        <v>0</v>
      </c>
      <c r="BH172" s="240">
        <f>'[6]Daily Roster'!$BH172</f>
        <v>0</v>
      </c>
    </row>
    <row r="173" spans="1:60" s="5" customFormat="1" x14ac:dyDescent="0.3">
      <c r="A173" s="141">
        <v>43705</v>
      </c>
      <c r="B173" s="142" t="s">
        <v>3</v>
      </c>
      <c r="C173" s="143">
        <f>'[6]Daily Roster'!$C173</f>
        <v>0</v>
      </c>
      <c r="D173" s="143" t="e">
        <f>'[6]Daily Roster'!$D173</f>
        <v>#N/A</v>
      </c>
      <c r="E173" s="143">
        <f>'[6]Daily Roster'!$E173</f>
        <v>0</v>
      </c>
      <c r="F173" s="143" t="e">
        <f>'[6]Daily Roster'!$F173</f>
        <v>#N/A</v>
      </c>
      <c r="G173" s="143">
        <f>'[6]Daily Roster'!$G173</f>
        <v>0</v>
      </c>
      <c r="H173" s="143" t="e">
        <f>'[6]Daily Roster'!$H173</f>
        <v>#N/A</v>
      </c>
      <c r="I173" s="143" t="e">
        <f>'[6]Daily Roster'!$I173</f>
        <v>#N/A</v>
      </c>
      <c r="J173" s="143">
        <f>'[6]Daily Roster'!$J173</f>
        <v>0</v>
      </c>
      <c r="K173" s="143">
        <f>'[6]Daily Roster'!$K173</f>
        <v>0</v>
      </c>
      <c r="L173" s="143" t="e">
        <f>'[6]Daily Roster'!$L173</f>
        <v>#N/A</v>
      </c>
      <c r="M173" s="143">
        <f>'[6]Daily Roster'!$M173</f>
        <v>0</v>
      </c>
      <c r="N173" s="143">
        <f>'[6]Daily Roster'!$N173</f>
        <v>0</v>
      </c>
      <c r="O173" s="143" t="str">
        <f>'[6]Daily Roster'!$O173</f>
        <v>qq</v>
      </c>
      <c r="P173" s="143" t="e">
        <f>'[6]Daily Roster'!$P173</f>
        <v>#N/A</v>
      </c>
      <c r="Q173" s="143" t="str">
        <f>'[6]Daily Roster'!$Q173</f>
        <v>Roshny</v>
      </c>
      <c r="R173" s="143" t="str">
        <f>'[6]Daily Roster'!$R173</f>
        <v>qq</v>
      </c>
      <c r="S173" s="143" t="str">
        <f>'[6]Daily Roster'!$S173</f>
        <v>qq</v>
      </c>
      <c r="T173" s="143" t="str">
        <f>'[6]Daily Roster'!$T173</f>
        <v>qq</v>
      </c>
      <c r="U173" s="143" t="str">
        <f>'[6]Daily Roster'!$U173</f>
        <v>QQ</v>
      </c>
      <c r="V173" s="143" t="str">
        <f>'[6]Daily Roster'!$V173</f>
        <v>qq</v>
      </c>
      <c r="W173" s="143" t="str">
        <f>'[6]Daily Roster'!$W173</f>
        <v>qq</v>
      </c>
      <c r="X173" s="143" t="str">
        <f>'[6]Daily Roster'!$X173</f>
        <v>qq</v>
      </c>
      <c r="Y173" s="143" t="str">
        <f>'[6]Daily Roster'!$Y173</f>
        <v>qq</v>
      </c>
      <c r="Z173" s="143" t="str">
        <f>'[6]Daily Roster'!$Z173</f>
        <v>qq</v>
      </c>
      <c r="AA173" s="143" t="str">
        <f>'[6]Daily Roster'!$AA173</f>
        <v>qq</v>
      </c>
      <c r="AB173" s="143" t="str">
        <f>'[6]Daily Roster'!$AB173</f>
        <v>qq</v>
      </c>
      <c r="AC173" s="143" t="str">
        <f>'[6]Daily Roster'!$AC173</f>
        <v>qq</v>
      </c>
      <c r="AD173" s="143" t="str">
        <f>'[6]Daily Roster'!$AD173</f>
        <v>qq</v>
      </c>
      <c r="AE173" s="143" t="str">
        <f>'[6]Daily Roster'!$AE173</f>
        <v>qq</v>
      </c>
      <c r="AF173" s="143" t="str">
        <f>'[6]Daily Roster'!$AF173</f>
        <v>qq</v>
      </c>
      <c r="AG173" s="143" t="str">
        <f>'[6]Daily Roster'!$AG173</f>
        <v>qq</v>
      </c>
      <c r="AH173" s="143" t="str">
        <f>'[6]Daily Roster'!$AH173</f>
        <v>qq</v>
      </c>
      <c r="AI173" s="143" t="str">
        <f>'[6]Daily Roster'!$AI173</f>
        <v>qq</v>
      </c>
      <c r="AJ173" s="241" t="str">
        <f>'[6]Daily Roster'!$AJ173</f>
        <v>qq</v>
      </c>
      <c r="AK173" s="241" t="str">
        <f>'[6]Daily Roster'!$AK173</f>
        <v>qq</v>
      </c>
      <c r="AL173" s="241" t="str">
        <f>'[6]Daily Roster'!$AL173</f>
        <v>qq</v>
      </c>
      <c r="AM173" s="240" t="str">
        <f>'[6]Daily Roster'!$AM173</f>
        <v>qq</v>
      </c>
      <c r="AN173" s="240" t="str">
        <f>'[6]Daily Roster'!$AN173</f>
        <v>qq</v>
      </c>
      <c r="AO173" s="240" t="str">
        <f>'[6]Daily Roster'!$AO173</f>
        <v>qq</v>
      </c>
      <c r="AP173" s="240" t="str">
        <f>'[6]Daily Roster'!$AP173</f>
        <v>qq</v>
      </c>
      <c r="AQ173" s="240" t="str">
        <f>'[6]Daily Roster'!$AQ173</f>
        <v>qq</v>
      </c>
      <c r="AR173" s="240" t="str">
        <f>'[6]Daily Roster'!$AR173</f>
        <v>qq</v>
      </c>
      <c r="AS173" s="240" t="str">
        <f>'[6]Daily Roster'!$AS173</f>
        <v>qq</v>
      </c>
      <c r="AT173" s="240" t="str">
        <f>'[6]Daily Roster'!$AT173</f>
        <v>qq</v>
      </c>
      <c r="AU173" s="240">
        <f>'[6]Daily Roster'!$AU173</f>
        <v>0</v>
      </c>
      <c r="AV173" s="240">
        <f>'[6]Daily Roster'!$AV173</f>
        <v>0</v>
      </c>
      <c r="AW173" s="240">
        <f>'[6]Daily Roster'!$AW173</f>
        <v>0</v>
      </c>
      <c r="AX173" s="240">
        <f>'[6]Daily Roster'!$AX173</f>
        <v>0</v>
      </c>
      <c r="AY173" s="240">
        <f>'[6]Daily Roster'!$AY173</f>
        <v>0</v>
      </c>
      <c r="AZ173" s="240">
        <f>'[6]Daily Roster'!$AZ173</f>
        <v>0</v>
      </c>
      <c r="BA173" s="240">
        <f>'[6]Daily Roster'!$BA173</f>
        <v>0</v>
      </c>
      <c r="BB173" s="240">
        <f>'[6]Daily Roster'!$BB173</f>
        <v>0</v>
      </c>
      <c r="BC173" s="240">
        <f>'[6]Daily Roster'!$BC173</f>
        <v>0</v>
      </c>
      <c r="BD173" s="240">
        <f>'[6]Daily Roster'!$BD173</f>
        <v>0</v>
      </c>
      <c r="BE173" s="240">
        <f>'[6]Daily Roster'!$BE173</f>
        <v>0</v>
      </c>
      <c r="BF173" s="240">
        <f>'[6]Daily Roster'!$BF173</f>
        <v>0</v>
      </c>
      <c r="BG173" s="240">
        <f>'[6]Daily Roster'!$BG173</f>
        <v>0</v>
      </c>
      <c r="BH173" s="240">
        <f>'[6]Daily Roster'!$BH173</f>
        <v>0</v>
      </c>
    </row>
    <row r="174" spans="1:60" s="5" customFormat="1" x14ac:dyDescent="0.3">
      <c r="A174" s="141">
        <v>43706</v>
      </c>
      <c r="B174" s="142" t="s">
        <v>4</v>
      </c>
      <c r="C174" s="143">
        <f>'[6]Daily Roster'!$C174</f>
        <v>0</v>
      </c>
      <c r="D174" s="143" t="e">
        <f>'[6]Daily Roster'!$D174</f>
        <v>#N/A</v>
      </c>
      <c r="E174" s="143">
        <f>'[6]Daily Roster'!$E174</f>
        <v>0</v>
      </c>
      <c r="F174" s="143" t="e">
        <f>'[6]Daily Roster'!$F174</f>
        <v>#N/A</v>
      </c>
      <c r="G174" s="143">
        <f>'[6]Daily Roster'!$G174</f>
        <v>0</v>
      </c>
      <c r="H174" s="143" t="e">
        <f>'[6]Daily Roster'!$H174</f>
        <v>#N/A</v>
      </c>
      <c r="I174" s="143" t="e">
        <f>'[6]Daily Roster'!$I174</f>
        <v>#N/A</v>
      </c>
      <c r="J174" s="143">
        <f>'[6]Daily Roster'!$J174</f>
        <v>0</v>
      </c>
      <c r="K174" s="143">
        <f>'[6]Daily Roster'!$K174</f>
        <v>0</v>
      </c>
      <c r="L174" s="143" t="e">
        <f>'[6]Daily Roster'!$L174</f>
        <v>#N/A</v>
      </c>
      <c r="M174" s="143">
        <f>'[6]Daily Roster'!$M174</f>
        <v>0</v>
      </c>
      <c r="N174" s="143">
        <f>'[6]Daily Roster'!$N174</f>
        <v>0</v>
      </c>
      <c r="O174" s="143">
        <f>'[6]Daily Roster'!$O174</f>
        <v>0</v>
      </c>
      <c r="P174" s="143" t="e">
        <f>'[6]Daily Roster'!$P174</f>
        <v>#N/A</v>
      </c>
      <c r="Q174" s="143" t="str">
        <f>'[6]Daily Roster'!$Q174</f>
        <v>qq</v>
      </c>
      <c r="R174" s="143" t="str">
        <f>'[6]Daily Roster'!$R174</f>
        <v>qq</v>
      </c>
      <c r="S174" s="143" t="str">
        <f>'[6]Daily Roster'!$S174</f>
        <v>qq</v>
      </c>
      <c r="T174" s="143" t="str">
        <f>'[6]Daily Roster'!$T174</f>
        <v>qq</v>
      </c>
      <c r="U174" s="143" t="str">
        <f>'[6]Daily Roster'!$U174</f>
        <v>QQ</v>
      </c>
      <c r="V174" s="143" t="str">
        <f>'[6]Daily Roster'!$V174</f>
        <v>qq</v>
      </c>
      <c r="W174" s="143" t="str">
        <f>'[6]Daily Roster'!$W174</f>
        <v>qq</v>
      </c>
      <c r="X174" s="143" t="str">
        <f>'[6]Daily Roster'!$X174</f>
        <v>qq</v>
      </c>
      <c r="Y174" s="143" t="str">
        <f>'[6]Daily Roster'!$Y174</f>
        <v>qq</v>
      </c>
      <c r="Z174" s="143" t="str">
        <f>'[6]Daily Roster'!$Z174</f>
        <v>qq</v>
      </c>
      <c r="AA174" s="143" t="str">
        <f>'[6]Daily Roster'!$AA174</f>
        <v>qq</v>
      </c>
      <c r="AB174" s="143" t="str">
        <f>'[6]Daily Roster'!$AB174</f>
        <v>qq</v>
      </c>
      <c r="AC174" s="143" t="str">
        <f>'[6]Daily Roster'!$AC174</f>
        <v>qq</v>
      </c>
      <c r="AD174" s="143" t="str">
        <f>'[6]Daily Roster'!$AD174</f>
        <v>qq</v>
      </c>
      <c r="AE174" s="143" t="str">
        <f>'[6]Daily Roster'!$AE174</f>
        <v>qq</v>
      </c>
      <c r="AF174" s="143" t="str">
        <f>'[6]Daily Roster'!$AF174</f>
        <v>qq</v>
      </c>
      <c r="AG174" s="143" t="str">
        <f>'[6]Daily Roster'!$AG174</f>
        <v>qq</v>
      </c>
      <c r="AH174" s="143" t="str">
        <f>'[6]Daily Roster'!$AH174</f>
        <v>qq</v>
      </c>
      <c r="AI174" s="143" t="str">
        <f>'[6]Daily Roster'!$AI174</f>
        <v>qq</v>
      </c>
      <c r="AJ174" s="241" t="str">
        <f>'[6]Daily Roster'!$AJ174</f>
        <v>qq</v>
      </c>
      <c r="AK174" s="241" t="str">
        <f>'[6]Daily Roster'!$AK174</f>
        <v>qq</v>
      </c>
      <c r="AL174" s="241" t="str">
        <f>'[6]Daily Roster'!$AL174</f>
        <v>qq</v>
      </c>
      <c r="AM174" s="240" t="str">
        <f>'[6]Daily Roster'!$AM174</f>
        <v>qq</v>
      </c>
      <c r="AN174" s="240" t="str">
        <f>'[6]Daily Roster'!$AN174</f>
        <v>qq</v>
      </c>
      <c r="AO174" s="240" t="str">
        <f>'[6]Daily Roster'!$AO174</f>
        <v>qq</v>
      </c>
      <c r="AP174" s="240" t="str">
        <f>'[6]Daily Roster'!$AP174</f>
        <v>qq</v>
      </c>
      <c r="AQ174" s="240" t="str">
        <f>'[6]Daily Roster'!$AQ174</f>
        <v>qq</v>
      </c>
      <c r="AR174" s="240" t="str">
        <f>'[6]Daily Roster'!$AR174</f>
        <v>qq</v>
      </c>
      <c r="AS174" s="240" t="str">
        <f>'[6]Daily Roster'!$AS174</f>
        <v>qq</v>
      </c>
      <c r="AT174" s="240" t="str">
        <f>'[6]Daily Roster'!$AT174</f>
        <v>qq</v>
      </c>
      <c r="AU174" s="240" t="str">
        <f>'[6]Daily Roster'!$AU174</f>
        <v>Bernadette</v>
      </c>
      <c r="AV174" s="240">
        <f>'[6]Daily Roster'!$AV174</f>
        <v>0</v>
      </c>
      <c r="AW174" s="240">
        <f>'[6]Daily Roster'!$AW174</f>
        <v>0</v>
      </c>
      <c r="AX174" s="240">
        <f>'[6]Daily Roster'!$AX174</f>
        <v>0</v>
      </c>
      <c r="AY174" s="240">
        <f>'[6]Daily Roster'!$AY174</f>
        <v>0</v>
      </c>
      <c r="AZ174" s="240">
        <f>'[6]Daily Roster'!$AZ174</f>
        <v>0</v>
      </c>
      <c r="BA174" s="240">
        <f>'[6]Daily Roster'!$BA174</f>
        <v>0</v>
      </c>
      <c r="BB174" s="240">
        <f>'[6]Daily Roster'!$BB174</f>
        <v>0</v>
      </c>
      <c r="BC174" s="240">
        <f>'[6]Daily Roster'!$BC174</f>
        <v>0</v>
      </c>
      <c r="BD174" s="240">
        <f>'[6]Daily Roster'!$BD174</f>
        <v>0</v>
      </c>
      <c r="BE174" s="240">
        <f>'[6]Daily Roster'!$BE174</f>
        <v>0</v>
      </c>
      <c r="BF174" s="240">
        <f>'[6]Daily Roster'!$BF174</f>
        <v>0</v>
      </c>
      <c r="BG174" s="240">
        <f>'[6]Daily Roster'!$BG174</f>
        <v>0</v>
      </c>
      <c r="BH174" s="240">
        <f>'[6]Daily Roster'!$BH174</f>
        <v>0</v>
      </c>
    </row>
    <row r="175" spans="1:60" s="5" customFormat="1" x14ac:dyDescent="0.3">
      <c r="A175" s="141">
        <v>43707</v>
      </c>
      <c r="B175" s="142" t="s">
        <v>5</v>
      </c>
      <c r="C175" s="143">
        <f>'[6]Daily Roster'!$C175</f>
        <v>0</v>
      </c>
      <c r="D175" s="143" t="e">
        <f>'[6]Daily Roster'!$D175</f>
        <v>#N/A</v>
      </c>
      <c r="E175" s="143">
        <f>'[6]Daily Roster'!$E175</f>
        <v>0</v>
      </c>
      <c r="F175" s="143" t="e">
        <f>'[6]Daily Roster'!$F175</f>
        <v>#N/A</v>
      </c>
      <c r="G175" s="143">
        <f>'[6]Daily Roster'!$G175</f>
        <v>0</v>
      </c>
      <c r="H175" s="143" t="e">
        <f>'[6]Daily Roster'!$H175</f>
        <v>#N/A</v>
      </c>
      <c r="I175" s="143" t="e">
        <f>'[6]Daily Roster'!$I175</f>
        <v>#N/A</v>
      </c>
      <c r="J175" s="143">
        <f>'[6]Daily Roster'!$J175</f>
        <v>0</v>
      </c>
      <c r="K175" s="143">
        <f>'[6]Daily Roster'!$K175</f>
        <v>0</v>
      </c>
      <c r="L175" s="143" t="e">
        <f>'[6]Daily Roster'!$L175</f>
        <v>#N/A</v>
      </c>
      <c r="M175" s="143">
        <f>'[6]Daily Roster'!$M175</f>
        <v>0</v>
      </c>
      <c r="N175" s="143">
        <f>'[6]Daily Roster'!$N175</f>
        <v>0</v>
      </c>
      <c r="O175" s="143">
        <f>'[6]Daily Roster'!$O175</f>
        <v>0</v>
      </c>
      <c r="P175" s="143" t="e">
        <f>'[6]Daily Roster'!$P175</f>
        <v>#N/A</v>
      </c>
      <c r="Q175" s="143" t="str">
        <f>'[6]Daily Roster'!$Q175</f>
        <v>Lauren</v>
      </c>
      <c r="R175" s="143" t="str">
        <f>'[6]Daily Roster'!$R175</f>
        <v>qq</v>
      </c>
      <c r="S175" s="143" t="str">
        <f>'[6]Daily Roster'!$S175</f>
        <v>qq</v>
      </c>
      <c r="T175" s="143" t="str">
        <f>'[6]Daily Roster'!$T175</f>
        <v>qq</v>
      </c>
      <c r="U175" s="143" t="str">
        <f>'[6]Daily Roster'!$U175</f>
        <v>QQ</v>
      </c>
      <c r="V175" s="143" t="str">
        <f>'[6]Daily Roster'!$V175</f>
        <v>qq</v>
      </c>
      <c r="W175" s="143" t="str">
        <f>'[6]Daily Roster'!$W175</f>
        <v>qq</v>
      </c>
      <c r="X175" s="143" t="str">
        <f>'[6]Daily Roster'!$X175</f>
        <v>qq</v>
      </c>
      <c r="Y175" s="143" t="str">
        <f>'[6]Daily Roster'!$Y175</f>
        <v>qq</v>
      </c>
      <c r="Z175" s="143" t="str">
        <f>'[6]Daily Roster'!$Z175</f>
        <v>qq</v>
      </c>
      <c r="AA175" s="143" t="str">
        <f>'[6]Daily Roster'!$AA175</f>
        <v>qq</v>
      </c>
      <c r="AB175" s="143" t="str">
        <f>'[6]Daily Roster'!$AB175</f>
        <v>qq</v>
      </c>
      <c r="AC175" s="143" t="str">
        <f>'[6]Daily Roster'!$AC175</f>
        <v>qq</v>
      </c>
      <c r="AD175" s="143" t="str">
        <f>'[6]Daily Roster'!$AD175</f>
        <v>qq</v>
      </c>
      <c r="AE175" s="143" t="str">
        <f>'[6]Daily Roster'!$AE175</f>
        <v>qq</v>
      </c>
      <c r="AF175" s="143" t="str">
        <f>'[6]Daily Roster'!$AF175</f>
        <v>qq</v>
      </c>
      <c r="AG175" s="143" t="str">
        <f>'[6]Daily Roster'!$AG175</f>
        <v>qq</v>
      </c>
      <c r="AH175" s="143" t="str">
        <f>'[6]Daily Roster'!$AH175</f>
        <v>qq</v>
      </c>
      <c r="AI175" s="143" t="str">
        <f>'[6]Daily Roster'!$AI175</f>
        <v>qq</v>
      </c>
      <c r="AJ175" s="241" t="str">
        <f>'[6]Daily Roster'!$AJ175</f>
        <v>qq</v>
      </c>
      <c r="AK175" s="241" t="str">
        <f>'[6]Daily Roster'!$AK175</f>
        <v>qq</v>
      </c>
      <c r="AL175" s="241" t="str">
        <f>'[6]Daily Roster'!$AL175</f>
        <v>qq</v>
      </c>
      <c r="AM175" s="240" t="str">
        <f>'[6]Daily Roster'!$AM175</f>
        <v>qq</v>
      </c>
      <c r="AN175" s="240" t="str">
        <f>'[6]Daily Roster'!$AN175</f>
        <v>qq</v>
      </c>
      <c r="AO175" s="240" t="str">
        <f>'[6]Daily Roster'!$AO175</f>
        <v>qq</v>
      </c>
      <c r="AP175" s="240" t="str">
        <f>'[6]Daily Roster'!$AP175</f>
        <v>qq</v>
      </c>
      <c r="AQ175" s="240" t="str">
        <f>'[6]Daily Roster'!$AQ175</f>
        <v>qq</v>
      </c>
      <c r="AR175" s="240" t="str">
        <f>'[6]Daily Roster'!$AR175</f>
        <v>qq</v>
      </c>
      <c r="AS175" s="240" t="str">
        <f>'[6]Daily Roster'!$AS175</f>
        <v>qq</v>
      </c>
      <c r="AT175" s="240" t="str">
        <f>'[6]Daily Roster'!$AT175</f>
        <v>qq</v>
      </c>
      <c r="AU175" s="240">
        <f>'[6]Daily Roster'!$AU175</f>
        <v>0</v>
      </c>
      <c r="AV175" s="240">
        <f>'[6]Daily Roster'!$AV175</f>
        <v>0</v>
      </c>
      <c r="AW175" s="240">
        <f>'[6]Daily Roster'!$AW175</f>
        <v>0</v>
      </c>
      <c r="AX175" s="240">
        <f>'[6]Daily Roster'!$AX175</f>
        <v>0</v>
      </c>
      <c r="AY175" s="240">
        <f>'[6]Daily Roster'!$AY175</f>
        <v>0</v>
      </c>
      <c r="AZ175" s="240">
        <f>'[6]Daily Roster'!$AZ175</f>
        <v>0</v>
      </c>
      <c r="BA175" s="240">
        <f>'[6]Daily Roster'!$BA175</f>
        <v>0</v>
      </c>
      <c r="BB175" s="240">
        <f>'[6]Daily Roster'!$BB175</f>
        <v>0</v>
      </c>
      <c r="BC175" s="240">
        <f>'[6]Daily Roster'!$BC175</f>
        <v>0</v>
      </c>
      <c r="BD175" s="240">
        <f>'[6]Daily Roster'!$BD175</f>
        <v>0</v>
      </c>
      <c r="BE175" s="240">
        <f>'[6]Daily Roster'!$BE175</f>
        <v>0</v>
      </c>
      <c r="BF175" s="240">
        <f>'[6]Daily Roster'!$BF175</f>
        <v>0</v>
      </c>
      <c r="BG175" s="240">
        <f>'[6]Daily Roster'!$BG175</f>
        <v>0</v>
      </c>
      <c r="BH175" s="240">
        <f>'[6]Daily Roster'!$BH175</f>
        <v>0</v>
      </c>
    </row>
    <row r="176" spans="1:60" s="5" customFormat="1" x14ac:dyDescent="0.3">
      <c r="A176" s="141">
        <v>43710</v>
      </c>
      <c r="B176" s="142" t="s">
        <v>1</v>
      </c>
      <c r="C176" s="143">
        <f>'[6]Daily Roster'!$C176</f>
        <v>0</v>
      </c>
      <c r="D176" s="143" t="e">
        <f>'[6]Daily Roster'!$D176</f>
        <v>#N/A</v>
      </c>
      <c r="E176" s="143">
        <f>'[6]Daily Roster'!$E176</f>
        <v>0</v>
      </c>
      <c r="F176" s="143" t="e">
        <f>'[6]Daily Roster'!$F176</f>
        <v>#N/A</v>
      </c>
      <c r="G176" s="143">
        <f>'[6]Daily Roster'!$G176</f>
        <v>0</v>
      </c>
      <c r="H176" s="143" t="e">
        <f>'[6]Daily Roster'!$H176</f>
        <v>#N/A</v>
      </c>
      <c r="I176" s="143" t="e">
        <f>'[6]Daily Roster'!$I176</f>
        <v>#N/A</v>
      </c>
      <c r="J176" s="143">
        <f>'[6]Daily Roster'!$J176</f>
        <v>0</v>
      </c>
      <c r="K176" s="143">
        <f>'[6]Daily Roster'!$K176</f>
        <v>0</v>
      </c>
      <c r="L176" s="143" t="e">
        <f>'[6]Daily Roster'!$L176</f>
        <v>#N/A</v>
      </c>
      <c r="M176" s="143">
        <f>'[6]Daily Roster'!$M176</f>
        <v>0</v>
      </c>
      <c r="N176" s="143">
        <f>'[6]Daily Roster'!$N176</f>
        <v>0</v>
      </c>
      <c r="O176" s="143" t="str">
        <f>'[6]Daily Roster'!$O176</f>
        <v>qq</v>
      </c>
      <c r="P176" s="143" t="e">
        <f>'[6]Daily Roster'!$P176</f>
        <v>#N/A</v>
      </c>
      <c r="Q176" s="143">
        <f>'[6]Daily Roster'!$Q176</f>
        <v>0</v>
      </c>
      <c r="R176" s="143" t="str">
        <f>'[6]Daily Roster'!$R176</f>
        <v>qq</v>
      </c>
      <c r="S176" s="143" t="str">
        <f>'[6]Daily Roster'!$S176</f>
        <v>Nha</v>
      </c>
      <c r="T176" s="143" t="str">
        <f>'[6]Daily Roster'!$T176</f>
        <v>V.Le</v>
      </c>
      <c r="U176" s="143" t="str">
        <f>'[6]Daily Roster'!$U176</f>
        <v>Lauren</v>
      </c>
      <c r="V176" s="143" t="str">
        <f>'[6]Daily Roster'!$V176</f>
        <v>qq</v>
      </c>
      <c r="W176" s="143" t="str">
        <f>'[6]Daily Roster'!$W176</f>
        <v>qq</v>
      </c>
      <c r="X176" s="143" t="str">
        <f>'[6]Daily Roster'!$X176</f>
        <v>qq</v>
      </c>
      <c r="Y176" s="143" t="str">
        <f>'[6]Daily Roster'!$Y176</f>
        <v>qq</v>
      </c>
      <c r="Z176" s="143" t="str">
        <f>'[6]Daily Roster'!$Z176</f>
        <v>qq</v>
      </c>
      <c r="AA176" s="143" t="str">
        <f>'[6]Daily Roster'!$AA176</f>
        <v>qq</v>
      </c>
      <c r="AB176" s="143" t="str">
        <f>'[6]Daily Roster'!$AB176</f>
        <v>qq</v>
      </c>
      <c r="AC176" s="143" t="str">
        <f>'[6]Daily Roster'!$AC176</f>
        <v>qq</v>
      </c>
      <c r="AD176" s="143" t="str">
        <f>'[6]Daily Roster'!$AD176</f>
        <v>qq</v>
      </c>
      <c r="AE176" s="143" t="str">
        <f>'[6]Daily Roster'!$AE176</f>
        <v>qq</v>
      </c>
      <c r="AF176" s="143" t="str">
        <f>'[6]Daily Roster'!$AF176</f>
        <v>qq</v>
      </c>
      <c r="AG176" s="143" t="str">
        <f>'[6]Daily Roster'!$AG176</f>
        <v>qq</v>
      </c>
      <c r="AH176" s="143" t="str">
        <f>'[6]Daily Roster'!$AH176</f>
        <v>qq</v>
      </c>
      <c r="AI176" s="143" t="str">
        <f>'[6]Daily Roster'!$AI176</f>
        <v>qq</v>
      </c>
      <c r="AJ176" s="241" t="str">
        <f>'[6]Daily Roster'!$AJ176</f>
        <v>qq</v>
      </c>
      <c r="AK176" s="241" t="str">
        <f>'[6]Daily Roster'!$AK176</f>
        <v>qq</v>
      </c>
      <c r="AL176" s="241" t="str">
        <f>'[6]Daily Roster'!$AL176</f>
        <v>qq</v>
      </c>
      <c r="AM176" s="240" t="str">
        <f>'[6]Daily Roster'!$AM176</f>
        <v>qq</v>
      </c>
      <c r="AN176" s="240" t="str">
        <f>'[6]Daily Roster'!$AN176</f>
        <v>qq</v>
      </c>
      <c r="AO176" s="240" t="str">
        <f>'[6]Daily Roster'!$AO176</f>
        <v>qq</v>
      </c>
      <c r="AP176" s="240" t="str">
        <f>'[6]Daily Roster'!$AP176</f>
        <v>qq</v>
      </c>
      <c r="AQ176" s="240" t="str">
        <f>'[6]Daily Roster'!$AQ176</f>
        <v>qq</v>
      </c>
      <c r="AR176" s="240" t="str">
        <f>'[6]Daily Roster'!$AR176</f>
        <v>qq</v>
      </c>
      <c r="AS176" s="240" t="str">
        <f>'[6]Daily Roster'!$AS176</f>
        <v>qq</v>
      </c>
      <c r="AT176" s="240" t="str">
        <f>'[6]Daily Roster'!$AT176</f>
        <v>qq</v>
      </c>
      <c r="AU176" s="240" t="str">
        <f>'[6]Daily Roster'!$AU176</f>
        <v>Mark</v>
      </c>
      <c r="AV176" s="240" t="str">
        <f>'[6]Daily Roster'!$AV176</f>
        <v>Bernadette</v>
      </c>
      <c r="AW176" s="240">
        <f>'[6]Daily Roster'!$AW176</f>
        <v>0</v>
      </c>
      <c r="AX176" s="240">
        <f>'[6]Daily Roster'!$AX176</f>
        <v>0</v>
      </c>
      <c r="AY176" s="240">
        <f>'[6]Daily Roster'!$AY176</f>
        <v>0</v>
      </c>
      <c r="AZ176" s="240">
        <f>'[6]Daily Roster'!$AZ176</f>
        <v>0</v>
      </c>
      <c r="BA176" s="240">
        <f>'[6]Daily Roster'!$BA176</f>
        <v>0</v>
      </c>
      <c r="BB176" s="240">
        <f>'[6]Daily Roster'!$BB176</f>
        <v>0</v>
      </c>
      <c r="BC176" s="240">
        <f>'[6]Daily Roster'!$BC176</f>
        <v>0</v>
      </c>
      <c r="BD176" s="240">
        <f>'[6]Daily Roster'!$BD176</f>
        <v>0</v>
      </c>
      <c r="BE176" s="240">
        <f>'[6]Daily Roster'!$BE176</f>
        <v>0</v>
      </c>
      <c r="BF176" s="240">
        <f>'[6]Daily Roster'!$BF176</f>
        <v>0</v>
      </c>
      <c r="BG176" s="240">
        <f>'[6]Daily Roster'!$BG176</f>
        <v>0</v>
      </c>
      <c r="BH176" s="240">
        <f>'[6]Daily Roster'!$BH176</f>
        <v>0</v>
      </c>
    </row>
    <row r="177" spans="1:60" s="5" customFormat="1" x14ac:dyDescent="0.3">
      <c r="A177" s="141">
        <v>43711</v>
      </c>
      <c r="B177" s="142" t="s">
        <v>2</v>
      </c>
      <c r="C177" s="143">
        <f>'[6]Daily Roster'!$C177</f>
        <v>0</v>
      </c>
      <c r="D177" s="143" t="e">
        <f>'[6]Daily Roster'!$D177</f>
        <v>#N/A</v>
      </c>
      <c r="E177" s="143">
        <f>'[6]Daily Roster'!$E177</f>
        <v>0</v>
      </c>
      <c r="F177" s="143" t="e">
        <f>'[6]Daily Roster'!$F177</f>
        <v>#N/A</v>
      </c>
      <c r="G177" s="143">
        <f>'[6]Daily Roster'!$G177</f>
        <v>0</v>
      </c>
      <c r="H177" s="143" t="e">
        <f>'[6]Daily Roster'!$H177</f>
        <v>#N/A</v>
      </c>
      <c r="I177" s="143" t="e">
        <f>'[6]Daily Roster'!$I177</f>
        <v>#N/A</v>
      </c>
      <c r="J177" s="143">
        <f>'[6]Daily Roster'!$J177</f>
        <v>0</v>
      </c>
      <c r="K177" s="143">
        <f>'[6]Daily Roster'!$K177</f>
        <v>0</v>
      </c>
      <c r="L177" s="143" t="e">
        <f>'[6]Daily Roster'!$L177</f>
        <v>#N/A</v>
      </c>
      <c r="M177" s="143">
        <f>'[6]Daily Roster'!$M177</f>
        <v>0</v>
      </c>
      <c r="N177" s="143">
        <f>'[6]Daily Roster'!$N177</f>
        <v>0</v>
      </c>
      <c r="O177" s="143" t="str">
        <f>'[6]Daily Roster'!$O177</f>
        <v>qq</v>
      </c>
      <c r="P177" s="143" t="e">
        <f>'[6]Daily Roster'!$P177</f>
        <v>#N/A</v>
      </c>
      <c r="Q177" s="143">
        <f>'[6]Daily Roster'!$Q177</f>
        <v>0</v>
      </c>
      <c r="R177" s="143" t="str">
        <f>'[6]Daily Roster'!$R177</f>
        <v>qq</v>
      </c>
      <c r="S177" s="143" t="str">
        <f>'[6]Daily Roster'!$S177</f>
        <v>Idile</v>
      </c>
      <c r="T177" s="143" t="str">
        <f>'[6]Daily Roster'!$T177</f>
        <v>Tinh</v>
      </c>
      <c r="U177" s="143" t="str">
        <f>'[6]Daily Roster'!$U177</f>
        <v>QQ</v>
      </c>
      <c r="V177" s="143" t="str">
        <f>'[6]Daily Roster'!$V177</f>
        <v>Roshny</v>
      </c>
      <c r="W177" s="143" t="str">
        <f>'[6]Daily Roster'!$W177</f>
        <v>qq</v>
      </c>
      <c r="X177" s="143" t="str">
        <f>'[6]Daily Roster'!$X177</f>
        <v>qq</v>
      </c>
      <c r="Y177" s="143" t="str">
        <f>'[6]Daily Roster'!$Y177</f>
        <v>qq</v>
      </c>
      <c r="Z177" s="143" t="str">
        <f>'[6]Daily Roster'!$Z177</f>
        <v>qq</v>
      </c>
      <c r="AA177" s="143" t="str">
        <f>'[6]Daily Roster'!$AA177</f>
        <v>qq</v>
      </c>
      <c r="AB177" s="143" t="str">
        <f>'[6]Daily Roster'!$AB177</f>
        <v>qq</v>
      </c>
      <c r="AC177" s="143" t="str">
        <f>'[6]Daily Roster'!$AC177</f>
        <v>qq</v>
      </c>
      <c r="AD177" s="143" t="str">
        <f>'[6]Daily Roster'!$AD177</f>
        <v>qq</v>
      </c>
      <c r="AE177" s="143" t="str">
        <f>'[6]Daily Roster'!$AE177</f>
        <v>qq</v>
      </c>
      <c r="AF177" s="143" t="str">
        <f>'[6]Daily Roster'!$AF177</f>
        <v>qq</v>
      </c>
      <c r="AG177" s="143" t="str">
        <f>'[6]Daily Roster'!$AG177</f>
        <v>qq</v>
      </c>
      <c r="AH177" s="143" t="str">
        <f>'[6]Daily Roster'!$AH177</f>
        <v>qq</v>
      </c>
      <c r="AI177" s="143" t="str">
        <f>'[6]Daily Roster'!$AI177</f>
        <v>qq</v>
      </c>
      <c r="AJ177" s="241" t="str">
        <f>'[6]Daily Roster'!$AJ177</f>
        <v>qq</v>
      </c>
      <c r="AK177" s="241" t="str">
        <f>'[6]Daily Roster'!$AK177</f>
        <v>qq</v>
      </c>
      <c r="AL177" s="241" t="str">
        <f>'[6]Daily Roster'!$AL177</f>
        <v>qq</v>
      </c>
      <c r="AM177" s="240" t="str">
        <f>'[6]Daily Roster'!$AM177</f>
        <v>qq</v>
      </c>
      <c r="AN177" s="240" t="str">
        <f>'[6]Daily Roster'!$AN177</f>
        <v>qq</v>
      </c>
      <c r="AO177" s="240" t="str">
        <f>'[6]Daily Roster'!$AO177</f>
        <v>qq</v>
      </c>
      <c r="AP177" s="240" t="str">
        <f>'[6]Daily Roster'!$AP177</f>
        <v>qq</v>
      </c>
      <c r="AQ177" s="240" t="str">
        <f>'[6]Daily Roster'!$AQ177</f>
        <v>qq</v>
      </c>
      <c r="AR177" s="240" t="str">
        <f>'[6]Daily Roster'!$AR177</f>
        <v>qq</v>
      </c>
      <c r="AS177" s="240" t="str">
        <f>'[6]Daily Roster'!$AS177</f>
        <v>qq</v>
      </c>
      <c r="AT177" s="240" t="str">
        <f>'[6]Daily Roster'!$AT177</f>
        <v>qq</v>
      </c>
      <c r="AU177" s="240" t="str">
        <f>'[6]Daily Roster'!$AU177</f>
        <v>Mark</v>
      </c>
      <c r="AV177" s="240">
        <f>'[6]Daily Roster'!$AV177</f>
        <v>0</v>
      </c>
      <c r="AW177" s="240">
        <f>'[6]Daily Roster'!$AW177</f>
        <v>0</v>
      </c>
      <c r="AX177" s="240">
        <f>'[6]Daily Roster'!$AX177</f>
        <v>0</v>
      </c>
      <c r="AY177" s="240">
        <f>'[6]Daily Roster'!$AY177</f>
        <v>0</v>
      </c>
      <c r="AZ177" s="240">
        <f>'[6]Daily Roster'!$AZ177</f>
        <v>0</v>
      </c>
      <c r="BA177" s="240">
        <f>'[6]Daily Roster'!$BA177</f>
        <v>0</v>
      </c>
      <c r="BB177" s="240">
        <f>'[6]Daily Roster'!$BB177</f>
        <v>0</v>
      </c>
      <c r="BC177" s="240">
        <f>'[6]Daily Roster'!$BC177</f>
        <v>0</v>
      </c>
      <c r="BD177" s="240">
        <f>'[6]Daily Roster'!$BD177</f>
        <v>0</v>
      </c>
      <c r="BE177" s="240">
        <f>'[6]Daily Roster'!$BE177</f>
        <v>0</v>
      </c>
      <c r="BF177" s="240">
        <f>'[6]Daily Roster'!$BF177</f>
        <v>0</v>
      </c>
      <c r="BG177" s="240">
        <f>'[6]Daily Roster'!$BG177</f>
        <v>0</v>
      </c>
      <c r="BH177" s="240">
        <f>'[6]Daily Roster'!$BH177</f>
        <v>0</v>
      </c>
    </row>
    <row r="178" spans="1:60" s="5" customFormat="1" x14ac:dyDescent="0.3">
      <c r="A178" s="141">
        <v>43712</v>
      </c>
      <c r="B178" s="142" t="s">
        <v>3</v>
      </c>
      <c r="C178" s="143">
        <f>'[6]Daily Roster'!$C178</f>
        <v>0</v>
      </c>
      <c r="D178" s="143" t="e">
        <f>'[6]Daily Roster'!$D178</f>
        <v>#N/A</v>
      </c>
      <c r="E178" s="143">
        <f>'[6]Daily Roster'!$E178</f>
        <v>0</v>
      </c>
      <c r="F178" s="143" t="e">
        <f>'[6]Daily Roster'!$F178</f>
        <v>#N/A</v>
      </c>
      <c r="G178" s="143">
        <f>'[6]Daily Roster'!$G178</f>
        <v>0</v>
      </c>
      <c r="H178" s="143" t="e">
        <f>'[6]Daily Roster'!$H178</f>
        <v>#N/A</v>
      </c>
      <c r="I178" s="143" t="e">
        <f>'[6]Daily Roster'!$I178</f>
        <v>#N/A</v>
      </c>
      <c r="J178" s="143">
        <f>'[6]Daily Roster'!$J178</f>
        <v>0</v>
      </c>
      <c r="K178" s="143">
        <f>'[6]Daily Roster'!$K178</f>
        <v>0</v>
      </c>
      <c r="L178" s="143" t="e">
        <f>'[6]Daily Roster'!$L178</f>
        <v>#N/A</v>
      </c>
      <c r="M178" s="143">
        <f>'[6]Daily Roster'!$M178</f>
        <v>0</v>
      </c>
      <c r="N178" s="143">
        <f>'[6]Daily Roster'!$N178</f>
        <v>0</v>
      </c>
      <c r="O178" s="143" t="str">
        <f>'[6]Daily Roster'!$O178</f>
        <v>qq</v>
      </c>
      <c r="P178" s="143" t="e">
        <f>'[6]Daily Roster'!$P178</f>
        <v>#N/A</v>
      </c>
      <c r="Q178" s="143">
        <f>'[6]Daily Roster'!$Q178</f>
        <v>0</v>
      </c>
      <c r="R178" s="143" t="str">
        <f>'[6]Daily Roster'!$R178</f>
        <v>qq</v>
      </c>
      <c r="S178" s="143" t="str">
        <f>'[6]Daily Roster'!$S178</f>
        <v>qq</v>
      </c>
      <c r="T178" s="143" t="str">
        <f>'[6]Daily Roster'!$T178</f>
        <v>qq</v>
      </c>
      <c r="U178" s="143" t="str">
        <f>'[6]Daily Roster'!$U178</f>
        <v>QQ</v>
      </c>
      <c r="V178" s="143" t="str">
        <f>'[6]Daily Roster'!$V178</f>
        <v>qq</v>
      </c>
      <c r="W178" s="143" t="str">
        <f>'[6]Daily Roster'!$W178</f>
        <v>qq</v>
      </c>
      <c r="X178" s="143" t="str">
        <f>'[6]Daily Roster'!$X178</f>
        <v>qq</v>
      </c>
      <c r="Y178" s="143" t="str">
        <f>'[6]Daily Roster'!$Y178</f>
        <v>qq</v>
      </c>
      <c r="Z178" s="143" t="str">
        <f>'[6]Daily Roster'!$Z178</f>
        <v>qq</v>
      </c>
      <c r="AA178" s="143" t="str">
        <f>'[6]Daily Roster'!$AA178</f>
        <v>qq</v>
      </c>
      <c r="AB178" s="143" t="str">
        <f>'[6]Daily Roster'!$AB178</f>
        <v>qq</v>
      </c>
      <c r="AC178" s="143" t="str">
        <f>'[6]Daily Roster'!$AC178</f>
        <v>qq</v>
      </c>
      <c r="AD178" s="143" t="str">
        <f>'[6]Daily Roster'!$AD178</f>
        <v>qq</v>
      </c>
      <c r="AE178" s="143" t="str">
        <f>'[6]Daily Roster'!$AE178</f>
        <v>qq</v>
      </c>
      <c r="AF178" s="143" t="str">
        <f>'[6]Daily Roster'!$AF178</f>
        <v>qq</v>
      </c>
      <c r="AG178" s="143" t="str">
        <f>'[6]Daily Roster'!$AG178</f>
        <v>qq</v>
      </c>
      <c r="AH178" s="143" t="str">
        <f>'[6]Daily Roster'!$AH178</f>
        <v>qq</v>
      </c>
      <c r="AI178" s="143" t="str">
        <f>'[6]Daily Roster'!$AI178</f>
        <v>qq</v>
      </c>
      <c r="AJ178" s="241" t="str">
        <f>'[6]Daily Roster'!$AJ178</f>
        <v>qq</v>
      </c>
      <c r="AK178" s="241" t="str">
        <f>'[6]Daily Roster'!$AK178</f>
        <v>qq</v>
      </c>
      <c r="AL178" s="241" t="str">
        <f>'[6]Daily Roster'!$AL178</f>
        <v>qq</v>
      </c>
      <c r="AM178" s="240" t="str">
        <f>'[6]Daily Roster'!$AM178</f>
        <v>qq</v>
      </c>
      <c r="AN178" s="240" t="str">
        <f>'[6]Daily Roster'!$AN178</f>
        <v>qq</v>
      </c>
      <c r="AO178" s="240" t="str">
        <f>'[6]Daily Roster'!$AO178</f>
        <v>qq</v>
      </c>
      <c r="AP178" s="240" t="str">
        <f>'[6]Daily Roster'!$AP178</f>
        <v>qq</v>
      </c>
      <c r="AQ178" s="240" t="str">
        <f>'[6]Daily Roster'!$AQ178</f>
        <v>qq</v>
      </c>
      <c r="AR178" s="240" t="str">
        <f>'[6]Daily Roster'!$AR178</f>
        <v>qq</v>
      </c>
      <c r="AS178" s="240" t="str">
        <f>'[6]Daily Roster'!$AS178</f>
        <v>qq</v>
      </c>
      <c r="AT178" s="240" t="str">
        <f>'[6]Daily Roster'!$AT178</f>
        <v>qq</v>
      </c>
      <c r="AU178" s="240" t="str">
        <f>'[6]Daily Roster'!$AU178</f>
        <v>Mark</v>
      </c>
      <c r="AV178" s="240">
        <f>'[6]Daily Roster'!$AV178</f>
        <v>0</v>
      </c>
      <c r="AW178" s="240">
        <f>'[6]Daily Roster'!$AW178</f>
        <v>0</v>
      </c>
      <c r="AX178" s="240">
        <f>'[6]Daily Roster'!$AX178</f>
        <v>0</v>
      </c>
      <c r="AY178" s="240">
        <f>'[6]Daily Roster'!$AY178</f>
        <v>0</v>
      </c>
      <c r="AZ178" s="240">
        <f>'[6]Daily Roster'!$AZ178</f>
        <v>0</v>
      </c>
      <c r="BA178" s="240">
        <f>'[6]Daily Roster'!$BA178</f>
        <v>0</v>
      </c>
      <c r="BB178" s="240">
        <f>'[6]Daily Roster'!$BB178</f>
        <v>0</v>
      </c>
      <c r="BC178" s="240">
        <f>'[6]Daily Roster'!$BC178</f>
        <v>0</v>
      </c>
      <c r="BD178" s="240">
        <f>'[6]Daily Roster'!$BD178</f>
        <v>0</v>
      </c>
      <c r="BE178" s="240">
        <f>'[6]Daily Roster'!$BE178</f>
        <v>0</v>
      </c>
      <c r="BF178" s="240">
        <f>'[6]Daily Roster'!$BF178</f>
        <v>0</v>
      </c>
      <c r="BG178" s="240">
        <f>'[6]Daily Roster'!$BG178</f>
        <v>0</v>
      </c>
      <c r="BH178" s="240">
        <f>'[6]Daily Roster'!$BH178</f>
        <v>0</v>
      </c>
    </row>
    <row r="179" spans="1:60" s="5" customFormat="1" x14ac:dyDescent="0.3">
      <c r="A179" s="141">
        <v>43713</v>
      </c>
      <c r="B179" s="142" t="s">
        <v>4</v>
      </c>
      <c r="C179" s="143">
        <f>'[6]Daily Roster'!$C179</f>
        <v>0</v>
      </c>
      <c r="D179" s="143" t="e">
        <f>'[6]Daily Roster'!$D179</f>
        <v>#N/A</v>
      </c>
      <c r="E179" s="143">
        <f>'[6]Daily Roster'!$E179</f>
        <v>0</v>
      </c>
      <c r="F179" s="143" t="e">
        <f>'[6]Daily Roster'!$F179</f>
        <v>#N/A</v>
      </c>
      <c r="G179" s="143">
        <f>'[6]Daily Roster'!$G179</f>
        <v>0</v>
      </c>
      <c r="H179" s="143" t="e">
        <f>'[6]Daily Roster'!$H179</f>
        <v>#N/A</v>
      </c>
      <c r="I179" s="143" t="e">
        <f>'[6]Daily Roster'!$I179</f>
        <v>#N/A</v>
      </c>
      <c r="J179" s="143">
        <f>'[6]Daily Roster'!$J179</f>
        <v>0</v>
      </c>
      <c r="K179" s="143">
        <f>'[6]Daily Roster'!$K179</f>
        <v>0</v>
      </c>
      <c r="L179" s="143" t="e">
        <f>'[6]Daily Roster'!$L179</f>
        <v>#N/A</v>
      </c>
      <c r="M179" s="143">
        <f>'[6]Daily Roster'!$M179</f>
        <v>0</v>
      </c>
      <c r="N179" s="143">
        <f>'[6]Daily Roster'!$N179</f>
        <v>0</v>
      </c>
      <c r="O179" s="143">
        <f>'[6]Daily Roster'!$O179</f>
        <v>0</v>
      </c>
      <c r="P179" s="143" t="e">
        <f>'[6]Daily Roster'!$P179</f>
        <v>#N/A</v>
      </c>
      <c r="Q179" s="143" t="str">
        <f>'[6]Daily Roster'!$Q179</f>
        <v>qq</v>
      </c>
      <c r="R179" s="143" t="str">
        <f>'[6]Daily Roster'!$R179</f>
        <v>qq</v>
      </c>
      <c r="S179" s="143" t="str">
        <f>'[6]Daily Roster'!$S179</f>
        <v>qq</v>
      </c>
      <c r="T179" s="143" t="str">
        <f>'[6]Daily Roster'!$T179</f>
        <v>qq</v>
      </c>
      <c r="U179" s="143" t="str">
        <f>'[6]Daily Roster'!$U179</f>
        <v>QQ</v>
      </c>
      <c r="V179" s="143" t="str">
        <f>'[6]Daily Roster'!$V179</f>
        <v>qq</v>
      </c>
      <c r="W179" s="143" t="str">
        <f>'[6]Daily Roster'!$W179</f>
        <v>qq</v>
      </c>
      <c r="X179" s="143" t="str">
        <f>'[6]Daily Roster'!$X179</f>
        <v>qq</v>
      </c>
      <c r="Y179" s="143" t="str">
        <f>'[6]Daily Roster'!$Y179</f>
        <v>qq</v>
      </c>
      <c r="Z179" s="143" t="str">
        <f>'[6]Daily Roster'!$Z179</f>
        <v>qq</v>
      </c>
      <c r="AA179" s="143" t="str">
        <f>'[6]Daily Roster'!$AA179</f>
        <v>qq</v>
      </c>
      <c r="AB179" s="143" t="str">
        <f>'[6]Daily Roster'!$AB179</f>
        <v>qq</v>
      </c>
      <c r="AC179" s="143" t="str">
        <f>'[6]Daily Roster'!$AC179</f>
        <v>qq</v>
      </c>
      <c r="AD179" s="143" t="str">
        <f>'[6]Daily Roster'!$AD179</f>
        <v>qq</v>
      </c>
      <c r="AE179" s="143" t="str">
        <f>'[6]Daily Roster'!$AE179</f>
        <v>qq</v>
      </c>
      <c r="AF179" s="143" t="str">
        <f>'[6]Daily Roster'!$AF179</f>
        <v>qq</v>
      </c>
      <c r="AG179" s="143" t="str">
        <f>'[6]Daily Roster'!$AG179</f>
        <v>qq</v>
      </c>
      <c r="AH179" s="143" t="str">
        <f>'[6]Daily Roster'!$AH179</f>
        <v>qq</v>
      </c>
      <c r="AI179" s="143" t="str">
        <f>'[6]Daily Roster'!$AI179</f>
        <v>qq</v>
      </c>
      <c r="AJ179" s="241" t="str">
        <f>'[6]Daily Roster'!$AJ179</f>
        <v>qq</v>
      </c>
      <c r="AK179" s="241" t="str">
        <f>'[6]Daily Roster'!$AK179</f>
        <v>qq</v>
      </c>
      <c r="AL179" s="241" t="str">
        <f>'[6]Daily Roster'!$AL179</f>
        <v>qq</v>
      </c>
      <c r="AM179" s="240" t="str">
        <f>'[6]Daily Roster'!$AM179</f>
        <v>qq</v>
      </c>
      <c r="AN179" s="240" t="str">
        <f>'[6]Daily Roster'!$AN179</f>
        <v>qq</v>
      </c>
      <c r="AO179" s="240" t="str">
        <f>'[6]Daily Roster'!$AO179</f>
        <v>qq</v>
      </c>
      <c r="AP179" s="240" t="str">
        <f>'[6]Daily Roster'!$AP179</f>
        <v>qq</v>
      </c>
      <c r="AQ179" s="240" t="str">
        <f>'[6]Daily Roster'!$AQ179</f>
        <v>qq</v>
      </c>
      <c r="AR179" s="240" t="str">
        <f>'[6]Daily Roster'!$AR179</f>
        <v>qq</v>
      </c>
      <c r="AS179" s="240" t="str">
        <f>'[6]Daily Roster'!$AS179</f>
        <v>qq</v>
      </c>
      <c r="AT179" s="240" t="str">
        <f>'[6]Daily Roster'!$AT179</f>
        <v>qq</v>
      </c>
      <c r="AU179" s="240" t="str">
        <f>'[6]Daily Roster'!$AU179</f>
        <v>Mark</v>
      </c>
      <c r="AV179" s="240" t="str">
        <f>'[6]Daily Roster'!$AV179</f>
        <v>Bernadette</v>
      </c>
      <c r="AW179" s="240">
        <f>'[6]Daily Roster'!$AW179</f>
        <v>0</v>
      </c>
      <c r="AX179" s="240">
        <f>'[6]Daily Roster'!$AX179</f>
        <v>0</v>
      </c>
      <c r="AY179" s="240">
        <f>'[6]Daily Roster'!$AY179</f>
        <v>0</v>
      </c>
      <c r="AZ179" s="240">
        <f>'[6]Daily Roster'!$AZ179</f>
        <v>0</v>
      </c>
      <c r="BA179" s="240">
        <f>'[6]Daily Roster'!$BA179</f>
        <v>0</v>
      </c>
      <c r="BB179" s="240">
        <f>'[6]Daily Roster'!$BB179</f>
        <v>0</v>
      </c>
      <c r="BC179" s="240">
        <f>'[6]Daily Roster'!$BC179</f>
        <v>0</v>
      </c>
      <c r="BD179" s="240">
        <f>'[6]Daily Roster'!$BD179</f>
        <v>0</v>
      </c>
      <c r="BE179" s="240">
        <f>'[6]Daily Roster'!$BE179</f>
        <v>0</v>
      </c>
      <c r="BF179" s="240">
        <f>'[6]Daily Roster'!$BF179</f>
        <v>0</v>
      </c>
      <c r="BG179" s="240">
        <f>'[6]Daily Roster'!$BG179</f>
        <v>0</v>
      </c>
      <c r="BH179" s="240">
        <f>'[6]Daily Roster'!$BH179</f>
        <v>0</v>
      </c>
    </row>
    <row r="180" spans="1:60" s="5" customFormat="1" x14ac:dyDescent="0.3">
      <c r="A180" s="141">
        <v>43714</v>
      </c>
      <c r="B180" s="142" t="s">
        <v>5</v>
      </c>
      <c r="C180" s="143">
        <f>'[6]Daily Roster'!$C180</f>
        <v>0</v>
      </c>
      <c r="D180" s="143" t="e">
        <f>'[6]Daily Roster'!$D180</f>
        <v>#N/A</v>
      </c>
      <c r="E180" s="143">
        <f>'[6]Daily Roster'!$E180</f>
        <v>0</v>
      </c>
      <c r="F180" s="143" t="e">
        <f>'[6]Daily Roster'!$F180</f>
        <v>#N/A</v>
      </c>
      <c r="G180" s="143">
        <f>'[6]Daily Roster'!$G180</f>
        <v>0</v>
      </c>
      <c r="H180" s="143" t="e">
        <f>'[6]Daily Roster'!$H180</f>
        <v>#N/A</v>
      </c>
      <c r="I180" s="143" t="e">
        <f>'[6]Daily Roster'!$I180</f>
        <v>#N/A</v>
      </c>
      <c r="J180" s="143">
        <f>'[6]Daily Roster'!$J180</f>
        <v>0</v>
      </c>
      <c r="K180" s="143">
        <f>'[6]Daily Roster'!$K180</f>
        <v>0</v>
      </c>
      <c r="L180" s="143" t="e">
        <f>'[6]Daily Roster'!$L180</f>
        <v>#N/A</v>
      </c>
      <c r="M180" s="143">
        <f>'[6]Daily Roster'!$M180</f>
        <v>0</v>
      </c>
      <c r="N180" s="143">
        <f>'[6]Daily Roster'!$N180</f>
        <v>0</v>
      </c>
      <c r="O180" s="143">
        <f>'[6]Daily Roster'!$O180</f>
        <v>0</v>
      </c>
      <c r="P180" s="143" t="e">
        <f>'[6]Daily Roster'!$P180</f>
        <v>#N/A</v>
      </c>
      <c r="Q180" s="143">
        <f>'[6]Daily Roster'!$Q180</f>
        <v>0</v>
      </c>
      <c r="R180" s="143" t="str">
        <f>'[6]Daily Roster'!$R180</f>
        <v>qq</v>
      </c>
      <c r="S180" s="143" t="str">
        <f>'[6]Daily Roster'!$S180</f>
        <v>qq</v>
      </c>
      <c r="T180" s="143" t="str">
        <f>'[6]Daily Roster'!$T180</f>
        <v>qq</v>
      </c>
      <c r="U180" s="143" t="str">
        <f>'[6]Daily Roster'!$U180</f>
        <v>QQ</v>
      </c>
      <c r="V180" s="143" t="str">
        <f>'[6]Daily Roster'!$V180</f>
        <v>qq</v>
      </c>
      <c r="W180" s="143" t="str">
        <f>'[6]Daily Roster'!$W180</f>
        <v>qq</v>
      </c>
      <c r="X180" s="143" t="str">
        <f>'[6]Daily Roster'!$X180</f>
        <v>qq</v>
      </c>
      <c r="Y180" s="143" t="str">
        <f>'[6]Daily Roster'!$Y180</f>
        <v>qq</v>
      </c>
      <c r="Z180" s="143" t="str">
        <f>'[6]Daily Roster'!$Z180</f>
        <v>qq</v>
      </c>
      <c r="AA180" s="143" t="str">
        <f>'[6]Daily Roster'!$AA180</f>
        <v>qq</v>
      </c>
      <c r="AB180" s="143" t="str">
        <f>'[6]Daily Roster'!$AB180</f>
        <v>qq</v>
      </c>
      <c r="AC180" s="143" t="str">
        <f>'[6]Daily Roster'!$AC180</f>
        <v>qq</v>
      </c>
      <c r="AD180" s="143" t="str">
        <f>'[6]Daily Roster'!$AD180</f>
        <v>qq</v>
      </c>
      <c r="AE180" s="143" t="str">
        <f>'[6]Daily Roster'!$AE180</f>
        <v>qq</v>
      </c>
      <c r="AF180" s="143" t="str">
        <f>'[6]Daily Roster'!$AF180</f>
        <v>qq</v>
      </c>
      <c r="AG180" s="143" t="str">
        <f>'[6]Daily Roster'!$AG180</f>
        <v>qq</v>
      </c>
      <c r="AH180" s="143" t="str">
        <f>'[6]Daily Roster'!$AH180</f>
        <v>qq</v>
      </c>
      <c r="AI180" s="143" t="str">
        <f>'[6]Daily Roster'!$AI180</f>
        <v>qq</v>
      </c>
      <c r="AJ180" s="241" t="str">
        <f>'[6]Daily Roster'!$AJ180</f>
        <v>qq</v>
      </c>
      <c r="AK180" s="241" t="str">
        <f>'[6]Daily Roster'!$AK180</f>
        <v>qq</v>
      </c>
      <c r="AL180" s="241" t="str">
        <f>'[6]Daily Roster'!$AL180</f>
        <v>qq</v>
      </c>
      <c r="AM180" s="240" t="str">
        <f>'[6]Daily Roster'!$AM180</f>
        <v>qq</v>
      </c>
      <c r="AN180" s="240" t="str">
        <f>'[6]Daily Roster'!$AN180</f>
        <v>qq</v>
      </c>
      <c r="AO180" s="240" t="str">
        <f>'[6]Daily Roster'!$AO180</f>
        <v>qq</v>
      </c>
      <c r="AP180" s="240" t="str">
        <f>'[6]Daily Roster'!$AP180</f>
        <v>qq</v>
      </c>
      <c r="AQ180" s="240" t="str">
        <f>'[6]Daily Roster'!$AQ180</f>
        <v>qq</v>
      </c>
      <c r="AR180" s="240" t="str">
        <f>'[6]Daily Roster'!$AR180</f>
        <v>qq</v>
      </c>
      <c r="AS180" s="240" t="str">
        <f>'[6]Daily Roster'!$AS180</f>
        <v>qq</v>
      </c>
      <c r="AT180" s="240" t="str">
        <f>'[6]Daily Roster'!$AT180</f>
        <v>qq</v>
      </c>
      <c r="AU180" s="240" t="str">
        <f>'[6]Daily Roster'!$AU180</f>
        <v>Mark</v>
      </c>
      <c r="AV180" s="240">
        <f>'[6]Daily Roster'!$AV180</f>
        <v>0</v>
      </c>
      <c r="AW180" s="240">
        <f>'[6]Daily Roster'!$AW180</f>
        <v>0</v>
      </c>
      <c r="AX180" s="240">
        <f>'[6]Daily Roster'!$AX180</f>
        <v>0</v>
      </c>
      <c r="AY180" s="240">
        <f>'[6]Daily Roster'!$AY180</f>
        <v>0</v>
      </c>
      <c r="AZ180" s="240">
        <f>'[6]Daily Roster'!$AZ180</f>
        <v>0</v>
      </c>
      <c r="BA180" s="240">
        <f>'[6]Daily Roster'!$BA180</f>
        <v>0</v>
      </c>
      <c r="BB180" s="240">
        <f>'[6]Daily Roster'!$BB180</f>
        <v>0</v>
      </c>
      <c r="BC180" s="240">
        <f>'[6]Daily Roster'!$BC180</f>
        <v>0</v>
      </c>
      <c r="BD180" s="240">
        <f>'[6]Daily Roster'!$BD180</f>
        <v>0</v>
      </c>
      <c r="BE180" s="240">
        <f>'[6]Daily Roster'!$BE180</f>
        <v>0</v>
      </c>
      <c r="BF180" s="240">
        <f>'[6]Daily Roster'!$BF180</f>
        <v>0</v>
      </c>
      <c r="BG180" s="240">
        <f>'[6]Daily Roster'!$BG180</f>
        <v>0</v>
      </c>
      <c r="BH180" s="240">
        <f>'[6]Daily Roster'!$BH180</f>
        <v>0</v>
      </c>
    </row>
    <row r="181" spans="1:60" s="5" customFormat="1" x14ac:dyDescent="0.3">
      <c r="A181" s="141">
        <v>43717</v>
      </c>
      <c r="B181" s="142" t="s">
        <v>1</v>
      </c>
      <c r="C181" s="143">
        <f>'[6]Daily Roster'!$C181</f>
        <v>0</v>
      </c>
      <c r="D181" s="143" t="e">
        <f>'[6]Daily Roster'!$D181</f>
        <v>#N/A</v>
      </c>
      <c r="E181" s="143">
        <f>'[6]Daily Roster'!$E181</f>
        <v>0</v>
      </c>
      <c r="F181" s="143" t="e">
        <f>'[6]Daily Roster'!$F181</f>
        <v>#N/A</v>
      </c>
      <c r="G181" s="143">
        <f>'[6]Daily Roster'!$G181</f>
        <v>0</v>
      </c>
      <c r="H181" s="143" t="e">
        <f>'[6]Daily Roster'!$H181</f>
        <v>#N/A</v>
      </c>
      <c r="I181" s="143" t="e">
        <f>'[6]Daily Roster'!$I181</f>
        <v>#N/A</v>
      </c>
      <c r="J181" s="143">
        <f>'[6]Daily Roster'!$J181</f>
        <v>0</v>
      </c>
      <c r="K181" s="143">
        <f>'[6]Daily Roster'!$K181</f>
        <v>0</v>
      </c>
      <c r="L181" s="143" t="e">
        <f>'[6]Daily Roster'!$L181</f>
        <v>#N/A</v>
      </c>
      <c r="M181" s="143">
        <f>'[6]Daily Roster'!$M181</f>
        <v>0</v>
      </c>
      <c r="N181" s="143">
        <f>'[6]Daily Roster'!$N181</f>
        <v>0</v>
      </c>
      <c r="O181" s="143" t="str">
        <f>'[6]Daily Roster'!$O181</f>
        <v>qq</v>
      </c>
      <c r="P181" s="143" t="e">
        <f>'[6]Daily Roster'!$P181</f>
        <v>#N/A</v>
      </c>
      <c r="Q181" s="143">
        <f>'[6]Daily Roster'!$Q181</f>
        <v>0</v>
      </c>
      <c r="R181" s="143" t="str">
        <f>'[6]Daily Roster'!$R181</f>
        <v>qq</v>
      </c>
      <c r="S181" s="143" t="str">
        <f>'[6]Daily Roster'!$S181</f>
        <v>Jonathan</v>
      </c>
      <c r="T181" s="143" t="str">
        <f>'[6]Daily Roster'!$T181</f>
        <v>V.Le</v>
      </c>
      <c r="U181" s="143" t="str">
        <f>'[6]Daily Roster'!$U181</f>
        <v>Ana</v>
      </c>
      <c r="V181" s="143" t="str">
        <f>'[6]Daily Roster'!$V181</f>
        <v>qq</v>
      </c>
      <c r="W181" s="143" t="str">
        <f>'[6]Daily Roster'!$W181</f>
        <v>qq</v>
      </c>
      <c r="X181" s="143" t="str">
        <f>'[6]Daily Roster'!$X181</f>
        <v>qq</v>
      </c>
      <c r="Y181" s="143" t="str">
        <f>'[6]Daily Roster'!$Y181</f>
        <v>qq</v>
      </c>
      <c r="Z181" s="143" t="str">
        <f>'[6]Daily Roster'!$Z181</f>
        <v>qq</v>
      </c>
      <c r="AA181" s="143" t="str">
        <f>'[6]Daily Roster'!$AA181</f>
        <v>qq</v>
      </c>
      <c r="AB181" s="143" t="str">
        <f>'[6]Daily Roster'!$AB181</f>
        <v>qq</v>
      </c>
      <c r="AC181" s="143" t="str">
        <f>'[6]Daily Roster'!$AC181</f>
        <v>qq</v>
      </c>
      <c r="AD181" s="143" t="str">
        <f>'[6]Daily Roster'!$AD181</f>
        <v>qq</v>
      </c>
      <c r="AE181" s="143" t="str">
        <f>'[6]Daily Roster'!$AE181</f>
        <v>qq</v>
      </c>
      <c r="AF181" s="143" t="str">
        <f>'[6]Daily Roster'!$AF181</f>
        <v>qq</v>
      </c>
      <c r="AG181" s="143" t="str">
        <f>'[6]Daily Roster'!$AG181</f>
        <v>qq</v>
      </c>
      <c r="AH181" s="143" t="str">
        <f>'[6]Daily Roster'!$AH181</f>
        <v>qq</v>
      </c>
      <c r="AI181" s="143" t="str">
        <f>'[6]Daily Roster'!$AI181</f>
        <v>qq</v>
      </c>
      <c r="AJ181" s="241" t="str">
        <f>'[6]Daily Roster'!$AJ181</f>
        <v>qq</v>
      </c>
      <c r="AK181" s="241" t="str">
        <f>'[6]Daily Roster'!$AK181</f>
        <v>qq</v>
      </c>
      <c r="AL181" s="241" t="str">
        <f>'[6]Daily Roster'!$AL181</f>
        <v>qq</v>
      </c>
      <c r="AM181" s="240" t="str">
        <f>'[6]Daily Roster'!$AM181</f>
        <v>qq</v>
      </c>
      <c r="AN181" s="240" t="str">
        <f>'[6]Daily Roster'!$AN181</f>
        <v>qq</v>
      </c>
      <c r="AO181" s="240" t="str">
        <f>'[6]Daily Roster'!$AO181</f>
        <v>qq</v>
      </c>
      <c r="AP181" s="240" t="str">
        <f>'[6]Daily Roster'!$AP181</f>
        <v>qq</v>
      </c>
      <c r="AQ181" s="240" t="str">
        <f>'[6]Daily Roster'!$AQ181</f>
        <v>qq</v>
      </c>
      <c r="AR181" s="240" t="str">
        <f>'[6]Daily Roster'!$AR181</f>
        <v>qq</v>
      </c>
      <c r="AS181" s="240" t="str">
        <f>'[6]Daily Roster'!$AS181</f>
        <v>qq</v>
      </c>
      <c r="AT181" s="240" t="str">
        <f>'[6]Daily Roster'!$AT181</f>
        <v>Interns 1-5</v>
      </c>
      <c r="AU181" s="240" t="str">
        <f>'[6]Daily Roster'!$AU181</f>
        <v>Bernadette</v>
      </c>
      <c r="AV181" s="240" t="str">
        <f>'[6]Daily Roster'!$AV181</f>
        <v>Maria</v>
      </c>
      <c r="AW181" s="240">
        <f>'[6]Daily Roster'!$AW181</f>
        <v>0</v>
      </c>
      <c r="AX181" s="240">
        <f>'[6]Daily Roster'!$AX181</f>
        <v>0</v>
      </c>
      <c r="AY181" s="240">
        <f>'[6]Daily Roster'!$AY181</f>
        <v>0</v>
      </c>
      <c r="AZ181" s="240">
        <f>'[6]Daily Roster'!$AZ181</f>
        <v>0</v>
      </c>
      <c r="BA181" s="240">
        <f>'[6]Daily Roster'!$BA181</f>
        <v>0</v>
      </c>
      <c r="BB181" s="240">
        <f>'[6]Daily Roster'!$BB181</f>
        <v>0</v>
      </c>
      <c r="BC181" s="240">
        <f>'[6]Daily Roster'!$BC181</f>
        <v>0</v>
      </c>
      <c r="BD181" s="240">
        <f>'[6]Daily Roster'!$BD181</f>
        <v>0</v>
      </c>
      <c r="BE181" s="240">
        <f>'[6]Daily Roster'!$BE181</f>
        <v>0</v>
      </c>
      <c r="BF181" s="240">
        <f>'[6]Daily Roster'!$BF181</f>
        <v>0</v>
      </c>
      <c r="BG181" s="240">
        <f>'[6]Daily Roster'!$BG181</f>
        <v>0</v>
      </c>
      <c r="BH181" s="240">
        <f>'[6]Daily Roster'!$BH181</f>
        <v>0</v>
      </c>
    </row>
    <row r="182" spans="1:60" s="5" customFormat="1" x14ac:dyDescent="0.3">
      <c r="A182" s="141">
        <v>43718</v>
      </c>
      <c r="B182" s="142" t="s">
        <v>2</v>
      </c>
      <c r="C182" s="143">
        <f>'[6]Daily Roster'!$C182</f>
        <v>0</v>
      </c>
      <c r="D182" s="143" t="e">
        <f>'[6]Daily Roster'!$D182</f>
        <v>#N/A</v>
      </c>
      <c r="E182" s="143">
        <f>'[6]Daily Roster'!$E182</f>
        <v>0</v>
      </c>
      <c r="F182" s="143" t="e">
        <f>'[6]Daily Roster'!$F182</f>
        <v>#N/A</v>
      </c>
      <c r="G182" s="143">
        <f>'[6]Daily Roster'!$G182</f>
        <v>0</v>
      </c>
      <c r="H182" s="143" t="e">
        <f>'[6]Daily Roster'!$H182</f>
        <v>#N/A</v>
      </c>
      <c r="I182" s="143" t="e">
        <f>'[6]Daily Roster'!$I182</f>
        <v>#N/A</v>
      </c>
      <c r="J182" s="143">
        <f>'[6]Daily Roster'!$J182</f>
        <v>0</v>
      </c>
      <c r="K182" s="143">
        <f>'[6]Daily Roster'!$K182</f>
        <v>0</v>
      </c>
      <c r="L182" s="143" t="e">
        <f>'[6]Daily Roster'!$L182</f>
        <v>#N/A</v>
      </c>
      <c r="M182" s="143">
        <f>'[6]Daily Roster'!$M182</f>
        <v>0</v>
      </c>
      <c r="N182" s="143">
        <f>'[6]Daily Roster'!$N182</f>
        <v>0</v>
      </c>
      <c r="O182" s="143" t="str">
        <f>'[6]Daily Roster'!$O182</f>
        <v>qq</v>
      </c>
      <c r="P182" s="143" t="e">
        <f>'[6]Daily Roster'!$P182</f>
        <v>#N/A</v>
      </c>
      <c r="Q182" s="143">
        <f>'[6]Daily Roster'!$Q182</f>
        <v>0</v>
      </c>
      <c r="R182" s="143" t="str">
        <f>'[6]Daily Roster'!$R182</f>
        <v>qq</v>
      </c>
      <c r="S182" s="143" t="str">
        <f>'[6]Daily Roster'!$S182</f>
        <v>Thao</v>
      </c>
      <c r="T182" s="143" t="str">
        <f>'[6]Daily Roster'!$T182</f>
        <v>Idile</v>
      </c>
      <c r="U182" s="143" t="str">
        <f>'[6]Daily Roster'!$U182</f>
        <v>QQ</v>
      </c>
      <c r="V182" s="143" t="str">
        <f>'[6]Daily Roster'!$V182</f>
        <v>Tinh</v>
      </c>
      <c r="W182" s="143" t="str">
        <f>'[6]Daily Roster'!$W182</f>
        <v>qq</v>
      </c>
      <c r="X182" s="143" t="str">
        <f>'[6]Daily Roster'!$X182</f>
        <v>qq</v>
      </c>
      <c r="Y182" s="143" t="str">
        <f>'[6]Daily Roster'!$Y182</f>
        <v>qq</v>
      </c>
      <c r="Z182" s="143" t="str">
        <f>'[6]Daily Roster'!$Z182</f>
        <v>qq</v>
      </c>
      <c r="AA182" s="143" t="str">
        <f>'[6]Daily Roster'!$AA182</f>
        <v>qq</v>
      </c>
      <c r="AB182" s="143" t="str">
        <f>'[6]Daily Roster'!$AB182</f>
        <v>qq</v>
      </c>
      <c r="AC182" s="143" t="str">
        <f>'[6]Daily Roster'!$AC182</f>
        <v>qq</v>
      </c>
      <c r="AD182" s="143" t="str">
        <f>'[6]Daily Roster'!$AD182</f>
        <v>qq</v>
      </c>
      <c r="AE182" s="143" t="str">
        <f>'[6]Daily Roster'!$AE182</f>
        <v>qq</v>
      </c>
      <c r="AF182" s="143" t="str">
        <f>'[6]Daily Roster'!$AF182</f>
        <v>qq</v>
      </c>
      <c r="AG182" s="143" t="str">
        <f>'[6]Daily Roster'!$AG182</f>
        <v>qq</v>
      </c>
      <c r="AH182" s="143" t="str">
        <f>'[6]Daily Roster'!$AH182</f>
        <v>qq</v>
      </c>
      <c r="AI182" s="143" t="str">
        <f>'[6]Daily Roster'!$AI182</f>
        <v>qq</v>
      </c>
      <c r="AJ182" s="241" t="str">
        <f>'[6]Daily Roster'!$AJ182</f>
        <v>qq</v>
      </c>
      <c r="AK182" s="241" t="str">
        <f>'[6]Daily Roster'!$AK182</f>
        <v>qq</v>
      </c>
      <c r="AL182" s="241" t="str">
        <f>'[6]Daily Roster'!$AL182</f>
        <v>qq</v>
      </c>
      <c r="AM182" s="240" t="str">
        <f>'[6]Daily Roster'!$AM182</f>
        <v>qq</v>
      </c>
      <c r="AN182" s="240" t="str">
        <f>'[6]Daily Roster'!$AN182</f>
        <v>qq</v>
      </c>
      <c r="AO182" s="240" t="str">
        <f>'[6]Daily Roster'!$AO182</f>
        <v>qq</v>
      </c>
      <c r="AP182" s="240" t="str">
        <f>'[6]Daily Roster'!$AP182</f>
        <v>qq</v>
      </c>
      <c r="AQ182" s="240" t="str">
        <f>'[6]Daily Roster'!$AQ182</f>
        <v>qq</v>
      </c>
      <c r="AR182" s="240" t="str">
        <f>'[6]Daily Roster'!$AR182</f>
        <v>qq</v>
      </c>
      <c r="AS182" s="240" t="str">
        <f>'[6]Daily Roster'!$AS182</f>
        <v>qq</v>
      </c>
      <c r="AT182" s="240" t="str">
        <f>'[6]Daily Roster'!$AT182</f>
        <v>Interns 1-5</v>
      </c>
      <c r="AU182" s="240" t="str">
        <f>'[6]Daily Roster'!$AU182</f>
        <v>Maria</v>
      </c>
      <c r="AV182" s="240">
        <f>'[6]Daily Roster'!$AV182</f>
        <v>0</v>
      </c>
      <c r="AW182" s="240">
        <f>'[6]Daily Roster'!$AW182</f>
        <v>0</v>
      </c>
      <c r="AX182" s="240">
        <f>'[6]Daily Roster'!$AX182</f>
        <v>0</v>
      </c>
      <c r="AY182" s="240">
        <f>'[6]Daily Roster'!$AY182</f>
        <v>0</v>
      </c>
      <c r="AZ182" s="240">
        <f>'[6]Daily Roster'!$AZ182</f>
        <v>0</v>
      </c>
      <c r="BA182" s="240">
        <f>'[6]Daily Roster'!$BA182</f>
        <v>0</v>
      </c>
      <c r="BB182" s="240">
        <f>'[6]Daily Roster'!$BB182</f>
        <v>0</v>
      </c>
      <c r="BC182" s="240">
        <f>'[6]Daily Roster'!$BC182</f>
        <v>0</v>
      </c>
      <c r="BD182" s="240">
        <f>'[6]Daily Roster'!$BD182</f>
        <v>0</v>
      </c>
      <c r="BE182" s="240">
        <f>'[6]Daily Roster'!$BE182</f>
        <v>0</v>
      </c>
      <c r="BF182" s="240">
        <f>'[6]Daily Roster'!$BF182</f>
        <v>0</v>
      </c>
      <c r="BG182" s="240">
        <f>'[6]Daily Roster'!$BG182</f>
        <v>0</v>
      </c>
      <c r="BH182" s="240">
        <f>'[6]Daily Roster'!$BH182</f>
        <v>0</v>
      </c>
    </row>
    <row r="183" spans="1:60" s="5" customFormat="1" x14ac:dyDescent="0.3">
      <c r="A183" s="141">
        <v>43719</v>
      </c>
      <c r="B183" s="142" t="s">
        <v>3</v>
      </c>
      <c r="C183" s="143">
        <f>'[6]Daily Roster'!$C183</f>
        <v>0</v>
      </c>
      <c r="D183" s="143" t="e">
        <f>'[6]Daily Roster'!$D183</f>
        <v>#N/A</v>
      </c>
      <c r="E183" s="143">
        <f>'[6]Daily Roster'!$E183</f>
        <v>0</v>
      </c>
      <c r="F183" s="143" t="e">
        <f>'[6]Daily Roster'!$F183</f>
        <v>#N/A</v>
      </c>
      <c r="G183" s="143">
        <f>'[6]Daily Roster'!$G183</f>
        <v>0</v>
      </c>
      <c r="H183" s="143" t="e">
        <f>'[6]Daily Roster'!$H183</f>
        <v>#N/A</v>
      </c>
      <c r="I183" s="143" t="e">
        <f>'[6]Daily Roster'!$I183</f>
        <v>#N/A</v>
      </c>
      <c r="J183" s="143">
        <f>'[6]Daily Roster'!$J183</f>
        <v>0</v>
      </c>
      <c r="K183" s="143">
        <f>'[6]Daily Roster'!$K183</f>
        <v>0</v>
      </c>
      <c r="L183" s="143" t="e">
        <f>'[6]Daily Roster'!$L183</f>
        <v>#N/A</v>
      </c>
      <c r="M183" s="143">
        <f>'[6]Daily Roster'!$M183</f>
        <v>0</v>
      </c>
      <c r="N183" s="143">
        <f>'[6]Daily Roster'!$N183</f>
        <v>0</v>
      </c>
      <c r="O183" s="143" t="str">
        <f>'[6]Daily Roster'!$O183</f>
        <v>qq</v>
      </c>
      <c r="P183" s="143" t="e">
        <f>'[6]Daily Roster'!$P183</f>
        <v>#N/A</v>
      </c>
      <c r="Q183" s="143">
        <f>'[6]Daily Roster'!$Q183</f>
        <v>0</v>
      </c>
      <c r="R183" s="143" t="str">
        <f>'[6]Daily Roster'!$R183</f>
        <v>qq</v>
      </c>
      <c r="S183" s="143" t="str">
        <f>'[6]Daily Roster'!$S183</f>
        <v>qq</v>
      </c>
      <c r="T183" s="143" t="str">
        <f>'[6]Daily Roster'!$T183</f>
        <v>qq</v>
      </c>
      <c r="U183" s="143" t="str">
        <f>'[6]Daily Roster'!$U183</f>
        <v>QQ</v>
      </c>
      <c r="V183" s="143" t="str">
        <f>'[6]Daily Roster'!$V183</f>
        <v>qq</v>
      </c>
      <c r="W183" s="143" t="str">
        <f>'[6]Daily Roster'!$W183</f>
        <v>qq</v>
      </c>
      <c r="X183" s="143" t="str">
        <f>'[6]Daily Roster'!$X183</f>
        <v>qq</v>
      </c>
      <c r="Y183" s="143" t="str">
        <f>'[6]Daily Roster'!$Y183</f>
        <v>qq</v>
      </c>
      <c r="Z183" s="143" t="str">
        <f>'[6]Daily Roster'!$Z183</f>
        <v>qq</v>
      </c>
      <c r="AA183" s="143" t="str">
        <f>'[6]Daily Roster'!$AA183</f>
        <v>qq</v>
      </c>
      <c r="AB183" s="143" t="str">
        <f>'[6]Daily Roster'!$AB183</f>
        <v>qq</v>
      </c>
      <c r="AC183" s="143" t="str">
        <f>'[6]Daily Roster'!$AC183</f>
        <v>qq</v>
      </c>
      <c r="AD183" s="143" t="str">
        <f>'[6]Daily Roster'!$AD183</f>
        <v>qq</v>
      </c>
      <c r="AE183" s="143" t="str">
        <f>'[6]Daily Roster'!$AE183</f>
        <v>qq</v>
      </c>
      <c r="AF183" s="143" t="str">
        <f>'[6]Daily Roster'!$AF183</f>
        <v>qq</v>
      </c>
      <c r="AG183" s="143" t="str">
        <f>'[6]Daily Roster'!$AG183</f>
        <v>qq</v>
      </c>
      <c r="AH183" s="143" t="str">
        <f>'[6]Daily Roster'!$AH183</f>
        <v>qq</v>
      </c>
      <c r="AI183" s="143" t="str">
        <f>'[6]Daily Roster'!$AI183</f>
        <v>qq</v>
      </c>
      <c r="AJ183" s="241" t="str">
        <f>'[6]Daily Roster'!$AJ183</f>
        <v>qq</v>
      </c>
      <c r="AK183" s="241" t="str">
        <f>'[6]Daily Roster'!$AK183</f>
        <v>qq</v>
      </c>
      <c r="AL183" s="241" t="str">
        <f>'[6]Daily Roster'!$AL183</f>
        <v>qq</v>
      </c>
      <c r="AM183" s="240" t="str">
        <f>'[6]Daily Roster'!$AM183</f>
        <v>qq</v>
      </c>
      <c r="AN183" s="240" t="str">
        <f>'[6]Daily Roster'!$AN183</f>
        <v>qq</v>
      </c>
      <c r="AO183" s="240" t="str">
        <f>'[6]Daily Roster'!$AO183</f>
        <v>qq</v>
      </c>
      <c r="AP183" s="240" t="str">
        <f>'[6]Daily Roster'!$AP183</f>
        <v>qq</v>
      </c>
      <c r="AQ183" s="240" t="str">
        <f>'[6]Daily Roster'!$AQ183</f>
        <v>qq</v>
      </c>
      <c r="AR183" s="240" t="str">
        <f>'[6]Daily Roster'!$AR183</f>
        <v>qq</v>
      </c>
      <c r="AS183" s="240" t="str">
        <f>'[6]Daily Roster'!$AS183</f>
        <v>qq</v>
      </c>
      <c r="AT183" s="240" t="str">
        <f>'[6]Daily Roster'!$AT183</f>
        <v>Interns 1-5</v>
      </c>
      <c r="AU183" s="240">
        <f>'[6]Daily Roster'!$AU183</f>
        <v>0</v>
      </c>
      <c r="AV183" s="240">
        <f>'[6]Daily Roster'!$AV183</f>
        <v>0</v>
      </c>
      <c r="AW183" s="240">
        <f>'[6]Daily Roster'!$AW183</f>
        <v>0</v>
      </c>
      <c r="AX183" s="240">
        <f>'[6]Daily Roster'!$AX183</f>
        <v>0</v>
      </c>
      <c r="AY183" s="240">
        <f>'[6]Daily Roster'!$AY183</f>
        <v>0</v>
      </c>
      <c r="AZ183" s="240">
        <f>'[6]Daily Roster'!$AZ183</f>
        <v>0</v>
      </c>
      <c r="BA183" s="240">
        <f>'[6]Daily Roster'!$BA183</f>
        <v>0</v>
      </c>
      <c r="BB183" s="240">
        <f>'[6]Daily Roster'!$BB183</f>
        <v>0</v>
      </c>
      <c r="BC183" s="240">
        <f>'[6]Daily Roster'!$BC183</f>
        <v>0</v>
      </c>
      <c r="BD183" s="240">
        <f>'[6]Daily Roster'!$BD183</f>
        <v>0</v>
      </c>
      <c r="BE183" s="240">
        <f>'[6]Daily Roster'!$BE183</f>
        <v>0</v>
      </c>
      <c r="BF183" s="240">
        <f>'[6]Daily Roster'!$BF183</f>
        <v>0</v>
      </c>
      <c r="BG183" s="240">
        <f>'[6]Daily Roster'!$BG183</f>
        <v>0</v>
      </c>
      <c r="BH183" s="240">
        <f>'[6]Daily Roster'!$BH183</f>
        <v>0</v>
      </c>
    </row>
    <row r="184" spans="1:60" s="5" customFormat="1" x14ac:dyDescent="0.3">
      <c r="A184" s="141">
        <v>43720</v>
      </c>
      <c r="B184" s="142" t="s">
        <v>4</v>
      </c>
      <c r="C184" s="143">
        <f>'[6]Daily Roster'!$C184</f>
        <v>0</v>
      </c>
      <c r="D184" s="143" t="e">
        <f>'[6]Daily Roster'!$D184</f>
        <v>#N/A</v>
      </c>
      <c r="E184" s="143">
        <f>'[6]Daily Roster'!$E184</f>
        <v>0</v>
      </c>
      <c r="F184" s="143" t="e">
        <f>'[6]Daily Roster'!$F184</f>
        <v>#N/A</v>
      </c>
      <c r="G184" s="143">
        <f>'[6]Daily Roster'!$G184</f>
        <v>0</v>
      </c>
      <c r="H184" s="143" t="e">
        <f>'[6]Daily Roster'!$H184</f>
        <v>#N/A</v>
      </c>
      <c r="I184" s="143" t="e">
        <f>'[6]Daily Roster'!$I184</f>
        <v>#N/A</v>
      </c>
      <c r="J184" s="143">
        <f>'[6]Daily Roster'!$J184</f>
        <v>0</v>
      </c>
      <c r="K184" s="143">
        <f>'[6]Daily Roster'!$K184</f>
        <v>0</v>
      </c>
      <c r="L184" s="143" t="e">
        <f>'[6]Daily Roster'!$L184</f>
        <v>#N/A</v>
      </c>
      <c r="M184" s="143">
        <f>'[6]Daily Roster'!$M184</f>
        <v>0</v>
      </c>
      <c r="N184" s="143">
        <f>'[6]Daily Roster'!$N184</f>
        <v>0</v>
      </c>
      <c r="O184" s="143">
        <f>'[6]Daily Roster'!$O184</f>
        <v>0</v>
      </c>
      <c r="P184" s="143" t="e">
        <f>'[6]Daily Roster'!$P184</f>
        <v>#N/A</v>
      </c>
      <c r="Q184" s="143" t="str">
        <f>'[6]Daily Roster'!$Q184</f>
        <v>qq</v>
      </c>
      <c r="R184" s="143" t="str">
        <f>'[6]Daily Roster'!$R184</f>
        <v>qq</v>
      </c>
      <c r="S184" s="143" t="str">
        <f>'[6]Daily Roster'!$S184</f>
        <v>qq</v>
      </c>
      <c r="T184" s="143" t="str">
        <f>'[6]Daily Roster'!$T184</f>
        <v>qq</v>
      </c>
      <c r="U184" s="143" t="str">
        <f>'[6]Daily Roster'!$U184</f>
        <v>QQ</v>
      </c>
      <c r="V184" s="143" t="str">
        <f>'[6]Daily Roster'!$V184</f>
        <v>qq</v>
      </c>
      <c r="W184" s="143" t="str">
        <f>'[6]Daily Roster'!$W184</f>
        <v>qq</v>
      </c>
      <c r="X184" s="143" t="str">
        <f>'[6]Daily Roster'!$X184</f>
        <v>qq</v>
      </c>
      <c r="Y184" s="143" t="str">
        <f>'[6]Daily Roster'!$Y184</f>
        <v>qq</v>
      </c>
      <c r="Z184" s="143" t="str">
        <f>'[6]Daily Roster'!$Z184</f>
        <v>qq</v>
      </c>
      <c r="AA184" s="143" t="str">
        <f>'[6]Daily Roster'!$AA184</f>
        <v>qq</v>
      </c>
      <c r="AB184" s="143" t="str">
        <f>'[6]Daily Roster'!$AB184</f>
        <v>qq</v>
      </c>
      <c r="AC184" s="143" t="str">
        <f>'[6]Daily Roster'!$AC184</f>
        <v>qq</v>
      </c>
      <c r="AD184" s="143" t="str">
        <f>'[6]Daily Roster'!$AD184</f>
        <v>qq</v>
      </c>
      <c r="AE184" s="143" t="str">
        <f>'[6]Daily Roster'!$AE184</f>
        <v>qq</v>
      </c>
      <c r="AF184" s="143" t="str">
        <f>'[6]Daily Roster'!$AF184</f>
        <v>qq</v>
      </c>
      <c r="AG184" s="143" t="str">
        <f>'[6]Daily Roster'!$AG184</f>
        <v>qq</v>
      </c>
      <c r="AH184" s="143" t="str">
        <f>'[6]Daily Roster'!$AH184</f>
        <v>qq</v>
      </c>
      <c r="AI184" s="143" t="str">
        <f>'[6]Daily Roster'!$AI184</f>
        <v>qq</v>
      </c>
      <c r="AJ184" s="241" t="str">
        <f>'[6]Daily Roster'!$AJ184</f>
        <v>qq</v>
      </c>
      <c r="AK184" s="241" t="str">
        <f>'[6]Daily Roster'!$AK184</f>
        <v>qq</v>
      </c>
      <c r="AL184" s="241" t="str">
        <f>'[6]Daily Roster'!$AL184</f>
        <v>qq</v>
      </c>
      <c r="AM184" s="240" t="str">
        <f>'[6]Daily Roster'!$AM184</f>
        <v>qq</v>
      </c>
      <c r="AN184" s="240" t="str">
        <f>'[6]Daily Roster'!$AN184</f>
        <v>qq</v>
      </c>
      <c r="AO184" s="240" t="str">
        <f>'[6]Daily Roster'!$AO184</f>
        <v>qq</v>
      </c>
      <c r="AP184" s="240" t="str">
        <f>'[6]Daily Roster'!$AP184</f>
        <v>qq</v>
      </c>
      <c r="AQ184" s="240" t="str">
        <f>'[6]Daily Roster'!$AQ184</f>
        <v>qq</v>
      </c>
      <c r="AR184" s="240" t="str">
        <f>'[6]Daily Roster'!$AR184</f>
        <v>qq</v>
      </c>
      <c r="AS184" s="240" t="str">
        <f>'[6]Daily Roster'!$AS184</f>
        <v>qq</v>
      </c>
      <c r="AT184" s="240" t="str">
        <f>'[6]Daily Roster'!$AT184</f>
        <v>Interns 1-5</v>
      </c>
      <c r="AU184" s="240" t="str">
        <f>'[6]Daily Roster'!$AU184</f>
        <v>Bernadette</v>
      </c>
      <c r="AV184" s="240">
        <f>'[6]Daily Roster'!$AV184</f>
        <v>0</v>
      </c>
      <c r="AW184" s="240">
        <f>'[6]Daily Roster'!$AW184</f>
        <v>0</v>
      </c>
      <c r="AX184" s="240">
        <f>'[6]Daily Roster'!$AX184</f>
        <v>0</v>
      </c>
      <c r="AY184" s="240">
        <f>'[6]Daily Roster'!$AY184</f>
        <v>0</v>
      </c>
      <c r="AZ184" s="240">
        <f>'[6]Daily Roster'!$AZ184</f>
        <v>0</v>
      </c>
      <c r="BA184" s="240">
        <f>'[6]Daily Roster'!$BA184</f>
        <v>0</v>
      </c>
      <c r="BB184" s="240">
        <f>'[6]Daily Roster'!$BB184</f>
        <v>0</v>
      </c>
      <c r="BC184" s="240">
        <f>'[6]Daily Roster'!$BC184</f>
        <v>0</v>
      </c>
      <c r="BD184" s="240">
        <f>'[6]Daily Roster'!$BD184</f>
        <v>0</v>
      </c>
      <c r="BE184" s="240">
        <f>'[6]Daily Roster'!$BE184</f>
        <v>0</v>
      </c>
      <c r="BF184" s="240">
        <f>'[6]Daily Roster'!$BF184</f>
        <v>0</v>
      </c>
      <c r="BG184" s="240">
        <f>'[6]Daily Roster'!$BG184</f>
        <v>0</v>
      </c>
      <c r="BH184" s="240">
        <f>'[6]Daily Roster'!$BH184</f>
        <v>0</v>
      </c>
    </row>
    <row r="185" spans="1:60" s="5" customFormat="1" x14ac:dyDescent="0.3">
      <c r="A185" s="141">
        <v>43721</v>
      </c>
      <c r="B185" s="142" t="s">
        <v>5</v>
      </c>
      <c r="C185" s="143">
        <f>'[6]Daily Roster'!$C185</f>
        <v>0</v>
      </c>
      <c r="D185" s="143" t="e">
        <f>'[6]Daily Roster'!$D185</f>
        <v>#N/A</v>
      </c>
      <c r="E185" s="143">
        <f>'[6]Daily Roster'!$E185</f>
        <v>0</v>
      </c>
      <c r="F185" s="143" t="e">
        <f>'[6]Daily Roster'!$F185</f>
        <v>#N/A</v>
      </c>
      <c r="G185" s="143">
        <f>'[6]Daily Roster'!$G185</f>
        <v>0</v>
      </c>
      <c r="H185" s="143" t="e">
        <f>'[6]Daily Roster'!$H185</f>
        <v>#N/A</v>
      </c>
      <c r="I185" s="143" t="e">
        <f>'[6]Daily Roster'!$I185</f>
        <v>#N/A</v>
      </c>
      <c r="J185" s="143">
        <f>'[6]Daily Roster'!$J185</f>
        <v>0</v>
      </c>
      <c r="K185" s="143">
        <f>'[6]Daily Roster'!$K185</f>
        <v>0</v>
      </c>
      <c r="L185" s="143" t="e">
        <f>'[6]Daily Roster'!$L185</f>
        <v>#N/A</v>
      </c>
      <c r="M185" s="143">
        <f>'[6]Daily Roster'!$M185</f>
        <v>0</v>
      </c>
      <c r="N185" s="143">
        <f>'[6]Daily Roster'!$N185</f>
        <v>0</v>
      </c>
      <c r="O185" s="143">
        <f>'[6]Daily Roster'!$O185</f>
        <v>0</v>
      </c>
      <c r="P185" s="143" t="e">
        <f>'[6]Daily Roster'!$P185</f>
        <v>#N/A</v>
      </c>
      <c r="Q185" s="143">
        <f>'[6]Daily Roster'!$Q185</f>
        <v>0</v>
      </c>
      <c r="R185" s="143" t="str">
        <f>'[6]Daily Roster'!$R185</f>
        <v>qq</v>
      </c>
      <c r="S185" s="143" t="str">
        <f>'[6]Daily Roster'!$S185</f>
        <v>qq</v>
      </c>
      <c r="T185" s="143" t="str">
        <f>'[6]Daily Roster'!$T185</f>
        <v>qq</v>
      </c>
      <c r="U185" s="143" t="str">
        <f>'[6]Daily Roster'!$U185</f>
        <v>QQ</v>
      </c>
      <c r="V185" s="143" t="str">
        <f>'[6]Daily Roster'!$V185</f>
        <v>qq</v>
      </c>
      <c r="W185" s="143" t="str">
        <f>'[6]Daily Roster'!$W185</f>
        <v>qq</v>
      </c>
      <c r="X185" s="143" t="str">
        <f>'[6]Daily Roster'!$X185</f>
        <v>qq</v>
      </c>
      <c r="Y185" s="143" t="str">
        <f>'[6]Daily Roster'!$Y185</f>
        <v>qq</v>
      </c>
      <c r="Z185" s="143" t="str">
        <f>'[6]Daily Roster'!$Z185</f>
        <v>qq</v>
      </c>
      <c r="AA185" s="143" t="str">
        <f>'[6]Daily Roster'!$AA185</f>
        <v>qq</v>
      </c>
      <c r="AB185" s="143" t="str">
        <f>'[6]Daily Roster'!$AB185</f>
        <v>qq</v>
      </c>
      <c r="AC185" s="143" t="str">
        <f>'[6]Daily Roster'!$AC185</f>
        <v>qq</v>
      </c>
      <c r="AD185" s="143" t="str">
        <f>'[6]Daily Roster'!$AD185</f>
        <v>qq</v>
      </c>
      <c r="AE185" s="143" t="str">
        <f>'[6]Daily Roster'!$AE185</f>
        <v>qq</v>
      </c>
      <c r="AF185" s="143" t="str">
        <f>'[6]Daily Roster'!$AF185</f>
        <v>qq</v>
      </c>
      <c r="AG185" s="143" t="str">
        <f>'[6]Daily Roster'!$AG185</f>
        <v>qq</v>
      </c>
      <c r="AH185" s="143" t="str">
        <f>'[6]Daily Roster'!$AH185</f>
        <v>qq</v>
      </c>
      <c r="AI185" s="143" t="str">
        <f>'[6]Daily Roster'!$AI185</f>
        <v>qq</v>
      </c>
      <c r="AJ185" s="241" t="str">
        <f>'[6]Daily Roster'!$AJ185</f>
        <v>qq</v>
      </c>
      <c r="AK185" s="241" t="str">
        <f>'[6]Daily Roster'!$AK185</f>
        <v>qq</v>
      </c>
      <c r="AL185" s="241" t="str">
        <f>'[6]Daily Roster'!$AL185</f>
        <v>qq</v>
      </c>
      <c r="AM185" s="240" t="str">
        <f>'[6]Daily Roster'!$AM185</f>
        <v>qq</v>
      </c>
      <c r="AN185" s="240" t="str">
        <f>'[6]Daily Roster'!$AN185</f>
        <v>qq</v>
      </c>
      <c r="AO185" s="240" t="str">
        <f>'[6]Daily Roster'!$AO185</f>
        <v>qq</v>
      </c>
      <c r="AP185" s="240" t="str">
        <f>'[6]Daily Roster'!$AP185</f>
        <v>qq</v>
      </c>
      <c r="AQ185" s="240" t="str">
        <f>'[6]Daily Roster'!$AQ185</f>
        <v>qq</v>
      </c>
      <c r="AR185" s="240" t="str">
        <f>'[6]Daily Roster'!$AR185</f>
        <v>qq</v>
      </c>
      <c r="AS185" s="240" t="str">
        <f>'[6]Daily Roster'!$AS185</f>
        <v>qq</v>
      </c>
      <c r="AT185" s="240" t="str">
        <f>'[6]Daily Roster'!$AT185</f>
        <v>Interns 1-5</v>
      </c>
      <c r="AU185" s="240" t="str">
        <f>'[6]Daily Roster'!$AU185</f>
        <v>Maria</v>
      </c>
      <c r="AV185" s="240">
        <f>'[6]Daily Roster'!$AV185</f>
        <v>0</v>
      </c>
      <c r="AW185" s="240">
        <f>'[6]Daily Roster'!$AW185</f>
        <v>0</v>
      </c>
      <c r="AX185" s="240">
        <f>'[6]Daily Roster'!$AX185</f>
        <v>0</v>
      </c>
      <c r="AY185" s="240">
        <f>'[6]Daily Roster'!$AY185</f>
        <v>0</v>
      </c>
      <c r="AZ185" s="240">
        <f>'[6]Daily Roster'!$AZ185</f>
        <v>0</v>
      </c>
      <c r="BA185" s="240">
        <f>'[6]Daily Roster'!$BA185</f>
        <v>0</v>
      </c>
      <c r="BB185" s="240">
        <f>'[6]Daily Roster'!$BB185</f>
        <v>0</v>
      </c>
      <c r="BC185" s="240">
        <f>'[6]Daily Roster'!$BC185</f>
        <v>0</v>
      </c>
      <c r="BD185" s="240">
        <f>'[6]Daily Roster'!$BD185</f>
        <v>0</v>
      </c>
      <c r="BE185" s="240">
        <f>'[6]Daily Roster'!$BE185</f>
        <v>0</v>
      </c>
      <c r="BF185" s="240">
        <f>'[6]Daily Roster'!$BF185</f>
        <v>0</v>
      </c>
      <c r="BG185" s="240">
        <f>'[6]Daily Roster'!$BG185</f>
        <v>0</v>
      </c>
      <c r="BH185" s="240">
        <f>'[6]Daily Roster'!$BH185</f>
        <v>0</v>
      </c>
    </row>
    <row r="186" spans="1:60" s="5" customFormat="1" x14ac:dyDescent="0.3">
      <c r="A186" s="141">
        <v>43724</v>
      </c>
      <c r="B186" s="142" t="s">
        <v>1</v>
      </c>
      <c r="C186" s="143">
        <f>'[6]Daily Roster'!$C186</f>
        <v>0</v>
      </c>
      <c r="D186" s="143" t="e">
        <f>'[6]Daily Roster'!$D186</f>
        <v>#N/A</v>
      </c>
      <c r="E186" s="143">
        <f>'[6]Daily Roster'!$E186</f>
        <v>0</v>
      </c>
      <c r="F186" s="143" t="e">
        <f>'[6]Daily Roster'!$F186</f>
        <v>#N/A</v>
      </c>
      <c r="G186" s="143">
        <f>'[6]Daily Roster'!$G186</f>
        <v>0</v>
      </c>
      <c r="H186" s="143" t="e">
        <f>'[6]Daily Roster'!$H186</f>
        <v>#N/A</v>
      </c>
      <c r="I186" s="143" t="e">
        <f>'[6]Daily Roster'!$I186</f>
        <v>#N/A</v>
      </c>
      <c r="J186" s="143">
        <f>'[6]Daily Roster'!$J186</f>
        <v>0</v>
      </c>
      <c r="K186" s="143">
        <f>'[6]Daily Roster'!$K186</f>
        <v>0</v>
      </c>
      <c r="L186" s="143" t="e">
        <f>'[6]Daily Roster'!$L186</f>
        <v>#N/A</v>
      </c>
      <c r="M186" s="143">
        <f>'[6]Daily Roster'!$M186</f>
        <v>0</v>
      </c>
      <c r="N186" s="143">
        <f>'[6]Daily Roster'!$N186</f>
        <v>0</v>
      </c>
      <c r="O186" s="143" t="str">
        <f>'[6]Daily Roster'!$O186</f>
        <v>qq</v>
      </c>
      <c r="P186" s="143" t="e">
        <f>'[6]Daily Roster'!$P186</f>
        <v>#N/A</v>
      </c>
      <c r="Q186" s="143" t="str">
        <f>'[6]Daily Roster'!$Q186</f>
        <v>Edward</v>
      </c>
      <c r="R186" s="143" t="str">
        <f>'[6]Daily Roster'!$R186</f>
        <v>qq</v>
      </c>
      <c r="S186" s="143" t="str">
        <f>'[6]Daily Roster'!$S186</f>
        <v>Jesslyn</v>
      </c>
      <c r="T186" s="143" t="str">
        <f>'[6]Daily Roster'!$T186</f>
        <v>Nha</v>
      </c>
      <c r="U186" s="143" t="str">
        <f>'[6]Daily Roster'!$U186</f>
        <v>Tinh</v>
      </c>
      <c r="V186" s="143" t="str">
        <f>'[6]Daily Roster'!$V186</f>
        <v>qq</v>
      </c>
      <c r="W186" s="143" t="str">
        <f>'[6]Daily Roster'!$W186</f>
        <v>qq</v>
      </c>
      <c r="X186" s="143" t="str">
        <f>'[6]Daily Roster'!$X186</f>
        <v>qq</v>
      </c>
      <c r="Y186" s="143" t="str">
        <f>'[6]Daily Roster'!$Y186</f>
        <v>qq</v>
      </c>
      <c r="Z186" s="143" t="str">
        <f>'[6]Daily Roster'!$Z186</f>
        <v>qq</v>
      </c>
      <c r="AA186" s="143" t="str">
        <f>'[6]Daily Roster'!$AA186</f>
        <v>qq</v>
      </c>
      <c r="AB186" s="143" t="str">
        <f>'[6]Daily Roster'!$AB186</f>
        <v>qq</v>
      </c>
      <c r="AC186" s="143" t="str">
        <f>'[6]Daily Roster'!$AC186</f>
        <v>qq</v>
      </c>
      <c r="AD186" s="143" t="str">
        <f>'[6]Daily Roster'!$AD186</f>
        <v>qq</v>
      </c>
      <c r="AE186" s="143" t="str">
        <f>'[6]Daily Roster'!$AE186</f>
        <v>qq</v>
      </c>
      <c r="AF186" s="143" t="str">
        <f>'[6]Daily Roster'!$AF186</f>
        <v>qq</v>
      </c>
      <c r="AG186" s="143" t="str">
        <f>'[6]Daily Roster'!$AG186</f>
        <v>qq</v>
      </c>
      <c r="AH186" s="143" t="str">
        <f>'[6]Daily Roster'!$AH186</f>
        <v>qq</v>
      </c>
      <c r="AI186" s="143" t="str">
        <f>'[6]Daily Roster'!$AI186</f>
        <v>qq</v>
      </c>
      <c r="AJ186" s="241" t="str">
        <f>'[6]Daily Roster'!$AJ186</f>
        <v>qq</v>
      </c>
      <c r="AK186" s="241" t="str">
        <f>'[6]Daily Roster'!$AK186</f>
        <v>qq</v>
      </c>
      <c r="AL186" s="241" t="str">
        <f>'[6]Daily Roster'!$AL186</f>
        <v>qq</v>
      </c>
      <c r="AM186" s="240" t="str">
        <f>'[6]Daily Roster'!$AM186</f>
        <v>qq</v>
      </c>
      <c r="AN186" s="240" t="str">
        <f>'[6]Daily Roster'!$AN186</f>
        <v>qq</v>
      </c>
      <c r="AO186" s="240" t="str">
        <f>'[6]Daily Roster'!$AO186</f>
        <v>qq</v>
      </c>
      <c r="AP186" s="240" t="str">
        <f>'[6]Daily Roster'!$AP186</f>
        <v>qq</v>
      </c>
      <c r="AQ186" s="240" t="str">
        <f>'[6]Daily Roster'!$AQ186</f>
        <v>qq</v>
      </c>
      <c r="AR186" s="240" t="str">
        <f>'[6]Daily Roster'!$AR186</f>
        <v>qq</v>
      </c>
      <c r="AS186" s="240" t="str">
        <f>'[6]Daily Roster'!$AS186</f>
        <v>qq</v>
      </c>
      <c r="AT186" s="240" t="str">
        <f>'[6]Daily Roster'!$AT186</f>
        <v>Interns 6-11</v>
      </c>
      <c r="AU186" s="240" t="str">
        <f>'[6]Daily Roster'!$AU186</f>
        <v>Bernadette</v>
      </c>
      <c r="AV186" s="240" t="str">
        <f>'[6]Daily Roster'!$AV186</f>
        <v>Maria</v>
      </c>
      <c r="AW186" s="240">
        <f>'[6]Daily Roster'!$AW186</f>
        <v>0</v>
      </c>
      <c r="AX186" s="240">
        <f>'[6]Daily Roster'!$AX186</f>
        <v>0</v>
      </c>
      <c r="AY186" s="240">
        <f>'[6]Daily Roster'!$AY186</f>
        <v>0</v>
      </c>
      <c r="AZ186" s="240">
        <f>'[6]Daily Roster'!$AZ186</f>
        <v>0</v>
      </c>
      <c r="BA186" s="240">
        <f>'[6]Daily Roster'!$BA186</f>
        <v>0</v>
      </c>
      <c r="BB186" s="240">
        <f>'[6]Daily Roster'!$BB186</f>
        <v>0</v>
      </c>
      <c r="BC186" s="240">
        <f>'[6]Daily Roster'!$BC186</f>
        <v>0</v>
      </c>
      <c r="BD186" s="240">
        <f>'[6]Daily Roster'!$BD186</f>
        <v>0</v>
      </c>
      <c r="BE186" s="240">
        <f>'[6]Daily Roster'!$BE186</f>
        <v>0</v>
      </c>
      <c r="BF186" s="240">
        <f>'[6]Daily Roster'!$BF186</f>
        <v>0</v>
      </c>
      <c r="BG186" s="240">
        <f>'[6]Daily Roster'!$BG186</f>
        <v>0</v>
      </c>
      <c r="BH186" s="240">
        <f>'[6]Daily Roster'!$BH186</f>
        <v>0</v>
      </c>
    </row>
    <row r="187" spans="1:60" s="5" customFormat="1" x14ac:dyDescent="0.3">
      <c r="A187" s="141">
        <v>43725</v>
      </c>
      <c r="B187" s="142" t="s">
        <v>2</v>
      </c>
      <c r="C187" s="143">
        <f>'[6]Daily Roster'!$C187</f>
        <v>0</v>
      </c>
      <c r="D187" s="143" t="e">
        <f>'[6]Daily Roster'!$D187</f>
        <v>#N/A</v>
      </c>
      <c r="E187" s="143">
        <f>'[6]Daily Roster'!$E187</f>
        <v>0</v>
      </c>
      <c r="F187" s="143" t="e">
        <f>'[6]Daily Roster'!$F187</f>
        <v>#N/A</v>
      </c>
      <c r="G187" s="143">
        <f>'[6]Daily Roster'!$G187</f>
        <v>0</v>
      </c>
      <c r="H187" s="143" t="e">
        <f>'[6]Daily Roster'!$H187</f>
        <v>#N/A</v>
      </c>
      <c r="I187" s="143" t="e">
        <f>'[6]Daily Roster'!$I187</f>
        <v>#N/A</v>
      </c>
      <c r="J187" s="143">
        <f>'[6]Daily Roster'!$J187</f>
        <v>0</v>
      </c>
      <c r="K187" s="143">
        <f>'[6]Daily Roster'!$K187</f>
        <v>0</v>
      </c>
      <c r="L187" s="143" t="e">
        <f>'[6]Daily Roster'!$L187</f>
        <v>#N/A</v>
      </c>
      <c r="M187" s="143">
        <f>'[6]Daily Roster'!$M187</f>
        <v>0</v>
      </c>
      <c r="N187" s="143">
        <f>'[6]Daily Roster'!$N187</f>
        <v>0</v>
      </c>
      <c r="O187" s="143" t="str">
        <f>'[6]Daily Roster'!$O187</f>
        <v>qq</v>
      </c>
      <c r="P187" s="143" t="e">
        <f>'[6]Daily Roster'!$P187</f>
        <v>#N/A</v>
      </c>
      <c r="Q187" s="143" t="str">
        <f>'[6]Daily Roster'!$Q187</f>
        <v>Jesslyn</v>
      </c>
      <c r="R187" s="143" t="str">
        <f>'[6]Daily Roster'!$R187</f>
        <v>qq</v>
      </c>
      <c r="S187" s="143" t="str">
        <f>'[6]Daily Roster'!$S187</f>
        <v>Lauren</v>
      </c>
      <c r="T187" s="143" t="str">
        <f>'[6]Daily Roster'!$T187</f>
        <v>Roshny</v>
      </c>
      <c r="U187" s="143" t="str">
        <f>'[6]Daily Roster'!$U187</f>
        <v>QQ</v>
      </c>
      <c r="V187" s="143" t="str">
        <f>'[6]Daily Roster'!$V187</f>
        <v>Ana</v>
      </c>
      <c r="W187" s="143" t="str">
        <f>'[6]Daily Roster'!$W187</f>
        <v>qq</v>
      </c>
      <c r="X187" s="143" t="str">
        <f>'[6]Daily Roster'!$X187</f>
        <v>qq</v>
      </c>
      <c r="Y187" s="143" t="str">
        <f>'[6]Daily Roster'!$Y187</f>
        <v>qq</v>
      </c>
      <c r="Z187" s="143" t="str">
        <f>'[6]Daily Roster'!$Z187</f>
        <v>qq</v>
      </c>
      <c r="AA187" s="143" t="str">
        <f>'[6]Daily Roster'!$AA187</f>
        <v>qq</v>
      </c>
      <c r="AB187" s="143" t="str">
        <f>'[6]Daily Roster'!$AB187</f>
        <v>qq</v>
      </c>
      <c r="AC187" s="143" t="str">
        <f>'[6]Daily Roster'!$AC187</f>
        <v>qq</v>
      </c>
      <c r="AD187" s="143" t="str">
        <f>'[6]Daily Roster'!$AD187</f>
        <v>qq</v>
      </c>
      <c r="AE187" s="143" t="str">
        <f>'[6]Daily Roster'!$AE187</f>
        <v>qq</v>
      </c>
      <c r="AF187" s="143" t="str">
        <f>'[6]Daily Roster'!$AF187</f>
        <v>qq</v>
      </c>
      <c r="AG187" s="143" t="str">
        <f>'[6]Daily Roster'!$AG187</f>
        <v>qq</v>
      </c>
      <c r="AH187" s="143" t="str">
        <f>'[6]Daily Roster'!$AH187</f>
        <v>qq</v>
      </c>
      <c r="AI187" s="143" t="str">
        <f>'[6]Daily Roster'!$AI187</f>
        <v>qq</v>
      </c>
      <c r="AJ187" s="241" t="str">
        <f>'[6]Daily Roster'!$AJ187</f>
        <v>qq</v>
      </c>
      <c r="AK187" s="241" t="str">
        <f>'[6]Daily Roster'!$AK187</f>
        <v>qq</v>
      </c>
      <c r="AL187" s="241" t="str">
        <f>'[6]Daily Roster'!$AL187</f>
        <v>qq</v>
      </c>
      <c r="AM187" s="240" t="str">
        <f>'[6]Daily Roster'!$AM187</f>
        <v>qq</v>
      </c>
      <c r="AN187" s="240" t="str">
        <f>'[6]Daily Roster'!$AN187</f>
        <v>qq</v>
      </c>
      <c r="AO187" s="240" t="str">
        <f>'[6]Daily Roster'!$AO187</f>
        <v>qq</v>
      </c>
      <c r="AP187" s="240" t="str">
        <f>'[6]Daily Roster'!$AP187</f>
        <v>qq</v>
      </c>
      <c r="AQ187" s="240" t="str">
        <f>'[6]Daily Roster'!$AQ187</f>
        <v>qq</v>
      </c>
      <c r="AR187" s="240" t="str">
        <f>'[6]Daily Roster'!$AR187</f>
        <v>qq</v>
      </c>
      <c r="AS187" s="240" t="str">
        <f>'[6]Daily Roster'!$AS187</f>
        <v>qq</v>
      </c>
      <c r="AT187" s="240" t="str">
        <f>'[6]Daily Roster'!$AT187</f>
        <v>Interns 6-11</v>
      </c>
      <c r="AU187" s="240" t="str">
        <f>'[6]Daily Roster'!$AU187</f>
        <v>Maria</v>
      </c>
      <c r="AV187" s="240">
        <f>'[6]Daily Roster'!$AV187</f>
        <v>0</v>
      </c>
      <c r="AW187" s="240">
        <f>'[6]Daily Roster'!$AW187</f>
        <v>0</v>
      </c>
      <c r="AX187" s="240">
        <f>'[6]Daily Roster'!$AX187</f>
        <v>0</v>
      </c>
      <c r="AY187" s="240">
        <f>'[6]Daily Roster'!$AY187</f>
        <v>0</v>
      </c>
      <c r="AZ187" s="240">
        <f>'[6]Daily Roster'!$AZ187</f>
        <v>0</v>
      </c>
      <c r="BA187" s="240">
        <f>'[6]Daily Roster'!$BA187</f>
        <v>0</v>
      </c>
      <c r="BB187" s="240">
        <f>'[6]Daily Roster'!$BB187</f>
        <v>0</v>
      </c>
      <c r="BC187" s="240">
        <f>'[6]Daily Roster'!$BC187</f>
        <v>0</v>
      </c>
      <c r="BD187" s="240">
        <f>'[6]Daily Roster'!$BD187</f>
        <v>0</v>
      </c>
      <c r="BE187" s="240">
        <f>'[6]Daily Roster'!$BE187</f>
        <v>0</v>
      </c>
      <c r="BF187" s="240">
        <f>'[6]Daily Roster'!$BF187</f>
        <v>0</v>
      </c>
      <c r="BG187" s="240">
        <f>'[6]Daily Roster'!$BG187</f>
        <v>0</v>
      </c>
      <c r="BH187" s="240">
        <f>'[6]Daily Roster'!$BH187</f>
        <v>0</v>
      </c>
    </row>
    <row r="188" spans="1:60" s="5" customFormat="1" x14ac:dyDescent="0.3">
      <c r="A188" s="141">
        <v>43726</v>
      </c>
      <c r="B188" s="142" t="s">
        <v>3</v>
      </c>
      <c r="C188" s="143">
        <f>'[6]Daily Roster'!$C188</f>
        <v>0</v>
      </c>
      <c r="D188" s="143" t="e">
        <f>'[6]Daily Roster'!$D188</f>
        <v>#N/A</v>
      </c>
      <c r="E188" s="143">
        <f>'[6]Daily Roster'!$E188</f>
        <v>0</v>
      </c>
      <c r="F188" s="143" t="e">
        <f>'[6]Daily Roster'!$F188</f>
        <v>#N/A</v>
      </c>
      <c r="G188" s="143">
        <f>'[6]Daily Roster'!$G188</f>
        <v>0</v>
      </c>
      <c r="H188" s="143" t="e">
        <f>'[6]Daily Roster'!$H188</f>
        <v>#N/A</v>
      </c>
      <c r="I188" s="143" t="e">
        <f>'[6]Daily Roster'!$I188</f>
        <v>#N/A</v>
      </c>
      <c r="J188" s="143">
        <f>'[6]Daily Roster'!$J188</f>
        <v>0</v>
      </c>
      <c r="K188" s="143">
        <f>'[6]Daily Roster'!$K188</f>
        <v>0</v>
      </c>
      <c r="L188" s="143" t="e">
        <f>'[6]Daily Roster'!$L188</f>
        <v>#N/A</v>
      </c>
      <c r="M188" s="143">
        <f>'[6]Daily Roster'!$M188</f>
        <v>0</v>
      </c>
      <c r="N188" s="143">
        <f>'[6]Daily Roster'!$N188</f>
        <v>0</v>
      </c>
      <c r="O188" s="143" t="str">
        <f>'[6]Daily Roster'!$O188</f>
        <v>qq</v>
      </c>
      <c r="P188" s="143" t="e">
        <f>'[6]Daily Roster'!$P188</f>
        <v>#N/A</v>
      </c>
      <c r="Q188" s="143" t="str">
        <f>'[6]Daily Roster'!$Q188</f>
        <v>Idile</v>
      </c>
      <c r="R188" s="143" t="str">
        <f>'[6]Daily Roster'!$R188</f>
        <v>qq</v>
      </c>
      <c r="S188" s="143" t="str">
        <f>'[6]Daily Roster'!$S188</f>
        <v>qq</v>
      </c>
      <c r="T188" s="143" t="str">
        <f>'[6]Daily Roster'!$T188</f>
        <v>qq</v>
      </c>
      <c r="U188" s="143" t="str">
        <f>'[6]Daily Roster'!$U188</f>
        <v>QQ</v>
      </c>
      <c r="V188" s="143" t="str">
        <f>'[6]Daily Roster'!$V188</f>
        <v>qq</v>
      </c>
      <c r="W188" s="143" t="str">
        <f>'[6]Daily Roster'!$W188</f>
        <v>qq</v>
      </c>
      <c r="X188" s="143" t="str">
        <f>'[6]Daily Roster'!$X188</f>
        <v>qq</v>
      </c>
      <c r="Y188" s="143" t="str">
        <f>'[6]Daily Roster'!$Y188</f>
        <v>qq</v>
      </c>
      <c r="Z188" s="143" t="str">
        <f>'[6]Daily Roster'!$Z188</f>
        <v>qq</v>
      </c>
      <c r="AA188" s="143" t="str">
        <f>'[6]Daily Roster'!$AA188</f>
        <v>qq</v>
      </c>
      <c r="AB188" s="143" t="str">
        <f>'[6]Daily Roster'!$AB188</f>
        <v>qq</v>
      </c>
      <c r="AC188" s="143" t="str">
        <f>'[6]Daily Roster'!$AC188</f>
        <v>qq</v>
      </c>
      <c r="AD188" s="143" t="str">
        <f>'[6]Daily Roster'!$AD188</f>
        <v>qq</v>
      </c>
      <c r="AE188" s="143" t="str">
        <f>'[6]Daily Roster'!$AE188</f>
        <v>qq</v>
      </c>
      <c r="AF188" s="143" t="str">
        <f>'[6]Daily Roster'!$AF188</f>
        <v>qq</v>
      </c>
      <c r="AG188" s="143" t="str">
        <f>'[6]Daily Roster'!$AG188</f>
        <v>qq</v>
      </c>
      <c r="AH188" s="143" t="str">
        <f>'[6]Daily Roster'!$AH188</f>
        <v>qq</v>
      </c>
      <c r="AI188" s="143" t="str">
        <f>'[6]Daily Roster'!$AI188</f>
        <v>qq</v>
      </c>
      <c r="AJ188" s="241" t="str">
        <f>'[6]Daily Roster'!$AJ188</f>
        <v>qq</v>
      </c>
      <c r="AK188" s="241" t="str">
        <f>'[6]Daily Roster'!$AK188</f>
        <v>qq</v>
      </c>
      <c r="AL188" s="241" t="str">
        <f>'[6]Daily Roster'!$AL188</f>
        <v>qq</v>
      </c>
      <c r="AM188" s="240" t="str">
        <f>'[6]Daily Roster'!$AM188</f>
        <v>qq</v>
      </c>
      <c r="AN188" s="240" t="str">
        <f>'[6]Daily Roster'!$AN188</f>
        <v>qq</v>
      </c>
      <c r="AO188" s="240" t="str">
        <f>'[6]Daily Roster'!$AO188</f>
        <v>qq</v>
      </c>
      <c r="AP188" s="240" t="str">
        <f>'[6]Daily Roster'!$AP188</f>
        <v>qq</v>
      </c>
      <c r="AQ188" s="240" t="str">
        <f>'[6]Daily Roster'!$AQ188</f>
        <v>qq</v>
      </c>
      <c r="AR188" s="240" t="str">
        <f>'[6]Daily Roster'!$AR188</f>
        <v>qq</v>
      </c>
      <c r="AS188" s="240" t="str">
        <f>'[6]Daily Roster'!$AS188</f>
        <v>qq</v>
      </c>
      <c r="AT188" s="240" t="str">
        <f>'[6]Daily Roster'!$AT188</f>
        <v>Interns 6-11</v>
      </c>
      <c r="AU188" s="240">
        <f>'[6]Daily Roster'!$AU188</f>
        <v>0</v>
      </c>
      <c r="AV188" s="240">
        <f>'[6]Daily Roster'!$AV188</f>
        <v>0</v>
      </c>
      <c r="AW188" s="240">
        <f>'[6]Daily Roster'!$AW188</f>
        <v>0</v>
      </c>
      <c r="AX188" s="240">
        <f>'[6]Daily Roster'!$AX188</f>
        <v>0</v>
      </c>
      <c r="AY188" s="240">
        <f>'[6]Daily Roster'!$AY188</f>
        <v>0</v>
      </c>
      <c r="AZ188" s="240">
        <f>'[6]Daily Roster'!$AZ188</f>
        <v>0</v>
      </c>
      <c r="BA188" s="240">
        <f>'[6]Daily Roster'!$BA188</f>
        <v>0</v>
      </c>
      <c r="BB188" s="240">
        <f>'[6]Daily Roster'!$BB188</f>
        <v>0</v>
      </c>
      <c r="BC188" s="240">
        <f>'[6]Daily Roster'!$BC188</f>
        <v>0</v>
      </c>
      <c r="BD188" s="240">
        <f>'[6]Daily Roster'!$BD188</f>
        <v>0</v>
      </c>
      <c r="BE188" s="240">
        <f>'[6]Daily Roster'!$BE188</f>
        <v>0</v>
      </c>
      <c r="BF188" s="240">
        <f>'[6]Daily Roster'!$BF188</f>
        <v>0</v>
      </c>
      <c r="BG188" s="240">
        <f>'[6]Daily Roster'!$BG188</f>
        <v>0</v>
      </c>
      <c r="BH188" s="240">
        <f>'[6]Daily Roster'!$BH188</f>
        <v>0</v>
      </c>
    </row>
    <row r="189" spans="1:60" s="5" customFormat="1" x14ac:dyDescent="0.3">
      <c r="A189" s="141">
        <v>43727</v>
      </c>
      <c r="B189" s="142" t="s">
        <v>4</v>
      </c>
      <c r="C189" s="143">
        <f>'[6]Daily Roster'!$C189</f>
        <v>0</v>
      </c>
      <c r="D189" s="143" t="e">
        <f>'[6]Daily Roster'!$D189</f>
        <v>#N/A</v>
      </c>
      <c r="E189" s="143">
        <f>'[6]Daily Roster'!$E189</f>
        <v>0</v>
      </c>
      <c r="F189" s="143" t="e">
        <f>'[6]Daily Roster'!$F189</f>
        <v>#N/A</v>
      </c>
      <c r="G189" s="143">
        <f>'[6]Daily Roster'!$G189</f>
        <v>0</v>
      </c>
      <c r="H189" s="143" t="e">
        <f>'[6]Daily Roster'!$H189</f>
        <v>#N/A</v>
      </c>
      <c r="I189" s="143" t="e">
        <f>'[6]Daily Roster'!$I189</f>
        <v>#N/A</v>
      </c>
      <c r="J189" s="143">
        <f>'[6]Daily Roster'!$J189</f>
        <v>0</v>
      </c>
      <c r="K189" s="143">
        <f>'[6]Daily Roster'!$K189</f>
        <v>0</v>
      </c>
      <c r="L189" s="143" t="e">
        <f>'[6]Daily Roster'!$L189</f>
        <v>#N/A</v>
      </c>
      <c r="M189" s="143">
        <f>'[6]Daily Roster'!$M189</f>
        <v>0</v>
      </c>
      <c r="N189" s="143">
        <f>'[6]Daily Roster'!$N189</f>
        <v>0</v>
      </c>
      <c r="O189" s="143">
        <f>'[6]Daily Roster'!$O189</f>
        <v>0</v>
      </c>
      <c r="P189" s="143" t="e">
        <f>'[6]Daily Roster'!$P189</f>
        <v>#N/A</v>
      </c>
      <c r="Q189" s="143" t="str">
        <f>'[6]Daily Roster'!$Q189</f>
        <v>qq</v>
      </c>
      <c r="R189" s="143" t="str">
        <f>'[6]Daily Roster'!$R189</f>
        <v>qq</v>
      </c>
      <c r="S189" s="143" t="str">
        <f>'[6]Daily Roster'!$S189</f>
        <v>qq</v>
      </c>
      <c r="T189" s="143" t="str">
        <f>'[6]Daily Roster'!$T189</f>
        <v>qq</v>
      </c>
      <c r="U189" s="143" t="str">
        <f>'[6]Daily Roster'!$U189</f>
        <v>QQ</v>
      </c>
      <c r="V189" s="143" t="str">
        <f>'[6]Daily Roster'!$V189</f>
        <v>qq</v>
      </c>
      <c r="W189" s="143" t="str">
        <f>'[6]Daily Roster'!$W189</f>
        <v>qq</v>
      </c>
      <c r="X189" s="143" t="str">
        <f>'[6]Daily Roster'!$X189</f>
        <v>qq</v>
      </c>
      <c r="Y189" s="143" t="str">
        <f>'[6]Daily Roster'!$Y189</f>
        <v>qq</v>
      </c>
      <c r="Z189" s="143" t="str">
        <f>'[6]Daily Roster'!$Z189</f>
        <v>qq</v>
      </c>
      <c r="AA189" s="143" t="str">
        <f>'[6]Daily Roster'!$AA189</f>
        <v>qq</v>
      </c>
      <c r="AB189" s="143" t="str">
        <f>'[6]Daily Roster'!$AB189</f>
        <v>qq</v>
      </c>
      <c r="AC189" s="143" t="str">
        <f>'[6]Daily Roster'!$AC189</f>
        <v>qq</v>
      </c>
      <c r="AD189" s="143" t="str">
        <f>'[6]Daily Roster'!$AD189</f>
        <v>qq</v>
      </c>
      <c r="AE189" s="143" t="str">
        <f>'[6]Daily Roster'!$AE189</f>
        <v>qq</v>
      </c>
      <c r="AF189" s="143" t="str">
        <f>'[6]Daily Roster'!$AF189</f>
        <v>qq</v>
      </c>
      <c r="AG189" s="143" t="str">
        <f>'[6]Daily Roster'!$AG189</f>
        <v>qq</v>
      </c>
      <c r="AH189" s="143" t="str">
        <f>'[6]Daily Roster'!$AH189</f>
        <v>qq</v>
      </c>
      <c r="AI189" s="143" t="str">
        <f>'[6]Daily Roster'!$AI189</f>
        <v>qq</v>
      </c>
      <c r="AJ189" s="241" t="str">
        <f>'[6]Daily Roster'!$AJ189</f>
        <v>qq</v>
      </c>
      <c r="AK189" s="241" t="str">
        <f>'[6]Daily Roster'!$AK189</f>
        <v>qq</v>
      </c>
      <c r="AL189" s="241" t="str">
        <f>'[6]Daily Roster'!$AL189</f>
        <v>qq</v>
      </c>
      <c r="AM189" s="240" t="str">
        <f>'[6]Daily Roster'!$AM189</f>
        <v>qq</v>
      </c>
      <c r="AN189" s="240" t="str">
        <f>'[6]Daily Roster'!$AN189</f>
        <v>qq</v>
      </c>
      <c r="AO189" s="240" t="str">
        <f>'[6]Daily Roster'!$AO189</f>
        <v>qq</v>
      </c>
      <c r="AP189" s="240" t="str">
        <f>'[6]Daily Roster'!$AP189</f>
        <v>qq</v>
      </c>
      <c r="AQ189" s="240" t="str">
        <f>'[6]Daily Roster'!$AQ189</f>
        <v>qq</v>
      </c>
      <c r="AR189" s="240" t="str">
        <f>'[6]Daily Roster'!$AR189</f>
        <v>qq</v>
      </c>
      <c r="AS189" s="240" t="str">
        <f>'[6]Daily Roster'!$AS189</f>
        <v>qq</v>
      </c>
      <c r="AT189" s="240" t="str">
        <f>'[6]Daily Roster'!$AT189</f>
        <v>Interns 6-11</v>
      </c>
      <c r="AU189" s="240" t="str">
        <f>'[6]Daily Roster'!$AU189</f>
        <v>Bernadette</v>
      </c>
      <c r="AV189" s="240">
        <f>'[6]Daily Roster'!$AV189</f>
        <v>0</v>
      </c>
      <c r="AW189" s="240">
        <f>'[6]Daily Roster'!$AW189</f>
        <v>0</v>
      </c>
      <c r="AX189" s="240">
        <f>'[6]Daily Roster'!$AX189</f>
        <v>0</v>
      </c>
      <c r="AY189" s="240">
        <f>'[6]Daily Roster'!$AY189</f>
        <v>0</v>
      </c>
      <c r="AZ189" s="240">
        <f>'[6]Daily Roster'!$AZ189</f>
        <v>0</v>
      </c>
      <c r="BA189" s="240">
        <f>'[6]Daily Roster'!$BA189</f>
        <v>0</v>
      </c>
      <c r="BB189" s="240">
        <f>'[6]Daily Roster'!$BB189</f>
        <v>0</v>
      </c>
      <c r="BC189" s="240">
        <f>'[6]Daily Roster'!$BC189</f>
        <v>0</v>
      </c>
      <c r="BD189" s="240">
        <f>'[6]Daily Roster'!$BD189</f>
        <v>0</v>
      </c>
      <c r="BE189" s="240">
        <f>'[6]Daily Roster'!$BE189</f>
        <v>0</v>
      </c>
      <c r="BF189" s="240">
        <f>'[6]Daily Roster'!$BF189</f>
        <v>0</v>
      </c>
      <c r="BG189" s="240">
        <f>'[6]Daily Roster'!$BG189</f>
        <v>0</v>
      </c>
      <c r="BH189" s="240">
        <f>'[6]Daily Roster'!$BH189</f>
        <v>0</v>
      </c>
    </row>
    <row r="190" spans="1:60" s="5" customFormat="1" x14ac:dyDescent="0.3">
      <c r="A190" s="141">
        <v>43728</v>
      </c>
      <c r="B190" s="142" t="s">
        <v>5</v>
      </c>
      <c r="C190" s="143">
        <f>'[6]Daily Roster'!$C190</f>
        <v>0</v>
      </c>
      <c r="D190" s="143" t="e">
        <f>'[6]Daily Roster'!$D190</f>
        <v>#N/A</v>
      </c>
      <c r="E190" s="143">
        <f>'[6]Daily Roster'!$E190</f>
        <v>0</v>
      </c>
      <c r="F190" s="143" t="e">
        <f>'[6]Daily Roster'!$F190</f>
        <v>#N/A</v>
      </c>
      <c r="G190" s="143">
        <f>'[6]Daily Roster'!$G190</f>
        <v>0</v>
      </c>
      <c r="H190" s="143" t="e">
        <f>'[6]Daily Roster'!$H190</f>
        <v>#N/A</v>
      </c>
      <c r="I190" s="143" t="e">
        <f>'[6]Daily Roster'!$I190</f>
        <v>#N/A</v>
      </c>
      <c r="J190" s="143">
        <f>'[6]Daily Roster'!$J190</f>
        <v>0</v>
      </c>
      <c r="K190" s="143">
        <f>'[6]Daily Roster'!$K190</f>
        <v>0</v>
      </c>
      <c r="L190" s="143" t="e">
        <f>'[6]Daily Roster'!$L190</f>
        <v>#N/A</v>
      </c>
      <c r="M190" s="143">
        <f>'[6]Daily Roster'!$M190</f>
        <v>0</v>
      </c>
      <c r="N190" s="143">
        <f>'[6]Daily Roster'!$N190</f>
        <v>0</v>
      </c>
      <c r="O190" s="143">
        <f>'[6]Daily Roster'!$O190</f>
        <v>0</v>
      </c>
      <c r="P190" s="143" t="e">
        <f>'[6]Daily Roster'!$P190</f>
        <v>#N/A</v>
      </c>
      <c r="Q190" s="143" t="str">
        <f>'[6]Daily Roster'!$Q190</f>
        <v>Thao</v>
      </c>
      <c r="R190" s="143" t="str">
        <f>'[6]Daily Roster'!$R190</f>
        <v>Jonathan</v>
      </c>
      <c r="S190" s="143" t="str">
        <f>'[6]Daily Roster'!$S190</f>
        <v>qq</v>
      </c>
      <c r="T190" s="143" t="str">
        <f>'[6]Daily Roster'!$T190</f>
        <v>qq</v>
      </c>
      <c r="U190" s="143" t="str">
        <f>'[6]Daily Roster'!$U190</f>
        <v>QQ</v>
      </c>
      <c r="V190" s="143" t="str">
        <f>'[6]Daily Roster'!$V190</f>
        <v>qq</v>
      </c>
      <c r="W190" s="143" t="str">
        <f>'[6]Daily Roster'!$W190</f>
        <v>qq</v>
      </c>
      <c r="X190" s="143" t="str">
        <f>'[6]Daily Roster'!$X190</f>
        <v>qq</v>
      </c>
      <c r="Y190" s="143" t="str">
        <f>'[6]Daily Roster'!$Y190</f>
        <v>qq</v>
      </c>
      <c r="Z190" s="143" t="str">
        <f>'[6]Daily Roster'!$Z190</f>
        <v>qq</v>
      </c>
      <c r="AA190" s="143" t="str">
        <f>'[6]Daily Roster'!$AA190</f>
        <v>qq</v>
      </c>
      <c r="AB190" s="143" t="str">
        <f>'[6]Daily Roster'!$AB190</f>
        <v>qq</v>
      </c>
      <c r="AC190" s="143" t="str">
        <f>'[6]Daily Roster'!$AC190</f>
        <v>qq</v>
      </c>
      <c r="AD190" s="143" t="str">
        <f>'[6]Daily Roster'!$AD190</f>
        <v>qq</v>
      </c>
      <c r="AE190" s="143" t="str">
        <f>'[6]Daily Roster'!$AE190</f>
        <v>qq</v>
      </c>
      <c r="AF190" s="143" t="str">
        <f>'[6]Daily Roster'!$AF190</f>
        <v>qq</v>
      </c>
      <c r="AG190" s="143" t="str">
        <f>'[6]Daily Roster'!$AG190</f>
        <v>qq</v>
      </c>
      <c r="AH190" s="143" t="str">
        <f>'[6]Daily Roster'!$AH190</f>
        <v>qq</v>
      </c>
      <c r="AI190" s="143" t="str">
        <f>'[6]Daily Roster'!$AI190</f>
        <v>qq</v>
      </c>
      <c r="AJ190" s="241" t="str">
        <f>'[6]Daily Roster'!$AJ190</f>
        <v>qq</v>
      </c>
      <c r="AK190" s="241" t="str">
        <f>'[6]Daily Roster'!$AK190</f>
        <v>qq</v>
      </c>
      <c r="AL190" s="241" t="str">
        <f>'[6]Daily Roster'!$AL190</f>
        <v>qq</v>
      </c>
      <c r="AM190" s="240" t="str">
        <f>'[6]Daily Roster'!$AM190</f>
        <v>qq</v>
      </c>
      <c r="AN190" s="240" t="str">
        <f>'[6]Daily Roster'!$AN190</f>
        <v>qq</v>
      </c>
      <c r="AO190" s="240" t="str">
        <f>'[6]Daily Roster'!$AO190</f>
        <v>qq</v>
      </c>
      <c r="AP190" s="240" t="str">
        <f>'[6]Daily Roster'!$AP190</f>
        <v>qq</v>
      </c>
      <c r="AQ190" s="240" t="str">
        <f>'[6]Daily Roster'!$AQ190</f>
        <v>qq</v>
      </c>
      <c r="AR190" s="240" t="str">
        <f>'[6]Daily Roster'!$AR190</f>
        <v>qq</v>
      </c>
      <c r="AS190" s="240" t="str">
        <f>'[6]Daily Roster'!$AS190</f>
        <v>qq</v>
      </c>
      <c r="AT190" s="240" t="str">
        <f>'[6]Daily Roster'!$AT190</f>
        <v>Interns 6-11</v>
      </c>
      <c r="AU190" s="240" t="str">
        <f>'[6]Daily Roster'!$AU190</f>
        <v>Maria</v>
      </c>
      <c r="AV190" s="240">
        <f>'[6]Daily Roster'!$AV190</f>
        <v>0</v>
      </c>
      <c r="AW190" s="240">
        <f>'[6]Daily Roster'!$AW190</f>
        <v>0</v>
      </c>
      <c r="AX190" s="240">
        <f>'[6]Daily Roster'!$AX190</f>
        <v>0</v>
      </c>
      <c r="AY190" s="240">
        <f>'[6]Daily Roster'!$AY190</f>
        <v>0</v>
      </c>
      <c r="AZ190" s="240">
        <f>'[6]Daily Roster'!$AZ190</f>
        <v>0</v>
      </c>
      <c r="BA190" s="240">
        <f>'[6]Daily Roster'!$BA190</f>
        <v>0</v>
      </c>
      <c r="BB190" s="240">
        <f>'[6]Daily Roster'!$BB190</f>
        <v>0</v>
      </c>
      <c r="BC190" s="240">
        <f>'[6]Daily Roster'!$BC190</f>
        <v>0</v>
      </c>
      <c r="BD190" s="240">
        <f>'[6]Daily Roster'!$BD190</f>
        <v>0</v>
      </c>
      <c r="BE190" s="240">
        <f>'[6]Daily Roster'!$BE190</f>
        <v>0</v>
      </c>
      <c r="BF190" s="240">
        <f>'[6]Daily Roster'!$BF190</f>
        <v>0</v>
      </c>
      <c r="BG190" s="240">
        <f>'[6]Daily Roster'!$BG190</f>
        <v>0</v>
      </c>
      <c r="BH190" s="240">
        <f>'[6]Daily Roster'!$BH190</f>
        <v>0</v>
      </c>
    </row>
    <row r="191" spans="1:60" s="5" customFormat="1" x14ac:dyDescent="0.3">
      <c r="A191" s="141">
        <v>43731</v>
      </c>
      <c r="B191" s="142" t="s">
        <v>1</v>
      </c>
      <c r="C191" s="143">
        <f>'[6]Daily Roster'!$C191</f>
        <v>0</v>
      </c>
      <c r="D191" s="143" t="e">
        <f>'[6]Daily Roster'!$D191</f>
        <v>#N/A</v>
      </c>
      <c r="E191" s="143">
        <f>'[6]Daily Roster'!$E191</f>
        <v>0</v>
      </c>
      <c r="F191" s="143" t="e">
        <f>'[6]Daily Roster'!$F191</f>
        <v>#N/A</v>
      </c>
      <c r="G191" s="143">
        <f>'[6]Daily Roster'!$G191</f>
        <v>0</v>
      </c>
      <c r="H191" s="143" t="e">
        <f>'[6]Daily Roster'!$H191</f>
        <v>#N/A</v>
      </c>
      <c r="I191" s="143" t="e">
        <f>'[6]Daily Roster'!$I191</f>
        <v>#N/A</v>
      </c>
      <c r="J191" s="143">
        <f>'[6]Daily Roster'!$J191</f>
        <v>0</v>
      </c>
      <c r="K191" s="143">
        <f>'[6]Daily Roster'!$K191</f>
        <v>0</v>
      </c>
      <c r="L191" s="143" t="e">
        <f>'[6]Daily Roster'!$L191</f>
        <v>#N/A</v>
      </c>
      <c r="M191" s="143">
        <f>'[6]Daily Roster'!$M191</f>
        <v>0</v>
      </c>
      <c r="N191" s="143">
        <f>'[6]Daily Roster'!$N191</f>
        <v>0</v>
      </c>
      <c r="O191" s="143" t="str">
        <f>'[6]Daily Roster'!$O191</f>
        <v>qq</v>
      </c>
      <c r="P191" s="143" t="e">
        <f>'[6]Daily Roster'!$P191</f>
        <v>#N/A</v>
      </c>
      <c r="Q191" s="143" t="str">
        <f>'[6]Daily Roster'!$Q191</f>
        <v>V.Le</v>
      </c>
      <c r="R191" s="143" t="str">
        <f>'[6]Daily Roster'!$R191</f>
        <v>qq</v>
      </c>
      <c r="S191" s="143" t="str">
        <f>'[6]Daily Roster'!$S191</f>
        <v>Idile</v>
      </c>
      <c r="T191" s="143" t="str">
        <f>'[6]Daily Roster'!$T191</f>
        <v>Edward</v>
      </c>
      <c r="U191" s="143" t="str">
        <f>'[6]Daily Roster'!$U191</f>
        <v>Tinh</v>
      </c>
      <c r="V191" s="143" t="str">
        <f>'[6]Daily Roster'!$V191</f>
        <v>qq</v>
      </c>
      <c r="W191" s="143" t="str">
        <f>'[6]Daily Roster'!$W191</f>
        <v>qq</v>
      </c>
      <c r="X191" s="143" t="str">
        <f>'[6]Daily Roster'!$X191</f>
        <v>qq</v>
      </c>
      <c r="Y191" s="143" t="str">
        <f>'[6]Daily Roster'!$Y191</f>
        <v>qq</v>
      </c>
      <c r="Z191" s="143" t="str">
        <f>'[6]Daily Roster'!$Z191</f>
        <v>qq</v>
      </c>
      <c r="AA191" s="143" t="str">
        <f>'[6]Daily Roster'!$AA191</f>
        <v>qq</v>
      </c>
      <c r="AB191" s="143" t="str">
        <f>'[6]Daily Roster'!$AB191</f>
        <v>qq</v>
      </c>
      <c r="AC191" s="143" t="str">
        <f>'[6]Daily Roster'!$AC191</f>
        <v>qq</v>
      </c>
      <c r="AD191" s="143" t="str">
        <f>'[6]Daily Roster'!$AD191</f>
        <v>qq</v>
      </c>
      <c r="AE191" s="143" t="str">
        <f>'[6]Daily Roster'!$AE191</f>
        <v>qq</v>
      </c>
      <c r="AF191" s="143" t="str">
        <f>'[6]Daily Roster'!$AF191</f>
        <v>qq</v>
      </c>
      <c r="AG191" s="143" t="str">
        <f>'[6]Daily Roster'!$AG191</f>
        <v>qq</v>
      </c>
      <c r="AH191" s="143" t="str">
        <f>'[6]Daily Roster'!$AH191</f>
        <v>qq</v>
      </c>
      <c r="AI191" s="143" t="str">
        <f>'[6]Daily Roster'!$AI191</f>
        <v>qq</v>
      </c>
      <c r="AJ191" s="241" t="str">
        <f>'[6]Daily Roster'!$AJ191</f>
        <v>qq</v>
      </c>
      <c r="AK191" s="241" t="str">
        <f>'[6]Daily Roster'!$AK191</f>
        <v>qq</v>
      </c>
      <c r="AL191" s="241" t="str">
        <f>'[6]Daily Roster'!$AL191</f>
        <v>qq</v>
      </c>
      <c r="AM191" s="240" t="str">
        <f>'[6]Daily Roster'!$AM191</f>
        <v>qq</v>
      </c>
      <c r="AN191" s="240" t="str">
        <f>'[6]Daily Roster'!$AN191</f>
        <v>qq</v>
      </c>
      <c r="AO191" s="240" t="str">
        <f>'[6]Daily Roster'!$AO191</f>
        <v>qq</v>
      </c>
      <c r="AP191" s="240" t="str">
        <f>'[6]Daily Roster'!$AP191</f>
        <v>qq</v>
      </c>
      <c r="AQ191" s="240" t="str">
        <f>'[6]Daily Roster'!$AQ191</f>
        <v>qq</v>
      </c>
      <c r="AR191" s="240" t="str">
        <f>'[6]Daily Roster'!$AR191</f>
        <v>qq</v>
      </c>
      <c r="AS191" s="240" t="str">
        <f>'[6]Daily Roster'!$AS191</f>
        <v>qq</v>
      </c>
      <c r="AT191" s="240" t="str">
        <f>'[6]Daily Roster'!$AT191</f>
        <v>qq</v>
      </c>
      <c r="AU191" s="240" t="str">
        <f>'[6]Daily Roster'!$AU191</f>
        <v>L.Janson</v>
      </c>
      <c r="AV191" s="240" t="str">
        <f>'[6]Daily Roster'!$AV191</f>
        <v>Maria</v>
      </c>
      <c r="AW191" s="240">
        <f>'[6]Daily Roster'!$AW191</f>
        <v>0</v>
      </c>
      <c r="AX191" s="240">
        <f>'[6]Daily Roster'!$AX191</f>
        <v>0</v>
      </c>
      <c r="AY191" s="240">
        <f>'[6]Daily Roster'!$AY191</f>
        <v>0</v>
      </c>
      <c r="AZ191" s="240">
        <f>'[6]Daily Roster'!$AZ191</f>
        <v>0</v>
      </c>
      <c r="BA191" s="240">
        <f>'[6]Daily Roster'!$BA191</f>
        <v>0</v>
      </c>
      <c r="BB191" s="240">
        <f>'[6]Daily Roster'!$BB191</f>
        <v>0</v>
      </c>
      <c r="BC191" s="240">
        <f>'[6]Daily Roster'!$BC191</f>
        <v>0</v>
      </c>
      <c r="BD191" s="240">
        <f>'[6]Daily Roster'!$BD191</f>
        <v>0</v>
      </c>
      <c r="BE191" s="240">
        <f>'[6]Daily Roster'!$BE191</f>
        <v>0</v>
      </c>
      <c r="BF191" s="240">
        <f>'[6]Daily Roster'!$BF191</f>
        <v>0</v>
      </c>
      <c r="BG191" s="240">
        <f>'[6]Daily Roster'!$BG191</f>
        <v>0</v>
      </c>
      <c r="BH191" s="240">
        <f>'[6]Daily Roster'!$BH191</f>
        <v>0</v>
      </c>
    </row>
    <row r="192" spans="1:60" s="5" customFormat="1" x14ac:dyDescent="0.3">
      <c r="A192" s="141">
        <v>43732</v>
      </c>
      <c r="B192" s="142" t="s">
        <v>2</v>
      </c>
      <c r="C192" s="143">
        <f>'[6]Daily Roster'!$C192</f>
        <v>0</v>
      </c>
      <c r="D192" s="143" t="e">
        <f>'[6]Daily Roster'!$D192</f>
        <v>#N/A</v>
      </c>
      <c r="E192" s="143">
        <f>'[6]Daily Roster'!$E192</f>
        <v>0</v>
      </c>
      <c r="F192" s="143" t="e">
        <f>'[6]Daily Roster'!$F192</f>
        <v>#N/A</v>
      </c>
      <c r="G192" s="143">
        <f>'[6]Daily Roster'!$G192</f>
        <v>0</v>
      </c>
      <c r="H192" s="143" t="e">
        <f>'[6]Daily Roster'!$H192</f>
        <v>#N/A</v>
      </c>
      <c r="I192" s="143" t="e">
        <f>'[6]Daily Roster'!$I192</f>
        <v>#N/A</v>
      </c>
      <c r="J192" s="143">
        <f>'[6]Daily Roster'!$J192</f>
        <v>0</v>
      </c>
      <c r="K192" s="143">
        <f>'[6]Daily Roster'!$K192</f>
        <v>0</v>
      </c>
      <c r="L192" s="143" t="e">
        <f>'[6]Daily Roster'!$L192</f>
        <v>#N/A</v>
      </c>
      <c r="M192" s="143">
        <f>'[6]Daily Roster'!$M192</f>
        <v>0</v>
      </c>
      <c r="N192" s="143">
        <f>'[6]Daily Roster'!$N192</f>
        <v>0</v>
      </c>
      <c r="O192" s="143" t="str">
        <f>'[6]Daily Roster'!$O192</f>
        <v>qq</v>
      </c>
      <c r="P192" s="143" t="e">
        <f>'[6]Daily Roster'!$P192</f>
        <v>#N/A</v>
      </c>
      <c r="Q192" s="143" t="str">
        <f>'[6]Daily Roster'!$Q192</f>
        <v>Roshny</v>
      </c>
      <c r="R192" s="143" t="str">
        <f>'[6]Daily Roster'!$R192</f>
        <v>qq</v>
      </c>
      <c r="S192" s="143" t="str">
        <f>'[6]Daily Roster'!$S192</f>
        <v>Jonathan</v>
      </c>
      <c r="T192" s="143" t="str">
        <f>'[6]Daily Roster'!$T192</f>
        <v>Jesslyn</v>
      </c>
      <c r="U192" s="143" t="str">
        <f>'[6]Daily Roster'!$U192</f>
        <v>QQ</v>
      </c>
      <c r="V192" s="143" t="str">
        <f>'[6]Daily Roster'!$V192</f>
        <v>Ana</v>
      </c>
      <c r="W192" s="143" t="str">
        <f>'[6]Daily Roster'!$W192</f>
        <v>qq</v>
      </c>
      <c r="X192" s="143" t="str">
        <f>'[6]Daily Roster'!$X192</f>
        <v>qq</v>
      </c>
      <c r="Y192" s="143" t="str">
        <f>'[6]Daily Roster'!$Y192</f>
        <v>qq</v>
      </c>
      <c r="Z192" s="143" t="str">
        <f>'[6]Daily Roster'!$Z192</f>
        <v>qq</v>
      </c>
      <c r="AA192" s="143" t="str">
        <f>'[6]Daily Roster'!$AA192</f>
        <v>qq</v>
      </c>
      <c r="AB192" s="143" t="str">
        <f>'[6]Daily Roster'!$AB192</f>
        <v>qq</v>
      </c>
      <c r="AC192" s="143" t="str">
        <f>'[6]Daily Roster'!$AC192</f>
        <v>qq</v>
      </c>
      <c r="AD192" s="143" t="str">
        <f>'[6]Daily Roster'!$AD192</f>
        <v>qq</v>
      </c>
      <c r="AE192" s="143" t="str">
        <f>'[6]Daily Roster'!$AE192</f>
        <v>qq</v>
      </c>
      <c r="AF192" s="143" t="str">
        <f>'[6]Daily Roster'!$AF192</f>
        <v>qq</v>
      </c>
      <c r="AG192" s="143" t="str">
        <f>'[6]Daily Roster'!$AG192</f>
        <v>qq</v>
      </c>
      <c r="AH192" s="143" t="str">
        <f>'[6]Daily Roster'!$AH192</f>
        <v>qq</v>
      </c>
      <c r="AI192" s="143" t="str">
        <f>'[6]Daily Roster'!$AI192</f>
        <v>qq</v>
      </c>
      <c r="AJ192" s="241" t="str">
        <f>'[6]Daily Roster'!$AJ192</f>
        <v>qq</v>
      </c>
      <c r="AK192" s="241" t="str">
        <f>'[6]Daily Roster'!$AK192</f>
        <v>qq</v>
      </c>
      <c r="AL192" s="241" t="str">
        <f>'[6]Daily Roster'!$AL192</f>
        <v>qq</v>
      </c>
      <c r="AM192" s="240" t="str">
        <f>'[6]Daily Roster'!$AM192</f>
        <v>qq</v>
      </c>
      <c r="AN192" s="240" t="str">
        <f>'[6]Daily Roster'!$AN192</f>
        <v>qq</v>
      </c>
      <c r="AO192" s="240" t="str">
        <f>'[6]Daily Roster'!$AO192</f>
        <v>qq</v>
      </c>
      <c r="AP192" s="240" t="str">
        <f>'[6]Daily Roster'!$AP192</f>
        <v>qq</v>
      </c>
      <c r="AQ192" s="240" t="str">
        <f>'[6]Daily Roster'!$AQ192</f>
        <v>qq</v>
      </c>
      <c r="AR192" s="240" t="str">
        <f>'[6]Daily Roster'!$AR192</f>
        <v>qq</v>
      </c>
      <c r="AS192" s="240" t="str">
        <f>'[6]Daily Roster'!$AS192</f>
        <v>qq</v>
      </c>
      <c r="AT192" s="240" t="str">
        <f>'[6]Daily Roster'!$AT192</f>
        <v>qq</v>
      </c>
      <c r="AU192" s="240" t="str">
        <f>'[6]Daily Roster'!$AU192</f>
        <v>Maria</v>
      </c>
      <c r="AV192" s="240">
        <f>'[6]Daily Roster'!$AV192</f>
        <v>0</v>
      </c>
      <c r="AW192" s="240">
        <f>'[6]Daily Roster'!$AW192</f>
        <v>0</v>
      </c>
      <c r="AX192" s="240">
        <f>'[6]Daily Roster'!$AX192</f>
        <v>0</v>
      </c>
      <c r="AY192" s="240">
        <f>'[6]Daily Roster'!$AY192</f>
        <v>0</v>
      </c>
      <c r="AZ192" s="240">
        <f>'[6]Daily Roster'!$AZ192</f>
        <v>0</v>
      </c>
      <c r="BA192" s="240">
        <f>'[6]Daily Roster'!$BA192</f>
        <v>0</v>
      </c>
      <c r="BB192" s="240">
        <f>'[6]Daily Roster'!$BB192</f>
        <v>0</v>
      </c>
      <c r="BC192" s="240">
        <f>'[6]Daily Roster'!$BC192</f>
        <v>0</v>
      </c>
      <c r="BD192" s="240">
        <f>'[6]Daily Roster'!$BD192</f>
        <v>0</v>
      </c>
      <c r="BE192" s="240">
        <f>'[6]Daily Roster'!$BE192</f>
        <v>0</v>
      </c>
      <c r="BF192" s="240">
        <f>'[6]Daily Roster'!$BF192</f>
        <v>0</v>
      </c>
      <c r="BG192" s="240">
        <f>'[6]Daily Roster'!$BG192</f>
        <v>0</v>
      </c>
      <c r="BH192" s="240">
        <f>'[6]Daily Roster'!$BH192</f>
        <v>0</v>
      </c>
    </row>
    <row r="193" spans="1:60" s="5" customFormat="1" x14ac:dyDescent="0.3">
      <c r="A193" s="141">
        <v>43733</v>
      </c>
      <c r="B193" s="142" t="s">
        <v>3</v>
      </c>
      <c r="C193" s="143">
        <f>'[6]Daily Roster'!$C193</f>
        <v>0</v>
      </c>
      <c r="D193" s="143" t="e">
        <f>'[6]Daily Roster'!$D193</f>
        <v>#N/A</v>
      </c>
      <c r="E193" s="143">
        <f>'[6]Daily Roster'!$E193</f>
        <v>0</v>
      </c>
      <c r="F193" s="143" t="e">
        <f>'[6]Daily Roster'!$F193</f>
        <v>#N/A</v>
      </c>
      <c r="G193" s="143">
        <f>'[6]Daily Roster'!$G193</f>
        <v>0</v>
      </c>
      <c r="H193" s="143" t="e">
        <f>'[6]Daily Roster'!$H193</f>
        <v>#N/A</v>
      </c>
      <c r="I193" s="143" t="e">
        <f>'[6]Daily Roster'!$I193</f>
        <v>#N/A</v>
      </c>
      <c r="J193" s="143">
        <f>'[6]Daily Roster'!$J193</f>
        <v>0</v>
      </c>
      <c r="K193" s="143">
        <f>'[6]Daily Roster'!$K193</f>
        <v>0</v>
      </c>
      <c r="L193" s="143" t="e">
        <f>'[6]Daily Roster'!$L193</f>
        <v>#N/A</v>
      </c>
      <c r="M193" s="143">
        <f>'[6]Daily Roster'!$M193</f>
        <v>0</v>
      </c>
      <c r="N193" s="143">
        <f>'[6]Daily Roster'!$N193</f>
        <v>0</v>
      </c>
      <c r="O193" s="143" t="str">
        <f>'[6]Daily Roster'!$O193</f>
        <v>qq</v>
      </c>
      <c r="P193" s="143" t="e">
        <f>'[6]Daily Roster'!$P193</f>
        <v>#N/A</v>
      </c>
      <c r="Q193" s="143" t="str">
        <f>'[6]Daily Roster'!$Q193</f>
        <v>Tinh</v>
      </c>
      <c r="R193" s="143" t="str">
        <f>'[6]Daily Roster'!$R193</f>
        <v>qq</v>
      </c>
      <c r="S193" s="143" t="str">
        <f>'[6]Daily Roster'!$S193</f>
        <v>qq</v>
      </c>
      <c r="T193" s="143" t="str">
        <f>'[6]Daily Roster'!$T193</f>
        <v>qq</v>
      </c>
      <c r="U193" s="143" t="str">
        <f>'[6]Daily Roster'!$U193</f>
        <v>QQ</v>
      </c>
      <c r="V193" s="143" t="str">
        <f>'[6]Daily Roster'!$V193</f>
        <v>qq</v>
      </c>
      <c r="W193" s="143" t="str">
        <f>'[6]Daily Roster'!$W193</f>
        <v>qq</v>
      </c>
      <c r="X193" s="143" t="str">
        <f>'[6]Daily Roster'!$X193</f>
        <v>qq</v>
      </c>
      <c r="Y193" s="143" t="str">
        <f>'[6]Daily Roster'!$Y193</f>
        <v>qq</v>
      </c>
      <c r="Z193" s="143" t="str">
        <f>'[6]Daily Roster'!$Z193</f>
        <v>qq</v>
      </c>
      <c r="AA193" s="143" t="str">
        <f>'[6]Daily Roster'!$AA193</f>
        <v>qq</v>
      </c>
      <c r="AB193" s="143" t="str">
        <f>'[6]Daily Roster'!$AB193</f>
        <v>qq</v>
      </c>
      <c r="AC193" s="143" t="str">
        <f>'[6]Daily Roster'!$AC193</f>
        <v>qq</v>
      </c>
      <c r="AD193" s="143" t="str">
        <f>'[6]Daily Roster'!$AD193</f>
        <v>qq</v>
      </c>
      <c r="AE193" s="143" t="str">
        <f>'[6]Daily Roster'!$AE193</f>
        <v>qq</v>
      </c>
      <c r="AF193" s="143" t="str">
        <f>'[6]Daily Roster'!$AF193</f>
        <v>qq</v>
      </c>
      <c r="AG193" s="143" t="str">
        <f>'[6]Daily Roster'!$AG193</f>
        <v>qq</v>
      </c>
      <c r="AH193" s="143" t="str">
        <f>'[6]Daily Roster'!$AH193</f>
        <v>qq</v>
      </c>
      <c r="AI193" s="143" t="str">
        <f>'[6]Daily Roster'!$AI193</f>
        <v>qq</v>
      </c>
      <c r="AJ193" s="241" t="str">
        <f>'[6]Daily Roster'!$AJ193</f>
        <v>qq</v>
      </c>
      <c r="AK193" s="241" t="str">
        <f>'[6]Daily Roster'!$AK193</f>
        <v>qq</v>
      </c>
      <c r="AL193" s="241" t="str">
        <f>'[6]Daily Roster'!$AL193</f>
        <v>qq</v>
      </c>
      <c r="AM193" s="240" t="str">
        <f>'[6]Daily Roster'!$AM193</f>
        <v>qq</v>
      </c>
      <c r="AN193" s="240" t="str">
        <f>'[6]Daily Roster'!$AN193</f>
        <v>qq</v>
      </c>
      <c r="AO193" s="240" t="str">
        <f>'[6]Daily Roster'!$AO193</f>
        <v>qq</v>
      </c>
      <c r="AP193" s="240" t="str">
        <f>'[6]Daily Roster'!$AP193</f>
        <v>qq</v>
      </c>
      <c r="AQ193" s="240" t="str">
        <f>'[6]Daily Roster'!$AQ193</f>
        <v>qq</v>
      </c>
      <c r="AR193" s="240" t="str">
        <f>'[6]Daily Roster'!$AR193</f>
        <v>qq</v>
      </c>
      <c r="AS193" s="240" t="str">
        <f>'[6]Daily Roster'!$AS193</f>
        <v>qq</v>
      </c>
      <c r="AT193" s="240" t="str">
        <f>'[6]Daily Roster'!$AT193</f>
        <v>qq</v>
      </c>
      <c r="AU193" s="240">
        <f>'[6]Daily Roster'!$AU193</f>
        <v>0</v>
      </c>
      <c r="AV193" s="240">
        <f>'[6]Daily Roster'!$AV193</f>
        <v>0</v>
      </c>
      <c r="AW193" s="240">
        <f>'[6]Daily Roster'!$AW193</f>
        <v>0</v>
      </c>
      <c r="AX193" s="240">
        <f>'[6]Daily Roster'!$AX193</f>
        <v>0</v>
      </c>
      <c r="AY193" s="240">
        <f>'[6]Daily Roster'!$AY193</f>
        <v>0</v>
      </c>
      <c r="AZ193" s="240">
        <f>'[6]Daily Roster'!$AZ193</f>
        <v>0</v>
      </c>
      <c r="BA193" s="240">
        <f>'[6]Daily Roster'!$BA193</f>
        <v>0</v>
      </c>
      <c r="BB193" s="240">
        <f>'[6]Daily Roster'!$BB193</f>
        <v>0</v>
      </c>
      <c r="BC193" s="240">
        <f>'[6]Daily Roster'!$BC193</f>
        <v>0</v>
      </c>
      <c r="BD193" s="240">
        <f>'[6]Daily Roster'!$BD193</f>
        <v>0</v>
      </c>
      <c r="BE193" s="240">
        <f>'[6]Daily Roster'!$BE193</f>
        <v>0</v>
      </c>
      <c r="BF193" s="240">
        <f>'[6]Daily Roster'!$BF193</f>
        <v>0</v>
      </c>
      <c r="BG193" s="240">
        <f>'[6]Daily Roster'!$BG193</f>
        <v>0</v>
      </c>
      <c r="BH193" s="240">
        <f>'[6]Daily Roster'!$BH193</f>
        <v>0</v>
      </c>
    </row>
    <row r="194" spans="1:60" s="5" customFormat="1" x14ac:dyDescent="0.3">
      <c r="A194" s="141">
        <v>43734</v>
      </c>
      <c r="B194" s="142" t="s">
        <v>4</v>
      </c>
      <c r="C194" s="143">
        <f>'[6]Daily Roster'!$C194</f>
        <v>0</v>
      </c>
      <c r="D194" s="143" t="e">
        <f>'[6]Daily Roster'!$D194</f>
        <v>#N/A</v>
      </c>
      <c r="E194" s="143">
        <f>'[6]Daily Roster'!$E194</f>
        <v>0</v>
      </c>
      <c r="F194" s="143" t="e">
        <f>'[6]Daily Roster'!$F194</f>
        <v>#N/A</v>
      </c>
      <c r="G194" s="143">
        <f>'[6]Daily Roster'!$G194</f>
        <v>0</v>
      </c>
      <c r="H194" s="143" t="e">
        <f>'[6]Daily Roster'!$H194</f>
        <v>#N/A</v>
      </c>
      <c r="I194" s="143" t="e">
        <f>'[6]Daily Roster'!$I194</f>
        <v>#N/A</v>
      </c>
      <c r="J194" s="143">
        <f>'[6]Daily Roster'!$J194</f>
        <v>0</v>
      </c>
      <c r="K194" s="143">
        <f>'[6]Daily Roster'!$K194</f>
        <v>0</v>
      </c>
      <c r="L194" s="143" t="e">
        <f>'[6]Daily Roster'!$L194</f>
        <v>#N/A</v>
      </c>
      <c r="M194" s="143">
        <f>'[6]Daily Roster'!$M194</f>
        <v>0</v>
      </c>
      <c r="N194" s="143">
        <f>'[6]Daily Roster'!$N194</f>
        <v>0</v>
      </c>
      <c r="O194" s="143">
        <f>'[6]Daily Roster'!$O194</f>
        <v>0</v>
      </c>
      <c r="P194" s="143" t="e">
        <f>'[6]Daily Roster'!$P194</f>
        <v>#N/A</v>
      </c>
      <c r="Q194" s="143" t="str">
        <f>'[6]Daily Roster'!$Q194</f>
        <v>qq</v>
      </c>
      <c r="R194" s="143" t="str">
        <f>'[6]Daily Roster'!$R194</f>
        <v>qq</v>
      </c>
      <c r="S194" s="143" t="str">
        <f>'[6]Daily Roster'!$S194</f>
        <v>qq</v>
      </c>
      <c r="T194" s="143" t="str">
        <f>'[6]Daily Roster'!$T194</f>
        <v>qq</v>
      </c>
      <c r="U194" s="143" t="str">
        <f>'[6]Daily Roster'!$U194</f>
        <v>QQ</v>
      </c>
      <c r="V194" s="143" t="str">
        <f>'[6]Daily Roster'!$V194</f>
        <v>qq</v>
      </c>
      <c r="W194" s="143" t="str">
        <f>'[6]Daily Roster'!$W194</f>
        <v>qq</v>
      </c>
      <c r="X194" s="143" t="str">
        <f>'[6]Daily Roster'!$X194</f>
        <v>qq</v>
      </c>
      <c r="Y194" s="143" t="str">
        <f>'[6]Daily Roster'!$Y194</f>
        <v>qq</v>
      </c>
      <c r="Z194" s="143" t="str">
        <f>'[6]Daily Roster'!$Z194</f>
        <v>qq</v>
      </c>
      <c r="AA194" s="143" t="str">
        <f>'[6]Daily Roster'!$AA194</f>
        <v>qq</v>
      </c>
      <c r="AB194" s="143" t="str">
        <f>'[6]Daily Roster'!$AB194</f>
        <v>qq</v>
      </c>
      <c r="AC194" s="143" t="str">
        <f>'[6]Daily Roster'!$AC194</f>
        <v>qq</v>
      </c>
      <c r="AD194" s="143" t="str">
        <f>'[6]Daily Roster'!$AD194</f>
        <v>qq</v>
      </c>
      <c r="AE194" s="143" t="str">
        <f>'[6]Daily Roster'!$AE194</f>
        <v>qq</v>
      </c>
      <c r="AF194" s="143" t="str">
        <f>'[6]Daily Roster'!$AF194</f>
        <v>qq</v>
      </c>
      <c r="AG194" s="143" t="str">
        <f>'[6]Daily Roster'!$AG194</f>
        <v>qq</v>
      </c>
      <c r="AH194" s="143" t="str">
        <f>'[6]Daily Roster'!$AH194</f>
        <v>qq</v>
      </c>
      <c r="AI194" s="143" t="str">
        <f>'[6]Daily Roster'!$AI194</f>
        <v>qq</v>
      </c>
      <c r="AJ194" s="241" t="str">
        <f>'[6]Daily Roster'!$AJ194</f>
        <v>qq</v>
      </c>
      <c r="AK194" s="241" t="str">
        <f>'[6]Daily Roster'!$AK194</f>
        <v>qq</v>
      </c>
      <c r="AL194" s="241" t="str">
        <f>'[6]Daily Roster'!$AL194</f>
        <v>qq</v>
      </c>
      <c r="AM194" s="240" t="str">
        <f>'[6]Daily Roster'!$AM194</f>
        <v>qq</v>
      </c>
      <c r="AN194" s="240" t="str">
        <f>'[6]Daily Roster'!$AN194</f>
        <v>qq</v>
      </c>
      <c r="AO194" s="240" t="str">
        <f>'[6]Daily Roster'!$AO194</f>
        <v>qq</v>
      </c>
      <c r="AP194" s="240" t="str">
        <f>'[6]Daily Roster'!$AP194</f>
        <v>qq</v>
      </c>
      <c r="AQ194" s="240" t="str">
        <f>'[6]Daily Roster'!$AQ194</f>
        <v>qq</v>
      </c>
      <c r="AR194" s="240" t="str">
        <f>'[6]Daily Roster'!$AR194</f>
        <v>qq</v>
      </c>
      <c r="AS194" s="240" t="str">
        <f>'[6]Daily Roster'!$AS194</f>
        <v>qq</v>
      </c>
      <c r="AT194" s="240" t="str">
        <f>'[6]Daily Roster'!$AT194</f>
        <v>qq</v>
      </c>
      <c r="AU194" s="240" t="str">
        <f>'[6]Daily Roster'!$AU194</f>
        <v>L.Janson</v>
      </c>
      <c r="AV194" s="240">
        <f>'[6]Daily Roster'!$AV194</f>
        <v>0</v>
      </c>
      <c r="AW194" s="240">
        <f>'[6]Daily Roster'!$AW194</f>
        <v>0</v>
      </c>
      <c r="AX194" s="240">
        <f>'[6]Daily Roster'!$AX194</f>
        <v>0</v>
      </c>
      <c r="AY194" s="240">
        <f>'[6]Daily Roster'!$AY194</f>
        <v>0</v>
      </c>
      <c r="AZ194" s="240">
        <f>'[6]Daily Roster'!$AZ194</f>
        <v>0</v>
      </c>
      <c r="BA194" s="240">
        <f>'[6]Daily Roster'!$BA194</f>
        <v>0</v>
      </c>
      <c r="BB194" s="240">
        <f>'[6]Daily Roster'!$BB194</f>
        <v>0</v>
      </c>
      <c r="BC194" s="240">
        <f>'[6]Daily Roster'!$BC194</f>
        <v>0</v>
      </c>
      <c r="BD194" s="240">
        <f>'[6]Daily Roster'!$BD194</f>
        <v>0</v>
      </c>
      <c r="BE194" s="240">
        <f>'[6]Daily Roster'!$BE194</f>
        <v>0</v>
      </c>
      <c r="BF194" s="240">
        <f>'[6]Daily Roster'!$BF194</f>
        <v>0</v>
      </c>
      <c r="BG194" s="240">
        <f>'[6]Daily Roster'!$BG194</f>
        <v>0</v>
      </c>
      <c r="BH194" s="240">
        <f>'[6]Daily Roster'!$BH194</f>
        <v>0</v>
      </c>
    </row>
    <row r="195" spans="1:60" s="5" customFormat="1" x14ac:dyDescent="0.3">
      <c r="A195" s="141">
        <v>43735</v>
      </c>
      <c r="B195" s="142" t="s">
        <v>5</v>
      </c>
      <c r="C195" s="143">
        <f>'[6]Daily Roster'!$C195</f>
        <v>0</v>
      </c>
      <c r="D195" s="143" t="e">
        <f>'[6]Daily Roster'!$D195</f>
        <v>#N/A</v>
      </c>
      <c r="E195" s="143">
        <f>'[6]Daily Roster'!$E195</f>
        <v>0</v>
      </c>
      <c r="F195" s="143" t="e">
        <f>'[6]Daily Roster'!$F195</f>
        <v>#N/A</v>
      </c>
      <c r="G195" s="143">
        <f>'[6]Daily Roster'!$G195</f>
        <v>0</v>
      </c>
      <c r="H195" s="143" t="e">
        <f>'[6]Daily Roster'!$H195</f>
        <v>#N/A</v>
      </c>
      <c r="I195" s="143" t="e">
        <f>'[6]Daily Roster'!$I195</f>
        <v>#N/A</v>
      </c>
      <c r="J195" s="143">
        <f>'[6]Daily Roster'!$J195</f>
        <v>0</v>
      </c>
      <c r="K195" s="143">
        <f>'[6]Daily Roster'!$K195</f>
        <v>0</v>
      </c>
      <c r="L195" s="143" t="e">
        <f>'[6]Daily Roster'!$L195</f>
        <v>#N/A</v>
      </c>
      <c r="M195" s="143">
        <f>'[6]Daily Roster'!$M195</f>
        <v>0</v>
      </c>
      <c r="N195" s="143">
        <f>'[6]Daily Roster'!$N195</f>
        <v>0</v>
      </c>
      <c r="O195" s="143">
        <f>'[6]Daily Roster'!$O195</f>
        <v>0</v>
      </c>
      <c r="P195" s="143" t="e">
        <f>'[6]Daily Roster'!$P195</f>
        <v>#N/A</v>
      </c>
      <c r="Q195" s="143" t="str">
        <f>'[6]Daily Roster'!$Q195</f>
        <v>qq</v>
      </c>
      <c r="R195" s="143" t="str">
        <f>'[6]Daily Roster'!$R195</f>
        <v>qq</v>
      </c>
      <c r="S195" s="143" t="str">
        <f>'[6]Daily Roster'!$S195</f>
        <v>qq</v>
      </c>
      <c r="T195" s="143" t="str">
        <f>'[6]Daily Roster'!$T195</f>
        <v>qq</v>
      </c>
      <c r="U195" s="143" t="str">
        <f>'[6]Daily Roster'!$U195</f>
        <v>QQ</v>
      </c>
      <c r="V195" s="143" t="str">
        <f>'[6]Daily Roster'!$V195</f>
        <v>qq</v>
      </c>
      <c r="W195" s="143" t="str">
        <f>'[6]Daily Roster'!$W195</f>
        <v>qq</v>
      </c>
      <c r="X195" s="143" t="str">
        <f>'[6]Daily Roster'!$X195</f>
        <v>qq</v>
      </c>
      <c r="Y195" s="143" t="str">
        <f>'[6]Daily Roster'!$Y195</f>
        <v>qq</v>
      </c>
      <c r="Z195" s="143" t="str">
        <f>'[6]Daily Roster'!$Z195</f>
        <v>qq</v>
      </c>
      <c r="AA195" s="143" t="str">
        <f>'[6]Daily Roster'!$AA195</f>
        <v>qq</v>
      </c>
      <c r="AB195" s="143" t="str">
        <f>'[6]Daily Roster'!$AB195</f>
        <v>qq</v>
      </c>
      <c r="AC195" s="143" t="str">
        <f>'[6]Daily Roster'!$AC195</f>
        <v>qq</v>
      </c>
      <c r="AD195" s="143" t="str">
        <f>'[6]Daily Roster'!$AD195</f>
        <v>qq</v>
      </c>
      <c r="AE195" s="143" t="str">
        <f>'[6]Daily Roster'!$AE195</f>
        <v>qq</v>
      </c>
      <c r="AF195" s="143" t="str">
        <f>'[6]Daily Roster'!$AF195</f>
        <v>qq</v>
      </c>
      <c r="AG195" s="143" t="str">
        <f>'[6]Daily Roster'!$AG195</f>
        <v>qq</v>
      </c>
      <c r="AH195" s="143" t="str">
        <f>'[6]Daily Roster'!$AH195</f>
        <v>qq</v>
      </c>
      <c r="AI195" s="143" t="str">
        <f>'[6]Daily Roster'!$AI195</f>
        <v>qq</v>
      </c>
      <c r="AJ195" s="241" t="str">
        <f>'[6]Daily Roster'!$AJ195</f>
        <v>qq</v>
      </c>
      <c r="AK195" s="241" t="str">
        <f>'[6]Daily Roster'!$AK195</f>
        <v>qq</v>
      </c>
      <c r="AL195" s="241" t="str">
        <f>'[6]Daily Roster'!$AL195</f>
        <v>qq</v>
      </c>
      <c r="AM195" s="240" t="str">
        <f>'[6]Daily Roster'!$AM195</f>
        <v>qq</v>
      </c>
      <c r="AN195" s="240" t="str">
        <f>'[6]Daily Roster'!$AN195</f>
        <v>qq</v>
      </c>
      <c r="AO195" s="240" t="str">
        <f>'[6]Daily Roster'!$AO195</f>
        <v>qq</v>
      </c>
      <c r="AP195" s="240" t="str">
        <f>'[6]Daily Roster'!$AP195</f>
        <v>qq</v>
      </c>
      <c r="AQ195" s="240" t="str">
        <f>'[6]Daily Roster'!$AQ195</f>
        <v>qq</v>
      </c>
      <c r="AR195" s="240" t="str">
        <f>'[6]Daily Roster'!$AR195</f>
        <v>qq</v>
      </c>
      <c r="AS195" s="240" t="str">
        <f>'[6]Daily Roster'!$AS195</f>
        <v>qq</v>
      </c>
      <c r="AT195" s="240" t="str">
        <f>'[6]Daily Roster'!$AT195</f>
        <v>qq</v>
      </c>
      <c r="AU195" s="240" t="str">
        <f>'[6]Daily Roster'!$AU195</f>
        <v>Maria</v>
      </c>
      <c r="AV195" s="240">
        <f>'[6]Daily Roster'!$AV195</f>
        <v>0</v>
      </c>
      <c r="AW195" s="240">
        <f>'[6]Daily Roster'!$AW195</f>
        <v>0</v>
      </c>
      <c r="AX195" s="240">
        <f>'[6]Daily Roster'!$AX195</f>
        <v>0</v>
      </c>
      <c r="AY195" s="240">
        <f>'[6]Daily Roster'!$AY195</f>
        <v>0</v>
      </c>
      <c r="AZ195" s="240">
        <f>'[6]Daily Roster'!$AZ195</f>
        <v>0</v>
      </c>
      <c r="BA195" s="240">
        <f>'[6]Daily Roster'!$BA195</f>
        <v>0</v>
      </c>
      <c r="BB195" s="240">
        <f>'[6]Daily Roster'!$BB195</f>
        <v>0</v>
      </c>
      <c r="BC195" s="240">
        <f>'[6]Daily Roster'!$BC195</f>
        <v>0</v>
      </c>
      <c r="BD195" s="240">
        <f>'[6]Daily Roster'!$BD195</f>
        <v>0</v>
      </c>
      <c r="BE195" s="240">
        <f>'[6]Daily Roster'!$BE195</f>
        <v>0</v>
      </c>
      <c r="BF195" s="240">
        <f>'[6]Daily Roster'!$BF195</f>
        <v>0</v>
      </c>
      <c r="BG195" s="240">
        <f>'[6]Daily Roster'!$BG195</f>
        <v>0</v>
      </c>
      <c r="BH195" s="240">
        <f>'[6]Daily Roster'!$BH195</f>
        <v>0</v>
      </c>
    </row>
    <row r="196" spans="1:60" s="5" customFormat="1" x14ac:dyDescent="0.3">
      <c r="A196" s="141">
        <v>43738</v>
      </c>
      <c r="B196" s="142" t="s">
        <v>1</v>
      </c>
      <c r="C196" s="143">
        <f>'[6]Daily Roster'!$C196</f>
        <v>0</v>
      </c>
      <c r="D196" s="143" t="e">
        <f>'[6]Daily Roster'!$D196</f>
        <v>#N/A</v>
      </c>
      <c r="E196" s="143" t="str">
        <f>'[6]Daily Roster'!$E196</f>
        <v>L.Jedwab</v>
      </c>
      <c r="F196" s="143" t="e">
        <f>'[6]Daily Roster'!$F196</f>
        <v>#N/A</v>
      </c>
      <c r="G196" s="143">
        <f>'[6]Daily Roster'!$G196</f>
        <v>0</v>
      </c>
      <c r="H196" s="143" t="e">
        <f>'[6]Daily Roster'!$H196</f>
        <v>#N/A</v>
      </c>
      <c r="I196" s="143" t="e">
        <f>'[6]Daily Roster'!$I196</f>
        <v>#N/A</v>
      </c>
      <c r="J196" s="143">
        <f>'[6]Daily Roster'!$J196</f>
        <v>0</v>
      </c>
      <c r="K196" s="143">
        <f>'[6]Daily Roster'!$K196</f>
        <v>0</v>
      </c>
      <c r="L196" s="143" t="e">
        <f>'[6]Daily Roster'!$L196</f>
        <v>#N/A</v>
      </c>
      <c r="M196" s="143">
        <f>'[6]Daily Roster'!$M196</f>
        <v>0</v>
      </c>
      <c r="N196" s="143">
        <f>'[6]Daily Roster'!$N196</f>
        <v>0</v>
      </c>
      <c r="O196" s="143" t="str">
        <f>'[6]Daily Roster'!$O196</f>
        <v>qq</v>
      </c>
      <c r="P196" s="143" t="e">
        <f>'[6]Daily Roster'!$P196</f>
        <v>#N/A</v>
      </c>
      <c r="Q196" s="143" t="str">
        <f>'[6]Daily Roster'!$Q196</f>
        <v>All interns (study leave)</v>
      </c>
      <c r="R196" s="143" t="str">
        <f>'[6]Daily Roster'!$R196</f>
        <v>qq</v>
      </c>
      <c r="S196" s="143" t="str">
        <f>'[6]Daily Roster'!$S196</f>
        <v>qq</v>
      </c>
      <c r="T196" s="143" t="str">
        <f>'[6]Daily Roster'!$T196</f>
        <v>qq</v>
      </c>
      <c r="U196" s="143" t="str">
        <f>'[6]Daily Roster'!$U196</f>
        <v>QQ</v>
      </c>
      <c r="V196" s="143" t="str">
        <f>'[6]Daily Roster'!$V196</f>
        <v>qq</v>
      </c>
      <c r="W196" s="143" t="str">
        <f>'[6]Daily Roster'!$W196</f>
        <v>qq</v>
      </c>
      <c r="X196" s="143" t="str">
        <f>'[6]Daily Roster'!$X196</f>
        <v>qq</v>
      </c>
      <c r="Y196" s="143" t="str">
        <f>'[6]Daily Roster'!$Y196</f>
        <v>qq</v>
      </c>
      <c r="Z196" s="143" t="str">
        <f>'[6]Daily Roster'!$Z196</f>
        <v>qq</v>
      </c>
      <c r="AA196" s="143" t="str">
        <f>'[6]Daily Roster'!$AA196</f>
        <v>qq</v>
      </c>
      <c r="AB196" s="143" t="str">
        <f>'[6]Daily Roster'!$AB196</f>
        <v>qq</v>
      </c>
      <c r="AC196" s="143" t="str">
        <f>'[6]Daily Roster'!$AC196</f>
        <v>qq</v>
      </c>
      <c r="AD196" s="143" t="str">
        <f>'[6]Daily Roster'!$AD196</f>
        <v>qq</v>
      </c>
      <c r="AE196" s="143" t="str">
        <f>'[6]Daily Roster'!$AE196</f>
        <v>qq</v>
      </c>
      <c r="AF196" s="143" t="str">
        <f>'[6]Daily Roster'!$AF196</f>
        <v>qq</v>
      </c>
      <c r="AG196" s="143" t="str">
        <f>'[6]Daily Roster'!$AG196</f>
        <v>qq</v>
      </c>
      <c r="AH196" s="143" t="str">
        <f>'[6]Daily Roster'!$AH196</f>
        <v>qq</v>
      </c>
      <c r="AI196" s="143" t="str">
        <f>'[6]Daily Roster'!$AI196</f>
        <v>qq</v>
      </c>
      <c r="AJ196" s="241" t="str">
        <f>'[6]Daily Roster'!$AJ196</f>
        <v>qq</v>
      </c>
      <c r="AK196" s="241" t="str">
        <f>'[6]Daily Roster'!$AK196</f>
        <v>qq</v>
      </c>
      <c r="AL196" s="241" t="str">
        <f>'[6]Daily Roster'!$AL196</f>
        <v>qq</v>
      </c>
      <c r="AM196" s="240" t="str">
        <f>'[6]Daily Roster'!$AM196</f>
        <v>qq</v>
      </c>
      <c r="AN196" s="240" t="str">
        <f>'[6]Daily Roster'!$AN196</f>
        <v>qq</v>
      </c>
      <c r="AO196" s="240" t="str">
        <f>'[6]Daily Roster'!$AO196</f>
        <v>qq</v>
      </c>
      <c r="AP196" s="240" t="str">
        <f>'[6]Daily Roster'!$AP196</f>
        <v>qq</v>
      </c>
      <c r="AQ196" s="240" t="str">
        <f>'[6]Daily Roster'!$AQ196</f>
        <v>qq</v>
      </c>
      <c r="AR196" s="240" t="str">
        <f>'[6]Daily Roster'!$AR196</f>
        <v>qq</v>
      </c>
      <c r="AS196" s="240" t="str">
        <f>'[6]Daily Roster'!$AS196</f>
        <v>qq</v>
      </c>
      <c r="AT196" s="240" t="str">
        <f>'[6]Daily Roster'!$AT196</f>
        <v>qq</v>
      </c>
      <c r="AU196" s="240" t="str">
        <f>'[6]Daily Roster'!$AU196</f>
        <v>L.Janson</v>
      </c>
      <c r="AV196" s="240" t="str">
        <f>'[6]Daily Roster'!$AV196</f>
        <v>Maria</v>
      </c>
      <c r="AW196" s="240">
        <f>'[6]Daily Roster'!$AW196</f>
        <v>0</v>
      </c>
      <c r="AX196" s="240">
        <f>'[6]Daily Roster'!$AX196</f>
        <v>0</v>
      </c>
      <c r="AY196" s="240">
        <f>'[6]Daily Roster'!$AY196</f>
        <v>0</v>
      </c>
      <c r="AZ196" s="240">
        <f>'[6]Daily Roster'!$AZ196</f>
        <v>0</v>
      </c>
      <c r="BA196" s="240">
        <f>'[6]Daily Roster'!$BA196</f>
        <v>0</v>
      </c>
      <c r="BB196" s="240">
        <f>'[6]Daily Roster'!$BB196</f>
        <v>0</v>
      </c>
      <c r="BC196" s="240">
        <f>'[6]Daily Roster'!$BC196</f>
        <v>0</v>
      </c>
      <c r="BD196" s="240">
        <f>'[6]Daily Roster'!$BD196</f>
        <v>0</v>
      </c>
      <c r="BE196" s="240">
        <f>'[6]Daily Roster'!$BE196</f>
        <v>0</v>
      </c>
      <c r="BF196" s="240">
        <f>'[6]Daily Roster'!$BF196</f>
        <v>0</v>
      </c>
      <c r="BG196" s="240">
        <f>'[6]Daily Roster'!$BG196</f>
        <v>0</v>
      </c>
      <c r="BH196" s="240">
        <f>'[6]Daily Roster'!$BH196</f>
        <v>0</v>
      </c>
    </row>
    <row r="197" spans="1:60" s="5" customFormat="1" x14ac:dyDescent="0.3">
      <c r="A197" s="141">
        <v>43739</v>
      </c>
      <c r="B197" s="142" t="s">
        <v>2</v>
      </c>
      <c r="C197" s="143">
        <f>'[6]Daily Roster'!$C197</f>
        <v>0</v>
      </c>
      <c r="D197" s="143" t="e">
        <f>'[6]Daily Roster'!$D197</f>
        <v>#N/A</v>
      </c>
      <c r="E197" s="143">
        <f>'[6]Daily Roster'!$E197</f>
        <v>0</v>
      </c>
      <c r="F197" s="143" t="e">
        <f>'[6]Daily Roster'!$F197</f>
        <v>#N/A</v>
      </c>
      <c r="G197" s="143">
        <f>'[6]Daily Roster'!$G197</f>
        <v>0</v>
      </c>
      <c r="H197" s="143" t="e">
        <f>'[6]Daily Roster'!$H197</f>
        <v>#N/A</v>
      </c>
      <c r="I197" s="143" t="e">
        <f>'[6]Daily Roster'!$I197</f>
        <v>#N/A</v>
      </c>
      <c r="J197" s="143">
        <f>'[6]Daily Roster'!$J197</f>
        <v>0</v>
      </c>
      <c r="K197" s="143">
        <f>'[6]Daily Roster'!$K197</f>
        <v>0</v>
      </c>
      <c r="L197" s="143" t="e">
        <f>'[6]Daily Roster'!$L197</f>
        <v>#N/A</v>
      </c>
      <c r="M197" s="143">
        <f>'[6]Daily Roster'!$M197</f>
        <v>0</v>
      </c>
      <c r="N197" s="143">
        <f>'[6]Daily Roster'!$N197</f>
        <v>0</v>
      </c>
      <c r="O197" s="143" t="str">
        <f>'[6]Daily Roster'!$O197</f>
        <v>qq</v>
      </c>
      <c r="P197" s="143" t="e">
        <f>'[6]Daily Roster'!$P197</f>
        <v>#N/A</v>
      </c>
      <c r="Q197" s="143" t="str">
        <f>'[6]Daily Roster'!$Q197</f>
        <v>All interns (study leave)</v>
      </c>
      <c r="R197" s="143" t="str">
        <f>'[6]Daily Roster'!$R197</f>
        <v>qq</v>
      </c>
      <c r="S197" s="143" t="str">
        <f>'[6]Daily Roster'!$S197</f>
        <v>qq</v>
      </c>
      <c r="T197" s="143" t="str">
        <f>'[6]Daily Roster'!$T197</f>
        <v>qq</v>
      </c>
      <c r="U197" s="143" t="str">
        <f>'[6]Daily Roster'!$U197</f>
        <v>QQ</v>
      </c>
      <c r="V197" s="143" t="str">
        <f>'[6]Daily Roster'!$V197</f>
        <v>qq</v>
      </c>
      <c r="W197" s="143" t="str">
        <f>'[6]Daily Roster'!$W197</f>
        <v>qq</v>
      </c>
      <c r="X197" s="143" t="str">
        <f>'[6]Daily Roster'!$X197</f>
        <v>qq</v>
      </c>
      <c r="Y197" s="143" t="str">
        <f>'[6]Daily Roster'!$Y197</f>
        <v>qq</v>
      </c>
      <c r="Z197" s="143" t="str">
        <f>'[6]Daily Roster'!$Z197</f>
        <v>qq</v>
      </c>
      <c r="AA197" s="143" t="str">
        <f>'[6]Daily Roster'!$AA197</f>
        <v>qq</v>
      </c>
      <c r="AB197" s="143" t="str">
        <f>'[6]Daily Roster'!$AB197</f>
        <v>qq</v>
      </c>
      <c r="AC197" s="143" t="str">
        <f>'[6]Daily Roster'!$AC197</f>
        <v>qq</v>
      </c>
      <c r="AD197" s="143" t="str">
        <f>'[6]Daily Roster'!$AD197</f>
        <v>qq</v>
      </c>
      <c r="AE197" s="143" t="str">
        <f>'[6]Daily Roster'!$AE197</f>
        <v>qq</v>
      </c>
      <c r="AF197" s="143" t="str">
        <f>'[6]Daily Roster'!$AF197</f>
        <v>qq</v>
      </c>
      <c r="AG197" s="143" t="str">
        <f>'[6]Daily Roster'!$AG197</f>
        <v>qq</v>
      </c>
      <c r="AH197" s="143" t="str">
        <f>'[6]Daily Roster'!$AH197</f>
        <v>qq</v>
      </c>
      <c r="AI197" s="143" t="str">
        <f>'[6]Daily Roster'!$AI197</f>
        <v>qq</v>
      </c>
      <c r="AJ197" s="241" t="str">
        <f>'[6]Daily Roster'!$AJ197</f>
        <v>qq</v>
      </c>
      <c r="AK197" s="241" t="str">
        <f>'[6]Daily Roster'!$AK197</f>
        <v>qq</v>
      </c>
      <c r="AL197" s="241" t="str">
        <f>'[6]Daily Roster'!$AL197</f>
        <v>qq</v>
      </c>
      <c r="AM197" s="240" t="str">
        <f>'[6]Daily Roster'!$AM197</f>
        <v>qq</v>
      </c>
      <c r="AN197" s="240" t="str">
        <f>'[6]Daily Roster'!$AN197</f>
        <v>qq</v>
      </c>
      <c r="AO197" s="240" t="str">
        <f>'[6]Daily Roster'!$AO197</f>
        <v>qq</v>
      </c>
      <c r="AP197" s="240" t="str">
        <f>'[6]Daily Roster'!$AP197</f>
        <v>qq</v>
      </c>
      <c r="AQ197" s="240" t="str">
        <f>'[6]Daily Roster'!$AQ197</f>
        <v>qq</v>
      </c>
      <c r="AR197" s="240" t="str">
        <f>'[6]Daily Roster'!$AR197</f>
        <v>qq</v>
      </c>
      <c r="AS197" s="240" t="str">
        <f>'[6]Daily Roster'!$AS197</f>
        <v>qq</v>
      </c>
      <c r="AT197" s="240" t="str">
        <f>'[6]Daily Roster'!$AT197</f>
        <v>qq</v>
      </c>
      <c r="AU197" s="240" t="str">
        <f>'[6]Daily Roster'!$AU197</f>
        <v>Maria</v>
      </c>
      <c r="AV197" s="240">
        <f>'[6]Daily Roster'!$AV197</f>
        <v>0</v>
      </c>
      <c r="AW197" s="240">
        <f>'[6]Daily Roster'!$AW197</f>
        <v>0</v>
      </c>
      <c r="AX197" s="240">
        <f>'[6]Daily Roster'!$AX197</f>
        <v>0</v>
      </c>
      <c r="AY197" s="240">
        <f>'[6]Daily Roster'!$AY197</f>
        <v>0</v>
      </c>
      <c r="AZ197" s="240">
        <f>'[6]Daily Roster'!$AZ197</f>
        <v>0</v>
      </c>
      <c r="BA197" s="240">
        <f>'[6]Daily Roster'!$BA197</f>
        <v>0</v>
      </c>
      <c r="BB197" s="240">
        <f>'[6]Daily Roster'!$BB197</f>
        <v>0</v>
      </c>
      <c r="BC197" s="240">
        <f>'[6]Daily Roster'!$BC197</f>
        <v>0</v>
      </c>
      <c r="BD197" s="240">
        <f>'[6]Daily Roster'!$BD197</f>
        <v>0</v>
      </c>
      <c r="BE197" s="240">
        <f>'[6]Daily Roster'!$BE197</f>
        <v>0</v>
      </c>
      <c r="BF197" s="240">
        <f>'[6]Daily Roster'!$BF197</f>
        <v>0</v>
      </c>
      <c r="BG197" s="240">
        <f>'[6]Daily Roster'!$BG197</f>
        <v>0</v>
      </c>
      <c r="BH197" s="240">
        <f>'[6]Daily Roster'!$BH197</f>
        <v>0</v>
      </c>
    </row>
    <row r="198" spans="1:60" s="5" customFormat="1" x14ac:dyDescent="0.3">
      <c r="A198" s="141">
        <v>43740</v>
      </c>
      <c r="B198" s="142" t="s">
        <v>3</v>
      </c>
      <c r="C198" s="143">
        <f>'[6]Daily Roster'!$C198</f>
        <v>0</v>
      </c>
      <c r="D198" s="143" t="e">
        <f>'[6]Daily Roster'!$D198</f>
        <v>#N/A</v>
      </c>
      <c r="E198" s="143">
        <f>'[6]Daily Roster'!$E198</f>
        <v>0</v>
      </c>
      <c r="F198" s="143" t="e">
        <f>'[6]Daily Roster'!$F198</f>
        <v>#N/A</v>
      </c>
      <c r="G198" s="143">
        <f>'[6]Daily Roster'!$G198</f>
        <v>0</v>
      </c>
      <c r="H198" s="143" t="e">
        <f>'[6]Daily Roster'!$H198</f>
        <v>#N/A</v>
      </c>
      <c r="I198" s="143" t="e">
        <f>'[6]Daily Roster'!$I198</f>
        <v>#N/A</v>
      </c>
      <c r="J198" s="143">
        <f>'[6]Daily Roster'!$J198</f>
        <v>0</v>
      </c>
      <c r="K198" s="143">
        <f>'[6]Daily Roster'!$K198</f>
        <v>0</v>
      </c>
      <c r="L198" s="143" t="e">
        <f>'[6]Daily Roster'!$L198</f>
        <v>#N/A</v>
      </c>
      <c r="M198" s="143">
        <f>'[6]Daily Roster'!$M198</f>
        <v>0</v>
      </c>
      <c r="N198" s="143">
        <f>'[6]Daily Roster'!$N198</f>
        <v>0</v>
      </c>
      <c r="O198" s="143" t="str">
        <f>'[6]Daily Roster'!$O198</f>
        <v>qq</v>
      </c>
      <c r="P198" s="143" t="e">
        <f>'[6]Daily Roster'!$P198</f>
        <v>#N/A</v>
      </c>
      <c r="Q198" s="143" t="str">
        <f>'[6]Daily Roster'!$Q198</f>
        <v>Ana</v>
      </c>
      <c r="R198" s="143" t="str">
        <f>'[6]Daily Roster'!$R198</f>
        <v>qq</v>
      </c>
      <c r="S198" s="143" t="str">
        <f>'[6]Daily Roster'!$S198</f>
        <v>Nha</v>
      </c>
      <c r="T198" s="143" t="str">
        <f>'[6]Daily Roster'!$T198</f>
        <v>Lauren</v>
      </c>
      <c r="U198" s="143" t="str">
        <f>'[6]Daily Roster'!$U198</f>
        <v>Tinh</v>
      </c>
      <c r="V198" s="143" t="str">
        <f>'[6]Daily Roster'!$V198</f>
        <v>Roshny</v>
      </c>
      <c r="W198" s="143" t="str">
        <f>'[6]Daily Roster'!$W198</f>
        <v>V.Le</v>
      </c>
      <c r="X198" s="143" t="str">
        <f>'[6]Daily Roster'!$X198</f>
        <v>Thao</v>
      </c>
      <c r="Y198" s="143" t="str">
        <f>'[6]Daily Roster'!$Y198</f>
        <v>qq</v>
      </c>
      <c r="Z198" s="143" t="str">
        <f>'[6]Daily Roster'!$Z198</f>
        <v>qq</v>
      </c>
      <c r="AA198" s="143" t="str">
        <f>'[6]Daily Roster'!$AA198</f>
        <v>qq</v>
      </c>
      <c r="AB198" s="143" t="str">
        <f>'[6]Daily Roster'!$AB198</f>
        <v>qq</v>
      </c>
      <c r="AC198" s="143" t="str">
        <f>'[6]Daily Roster'!$AC198</f>
        <v>qq</v>
      </c>
      <c r="AD198" s="143" t="str">
        <f>'[6]Daily Roster'!$AD198</f>
        <v>qq</v>
      </c>
      <c r="AE198" s="143" t="str">
        <f>'[6]Daily Roster'!$AE198</f>
        <v>qq</v>
      </c>
      <c r="AF198" s="143" t="str">
        <f>'[6]Daily Roster'!$AF198</f>
        <v>qq</v>
      </c>
      <c r="AG198" s="143" t="str">
        <f>'[6]Daily Roster'!$AG198</f>
        <v>qq</v>
      </c>
      <c r="AH198" s="143" t="str">
        <f>'[6]Daily Roster'!$AH198</f>
        <v>qq</v>
      </c>
      <c r="AI198" s="143" t="str">
        <f>'[6]Daily Roster'!$AI198</f>
        <v>qq</v>
      </c>
      <c r="AJ198" s="241" t="str">
        <f>'[6]Daily Roster'!$AJ198</f>
        <v>qq</v>
      </c>
      <c r="AK198" s="241" t="str">
        <f>'[6]Daily Roster'!$AK198</f>
        <v>qq</v>
      </c>
      <c r="AL198" s="241" t="str">
        <f>'[6]Daily Roster'!$AL198</f>
        <v>qq</v>
      </c>
      <c r="AM198" s="240" t="str">
        <f>'[6]Daily Roster'!$AM198</f>
        <v>qq</v>
      </c>
      <c r="AN198" s="240" t="str">
        <f>'[6]Daily Roster'!$AN198</f>
        <v>qq</v>
      </c>
      <c r="AO198" s="240" t="str">
        <f>'[6]Daily Roster'!$AO198</f>
        <v>qq</v>
      </c>
      <c r="AP198" s="240" t="str">
        <f>'[6]Daily Roster'!$AP198</f>
        <v>qq</v>
      </c>
      <c r="AQ198" s="240" t="str">
        <f>'[6]Daily Roster'!$AQ198</f>
        <v>qq</v>
      </c>
      <c r="AR198" s="240" t="str">
        <f>'[6]Daily Roster'!$AR198</f>
        <v>qq</v>
      </c>
      <c r="AS198" s="240" t="str">
        <f>'[6]Daily Roster'!$AS198</f>
        <v>qq</v>
      </c>
      <c r="AT198" s="240" t="str">
        <f>'[6]Daily Roster'!$AT198</f>
        <v>qq</v>
      </c>
      <c r="AU198" s="240">
        <f>'[6]Daily Roster'!$AU198</f>
        <v>0</v>
      </c>
      <c r="AV198" s="240">
        <f>'[6]Daily Roster'!$AV198</f>
        <v>0</v>
      </c>
      <c r="AW198" s="240">
        <f>'[6]Daily Roster'!$AW198</f>
        <v>0</v>
      </c>
      <c r="AX198" s="240">
        <f>'[6]Daily Roster'!$AX198</f>
        <v>0</v>
      </c>
      <c r="AY198" s="240">
        <f>'[6]Daily Roster'!$AY198</f>
        <v>0</v>
      </c>
      <c r="AZ198" s="240">
        <f>'[6]Daily Roster'!$AZ198</f>
        <v>0</v>
      </c>
      <c r="BA198" s="240">
        <f>'[6]Daily Roster'!$BA198</f>
        <v>0</v>
      </c>
      <c r="BB198" s="240">
        <f>'[6]Daily Roster'!$BB198</f>
        <v>0</v>
      </c>
      <c r="BC198" s="240">
        <f>'[6]Daily Roster'!$BC198</f>
        <v>0</v>
      </c>
      <c r="BD198" s="240">
        <f>'[6]Daily Roster'!$BD198</f>
        <v>0</v>
      </c>
      <c r="BE198" s="240">
        <f>'[6]Daily Roster'!$BE198</f>
        <v>0</v>
      </c>
      <c r="BF198" s="240">
        <f>'[6]Daily Roster'!$BF198</f>
        <v>0</v>
      </c>
      <c r="BG198" s="240">
        <f>'[6]Daily Roster'!$BG198</f>
        <v>0</v>
      </c>
      <c r="BH198" s="240">
        <f>'[6]Daily Roster'!$BH198</f>
        <v>0</v>
      </c>
    </row>
    <row r="199" spans="1:60" s="5" customFormat="1" x14ac:dyDescent="0.3">
      <c r="A199" s="141">
        <v>43741</v>
      </c>
      <c r="B199" s="142" t="s">
        <v>4</v>
      </c>
      <c r="C199" s="143">
        <f>'[6]Daily Roster'!$C199</f>
        <v>0</v>
      </c>
      <c r="D199" s="143" t="e">
        <f>'[6]Daily Roster'!$D199</f>
        <v>#N/A</v>
      </c>
      <c r="E199" s="143">
        <f>'[6]Daily Roster'!$E199</f>
        <v>0</v>
      </c>
      <c r="F199" s="143" t="e">
        <f>'[6]Daily Roster'!$F199</f>
        <v>#N/A</v>
      </c>
      <c r="G199" s="143">
        <f>'[6]Daily Roster'!$G199</f>
        <v>0</v>
      </c>
      <c r="H199" s="143" t="e">
        <f>'[6]Daily Roster'!$H199</f>
        <v>#N/A</v>
      </c>
      <c r="I199" s="143" t="e">
        <f>'[6]Daily Roster'!$I199</f>
        <v>#N/A</v>
      </c>
      <c r="J199" s="143">
        <f>'[6]Daily Roster'!$J199</f>
        <v>0</v>
      </c>
      <c r="K199" s="143">
        <f>'[6]Daily Roster'!$K199</f>
        <v>0</v>
      </c>
      <c r="L199" s="143" t="e">
        <f>'[6]Daily Roster'!$L199</f>
        <v>#N/A</v>
      </c>
      <c r="M199" s="143">
        <f>'[6]Daily Roster'!$M199</f>
        <v>0</v>
      </c>
      <c r="N199" s="143">
        <f>'[6]Daily Roster'!$N199</f>
        <v>0</v>
      </c>
      <c r="O199" s="143">
        <f>'[6]Daily Roster'!$O199</f>
        <v>0</v>
      </c>
      <c r="P199" s="143" t="e">
        <f>'[6]Daily Roster'!$P199</f>
        <v>#N/A</v>
      </c>
      <c r="Q199" s="143" t="str">
        <f>'[6]Daily Roster'!$Q199</f>
        <v>qq</v>
      </c>
      <c r="R199" s="143" t="str">
        <f>'[6]Daily Roster'!$R199</f>
        <v>qq</v>
      </c>
      <c r="S199" s="143" t="str">
        <f>'[6]Daily Roster'!$S199</f>
        <v>qq</v>
      </c>
      <c r="T199" s="143" t="str">
        <f>'[6]Daily Roster'!$T199</f>
        <v>qq</v>
      </c>
      <c r="U199" s="143" t="str">
        <f>'[6]Daily Roster'!$U199</f>
        <v>QQ</v>
      </c>
      <c r="V199" s="143" t="str">
        <f>'[6]Daily Roster'!$V199</f>
        <v>qq</v>
      </c>
      <c r="W199" s="143" t="str">
        <f>'[6]Daily Roster'!$W199</f>
        <v>qq</v>
      </c>
      <c r="X199" s="143" t="str">
        <f>'[6]Daily Roster'!$X199</f>
        <v>qq</v>
      </c>
      <c r="Y199" s="143" t="str">
        <f>'[6]Daily Roster'!$Y199</f>
        <v>qq</v>
      </c>
      <c r="Z199" s="143" t="str">
        <f>'[6]Daily Roster'!$Z199</f>
        <v>qq</v>
      </c>
      <c r="AA199" s="143" t="str">
        <f>'[6]Daily Roster'!$AA199</f>
        <v>qq</v>
      </c>
      <c r="AB199" s="143" t="str">
        <f>'[6]Daily Roster'!$AB199</f>
        <v>qq</v>
      </c>
      <c r="AC199" s="143" t="str">
        <f>'[6]Daily Roster'!$AC199</f>
        <v>qq</v>
      </c>
      <c r="AD199" s="143" t="str">
        <f>'[6]Daily Roster'!$AD199</f>
        <v>qq</v>
      </c>
      <c r="AE199" s="143" t="str">
        <f>'[6]Daily Roster'!$AE199</f>
        <v>qq</v>
      </c>
      <c r="AF199" s="143" t="str">
        <f>'[6]Daily Roster'!$AF199</f>
        <v>qq</v>
      </c>
      <c r="AG199" s="143" t="str">
        <f>'[6]Daily Roster'!$AG199</f>
        <v>qq</v>
      </c>
      <c r="AH199" s="143" t="str">
        <f>'[6]Daily Roster'!$AH199</f>
        <v>qq</v>
      </c>
      <c r="AI199" s="143" t="str">
        <f>'[6]Daily Roster'!$AI199</f>
        <v>qq</v>
      </c>
      <c r="AJ199" s="241" t="str">
        <f>'[6]Daily Roster'!$AJ199</f>
        <v>qq</v>
      </c>
      <c r="AK199" s="241" t="str">
        <f>'[6]Daily Roster'!$AK199</f>
        <v>qq</v>
      </c>
      <c r="AL199" s="241" t="str">
        <f>'[6]Daily Roster'!$AL199</f>
        <v>qq</v>
      </c>
      <c r="AM199" s="240" t="str">
        <f>'[6]Daily Roster'!$AM199</f>
        <v>qq</v>
      </c>
      <c r="AN199" s="240" t="str">
        <f>'[6]Daily Roster'!$AN199</f>
        <v>qq</v>
      </c>
      <c r="AO199" s="240" t="str">
        <f>'[6]Daily Roster'!$AO199</f>
        <v>qq</v>
      </c>
      <c r="AP199" s="240" t="str">
        <f>'[6]Daily Roster'!$AP199</f>
        <v>qq</v>
      </c>
      <c r="AQ199" s="240" t="str">
        <f>'[6]Daily Roster'!$AQ199</f>
        <v>qq</v>
      </c>
      <c r="AR199" s="240" t="str">
        <f>'[6]Daily Roster'!$AR199</f>
        <v>qq</v>
      </c>
      <c r="AS199" s="240" t="str">
        <f>'[6]Daily Roster'!$AS199</f>
        <v>qq</v>
      </c>
      <c r="AT199" s="240" t="str">
        <f>'[6]Daily Roster'!$AT199</f>
        <v>qq</v>
      </c>
      <c r="AU199" s="240" t="str">
        <f>'[6]Daily Roster'!$AU199</f>
        <v>L.Janson</v>
      </c>
      <c r="AV199" s="240">
        <f>'[6]Daily Roster'!$AV199</f>
        <v>0</v>
      </c>
      <c r="AW199" s="240">
        <f>'[6]Daily Roster'!$AW199</f>
        <v>0</v>
      </c>
      <c r="AX199" s="240">
        <f>'[6]Daily Roster'!$AX199</f>
        <v>0</v>
      </c>
      <c r="AY199" s="240">
        <f>'[6]Daily Roster'!$AY199</f>
        <v>0</v>
      </c>
      <c r="AZ199" s="240">
        <f>'[6]Daily Roster'!$AZ199</f>
        <v>0</v>
      </c>
      <c r="BA199" s="240">
        <f>'[6]Daily Roster'!$BA199</f>
        <v>0</v>
      </c>
      <c r="BB199" s="240">
        <f>'[6]Daily Roster'!$BB199</f>
        <v>0</v>
      </c>
      <c r="BC199" s="240">
        <f>'[6]Daily Roster'!$BC199</f>
        <v>0</v>
      </c>
      <c r="BD199" s="240">
        <f>'[6]Daily Roster'!$BD199</f>
        <v>0</v>
      </c>
      <c r="BE199" s="240">
        <f>'[6]Daily Roster'!$BE199</f>
        <v>0</v>
      </c>
      <c r="BF199" s="240">
        <f>'[6]Daily Roster'!$BF199</f>
        <v>0</v>
      </c>
      <c r="BG199" s="240">
        <f>'[6]Daily Roster'!$BG199</f>
        <v>0</v>
      </c>
      <c r="BH199" s="240">
        <f>'[6]Daily Roster'!$BH199</f>
        <v>0</v>
      </c>
    </row>
    <row r="200" spans="1:60" s="5" customFormat="1" x14ac:dyDescent="0.3">
      <c r="A200" s="141">
        <v>43742</v>
      </c>
      <c r="B200" s="142" t="s">
        <v>5</v>
      </c>
      <c r="C200" s="143">
        <f>'[6]Daily Roster'!$C200</f>
        <v>0</v>
      </c>
      <c r="D200" s="143" t="e">
        <f>'[6]Daily Roster'!$D200</f>
        <v>#N/A</v>
      </c>
      <c r="E200" s="143">
        <f>'[6]Daily Roster'!$E200</f>
        <v>0</v>
      </c>
      <c r="F200" s="143" t="e">
        <f>'[6]Daily Roster'!$F200</f>
        <v>#N/A</v>
      </c>
      <c r="G200" s="143">
        <f>'[6]Daily Roster'!$G200</f>
        <v>0</v>
      </c>
      <c r="H200" s="143" t="e">
        <f>'[6]Daily Roster'!$H200</f>
        <v>#N/A</v>
      </c>
      <c r="I200" s="143" t="e">
        <f>'[6]Daily Roster'!$I200</f>
        <v>#N/A</v>
      </c>
      <c r="J200" s="143">
        <f>'[6]Daily Roster'!$J200</f>
        <v>0</v>
      </c>
      <c r="K200" s="143">
        <f>'[6]Daily Roster'!$K200</f>
        <v>0</v>
      </c>
      <c r="L200" s="143" t="e">
        <f>'[6]Daily Roster'!$L200</f>
        <v>#N/A</v>
      </c>
      <c r="M200" s="143">
        <f>'[6]Daily Roster'!$M200</f>
        <v>0</v>
      </c>
      <c r="N200" s="143">
        <f>'[6]Daily Roster'!$N200</f>
        <v>0</v>
      </c>
      <c r="O200" s="143">
        <f>'[6]Daily Roster'!$O200</f>
        <v>0</v>
      </c>
      <c r="P200" s="143" t="e">
        <f>'[6]Daily Roster'!$P200</f>
        <v>#N/A</v>
      </c>
      <c r="Q200" s="143" t="str">
        <f>'[6]Daily Roster'!$Q200</f>
        <v>Lauren</v>
      </c>
      <c r="R200" s="143" t="str">
        <f>'[6]Daily Roster'!$R200</f>
        <v>Nha</v>
      </c>
      <c r="S200" s="143" t="str">
        <f>'[6]Daily Roster'!$S200</f>
        <v>qq</v>
      </c>
      <c r="T200" s="143" t="str">
        <f>'[6]Daily Roster'!$T200</f>
        <v>qq</v>
      </c>
      <c r="U200" s="143" t="str">
        <f>'[6]Daily Roster'!$U200</f>
        <v>QQ</v>
      </c>
      <c r="V200" s="143" t="str">
        <f>'[6]Daily Roster'!$V200</f>
        <v>qq</v>
      </c>
      <c r="W200" s="143" t="str">
        <f>'[6]Daily Roster'!$W200</f>
        <v>qq</v>
      </c>
      <c r="X200" s="143" t="str">
        <f>'[6]Daily Roster'!$X200</f>
        <v>qq</v>
      </c>
      <c r="Y200" s="143" t="str">
        <f>'[6]Daily Roster'!$Y200</f>
        <v>qq</v>
      </c>
      <c r="Z200" s="143" t="str">
        <f>'[6]Daily Roster'!$Z200</f>
        <v>qq</v>
      </c>
      <c r="AA200" s="143" t="str">
        <f>'[6]Daily Roster'!$AA200</f>
        <v>qq</v>
      </c>
      <c r="AB200" s="143" t="str">
        <f>'[6]Daily Roster'!$AB200</f>
        <v>qq</v>
      </c>
      <c r="AC200" s="143" t="str">
        <f>'[6]Daily Roster'!$AC200</f>
        <v>qq</v>
      </c>
      <c r="AD200" s="143" t="str">
        <f>'[6]Daily Roster'!$AD200</f>
        <v>qq</v>
      </c>
      <c r="AE200" s="143" t="str">
        <f>'[6]Daily Roster'!$AE200</f>
        <v>qq</v>
      </c>
      <c r="AF200" s="143" t="str">
        <f>'[6]Daily Roster'!$AF200</f>
        <v>qq</v>
      </c>
      <c r="AG200" s="143" t="str">
        <f>'[6]Daily Roster'!$AG200</f>
        <v>qq</v>
      </c>
      <c r="AH200" s="143" t="str">
        <f>'[6]Daily Roster'!$AH200</f>
        <v>qq</v>
      </c>
      <c r="AI200" s="143" t="str">
        <f>'[6]Daily Roster'!$AI200</f>
        <v>qq</v>
      </c>
      <c r="AJ200" s="241" t="str">
        <f>'[6]Daily Roster'!$AJ200</f>
        <v>qq</v>
      </c>
      <c r="AK200" s="241" t="str">
        <f>'[6]Daily Roster'!$AK200</f>
        <v>qq</v>
      </c>
      <c r="AL200" s="241" t="str">
        <f>'[6]Daily Roster'!$AL200</f>
        <v>qq</v>
      </c>
      <c r="AM200" s="240" t="str">
        <f>'[6]Daily Roster'!$AM200</f>
        <v>qq</v>
      </c>
      <c r="AN200" s="240" t="str">
        <f>'[6]Daily Roster'!$AN200</f>
        <v>qq</v>
      </c>
      <c r="AO200" s="240" t="str">
        <f>'[6]Daily Roster'!$AO200</f>
        <v>qq</v>
      </c>
      <c r="AP200" s="240" t="str">
        <f>'[6]Daily Roster'!$AP200</f>
        <v>qq</v>
      </c>
      <c r="AQ200" s="240" t="str">
        <f>'[6]Daily Roster'!$AQ200</f>
        <v>qq</v>
      </c>
      <c r="AR200" s="240" t="str">
        <f>'[6]Daily Roster'!$AR200</f>
        <v>qq</v>
      </c>
      <c r="AS200" s="240" t="str">
        <f>'[6]Daily Roster'!$AS200</f>
        <v>qq</v>
      </c>
      <c r="AT200" s="240" t="str">
        <f>'[6]Daily Roster'!$AT200</f>
        <v>qq</v>
      </c>
      <c r="AU200" s="240" t="str">
        <f>'[6]Daily Roster'!$AU200</f>
        <v>Maria</v>
      </c>
      <c r="AV200" s="240">
        <f>'[6]Daily Roster'!$AV200</f>
        <v>0</v>
      </c>
      <c r="AW200" s="240">
        <f>'[6]Daily Roster'!$AW200</f>
        <v>0</v>
      </c>
      <c r="AX200" s="240">
        <f>'[6]Daily Roster'!$AX200</f>
        <v>0</v>
      </c>
      <c r="AY200" s="240">
        <f>'[6]Daily Roster'!$AY200</f>
        <v>0</v>
      </c>
      <c r="AZ200" s="240">
        <f>'[6]Daily Roster'!$AZ200</f>
        <v>0</v>
      </c>
      <c r="BA200" s="240">
        <f>'[6]Daily Roster'!$BA200</f>
        <v>0</v>
      </c>
      <c r="BB200" s="240">
        <f>'[6]Daily Roster'!$BB200</f>
        <v>0</v>
      </c>
      <c r="BC200" s="240">
        <f>'[6]Daily Roster'!$BC200</f>
        <v>0</v>
      </c>
      <c r="BD200" s="240">
        <f>'[6]Daily Roster'!$BD200</f>
        <v>0</v>
      </c>
      <c r="BE200" s="240">
        <f>'[6]Daily Roster'!$BE200</f>
        <v>0</v>
      </c>
      <c r="BF200" s="240">
        <f>'[6]Daily Roster'!$BF200</f>
        <v>0</v>
      </c>
      <c r="BG200" s="240">
        <f>'[6]Daily Roster'!$BG200</f>
        <v>0</v>
      </c>
      <c r="BH200" s="240">
        <f>'[6]Daily Roster'!$BH200</f>
        <v>0</v>
      </c>
    </row>
    <row r="201" spans="1:60" s="5" customFormat="1" x14ac:dyDescent="0.3">
      <c r="A201" s="141">
        <v>43745</v>
      </c>
      <c r="B201" s="142" t="s">
        <v>1</v>
      </c>
      <c r="C201" s="143">
        <f>'[6]Daily Roster'!$C201</f>
        <v>0</v>
      </c>
      <c r="D201" s="143" t="e">
        <f>'[6]Daily Roster'!$D201</f>
        <v>#N/A</v>
      </c>
      <c r="E201" s="143">
        <f>'[6]Daily Roster'!$E201</f>
        <v>0</v>
      </c>
      <c r="F201" s="143" t="e">
        <f>'[6]Daily Roster'!$F201</f>
        <v>#N/A</v>
      </c>
      <c r="G201" s="143">
        <f>'[6]Daily Roster'!$G201</f>
        <v>0</v>
      </c>
      <c r="H201" s="143" t="e">
        <f>'[6]Daily Roster'!$H201</f>
        <v>#N/A</v>
      </c>
      <c r="I201" s="143" t="e">
        <f>'[6]Daily Roster'!$I201</f>
        <v>#N/A</v>
      </c>
      <c r="J201" s="143">
        <f>'[6]Daily Roster'!$J201</f>
        <v>0</v>
      </c>
      <c r="K201" s="143">
        <f>'[6]Daily Roster'!$K201</f>
        <v>0</v>
      </c>
      <c r="L201" s="143" t="e">
        <f>'[6]Daily Roster'!$L201</f>
        <v>#N/A</v>
      </c>
      <c r="M201" s="143">
        <f>'[6]Daily Roster'!$M201</f>
        <v>0</v>
      </c>
      <c r="N201" s="143">
        <f>'[6]Daily Roster'!$N201</f>
        <v>0</v>
      </c>
      <c r="O201" s="143" t="str">
        <f>'[6]Daily Roster'!$O201</f>
        <v>qq</v>
      </c>
      <c r="P201" s="143" t="e">
        <f>'[6]Daily Roster'!$P201</f>
        <v>#N/A</v>
      </c>
      <c r="Q201" s="143" t="str">
        <f>'[6]Daily Roster'!$Q201</f>
        <v>Jesslyn</v>
      </c>
      <c r="R201" s="143" t="str">
        <f>'[6]Daily Roster'!$R201</f>
        <v>qq</v>
      </c>
      <c r="S201" s="143" t="str">
        <f>'[6]Daily Roster'!$S201</f>
        <v>qq</v>
      </c>
      <c r="T201" s="143" t="str">
        <f>'[6]Daily Roster'!$T201</f>
        <v>qq</v>
      </c>
      <c r="U201" s="143" t="str">
        <f>'[6]Daily Roster'!$U201</f>
        <v>QQ</v>
      </c>
      <c r="V201" s="143" t="str">
        <f>'[6]Daily Roster'!$V201</f>
        <v>qq</v>
      </c>
      <c r="W201" s="143" t="str">
        <f>'[6]Daily Roster'!$W201</f>
        <v>qq</v>
      </c>
      <c r="X201" s="143" t="str">
        <f>'[6]Daily Roster'!$X201</f>
        <v>qq</v>
      </c>
      <c r="Y201" s="143" t="str">
        <f>'[6]Daily Roster'!$Y201</f>
        <v>qq</v>
      </c>
      <c r="Z201" s="143" t="str">
        <f>'[6]Daily Roster'!$Z201</f>
        <v>qq</v>
      </c>
      <c r="AA201" s="143" t="str">
        <f>'[6]Daily Roster'!$AA201</f>
        <v>qq</v>
      </c>
      <c r="AB201" s="143" t="str">
        <f>'[6]Daily Roster'!$AB201</f>
        <v>qq</v>
      </c>
      <c r="AC201" s="143" t="str">
        <f>'[6]Daily Roster'!$AC201</f>
        <v>qq</v>
      </c>
      <c r="AD201" s="143" t="str">
        <f>'[6]Daily Roster'!$AD201</f>
        <v>qq</v>
      </c>
      <c r="AE201" s="143" t="str">
        <f>'[6]Daily Roster'!$AE201</f>
        <v>qq</v>
      </c>
      <c r="AF201" s="143" t="str">
        <f>'[6]Daily Roster'!$AF201</f>
        <v>qq</v>
      </c>
      <c r="AG201" s="143" t="str">
        <f>'[6]Daily Roster'!$AG201</f>
        <v>qq</v>
      </c>
      <c r="AH201" s="143" t="str">
        <f>'[6]Daily Roster'!$AH201</f>
        <v>qq</v>
      </c>
      <c r="AI201" s="143" t="str">
        <f>'[6]Daily Roster'!$AI201</f>
        <v>qq</v>
      </c>
      <c r="AJ201" s="241" t="str">
        <f>'[6]Daily Roster'!$AJ201</f>
        <v>qq</v>
      </c>
      <c r="AK201" s="241" t="str">
        <f>'[6]Daily Roster'!$AK201</f>
        <v>qq</v>
      </c>
      <c r="AL201" s="241" t="str">
        <f>'[6]Daily Roster'!$AL201</f>
        <v>qq</v>
      </c>
      <c r="AM201" s="240" t="str">
        <f>'[6]Daily Roster'!$AM201</f>
        <v>qq</v>
      </c>
      <c r="AN201" s="240" t="str">
        <f>'[6]Daily Roster'!$AN201</f>
        <v>qq</v>
      </c>
      <c r="AO201" s="240" t="str">
        <f>'[6]Daily Roster'!$AO201</f>
        <v>qq</v>
      </c>
      <c r="AP201" s="240" t="str">
        <f>'[6]Daily Roster'!$AP201</f>
        <v>qq</v>
      </c>
      <c r="AQ201" s="240" t="str">
        <f>'[6]Daily Roster'!$AQ201</f>
        <v>qq</v>
      </c>
      <c r="AR201" s="240" t="str">
        <f>'[6]Daily Roster'!$AR201</f>
        <v>qq</v>
      </c>
      <c r="AS201" s="240" t="str">
        <f>'[6]Daily Roster'!$AS201</f>
        <v>qq</v>
      </c>
      <c r="AT201" s="240" t="str">
        <f>'[6]Daily Roster'!$AT201</f>
        <v>qq</v>
      </c>
      <c r="AU201" s="240" t="str">
        <f>'[6]Daily Roster'!$AU201</f>
        <v>Bernadette</v>
      </c>
      <c r="AV201" s="240" t="str">
        <f>'[6]Daily Roster'!$AV201</f>
        <v>Maria</v>
      </c>
      <c r="AW201" s="240">
        <f>'[6]Daily Roster'!$AW201</f>
        <v>0</v>
      </c>
      <c r="AX201" s="240">
        <f>'[6]Daily Roster'!$AX201</f>
        <v>0</v>
      </c>
      <c r="AY201" s="240">
        <f>'[6]Daily Roster'!$AY201</f>
        <v>0</v>
      </c>
      <c r="AZ201" s="240">
        <f>'[6]Daily Roster'!$AZ201</f>
        <v>0</v>
      </c>
      <c r="BA201" s="240">
        <f>'[6]Daily Roster'!$BA201</f>
        <v>0</v>
      </c>
      <c r="BB201" s="240">
        <f>'[6]Daily Roster'!$BB201</f>
        <v>0</v>
      </c>
      <c r="BC201" s="240">
        <f>'[6]Daily Roster'!$BC201</f>
        <v>0</v>
      </c>
      <c r="BD201" s="240">
        <f>'[6]Daily Roster'!$BD201</f>
        <v>0</v>
      </c>
      <c r="BE201" s="240">
        <f>'[6]Daily Roster'!$BE201</f>
        <v>0</v>
      </c>
      <c r="BF201" s="240">
        <f>'[6]Daily Roster'!$BF201</f>
        <v>0</v>
      </c>
      <c r="BG201" s="240">
        <f>'[6]Daily Roster'!$BG201</f>
        <v>0</v>
      </c>
      <c r="BH201" s="240">
        <f>'[6]Daily Roster'!$BH201</f>
        <v>0</v>
      </c>
    </row>
    <row r="202" spans="1:60" s="5" customFormat="1" x14ac:dyDescent="0.3">
      <c r="A202" s="141">
        <v>43746</v>
      </c>
      <c r="B202" s="142" t="s">
        <v>2</v>
      </c>
      <c r="C202" s="143">
        <f>'[6]Daily Roster'!$C202</f>
        <v>0</v>
      </c>
      <c r="D202" s="143" t="e">
        <f>'[6]Daily Roster'!$D202</f>
        <v>#N/A</v>
      </c>
      <c r="E202" s="143">
        <f>'[6]Daily Roster'!$E202</f>
        <v>0</v>
      </c>
      <c r="F202" s="143" t="e">
        <f>'[6]Daily Roster'!$F202</f>
        <v>#N/A</v>
      </c>
      <c r="G202" s="143">
        <f>'[6]Daily Roster'!$G202</f>
        <v>0</v>
      </c>
      <c r="H202" s="143" t="e">
        <f>'[6]Daily Roster'!$H202</f>
        <v>#N/A</v>
      </c>
      <c r="I202" s="143" t="e">
        <f>'[6]Daily Roster'!$I202</f>
        <v>#N/A</v>
      </c>
      <c r="J202" s="143">
        <f>'[6]Daily Roster'!$J202</f>
        <v>0</v>
      </c>
      <c r="K202" s="143">
        <f>'[6]Daily Roster'!$K202</f>
        <v>0</v>
      </c>
      <c r="L202" s="143" t="e">
        <f>'[6]Daily Roster'!$L202</f>
        <v>#N/A</v>
      </c>
      <c r="M202" s="143">
        <f>'[6]Daily Roster'!$M202</f>
        <v>0</v>
      </c>
      <c r="N202" s="143">
        <f>'[6]Daily Roster'!$N202</f>
        <v>0</v>
      </c>
      <c r="O202" s="143" t="str">
        <f>'[6]Daily Roster'!$O202</f>
        <v>qq</v>
      </c>
      <c r="P202" s="143" t="e">
        <f>'[6]Daily Roster'!$P202</f>
        <v>#N/A</v>
      </c>
      <c r="Q202" s="143" t="str">
        <f>'[6]Daily Roster'!$Q202</f>
        <v>Edward</v>
      </c>
      <c r="R202" s="143" t="str">
        <f>'[6]Daily Roster'!$R202</f>
        <v>qq</v>
      </c>
      <c r="S202" s="143" t="str">
        <f>'[6]Daily Roster'!$S202</f>
        <v>qq</v>
      </c>
      <c r="T202" s="143" t="str">
        <f>'[6]Daily Roster'!$T202</f>
        <v>qq</v>
      </c>
      <c r="U202" s="143" t="str">
        <f>'[6]Daily Roster'!$U202</f>
        <v>QQ</v>
      </c>
      <c r="V202" s="143" t="str">
        <f>'[6]Daily Roster'!$V202</f>
        <v>qq</v>
      </c>
      <c r="W202" s="143" t="str">
        <f>'[6]Daily Roster'!$W202</f>
        <v>qq</v>
      </c>
      <c r="X202" s="143" t="str">
        <f>'[6]Daily Roster'!$X202</f>
        <v>qq</v>
      </c>
      <c r="Y202" s="143" t="str">
        <f>'[6]Daily Roster'!$Y202</f>
        <v>qq</v>
      </c>
      <c r="Z202" s="143" t="str">
        <f>'[6]Daily Roster'!$Z202</f>
        <v>qq</v>
      </c>
      <c r="AA202" s="143" t="str">
        <f>'[6]Daily Roster'!$AA202</f>
        <v>qq</v>
      </c>
      <c r="AB202" s="143" t="str">
        <f>'[6]Daily Roster'!$AB202</f>
        <v>qq</v>
      </c>
      <c r="AC202" s="143" t="str">
        <f>'[6]Daily Roster'!$AC202</f>
        <v>qq</v>
      </c>
      <c r="AD202" s="143" t="str">
        <f>'[6]Daily Roster'!$AD202</f>
        <v>qq</v>
      </c>
      <c r="AE202" s="143" t="str">
        <f>'[6]Daily Roster'!$AE202</f>
        <v>qq</v>
      </c>
      <c r="AF202" s="143" t="str">
        <f>'[6]Daily Roster'!$AF202</f>
        <v>qq</v>
      </c>
      <c r="AG202" s="143" t="str">
        <f>'[6]Daily Roster'!$AG202</f>
        <v>qq</v>
      </c>
      <c r="AH202" s="143" t="str">
        <f>'[6]Daily Roster'!$AH202</f>
        <v>qq</v>
      </c>
      <c r="AI202" s="143" t="str">
        <f>'[6]Daily Roster'!$AI202</f>
        <v>qq</v>
      </c>
      <c r="AJ202" s="241" t="str">
        <f>'[6]Daily Roster'!$AJ202</f>
        <v>qq</v>
      </c>
      <c r="AK202" s="241" t="str">
        <f>'[6]Daily Roster'!$AK202</f>
        <v>qq</v>
      </c>
      <c r="AL202" s="241" t="str">
        <f>'[6]Daily Roster'!$AL202</f>
        <v>qq</v>
      </c>
      <c r="AM202" s="240" t="str">
        <f>'[6]Daily Roster'!$AM202</f>
        <v>qq</v>
      </c>
      <c r="AN202" s="240" t="str">
        <f>'[6]Daily Roster'!$AN202</f>
        <v>qq</v>
      </c>
      <c r="AO202" s="240" t="str">
        <f>'[6]Daily Roster'!$AO202</f>
        <v>qq</v>
      </c>
      <c r="AP202" s="240" t="str">
        <f>'[6]Daily Roster'!$AP202</f>
        <v>qq</v>
      </c>
      <c r="AQ202" s="240" t="str">
        <f>'[6]Daily Roster'!$AQ202</f>
        <v>qq</v>
      </c>
      <c r="AR202" s="240" t="str">
        <f>'[6]Daily Roster'!$AR202</f>
        <v>qq</v>
      </c>
      <c r="AS202" s="240" t="str">
        <f>'[6]Daily Roster'!$AS202</f>
        <v>qq</v>
      </c>
      <c r="AT202" s="240" t="str">
        <f>'[6]Daily Roster'!$AT202</f>
        <v>qq</v>
      </c>
      <c r="AU202" s="240" t="str">
        <f>'[6]Daily Roster'!$AU202</f>
        <v>Maria</v>
      </c>
      <c r="AV202" s="240">
        <f>'[6]Daily Roster'!$AV202</f>
        <v>0</v>
      </c>
      <c r="AW202" s="240">
        <f>'[6]Daily Roster'!$AW202</f>
        <v>0</v>
      </c>
      <c r="AX202" s="240">
        <f>'[6]Daily Roster'!$AX202</f>
        <v>0</v>
      </c>
      <c r="AY202" s="240">
        <f>'[6]Daily Roster'!$AY202</f>
        <v>0</v>
      </c>
      <c r="AZ202" s="240">
        <f>'[6]Daily Roster'!$AZ202</f>
        <v>0</v>
      </c>
      <c r="BA202" s="240">
        <f>'[6]Daily Roster'!$BA202</f>
        <v>0</v>
      </c>
      <c r="BB202" s="240">
        <f>'[6]Daily Roster'!$BB202</f>
        <v>0</v>
      </c>
      <c r="BC202" s="240">
        <f>'[6]Daily Roster'!$BC202</f>
        <v>0</v>
      </c>
      <c r="BD202" s="240">
        <f>'[6]Daily Roster'!$BD202</f>
        <v>0</v>
      </c>
      <c r="BE202" s="240">
        <f>'[6]Daily Roster'!$BE202</f>
        <v>0</v>
      </c>
      <c r="BF202" s="240">
        <f>'[6]Daily Roster'!$BF202</f>
        <v>0</v>
      </c>
      <c r="BG202" s="240">
        <f>'[6]Daily Roster'!$BG202</f>
        <v>0</v>
      </c>
      <c r="BH202" s="240">
        <f>'[6]Daily Roster'!$BH202</f>
        <v>0</v>
      </c>
    </row>
    <row r="203" spans="1:60" s="5" customFormat="1" x14ac:dyDescent="0.3">
      <c r="A203" s="141">
        <v>43747</v>
      </c>
      <c r="B203" s="142" t="s">
        <v>3</v>
      </c>
      <c r="C203" s="143">
        <f>'[6]Daily Roster'!$C203</f>
        <v>0</v>
      </c>
      <c r="D203" s="143" t="e">
        <f>'[6]Daily Roster'!$D203</f>
        <v>#N/A</v>
      </c>
      <c r="E203" s="143">
        <f>'[6]Daily Roster'!$E203</f>
        <v>0</v>
      </c>
      <c r="F203" s="143" t="e">
        <f>'[6]Daily Roster'!$F203</f>
        <v>#N/A</v>
      </c>
      <c r="G203" s="143">
        <f>'[6]Daily Roster'!$G203</f>
        <v>0</v>
      </c>
      <c r="H203" s="143" t="e">
        <f>'[6]Daily Roster'!$H203</f>
        <v>#N/A</v>
      </c>
      <c r="I203" s="143" t="e">
        <f>'[6]Daily Roster'!$I203</f>
        <v>#N/A</v>
      </c>
      <c r="J203" s="143">
        <f>'[6]Daily Roster'!$J203</f>
        <v>0</v>
      </c>
      <c r="K203" s="143">
        <f>'[6]Daily Roster'!$K203</f>
        <v>0</v>
      </c>
      <c r="L203" s="143" t="e">
        <f>'[6]Daily Roster'!$L203</f>
        <v>#N/A</v>
      </c>
      <c r="M203" s="143">
        <f>'[6]Daily Roster'!$M203</f>
        <v>0</v>
      </c>
      <c r="N203" s="143">
        <f>'[6]Daily Roster'!$N203</f>
        <v>0</v>
      </c>
      <c r="O203" s="143" t="str">
        <f>'[6]Daily Roster'!$O203</f>
        <v>qq</v>
      </c>
      <c r="P203" s="143" t="e">
        <f>'[6]Daily Roster'!$P203</f>
        <v>#N/A</v>
      </c>
      <c r="Q203" s="143" t="str">
        <f>'[6]Daily Roster'!$Q203</f>
        <v>Jonathan</v>
      </c>
      <c r="R203" s="143" t="str">
        <f>'[6]Daily Roster'!$R203</f>
        <v>qq</v>
      </c>
      <c r="S203" s="143" t="str">
        <f>'[6]Daily Roster'!$S203</f>
        <v>qq</v>
      </c>
      <c r="T203" s="143" t="str">
        <f>'[6]Daily Roster'!$T203</f>
        <v>qq</v>
      </c>
      <c r="U203" s="143" t="str">
        <f>'[6]Daily Roster'!$U203</f>
        <v>QQ</v>
      </c>
      <c r="V203" s="143" t="str">
        <f>'[6]Daily Roster'!$V203</f>
        <v>qq</v>
      </c>
      <c r="W203" s="143" t="str">
        <f>'[6]Daily Roster'!$W203</f>
        <v>qq</v>
      </c>
      <c r="X203" s="143" t="str">
        <f>'[6]Daily Roster'!$X203</f>
        <v>qq</v>
      </c>
      <c r="Y203" s="143" t="str">
        <f>'[6]Daily Roster'!$Y203</f>
        <v>qq</v>
      </c>
      <c r="Z203" s="143" t="str">
        <f>'[6]Daily Roster'!$Z203</f>
        <v>qq</v>
      </c>
      <c r="AA203" s="143" t="str">
        <f>'[6]Daily Roster'!$AA203</f>
        <v>qq</v>
      </c>
      <c r="AB203" s="143" t="str">
        <f>'[6]Daily Roster'!$AB203</f>
        <v>qq</v>
      </c>
      <c r="AC203" s="143" t="str">
        <f>'[6]Daily Roster'!$AC203</f>
        <v>qq</v>
      </c>
      <c r="AD203" s="143" t="str">
        <f>'[6]Daily Roster'!$AD203</f>
        <v>qq</v>
      </c>
      <c r="AE203" s="143" t="str">
        <f>'[6]Daily Roster'!$AE203</f>
        <v>qq</v>
      </c>
      <c r="AF203" s="143" t="str">
        <f>'[6]Daily Roster'!$AF203</f>
        <v>qq</v>
      </c>
      <c r="AG203" s="143" t="str">
        <f>'[6]Daily Roster'!$AG203</f>
        <v>qq</v>
      </c>
      <c r="AH203" s="143" t="str">
        <f>'[6]Daily Roster'!$AH203</f>
        <v>qq</v>
      </c>
      <c r="AI203" s="143" t="str">
        <f>'[6]Daily Roster'!$AI203</f>
        <v>qq</v>
      </c>
      <c r="AJ203" s="241" t="str">
        <f>'[6]Daily Roster'!$AJ203</f>
        <v>qq</v>
      </c>
      <c r="AK203" s="241" t="str">
        <f>'[6]Daily Roster'!$AK203</f>
        <v>qq</v>
      </c>
      <c r="AL203" s="241" t="str">
        <f>'[6]Daily Roster'!$AL203</f>
        <v>qq</v>
      </c>
      <c r="AM203" s="240" t="str">
        <f>'[6]Daily Roster'!$AM203</f>
        <v>qq</v>
      </c>
      <c r="AN203" s="240" t="str">
        <f>'[6]Daily Roster'!$AN203</f>
        <v>qq</v>
      </c>
      <c r="AO203" s="240" t="str">
        <f>'[6]Daily Roster'!$AO203</f>
        <v>qq</v>
      </c>
      <c r="AP203" s="240" t="str">
        <f>'[6]Daily Roster'!$AP203</f>
        <v>qq</v>
      </c>
      <c r="AQ203" s="240" t="str">
        <f>'[6]Daily Roster'!$AQ203</f>
        <v>qq</v>
      </c>
      <c r="AR203" s="240" t="str">
        <f>'[6]Daily Roster'!$AR203</f>
        <v>qq</v>
      </c>
      <c r="AS203" s="240" t="str">
        <f>'[6]Daily Roster'!$AS203</f>
        <v>qq</v>
      </c>
      <c r="AT203" s="240" t="str">
        <f>'[6]Daily Roster'!$AT203</f>
        <v>qq</v>
      </c>
      <c r="AU203" s="240">
        <f>'[6]Daily Roster'!$AU203</f>
        <v>0</v>
      </c>
      <c r="AV203" s="240">
        <f>'[6]Daily Roster'!$AV203</f>
        <v>0</v>
      </c>
      <c r="AW203" s="240" t="str">
        <f>'[6]Daily Roster'!$AW203</f>
        <v>Patrick</v>
      </c>
      <c r="AX203" s="240">
        <f>'[6]Daily Roster'!$AX203</f>
        <v>0</v>
      </c>
      <c r="AY203" s="240">
        <f>'[6]Daily Roster'!$AY203</f>
        <v>0</v>
      </c>
      <c r="AZ203" s="240">
        <f>'[6]Daily Roster'!$AZ203</f>
        <v>0</v>
      </c>
      <c r="BA203" s="240">
        <f>'[6]Daily Roster'!$BA203</f>
        <v>0</v>
      </c>
      <c r="BB203" s="240">
        <f>'[6]Daily Roster'!$BB203</f>
        <v>0</v>
      </c>
      <c r="BC203" s="240">
        <f>'[6]Daily Roster'!$BC203</f>
        <v>0</v>
      </c>
      <c r="BD203" s="240">
        <f>'[6]Daily Roster'!$BD203</f>
        <v>0</v>
      </c>
      <c r="BE203" s="240">
        <f>'[6]Daily Roster'!$BE203</f>
        <v>0</v>
      </c>
      <c r="BF203" s="240">
        <f>'[6]Daily Roster'!$BF203</f>
        <v>0</v>
      </c>
      <c r="BG203" s="240">
        <f>'[6]Daily Roster'!$BG203</f>
        <v>0</v>
      </c>
      <c r="BH203" s="240">
        <f>'[6]Daily Roster'!$BH203</f>
        <v>0</v>
      </c>
    </row>
    <row r="204" spans="1:60" s="5" customFormat="1" x14ac:dyDescent="0.3">
      <c r="A204" s="141">
        <v>43748</v>
      </c>
      <c r="B204" s="142" t="s">
        <v>4</v>
      </c>
      <c r="C204" s="143">
        <f>'[6]Daily Roster'!$C204</f>
        <v>0</v>
      </c>
      <c r="D204" s="143" t="e">
        <f>'[6]Daily Roster'!$D204</f>
        <v>#N/A</v>
      </c>
      <c r="E204" s="143">
        <f>'[6]Daily Roster'!$E204</f>
        <v>0</v>
      </c>
      <c r="F204" s="143" t="e">
        <f>'[6]Daily Roster'!$F204</f>
        <v>#N/A</v>
      </c>
      <c r="G204" s="143">
        <f>'[6]Daily Roster'!$G204</f>
        <v>0</v>
      </c>
      <c r="H204" s="143" t="e">
        <f>'[6]Daily Roster'!$H204</f>
        <v>#N/A</v>
      </c>
      <c r="I204" s="143" t="e">
        <f>'[6]Daily Roster'!$I204</f>
        <v>#N/A</v>
      </c>
      <c r="J204" s="143">
        <f>'[6]Daily Roster'!$J204</f>
        <v>0</v>
      </c>
      <c r="K204" s="143">
        <f>'[6]Daily Roster'!$K204</f>
        <v>0</v>
      </c>
      <c r="L204" s="143" t="e">
        <f>'[6]Daily Roster'!$L204</f>
        <v>#N/A</v>
      </c>
      <c r="M204" s="143">
        <f>'[6]Daily Roster'!$M204</f>
        <v>0</v>
      </c>
      <c r="N204" s="143">
        <f>'[6]Daily Roster'!$N204</f>
        <v>0</v>
      </c>
      <c r="O204" s="143">
        <f>'[6]Daily Roster'!$O204</f>
        <v>0</v>
      </c>
      <c r="P204" s="143" t="e">
        <f>'[6]Daily Roster'!$P204</f>
        <v>#N/A</v>
      </c>
      <c r="Q204" s="143" t="str">
        <f>'[6]Daily Roster'!$Q204</f>
        <v>qq</v>
      </c>
      <c r="R204" s="143" t="str">
        <f>'[6]Daily Roster'!$R204</f>
        <v>qq</v>
      </c>
      <c r="S204" s="143" t="str">
        <f>'[6]Daily Roster'!$S204</f>
        <v>qq</v>
      </c>
      <c r="T204" s="143" t="str">
        <f>'[6]Daily Roster'!$T204</f>
        <v>qq</v>
      </c>
      <c r="U204" s="143" t="str">
        <f>'[6]Daily Roster'!$U204</f>
        <v>QQ</v>
      </c>
      <c r="V204" s="143" t="str">
        <f>'[6]Daily Roster'!$V204</f>
        <v>qq</v>
      </c>
      <c r="W204" s="143" t="str">
        <f>'[6]Daily Roster'!$W204</f>
        <v>qq</v>
      </c>
      <c r="X204" s="143" t="str">
        <f>'[6]Daily Roster'!$X204</f>
        <v>qq</v>
      </c>
      <c r="Y204" s="143" t="str">
        <f>'[6]Daily Roster'!$Y204</f>
        <v>qq</v>
      </c>
      <c r="Z204" s="143" t="str">
        <f>'[6]Daily Roster'!$Z204</f>
        <v>qq</v>
      </c>
      <c r="AA204" s="143" t="str">
        <f>'[6]Daily Roster'!$AA204</f>
        <v>qq</v>
      </c>
      <c r="AB204" s="143" t="str">
        <f>'[6]Daily Roster'!$AB204</f>
        <v>qq</v>
      </c>
      <c r="AC204" s="143" t="str">
        <f>'[6]Daily Roster'!$AC204</f>
        <v>qq</v>
      </c>
      <c r="AD204" s="143" t="str">
        <f>'[6]Daily Roster'!$AD204</f>
        <v>qq</v>
      </c>
      <c r="AE204" s="143" t="str">
        <f>'[6]Daily Roster'!$AE204</f>
        <v>qq</v>
      </c>
      <c r="AF204" s="143" t="str">
        <f>'[6]Daily Roster'!$AF204</f>
        <v>qq</v>
      </c>
      <c r="AG204" s="143" t="str">
        <f>'[6]Daily Roster'!$AG204</f>
        <v>qq</v>
      </c>
      <c r="AH204" s="143" t="str">
        <f>'[6]Daily Roster'!$AH204</f>
        <v>qq</v>
      </c>
      <c r="AI204" s="143" t="str">
        <f>'[6]Daily Roster'!$AI204</f>
        <v>qq</v>
      </c>
      <c r="AJ204" s="241" t="str">
        <f>'[6]Daily Roster'!$AJ204</f>
        <v>qq</v>
      </c>
      <c r="AK204" s="241" t="str">
        <f>'[6]Daily Roster'!$AK204</f>
        <v>qq</v>
      </c>
      <c r="AL204" s="241" t="str">
        <f>'[6]Daily Roster'!$AL204</f>
        <v>qq</v>
      </c>
      <c r="AM204" s="240" t="str">
        <f>'[6]Daily Roster'!$AM204</f>
        <v>qq</v>
      </c>
      <c r="AN204" s="240" t="str">
        <f>'[6]Daily Roster'!$AN204</f>
        <v>qq</v>
      </c>
      <c r="AO204" s="240" t="str">
        <f>'[6]Daily Roster'!$AO204</f>
        <v>qq</v>
      </c>
      <c r="AP204" s="240" t="str">
        <f>'[6]Daily Roster'!$AP204</f>
        <v>qq</v>
      </c>
      <c r="AQ204" s="240" t="str">
        <f>'[6]Daily Roster'!$AQ204</f>
        <v>qq</v>
      </c>
      <c r="AR204" s="240" t="str">
        <f>'[6]Daily Roster'!$AR204</f>
        <v>qq</v>
      </c>
      <c r="AS204" s="240" t="str">
        <f>'[6]Daily Roster'!$AS204</f>
        <v>qq</v>
      </c>
      <c r="AT204" s="240" t="str">
        <f>'[6]Daily Roster'!$AT204</f>
        <v>qq</v>
      </c>
      <c r="AU204" s="240" t="str">
        <f>'[6]Daily Roster'!$AU204</f>
        <v>Bernadette</v>
      </c>
      <c r="AV204" s="240">
        <f>'[6]Daily Roster'!$AV204</f>
        <v>0</v>
      </c>
      <c r="AW204" s="240" t="str">
        <f>'[6]Daily Roster'!$AW204</f>
        <v>Patrick</v>
      </c>
      <c r="AX204" s="240">
        <f>'[6]Daily Roster'!$AX204</f>
        <v>0</v>
      </c>
      <c r="AY204" s="240">
        <f>'[6]Daily Roster'!$AY204</f>
        <v>0</v>
      </c>
      <c r="AZ204" s="240">
        <f>'[6]Daily Roster'!$AZ204</f>
        <v>0</v>
      </c>
      <c r="BA204" s="240">
        <f>'[6]Daily Roster'!$BA204</f>
        <v>0</v>
      </c>
      <c r="BB204" s="240">
        <f>'[6]Daily Roster'!$BB204</f>
        <v>0</v>
      </c>
      <c r="BC204" s="240">
        <f>'[6]Daily Roster'!$BC204</f>
        <v>0</v>
      </c>
      <c r="BD204" s="240">
        <f>'[6]Daily Roster'!$BD204</f>
        <v>0</v>
      </c>
      <c r="BE204" s="240">
        <f>'[6]Daily Roster'!$BE204</f>
        <v>0</v>
      </c>
      <c r="BF204" s="240">
        <f>'[6]Daily Roster'!$BF204</f>
        <v>0</v>
      </c>
      <c r="BG204" s="240">
        <f>'[6]Daily Roster'!$BG204</f>
        <v>0</v>
      </c>
      <c r="BH204" s="240">
        <f>'[6]Daily Roster'!$BH204</f>
        <v>0</v>
      </c>
    </row>
    <row r="205" spans="1:60" s="5" customFormat="1" x14ac:dyDescent="0.3">
      <c r="A205" s="141">
        <v>43749</v>
      </c>
      <c r="B205" s="142" t="s">
        <v>5</v>
      </c>
      <c r="C205" s="143">
        <f>'[6]Daily Roster'!$C205</f>
        <v>0</v>
      </c>
      <c r="D205" s="143" t="e">
        <f>'[6]Daily Roster'!$D205</f>
        <v>#N/A</v>
      </c>
      <c r="E205" s="143">
        <f>'[6]Daily Roster'!$E205</f>
        <v>0</v>
      </c>
      <c r="F205" s="143" t="e">
        <f>'[6]Daily Roster'!$F205</f>
        <v>#N/A</v>
      </c>
      <c r="G205" s="143">
        <f>'[6]Daily Roster'!$G205</f>
        <v>0</v>
      </c>
      <c r="H205" s="143" t="e">
        <f>'[6]Daily Roster'!$H205</f>
        <v>#N/A</v>
      </c>
      <c r="I205" s="143" t="e">
        <f>'[6]Daily Roster'!$I205</f>
        <v>#N/A</v>
      </c>
      <c r="J205" s="143">
        <f>'[6]Daily Roster'!$J205</f>
        <v>0</v>
      </c>
      <c r="K205" s="143">
        <f>'[6]Daily Roster'!$K205</f>
        <v>0</v>
      </c>
      <c r="L205" s="143" t="e">
        <f>'[6]Daily Roster'!$L205</f>
        <v>#N/A</v>
      </c>
      <c r="M205" s="143">
        <f>'[6]Daily Roster'!$M205</f>
        <v>0</v>
      </c>
      <c r="N205" s="143">
        <f>'[6]Daily Roster'!$N205</f>
        <v>0</v>
      </c>
      <c r="O205" s="143">
        <f>'[6]Daily Roster'!$O205</f>
        <v>0</v>
      </c>
      <c r="P205" s="143" t="e">
        <f>'[6]Daily Roster'!$P205</f>
        <v>#N/A</v>
      </c>
      <c r="Q205" s="143" t="str">
        <f>'[6]Daily Roster'!$Q205</f>
        <v>Thao</v>
      </c>
      <c r="R205" s="143" t="str">
        <f>'[6]Daily Roster'!$R205</f>
        <v>qq</v>
      </c>
      <c r="S205" s="143" t="str">
        <f>'[6]Daily Roster'!$S205</f>
        <v>qq</v>
      </c>
      <c r="T205" s="143" t="str">
        <f>'[6]Daily Roster'!$T205</f>
        <v>qq</v>
      </c>
      <c r="U205" s="143" t="str">
        <f>'[6]Daily Roster'!$U205</f>
        <v>QQ</v>
      </c>
      <c r="V205" s="143" t="str">
        <f>'[6]Daily Roster'!$V205</f>
        <v>qq</v>
      </c>
      <c r="W205" s="143" t="str">
        <f>'[6]Daily Roster'!$W205</f>
        <v>qq</v>
      </c>
      <c r="X205" s="143" t="str">
        <f>'[6]Daily Roster'!$X205</f>
        <v>qq</v>
      </c>
      <c r="Y205" s="143" t="str">
        <f>'[6]Daily Roster'!$Y205</f>
        <v>qq</v>
      </c>
      <c r="Z205" s="143" t="str">
        <f>'[6]Daily Roster'!$Z205</f>
        <v>qq</v>
      </c>
      <c r="AA205" s="143" t="str">
        <f>'[6]Daily Roster'!$AA205</f>
        <v>qq</v>
      </c>
      <c r="AB205" s="143" t="str">
        <f>'[6]Daily Roster'!$AB205</f>
        <v>qq</v>
      </c>
      <c r="AC205" s="143" t="str">
        <f>'[6]Daily Roster'!$AC205</f>
        <v>qq</v>
      </c>
      <c r="AD205" s="143" t="str">
        <f>'[6]Daily Roster'!$AD205</f>
        <v>qq</v>
      </c>
      <c r="AE205" s="143" t="str">
        <f>'[6]Daily Roster'!$AE205</f>
        <v>qq</v>
      </c>
      <c r="AF205" s="143" t="str">
        <f>'[6]Daily Roster'!$AF205</f>
        <v>qq</v>
      </c>
      <c r="AG205" s="143" t="str">
        <f>'[6]Daily Roster'!$AG205</f>
        <v>qq</v>
      </c>
      <c r="AH205" s="143" t="str">
        <f>'[6]Daily Roster'!$AH205</f>
        <v>qq</v>
      </c>
      <c r="AI205" s="143" t="str">
        <f>'[6]Daily Roster'!$AI205</f>
        <v>qq</v>
      </c>
      <c r="AJ205" s="241" t="str">
        <f>'[6]Daily Roster'!$AJ205</f>
        <v>qq</v>
      </c>
      <c r="AK205" s="241" t="str">
        <f>'[6]Daily Roster'!$AK205</f>
        <v>qq</v>
      </c>
      <c r="AL205" s="241" t="str">
        <f>'[6]Daily Roster'!$AL205</f>
        <v>qq</v>
      </c>
      <c r="AM205" s="240" t="str">
        <f>'[6]Daily Roster'!$AM205</f>
        <v>qq</v>
      </c>
      <c r="AN205" s="240" t="str">
        <f>'[6]Daily Roster'!$AN205</f>
        <v>qq</v>
      </c>
      <c r="AO205" s="240" t="str">
        <f>'[6]Daily Roster'!$AO205</f>
        <v>qq</v>
      </c>
      <c r="AP205" s="240" t="str">
        <f>'[6]Daily Roster'!$AP205</f>
        <v>qq</v>
      </c>
      <c r="AQ205" s="240" t="str">
        <f>'[6]Daily Roster'!$AQ205</f>
        <v>qq</v>
      </c>
      <c r="AR205" s="240" t="str">
        <f>'[6]Daily Roster'!$AR205</f>
        <v>qq</v>
      </c>
      <c r="AS205" s="240" t="str">
        <f>'[6]Daily Roster'!$AS205</f>
        <v>qq</v>
      </c>
      <c r="AT205" s="240" t="str">
        <f>'[6]Daily Roster'!$AT205</f>
        <v>qq</v>
      </c>
      <c r="AU205" s="240" t="str">
        <f>'[6]Daily Roster'!$AU205</f>
        <v>Maria</v>
      </c>
      <c r="AV205" s="240">
        <f>'[6]Daily Roster'!$AV205</f>
        <v>0</v>
      </c>
      <c r="AW205" s="240">
        <f>'[6]Daily Roster'!$AW205</f>
        <v>0</v>
      </c>
      <c r="AX205" s="240">
        <f>'[6]Daily Roster'!$AX205</f>
        <v>0</v>
      </c>
      <c r="AY205" s="240">
        <f>'[6]Daily Roster'!$AY205</f>
        <v>0</v>
      </c>
      <c r="AZ205" s="240">
        <f>'[6]Daily Roster'!$AZ205</f>
        <v>0</v>
      </c>
      <c r="BA205" s="240">
        <f>'[6]Daily Roster'!$BA205</f>
        <v>0</v>
      </c>
      <c r="BB205" s="240">
        <f>'[6]Daily Roster'!$BB205</f>
        <v>0</v>
      </c>
      <c r="BC205" s="240">
        <f>'[6]Daily Roster'!$BC205</f>
        <v>0</v>
      </c>
      <c r="BD205" s="240">
        <f>'[6]Daily Roster'!$BD205</f>
        <v>0</v>
      </c>
      <c r="BE205" s="240">
        <f>'[6]Daily Roster'!$BE205</f>
        <v>0</v>
      </c>
      <c r="BF205" s="240">
        <f>'[6]Daily Roster'!$BF205</f>
        <v>0</v>
      </c>
      <c r="BG205" s="240">
        <f>'[6]Daily Roster'!$BG205</f>
        <v>0</v>
      </c>
      <c r="BH205" s="240">
        <f>'[6]Daily Roster'!$BH205</f>
        <v>0</v>
      </c>
    </row>
    <row r="206" spans="1:60" s="5" customFormat="1" x14ac:dyDescent="0.3">
      <c r="A206" s="141">
        <v>43752</v>
      </c>
      <c r="B206" s="142" t="s">
        <v>1</v>
      </c>
      <c r="C206" s="143">
        <f>'[6]Daily Roster'!$C206</f>
        <v>0</v>
      </c>
      <c r="D206" s="143" t="e">
        <f>'[6]Daily Roster'!$D206</f>
        <v>#N/A</v>
      </c>
      <c r="E206" s="143" t="str">
        <f>'[6]Daily Roster'!$E206</f>
        <v>L.Jedwab</v>
      </c>
      <c r="F206" s="143" t="e">
        <f>'[6]Daily Roster'!$F206</f>
        <v>#N/A</v>
      </c>
      <c r="G206" s="143">
        <f>'[6]Daily Roster'!$G206</f>
        <v>0</v>
      </c>
      <c r="H206" s="143" t="e">
        <f>'[6]Daily Roster'!$H206</f>
        <v>#N/A</v>
      </c>
      <c r="I206" s="143" t="e">
        <f>'[6]Daily Roster'!$I206</f>
        <v>#N/A</v>
      </c>
      <c r="J206" s="143">
        <f>'[6]Daily Roster'!$J206</f>
        <v>0</v>
      </c>
      <c r="K206" s="143">
        <f>'[6]Daily Roster'!$K206</f>
        <v>0</v>
      </c>
      <c r="L206" s="143" t="e">
        <f>'[6]Daily Roster'!$L206</f>
        <v>#N/A</v>
      </c>
      <c r="M206" s="143">
        <f>'[6]Daily Roster'!$M206</f>
        <v>0</v>
      </c>
      <c r="N206" s="143">
        <f>'[6]Daily Roster'!$N206</f>
        <v>0</v>
      </c>
      <c r="O206" s="143" t="str">
        <f>'[6]Daily Roster'!$O206</f>
        <v>qq</v>
      </c>
      <c r="P206" s="143" t="e">
        <f>'[6]Daily Roster'!$P206</f>
        <v>#N/A</v>
      </c>
      <c r="Q206" s="143" t="str">
        <f>'[6]Daily Roster'!$Q206</f>
        <v>Idile</v>
      </c>
      <c r="R206" s="143" t="str">
        <f>'[6]Daily Roster'!$R206</f>
        <v>qq</v>
      </c>
      <c r="S206" s="143" t="str">
        <f>'[6]Daily Roster'!$S206</f>
        <v>qq</v>
      </c>
      <c r="T206" s="143" t="str">
        <f>'[6]Daily Roster'!$T206</f>
        <v>qq</v>
      </c>
      <c r="U206" s="143" t="str">
        <f>'[6]Daily Roster'!$U206</f>
        <v>QQ</v>
      </c>
      <c r="V206" s="143" t="str">
        <f>'[6]Daily Roster'!$V206</f>
        <v>qq</v>
      </c>
      <c r="W206" s="143" t="str">
        <f>'[6]Daily Roster'!$W206</f>
        <v>qq</v>
      </c>
      <c r="X206" s="143" t="str">
        <f>'[6]Daily Roster'!$X206</f>
        <v>qq</v>
      </c>
      <c r="Y206" s="143" t="str">
        <f>'[6]Daily Roster'!$Y206</f>
        <v>qq</v>
      </c>
      <c r="Z206" s="143" t="str">
        <f>'[6]Daily Roster'!$Z206</f>
        <v>qq</v>
      </c>
      <c r="AA206" s="143" t="str">
        <f>'[6]Daily Roster'!$AA206</f>
        <v>qq</v>
      </c>
      <c r="AB206" s="143" t="str">
        <f>'[6]Daily Roster'!$AB206</f>
        <v>qq</v>
      </c>
      <c r="AC206" s="143" t="str">
        <f>'[6]Daily Roster'!$AC206</f>
        <v>qq</v>
      </c>
      <c r="AD206" s="143" t="str">
        <f>'[6]Daily Roster'!$AD206</f>
        <v>qq</v>
      </c>
      <c r="AE206" s="143" t="str">
        <f>'[6]Daily Roster'!$AE206</f>
        <v>qq</v>
      </c>
      <c r="AF206" s="143" t="str">
        <f>'[6]Daily Roster'!$AF206</f>
        <v>qq</v>
      </c>
      <c r="AG206" s="143" t="str">
        <f>'[6]Daily Roster'!$AG206</f>
        <v>qq</v>
      </c>
      <c r="AH206" s="143" t="str">
        <f>'[6]Daily Roster'!$AH206</f>
        <v>qq</v>
      </c>
      <c r="AI206" s="143" t="str">
        <f>'[6]Daily Roster'!$AI206</f>
        <v>qq</v>
      </c>
      <c r="AJ206" s="241" t="str">
        <f>'[6]Daily Roster'!$AJ206</f>
        <v>qq</v>
      </c>
      <c r="AK206" s="241" t="str">
        <f>'[6]Daily Roster'!$AK206</f>
        <v>qq</v>
      </c>
      <c r="AL206" s="241" t="str">
        <f>'[6]Daily Roster'!$AL206</f>
        <v>qq</v>
      </c>
      <c r="AM206" s="240" t="str">
        <f>'[6]Daily Roster'!$AM206</f>
        <v>qq</v>
      </c>
      <c r="AN206" s="240" t="str">
        <f>'[6]Daily Roster'!$AN206</f>
        <v>qq</v>
      </c>
      <c r="AO206" s="240" t="str">
        <f>'[6]Daily Roster'!$AO206</f>
        <v>qq</v>
      </c>
      <c r="AP206" s="240" t="str">
        <f>'[6]Daily Roster'!$AP206</f>
        <v>qq</v>
      </c>
      <c r="AQ206" s="240" t="str">
        <f>'[6]Daily Roster'!$AQ206</f>
        <v>qq</v>
      </c>
      <c r="AR206" s="240" t="str">
        <f>'[6]Daily Roster'!$AR206</f>
        <v>qq</v>
      </c>
      <c r="AS206" s="240" t="str">
        <f>'[6]Daily Roster'!$AS206</f>
        <v>qq</v>
      </c>
      <c r="AT206" s="240" t="str">
        <f>'[6]Daily Roster'!$AT206</f>
        <v>qq</v>
      </c>
      <c r="AU206" s="240" t="str">
        <f>'[6]Daily Roster'!$AU206</f>
        <v>Mark</v>
      </c>
      <c r="AV206" s="240" t="str">
        <f>'[6]Daily Roster'!$AV206</f>
        <v>Bernadette</v>
      </c>
      <c r="AW206" s="240">
        <f>'[6]Daily Roster'!$AW206</f>
        <v>0</v>
      </c>
      <c r="AX206" s="240">
        <f>'[6]Daily Roster'!$AX206</f>
        <v>0</v>
      </c>
      <c r="AY206" s="240">
        <f>'[6]Daily Roster'!$AY206</f>
        <v>0</v>
      </c>
      <c r="AZ206" s="240">
        <f>'[6]Daily Roster'!$AZ206</f>
        <v>0</v>
      </c>
      <c r="BA206" s="240">
        <f>'[6]Daily Roster'!$BA206</f>
        <v>0</v>
      </c>
      <c r="BB206" s="240">
        <f>'[6]Daily Roster'!$BB206</f>
        <v>0</v>
      </c>
      <c r="BC206" s="240">
        <f>'[6]Daily Roster'!$BC206</f>
        <v>0</v>
      </c>
      <c r="BD206" s="240">
        <f>'[6]Daily Roster'!$BD206</f>
        <v>0</v>
      </c>
      <c r="BE206" s="240">
        <f>'[6]Daily Roster'!$BE206</f>
        <v>0</v>
      </c>
      <c r="BF206" s="240">
        <f>'[6]Daily Roster'!$BF206</f>
        <v>0</v>
      </c>
      <c r="BG206" s="240">
        <f>'[6]Daily Roster'!$BG206</f>
        <v>0</v>
      </c>
      <c r="BH206" s="240">
        <f>'[6]Daily Roster'!$BH206</f>
        <v>0</v>
      </c>
    </row>
    <row r="207" spans="1:60" s="5" customFormat="1" x14ac:dyDescent="0.3">
      <c r="A207" s="141">
        <v>43753</v>
      </c>
      <c r="B207" s="142" t="s">
        <v>2</v>
      </c>
      <c r="C207" s="143">
        <f>'[6]Daily Roster'!$C207</f>
        <v>0</v>
      </c>
      <c r="D207" s="143" t="e">
        <f>'[6]Daily Roster'!$D207</f>
        <v>#N/A</v>
      </c>
      <c r="E207" s="143">
        <f>'[6]Daily Roster'!$E207</f>
        <v>0</v>
      </c>
      <c r="F207" s="143" t="e">
        <f>'[6]Daily Roster'!$F207</f>
        <v>#N/A</v>
      </c>
      <c r="G207" s="143">
        <f>'[6]Daily Roster'!$G207</f>
        <v>0</v>
      </c>
      <c r="H207" s="143" t="e">
        <f>'[6]Daily Roster'!$H207</f>
        <v>#N/A</v>
      </c>
      <c r="I207" s="143" t="e">
        <f>'[6]Daily Roster'!$I207</f>
        <v>#N/A</v>
      </c>
      <c r="J207" s="143">
        <f>'[6]Daily Roster'!$J207</f>
        <v>0</v>
      </c>
      <c r="K207" s="143">
        <f>'[6]Daily Roster'!$K207</f>
        <v>0</v>
      </c>
      <c r="L207" s="143" t="e">
        <f>'[6]Daily Roster'!$L207</f>
        <v>#N/A</v>
      </c>
      <c r="M207" s="143">
        <f>'[6]Daily Roster'!$M207</f>
        <v>0</v>
      </c>
      <c r="N207" s="143">
        <f>'[6]Daily Roster'!$N207</f>
        <v>0</v>
      </c>
      <c r="O207" s="143" t="str">
        <f>'[6]Daily Roster'!$O207</f>
        <v>qq</v>
      </c>
      <c r="P207" s="143" t="e">
        <f>'[6]Daily Roster'!$P207</f>
        <v>#N/A</v>
      </c>
      <c r="Q207" s="143" t="str">
        <f>'[6]Daily Roster'!$Q207</f>
        <v>V.Le</v>
      </c>
      <c r="R207" s="143" t="str">
        <f>'[6]Daily Roster'!$R207</f>
        <v>qq</v>
      </c>
      <c r="S207" s="143" t="str">
        <f>'[6]Daily Roster'!$S207</f>
        <v>qq</v>
      </c>
      <c r="T207" s="143" t="str">
        <f>'[6]Daily Roster'!$T207</f>
        <v>qq</v>
      </c>
      <c r="U207" s="143" t="str">
        <f>'[6]Daily Roster'!$U207</f>
        <v>QQ</v>
      </c>
      <c r="V207" s="143" t="str">
        <f>'[6]Daily Roster'!$V207</f>
        <v>qq</v>
      </c>
      <c r="W207" s="143" t="str">
        <f>'[6]Daily Roster'!$W207</f>
        <v>qq</v>
      </c>
      <c r="X207" s="143" t="str">
        <f>'[6]Daily Roster'!$X207</f>
        <v>qq</v>
      </c>
      <c r="Y207" s="143" t="str">
        <f>'[6]Daily Roster'!$Y207</f>
        <v>qq</v>
      </c>
      <c r="Z207" s="143" t="str">
        <f>'[6]Daily Roster'!$Z207</f>
        <v>qq</v>
      </c>
      <c r="AA207" s="143" t="str">
        <f>'[6]Daily Roster'!$AA207</f>
        <v>qq</v>
      </c>
      <c r="AB207" s="143" t="str">
        <f>'[6]Daily Roster'!$AB207</f>
        <v>qq</v>
      </c>
      <c r="AC207" s="143" t="str">
        <f>'[6]Daily Roster'!$AC207</f>
        <v>qq</v>
      </c>
      <c r="AD207" s="143" t="str">
        <f>'[6]Daily Roster'!$AD207</f>
        <v>qq</v>
      </c>
      <c r="AE207" s="143" t="str">
        <f>'[6]Daily Roster'!$AE207</f>
        <v>qq</v>
      </c>
      <c r="AF207" s="143" t="str">
        <f>'[6]Daily Roster'!$AF207</f>
        <v>qq</v>
      </c>
      <c r="AG207" s="143" t="str">
        <f>'[6]Daily Roster'!$AG207</f>
        <v>qq</v>
      </c>
      <c r="AH207" s="143" t="str">
        <f>'[6]Daily Roster'!$AH207</f>
        <v>qq</v>
      </c>
      <c r="AI207" s="143" t="str">
        <f>'[6]Daily Roster'!$AI207</f>
        <v>qq</v>
      </c>
      <c r="AJ207" s="241" t="str">
        <f>'[6]Daily Roster'!$AJ207</f>
        <v>qq</v>
      </c>
      <c r="AK207" s="241" t="str">
        <f>'[6]Daily Roster'!$AK207</f>
        <v>qq</v>
      </c>
      <c r="AL207" s="241" t="str">
        <f>'[6]Daily Roster'!$AL207</f>
        <v>qq</v>
      </c>
      <c r="AM207" s="240" t="str">
        <f>'[6]Daily Roster'!$AM207</f>
        <v>qq</v>
      </c>
      <c r="AN207" s="240" t="str">
        <f>'[6]Daily Roster'!$AN207</f>
        <v>qq</v>
      </c>
      <c r="AO207" s="240" t="str">
        <f>'[6]Daily Roster'!$AO207</f>
        <v>qq</v>
      </c>
      <c r="AP207" s="240" t="str">
        <f>'[6]Daily Roster'!$AP207</f>
        <v>qq</v>
      </c>
      <c r="AQ207" s="240" t="str">
        <f>'[6]Daily Roster'!$AQ207</f>
        <v>qq</v>
      </c>
      <c r="AR207" s="240" t="str">
        <f>'[6]Daily Roster'!$AR207</f>
        <v>qq</v>
      </c>
      <c r="AS207" s="240" t="str">
        <f>'[6]Daily Roster'!$AS207</f>
        <v>qq</v>
      </c>
      <c r="AT207" s="240" t="str">
        <f>'[6]Daily Roster'!$AT207</f>
        <v>qq</v>
      </c>
      <c r="AU207" s="240" t="str">
        <f>'[6]Daily Roster'!$AU207</f>
        <v>Mark</v>
      </c>
      <c r="AV207" s="240">
        <f>'[6]Daily Roster'!$AV207</f>
        <v>0</v>
      </c>
      <c r="AW207" s="240">
        <f>'[6]Daily Roster'!$AW207</f>
        <v>0</v>
      </c>
      <c r="AX207" s="240">
        <f>'[6]Daily Roster'!$AX207</f>
        <v>0</v>
      </c>
      <c r="AY207" s="240">
        <f>'[6]Daily Roster'!$AY207</f>
        <v>0</v>
      </c>
      <c r="AZ207" s="240">
        <f>'[6]Daily Roster'!$AZ207</f>
        <v>0</v>
      </c>
      <c r="BA207" s="240">
        <f>'[6]Daily Roster'!$BA207</f>
        <v>0</v>
      </c>
      <c r="BB207" s="240">
        <f>'[6]Daily Roster'!$BB207</f>
        <v>0</v>
      </c>
      <c r="BC207" s="240">
        <f>'[6]Daily Roster'!$BC207</f>
        <v>0</v>
      </c>
      <c r="BD207" s="240">
        <f>'[6]Daily Roster'!$BD207</f>
        <v>0</v>
      </c>
      <c r="BE207" s="240">
        <f>'[6]Daily Roster'!$BE207</f>
        <v>0</v>
      </c>
      <c r="BF207" s="240">
        <f>'[6]Daily Roster'!$BF207</f>
        <v>0</v>
      </c>
      <c r="BG207" s="240">
        <f>'[6]Daily Roster'!$BG207</f>
        <v>0</v>
      </c>
      <c r="BH207" s="240">
        <f>'[6]Daily Roster'!$BH207</f>
        <v>0</v>
      </c>
    </row>
    <row r="208" spans="1:60" s="5" customFormat="1" x14ac:dyDescent="0.3">
      <c r="A208" s="141">
        <v>43754</v>
      </c>
      <c r="B208" s="142" t="s">
        <v>3</v>
      </c>
      <c r="C208" s="143">
        <f>'[6]Daily Roster'!$C208</f>
        <v>0</v>
      </c>
      <c r="D208" s="143" t="e">
        <f>'[6]Daily Roster'!$D208</f>
        <v>#N/A</v>
      </c>
      <c r="E208" s="143">
        <f>'[6]Daily Roster'!$E208</f>
        <v>0</v>
      </c>
      <c r="F208" s="143" t="e">
        <f>'[6]Daily Roster'!$F208</f>
        <v>#N/A</v>
      </c>
      <c r="G208" s="143">
        <f>'[6]Daily Roster'!$G208</f>
        <v>0</v>
      </c>
      <c r="H208" s="143" t="e">
        <f>'[6]Daily Roster'!$H208</f>
        <v>#N/A</v>
      </c>
      <c r="I208" s="143" t="e">
        <f>'[6]Daily Roster'!$I208</f>
        <v>#N/A</v>
      </c>
      <c r="J208" s="143">
        <f>'[6]Daily Roster'!$J208</f>
        <v>0</v>
      </c>
      <c r="K208" s="143">
        <f>'[6]Daily Roster'!$K208</f>
        <v>0</v>
      </c>
      <c r="L208" s="143" t="e">
        <f>'[6]Daily Roster'!$L208</f>
        <v>#N/A</v>
      </c>
      <c r="M208" s="143">
        <f>'[6]Daily Roster'!$M208</f>
        <v>0</v>
      </c>
      <c r="N208" s="143">
        <f>'[6]Daily Roster'!$N208</f>
        <v>0</v>
      </c>
      <c r="O208" s="143" t="str">
        <f>'[6]Daily Roster'!$O208</f>
        <v>qq</v>
      </c>
      <c r="P208" s="143" t="e">
        <f>'[6]Daily Roster'!$P208</f>
        <v>#N/A</v>
      </c>
      <c r="Q208" s="143">
        <f>'[6]Daily Roster'!$Q208</f>
        <v>0</v>
      </c>
      <c r="R208" s="143" t="str">
        <f>'[6]Daily Roster'!$R208</f>
        <v>qq</v>
      </c>
      <c r="S208" s="143" t="str">
        <f>'[6]Daily Roster'!$S208</f>
        <v>qq</v>
      </c>
      <c r="T208" s="143" t="str">
        <f>'[6]Daily Roster'!$T208</f>
        <v>qq</v>
      </c>
      <c r="U208" s="143" t="str">
        <f>'[6]Daily Roster'!$U208</f>
        <v>QQ</v>
      </c>
      <c r="V208" s="143" t="str">
        <f>'[6]Daily Roster'!$V208</f>
        <v>qq</v>
      </c>
      <c r="W208" s="143" t="str">
        <f>'[6]Daily Roster'!$W208</f>
        <v>qq</v>
      </c>
      <c r="X208" s="143" t="str">
        <f>'[6]Daily Roster'!$X208</f>
        <v>qq</v>
      </c>
      <c r="Y208" s="143" t="str">
        <f>'[6]Daily Roster'!$Y208</f>
        <v>qq</v>
      </c>
      <c r="Z208" s="143" t="str">
        <f>'[6]Daily Roster'!$Z208</f>
        <v>qq</v>
      </c>
      <c r="AA208" s="143" t="str">
        <f>'[6]Daily Roster'!$AA208</f>
        <v>qq</v>
      </c>
      <c r="AB208" s="143" t="str">
        <f>'[6]Daily Roster'!$AB208</f>
        <v>qq</v>
      </c>
      <c r="AC208" s="143" t="str">
        <f>'[6]Daily Roster'!$AC208</f>
        <v>qq</v>
      </c>
      <c r="AD208" s="143" t="str">
        <f>'[6]Daily Roster'!$AD208</f>
        <v>qq</v>
      </c>
      <c r="AE208" s="143" t="str">
        <f>'[6]Daily Roster'!$AE208</f>
        <v>qq</v>
      </c>
      <c r="AF208" s="143" t="str">
        <f>'[6]Daily Roster'!$AF208</f>
        <v>qq</v>
      </c>
      <c r="AG208" s="143" t="str">
        <f>'[6]Daily Roster'!$AG208</f>
        <v>qq</v>
      </c>
      <c r="AH208" s="143" t="str">
        <f>'[6]Daily Roster'!$AH208</f>
        <v>qq</v>
      </c>
      <c r="AI208" s="143" t="str">
        <f>'[6]Daily Roster'!$AI208</f>
        <v>qq</v>
      </c>
      <c r="AJ208" s="241" t="str">
        <f>'[6]Daily Roster'!$AJ208</f>
        <v>qq</v>
      </c>
      <c r="AK208" s="241" t="str">
        <f>'[6]Daily Roster'!$AK208</f>
        <v>qq</v>
      </c>
      <c r="AL208" s="241" t="str">
        <f>'[6]Daily Roster'!$AL208</f>
        <v>qq</v>
      </c>
      <c r="AM208" s="240" t="str">
        <f>'[6]Daily Roster'!$AM208</f>
        <v>qq</v>
      </c>
      <c r="AN208" s="240" t="str">
        <f>'[6]Daily Roster'!$AN208</f>
        <v>qq</v>
      </c>
      <c r="AO208" s="240" t="str">
        <f>'[6]Daily Roster'!$AO208</f>
        <v>qq</v>
      </c>
      <c r="AP208" s="240" t="str">
        <f>'[6]Daily Roster'!$AP208</f>
        <v>qq</v>
      </c>
      <c r="AQ208" s="240" t="str">
        <f>'[6]Daily Roster'!$AQ208</f>
        <v>qq</v>
      </c>
      <c r="AR208" s="240" t="str">
        <f>'[6]Daily Roster'!$AR208</f>
        <v>qq</v>
      </c>
      <c r="AS208" s="240" t="str">
        <f>'[6]Daily Roster'!$AS208</f>
        <v>qq</v>
      </c>
      <c r="AT208" s="240" t="str">
        <f>'[6]Daily Roster'!$AT208</f>
        <v>qq</v>
      </c>
      <c r="AU208" s="240" t="str">
        <f>'[6]Daily Roster'!$AU208</f>
        <v>Mark</v>
      </c>
      <c r="AV208" s="240">
        <f>'[6]Daily Roster'!$AV208</f>
        <v>0</v>
      </c>
      <c r="AW208" s="240" t="str">
        <f>'[6]Daily Roster'!$AW208</f>
        <v>Patrick</v>
      </c>
      <c r="AX208" s="240">
        <f>'[6]Daily Roster'!$AX208</f>
        <v>0</v>
      </c>
      <c r="AY208" s="240">
        <f>'[6]Daily Roster'!$AY208</f>
        <v>0</v>
      </c>
      <c r="AZ208" s="240">
        <f>'[6]Daily Roster'!$AZ208</f>
        <v>0</v>
      </c>
      <c r="BA208" s="240">
        <f>'[6]Daily Roster'!$BA208</f>
        <v>0</v>
      </c>
      <c r="BB208" s="240">
        <f>'[6]Daily Roster'!$BB208</f>
        <v>0</v>
      </c>
      <c r="BC208" s="240">
        <f>'[6]Daily Roster'!$BC208</f>
        <v>0</v>
      </c>
      <c r="BD208" s="240">
        <f>'[6]Daily Roster'!$BD208</f>
        <v>0</v>
      </c>
      <c r="BE208" s="240">
        <f>'[6]Daily Roster'!$BE208</f>
        <v>0</v>
      </c>
      <c r="BF208" s="240">
        <f>'[6]Daily Roster'!$BF208</f>
        <v>0</v>
      </c>
      <c r="BG208" s="240">
        <f>'[6]Daily Roster'!$BG208</f>
        <v>0</v>
      </c>
      <c r="BH208" s="240">
        <f>'[6]Daily Roster'!$BH208</f>
        <v>0</v>
      </c>
    </row>
    <row r="209" spans="1:60" s="5" customFormat="1" x14ac:dyDescent="0.3">
      <c r="A209" s="141">
        <v>43755</v>
      </c>
      <c r="B209" s="142" t="s">
        <v>4</v>
      </c>
      <c r="C209" s="143">
        <f>'[6]Daily Roster'!$C209</f>
        <v>0</v>
      </c>
      <c r="D209" s="143" t="e">
        <f>'[6]Daily Roster'!$D209</f>
        <v>#N/A</v>
      </c>
      <c r="E209" s="143">
        <f>'[6]Daily Roster'!$E209</f>
        <v>0</v>
      </c>
      <c r="F209" s="143" t="e">
        <f>'[6]Daily Roster'!$F209</f>
        <v>#N/A</v>
      </c>
      <c r="G209" s="143">
        <f>'[6]Daily Roster'!$G209</f>
        <v>0</v>
      </c>
      <c r="H209" s="143" t="e">
        <f>'[6]Daily Roster'!$H209</f>
        <v>#N/A</v>
      </c>
      <c r="I209" s="143" t="e">
        <f>'[6]Daily Roster'!$I209</f>
        <v>#N/A</v>
      </c>
      <c r="J209" s="143">
        <f>'[6]Daily Roster'!$J209</f>
        <v>0</v>
      </c>
      <c r="K209" s="143">
        <f>'[6]Daily Roster'!$K209</f>
        <v>0</v>
      </c>
      <c r="L209" s="143" t="e">
        <f>'[6]Daily Roster'!$L209</f>
        <v>#N/A</v>
      </c>
      <c r="M209" s="143">
        <f>'[6]Daily Roster'!$M209</f>
        <v>0</v>
      </c>
      <c r="N209" s="143">
        <f>'[6]Daily Roster'!$N209</f>
        <v>0</v>
      </c>
      <c r="O209" s="143">
        <f>'[6]Daily Roster'!$O209</f>
        <v>0</v>
      </c>
      <c r="P209" s="143" t="e">
        <f>'[6]Daily Roster'!$P209</f>
        <v>#N/A</v>
      </c>
      <c r="Q209" s="143" t="str">
        <f>'[6]Daily Roster'!$Q209</f>
        <v>qq</v>
      </c>
      <c r="R209" s="143" t="str">
        <f>'[6]Daily Roster'!$R209</f>
        <v>qq</v>
      </c>
      <c r="S209" s="143" t="str">
        <f>'[6]Daily Roster'!$S209</f>
        <v>qq</v>
      </c>
      <c r="T209" s="143" t="str">
        <f>'[6]Daily Roster'!$T209</f>
        <v>qq</v>
      </c>
      <c r="U209" s="143" t="str">
        <f>'[6]Daily Roster'!$U209</f>
        <v>QQ</v>
      </c>
      <c r="V209" s="143" t="str">
        <f>'[6]Daily Roster'!$V209</f>
        <v>qq</v>
      </c>
      <c r="W209" s="143" t="str">
        <f>'[6]Daily Roster'!$W209</f>
        <v>qq</v>
      </c>
      <c r="X209" s="143" t="str">
        <f>'[6]Daily Roster'!$X209</f>
        <v>qq</v>
      </c>
      <c r="Y209" s="143" t="str">
        <f>'[6]Daily Roster'!$Y209</f>
        <v>qq</v>
      </c>
      <c r="Z209" s="143" t="str">
        <f>'[6]Daily Roster'!$Z209</f>
        <v>qq</v>
      </c>
      <c r="AA209" s="143" t="str">
        <f>'[6]Daily Roster'!$AA209</f>
        <v>qq</v>
      </c>
      <c r="AB209" s="143" t="str">
        <f>'[6]Daily Roster'!$AB209</f>
        <v>qq</v>
      </c>
      <c r="AC209" s="143" t="str">
        <f>'[6]Daily Roster'!$AC209</f>
        <v>qq</v>
      </c>
      <c r="AD209" s="143" t="str">
        <f>'[6]Daily Roster'!$AD209</f>
        <v>qq</v>
      </c>
      <c r="AE209" s="143" t="str">
        <f>'[6]Daily Roster'!$AE209</f>
        <v>qq</v>
      </c>
      <c r="AF209" s="143" t="str">
        <f>'[6]Daily Roster'!$AF209</f>
        <v>qq</v>
      </c>
      <c r="AG209" s="143" t="str">
        <f>'[6]Daily Roster'!$AG209</f>
        <v>qq</v>
      </c>
      <c r="AH209" s="143" t="str">
        <f>'[6]Daily Roster'!$AH209</f>
        <v>qq</v>
      </c>
      <c r="AI209" s="143" t="str">
        <f>'[6]Daily Roster'!$AI209</f>
        <v>qq</v>
      </c>
      <c r="AJ209" s="241" t="str">
        <f>'[6]Daily Roster'!$AJ209</f>
        <v>qq</v>
      </c>
      <c r="AK209" s="241" t="str">
        <f>'[6]Daily Roster'!$AK209</f>
        <v>qq</v>
      </c>
      <c r="AL209" s="241" t="str">
        <f>'[6]Daily Roster'!$AL209</f>
        <v>qq</v>
      </c>
      <c r="AM209" s="240" t="str">
        <f>'[6]Daily Roster'!$AM209</f>
        <v>qq</v>
      </c>
      <c r="AN209" s="240" t="str">
        <f>'[6]Daily Roster'!$AN209</f>
        <v>qq</v>
      </c>
      <c r="AO209" s="240" t="str">
        <f>'[6]Daily Roster'!$AO209</f>
        <v>qq</v>
      </c>
      <c r="AP209" s="240" t="str">
        <f>'[6]Daily Roster'!$AP209</f>
        <v>qq</v>
      </c>
      <c r="AQ209" s="240" t="str">
        <f>'[6]Daily Roster'!$AQ209</f>
        <v>qq</v>
      </c>
      <c r="AR209" s="240" t="str">
        <f>'[6]Daily Roster'!$AR209</f>
        <v>qq</v>
      </c>
      <c r="AS209" s="240" t="str">
        <f>'[6]Daily Roster'!$AS209</f>
        <v>qq</v>
      </c>
      <c r="AT209" s="240" t="str">
        <f>'[6]Daily Roster'!$AT209</f>
        <v>qq</v>
      </c>
      <c r="AU209" s="240" t="str">
        <f>'[6]Daily Roster'!$AU209</f>
        <v>Mark</v>
      </c>
      <c r="AV209" s="240" t="str">
        <f>'[6]Daily Roster'!$AV209</f>
        <v>Bernadette</v>
      </c>
      <c r="AW209" s="240" t="str">
        <f>'[6]Daily Roster'!$AW209</f>
        <v>Patrick</v>
      </c>
      <c r="AX209" s="240">
        <f>'[6]Daily Roster'!$AX209</f>
        <v>0</v>
      </c>
      <c r="AY209" s="240">
        <f>'[6]Daily Roster'!$AY209</f>
        <v>0</v>
      </c>
      <c r="AZ209" s="240">
        <f>'[6]Daily Roster'!$AZ209</f>
        <v>0</v>
      </c>
      <c r="BA209" s="240">
        <f>'[6]Daily Roster'!$BA209</f>
        <v>0</v>
      </c>
      <c r="BB209" s="240">
        <f>'[6]Daily Roster'!$BB209</f>
        <v>0</v>
      </c>
      <c r="BC209" s="240">
        <f>'[6]Daily Roster'!$BC209</f>
        <v>0</v>
      </c>
      <c r="BD209" s="240">
        <f>'[6]Daily Roster'!$BD209</f>
        <v>0</v>
      </c>
      <c r="BE209" s="240">
        <f>'[6]Daily Roster'!$BE209</f>
        <v>0</v>
      </c>
      <c r="BF209" s="240">
        <f>'[6]Daily Roster'!$BF209</f>
        <v>0</v>
      </c>
      <c r="BG209" s="240">
        <f>'[6]Daily Roster'!$BG209</f>
        <v>0</v>
      </c>
      <c r="BH209" s="240">
        <f>'[6]Daily Roster'!$BH209</f>
        <v>0</v>
      </c>
    </row>
    <row r="210" spans="1:60" s="5" customFormat="1" x14ac:dyDescent="0.3">
      <c r="A210" s="141">
        <v>43756</v>
      </c>
      <c r="B210" s="142" t="s">
        <v>5</v>
      </c>
      <c r="C210" s="143">
        <f>'[6]Daily Roster'!$C210</f>
        <v>0</v>
      </c>
      <c r="D210" s="143" t="e">
        <f>'[6]Daily Roster'!$D210</f>
        <v>#N/A</v>
      </c>
      <c r="E210" s="143">
        <f>'[6]Daily Roster'!$E210</f>
        <v>0</v>
      </c>
      <c r="F210" s="143" t="e">
        <f>'[6]Daily Roster'!$F210</f>
        <v>#N/A</v>
      </c>
      <c r="G210" s="143">
        <f>'[6]Daily Roster'!$G210</f>
        <v>0</v>
      </c>
      <c r="H210" s="143" t="e">
        <f>'[6]Daily Roster'!$H210</f>
        <v>#N/A</v>
      </c>
      <c r="I210" s="143" t="e">
        <f>'[6]Daily Roster'!$I210</f>
        <v>#N/A</v>
      </c>
      <c r="J210" s="143">
        <f>'[6]Daily Roster'!$J210</f>
        <v>0</v>
      </c>
      <c r="K210" s="143">
        <f>'[6]Daily Roster'!$K210</f>
        <v>0</v>
      </c>
      <c r="L210" s="143" t="e">
        <f>'[6]Daily Roster'!$L210</f>
        <v>#N/A</v>
      </c>
      <c r="M210" s="143">
        <f>'[6]Daily Roster'!$M210</f>
        <v>0</v>
      </c>
      <c r="N210" s="143">
        <f>'[6]Daily Roster'!$N210</f>
        <v>0</v>
      </c>
      <c r="O210" s="143">
        <f>'[6]Daily Roster'!$O210</f>
        <v>0</v>
      </c>
      <c r="P210" s="143" t="e">
        <f>'[6]Daily Roster'!$P210</f>
        <v>#N/A</v>
      </c>
      <c r="Q210" s="143">
        <f>'[6]Daily Roster'!$Q210</f>
        <v>0</v>
      </c>
      <c r="R210" s="143" t="str">
        <f>'[6]Daily Roster'!$R210</f>
        <v>qq</v>
      </c>
      <c r="S210" s="143" t="str">
        <f>'[6]Daily Roster'!$S210</f>
        <v>qq</v>
      </c>
      <c r="T210" s="143" t="str">
        <f>'[6]Daily Roster'!$T210</f>
        <v>qq</v>
      </c>
      <c r="U210" s="143" t="str">
        <f>'[6]Daily Roster'!$U210</f>
        <v>QQ</v>
      </c>
      <c r="V210" s="143" t="str">
        <f>'[6]Daily Roster'!$V210</f>
        <v>qq</v>
      </c>
      <c r="W210" s="143" t="str">
        <f>'[6]Daily Roster'!$W210</f>
        <v>qq</v>
      </c>
      <c r="X210" s="143" t="str">
        <f>'[6]Daily Roster'!$X210</f>
        <v>qq</v>
      </c>
      <c r="Y210" s="143" t="str">
        <f>'[6]Daily Roster'!$Y210</f>
        <v>qq</v>
      </c>
      <c r="Z210" s="143" t="str">
        <f>'[6]Daily Roster'!$Z210</f>
        <v>qq</v>
      </c>
      <c r="AA210" s="143" t="str">
        <f>'[6]Daily Roster'!$AA210</f>
        <v>qq</v>
      </c>
      <c r="AB210" s="143" t="str">
        <f>'[6]Daily Roster'!$AB210</f>
        <v>qq</v>
      </c>
      <c r="AC210" s="143" t="str">
        <f>'[6]Daily Roster'!$AC210</f>
        <v>qq</v>
      </c>
      <c r="AD210" s="143" t="str">
        <f>'[6]Daily Roster'!$AD210</f>
        <v>qq</v>
      </c>
      <c r="AE210" s="143" t="str">
        <f>'[6]Daily Roster'!$AE210</f>
        <v>qq</v>
      </c>
      <c r="AF210" s="143" t="str">
        <f>'[6]Daily Roster'!$AF210</f>
        <v>qq</v>
      </c>
      <c r="AG210" s="143" t="str">
        <f>'[6]Daily Roster'!$AG210</f>
        <v>qq</v>
      </c>
      <c r="AH210" s="143" t="str">
        <f>'[6]Daily Roster'!$AH210</f>
        <v>qq</v>
      </c>
      <c r="AI210" s="143" t="str">
        <f>'[6]Daily Roster'!$AI210</f>
        <v>qq</v>
      </c>
      <c r="AJ210" s="241" t="str">
        <f>'[6]Daily Roster'!$AJ210</f>
        <v>qq</v>
      </c>
      <c r="AK210" s="241" t="str">
        <f>'[6]Daily Roster'!$AK210</f>
        <v>qq</v>
      </c>
      <c r="AL210" s="241" t="str">
        <f>'[6]Daily Roster'!$AL210</f>
        <v>qq</v>
      </c>
      <c r="AM210" s="240" t="str">
        <f>'[6]Daily Roster'!$AM210</f>
        <v>qq</v>
      </c>
      <c r="AN210" s="240" t="str">
        <f>'[6]Daily Roster'!$AN210</f>
        <v>qq</v>
      </c>
      <c r="AO210" s="240" t="str">
        <f>'[6]Daily Roster'!$AO210</f>
        <v>qq</v>
      </c>
      <c r="AP210" s="240" t="str">
        <f>'[6]Daily Roster'!$AP210</f>
        <v>qq</v>
      </c>
      <c r="AQ210" s="240" t="str">
        <f>'[6]Daily Roster'!$AQ210</f>
        <v>qq</v>
      </c>
      <c r="AR210" s="240" t="str">
        <f>'[6]Daily Roster'!$AR210</f>
        <v>qq</v>
      </c>
      <c r="AS210" s="240" t="str">
        <f>'[6]Daily Roster'!$AS210</f>
        <v>qq</v>
      </c>
      <c r="AT210" s="240" t="str">
        <f>'[6]Daily Roster'!$AT210</f>
        <v>qq</v>
      </c>
      <c r="AU210" s="240" t="str">
        <f>'[6]Daily Roster'!$AU210</f>
        <v>Mark</v>
      </c>
      <c r="AV210" s="240">
        <f>'[6]Daily Roster'!$AV210</f>
        <v>0</v>
      </c>
      <c r="AW210" s="240">
        <f>'[6]Daily Roster'!$AW210</f>
        <v>0</v>
      </c>
      <c r="AX210" s="240">
        <f>'[6]Daily Roster'!$AX210</f>
        <v>0</v>
      </c>
      <c r="AY210" s="240">
        <f>'[6]Daily Roster'!$AY210</f>
        <v>0</v>
      </c>
      <c r="AZ210" s="240">
        <f>'[6]Daily Roster'!$AZ210</f>
        <v>0</v>
      </c>
      <c r="BA210" s="240">
        <f>'[6]Daily Roster'!$BA210</f>
        <v>0</v>
      </c>
      <c r="BB210" s="240">
        <f>'[6]Daily Roster'!$BB210</f>
        <v>0</v>
      </c>
      <c r="BC210" s="240">
        <f>'[6]Daily Roster'!$BC210</f>
        <v>0</v>
      </c>
      <c r="BD210" s="240">
        <f>'[6]Daily Roster'!$BD210</f>
        <v>0</v>
      </c>
      <c r="BE210" s="240">
        <f>'[6]Daily Roster'!$BE210</f>
        <v>0</v>
      </c>
      <c r="BF210" s="240">
        <f>'[6]Daily Roster'!$BF210</f>
        <v>0</v>
      </c>
      <c r="BG210" s="240">
        <f>'[6]Daily Roster'!$BG210</f>
        <v>0</v>
      </c>
      <c r="BH210" s="240">
        <f>'[6]Daily Roster'!$BH210</f>
        <v>0</v>
      </c>
    </row>
    <row r="211" spans="1:60" s="5" customFormat="1" x14ac:dyDescent="0.3">
      <c r="A211" s="141">
        <v>43759</v>
      </c>
      <c r="B211" s="142" t="s">
        <v>1</v>
      </c>
      <c r="C211" s="143">
        <f>'[6]Daily Roster'!$C211</f>
        <v>0</v>
      </c>
      <c r="D211" s="143" t="e">
        <f>'[6]Daily Roster'!$D211</f>
        <v>#N/A</v>
      </c>
      <c r="E211" s="143" t="str">
        <f>'[6]Daily Roster'!$E211</f>
        <v>L.Jedwab</v>
      </c>
      <c r="F211" s="143" t="e">
        <f>'[6]Daily Roster'!$F211</f>
        <v>#N/A</v>
      </c>
      <c r="G211" s="143">
        <f>'[6]Daily Roster'!$G211</f>
        <v>0</v>
      </c>
      <c r="H211" s="143" t="e">
        <f>'[6]Daily Roster'!$H211</f>
        <v>#N/A</v>
      </c>
      <c r="I211" s="143" t="e">
        <f>'[6]Daily Roster'!$I211</f>
        <v>#N/A</v>
      </c>
      <c r="J211" s="143">
        <f>'[6]Daily Roster'!$J211</f>
        <v>0</v>
      </c>
      <c r="K211" s="143">
        <f>'[6]Daily Roster'!$K211</f>
        <v>0</v>
      </c>
      <c r="L211" s="143" t="e">
        <f>'[6]Daily Roster'!$L211</f>
        <v>#N/A</v>
      </c>
      <c r="M211" s="143">
        <f>'[6]Daily Roster'!$M211</f>
        <v>0</v>
      </c>
      <c r="N211" s="143">
        <f>'[6]Daily Roster'!$N211</f>
        <v>0</v>
      </c>
      <c r="O211" s="143" t="str">
        <f>'[6]Daily Roster'!$O211</f>
        <v>qq</v>
      </c>
      <c r="P211" s="143" t="e">
        <f>'[6]Daily Roster'!$P211</f>
        <v>#N/A</v>
      </c>
      <c r="Q211" s="143" t="str">
        <f>'[6]Daily Roster'!$Q211</f>
        <v>Roshny</v>
      </c>
      <c r="R211" s="143" t="str">
        <f>'[6]Daily Roster'!$R211</f>
        <v>qq</v>
      </c>
      <c r="S211" s="143" t="str">
        <f>'[6]Daily Roster'!$S211</f>
        <v>qq</v>
      </c>
      <c r="T211" s="143" t="str">
        <f>'[6]Daily Roster'!$T211</f>
        <v>qq</v>
      </c>
      <c r="U211" s="143" t="str">
        <f>'[6]Daily Roster'!$U211</f>
        <v>QQ</v>
      </c>
      <c r="V211" s="143" t="str">
        <f>'[6]Daily Roster'!$V211</f>
        <v>qq</v>
      </c>
      <c r="W211" s="143" t="str">
        <f>'[6]Daily Roster'!$W211</f>
        <v>qq</v>
      </c>
      <c r="X211" s="143" t="str">
        <f>'[6]Daily Roster'!$X211</f>
        <v>qq</v>
      </c>
      <c r="Y211" s="143" t="str">
        <f>'[6]Daily Roster'!$Y211</f>
        <v>qq</v>
      </c>
      <c r="Z211" s="143" t="str">
        <f>'[6]Daily Roster'!$Z211</f>
        <v>qq</v>
      </c>
      <c r="AA211" s="143" t="str">
        <f>'[6]Daily Roster'!$AA211</f>
        <v>qq</v>
      </c>
      <c r="AB211" s="143" t="str">
        <f>'[6]Daily Roster'!$AB211</f>
        <v>qq</v>
      </c>
      <c r="AC211" s="143" t="str">
        <f>'[6]Daily Roster'!$AC211</f>
        <v>qq</v>
      </c>
      <c r="AD211" s="143" t="str">
        <f>'[6]Daily Roster'!$AD211</f>
        <v>qq</v>
      </c>
      <c r="AE211" s="143" t="str">
        <f>'[6]Daily Roster'!$AE211</f>
        <v>qq</v>
      </c>
      <c r="AF211" s="143" t="str">
        <f>'[6]Daily Roster'!$AF211</f>
        <v>qq</v>
      </c>
      <c r="AG211" s="143" t="str">
        <f>'[6]Daily Roster'!$AG211</f>
        <v>qq</v>
      </c>
      <c r="AH211" s="143" t="str">
        <f>'[6]Daily Roster'!$AH211</f>
        <v>qq</v>
      </c>
      <c r="AI211" s="143" t="str">
        <f>'[6]Daily Roster'!$AI211</f>
        <v>qq</v>
      </c>
      <c r="AJ211" s="241" t="str">
        <f>'[6]Daily Roster'!$AJ211</f>
        <v>qq</v>
      </c>
      <c r="AK211" s="241" t="str">
        <f>'[6]Daily Roster'!$AK211</f>
        <v>qq</v>
      </c>
      <c r="AL211" s="241" t="str">
        <f>'[6]Daily Roster'!$AL211</f>
        <v>qq</v>
      </c>
      <c r="AM211" s="240" t="str">
        <f>'[6]Daily Roster'!$AM211</f>
        <v>qq</v>
      </c>
      <c r="AN211" s="240" t="str">
        <f>'[6]Daily Roster'!$AN211</f>
        <v>qq</v>
      </c>
      <c r="AO211" s="240" t="str">
        <f>'[6]Daily Roster'!$AO211</f>
        <v>qq</v>
      </c>
      <c r="AP211" s="240" t="str">
        <f>'[6]Daily Roster'!$AP211</f>
        <v>qq</v>
      </c>
      <c r="AQ211" s="240" t="str">
        <f>'[6]Daily Roster'!$AQ211</f>
        <v>qq</v>
      </c>
      <c r="AR211" s="240" t="str">
        <f>'[6]Daily Roster'!$AR211</f>
        <v>qq</v>
      </c>
      <c r="AS211" s="240" t="str">
        <f>'[6]Daily Roster'!$AS211</f>
        <v>qq</v>
      </c>
      <c r="AT211" s="240" t="str">
        <f>'[6]Daily Roster'!$AT211</f>
        <v>qq</v>
      </c>
      <c r="AU211" s="240" t="str">
        <f>'[6]Daily Roster'!$AU211</f>
        <v>A.Chen</v>
      </c>
      <c r="AV211" s="240" t="str">
        <f>'[6]Daily Roster'!$AV211</f>
        <v>Bernadette</v>
      </c>
      <c r="AW211" s="240">
        <f>'[6]Daily Roster'!$AW211</f>
        <v>0</v>
      </c>
      <c r="AX211" s="240">
        <f>'[6]Daily Roster'!$AX211</f>
        <v>0</v>
      </c>
      <c r="AY211" s="240">
        <f>'[6]Daily Roster'!$AY211</f>
        <v>0</v>
      </c>
      <c r="AZ211" s="240">
        <f>'[6]Daily Roster'!$AZ211</f>
        <v>0</v>
      </c>
      <c r="BA211" s="240">
        <f>'[6]Daily Roster'!$BA211</f>
        <v>0</v>
      </c>
      <c r="BB211" s="240">
        <f>'[6]Daily Roster'!$BB211</f>
        <v>0</v>
      </c>
      <c r="BC211" s="240">
        <f>'[6]Daily Roster'!$BC211</f>
        <v>0</v>
      </c>
      <c r="BD211" s="240">
        <f>'[6]Daily Roster'!$BD211</f>
        <v>0</v>
      </c>
      <c r="BE211" s="240">
        <f>'[6]Daily Roster'!$BE211</f>
        <v>0</v>
      </c>
      <c r="BF211" s="240">
        <f>'[6]Daily Roster'!$BF211</f>
        <v>0</v>
      </c>
      <c r="BG211" s="240">
        <f>'[6]Daily Roster'!$BG211</f>
        <v>0</v>
      </c>
      <c r="BH211" s="240">
        <f>'[6]Daily Roster'!$BH211</f>
        <v>0</v>
      </c>
    </row>
    <row r="212" spans="1:60" s="5" customFormat="1" x14ac:dyDescent="0.3">
      <c r="A212" s="141">
        <v>43760</v>
      </c>
      <c r="B212" s="142" t="s">
        <v>2</v>
      </c>
      <c r="C212" s="143">
        <f>'[6]Daily Roster'!$C212</f>
        <v>0</v>
      </c>
      <c r="D212" s="143" t="e">
        <f>'[6]Daily Roster'!$D212</f>
        <v>#N/A</v>
      </c>
      <c r="E212" s="143">
        <f>'[6]Daily Roster'!$E212</f>
        <v>0</v>
      </c>
      <c r="F212" s="143" t="e">
        <f>'[6]Daily Roster'!$F212</f>
        <v>#N/A</v>
      </c>
      <c r="G212" s="143">
        <f>'[6]Daily Roster'!$G212</f>
        <v>0</v>
      </c>
      <c r="H212" s="143" t="e">
        <f>'[6]Daily Roster'!$H212</f>
        <v>#N/A</v>
      </c>
      <c r="I212" s="143" t="e">
        <f>'[6]Daily Roster'!$I212</f>
        <v>#N/A</v>
      </c>
      <c r="J212" s="143">
        <f>'[6]Daily Roster'!$J212</f>
        <v>0</v>
      </c>
      <c r="K212" s="143">
        <f>'[6]Daily Roster'!$K212</f>
        <v>0</v>
      </c>
      <c r="L212" s="143" t="e">
        <f>'[6]Daily Roster'!$L212</f>
        <v>#N/A</v>
      </c>
      <c r="M212" s="143">
        <f>'[6]Daily Roster'!$M212</f>
        <v>0</v>
      </c>
      <c r="N212" s="143">
        <f>'[6]Daily Roster'!$N212</f>
        <v>0</v>
      </c>
      <c r="O212" s="143" t="str">
        <f>'[6]Daily Roster'!$O212</f>
        <v>qq</v>
      </c>
      <c r="P212" s="143" t="e">
        <f>'[6]Daily Roster'!$P212</f>
        <v>#N/A</v>
      </c>
      <c r="Q212" s="143">
        <f>'[6]Daily Roster'!$Q212</f>
        <v>0</v>
      </c>
      <c r="R212" s="143" t="str">
        <f>'[6]Daily Roster'!$R212</f>
        <v>qq</v>
      </c>
      <c r="S212" s="143" t="str">
        <f>'[6]Daily Roster'!$S212</f>
        <v>qq</v>
      </c>
      <c r="T212" s="143" t="str">
        <f>'[6]Daily Roster'!$T212</f>
        <v>qq</v>
      </c>
      <c r="U212" s="143" t="str">
        <f>'[6]Daily Roster'!$U212</f>
        <v>QQ</v>
      </c>
      <c r="V212" s="143" t="str">
        <f>'[6]Daily Roster'!$V212</f>
        <v>qq</v>
      </c>
      <c r="W212" s="143" t="str">
        <f>'[6]Daily Roster'!$W212</f>
        <v>qq</v>
      </c>
      <c r="X212" s="143" t="str">
        <f>'[6]Daily Roster'!$X212</f>
        <v>qq</v>
      </c>
      <c r="Y212" s="143" t="str">
        <f>'[6]Daily Roster'!$Y212</f>
        <v>qq</v>
      </c>
      <c r="Z212" s="143" t="str">
        <f>'[6]Daily Roster'!$Z212</f>
        <v>qq</v>
      </c>
      <c r="AA212" s="143" t="str">
        <f>'[6]Daily Roster'!$AA212</f>
        <v>qq</v>
      </c>
      <c r="AB212" s="143" t="str">
        <f>'[6]Daily Roster'!$AB212</f>
        <v>qq</v>
      </c>
      <c r="AC212" s="143" t="str">
        <f>'[6]Daily Roster'!$AC212</f>
        <v>qq</v>
      </c>
      <c r="AD212" s="143" t="str">
        <f>'[6]Daily Roster'!$AD212</f>
        <v>qq</v>
      </c>
      <c r="AE212" s="143" t="str">
        <f>'[6]Daily Roster'!$AE212</f>
        <v>qq</v>
      </c>
      <c r="AF212" s="143" t="str">
        <f>'[6]Daily Roster'!$AF212</f>
        <v>qq</v>
      </c>
      <c r="AG212" s="143" t="str">
        <f>'[6]Daily Roster'!$AG212</f>
        <v>qq</v>
      </c>
      <c r="AH212" s="143" t="str">
        <f>'[6]Daily Roster'!$AH212</f>
        <v>qq</v>
      </c>
      <c r="AI212" s="143" t="str">
        <f>'[6]Daily Roster'!$AI212</f>
        <v>qq</v>
      </c>
      <c r="AJ212" s="241" t="str">
        <f>'[6]Daily Roster'!$AJ212</f>
        <v>qq</v>
      </c>
      <c r="AK212" s="241" t="str">
        <f>'[6]Daily Roster'!$AK212</f>
        <v>qq</v>
      </c>
      <c r="AL212" s="241" t="str">
        <f>'[6]Daily Roster'!$AL212</f>
        <v>qq</v>
      </c>
      <c r="AM212" s="240" t="str">
        <f>'[6]Daily Roster'!$AM212</f>
        <v>qq</v>
      </c>
      <c r="AN212" s="240" t="str">
        <f>'[6]Daily Roster'!$AN212</f>
        <v>qq</v>
      </c>
      <c r="AO212" s="240" t="str">
        <f>'[6]Daily Roster'!$AO212</f>
        <v>qq</v>
      </c>
      <c r="AP212" s="240" t="str">
        <f>'[6]Daily Roster'!$AP212</f>
        <v>qq</v>
      </c>
      <c r="AQ212" s="240" t="str">
        <f>'[6]Daily Roster'!$AQ212</f>
        <v>qq</v>
      </c>
      <c r="AR212" s="240" t="str">
        <f>'[6]Daily Roster'!$AR212</f>
        <v>qq</v>
      </c>
      <c r="AS212" s="240" t="str">
        <f>'[6]Daily Roster'!$AS212</f>
        <v>qq</v>
      </c>
      <c r="AT212" s="240" t="str">
        <f>'[6]Daily Roster'!$AT212</f>
        <v>qq</v>
      </c>
      <c r="AU212" s="240" t="str">
        <f>'[6]Daily Roster'!$AU212</f>
        <v>A.Chen</v>
      </c>
      <c r="AV212" s="240">
        <f>'[6]Daily Roster'!$AV212</f>
        <v>0</v>
      </c>
      <c r="AW212" s="240">
        <f>'[6]Daily Roster'!$AW212</f>
        <v>0</v>
      </c>
      <c r="AX212" s="240">
        <f>'[6]Daily Roster'!$AX212</f>
        <v>0</v>
      </c>
      <c r="AY212" s="240">
        <f>'[6]Daily Roster'!$AY212</f>
        <v>0</v>
      </c>
      <c r="AZ212" s="240">
        <f>'[6]Daily Roster'!$AZ212</f>
        <v>0</v>
      </c>
      <c r="BA212" s="240">
        <f>'[6]Daily Roster'!$BA212</f>
        <v>0</v>
      </c>
      <c r="BB212" s="240">
        <f>'[6]Daily Roster'!$BB212</f>
        <v>0</v>
      </c>
      <c r="BC212" s="240">
        <f>'[6]Daily Roster'!$BC212</f>
        <v>0</v>
      </c>
      <c r="BD212" s="240">
        <f>'[6]Daily Roster'!$BD212</f>
        <v>0</v>
      </c>
      <c r="BE212" s="240">
        <f>'[6]Daily Roster'!$BE212</f>
        <v>0</v>
      </c>
      <c r="BF212" s="240">
        <f>'[6]Daily Roster'!$BF212</f>
        <v>0</v>
      </c>
      <c r="BG212" s="240">
        <f>'[6]Daily Roster'!$BG212</f>
        <v>0</v>
      </c>
      <c r="BH212" s="240">
        <f>'[6]Daily Roster'!$BH212</f>
        <v>0</v>
      </c>
    </row>
    <row r="213" spans="1:60" s="5" customFormat="1" x14ac:dyDescent="0.3">
      <c r="A213" s="141">
        <v>43761</v>
      </c>
      <c r="B213" s="142" t="s">
        <v>3</v>
      </c>
      <c r="C213" s="143">
        <f>'[6]Daily Roster'!$C213</f>
        <v>0</v>
      </c>
      <c r="D213" s="143" t="e">
        <f>'[6]Daily Roster'!$D213</f>
        <v>#N/A</v>
      </c>
      <c r="E213" s="143">
        <f>'[6]Daily Roster'!$E213</f>
        <v>0</v>
      </c>
      <c r="F213" s="143" t="e">
        <f>'[6]Daily Roster'!$F213</f>
        <v>#N/A</v>
      </c>
      <c r="G213" s="143">
        <f>'[6]Daily Roster'!$G213</f>
        <v>0</v>
      </c>
      <c r="H213" s="143" t="e">
        <f>'[6]Daily Roster'!$H213</f>
        <v>#N/A</v>
      </c>
      <c r="I213" s="143" t="e">
        <f>'[6]Daily Roster'!$I213</f>
        <v>#N/A</v>
      </c>
      <c r="J213" s="143">
        <f>'[6]Daily Roster'!$J213</f>
        <v>0</v>
      </c>
      <c r="K213" s="143">
        <f>'[6]Daily Roster'!$K213</f>
        <v>0</v>
      </c>
      <c r="L213" s="143" t="e">
        <f>'[6]Daily Roster'!$L213</f>
        <v>#N/A</v>
      </c>
      <c r="M213" s="143">
        <f>'[6]Daily Roster'!$M213</f>
        <v>0</v>
      </c>
      <c r="N213" s="143">
        <f>'[6]Daily Roster'!$N213</f>
        <v>0</v>
      </c>
      <c r="O213" s="143" t="str">
        <f>'[6]Daily Roster'!$O213</f>
        <v>qq</v>
      </c>
      <c r="P213" s="143" t="e">
        <f>'[6]Daily Roster'!$P213</f>
        <v>#N/A</v>
      </c>
      <c r="Q213" s="143" t="str">
        <f>'[6]Daily Roster'!$Q213</f>
        <v>Ana</v>
      </c>
      <c r="R213" s="143" t="str">
        <f>'[6]Daily Roster'!$R213</f>
        <v>qq</v>
      </c>
      <c r="S213" s="143" t="str">
        <f>'[6]Daily Roster'!$S213</f>
        <v>qq</v>
      </c>
      <c r="T213" s="143" t="str">
        <f>'[6]Daily Roster'!$T213</f>
        <v>qq</v>
      </c>
      <c r="U213" s="143" t="str">
        <f>'[6]Daily Roster'!$U213</f>
        <v>QQ</v>
      </c>
      <c r="V213" s="143" t="str">
        <f>'[6]Daily Roster'!$V213</f>
        <v>qq</v>
      </c>
      <c r="W213" s="143" t="str">
        <f>'[6]Daily Roster'!$W213</f>
        <v>qq</v>
      </c>
      <c r="X213" s="143" t="str">
        <f>'[6]Daily Roster'!$X213</f>
        <v>qq</v>
      </c>
      <c r="Y213" s="143" t="str">
        <f>'[6]Daily Roster'!$Y213</f>
        <v>qq</v>
      </c>
      <c r="Z213" s="143" t="str">
        <f>'[6]Daily Roster'!$Z213</f>
        <v>qq</v>
      </c>
      <c r="AA213" s="143" t="str">
        <f>'[6]Daily Roster'!$AA213</f>
        <v>qq</v>
      </c>
      <c r="AB213" s="143" t="str">
        <f>'[6]Daily Roster'!$AB213</f>
        <v>qq</v>
      </c>
      <c r="AC213" s="143" t="str">
        <f>'[6]Daily Roster'!$AC213</f>
        <v>qq</v>
      </c>
      <c r="AD213" s="143" t="str">
        <f>'[6]Daily Roster'!$AD213</f>
        <v>qq</v>
      </c>
      <c r="AE213" s="143" t="str">
        <f>'[6]Daily Roster'!$AE213</f>
        <v>qq</v>
      </c>
      <c r="AF213" s="143" t="str">
        <f>'[6]Daily Roster'!$AF213</f>
        <v>qq</v>
      </c>
      <c r="AG213" s="143" t="str">
        <f>'[6]Daily Roster'!$AG213</f>
        <v>qq</v>
      </c>
      <c r="AH213" s="143" t="str">
        <f>'[6]Daily Roster'!$AH213</f>
        <v>qq</v>
      </c>
      <c r="AI213" s="143" t="str">
        <f>'[6]Daily Roster'!$AI213</f>
        <v>qq</v>
      </c>
      <c r="AJ213" s="241" t="str">
        <f>'[6]Daily Roster'!$AJ213</f>
        <v>qq</v>
      </c>
      <c r="AK213" s="241" t="str">
        <f>'[6]Daily Roster'!$AK213</f>
        <v>qq</v>
      </c>
      <c r="AL213" s="241" t="str">
        <f>'[6]Daily Roster'!$AL213</f>
        <v>qq</v>
      </c>
      <c r="AM213" s="240" t="str">
        <f>'[6]Daily Roster'!$AM213</f>
        <v>qq</v>
      </c>
      <c r="AN213" s="240" t="str">
        <f>'[6]Daily Roster'!$AN213</f>
        <v>qq</v>
      </c>
      <c r="AO213" s="240" t="str">
        <f>'[6]Daily Roster'!$AO213</f>
        <v>qq</v>
      </c>
      <c r="AP213" s="240" t="str">
        <f>'[6]Daily Roster'!$AP213</f>
        <v>qq</v>
      </c>
      <c r="AQ213" s="240" t="str">
        <f>'[6]Daily Roster'!$AQ213</f>
        <v>qq</v>
      </c>
      <c r="AR213" s="240" t="str">
        <f>'[6]Daily Roster'!$AR213</f>
        <v>qq</v>
      </c>
      <c r="AS213" s="240" t="str">
        <f>'[6]Daily Roster'!$AS213</f>
        <v>qq</v>
      </c>
      <c r="AT213" s="240" t="str">
        <f>'[6]Daily Roster'!$AT213</f>
        <v>qq</v>
      </c>
      <c r="AU213" s="240" t="str">
        <f>'[6]Daily Roster'!$AU213</f>
        <v>A.Chen</v>
      </c>
      <c r="AV213" s="240">
        <f>'[6]Daily Roster'!$AV213</f>
        <v>0</v>
      </c>
      <c r="AW213" s="240">
        <f>'[6]Daily Roster'!$AW213</f>
        <v>0</v>
      </c>
      <c r="AX213" s="240">
        <f>'[6]Daily Roster'!$AX213</f>
        <v>0</v>
      </c>
      <c r="AY213" s="240">
        <f>'[6]Daily Roster'!$AY213</f>
        <v>0</v>
      </c>
      <c r="AZ213" s="240">
        <f>'[6]Daily Roster'!$AZ213</f>
        <v>0</v>
      </c>
      <c r="BA213" s="240">
        <f>'[6]Daily Roster'!$BA213</f>
        <v>0</v>
      </c>
      <c r="BB213" s="240">
        <f>'[6]Daily Roster'!$BB213</f>
        <v>0</v>
      </c>
      <c r="BC213" s="240">
        <f>'[6]Daily Roster'!$BC213</f>
        <v>0</v>
      </c>
      <c r="BD213" s="240">
        <f>'[6]Daily Roster'!$BD213</f>
        <v>0</v>
      </c>
      <c r="BE213" s="240">
        <f>'[6]Daily Roster'!$BE213</f>
        <v>0</v>
      </c>
      <c r="BF213" s="240">
        <f>'[6]Daily Roster'!$BF213</f>
        <v>0</v>
      </c>
      <c r="BG213" s="240">
        <f>'[6]Daily Roster'!$BG213</f>
        <v>0</v>
      </c>
      <c r="BH213" s="240">
        <f>'[6]Daily Roster'!$BH213</f>
        <v>0</v>
      </c>
    </row>
    <row r="214" spans="1:60" s="5" customFormat="1" x14ac:dyDescent="0.3">
      <c r="A214" s="141">
        <v>43762</v>
      </c>
      <c r="B214" s="142" t="s">
        <v>4</v>
      </c>
      <c r="C214" s="143">
        <f>'[6]Daily Roster'!$C214</f>
        <v>0</v>
      </c>
      <c r="D214" s="143" t="e">
        <f>'[6]Daily Roster'!$D214</f>
        <v>#N/A</v>
      </c>
      <c r="E214" s="143" t="str">
        <f>'[6]Daily Roster'!$E214</f>
        <v>Stuart</v>
      </c>
      <c r="F214" s="143" t="e">
        <f>'[6]Daily Roster'!$F214</f>
        <v>#N/A</v>
      </c>
      <c r="G214" s="143">
        <f>'[6]Daily Roster'!$G214</f>
        <v>0</v>
      </c>
      <c r="H214" s="143" t="e">
        <f>'[6]Daily Roster'!$H214</f>
        <v>#N/A</v>
      </c>
      <c r="I214" s="143" t="e">
        <f>'[6]Daily Roster'!$I214</f>
        <v>#N/A</v>
      </c>
      <c r="J214" s="143">
        <f>'[6]Daily Roster'!$J214</f>
        <v>0</v>
      </c>
      <c r="K214" s="143">
        <f>'[6]Daily Roster'!$K214</f>
        <v>0</v>
      </c>
      <c r="L214" s="143" t="e">
        <f>'[6]Daily Roster'!$L214</f>
        <v>#N/A</v>
      </c>
      <c r="M214" s="143">
        <f>'[6]Daily Roster'!$M214</f>
        <v>0</v>
      </c>
      <c r="N214" s="143">
        <f>'[6]Daily Roster'!$N214</f>
        <v>0</v>
      </c>
      <c r="O214" s="143" t="str">
        <f>'[6]Daily Roster'!$O214</f>
        <v>Stuart</v>
      </c>
      <c r="P214" s="143" t="e">
        <f>'[6]Daily Roster'!$P214</f>
        <v>#N/A</v>
      </c>
      <c r="Q214" s="143" t="str">
        <f>'[6]Daily Roster'!$Q214</f>
        <v>qq</v>
      </c>
      <c r="R214" s="143" t="str">
        <f>'[6]Daily Roster'!$R214</f>
        <v>qq</v>
      </c>
      <c r="S214" s="143" t="str">
        <f>'[6]Daily Roster'!$S214</f>
        <v>qq</v>
      </c>
      <c r="T214" s="143" t="str">
        <f>'[6]Daily Roster'!$T214</f>
        <v>qq</v>
      </c>
      <c r="U214" s="143" t="str">
        <f>'[6]Daily Roster'!$U214</f>
        <v>QQ</v>
      </c>
      <c r="V214" s="143" t="str">
        <f>'[6]Daily Roster'!$V214</f>
        <v>qq</v>
      </c>
      <c r="W214" s="143" t="str">
        <f>'[6]Daily Roster'!$W214</f>
        <v>qq</v>
      </c>
      <c r="X214" s="143" t="str">
        <f>'[6]Daily Roster'!$X214</f>
        <v>qq</v>
      </c>
      <c r="Y214" s="143" t="str">
        <f>'[6]Daily Roster'!$Y214</f>
        <v>qq</v>
      </c>
      <c r="Z214" s="143" t="str">
        <f>'[6]Daily Roster'!$Z214</f>
        <v>qq</v>
      </c>
      <c r="AA214" s="143" t="str">
        <f>'[6]Daily Roster'!$AA214</f>
        <v>qq</v>
      </c>
      <c r="AB214" s="143" t="str">
        <f>'[6]Daily Roster'!$AB214</f>
        <v>qq</v>
      </c>
      <c r="AC214" s="143" t="str">
        <f>'[6]Daily Roster'!$AC214</f>
        <v>qq</v>
      </c>
      <c r="AD214" s="143" t="str">
        <f>'[6]Daily Roster'!$AD214</f>
        <v>qq</v>
      </c>
      <c r="AE214" s="143" t="str">
        <f>'[6]Daily Roster'!$AE214</f>
        <v>qq</v>
      </c>
      <c r="AF214" s="143" t="str">
        <f>'[6]Daily Roster'!$AF214</f>
        <v>qq</v>
      </c>
      <c r="AG214" s="143" t="str">
        <f>'[6]Daily Roster'!$AG214</f>
        <v>qq</v>
      </c>
      <c r="AH214" s="143" t="str">
        <f>'[6]Daily Roster'!$AH214</f>
        <v>qq</v>
      </c>
      <c r="AI214" s="143" t="str">
        <f>'[6]Daily Roster'!$AI214</f>
        <v>qq</v>
      </c>
      <c r="AJ214" s="241" t="str">
        <f>'[6]Daily Roster'!$AJ214</f>
        <v>qq</v>
      </c>
      <c r="AK214" s="241" t="str">
        <f>'[6]Daily Roster'!$AK214</f>
        <v>qq</v>
      </c>
      <c r="AL214" s="241" t="str">
        <f>'[6]Daily Roster'!$AL214</f>
        <v>qq</v>
      </c>
      <c r="AM214" s="240" t="str">
        <f>'[6]Daily Roster'!$AM214</f>
        <v>qq</v>
      </c>
      <c r="AN214" s="240" t="str">
        <f>'[6]Daily Roster'!$AN214</f>
        <v>qq</v>
      </c>
      <c r="AO214" s="240" t="str">
        <f>'[6]Daily Roster'!$AO214</f>
        <v>qq</v>
      </c>
      <c r="AP214" s="240" t="str">
        <f>'[6]Daily Roster'!$AP214</f>
        <v>qq</v>
      </c>
      <c r="AQ214" s="240" t="str">
        <f>'[6]Daily Roster'!$AQ214</f>
        <v>qq</v>
      </c>
      <c r="AR214" s="240" t="str">
        <f>'[6]Daily Roster'!$AR214</f>
        <v>qq</v>
      </c>
      <c r="AS214" s="240" t="str">
        <f>'[6]Daily Roster'!$AS214</f>
        <v>qq</v>
      </c>
      <c r="AT214" s="240" t="str">
        <f>'[6]Daily Roster'!$AT214</f>
        <v>qq</v>
      </c>
      <c r="AU214" s="240" t="str">
        <f>'[6]Daily Roster'!$AU214</f>
        <v>A.Chen</v>
      </c>
      <c r="AV214" s="240" t="str">
        <f>'[6]Daily Roster'!$AV214</f>
        <v>Bernadette</v>
      </c>
      <c r="AW214" s="240">
        <f>'[6]Daily Roster'!$AW214</f>
        <v>0</v>
      </c>
      <c r="AX214" s="240">
        <f>'[6]Daily Roster'!$AX214</f>
        <v>0</v>
      </c>
      <c r="AY214" s="240">
        <f>'[6]Daily Roster'!$AY214</f>
        <v>0</v>
      </c>
      <c r="AZ214" s="240">
        <f>'[6]Daily Roster'!$AZ214</f>
        <v>0</v>
      </c>
      <c r="BA214" s="240">
        <f>'[6]Daily Roster'!$BA214</f>
        <v>0</v>
      </c>
      <c r="BB214" s="240">
        <f>'[6]Daily Roster'!$BB214</f>
        <v>0</v>
      </c>
      <c r="BC214" s="240">
        <f>'[6]Daily Roster'!$BC214</f>
        <v>0</v>
      </c>
      <c r="BD214" s="240">
        <f>'[6]Daily Roster'!$BD214</f>
        <v>0</v>
      </c>
      <c r="BE214" s="240">
        <f>'[6]Daily Roster'!$BE214</f>
        <v>0</v>
      </c>
      <c r="BF214" s="240">
        <f>'[6]Daily Roster'!$BF214</f>
        <v>0</v>
      </c>
      <c r="BG214" s="240">
        <f>'[6]Daily Roster'!$BG214</f>
        <v>0</v>
      </c>
      <c r="BH214" s="240">
        <f>'[6]Daily Roster'!$BH214</f>
        <v>0</v>
      </c>
    </row>
    <row r="215" spans="1:60" s="5" customFormat="1" x14ac:dyDescent="0.3">
      <c r="A215" s="141">
        <v>43763</v>
      </c>
      <c r="B215" s="142" t="s">
        <v>5</v>
      </c>
      <c r="C215" s="143">
        <f>'[6]Daily Roster'!$C215</f>
        <v>0</v>
      </c>
      <c r="D215" s="143" t="e">
        <f>'[6]Daily Roster'!$D215</f>
        <v>#N/A</v>
      </c>
      <c r="E215" s="143">
        <f>'[6]Daily Roster'!$E215</f>
        <v>0</v>
      </c>
      <c r="F215" s="143" t="e">
        <f>'[6]Daily Roster'!$F215</f>
        <v>#N/A</v>
      </c>
      <c r="G215" s="143">
        <f>'[6]Daily Roster'!$G215</f>
        <v>0</v>
      </c>
      <c r="H215" s="143" t="e">
        <f>'[6]Daily Roster'!$H215</f>
        <v>#N/A</v>
      </c>
      <c r="I215" s="143" t="e">
        <f>'[6]Daily Roster'!$I215</f>
        <v>#N/A</v>
      </c>
      <c r="J215" s="143">
        <f>'[6]Daily Roster'!$J215</f>
        <v>0</v>
      </c>
      <c r="K215" s="143">
        <f>'[6]Daily Roster'!$K215</f>
        <v>0</v>
      </c>
      <c r="L215" s="143" t="e">
        <f>'[6]Daily Roster'!$L215</f>
        <v>#N/A</v>
      </c>
      <c r="M215" s="143">
        <f>'[6]Daily Roster'!$M215</f>
        <v>0</v>
      </c>
      <c r="N215" s="143">
        <f>'[6]Daily Roster'!$N215</f>
        <v>0</v>
      </c>
      <c r="O215" s="143" t="str">
        <f>'[6]Daily Roster'!$O215</f>
        <v>Stuart</v>
      </c>
      <c r="P215" s="143" t="e">
        <f>'[6]Daily Roster'!$P215</f>
        <v>#N/A</v>
      </c>
      <c r="Q215" s="143" t="str">
        <f>'[6]Daily Roster'!$Q215</f>
        <v>Tinh</v>
      </c>
      <c r="R215" s="143" t="str">
        <f>'[6]Daily Roster'!$R215</f>
        <v>qq</v>
      </c>
      <c r="S215" s="143" t="str">
        <f>'[6]Daily Roster'!$S215</f>
        <v>qq</v>
      </c>
      <c r="T215" s="143" t="str">
        <f>'[6]Daily Roster'!$T215</f>
        <v>qq</v>
      </c>
      <c r="U215" s="143" t="str">
        <f>'[6]Daily Roster'!$U215</f>
        <v>QQ</v>
      </c>
      <c r="V215" s="143" t="str">
        <f>'[6]Daily Roster'!$V215</f>
        <v>qq</v>
      </c>
      <c r="W215" s="143" t="str">
        <f>'[6]Daily Roster'!$W215</f>
        <v>qq</v>
      </c>
      <c r="X215" s="143" t="str">
        <f>'[6]Daily Roster'!$X215</f>
        <v>qq</v>
      </c>
      <c r="Y215" s="143" t="str">
        <f>'[6]Daily Roster'!$Y215</f>
        <v>qq</v>
      </c>
      <c r="Z215" s="143" t="str">
        <f>'[6]Daily Roster'!$Z215</f>
        <v>qq</v>
      </c>
      <c r="AA215" s="143" t="str">
        <f>'[6]Daily Roster'!$AA215</f>
        <v>qq</v>
      </c>
      <c r="AB215" s="143" t="str">
        <f>'[6]Daily Roster'!$AB215</f>
        <v>qq</v>
      </c>
      <c r="AC215" s="143" t="str">
        <f>'[6]Daily Roster'!$AC215</f>
        <v>qq</v>
      </c>
      <c r="AD215" s="143" t="str">
        <f>'[6]Daily Roster'!$AD215</f>
        <v>qq</v>
      </c>
      <c r="AE215" s="143" t="str">
        <f>'[6]Daily Roster'!$AE215</f>
        <v>qq</v>
      </c>
      <c r="AF215" s="143" t="str">
        <f>'[6]Daily Roster'!$AF215</f>
        <v>qq</v>
      </c>
      <c r="AG215" s="143" t="str">
        <f>'[6]Daily Roster'!$AG215</f>
        <v>qq</v>
      </c>
      <c r="AH215" s="143" t="str">
        <f>'[6]Daily Roster'!$AH215</f>
        <v>qq</v>
      </c>
      <c r="AI215" s="143" t="str">
        <f>'[6]Daily Roster'!$AI215</f>
        <v>qq</v>
      </c>
      <c r="AJ215" s="241" t="str">
        <f>'[6]Daily Roster'!$AJ215</f>
        <v>qq</v>
      </c>
      <c r="AK215" s="241" t="str">
        <f>'[6]Daily Roster'!$AK215</f>
        <v>qq</v>
      </c>
      <c r="AL215" s="241" t="str">
        <f>'[6]Daily Roster'!$AL215</f>
        <v>qq</v>
      </c>
      <c r="AM215" s="240" t="str">
        <f>'[6]Daily Roster'!$AM215</f>
        <v>qq</v>
      </c>
      <c r="AN215" s="240" t="str">
        <f>'[6]Daily Roster'!$AN215</f>
        <v>qq</v>
      </c>
      <c r="AO215" s="240" t="str">
        <f>'[6]Daily Roster'!$AO215</f>
        <v>qq</v>
      </c>
      <c r="AP215" s="240" t="str">
        <f>'[6]Daily Roster'!$AP215</f>
        <v>qq</v>
      </c>
      <c r="AQ215" s="240" t="str">
        <f>'[6]Daily Roster'!$AQ215</f>
        <v>qq</v>
      </c>
      <c r="AR215" s="240" t="str">
        <f>'[6]Daily Roster'!$AR215</f>
        <v>qq</v>
      </c>
      <c r="AS215" s="240" t="str">
        <f>'[6]Daily Roster'!$AS215</f>
        <v>qq</v>
      </c>
      <c r="AT215" s="240" t="str">
        <f>'[6]Daily Roster'!$AT215</f>
        <v>qq</v>
      </c>
      <c r="AU215" s="240" t="str">
        <f>'[6]Daily Roster'!$AU215</f>
        <v>A.Chen</v>
      </c>
      <c r="AV215" s="240">
        <f>'[6]Daily Roster'!$AV215</f>
        <v>0</v>
      </c>
      <c r="AW215" s="240">
        <f>'[6]Daily Roster'!$AW215</f>
        <v>0</v>
      </c>
      <c r="AX215" s="240">
        <f>'[6]Daily Roster'!$AX215</f>
        <v>0</v>
      </c>
      <c r="AY215" s="240">
        <f>'[6]Daily Roster'!$AY215</f>
        <v>0</v>
      </c>
      <c r="AZ215" s="240">
        <f>'[6]Daily Roster'!$AZ215</f>
        <v>0</v>
      </c>
      <c r="BA215" s="240">
        <f>'[6]Daily Roster'!$BA215</f>
        <v>0</v>
      </c>
      <c r="BB215" s="240">
        <f>'[6]Daily Roster'!$BB215</f>
        <v>0</v>
      </c>
      <c r="BC215" s="240">
        <f>'[6]Daily Roster'!$BC215</f>
        <v>0</v>
      </c>
      <c r="BD215" s="240">
        <f>'[6]Daily Roster'!$BD215</f>
        <v>0</v>
      </c>
      <c r="BE215" s="240">
        <f>'[6]Daily Roster'!$BE215</f>
        <v>0</v>
      </c>
      <c r="BF215" s="240">
        <f>'[6]Daily Roster'!$BF215</f>
        <v>0</v>
      </c>
      <c r="BG215" s="240">
        <f>'[6]Daily Roster'!$BG215</f>
        <v>0</v>
      </c>
      <c r="BH215" s="240">
        <f>'[6]Daily Roster'!$BH215</f>
        <v>0</v>
      </c>
    </row>
    <row r="216" spans="1:60" s="5" customFormat="1" x14ac:dyDescent="0.3">
      <c r="A216" s="141">
        <v>43766</v>
      </c>
      <c r="B216" s="142" t="s">
        <v>1</v>
      </c>
      <c r="C216" s="143">
        <f>'[6]Daily Roster'!$C216</f>
        <v>0</v>
      </c>
      <c r="D216" s="143" t="e">
        <f>'[6]Daily Roster'!$D216</f>
        <v>#N/A</v>
      </c>
      <c r="E216" s="143">
        <f>'[6]Daily Roster'!$E216</f>
        <v>0</v>
      </c>
      <c r="F216" s="143" t="e">
        <f>'[6]Daily Roster'!$F216</f>
        <v>#N/A</v>
      </c>
      <c r="G216" s="143">
        <f>'[6]Daily Roster'!$G216</f>
        <v>0</v>
      </c>
      <c r="H216" s="143" t="e">
        <f>'[6]Daily Roster'!$H216</f>
        <v>#N/A</v>
      </c>
      <c r="I216" s="143" t="e">
        <f>'[6]Daily Roster'!$I216</f>
        <v>#N/A</v>
      </c>
      <c r="J216" s="143">
        <f>'[6]Daily Roster'!$J216</f>
        <v>0</v>
      </c>
      <c r="K216" s="143">
        <f>'[6]Daily Roster'!$K216</f>
        <v>0</v>
      </c>
      <c r="L216" s="143" t="e">
        <f>'[6]Daily Roster'!$L216</f>
        <v>#N/A</v>
      </c>
      <c r="M216" s="143">
        <f>'[6]Daily Roster'!$M216</f>
        <v>0</v>
      </c>
      <c r="N216" s="143">
        <f>'[6]Daily Roster'!$N216</f>
        <v>0</v>
      </c>
      <c r="O216" s="143" t="str">
        <f>'[6]Daily Roster'!$O216</f>
        <v>qq</v>
      </c>
      <c r="P216" s="143" t="e">
        <f>'[6]Daily Roster'!$P216</f>
        <v>#N/A</v>
      </c>
      <c r="Q216" s="143">
        <f>'[6]Daily Roster'!$Q216</f>
        <v>0</v>
      </c>
      <c r="R216" s="143" t="str">
        <f>'[6]Daily Roster'!$R216</f>
        <v>qq</v>
      </c>
      <c r="S216" s="143" t="str">
        <f>'[6]Daily Roster'!$S216</f>
        <v>Edward</v>
      </c>
      <c r="T216" s="143" t="str">
        <f>'[6]Daily Roster'!$T216</f>
        <v>Idile</v>
      </c>
      <c r="U216" s="143" t="str">
        <f>'[6]Daily Roster'!$U216</f>
        <v>Tinh</v>
      </c>
      <c r="V216" s="143" t="str">
        <f>'[6]Daily Roster'!$V216</f>
        <v>qq</v>
      </c>
      <c r="W216" s="143" t="str">
        <f>'[6]Daily Roster'!$W216</f>
        <v>qq</v>
      </c>
      <c r="X216" s="143" t="str">
        <f>'[6]Daily Roster'!$X216</f>
        <v>qq</v>
      </c>
      <c r="Y216" s="143" t="str">
        <f>'[6]Daily Roster'!$Y216</f>
        <v>qq</v>
      </c>
      <c r="Z216" s="143" t="str">
        <f>'[6]Daily Roster'!$Z216</f>
        <v>qq</v>
      </c>
      <c r="AA216" s="143" t="str">
        <f>'[6]Daily Roster'!$AA216</f>
        <v>qq</v>
      </c>
      <c r="AB216" s="143" t="str">
        <f>'[6]Daily Roster'!$AB216</f>
        <v>qq</v>
      </c>
      <c r="AC216" s="143" t="str">
        <f>'[6]Daily Roster'!$AC216</f>
        <v>qq</v>
      </c>
      <c r="AD216" s="143" t="str">
        <f>'[6]Daily Roster'!$AD216</f>
        <v>qq</v>
      </c>
      <c r="AE216" s="143" t="str">
        <f>'[6]Daily Roster'!$AE216</f>
        <v>qq</v>
      </c>
      <c r="AF216" s="143" t="str">
        <f>'[6]Daily Roster'!$AF216</f>
        <v>qq</v>
      </c>
      <c r="AG216" s="143" t="str">
        <f>'[6]Daily Roster'!$AG216</f>
        <v>qq</v>
      </c>
      <c r="AH216" s="143" t="str">
        <f>'[6]Daily Roster'!$AH216</f>
        <v>qq</v>
      </c>
      <c r="AI216" s="143" t="str">
        <f>'[6]Daily Roster'!$AI216</f>
        <v>qq</v>
      </c>
      <c r="AJ216" s="241" t="str">
        <f>'[6]Daily Roster'!$AJ216</f>
        <v>qq</v>
      </c>
      <c r="AK216" s="241" t="str">
        <f>'[6]Daily Roster'!$AK216</f>
        <v>qq</v>
      </c>
      <c r="AL216" s="241" t="str">
        <f>'[6]Daily Roster'!$AL216</f>
        <v>qq</v>
      </c>
      <c r="AM216" s="240" t="str">
        <f>'[6]Daily Roster'!$AM216</f>
        <v>qq</v>
      </c>
      <c r="AN216" s="240" t="str">
        <f>'[6]Daily Roster'!$AN216</f>
        <v>qq</v>
      </c>
      <c r="AO216" s="240" t="str">
        <f>'[6]Daily Roster'!$AO216</f>
        <v>qq</v>
      </c>
      <c r="AP216" s="240" t="str">
        <f>'[6]Daily Roster'!$AP216</f>
        <v>qq</v>
      </c>
      <c r="AQ216" s="240" t="str">
        <f>'[6]Daily Roster'!$AQ216</f>
        <v>qq</v>
      </c>
      <c r="AR216" s="240" t="str">
        <f>'[6]Daily Roster'!$AR216</f>
        <v>qq</v>
      </c>
      <c r="AS216" s="240" t="str">
        <f>'[6]Daily Roster'!$AS216</f>
        <v>qq</v>
      </c>
      <c r="AT216" s="240" t="str">
        <f>'[6]Daily Roster'!$AT216</f>
        <v>qq</v>
      </c>
      <c r="AU216" s="240" t="str">
        <f>'[6]Daily Roster'!$AU216</f>
        <v>A.Chen</v>
      </c>
      <c r="AV216" s="240" t="str">
        <f>'[6]Daily Roster'!$AV216</f>
        <v>Bernadette</v>
      </c>
      <c r="AW216" s="240">
        <f>'[6]Daily Roster'!$AW216</f>
        <v>0</v>
      </c>
      <c r="AX216" s="240">
        <f>'[6]Daily Roster'!$AX216</f>
        <v>0</v>
      </c>
      <c r="AY216" s="240">
        <f>'[6]Daily Roster'!$AY216</f>
        <v>0</v>
      </c>
      <c r="AZ216" s="240">
        <f>'[6]Daily Roster'!$AZ216</f>
        <v>0</v>
      </c>
      <c r="BA216" s="240">
        <f>'[6]Daily Roster'!$BA216</f>
        <v>0</v>
      </c>
      <c r="BB216" s="240">
        <f>'[6]Daily Roster'!$BB216</f>
        <v>0</v>
      </c>
      <c r="BC216" s="240">
        <f>'[6]Daily Roster'!$BC216</f>
        <v>0</v>
      </c>
      <c r="BD216" s="240">
        <f>'[6]Daily Roster'!$BD216</f>
        <v>0</v>
      </c>
      <c r="BE216" s="240">
        <f>'[6]Daily Roster'!$BE216</f>
        <v>0</v>
      </c>
      <c r="BF216" s="240">
        <f>'[6]Daily Roster'!$BF216</f>
        <v>0</v>
      </c>
      <c r="BG216" s="240">
        <f>'[6]Daily Roster'!$BG216</f>
        <v>0</v>
      </c>
      <c r="BH216" s="240">
        <f>'[6]Daily Roster'!$BH216</f>
        <v>0</v>
      </c>
    </row>
    <row r="217" spans="1:60" s="5" customFormat="1" x14ac:dyDescent="0.3">
      <c r="A217" s="141">
        <v>43767</v>
      </c>
      <c r="B217" s="142" t="s">
        <v>2</v>
      </c>
      <c r="C217" s="143">
        <f>'[6]Daily Roster'!$C217</f>
        <v>0</v>
      </c>
      <c r="D217" s="143" t="e">
        <f>'[6]Daily Roster'!$D217</f>
        <v>#N/A</v>
      </c>
      <c r="E217" s="143">
        <f>'[6]Daily Roster'!$E217</f>
        <v>0</v>
      </c>
      <c r="F217" s="143" t="e">
        <f>'[6]Daily Roster'!$F217</f>
        <v>#N/A</v>
      </c>
      <c r="G217" s="143">
        <f>'[6]Daily Roster'!$G217</f>
        <v>0</v>
      </c>
      <c r="H217" s="143" t="e">
        <f>'[6]Daily Roster'!$H217</f>
        <v>#N/A</v>
      </c>
      <c r="I217" s="143" t="e">
        <f>'[6]Daily Roster'!$I217</f>
        <v>#N/A</v>
      </c>
      <c r="J217" s="143">
        <f>'[6]Daily Roster'!$J217</f>
        <v>0</v>
      </c>
      <c r="K217" s="143">
        <f>'[6]Daily Roster'!$K217</f>
        <v>0</v>
      </c>
      <c r="L217" s="143" t="e">
        <f>'[6]Daily Roster'!$L217</f>
        <v>#N/A</v>
      </c>
      <c r="M217" s="143">
        <f>'[6]Daily Roster'!$M217</f>
        <v>0</v>
      </c>
      <c r="N217" s="143">
        <f>'[6]Daily Roster'!$N217</f>
        <v>0</v>
      </c>
      <c r="O217" s="143" t="str">
        <f>'[6]Daily Roster'!$O217</f>
        <v>qq</v>
      </c>
      <c r="P217" s="143" t="e">
        <f>'[6]Daily Roster'!$P217</f>
        <v>#N/A</v>
      </c>
      <c r="Q217" s="143">
        <f>'[6]Daily Roster'!$Q217</f>
        <v>0</v>
      </c>
      <c r="R217" s="143" t="str">
        <f>'[6]Daily Roster'!$R217</f>
        <v>qq</v>
      </c>
      <c r="S217" s="143" t="str">
        <f>'[6]Daily Roster'!$S217</f>
        <v>V.Le</v>
      </c>
      <c r="T217" s="143" t="str">
        <f>'[6]Daily Roster'!$T217</f>
        <v>Edward</v>
      </c>
      <c r="U217" s="143" t="str">
        <f>'[6]Daily Roster'!$U217</f>
        <v>QQ</v>
      </c>
      <c r="V217" s="143" t="str">
        <f>'[6]Daily Roster'!$V217</f>
        <v>Ana</v>
      </c>
      <c r="W217" s="143" t="str">
        <f>'[6]Daily Roster'!$W217</f>
        <v>qq</v>
      </c>
      <c r="X217" s="143" t="str">
        <f>'[6]Daily Roster'!$X217</f>
        <v>qq</v>
      </c>
      <c r="Y217" s="143" t="str">
        <f>'[6]Daily Roster'!$Y217</f>
        <v>qq</v>
      </c>
      <c r="Z217" s="143" t="str">
        <f>'[6]Daily Roster'!$Z217</f>
        <v>qq</v>
      </c>
      <c r="AA217" s="143" t="str">
        <f>'[6]Daily Roster'!$AA217</f>
        <v>qq</v>
      </c>
      <c r="AB217" s="143" t="str">
        <f>'[6]Daily Roster'!$AB217</f>
        <v>qq</v>
      </c>
      <c r="AC217" s="143" t="str">
        <f>'[6]Daily Roster'!$AC217</f>
        <v>qq</v>
      </c>
      <c r="AD217" s="143" t="str">
        <f>'[6]Daily Roster'!$AD217</f>
        <v>qq</v>
      </c>
      <c r="AE217" s="143" t="str">
        <f>'[6]Daily Roster'!$AE217</f>
        <v>qq</v>
      </c>
      <c r="AF217" s="143" t="str">
        <f>'[6]Daily Roster'!$AF217</f>
        <v>qq</v>
      </c>
      <c r="AG217" s="143" t="str">
        <f>'[6]Daily Roster'!$AG217</f>
        <v>qq</v>
      </c>
      <c r="AH217" s="143" t="str">
        <f>'[6]Daily Roster'!$AH217</f>
        <v>qq</v>
      </c>
      <c r="AI217" s="143" t="str">
        <f>'[6]Daily Roster'!$AI217</f>
        <v>qq</v>
      </c>
      <c r="AJ217" s="241" t="str">
        <f>'[6]Daily Roster'!$AJ217</f>
        <v>qq</v>
      </c>
      <c r="AK217" s="241" t="str">
        <f>'[6]Daily Roster'!$AK217</f>
        <v>qq</v>
      </c>
      <c r="AL217" s="241" t="str">
        <f>'[6]Daily Roster'!$AL217</f>
        <v>qq</v>
      </c>
      <c r="AM217" s="240" t="str">
        <f>'[6]Daily Roster'!$AM217</f>
        <v>qq</v>
      </c>
      <c r="AN217" s="240" t="str">
        <f>'[6]Daily Roster'!$AN217</f>
        <v>qq</v>
      </c>
      <c r="AO217" s="240" t="str">
        <f>'[6]Daily Roster'!$AO217</f>
        <v>qq</v>
      </c>
      <c r="AP217" s="240" t="str">
        <f>'[6]Daily Roster'!$AP217</f>
        <v>qq</v>
      </c>
      <c r="AQ217" s="240" t="str">
        <f>'[6]Daily Roster'!$AQ217</f>
        <v>qq</v>
      </c>
      <c r="AR217" s="240" t="str">
        <f>'[6]Daily Roster'!$AR217</f>
        <v>qq</v>
      </c>
      <c r="AS217" s="240" t="str">
        <f>'[6]Daily Roster'!$AS217</f>
        <v>qq</v>
      </c>
      <c r="AT217" s="240" t="str">
        <f>'[6]Daily Roster'!$AT217</f>
        <v>qq</v>
      </c>
      <c r="AU217" s="240" t="str">
        <f>'[6]Daily Roster'!$AU217</f>
        <v>A.Chen</v>
      </c>
      <c r="AV217" s="240">
        <f>'[6]Daily Roster'!$AV217</f>
        <v>0</v>
      </c>
      <c r="AW217" s="240">
        <f>'[6]Daily Roster'!$AW217</f>
        <v>0</v>
      </c>
      <c r="AX217" s="240">
        <f>'[6]Daily Roster'!$AX217</f>
        <v>0</v>
      </c>
      <c r="AY217" s="240">
        <f>'[6]Daily Roster'!$AY217</f>
        <v>0</v>
      </c>
      <c r="AZ217" s="240">
        <f>'[6]Daily Roster'!$AZ217</f>
        <v>0</v>
      </c>
      <c r="BA217" s="240">
        <f>'[6]Daily Roster'!$BA217</f>
        <v>0</v>
      </c>
      <c r="BB217" s="240">
        <f>'[6]Daily Roster'!$BB217</f>
        <v>0</v>
      </c>
      <c r="BC217" s="240">
        <f>'[6]Daily Roster'!$BC217</f>
        <v>0</v>
      </c>
      <c r="BD217" s="240">
        <f>'[6]Daily Roster'!$BD217</f>
        <v>0</v>
      </c>
      <c r="BE217" s="240">
        <f>'[6]Daily Roster'!$BE217</f>
        <v>0</v>
      </c>
      <c r="BF217" s="240">
        <f>'[6]Daily Roster'!$BF217</f>
        <v>0</v>
      </c>
      <c r="BG217" s="240">
        <f>'[6]Daily Roster'!$BG217</f>
        <v>0</v>
      </c>
      <c r="BH217" s="240">
        <f>'[6]Daily Roster'!$BH217</f>
        <v>0</v>
      </c>
    </row>
    <row r="218" spans="1:60" s="5" customFormat="1" x14ac:dyDescent="0.3">
      <c r="A218" s="141">
        <v>43768</v>
      </c>
      <c r="B218" s="142" t="s">
        <v>3</v>
      </c>
      <c r="C218" s="143">
        <f>'[6]Daily Roster'!$C218</f>
        <v>0</v>
      </c>
      <c r="D218" s="143" t="e">
        <f>'[6]Daily Roster'!$D218</f>
        <v>#N/A</v>
      </c>
      <c r="E218" s="143">
        <f>'[6]Daily Roster'!$E218</f>
        <v>0</v>
      </c>
      <c r="F218" s="143" t="e">
        <f>'[6]Daily Roster'!$F218</f>
        <v>#N/A</v>
      </c>
      <c r="G218" s="143">
        <f>'[6]Daily Roster'!$G218</f>
        <v>0</v>
      </c>
      <c r="H218" s="143" t="e">
        <f>'[6]Daily Roster'!$H218</f>
        <v>#N/A</v>
      </c>
      <c r="I218" s="143" t="e">
        <f>'[6]Daily Roster'!$I218</f>
        <v>#N/A</v>
      </c>
      <c r="J218" s="143">
        <f>'[6]Daily Roster'!$J218</f>
        <v>0</v>
      </c>
      <c r="K218" s="143">
        <f>'[6]Daily Roster'!$K218</f>
        <v>0</v>
      </c>
      <c r="L218" s="143" t="e">
        <f>'[6]Daily Roster'!$L218</f>
        <v>#N/A</v>
      </c>
      <c r="M218" s="143">
        <f>'[6]Daily Roster'!$M218</f>
        <v>0</v>
      </c>
      <c r="N218" s="143">
        <f>'[6]Daily Roster'!$N218</f>
        <v>0</v>
      </c>
      <c r="O218" s="143" t="str">
        <f>'[6]Daily Roster'!$O218</f>
        <v>qq</v>
      </c>
      <c r="P218" s="143" t="e">
        <f>'[6]Daily Roster'!$P218</f>
        <v>#N/A</v>
      </c>
      <c r="Q218" s="143" t="str">
        <f>'[6]Daily Roster'!$Q218</f>
        <v>Nha</v>
      </c>
      <c r="R218" s="143" t="str">
        <f>'[6]Daily Roster'!$R218</f>
        <v>qq</v>
      </c>
      <c r="S218" s="143" t="str">
        <f>'[6]Daily Roster'!$S218</f>
        <v>qq</v>
      </c>
      <c r="T218" s="143" t="str">
        <f>'[6]Daily Roster'!$T218</f>
        <v>qq</v>
      </c>
      <c r="U218" s="143" t="str">
        <f>'[6]Daily Roster'!$U218</f>
        <v>QQ</v>
      </c>
      <c r="V218" s="143" t="str">
        <f>'[6]Daily Roster'!$V218</f>
        <v>qq</v>
      </c>
      <c r="W218" s="143" t="str">
        <f>'[6]Daily Roster'!$W218</f>
        <v>qq</v>
      </c>
      <c r="X218" s="143" t="str">
        <f>'[6]Daily Roster'!$X218</f>
        <v>qq</v>
      </c>
      <c r="Y218" s="143" t="str">
        <f>'[6]Daily Roster'!$Y218</f>
        <v>qq</v>
      </c>
      <c r="Z218" s="143" t="str">
        <f>'[6]Daily Roster'!$Z218</f>
        <v>qq</v>
      </c>
      <c r="AA218" s="143" t="str">
        <f>'[6]Daily Roster'!$AA218</f>
        <v>qq</v>
      </c>
      <c r="AB218" s="143" t="str">
        <f>'[6]Daily Roster'!$AB218</f>
        <v>qq</v>
      </c>
      <c r="AC218" s="143" t="str">
        <f>'[6]Daily Roster'!$AC218</f>
        <v>qq</v>
      </c>
      <c r="AD218" s="143" t="str">
        <f>'[6]Daily Roster'!$AD218</f>
        <v>qq</v>
      </c>
      <c r="AE218" s="143" t="str">
        <f>'[6]Daily Roster'!$AE218</f>
        <v>qq</v>
      </c>
      <c r="AF218" s="143" t="str">
        <f>'[6]Daily Roster'!$AF218</f>
        <v>qq</v>
      </c>
      <c r="AG218" s="143" t="str">
        <f>'[6]Daily Roster'!$AG218</f>
        <v>qq</v>
      </c>
      <c r="AH218" s="143" t="str">
        <f>'[6]Daily Roster'!$AH218</f>
        <v>qq</v>
      </c>
      <c r="AI218" s="143" t="str">
        <f>'[6]Daily Roster'!$AI218</f>
        <v>qq</v>
      </c>
      <c r="AJ218" s="241" t="str">
        <f>'[6]Daily Roster'!$AJ218</f>
        <v>qq</v>
      </c>
      <c r="AK218" s="241" t="str">
        <f>'[6]Daily Roster'!$AK218</f>
        <v>qq</v>
      </c>
      <c r="AL218" s="241" t="str">
        <f>'[6]Daily Roster'!$AL218</f>
        <v>qq</v>
      </c>
      <c r="AM218" s="240" t="str">
        <f>'[6]Daily Roster'!$AM218</f>
        <v>qq</v>
      </c>
      <c r="AN218" s="240" t="str">
        <f>'[6]Daily Roster'!$AN218</f>
        <v>qq</v>
      </c>
      <c r="AO218" s="240" t="str">
        <f>'[6]Daily Roster'!$AO218</f>
        <v>qq</v>
      </c>
      <c r="AP218" s="240" t="str">
        <f>'[6]Daily Roster'!$AP218</f>
        <v>qq</v>
      </c>
      <c r="AQ218" s="240" t="str">
        <f>'[6]Daily Roster'!$AQ218</f>
        <v>qq</v>
      </c>
      <c r="AR218" s="240" t="str">
        <f>'[6]Daily Roster'!$AR218</f>
        <v>qq</v>
      </c>
      <c r="AS218" s="240" t="str">
        <f>'[6]Daily Roster'!$AS218</f>
        <v>qq</v>
      </c>
      <c r="AT218" s="240" t="str">
        <f>'[6]Daily Roster'!$AT218</f>
        <v>qq</v>
      </c>
      <c r="AU218" s="240" t="str">
        <f>'[6]Daily Roster'!$AU218</f>
        <v>A.Chen</v>
      </c>
      <c r="AV218" s="240">
        <f>'[6]Daily Roster'!$AV218</f>
        <v>0</v>
      </c>
      <c r="AW218" s="240">
        <f>'[6]Daily Roster'!$AW218</f>
        <v>0</v>
      </c>
      <c r="AX218" s="240">
        <f>'[6]Daily Roster'!$AX218</f>
        <v>0</v>
      </c>
      <c r="AY218" s="240">
        <f>'[6]Daily Roster'!$AY218</f>
        <v>0</v>
      </c>
      <c r="AZ218" s="240">
        <f>'[6]Daily Roster'!$AZ218</f>
        <v>0</v>
      </c>
      <c r="BA218" s="240">
        <f>'[6]Daily Roster'!$BA218</f>
        <v>0</v>
      </c>
      <c r="BB218" s="240">
        <f>'[6]Daily Roster'!$BB218</f>
        <v>0</v>
      </c>
      <c r="BC218" s="240">
        <f>'[6]Daily Roster'!$BC218</f>
        <v>0</v>
      </c>
      <c r="BD218" s="240">
        <f>'[6]Daily Roster'!$BD218</f>
        <v>0</v>
      </c>
      <c r="BE218" s="240">
        <f>'[6]Daily Roster'!$BE218</f>
        <v>0</v>
      </c>
      <c r="BF218" s="240">
        <f>'[6]Daily Roster'!$BF218</f>
        <v>0</v>
      </c>
      <c r="BG218" s="240">
        <f>'[6]Daily Roster'!$BG218</f>
        <v>0</v>
      </c>
      <c r="BH218" s="240">
        <f>'[6]Daily Roster'!$BH218</f>
        <v>0</v>
      </c>
    </row>
    <row r="219" spans="1:60" s="5" customFormat="1" x14ac:dyDescent="0.3">
      <c r="A219" s="141">
        <v>43769</v>
      </c>
      <c r="B219" s="142" t="s">
        <v>4</v>
      </c>
      <c r="C219" s="143">
        <f>'[6]Daily Roster'!$C219</f>
        <v>0</v>
      </c>
      <c r="D219" s="143" t="e">
        <f>'[6]Daily Roster'!$D219</f>
        <v>#N/A</v>
      </c>
      <c r="E219" s="143">
        <f>'[6]Daily Roster'!$E219</f>
        <v>0</v>
      </c>
      <c r="F219" s="143" t="e">
        <f>'[6]Daily Roster'!$F219</f>
        <v>#N/A</v>
      </c>
      <c r="G219" s="143">
        <f>'[6]Daily Roster'!$G219</f>
        <v>0</v>
      </c>
      <c r="H219" s="143" t="e">
        <f>'[6]Daily Roster'!$H219</f>
        <v>#N/A</v>
      </c>
      <c r="I219" s="143" t="e">
        <f>'[6]Daily Roster'!$I219</f>
        <v>#N/A</v>
      </c>
      <c r="J219" s="143">
        <f>'[6]Daily Roster'!$J219</f>
        <v>0</v>
      </c>
      <c r="K219" s="143">
        <f>'[6]Daily Roster'!$K219</f>
        <v>0</v>
      </c>
      <c r="L219" s="143" t="e">
        <f>'[6]Daily Roster'!$L219</f>
        <v>#N/A</v>
      </c>
      <c r="M219" s="143">
        <f>'[6]Daily Roster'!$M219</f>
        <v>0</v>
      </c>
      <c r="N219" s="143">
        <f>'[6]Daily Roster'!$N219</f>
        <v>0</v>
      </c>
      <c r="O219" s="143">
        <f>'[6]Daily Roster'!$O219</f>
        <v>0</v>
      </c>
      <c r="P219" s="143" t="e">
        <f>'[6]Daily Roster'!$P219</f>
        <v>#N/A</v>
      </c>
      <c r="Q219" s="143" t="str">
        <f>'[6]Daily Roster'!$Q219</f>
        <v>qq</v>
      </c>
      <c r="R219" s="143" t="str">
        <f>'[6]Daily Roster'!$R219</f>
        <v>qq</v>
      </c>
      <c r="S219" s="143" t="str">
        <f>'[6]Daily Roster'!$S219</f>
        <v>qq</v>
      </c>
      <c r="T219" s="143" t="str">
        <f>'[6]Daily Roster'!$T219</f>
        <v>qq</v>
      </c>
      <c r="U219" s="143" t="str">
        <f>'[6]Daily Roster'!$U219</f>
        <v>QQ</v>
      </c>
      <c r="V219" s="143" t="str">
        <f>'[6]Daily Roster'!$V219</f>
        <v>qq</v>
      </c>
      <c r="W219" s="143" t="str">
        <f>'[6]Daily Roster'!$W219</f>
        <v>qq</v>
      </c>
      <c r="X219" s="143" t="str">
        <f>'[6]Daily Roster'!$X219</f>
        <v>qq</v>
      </c>
      <c r="Y219" s="143" t="str">
        <f>'[6]Daily Roster'!$Y219</f>
        <v>qq</v>
      </c>
      <c r="Z219" s="143" t="str">
        <f>'[6]Daily Roster'!$Z219</f>
        <v>qq</v>
      </c>
      <c r="AA219" s="143" t="str">
        <f>'[6]Daily Roster'!$AA219</f>
        <v>qq</v>
      </c>
      <c r="AB219" s="143" t="str">
        <f>'[6]Daily Roster'!$AB219</f>
        <v>qq</v>
      </c>
      <c r="AC219" s="143" t="str">
        <f>'[6]Daily Roster'!$AC219</f>
        <v>qq</v>
      </c>
      <c r="AD219" s="143" t="str">
        <f>'[6]Daily Roster'!$AD219</f>
        <v>qq</v>
      </c>
      <c r="AE219" s="143" t="str">
        <f>'[6]Daily Roster'!$AE219</f>
        <v>qq</v>
      </c>
      <c r="AF219" s="143" t="str">
        <f>'[6]Daily Roster'!$AF219</f>
        <v>qq</v>
      </c>
      <c r="AG219" s="143" t="str">
        <f>'[6]Daily Roster'!$AG219</f>
        <v>qq</v>
      </c>
      <c r="AH219" s="143" t="str">
        <f>'[6]Daily Roster'!$AH219</f>
        <v>qq</v>
      </c>
      <c r="AI219" s="143" t="str">
        <f>'[6]Daily Roster'!$AI219</f>
        <v>qq</v>
      </c>
      <c r="AJ219" s="241" t="str">
        <f>'[6]Daily Roster'!$AJ219</f>
        <v>qq</v>
      </c>
      <c r="AK219" s="241" t="str">
        <f>'[6]Daily Roster'!$AK219</f>
        <v>qq</v>
      </c>
      <c r="AL219" s="241" t="str">
        <f>'[6]Daily Roster'!$AL219</f>
        <v>qq</v>
      </c>
      <c r="AM219" s="240" t="str">
        <f>'[6]Daily Roster'!$AM219</f>
        <v>qq</v>
      </c>
      <c r="AN219" s="240" t="str">
        <f>'[6]Daily Roster'!$AN219</f>
        <v>qq</v>
      </c>
      <c r="AO219" s="240" t="str">
        <f>'[6]Daily Roster'!$AO219</f>
        <v>qq</v>
      </c>
      <c r="AP219" s="240" t="str">
        <f>'[6]Daily Roster'!$AP219</f>
        <v>qq</v>
      </c>
      <c r="AQ219" s="240" t="str">
        <f>'[6]Daily Roster'!$AQ219</f>
        <v>qq</v>
      </c>
      <c r="AR219" s="240" t="str">
        <f>'[6]Daily Roster'!$AR219</f>
        <v>qq</v>
      </c>
      <c r="AS219" s="240" t="str">
        <f>'[6]Daily Roster'!$AS219</f>
        <v>qq</v>
      </c>
      <c r="AT219" s="240" t="str">
        <f>'[6]Daily Roster'!$AT219</f>
        <v>qq</v>
      </c>
      <c r="AU219" s="240" t="str">
        <f>'[6]Daily Roster'!$AU219</f>
        <v>A.Chen</v>
      </c>
      <c r="AV219" s="240" t="str">
        <f>'[6]Daily Roster'!$AV219</f>
        <v>Bernadette</v>
      </c>
      <c r="AW219" s="240">
        <f>'[6]Daily Roster'!$AW219</f>
        <v>0</v>
      </c>
      <c r="AX219" s="240">
        <f>'[6]Daily Roster'!$AX219</f>
        <v>0</v>
      </c>
      <c r="AY219" s="240">
        <f>'[6]Daily Roster'!$AY219</f>
        <v>0</v>
      </c>
      <c r="AZ219" s="240">
        <f>'[6]Daily Roster'!$AZ219</f>
        <v>0</v>
      </c>
      <c r="BA219" s="240">
        <f>'[6]Daily Roster'!$BA219</f>
        <v>0</v>
      </c>
      <c r="BB219" s="240">
        <f>'[6]Daily Roster'!$BB219</f>
        <v>0</v>
      </c>
      <c r="BC219" s="240">
        <f>'[6]Daily Roster'!$BC219</f>
        <v>0</v>
      </c>
      <c r="BD219" s="240">
        <f>'[6]Daily Roster'!$BD219</f>
        <v>0</v>
      </c>
      <c r="BE219" s="240">
        <f>'[6]Daily Roster'!$BE219</f>
        <v>0</v>
      </c>
      <c r="BF219" s="240">
        <f>'[6]Daily Roster'!$BF219</f>
        <v>0</v>
      </c>
      <c r="BG219" s="240">
        <f>'[6]Daily Roster'!$BG219</f>
        <v>0</v>
      </c>
      <c r="BH219" s="240">
        <f>'[6]Daily Roster'!$BH219</f>
        <v>0</v>
      </c>
    </row>
    <row r="220" spans="1:60" s="5" customFormat="1" x14ac:dyDescent="0.3">
      <c r="A220" s="141">
        <v>43770</v>
      </c>
      <c r="B220" s="142" t="s">
        <v>5</v>
      </c>
      <c r="C220" s="143">
        <f>'[6]Daily Roster'!$C220</f>
        <v>0</v>
      </c>
      <c r="D220" s="143" t="e">
        <f>'[6]Daily Roster'!$D220</f>
        <v>#N/A</v>
      </c>
      <c r="E220" s="143">
        <f>'[6]Daily Roster'!$E220</f>
        <v>0</v>
      </c>
      <c r="F220" s="143" t="e">
        <f>'[6]Daily Roster'!$F220</f>
        <v>#N/A</v>
      </c>
      <c r="G220" s="143">
        <f>'[6]Daily Roster'!$G220</f>
        <v>0</v>
      </c>
      <c r="H220" s="143" t="e">
        <f>'[6]Daily Roster'!$H220</f>
        <v>#N/A</v>
      </c>
      <c r="I220" s="143" t="e">
        <f>'[6]Daily Roster'!$I220</f>
        <v>#N/A</v>
      </c>
      <c r="J220" s="143">
        <f>'[6]Daily Roster'!$J220</f>
        <v>0</v>
      </c>
      <c r="K220" s="143">
        <f>'[6]Daily Roster'!$K220</f>
        <v>0</v>
      </c>
      <c r="L220" s="143" t="e">
        <f>'[6]Daily Roster'!$L220</f>
        <v>#N/A</v>
      </c>
      <c r="M220" s="143">
        <f>'[6]Daily Roster'!$M220</f>
        <v>0</v>
      </c>
      <c r="N220" s="143">
        <f>'[6]Daily Roster'!$N220</f>
        <v>0</v>
      </c>
      <c r="O220" s="143">
        <f>'[6]Daily Roster'!$O220</f>
        <v>0</v>
      </c>
      <c r="P220" s="143" t="e">
        <f>'[6]Daily Roster'!$P220</f>
        <v>#N/A</v>
      </c>
      <c r="Q220" s="143" t="str">
        <f>'[6]Daily Roster'!$Q220</f>
        <v>Lauren</v>
      </c>
      <c r="R220" s="143" t="str">
        <f>'[6]Daily Roster'!$R220</f>
        <v>qq</v>
      </c>
      <c r="S220" s="143" t="str">
        <f>'[6]Daily Roster'!$S220</f>
        <v>qq</v>
      </c>
      <c r="T220" s="143" t="str">
        <f>'[6]Daily Roster'!$T220</f>
        <v>qq</v>
      </c>
      <c r="U220" s="143" t="str">
        <f>'[6]Daily Roster'!$U220</f>
        <v>QQ</v>
      </c>
      <c r="V220" s="143" t="str">
        <f>'[6]Daily Roster'!$V220</f>
        <v>qq</v>
      </c>
      <c r="W220" s="143" t="str">
        <f>'[6]Daily Roster'!$W220</f>
        <v>qq</v>
      </c>
      <c r="X220" s="143" t="str">
        <f>'[6]Daily Roster'!$X220</f>
        <v>qq</v>
      </c>
      <c r="Y220" s="143" t="str">
        <f>'[6]Daily Roster'!$Y220</f>
        <v>qq</v>
      </c>
      <c r="Z220" s="143" t="str">
        <f>'[6]Daily Roster'!$Z220</f>
        <v>qq</v>
      </c>
      <c r="AA220" s="143" t="str">
        <f>'[6]Daily Roster'!$AA220</f>
        <v>qq</v>
      </c>
      <c r="AB220" s="143" t="str">
        <f>'[6]Daily Roster'!$AB220</f>
        <v>qq</v>
      </c>
      <c r="AC220" s="143" t="str">
        <f>'[6]Daily Roster'!$AC220</f>
        <v>qq</v>
      </c>
      <c r="AD220" s="143" t="str">
        <f>'[6]Daily Roster'!$AD220</f>
        <v>qq</v>
      </c>
      <c r="AE220" s="143" t="str">
        <f>'[6]Daily Roster'!$AE220</f>
        <v>qq</v>
      </c>
      <c r="AF220" s="143" t="str">
        <f>'[6]Daily Roster'!$AF220</f>
        <v>qq</v>
      </c>
      <c r="AG220" s="143" t="str">
        <f>'[6]Daily Roster'!$AG220</f>
        <v>qq</v>
      </c>
      <c r="AH220" s="143" t="str">
        <f>'[6]Daily Roster'!$AH220</f>
        <v>qq</v>
      </c>
      <c r="AI220" s="143" t="str">
        <f>'[6]Daily Roster'!$AI220</f>
        <v>qq</v>
      </c>
      <c r="AJ220" s="241" t="str">
        <f>'[6]Daily Roster'!$AJ220</f>
        <v>qq</v>
      </c>
      <c r="AK220" s="241" t="str">
        <f>'[6]Daily Roster'!$AK220</f>
        <v>qq</v>
      </c>
      <c r="AL220" s="241" t="str">
        <f>'[6]Daily Roster'!$AL220</f>
        <v>qq</v>
      </c>
      <c r="AM220" s="240" t="str">
        <f>'[6]Daily Roster'!$AM220</f>
        <v>qq</v>
      </c>
      <c r="AN220" s="240" t="str">
        <f>'[6]Daily Roster'!$AN220</f>
        <v>qq</v>
      </c>
      <c r="AO220" s="240" t="str">
        <f>'[6]Daily Roster'!$AO220</f>
        <v>qq</v>
      </c>
      <c r="AP220" s="240" t="str">
        <f>'[6]Daily Roster'!$AP220</f>
        <v>qq</v>
      </c>
      <c r="AQ220" s="240" t="str">
        <f>'[6]Daily Roster'!$AQ220</f>
        <v>qq</v>
      </c>
      <c r="AR220" s="240" t="str">
        <f>'[6]Daily Roster'!$AR220</f>
        <v>qq</v>
      </c>
      <c r="AS220" s="240" t="str">
        <f>'[6]Daily Roster'!$AS220</f>
        <v>qq</v>
      </c>
      <c r="AT220" s="240" t="str">
        <f>'[6]Daily Roster'!$AT220</f>
        <v>qq</v>
      </c>
      <c r="AU220" s="240" t="str">
        <f>'[6]Daily Roster'!$AU220</f>
        <v>A.Chen</v>
      </c>
      <c r="AV220" s="240">
        <f>'[6]Daily Roster'!$AV220</f>
        <v>0</v>
      </c>
      <c r="AW220" s="240">
        <f>'[6]Daily Roster'!$AW220</f>
        <v>0</v>
      </c>
      <c r="AX220" s="240">
        <f>'[6]Daily Roster'!$AX220</f>
        <v>0</v>
      </c>
      <c r="AY220" s="240">
        <f>'[6]Daily Roster'!$AY220</f>
        <v>0</v>
      </c>
      <c r="AZ220" s="240">
        <f>'[6]Daily Roster'!$AZ220</f>
        <v>0</v>
      </c>
      <c r="BA220" s="240">
        <f>'[6]Daily Roster'!$BA220</f>
        <v>0</v>
      </c>
      <c r="BB220" s="240">
        <f>'[6]Daily Roster'!$BB220</f>
        <v>0</v>
      </c>
      <c r="BC220" s="240">
        <f>'[6]Daily Roster'!$BC220</f>
        <v>0</v>
      </c>
      <c r="BD220" s="240">
        <f>'[6]Daily Roster'!$BD220</f>
        <v>0</v>
      </c>
      <c r="BE220" s="240">
        <f>'[6]Daily Roster'!$BE220</f>
        <v>0</v>
      </c>
      <c r="BF220" s="240">
        <f>'[6]Daily Roster'!$BF220</f>
        <v>0</v>
      </c>
      <c r="BG220" s="240">
        <f>'[6]Daily Roster'!$BG220</f>
        <v>0</v>
      </c>
      <c r="BH220" s="240">
        <f>'[6]Daily Roster'!$BH220</f>
        <v>0</v>
      </c>
    </row>
    <row r="221" spans="1:60" s="5" customFormat="1" x14ac:dyDescent="0.3">
      <c r="A221" s="141">
        <v>43773</v>
      </c>
      <c r="B221" s="142" t="s">
        <v>1</v>
      </c>
      <c r="C221" s="143">
        <f>'[6]Daily Roster'!$C221</f>
        <v>0</v>
      </c>
      <c r="D221" s="143" t="e">
        <f>'[6]Daily Roster'!$D221</f>
        <v>#N/A</v>
      </c>
      <c r="E221" s="143">
        <f>'[6]Daily Roster'!$E221</f>
        <v>0</v>
      </c>
      <c r="F221" s="143" t="e">
        <f>'[6]Daily Roster'!$F221</f>
        <v>#N/A</v>
      </c>
      <c r="G221" s="143">
        <f>'[6]Daily Roster'!$G221</f>
        <v>0</v>
      </c>
      <c r="H221" s="143" t="e">
        <f>'[6]Daily Roster'!$H221</f>
        <v>#N/A</v>
      </c>
      <c r="I221" s="143" t="e">
        <f>'[6]Daily Roster'!$I221</f>
        <v>#N/A</v>
      </c>
      <c r="J221" s="143">
        <f>'[6]Daily Roster'!$J221</f>
        <v>0</v>
      </c>
      <c r="K221" s="143">
        <f>'[6]Daily Roster'!$K221</f>
        <v>0</v>
      </c>
      <c r="L221" s="143" t="e">
        <f>'[6]Daily Roster'!$L221</f>
        <v>#N/A</v>
      </c>
      <c r="M221" s="143">
        <f>'[6]Daily Roster'!$M221</f>
        <v>0</v>
      </c>
      <c r="N221" s="143">
        <f>'[6]Daily Roster'!$N221</f>
        <v>0</v>
      </c>
      <c r="O221" s="143" t="str">
        <f>'[6]Daily Roster'!$O221</f>
        <v>qq</v>
      </c>
      <c r="P221" s="143" t="e">
        <f>'[6]Daily Roster'!$P221</f>
        <v>#N/A</v>
      </c>
      <c r="Q221" s="143" t="str">
        <f>'[6]Daily Roster'!$Q221</f>
        <v>Jonathan</v>
      </c>
      <c r="R221" s="143" t="str">
        <f>'[6]Daily Roster'!$R221</f>
        <v>qq</v>
      </c>
      <c r="S221" s="143" t="str">
        <f>'[6]Daily Roster'!$S221</f>
        <v>Roshny</v>
      </c>
      <c r="T221" s="143" t="str">
        <f>'[6]Daily Roster'!$T221</f>
        <v>Jesslyn</v>
      </c>
      <c r="U221" s="143" t="str">
        <f>'[6]Daily Roster'!$U221</f>
        <v>Nha</v>
      </c>
      <c r="V221" s="143" t="str">
        <f>'[6]Daily Roster'!$V221</f>
        <v>qq</v>
      </c>
      <c r="W221" s="143" t="str">
        <f>'[6]Daily Roster'!$W221</f>
        <v>qq</v>
      </c>
      <c r="X221" s="143" t="str">
        <f>'[6]Daily Roster'!$X221</f>
        <v>qq</v>
      </c>
      <c r="Y221" s="143" t="str">
        <f>'[6]Daily Roster'!$Y221</f>
        <v>qq</v>
      </c>
      <c r="Z221" s="143" t="str">
        <f>'[6]Daily Roster'!$Z221</f>
        <v>qq</v>
      </c>
      <c r="AA221" s="143" t="str">
        <f>'[6]Daily Roster'!$AA221</f>
        <v>qq</v>
      </c>
      <c r="AB221" s="143" t="str">
        <f>'[6]Daily Roster'!$AB221</f>
        <v>qq</v>
      </c>
      <c r="AC221" s="143" t="str">
        <f>'[6]Daily Roster'!$AC221</f>
        <v>qq</v>
      </c>
      <c r="AD221" s="143" t="str">
        <f>'[6]Daily Roster'!$AD221</f>
        <v>qq</v>
      </c>
      <c r="AE221" s="143" t="str">
        <f>'[6]Daily Roster'!$AE221</f>
        <v>qq</v>
      </c>
      <c r="AF221" s="143" t="str">
        <f>'[6]Daily Roster'!$AF221</f>
        <v>qq</v>
      </c>
      <c r="AG221" s="143" t="str">
        <f>'[6]Daily Roster'!$AG221</f>
        <v>qq</v>
      </c>
      <c r="AH221" s="143" t="str">
        <f>'[6]Daily Roster'!$AH221</f>
        <v>qq</v>
      </c>
      <c r="AI221" s="143" t="str">
        <f>'[6]Daily Roster'!$AI221</f>
        <v>qq</v>
      </c>
      <c r="AJ221" s="241" t="str">
        <f>'[6]Daily Roster'!$AJ221</f>
        <v>qq</v>
      </c>
      <c r="AK221" s="241" t="str">
        <f>'[6]Daily Roster'!$AK221</f>
        <v>qq</v>
      </c>
      <c r="AL221" s="241" t="str">
        <f>'[6]Daily Roster'!$AL221</f>
        <v>qq</v>
      </c>
      <c r="AM221" s="240" t="str">
        <f>'[6]Daily Roster'!$AM221</f>
        <v>qq</v>
      </c>
      <c r="AN221" s="240" t="str">
        <f>'[6]Daily Roster'!$AN221</f>
        <v>qq</v>
      </c>
      <c r="AO221" s="240" t="str">
        <f>'[6]Daily Roster'!$AO221</f>
        <v>qq</v>
      </c>
      <c r="AP221" s="240" t="str">
        <f>'[6]Daily Roster'!$AP221</f>
        <v>qq</v>
      </c>
      <c r="AQ221" s="240" t="str">
        <f>'[6]Daily Roster'!$AQ221</f>
        <v>qq</v>
      </c>
      <c r="AR221" s="240" t="str">
        <f>'[6]Daily Roster'!$AR221</f>
        <v>qq</v>
      </c>
      <c r="AS221" s="240" t="str">
        <f>'[6]Daily Roster'!$AS221</f>
        <v>qq</v>
      </c>
      <c r="AT221" s="240" t="str">
        <f>'[6]Daily Roster'!$AT221</f>
        <v>qq</v>
      </c>
      <c r="AU221" s="240" t="str">
        <f>'[6]Daily Roster'!$AU221</f>
        <v>Li-Ling</v>
      </c>
      <c r="AV221" s="240" t="str">
        <f>'[6]Daily Roster'!$AV221</f>
        <v>Bernadette</v>
      </c>
      <c r="AW221" s="240">
        <f>'[6]Daily Roster'!$AW221</f>
        <v>0</v>
      </c>
      <c r="AX221" s="240">
        <f>'[6]Daily Roster'!$AX221</f>
        <v>0</v>
      </c>
      <c r="AY221" s="240">
        <f>'[6]Daily Roster'!$AY221</f>
        <v>0</v>
      </c>
      <c r="AZ221" s="240">
        <f>'[6]Daily Roster'!$AZ221</f>
        <v>0</v>
      </c>
      <c r="BA221" s="240">
        <f>'[6]Daily Roster'!$BA221</f>
        <v>0</v>
      </c>
      <c r="BB221" s="240">
        <f>'[6]Daily Roster'!$BB221</f>
        <v>0</v>
      </c>
      <c r="BC221" s="240">
        <f>'[6]Daily Roster'!$BC221</f>
        <v>0</v>
      </c>
      <c r="BD221" s="240">
        <f>'[6]Daily Roster'!$BD221</f>
        <v>0</v>
      </c>
      <c r="BE221" s="240">
        <f>'[6]Daily Roster'!$BE221</f>
        <v>0</v>
      </c>
      <c r="BF221" s="240">
        <f>'[6]Daily Roster'!$BF221</f>
        <v>0</v>
      </c>
      <c r="BG221" s="240">
        <f>'[6]Daily Roster'!$BG221</f>
        <v>0</v>
      </c>
      <c r="BH221" s="240">
        <f>'[6]Daily Roster'!$BH221</f>
        <v>0</v>
      </c>
    </row>
    <row r="222" spans="1:60" s="5" customFormat="1" x14ac:dyDescent="0.3">
      <c r="A222" s="141">
        <v>43774</v>
      </c>
      <c r="B222" s="142" t="s">
        <v>2</v>
      </c>
      <c r="C222" s="143">
        <f>'[6]Daily Roster'!$C222</f>
        <v>0</v>
      </c>
      <c r="D222" s="143" t="e">
        <f>'[6]Daily Roster'!$D222</f>
        <v>#N/A</v>
      </c>
      <c r="E222" s="143">
        <f>'[6]Daily Roster'!$E222</f>
        <v>0</v>
      </c>
      <c r="F222" s="143" t="e">
        <f>'[6]Daily Roster'!$F222</f>
        <v>#N/A</v>
      </c>
      <c r="G222" s="143">
        <f>'[6]Daily Roster'!$G222</f>
        <v>0</v>
      </c>
      <c r="H222" s="143" t="e">
        <f>'[6]Daily Roster'!$H222</f>
        <v>#N/A</v>
      </c>
      <c r="I222" s="143" t="e">
        <f>'[6]Daily Roster'!$I222</f>
        <v>#N/A</v>
      </c>
      <c r="J222" s="143">
        <f>'[6]Daily Roster'!$J222</f>
        <v>0</v>
      </c>
      <c r="K222" s="143">
        <f>'[6]Daily Roster'!$K222</f>
        <v>0</v>
      </c>
      <c r="L222" s="143" t="e">
        <f>'[6]Daily Roster'!$L222</f>
        <v>#N/A</v>
      </c>
      <c r="M222" s="143">
        <f>'[6]Daily Roster'!$M222</f>
        <v>0</v>
      </c>
      <c r="N222" s="143">
        <f>'[6]Daily Roster'!$N222</f>
        <v>0</v>
      </c>
      <c r="O222" s="143" t="str">
        <f>'[6]Daily Roster'!$O222</f>
        <v>qq</v>
      </c>
      <c r="P222" s="143" t="e">
        <f>'[6]Daily Roster'!$P222</f>
        <v>#N/A</v>
      </c>
      <c r="Q222" s="143" t="str">
        <f>'[6]Daily Roster'!$Q222</f>
        <v>qq</v>
      </c>
      <c r="R222" s="143" t="str">
        <f>'[6]Daily Roster'!$R222</f>
        <v>qq</v>
      </c>
      <c r="S222" s="143" t="str">
        <f>'[6]Daily Roster'!$S222</f>
        <v>qq</v>
      </c>
      <c r="T222" s="143" t="str">
        <f>'[6]Daily Roster'!$T222</f>
        <v>qq</v>
      </c>
      <c r="U222" s="143" t="str">
        <f>'[6]Daily Roster'!$U222</f>
        <v>QQ</v>
      </c>
      <c r="V222" s="143" t="str">
        <f>'[6]Daily Roster'!$V222</f>
        <v>qq</v>
      </c>
      <c r="W222" s="143" t="str">
        <f>'[6]Daily Roster'!$W222</f>
        <v>qq</v>
      </c>
      <c r="X222" s="143" t="str">
        <f>'[6]Daily Roster'!$X222</f>
        <v>qq</v>
      </c>
      <c r="Y222" s="143" t="str">
        <f>'[6]Daily Roster'!$Y222</f>
        <v>qq</v>
      </c>
      <c r="Z222" s="143" t="str">
        <f>'[6]Daily Roster'!$Z222</f>
        <v>qq</v>
      </c>
      <c r="AA222" s="143" t="str">
        <f>'[6]Daily Roster'!$AA222</f>
        <v>qq</v>
      </c>
      <c r="AB222" s="143" t="str">
        <f>'[6]Daily Roster'!$AB222</f>
        <v>qq</v>
      </c>
      <c r="AC222" s="143" t="str">
        <f>'[6]Daily Roster'!$AC222</f>
        <v>qq</v>
      </c>
      <c r="AD222" s="143" t="str">
        <f>'[6]Daily Roster'!$AD222</f>
        <v>qq</v>
      </c>
      <c r="AE222" s="143" t="str">
        <f>'[6]Daily Roster'!$AE222</f>
        <v>qq</v>
      </c>
      <c r="AF222" s="143" t="str">
        <f>'[6]Daily Roster'!$AF222</f>
        <v>qq</v>
      </c>
      <c r="AG222" s="143" t="str">
        <f>'[6]Daily Roster'!$AG222</f>
        <v>qq</v>
      </c>
      <c r="AH222" s="143" t="str">
        <f>'[6]Daily Roster'!$AH222</f>
        <v>qq</v>
      </c>
      <c r="AI222" s="143" t="str">
        <f>'[6]Daily Roster'!$AI222</f>
        <v>qq</v>
      </c>
      <c r="AJ222" s="241" t="str">
        <f>'[6]Daily Roster'!$AJ222</f>
        <v>qq</v>
      </c>
      <c r="AK222" s="241" t="str">
        <f>'[6]Daily Roster'!$AK222</f>
        <v>qq</v>
      </c>
      <c r="AL222" s="241" t="str">
        <f>'[6]Daily Roster'!$AL222</f>
        <v>qq</v>
      </c>
      <c r="AM222" s="240" t="str">
        <f>'[6]Daily Roster'!$AM222</f>
        <v>qq</v>
      </c>
      <c r="AN222" s="240" t="str">
        <f>'[6]Daily Roster'!$AN222</f>
        <v>qq</v>
      </c>
      <c r="AO222" s="240" t="str">
        <f>'[6]Daily Roster'!$AO222</f>
        <v>qq</v>
      </c>
      <c r="AP222" s="240" t="str">
        <f>'[6]Daily Roster'!$AP222</f>
        <v>qq</v>
      </c>
      <c r="AQ222" s="240" t="str">
        <f>'[6]Daily Roster'!$AQ222</f>
        <v>qq</v>
      </c>
      <c r="AR222" s="240" t="str">
        <f>'[6]Daily Roster'!$AR222</f>
        <v>qq</v>
      </c>
      <c r="AS222" s="240" t="str">
        <f>'[6]Daily Roster'!$AS222</f>
        <v>qq</v>
      </c>
      <c r="AT222" s="240" t="str">
        <f>'[6]Daily Roster'!$AT222</f>
        <v>qq</v>
      </c>
      <c r="AU222" s="240">
        <f>'[6]Daily Roster'!$AU222</f>
        <v>0</v>
      </c>
      <c r="AV222" s="240">
        <f>'[6]Daily Roster'!$AV222</f>
        <v>0</v>
      </c>
      <c r="AW222" s="240">
        <f>'[6]Daily Roster'!$AW222</f>
        <v>0</v>
      </c>
      <c r="AX222" s="240">
        <f>'[6]Daily Roster'!$AX222</f>
        <v>0</v>
      </c>
      <c r="AY222" s="240">
        <f>'[6]Daily Roster'!$AY222</f>
        <v>0</v>
      </c>
      <c r="AZ222" s="240">
        <f>'[6]Daily Roster'!$AZ222</f>
        <v>0</v>
      </c>
      <c r="BA222" s="240">
        <f>'[6]Daily Roster'!$BA222</f>
        <v>0</v>
      </c>
      <c r="BB222" s="240">
        <f>'[6]Daily Roster'!$BB222</f>
        <v>0</v>
      </c>
      <c r="BC222" s="240">
        <f>'[6]Daily Roster'!$BC222</f>
        <v>0</v>
      </c>
      <c r="BD222" s="240">
        <f>'[6]Daily Roster'!$BD222</f>
        <v>0</v>
      </c>
      <c r="BE222" s="240">
        <f>'[6]Daily Roster'!$BE222</f>
        <v>0</v>
      </c>
      <c r="BF222" s="240">
        <f>'[6]Daily Roster'!$BF222</f>
        <v>0</v>
      </c>
      <c r="BG222" s="240">
        <f>'[6]Daily Roster'!$BG222</f>
        <v>0</v>
      </c>
      <c r="BH222" s="240">
        <f>'[6]Daily Roster'!$BH222</f>
        <v>0</v>
      </c>
    </row>
    <row r="223" spans="1:60" s="5" customFormat="1" x14ac:dyDescent="0.3">
      <c r="A223" s="141">
        <v>43775</v>
      </c>
      <c r="B223" s="142" t="s">
        <v>3</v>
      </c>
      <c r="C223" s="143">
        <f>'[6]Daily Roster'!$C223</f>
        <v>0</v>
      </c>
      <c r="D223" s="143" t="e">
        <f>'[6]Daily Roster'!$D223</f>
        <v>#N/A</v>
      </c>
      <c r="E223" s="143">
        <f>'[6]Daily Roster'!$E223</f>
        <v>0</v>
      </c>
      <c r="F223" s="143" t="e">
        <f>'[6]Daily Roster'!$F223</f>
        <v>#N/A</v>
      </c>
      <c r="G223" s="143">
        <f>'[6]Daily Roster'!$G223</f>
        <v>0</v>
      </c>
      <c r="H223" s="143" t="e">
        <f>'[6]Daily Roster'!$H223</f>
        <v>#N/A</v>
      </c>
      <c r="I223" s="143" t="e">
        <f>'[6]Daily Roster'!$I223</f>
        <v>#N/A</v>
      </c>
      <c r="J223" s="143">
        <f>'[6]Daily Roster'!$J223</f>
        <v>0</v>
      </c>
      <c r="K223" s="143">
        <f>'[6]Daily Roster'!$K223</f>
        <v>0</v>
      </c>
      <c r="L223" s="143" t="e">
        <f>'[6]Daily Roster'!$L223</f>
        <v>#N/A</v>
      </c>
      <c r="M223" s="143">
        <f>'[6]Daily Roster'!$M223</f>
        <v>0</v>
      </c>
      <c r="N223" s="143">
        <f>'[6]Daily Roster'!$N223</f>
        <v>0</v>
      </c>
      <c r="O223" s="143" t="str">
        <f>'[6]Daily Roster'!$O223</f>
        <v>qq</v>
      </c>
      <c r="P223" s="143" t="e">
        <f>'[6]Daily Roster'!$P223</f>
        <v>#N/A</v>
      </c>
      <c r="Q223" s="143" t="str">
        <f>'[6]Daily Roster'!$Q223</f>
        <v>Thao</v>
      </c>
      <c r="R223" s="143" t="str">
        <f>'[6]Daily Roster'!$R223</f>
        <v>qq</v>
      </c>
      <c r="S223" s="143" t="str">
        <f>'[6]Daily Roster'!$S223</f>
        <v>Jonathan</v>
      </c>
      <c r="T223" s="143" t="str">
        <f>'[6]Daily Roster'!$T223</f>
        <v>V.Le</v>
      </c>
      <c r="U223" s="143" t="str">
        <f>'[6]Daily Roster'!$U223</f>
        <v>QQ</v>
      </c>
      <c r="V223" s="143" t="str">
        <f>'[6]Daily Roster'!$V223</f>
        <v>Tinh</v>
      </c>
      <c r="W223" s="143" t="str">
        <f>'[6]Daily Roster'!$W223</f>
        <v>qq</v>
      </c>
      <c r="X223" s="143" t="str">
        <f>'[6]Daily Roster'!$X223</f>
        <v>qq</v>
      </c>
      <c r="Y223" s="143" t="str">
        <f>'[6]Daily Roster'!$Y223</f>
        <v>qq</v>
      </c>
      <c r="Z223" s="143" t="str">
        <f>'[6]Daily Roster'!$Z223</f>
        <v>qq</v>
      </c>
      <c r="AA223" s="143" t="str">
        <f>'[6]Daily Roster'!$AA223</f>
        <v>qq</v>
      </c>
      <c r="AB223" s="143" t="str">
        <f>'[6]Daily Roster'!$AB223</f>
        <v>qq</v>
      </c>
      <c r="AC223" s="143" t="str">
        <f>'[6]Daily Roster'!$AC223</f>
        <v>qq</v>
      </c>
      <c r="AD223" s="143" t="str">
        <f>'[6]Daily Roster'!$AD223</f>
        <v>qq</v>
      </c>
      <c r="AE223" s="143" t="str">
        <f>'[6]Daily Roster'!$AE223</f>
        <v>qq</v>
      </c>
      <c r="AF223" s="143" t="str">
        <f>'[6]Daily Roster'!$AF223</f>
        <v>qq</v>
      </c>
      <c r="AG223" s="143" t="str">
        <f>'[6]Daily Roster'!$AG223</f>
        <v>qq</v>
      </c>
      <c r="AH223" s="143" t="str">
        <f>'[6]Daily Roster'!$AH223</f>
        <v>qq</v>
      </c>
      <c r="AI223" s="143" t="str">
        <f>'[6]Daily Roster'!$AI223</f>
        <v>qq</v>
      </c>
      <c r="AJ223" s="241" t="str">
        <f>'[6]Daily Roster'!$AJ223</f>
        <v>qq</v>
      </c>
      <c r="AK223" s="241" t="str">
        <f>'[6]Daily Roster'!$AK223</f>
        <v>qq</v>
      </c>
      <c r="AL223" s="241" t="str">
        <f>'[6]Daily Roster'!$AL223</f>
        <v>qq</v>
      </c>
      <c r="AM223" s="240" t="str">
        <f>'[6]Daily Roster'!$AM223</f>
        <v>qq</v>
      </c>
      <c r="AN223" s="240" t="str">
        <f>'[6]Daily Roster'!$AN223</f>
        <v>qq</v>
      </c>
      <c r="AO223" s="240" t="str">
        <f>'[6]Daily Roster'!$AO223</f>
        <v>qq</v>
      </c>
      <c r="AP223" s="240" t="str">
        <f>'[6]Daily Roster'!$AP223</f>
        <v>qq</v>
      </c>
      <c r="AQ223" s="240" t="str">
        <f>'[6]Daily Roster'!$AQ223</f>
        <v>qq</v>
      </c>
      <c r="AR223" s="240" t="str">
        <f>'[6]Daily Roster'!$AR223</f>
        <v>qq</v>
      </c>
      <c r="AS223" s="240" t="str">
        <f>'[6]Daily Roster'!$AS223</f>
        <v>qq</v>
      </c>
      <c r="AT223" s="240" t="str">
        <f>'[6]Daily Roster'!$AT223</f>
        <v>qq</v>
      </c>
      <c r="AU223" s="240" t="str">
        <f>'[6]Daily Roster'!$AU223</f>
        <v>Li-Ling</v>
      </c>
      <c r="AV223" s="240">
        <f>'[6]Daily Roster'!$AV223</f>
        <v>0</v>
      </c>
      <c r="AW223" s="240">
        <f>'[6]Daily Roster'!$AW223</f>
        <v>0</v>
      </c>
      <c r="AX223" s="240">
        <f>'[6]Daily Roster'!$AX223</f>
        <v>0</v>
      </c>
      <c r="AY223" s="240">
        <f>'[6]Daily Roster'!$AY223</f>
        <v>0</v>
      </c>
      <c r="AZ223" s="240">
        <f>'[6]Daily Roster'!$AZ223</f>
        <v>0</v>
      </c>
      <c r="BA223" s="240">
        <f>'[6]Daily Roster'!$BA223</f>
        <v>0</v>
      </c>
      <c r="BB223" s="240">
        <f>'[6]Daily Roster'!$BB223</f>
        <v>0</v>
      </c>
      <c r="BC223" s="240">
        <f>'[6]Daily Roster'!$BC223</f>
        <v>0</v>
      </c>
      <c r="BD223" s="240">
        <f>'[6]Daily Roster'!$BD223</f>
        <v>0</v>
      </c>
      <c r="BE223" s="240">
        <f>'[6]Daily Roster'!$BE223</f>
        <v>0</v>
      </c>
      <c r="BF223" s="240">
        <f>'[6]Daily Roster'!$BF223</f>
        <v>0</v>
      </c>
      <c r="BG223" s="240">
        <f>'[6]Daily Roster'!$BG223</f>
        <v>0</v>
      </c>
      <c r="BH223" s="240">
        <f>'[6]Daily Roster'!$BH223</f>
        <v>0</v>
      </c>
    </row>
    <row r="224" spans="1:60" s="5" customFormat="1" x14ac:dyDescent="0.3">
      <c r="A224" s="141">
        <v>43776</v>
      </c>
      <c r="B224" s="142" t="s">
        <v>4</v>
      </c>
      <c r="C224" s="143">
        <f>'[6]Daily Roster'!$C224</f>
        <v>0</v>
      </c>
      <c r="D224" s="143" t="e">
        <f>'[6]Daily Roster'!$D224</f>
        <v>#N/A</v>
      </c>
      <c r="E224" s="143">
        <f>'[6]Daily Roster'!$E224</f>
        <v>0</v>
      </c>
      <c r="F224" s="143" t="e">
        <f>'[6]Daily Roster'!$F224</f>
        <v>#N/A</v>
      </c>
      <c r="G224" s="143">
        <f>'[6]Daily Roster'!$G224</f>
        <v>0</v>
      </c>
      <c r="H224" s="143" t="e">
        <f>'[6]Daily Roster'!$H224</f>
        <v>#N/A</v>
      </c>
      <c r="I224" s="143" t="e">
        <f>'[6]Daily Roster'!$I224</f>
        <v>#N/A</v>
      </c>
      <c r="J224" s="143">
        <f>'[6]Daily Roster'!$J224</f>
        <v>0</v>
      </c>
      <c r="K224" s="143">
        <f>'[6]Daily Roster'!$K224</f>
        <v>0</v>
      </c>
      <c r="L224" s="143" t="e">
        <f>'[6]Daily Roster'!$L224</f>
        <v>#N/A</v>
      </c>
      <c r="M224" s="143">
        <f>'[6]Daily Roster'!$M224</f>
        <v>0</v>
      </c>
      <c r="N224" s="143">
        <f>'[6]Daily Roster'!$N224</f>
        <v>0</v>
      </c>
      <c r="O224" s="143">
        <f>'[6]Daily Roster'!$O224</f>
        <v>0</v>
      </c>
      <c r="P224" s="143" t="e">
        <f>'[6]Daily Roster'!$P224</f>
        <v>#N/A</v>
      </c>
      <c r="Q224" s="143" t="str">
        <f>'[6]Daily Roster'!$Q224</f>
        <v>qq</v>
      </c>
      <c r="R224" s="143" t="str">
        <f>'[6]Daily Roster'!$R224</f>
        <v>qq</v>
      </c>
      <c r="S224" s="143" t="str">
        <f>'[6]Daily Roster'!$S224</f>
        <v>qq</v>
      </c>
      <c r="T224" s="143" t="str">
        <f>'[6]Daily Roster'!$T224</f>
        <v>qq</v>
      </c>
      <c r="U224" s="143" t="str">
        <f>'[6]Daily Roster'!$U224</f>
        <v>QQ</v>
      </c>
      <c r="V224" s="143" t="str">
        <f>'[6]Daily Roster'!$V224</f>
        <v>qq</v>
      </c>
      <c r="W224" s="143" t="str">
        <f>'[6]Daily Roster'!$W224</f>
        <v>qq</v>
      </c>
      <c r="X224" s="143" t="str">
        <f>'[6]Daily Roster'!$X224</f>
        <v>qq</v>
      </c>
      <c r="Y224" s="143" t="str">
        <f>'[6]Daily Roster'!$Y224</f>
        <v>qq</v>
      </c>
      <c r="Z224" s="143" t="str">
        <f>'[6]Daily Roster'!$Z224</f>
        <v>qq</v>
      </c>
      <c r="AA224" s="143" t="str">
        <f>'[6]Daily Roster'!$AA224</f>
        <v>qq</v>
      </c>
      <c r="AB224" s="143" t="str">
        <f>'[6]Daily Roster'!$AB224</f>
        <v>qq</v>
      </c>
      <c r="AC224" s="143" t="str">
        <f>'[6]Daily Roster'!$AC224</f>
        <v>qq</v>
      </c>
      <c r="AD224" s="143" t="str">
        <f>'[6]Daily Roster'!$AD224</f>
        <v>qq</v>
      </c>
      <c r="AE224" s="143" t="str">
        <f>'[6]Daily Roster'!$AE224</f>
        <v>qq</v>
      </c>
      <c r="AF224" s="143" t="str">
        <f>'[6]Daily Roster'!$AF224</f>
        <v>qq</v>
      </c>
      <c r="AG224" s="143" t="str">
        <f>'[6]Daily Roster'!$AG224</f>
        <v>qq</v>
      </c>
      <c r="AH224" s="143" t="str">
        <f>'[6]Daily Roster'!$AH224</f>
        <v>qq</v>
      </c>
      <c r="AI224" s="143" t="str">
        <f>'[6]Daily Roster'!$AI224</f>
        <v>qq</v>
      </c>
      <c r="AJ224" s="241" t="str">
        <f>'[6]Daily Roster'!$AJ224</f>
        <v>qq</v>
      </c>
      <c r="AK224" s="241" t="str">
        <f>'[6]Daily Roster'!$AK224</f>
        <v>qq</v>
      </c>
      <c r="AL224" s="241" t="str">
        <f>'[6]Daily Roster'!$AL224</f>
        <v>qq</v>
      </c>
      <c r="AM224" s="240" t="str">
        <f>'[6]Daily Roster'!$AM224</f>
        <v>qq</v>
      </c>
      <c r="AN224" s="240" t="str">
        <f>'[6]Daily Roster'!$AN224</f>
        <v>qq</v>
      </c>
      <c r="AO224" s="240" t="str">
        <f>'[6]Daily Roster'!$AO224</f>
        <v>qq</v>
      </c>
      <c r="AP224" s="240" t="str">
        <f>'[6]Daily Roster'!$AP224</f>
        <v>qq</v>
      </c>
      <c r="AQ224" s="240" t="str">
        <f>'[6]Daily Roster'!$AQ224</f>
        <v>qq</v>
      </c>
      <c r="AR224" s="240" t="str">
        <f>'[6]Daily Roster'!$AR224</f>
        <v>qq</v>
      </c>
      <c r="AS224" s="240" t="str">
        <f>'[6]Daily Roster'!$AS224</f>
        <v>qq</v>
      </c>
      <c r="AT224" s="240" t="str">
        <f>'[6]Daily Roster'!$AT224</f>
        <v>qq</v>
      </c>
      <c r="AU224" s="240" t="str">
        <f>'[6]Daily Roster'!$AU224</f>
        <v>Li-Ling</v>
      </c>
      <c r="AV224" s="240" t="str">
        <f>'[6]Daily Roster'!$AV224</f>
        <v>Bernadette</v>
      </c>
      <c r="AW224" s="240">
        <f>'[6]Daily Roster'!$AW224</f>
        <v>0</v>
      </c>
      <c r="AX224" s="240">
        <f>'[6]Daily Roster'!$AX224</f>
        <v>0</v>
      </c>
      <c r="AY224" s="240">
        <f>'[6]Daily Roster'!$AY224</f>
        <v>0</v>
      </c>
      <c r="AZ224" s="240">
        <f>'[6]Daily Roster'!$AZ224</f>
        <v>0</v>
      </c>
      <c r="BA224" s="240">
        <f>'[6]Daily Roster'!$BA224</f>
        <v>0</v>
      </c>
      <c r="BB224" s="240">
        <f>'[6]Daily Roster'!$BB224</f>
        <v>0</v>
      </c>
      <c r="BC224" s="240">
        <f>'[6]Daily Roster'!$BC224</f>
        <v>0</v>
      </c>
      <c r="BD224" s="240">
        <f>'[6]Daily Roster'!$BD224</f>
        <v>0</v>
      </c>
      <c r="BE224" s="240">
        <f>'[6]Daily Roster'!$BE224</f>
        <v>0</v>
      </c>
      <c r="BF224" s="240">
        <f>'[6]Daily Roster'!$BF224</f>
        <v>0</v>
      </c>
      <c r="BG224" s="240">
        <f>'[6]Daily Roster'!$BG224</f>
        <v>0</v>
      </c>
      <c r="BH224" s="240">
        <f>'[6]Daily Roster'!$BH224</f>
        <v>0</v>
      </c>
    </row>
    <row r="225" spans="1:60" s="5" customFormat="1" x14ac:dyDescent="0.3">
      <c r="A225" s="141">
        <v>43777</v>
      </c>
      <c r="B225" s="142" t="s">
        <v>5</v>
      </c>
      <c r="C225" s="143">
        <f>'[6]Daily Roster'!$C225</f>
        <v>0</v>
      </c>
      <c r="D225" s="143" t="e">
        <f>'[6]Daily Roster'!$D225</f>
        <v>#N/A</v>
      </c>
      <c r="E225" s="143">
        <f>'[6]Daily Roster'!$E225</f>
        <v>0</v>
      </c>
      <c r="F225" s="143" t="e">
        <f>'[6]Daily Roster'!$F225</f>
        <v>#N/A</v>
      </c>
      <c r="G225" s="143">
        <f>'[6]Daily Roster'!$G225</f>
        <v>0</v>
      </c>
      <c r="H225" s="143" t="e">
        <f>'[6]Daily Roster'!$H225</f>
        <v>#N/A</v>
      </c>
      <c r="I225" s="143" t="e">
        <f>'[6]Daily Roster'!$I225</f>
        <v>#N/A</v>
      </c>
      <c r="J225" s="143">
        <f>'[6]Daily Roster'!$J225</f>
        <v>0</v>
      </c>
      <c r="K225" s="143">
        <f>'[6]Daily Roster'!$K225</f>
        <v>0</v>
      </c>
      <c r="L225" s="143" t="e">
        <f>'[6]Daily Roster'!$L225</f>
        <v>#N/A</v>
      </c>
      <c r="M225" s="143">
        <f>'[6]Daily Roster'!$M225</f>
        <v>0</v>
      </c>
      <c r="N225" s="143">
        <f>'[6]Daily Roster'!$N225</f>
        <v>0</v>
      </c>
      <c r="O225" s="143">
        <f>'[6]Daily Roster'!$O225</f>
        <v>0</v>
      </c>
      <c r="P225" s="143" t="e">
        <f>'[6]Daily Roster'!$P225</f>
        <v>#N/A</v>
      </c>
      <c r="Q225" s="143" t="str">
        <f>'[6]Daily Roster'!$Q225</f>
        <v>Jesslyn</v>
      </c>
      <c r="R225" s="143" t="str">
        <f>'[6]Daily Roster'!$R225</f>
        <v>qq</v>
      </c>
      <c r="S225" s="143" t="str">
        <f>'[6]Daily Roster'!$S225</f>
        <v>qq</v>
      </c>
      <c r="T225" s="143" t="str">
        <f>'[6]Daily Roster'!$T225</f>
        <v>qq</v>
      </c>
      <c r="U225" s="143" t="str">
        <f>'[6]Daily Roster'!$U225</f>
        <v>QQ</v>
      </c>
      <c r="V225" s="143" t="str">
        <f>'[6]Daily Roster'!$V225</f>
        <v>qq</v>
      </c>
      <c r="W225" s="143" t="str">
        <f>'[6]Daily Roster'!$W225</f>
        <v>qq</v>
      </c>
      <c r="X225" s="143" t="str">
        <f>'[6]Daily Roster'!$X225</f>
        <v>qq</v>
      </c>
      <c r="Y225" s="143" t="str">
        <f>'[6]Daily Roster'!$Y225</f>
        <v>qq</v>
      </c>
      <c r="Z225" s="143" t="str">
        <f>'[6]Daily Roster'!$Z225</f>
        <v>qq</v>
      </c>
      <c r="AA225" s="143" t="str">
        <f>'[6]Daily Roster'!$AA225</f>
        <v>qq</v>
      </c>
      <c r="AB225" s="143" t="str">
        <f>'[6]Daily Roster'!$AB225</f>
        <v>qq</v>
      </c>
      <c r="AC225" s="143" t="str">
        <f>'[6]Daily Roster'!$AC225</f>
        <v>qq</v>
      </c>
      <c r="AD225" s="143" t="str">
        <f>'[6]Daily Roster'!$AD225</f>
        <v>qq</v>
      </c>
      <c r="AE225" s="143" t="str">
        <f>'[6]Daily Roster'!$AE225</f>
        <v>qq</v>
      </c>
      <c r="AF225" s="143" t="str">
        <f>'[6]Daily Roster'!$AF225</f>
        <v>qq</v>
      </c>
      <c r="AG225" s="143" t="str">
        <f>'[6]Daily Roster'!$AG225</f>
        <v>qq</v>
      </c>
      <c r="AH225" s="143" t="str">
        <f>'[6]Daily Roster'!$AH225</f>
        <v>qq</v>
      </c>
      <c r="AI225" s="143" t="str">
        <f>'[6]Daily Roster'!$AI225</f>
        <v>qq</v>
      </c>
      <c r="AJ225" s="241" t="str">
        <f>'[6]Daily Roster'!$AJ225</f>
        <v>qq</v>
      </c>
      <c r="AK225" s="241" t="str">
        <f>'[6]Daily Roster'!$AK225</f>
        <v>qq</v>
      </c>
      <c r="AL225" s="241" t="str">
        <f>'[6]Daily Roster'!$AL225</f>
        <v>qq</v>
      </c>
      <c r="AM225" s="240" t="str">
        <f>'[6]Daily Roster'!$AM225</f>
        <v>qq</v>
      </c>
      <c r="AN225" s="240" t="str">
        <f>'[6]Daily Roster'!$AN225</f>
        <v>qq</v>
      </c>
      <c r="AO225" s="240" t="str">
        <f>'[6]Daily Roster'!$AO225</f>
        <v>qq</v>
      </c>
      <c r="AP225" s="240" t="str">
        <f>'[6]Daily Roster'!$AP225</f>
        <v>qq</v>
      </c>
      <c r="AQ225" s="240" t="str">
        <f>'[6]Daily Roster'!$AQ225</f>
        <v>qq</v>
      </c>
      <c r="AR225" s="240" t="str">
        <f>'[6]Daily Roster'!$AR225</f>
        <v>qq</v>
      </c>
      <c r="AS225" s="240" t="str">
        <f>'[6]Daily Roster'!$AS225</f>
        <v>qq</v>
      </c>
      <c r="AT225" s="240" t="str">
        <f>'[6]Daily Roster'!$AT225</f>
        <v>qq</v>
      </c>
      <c r="AU225" s="240">
        <f>'[6]Daily Roster'!$AU225</f>
        <v>0</v>
      </c>
      <c r="AV225" s="240">
        <f>'[6]Daily Roster'!$AV225</f>
        <v>0</v>
      </c>
      <c r="AW225" s="240">
        <f>'[6]Daily Roster'!$AW225</f>
        <v>0</v>
      </c>
      <c r="AX225" s="240">
        <f>'[6]Daily Roster'!$AX225</f>
        <v>0</v>
      </c>
      <c r="AY225" s="240">
        <f>'[6]Daily Roster'!$AY225</f>
        <v>0</v>
      </c>
      <c r="AZ225" s="240">
        <f>'[6]Daily Roster'!$AZ225</f>
        <v>0</v>
      </c>
      <c r="BA225" s="240">
        <f>'[6]Daily Roster'!$BA225</f>
        <v>0</v>
      </c>
      <c r="BB225" s="240">
        <f>'[6]Daily Roster'!$BB225</f>
        <v>0</v>
      </c>
      <c r="BC225" s="240">
        <f>'[6]Daily Roster'!$BC225</f>
        <v>0</v>
      </c>
      <c r="BD225" s="240">
        <f>'[6]Daily Roster'!$BD225</f>
        <v>0</v>
      </c>
      <c r="BE225" s="240">
        <f>'[6]Daily Roster'!$BE225</f>
        <v>0</v>
      </c>
      <c r="BF225" s="240">
        <f>'[6]Daily Roster'!$BF225</f>
        <v>0</v>
      </c>
      <c r="BG225" s="240">
        <f>'[6]Daily Roster'!$BG225</f>
        <v>0</v>
      </c>
      <c r="BH225" s="240">
        <f>'[6]Daily Roster'!$BH225</f>
        <v>0</v>
      </c>
    </row>
    <row r="226" spans="1:60" s="5" customFormat="1" x14ac:dyDescent="0.3">
      <c r="A226" s="141">
        <v>43780</v>
      </c>
      <c r="B226" s="142" t="s">
        <v>1</v>
      </c>
      <c r="C226" s="143">
        <f>'[6]Daily Roster'!$C226</f>
        <v>0</v>
      </c>
      <c r="D226" s="143" t="e">
        <f>'[6]Daily Roster'!$D226</f>
        <v>#N/A</v>
      </c>
      <c r="E226" s="143">
        <f>'[6]Daily Roster'!$E226</f>
        <v>0</v>
      </c>
      <c r="F226" s="143" t="e">
        <f>'[6]Daily Roster'!$F226</f>
        <v>#N/A</v>
      </c>
      <c r="G226" s="143">
        <f>'[6]Daily Roster'!$G226</f>
        <v>0</v>
      </c>
      <c r="H226" s="143" t="e">
        <f>'[6]Daily Roster'!$H226</f>
        <v>#N/A</v>
      </c>
      <c r="I226" s="143" t="e">
        <f>'[6]Daily Roster'!$I226</f>
        <v>#N/A</v>
      </c>
      <c r="J226" s="143">
        <f>'[6]Daily Roster'!$J226</f>
        <v>0</v>
      </c>
      <c r="K226" s="143">
        <f>'[6]Daily Roster'!$K226</f>
        <v>0</v>
      </c>
      <c r="L226" s="143" t="e">
        <f>'[6]Daily Roster'!$L226</f>
        <v>#N/A</v>
      </c>
      <c r="M226" s="143">
        <f>'[6]Daily Roster'!$M226</f>
        <v>0</v>
      </c>
      <c r="N226" s="143">
        <f>'[6]Daily Roster'!$N226</f>
        <v>0</v>
      </c>
      <c r="O226" s="143" t="str">
        <f>'[6]Daily Roster'!$O226</f>
        <v>qq</v>
      </c>
      <c r="P226" s="143" t="e">
        <f>'[6]Daily Roster'!$P226</f>
        <v>#N/A</v>
      </c>
      <c r="Q226" s="143" t="str">
        <f>'[6]Daily Roster'!$Q226</f>
        <v>Idile</v>
      </c>
      <c r="R226" s="143" t="str">
        <f>'[6]Daily Roster'!$R226</f>
        <v>qq</v>
      </c>
      <c r="S226" s="143" t="str">
        <f>'[6]Daily Roster'!$S226</f>
        <v>Lauren</v>
      </c>
      <c r="T226" s="143" t="str">
        <f>'[6]Daily Roster'!$T226</f>
        <v>Jonathan</v>
      </c>
      <c r="U226" s="143" t="str">
        <f>'[6]Daily Roster'!$U226</f>
        <v>Ana</v>
      </c>
      <c r="V226" s="143" t="str">
        <f>'[6]Daily Roster'!$V226</f>
        <v>qq</v>
      </c>
      <c r="W226" s="143" t="str">
        <f>'[6]Daily Roster'!$W226</f>
        <v>qq</v>
      </c>
      <c r="X226" s="143" t="str">
        <f>'[6]Daily Roster'!$X226</f>
        <v>qq</v>
      </c>
      <c r="Y226" s="143" t="str">
        <f>'[6]Daily Roster'!$Y226</f>
        <v>qq</v>
      </c>
      <c r="Z226" s="143" t="str">
        <f>'[6]Daily Roster'!$Z226</f>
        <v>qq</v>
      </c>
      <c r="AA226" s="143" t="str">
        <f>'[6]Daily Roster'!$AA226</f>
        <v>qq</v>
      </c>
      <c r="AB226" s="143" t="str">
        <f>'[6]Daily Roster'!$AB226</f>
        <v>qq</v>
      </c>
      <c r="AC226" s="143" t="str">
        <f>'[6]Daily Roster'!$AC226</f>
        <v>qq</v>
      </c>
      <c r="AD226" s="143" t="str">
        <f>'[6]Daily Roster'!$AD226</f>
        <v>qq</v>
      </c>
      <c r="AE226" s="143" t="str">
        <f>'[6]Daily Roster'!$AE226</f>
        <v>qq</v>
      </c>
      <c r="AF226" s="143" t="str">
        <f>'[6]Daily Roster'!$AF226</f>
        <v>qq</v>
      </c>
      <c r="AG226" s="143" t="str">
        <f>'[6]Daily Roster'!$AG226</f>
        <v>qq</v>
      </c>
      <c r="AH226" s="143" t="str">
        <f>'[6]Daily Roster'!$AH226</f>
        <v>qq</v>
      </c>
      <c r="AI226" s="143" t="str">
        <f>'[6]Daily Roster'!$AI226</f>
        <v>qq</v>
      </c>
      <c r="AJ226" s="241" t="str">
        <f>'[6]Daily Roster'!$AJ226</f>
        <v>qq</v>
      </c>
      <c r="AK226" s="241" t="str">
        <f>'[6]Daily Roster'!$AK226</f>
        <v>qq</v>
      </c>
      <c r="AL226" s="241" t="str">
        <f>'[6]Daily Roster'!$AL226</f>
        <v>qq</v>
      </c>
      <c r="AM226" s="240" t="str">
        <f>'[6]Daily Roster'!$AM226</f>
        <v>qq</v>
      </c>
      <c r="AN226" s="240" t="str">
        <f>'[6]Daily Roster'!$AN226</f>
        <v>qq</v>
      </c>
      <c r="AO226" s="240" t="str">
        <f>'[6]Daily Roster'!$AO226</f>
        <v>qq</v>
      </c>
      <c r="AP226" s="240" t="str">
        <f>'[6]Daily Roster'!$AP226</f>
        <v>qq</v>
      </c>
      <c r="AQ226" s="240" t="str">
        <f>'[6]Daily Roster'!$AQ226</f>
        <v>qq</v>
      </c>
      <c r="AR226" s="240" t="str">
        <f>'[6]Daily Roster'!$AR226</f>
        <v>qq</v>
      </c>
      <c r="AS226" s="240" t="str">
        <f>'[6]Daily Roster'!$AS226</f>
        <v>qq</v>
      </c>
      <c r="AT226" s="240" t="str">
        <f>'[6]Daily Roster'!$AT226</f>
        <v>qq</v>
      </c>
      <c r="AU226" s="240" t="str">
        <f>'[6]Daily Roster'!$AU226</f>
        <v>Li-Ling</v>
      </c>
      <c r="AV226" s="240" t="str">
        <f>'[6]Daily Roster'!$AV226</f>
        <v>Bernadette</v>
      </c>
      <c r="AW226" s="240">
        <f>'[6]Daily Roster'!$AW226</f>
        <v>0</v>
      </c>
      <c r="AX226" s="240">
        <f>'[6]Daily Roster'!$AX226</f>
        <v>0</v>
      </c>
      <c r="AY226" s="240">
        <f>'[6]Daily Roster'!$AY226</f>
        <v>0</v>
      </c>
      <c r="AZ226" s="240">
        <f>'[6]Daily Roster'!$AZ226</f>
        <v>0</v>
      </c>
      <c r="BA226" s="240">
        <f>'[6]Daily Roster'!$BA226</f>
        <v>0</v>
      </c>
      <c r="BB226" s="240">
        <f>'[6]Daily Roster'!$BB226</f>
        <v>0</v>
      </c>
      <c r="BC226" s="240">
        <f>'[6]Daily Roster'!$BC226</f>
        <v>0</v>
      </c>
      <c r="BD226" s="240">
        <f>'[6]Daily Roster'!$BD226</f>
        <v>0</v>
      </c>
      <c r="BE226" s="240">
        <f>'[6]Daily Roster'!$BE226</f>
        <v>0</v>
      </c>
      <c r="BF226" s="240">
        <f>'[6]Daily Roster'!$BF226</f>
        <v>0</v>
      </c>
      <c r="BG226" s="240">
        <f>'[6]Daily Roster'!$BG226</f>
        <v>0</v>
      </c>
      <c r="BH226" s="240">
        <f>'[6]Daily Roster'!$BH226</f>
        <v>0</v>
      </c>
    </row>
    <row r="227" spans="1:60" s="5" customFormat="1" x14ac:dyDescent="0.3">
      <c r="A227" s="141">
        <v>43781</v>
      </c>
      <c r="B227" s="142" t="s">
        <v>2</v>
      </c>
      <c r="C227" s="143">
        <f>'[6]Daily Roster'!$C227</f>
        <v>0</v>
      </c>
      <c r="D227" s="143" t="e">
        <f>'[6]Daily Roster'!$D227</f>
        <v>#N/A</v>
      </c>
      <c r="E227" s="143">
        <f>'[6]Daily Roster'!$E227</f>
        <v>0</v>
      </c>
      <c r="F227" s="143" t="e">
        <f>'[6]Daily Roster'!$F227</f>
        <v>#N/A</v>
      </c>
      <c r="G227" s="143">
        <f>'[6]Daily Roster'!$G227</f>
        <v>0</v>
      </c>
      <c r="H227" s="143" t="e">
        <f>'[6]Daily Roster'!$H227</f>
        <v>#N/A</v>
      </c>
      <c r="I227" s="143" t="e">
        <f>'[6]Daily Roster'!$I227</f>
        <v>#N/A</v>
      </c>
      <c r="J227" s="143">
        <f>'[6]Daily Roster'!$J227</f>
        <v>0</v>
      </c>
      <c r="K227" s="143">
        <f>'[6]Daily Roster'!$K227</f>
        <v>0</v>
      </c>
      <c r="L227" s="143" t="e">
        <f>'[6]Daily Roster'!$L227</f>
        <v>#N/A</v>
      </c>
      <c r="M227" s="143">
        <f>'[6]Daily Roster'!$M227</f>
        <v>0</v>
      </c>
      <c r="N227" s="143">
        <f>'[6]Daily Roster'!$N227</f>
        <v>0</v>
      </c>
      <c r="O227" s="143" t="str">
        <f>'[6]Daily Roster'!$O227</f>
        <v>qq</v>
      </c>
      <c r="P227" s="143" t="e">
        <f>'[6]Daily Roster'!$P227</f>
        <v>#N/A</v>
      </c>
      <c r="Q227" s="143" t="str">
        <f>'[6]Daily Roster'!$Q227</f>
        <v>V.Le</v>
      </c>
      <c r="R227" s="143" t="str">
        <f>'[6]Daily Roster'!$R227</f>
        <v>qq</v>
      </c>
      <c r="S227" s="143" t="str">
        <f>'[6]Daily Roster'!$S227</f>
        <v>Thao</v>
      </c>
      <c r="T227" s="143" t="str">
        <f>'[6]Daily Roster'!$T227</f>
        <v>Edward</v>
      </c>
      <c r="U227" s="143" t="str">
        <f>'[6]Daily Roster'!$U227</f>
        <v>QQ</v>
      </c>
      <c r="V227" s="143" t="str">
        <f>'[6]Daily Roster'!$V227</f>
        <v>Nha</v>
      </c>
      <c r="W227" s="143" t="str">
        <f>'[6]Daily Roster'!$W227</f>
        <v>qq</v>
      </c>
      <c r="X227" s="143" t="str">
        <f>'[6]Daily Roster'!$X227</f>
        <v>qq</v>
      </c>
      <c r="Y227" s="143" t="str">
        <f>'[6]Daily Roster'!$Y227</f>
        <v>qq</v>
      </c>
      <c r="Z227" s="143" t="str">
        <f>'[6]Daily Roster'!$Z227</f>
        <v>qq</v>
      </c>
      <c r="AA227" s="143" t="str">
        <f>'[6]Daily Roster'!$AA227</f>
        <v>qq</v>
      </c>
      <c r="AB227" s="143" t="str">
        <f>'[6]Daily Roster'!$AB227</f>
        <v>qq</v>
      </c>
      <c r="AC227" s="143" t="str">
        <f>'[6]Daily Roster'!$AC227</f>
        <v>qq</v>
      </c>
      <c r="AD227" s="143" t="str">
        <f>'[6]Daily Roster'!$AD227</f>
        <v>qq</v>
      </c>
      <c r="AE227" s="143" t="str">
        <f>'[6]Daily Roster'!$AE227</f>
        <v>qq</v>
      </c>
      <c r="AF227" s="143" t="str">
        <f>'[6]Daily Roster'!$AF227</f>
        <v>qq</v>
      </c>
      <c r="AG227" s="143" t="str">
        <f>'[6]Daily Roster'!$AG227</f>
        <v>qq</v>
      </c>
      <c r="AH227" s="143" t="str">
        <f>'[6]Daily Roster'!$AH227</f>
        <v>qq</v>
      </c>
      <c r="AI227" s="143" t="str">
        <f>'[6]Daily Roster'!$AI227</f>
        <v>qq</v>
      </c>
      <c r="AJ227" s="241" t="str">
        <f>'[6]Daily Roster'!$AJ227</f>
        <v>qq</v>
      </c>
      <c r="AK227" s="241" t="str">
        <f>'[6]Daily Roster'!$AK227</f>
        <v>qq</v>
      </c>
      <c r="AL227" s="241" t="str">
        <f>'[6]Daily Roster'!$AL227</f>
        <v>qq</v>
      </c>
      <c r="AM227" s="240" t="str">
        <f>'[6]Daily Roster'!$AM227</f>
        <v>qq</v>
      </c>
      <c r="AN227" s="240" t="str">
        <f>'[6]Daily Roster'!$AN227</f>
        <v>qq</v>
      </c>
      <c r="AO227" s="240" t="str">
        <f>'[6]Daily Roster'!$AO227</f>
        <v>qq</v>
      </c>
      <c r="AP227" s="240" t="str">
        <f>'[6]Daily Roster'!$AP227</f>
        <v>qq</v>
      </c>
      <c r="AQ227" s="240" t="str">
        <f>'[6]Daily Roster'!$AQ227</f>
        <v>qq</v>
      </c>
      <c r="AR227" s="240" t="str">
        <f>'[6]Daily Roster'!$AR227</f>
        <v>qq</v>
      </c>
      <c r="AS227" s="240" t="str">
        <f>'[6]Daily Roster'!$AS227</f>
        <v>qq</v>
      </c>
      <c r="AT227" s="240" t="str">
        <f>'[6]Daily Roster'!$AT227</f>
        <v>qq</v>
      </c>
      <c r="AU227" s="240">
        <f>'[6]Daily Roster'!$AU227</f>
        <v>0</v>
      </c>
      <c r="AV227" s="240">
        <f>'[6]Daily Roster'!$AV227</f>
        <v>0</v>
      </c>
      <c r="AW227" s="240">
        <f>'[6]Daily Roster'!$AW227</f>
        <v>0</v>
      </c>
      <c r="AX227" s="240">
        <f>'[6]Daily Roster'!$AX227</f>
        <v>0</v>
      </c>
      <c r="AY227" s="240">
        <f>'[6]Daily Roster'!$AY227</f>
        <v>0</v>
      </c>
      <c r="AZ227" s="240">
        <f>'[6]Daily Roster'!$AZ227</f>
        <v>0</v>
      </c>
      <c r="BA227" s="240">
        <f>'[6]Daily Roster'!$BA227</f>
        <v>0</v>
      </c>
      <c r="BB227" s="240">
        <f>'[6]Daily Roster'!$BB227</f>
        <v>0</v>
      </c>
      <c r="BC227" s="240">
        <f>'[6]Daily Roster'!$BC227</f>
        <v>0</v>
      </c>
      <c r="BD227" s="240">
        <f>'[6]Daily Roster'!$BD227</f>
        <v>0</v>
      </c>
      <c r="BE227" s="240">
        <f>'[6]Daily Roster'!$BE227</f>
        <v>0</v>
      </c>
      <c r="BF227" s="240">
        <f>'[6]Daily Roster'!$BF227</f>
        <v>0</v>
      </c>
      <c r="BG227" s="240">
        <f>'[6]Daily Roster'!$BG227</f>
        <v>0</v>
      </c>
      <c r="BH227" s="240">
        <f>'[6]Daily Roster'!$BH227</f>
        <v>0</v>
      </c>
    </row>
    <row r="228" spans="1:60" s="5" customFormat="1" x14ac:dyDescent="0.3">
      <c r="A228" s="141">
        <v>43782</v>
      </c>
      <c r="B228" s="142" t="s">
        <v>3</v>
      </c>
      <c r="C228" s="143">
        <f>'[6]Daily Roster'!$C228</f>
        <v>0</v>
      </c>
      <c r="D228" s="143" t="e">
        <f>'[6]Daily Roster'!$D228</f>
        <v>#N/A</v>
      </c>
      <c r="E228" s="143">
        <f>'[6]Daily Roster'!$E228</f>
        <v>0</v>
      </c>
      <c r="F228" s="143" t="e">
        <f>'[6]Daily Roster'!$F228</f>
        <v>#N/A</v>
      </c>
      <c r="G228" s="143" t="str">
        <f>'[6]Daily Roster'!$G228</f>
        <v>no ado</v>
      </c>
      <c r="H228" s="143" t="e">
        <f>'[6]Daily Roster'!$H228</f>
        <v>#N/A</v>
      </c>
      <c r="I228" s="143" t="e">
        <f>'[6]Daily Roster'!$I228</f>
        <v>#N/A</v>
      </c>
      <c r="J228" s="143">
        <f>'[6]Daily Roster'!$J228</f>
        <v>0</v>
      </c>
      <c r="K228" s="143">
        <f>'[6]Daily Roster'!$K228</f>
        <v>0</v>
      </c>
      <c r="L228" s="143" t="e">
        <f>'[6]Daily Roster'!$L228</f>
        <v>#N/A</v>
      </c>
      <c r="M228" s="143">
        <f>'[6]Daily Roster'!$M228</f>
        <v>0</v>
      </c>
      <c r="N228" s="143">
        <f>'[6]Daily Roster'!$N228</f>
        <v>0</v>
      </c>
      <c r="O228" s="143" t="str">
        <f>'[6]Daily Roster'!$O228</f>
        <v>qq</v>
      </c>
      <c r="P228" s="143" t="e">
        <f>'[6]Daily Roster'!$P228</f>
        <v>#N/A</v>
      </c>
      <c r="Q228" s="143" t="str">
        <f>'[6]Daily Roster'!$Q228</f>
        <v>Edward</v>
      </c>
      <c r="R228" s="143" t="str">
        <f>'[6]Daily Roster'!$R228</f>
        <v>qq</v>
      </c>
      <c r="S228" s="143" t="str">
        <f>'[6]Daily Roster'!$S228</f>
        <v>qq</v>
      </c>
      <c r="T228" s="143" t="str">
        <f>'[6]Daily Roster'!$T228</f>
        <v>qq</v>
      </c>
      <c r="U228" s="143" t="str">
        <f>'[6]Daily Roster'!$U228</f>
        <v>QQ</v>
      </c>
      <c r="V228" s="143" t="str">
        <f>'[6]Daily Roster'!$V228</f>
        <v>qq</v>
      </c>
      <c r="W228" s="143" t="str">
        <f>'[6]Daily Roster'!$W228</f>
        <v>qq</v>
      </c>
      <c r="X228" s="143" t="str">
        <f>'[6]Daily Roster'!$X228</f>
        <v>qq</v>
      </c>
      <c r="Y228" s="143" t="str">
        <f>'[6]Daily Roster'!$Y228</f>
        <v>qq</v>
      </c>
      <c r="Z228" s="143" t="str">
        <f>'[6]Daily Roster'!$Z228</f>
        <v>qq</v>
      </c>
      <c r="AA228" s="143" t="str">
        <f>'[6]Daily Roster'!$AA228</f>
        <v>qq</v>
      </c>
      <c r="AB228" s="143" t="str">
        <f>'[6]Daily Roster'!$AB228</f>
        <v>qq</v>
      </c>
      <c r="AC228" s="143" t="str">
        <f>'[6]Daily Roster'!$AC228</f>
        <v>qq</v>
      </c>
      <c r="AD228" s="143" t="str">
        <f>'[6]Daily Roster'!$AD228</f>
        <v>qq</v>
      </c>
      <c r="AE228" s="143" t="str">
        <f>'[6]Daily Roster'!$AE228</f>
        <v>qq</v>
      </c>
      <c r="AF228" s="143" t="str">
        <f>'[6]Daily Roster'!$AF228</f>
        <v>qq</v>
      </c>
      <c r="AG228" s="143" t="str">
        <f>'[6]Daily Roster'!$AG228</f>
        <v>qq</v>
      </c>
      <c r="AH228" s="143" t="str">
        <f>'[6]Daily Roster'!$AH228</f>
        <v>qq</v>
      </c>
      <c r="AI228" s="143" t="str">
        <f>'[6]Daily Roster'!$AI228</f>
        <v>qq</v>
      </c>
      <c r="AJ228" s="241" t="str">
        <f>'[6]Daily Roster'!$AJ228</f>
        <v>qq</v>
      </c>
      <c r="AK228" s="241" t="str">
        <f>'[6]Daily Roster'!$AK228</f>
        <v>qq</v>
      </c>
      <c r="AL228" s="241" t="str">
        <f>'[6]Daily Roster'!$AL228</f>
        <v>qq</v>
      </c>
      <c r="AM228" s="240" t="str">
        <f>'[6]Daily Roster'!$AM228</f>
        <v>qq</v>
      </c>
      <c r="AN228" s="240" t="str">
        <f>'[6]Daily Roster'!$AN228</f>
        <v>qq</v>
      </c>
      <c r="AO228" s="240" t="str">
        <f>'[6]Daily Roster'!$AO228</f>
        <v>qq</v>
      </c>
      <c r="AP228" s="240" t="str">
        <f>'[6]Daily Roster'!$AP228</f>
        <v>qq</v>
      </c>
      <c r="AQ228" s="240" t="str">
        <f>'[6]Daily Roster'!$AQ228</f>
        <v>qq</v>
      </c>
      <c r="AR228" s="240" t="str">
        <f>'[6]Daily Roster'!$AR228</f>
        <v>qq</v>
      </c>
      <c r="AS228" s="240" t="str">
        <f>'[6]Daily Roster'!$AS228</f>
        <v>qq</v>
      </c>
      <c r="AT228" s="240" t="str">
        <f>'[6]Daily Roster'!$AT228</f>
        <v>qq</v>
      </c>
      <c r="AU228" s="240" t="str">
        <f>'[6]Daily Roster'!$AU228</f>
        <v>Li-Ling</v>
      </c>
      <c r="AV228" s="240">
        <f>'[6]Daily Roster'!$AV228</f>
        <v>0</v>
      </c>
      <c r="AW228" s="240">
        <f>'[6]Daily Roster'!$AW228</f>
        <v>0</v>
      </c>
      <c r="AX228" s="240">
        <f>'[6]Daily Roster'!$AX228</f>
        <v>0</v>
      </c>
      <c r="AY228" s="240">
        <f>'[6]Daily Roster'!$AY228</f>
        <v>0</v>
      </c>
      <c r="AZ228" s="240">
        <f>'[6]Daily Roster'!$AZ228</f>
        <v>0</v>
      </c>
      <c r="BA228" s="240">
        <f>'[6]Daily Roster'!$BA228</f>
        <v>0</v>
      </c>
      <c r="BB228" s="240">
        <f>'[6]Daily Roster'!$BB228</f>
        <v>0</v>
      </c>
      <c r="BC228" s="240">
        <f>'[6]Daily Roster'!$BC228</f>
        <v>0</v>
      </c>
      <c r="BD228" s="240">
        <f>'[6]Daily Roster'!$BD228</f>
        <v>0</v>
      </c>
      <c r="BE228" s="240">
        <f>'[6]Daily Roster'!$BE228</f>
        <v>0</v>
      </c>
      <c r="BF228" s="240">
        <f>'[6]Daily Roster'!$BF228</f>
        <v>0</v>
      </c>
      <c r="BG228" s="240">
        <f>'[6]Daily Roster'!$BG228</f>
        <v>0</v>
      </c>
      <c r="BH228" s="240">
        <f>'[6]Daily Roster'!$BH228</f>
        <v>0</v>
      </c>
    </row>
    <row r="229" spans="1:60" s="5" customFormat="1" x14ac:dyDescent="0.3">
      <c r="A229" s="141">
        <v>43783</v>
      </c>
      <c r="B229" s="142" t="s">
        <v>4</v>
      </c>
      <c r="C229" s="143">
        <f>'[6]Daily Roster'!$C229</f>
        <v>0</v>
      </c>
      <c r="D229" s="143" t="e">
        <f>'[6]Daily Roster'!$D229</f>
        <v>#N/A</v>
      </c>
      <c r="E229" s="143">
        <f>'[6]Daily Roster'!$E229</f>
        <v>0</v>
      </c>
      <c r="F229" s="143" t="e">
        <f>'[6]Daily Roster'!$F229</f>
        <v>#N/A</v>
      </c>
      <c r="G229" s="143" t="str">
        <f>'[6]Daily Roster'!$G229</f>
        <v>no ado</v>
      </c>
      <c r="H229" s="143" t="e">
        <f>'[6]Daily Roster'!$H229</f>
        <v>#N/A</v>
      </c>
      <c r="I229" s="143" t="e">
        <f>'[6]Daily Roster'!$I229</f>
        <v>#N/A</v>
      </c>
      <c r="J229" s="143">
        <f>'[6]Daily Roster'!$J229</f>
        <v>0</v>
      </c>
      <c r="K229" s="143">
        <f>'[6]Daily Roster'!$K229</f>
        <v>0</v>
      </c>
      <c r="L229" s="143" t="e">
        <f>'[6]Daily Roster'!$L229</f>
        <v>#N/A</v>
      </c>
      <c r="M229" s="143">
        <f>'[6]Daily Roster'!$M229</f>
        <v>0</v>
      </c>
      <c r="N229" s="143">
        <f>'[6]Daily Roster'!$N229</f>
        <v>0</v>
      </c>
      <c r="O229" s="143">
        <f>'[6]Daily Roster'!$O229</f>
        <v>0</v>
      </c>
      <c r="P229" s="143" t="e">
        <f>'[6]Daily Roster'!$P229</f>
        <v>#N/A</v>
      </c>
      <c r="Q229" s="143" t="str">
        <f>'[6]Daily Roster'!$Q229</f>
        <v>qq</v>
      </c>
      <c r="R229" s="143" t="str">
        <f>'[6]Daily Roster'!$R229</f>
        <v>qq</v>
      </c>
      <c r="S229" s="143" t="str">
        <f>'[6]Daily Roster'!$S229</f>
        <v>qq</v>
      </c>
      <c r="T229" s="143" t="str">
        <f>'[6]Daily Roster'!$T229</f>
        <v>qq</v>
      </c>
      <c r="U229" s="143" t="str">
        <f>'[6]Daily Roster'!$U229</f>
        <v>QQ</v>
      </c>
      <c r="V229" s="143" t="str">
        <f>'[6]Daily Roster'!$V229</f>
        <v>qq</v>
      </c>
      <c r="W229" s="143" t="str">
        <f>'[6]Daily Roster'!$W229</f>
        <v>qq</v>
      </c>
      <c r="X229" s="143" t="str">
        <f>'[6]Daily Roster'!$X229</f>
        <v>qq</v>
      </c>
      <c r="Y229" s="143" t="str">
        <f>'[6]Daily Roster'!$Y229</f>
        <v>qq</v>
      </c>
      <c r="Z229" s="143" t="str">
        <f>'[6]Daily Roster'!$Z229</f>
        <v>qq</v>
      </c>
      <c r="AA229" s="143" t="str">
        <f>'[6]Daily Roster'!$AA229</f>
        <v>qq</v>
      </c>
      <c r="AB229" s="143" t="str">
        <f>'[6]Daily Roster'!$AB229</f>
        <v>qq</v>
      </c>
      <c r="AC229" s="143" t="str">
        <f>'[6]Daily Roster'!$AC229</f>
        <v>qq</v>
      </c>
      <c r="AD229" s="143" t="str">
        <f>'[6]Daily Roster'!$AD229</f>
        <v>qq</v>
      </c>
      <c r="AE229" s="143" t="str">
        <f>'[6]Daily Roster'!$AE229</f>
        <v>qq</v>
      </c>
      <c r="AF229" s="143" t="str">
        <f>'[6]Daily Roster'!$AF229</f>
        <v>qq</v>
      </c>
      <c r="AG229" s="143" t="str">
        <f>'[6]Daily Roster'!$AG229</f>
        <v>qq</v>
      </c>
      <c r="AH229" s="143" t="str">
        <f>'[6]Daily Roster'!$AH229</f>
        <v>qq</v>
      </c>
      <c r="AI229" s="143" t="str">
        <f>'[6]Daily Roster'!$AI229</f>
        <v>qq</v>
      </c>
      <c r="AJ229" s="241" t="str">
        <f>'[6]Daily Roster'!$AJ229</f>
        <v>qq</v>
      </c>
      <c r="AK229" s="241" t="str">
        <f>'[6]Daily Roster'!$AK229</f>
        <v>qq</v>
      </c>
      <c r="AL229" s="241" t="str">
        <f>'[6]Daily Roster'!$AL229</f>
        <v>qq</v>
      </c>
      <c r="AM229" s="240" t="str">
        <f>'[6]Daily Roster'!$AM229</f>
        <v>qq</v>
      </c>
      <c r="AN229" s="240" t="str">
        <f>'[6]Daily Roster'!$AN229</f>
        <v>qq</v>
      </c>
      <c r="AO229" s="240" t="str">
        <f>'[6]Daily Roster'!$AO229</f>
        <v>qq</v>
      </c>
      <c r="AP229" s="240" t="str">
        <f>'[6]Daily Roster'!$AP229</f>
        <v>qq</v>
      </c>
      <c r="AQ229" s="240" t="str">
        <f>'[6]Daily Roster'!$AQ229</f>
        <v>qq</v>
      </c>
      <c r="AR229" s="240" t="str">
        <f>'[6]Daily Roster'!$AR229</f>
        <v>qq</v>
      </c>
      <c r="AS229" s="240" t="str">
        <f>'[6]Daily Roster'!$AS229</f>
        <v>qq</v>
      </c>
      <c r="AT229" s="240" t="str">
        <f>'[6]Daily Roster'!$AT229</f>
        <v>qq</v>
      </c>
      <c r="AU229" s="240" t="str">
        <f>'[6]Daily Roster'!$AU229</f>
        <v>Li-Ling</v>
      </c>
      <c r="AV229" s="240" t="str">
        <f>'[6]Daily Roster'!$AV229</f>
        <v>Bernadette</v>
      </c>
      <c r="AW229" s="240">
        <f>'[6]Daily Roster'!$AW229</f>
        <v>0</v>
      </c>
      <c r="AX229" s="240">
        <f>'[6]Daily Roster'!$AX229</f>
        <v>0</v>
      </c>
      <c r="AY229" s="240">
        <f>'[6]Daily Roster'!$AY229</f>
        <v>0</v>
      </c>
      <c r="AZ229" s="240">
        <f>'[6]Daily Roster'!$AZ229</f>
        <v>0</v>
      </c>
      <c r="BA229" s="240">
        <f>'[6]Daily Roster'!$BA229</f>
        <v>0</v>
      </c>
      <c r="BB229" s="240">
        <f>'[6]Daily Roster'!$BB229</f>
        <v>0</v>
      </c>
      <c r="BC229" s="240">
        <f>'[6]Daily Roster'!$BC229</f>
        <v>0</v>
      </c>
      <c r="BD229" s="240">
        <f>'[6]Daily Roster'!$BD229</f>
        <v>0</v>
      </c>
      <c r="BE229" s="240">
        <f>'[6]Daily Roster'!$BE229</f>
        <v>0</v>
      </c>
      <c r="BF229" s="240">
        <f>'[6]Daily Roster'!$BF229</f>
        <v>0</v>
      </c>
      <c r="BG229" s="240">
        <f>'[6]Daily Roster'!$BG229</f>
        <v>0</v>
      </c>
      <c r="BH229" s="240">
        <f>'[6]Daily Roster'!$BH229</f>
        <v>0</v>
      </c>
    </row>
    <row r="230" spans="1:60" s="5" customFormat="1" x14ac:dyDescent="0.3">
      <c r="A230" s="141">
        <v>43784</v>
      </c>
      <c r="B230" s="142" t="s">
        <v>5</v>
      </c>
      <c r="C230" s="143">
        <f>'[6]Daily Roster'!$C230</f>
        <v>0</v>
      </c>
      <c r="D230" s="143" t="e">
        <f>'[6]Daily Roster'!$D230</f>
        <v>#N/A</v>
      </c>
      <c r="E230" s="143">
        <f>'[6]Daily Roster'!$E230</f>
        <v>0</v>
      </c>
      <c r="F230" s="143" t="e">
        <f>'[6]Daily Roster'!$F230</f>
        <v>#N/A</v>
      </c>
      <c r="G230" s="143" t="str">
        <f>'[6]Daily Roster'!$G230</f>
        <v>no ado</v>
      </c>
      <c r="H230" s="143" t="e">
        <f>'[6]Daily Roster'!$H230</f>
        <v>#N/A</v>
      </c>
      <c r="I230" s="143" t="e">
        <f>'[6]Daily Roster'!$I230</f>
        <v>#N/A</v>
      </c>
      <c r="J230" s="143">
        <f>'[6]Daily Roster'!$J230</f>
        <v>0</v>
      </c>
      <c r="K230" s="143">
        <f>'[6]Daily Roster'!$K230</f>
        <v>0</v>
      </c>
      <c r="L230" s="143" t="e">
        <f>'[6]Daily Roster'!$L230</f>
        <v>#N/A</v>
      </c>
      <c r="M230" s="143">
        <f>'[6]Daily Roster'!$M230</f>
        <v>0</v>
      </c>
      <c r="N230" s="143">
        <f>'[6]Daily Roster'!$N230</f>
        <v>0</v>
      </c>
      <c r="O230" s="143">
        <f>'[6]Daily Roster'!$O230</f>
        <v>0</v>
      </c>
      <c r="P230" s="143" t="e">
        <f>'[6]Daily Roster'!$P230</f>
        <v>#N/A</v>
      </c>
      <c r="Q230" s="143">
        <f>'[6]Daily Roster'!$Q230</f>
        <v>0</v>
      </c>
      <c r="R230" s="143" t="str">
        <f>'[6]Daily Roster'!$R230</f>
        <v>qq</v>
      </c>
      <c r="S230" s="143" t="str">
        <f>'[6]Daily Roster'!$S230</f>
        <v>qq</v>
      </c>
      <c r="T230" s="143" t="str">
        <f>'[6]Daily Roster'!$T230</f>
        <v>qq</v>
      </c>
      <c r="U230" s="143" t="str">
        <f>'[6]Daily Roster'!$U230</f>
        <v>QQ</v>
      </c>
      <c r="V230" s="143" t="str">
        <f>'[6]Daily Roster'!$V230</f>
        <v>qq</v>
      </c>
      <c r="W230" s="143" t="str">
        <f>'[6]Daily Roster'!$W230</f>
        <v>qq</v>
      </c>
      <c r="X230" s="143" t="str">
        <f>'[6]Daily Roster'!$X230</f>
        <v>qq</v>
      </c>
      <c r="Y230" s="143" t="str">
        <f>'[6]Daily Roster'!$Y230</f>
        <v>qq</v>
      </c>
      <c r="Z230" s="143" t="str">
        <f>'[6]Daily Roster'!$Z230</f>
        <v>qq</v>
      </c>
      <c r="AA230" s="143" t="str">
        <f>'[6]Daily Roster'!$AA230</f>
        <v>qq</v>
      </c>
      <c r="AB230" s="143" t="str">
        <f>'[6]Daily Roster'!$AB230</f>
        <v>qq</v>
      </c>
      <c r="AC230" s="143" t="str">
        <f>'[6]Daily Roster'!$AC230</f>
        <v>qq</v>
      </c>
      <c r="AD230" s="143" t="str">
        <f>'[6]Daily Roster'!$AD230</f>
        <v>qq</v>
      </c>
      <c r="AE230" s="143" t="str">
        <f>'[6]Daily Roster'!$AE230</f>
        <v>qq</v>
      </c>
      <c r="AF230" s="143" t="str">
        <f>'[6]Daily Roster'!$AF230</f>
        <v>qq</v>
      </c>
      <c r="AG230" s="143" t="str">
        <f>'[6]Daily Roster'!$AG230</f>
        <v>qq</v>
      </c>
      <c r="AH230" s="143" t="str">
        <f>'[6]Daily Roster'!$AH230</f>
        <v>qq</v>
      </c>
      <c r="AI230" s="143" t="str">
        <f>'[6]Daily Roster'!$AI230</f>
        <v>qq</v>
      </c>
      <c r="AJ230" s="241" t="str">
        <f>'[6]Daily Roster'!$AJ230</f>
        <v>qq</v>
      </c>
      <c r="AK230" s="241" t="str">
        <f>'[6]Daily Roster'!$AK230</f>
        <v>qq</v>
      </c>
      <c r="AL230" s="241" t="str">
        <f>'[6]Daily Roster'!$AL230</f>
        <v>qq</v>
      </c>
      <c r="AM230" s="240" t="str">
        <f>'[6]Daily Roster'!$AM230</f>
        <v>qq</v>
      </c>
      <c r="AN230" s="240" t="str">
        <f>'[6]Daily Roster'!$AN230</f>
        <v>qq</v>
      </c>
      <c r="AO230" s="240" t="str">
        <f>'[6]Daily Roster'!$AO230</f>
        <v>qq</v>
      </c>
      <c r="AP230" s="240" t="str">
        <f>'[6]Daily Roster'!$AP230</f>
        <v>qq</v>
      </c>
      <c r="AQ230" s="240" t="str">
        <f>'[6]Daily Roster'!$AQ230</f>
        <v>qq</v>
      </c>
      <c r="AR230" s="240" t="str">
        <f>'[6]Daily Roster'!$AR230</f>
        <v>qq</v>
      </c>
      <c r="AS230" s="240" t="str">
        <f>'[6]Daily Roster'!$AS230</f>
        <v>qq</v>
      </c>
      <c r="AT230" s="240" t="str">
        <f>'[6]Daily Roster'!$AT230</f>
        <v>qq</v>
      </c>
      <c r="AU230" s="240">
        <f>'[6]Daily Roster'!$AU230</f>
        <v>0</v>
      </c>
      <c r="AV230" s="240">
        <f>'[6]Daily Roster'!$AV230</f>
        <v>0</v>
      </c>
      <c r="AW230" s="240">
        <f>'[6]Daily Roster'!$AW230</f>
        <v>0</v>
      </c>
      <c r="AX230" s="240">
        <f>'[6]Daily Roster'!$AX230</f>
        <v>0</v>
      </c>
      <c r="AY230" s="240">
        <f>'[6]Daily Roster'!$AY230</f>
        <v>0</v>
      </c>
      <c r="AZ230" s="240">
        <f>'[6]Daily Roster'!$AZ230</f>
        <v>0</v>
      </c>
      <c r="BA230" s="240">
        <f>'[6]Daily Roster'!$BA230</f>
        <v>0</v>
      </c>
      <c r="BB230" s="240">
        <f>'[6]Daily Roster'!$BB230</f>
        <v>0</v>
      </c>
      <c r="BC230" s="240">
        <f>'[6]Daily Roster'!$BC230</f>
        <v>0</v>
      </c>
      <c r="BD230" s="240">
        <f>'[6]Daily Roster'!$BD230</f>
        <v>0</v>
      </c>
      <c r="BE230" s="240">
        <f>'[6]Daily Roster'!$BE230</f>
        <v>0</v>
      </c>
      <c r="BF230" s="240">
        <f>'[6]Daily Roster'!$BF230</f>
        <v>0</v>
      </c>
      <c r="BG230" s="240">
        <f>'[6]Daily Roster'!$BG230</f>
        <v>0</v>
      </c>
      <c r="BH230" s="240">
        <f>'[6]Daily Roster'!$BH230</f>
        <v>0</v>
      </c>
    </row>
    <row r="231" spans="1:60" s="5" customFormat="1" x14ac:dyDescent="0.3">
      <c r="A231" s="141">
        <v>43787</v>
      </c>
      <c r="B231" s="142" t="s">
        <v>1</v>
      </c>
      <c r="C231" s="143">
        <f>'[6]Daily Roster'!$C231</f>
        <v>0</v>
      </c>
      <c r="D231" s="143" t="e">
        <f>'[6]Daily Roster'!$D231</f>
        <v>#N/A</v>
      </c>
      <c r="E231" s="143">
        <f>'[6]Daily Roster'!$E231</f>
        <v>0</v>
      </c>
      <c r="F231" s="143" t="e">
        <f>'[6]Daily Roster'!$F231</f>
        <v>#N/A</v>
      </c>
      <c r="G231" s="143" t="str">
        <f>'[6]Daily Roster'!$G231</f>
        <v>no ado</v>
      </c>
      <c r="H231" s="143" t="e">
        <f>'[6]Daily Roster'!$H231</f>
        <v>#N/A</v>
      </c>
      <c r="I231" s="143" t="e">
        <f>'[6]Daily Roster'!$I231</f>
        <v>#N/A</v>
      </c>
      <c r="J231" s="143">
        <f>'[6]Daily Roster'!$J231</f>
        <v>0</v>
      </c>
      <c r="K231" s="143">
        <f>'[6]Daily Roster'!$K231</f>
        <v>0</v>
      </c>
      <c r="L231" s="143" t="e">
        <f>'[6]Daily Roster'!$L231</f>
        <v>#N/A</v>
      </c>
      <c r="M231" s="143">
        <f>'[6]Daily Roster'!$M231</f>
        <v>0</v>
      </c>
      <c r="N231" s="143">
        <f>'[6]Daily Roster'!$N231</f>
        <v>0</v>
      </c>
      <c r="O231" s="143" t="str">
        <f>'[6]Daily Roster'!$O231</f>
        <v>qq</v>
      </c>
      <c r="P231" s="143" t="e">
        <f>'[6]Daily Roster'!$P231</f>
        <v>#N/A</v>
      </c>
      <c r="Q231" s="143">
        <f>'[6]Daily Roster'!$Q231</f>
        <v>0</v>
      </c>
      <c r="R231" s="143" t="str">
        <f>'[6]Daily Roster'!$R231</f>
        <v>qq</v>
      </c>
      <c r="S231" s="143" t="str">
        <f>'[6]Daily Roster'!$S231</f>
        <v>Roshny</v>
      </c>
      <c r="T231" s="143" t="str">
        <f>'[6]Daily Roster'!$T231</f>
        <v>V.Le</v>
      </c>
      <c r="U231" s="143" t="str">
        <f>'[6]Daily Roster'!$U231</f>
        <v>Nha</v>
      </c>
      <c r="V231" s="143" t="str">
        <f>'[6]Daily Roster'!$V231</f>
        <v>qq</v>
      </c>
      <c r="W231" s="143" t="str">
        <f>'[6]Daily Roster'!$W231</f>
        <v>qq</v>
      </c>
      <c r="X231" s="143" t="str">
        <f>'[6]Daily Roster'!$X231</f>
        <v>qq</v>
      </c>
      <c r="Y231" s="143" t="str">
        <f>'[6]Daily Roster'!$Y231</f>
        <v>qq</v>
      </c>
      <c r="Z231" s="143" t="str">
        <f>'[6]Daily Roster'!$Z231</f>
        <v>qq</v>
      </c>
      <c r="AA231" s="143" t="str">
        <f>'[6]Daily Roster'!$AA231</f>
        <v>qq</v>
      </c>
      <c r="AB231" s="143" t="str">
        <f>'[6]Daily Roster'!$AB231</f>
        <v>qq</v>
      </c>
      <c r="AC231" s="143" t="str">
        <f>'[6]Daily Roster'!$AC231</f>
        <v>qq</v>
      </c>
      <c r="AD231" s="143" t="str">
        <f>'[6]Daily Roster'!$AD231</f>
        <v>qq</v>
      </c>
      <c r="AE231" s="143" t="str">
        <f>'[6]Daily Roster'!$AE231</f>
        <v>qq</v>
      </c>
      <c r="AF231" s="143" t="str">
        <f>'[6]Daily Roster'!$AF231</f>
        <v>qq</v>
      </c>
      <c r="AG231" s="143" t="str">
        <f>'[6]Daily Roster'!$AG231</f>
        <v>qq</v>
      </c>
      <c r="AH231" s="143" t="str">
        <f>'[6]Daily Roster'!$AH231</f>
        <v>qq</v>
      </c>
      <c r="AI231" s="143" t="str">
        <f>'[6]Daily Roster'!$AI231</f>
        <v>qq</v>
      </c>
      <c r="AJ231" s="241" t="str">
        <f>'[6]Daily Roster'!$AJ231</f>
        <v>qq</v>
      </c>
      <c r="AK231" s="241" t="str">
        <f>'[6]Daily Roster'!$AK231</f>
        <v>qq</v>
      </c>
      <c r="AL231" s="241" t="str">
        <f>'[6]Daily Roster'!$AL231</f>
        <v>qq</v>
      </c>
      <c r="AM231" s="240" t="str">
        <f>'[6]Daily Roster'!$AM231</f>
        <v>qq</v>
      </c>
      <c r="AN231" s="240" t="str">
        <f>'[6]Daily Roster'!$AN231</f>
        <v>qq</v>
      </c>
      <c r="AO231" s="240" t="str">
        <f>'[6]Daily Roster'!$AO231</f>
        <v>qq</v>
      </c>
      <c r="AP231" s="240" t="str">
        <f>'[6]Daily Roster'!$AP231</f>
        <v>qq</v>
      </c>
      <c r="AQ231" s="240" t="str">
        <f>'[6]Daily Roster'!$AQ231</f>
        <v>qq</v>
      </c>
      <c r="AR231" s="240" t="str">
        <f>'[6]Daily Roster'!$AR231</f>
        <v>qq</v>
      </c>
      <c r="AS231" s="240" t="str">
        <f>'[6]Daily Roster'!$AS231</f>
        <v>qq</v>
      </c>
      <c r="AT231" s="240" t="str">
        <f>'[6]Daily Roster'!$AT231</f>
        <v>qq</v>
      </c>
      <c r="AU231" s="240" t="str">
        <f>'[6]Daily Roster'!$AU231</f>
        <v>Mark</v>
      </c>
      <c r="AV231" s="240" t="str">
        <f>'[6]Daily Roster'!$AV231</f>
        <v>Bernadette</v>
      </c>
      <c r="AW231" s="240">
        <f>'[6]Daily Roster'!$AW231</f>
        <v>0</v>
      </c>
      <c r="AX231" s="240">
        <f>'[6]Daily Roster'!$AX231</f>
        <v>0</v>
      </c>
      <c r="AY231" s="240">
        <f>'[6]Daily Roster'!$AY231</f>
        <v>0</v>
      </c>
      <c r="AZ231" s="240">
        <f>'[6]Daily Roster'!$AZ231</f>
        <v>0</v>
      </c>
      <c r="BA231" s="240">
        <f>'[6]Daily Roster'!$BA231</f>
        <v>0</v>
      </c>
      <c r="BB231" s="240">
        <f>'[6]Daily Roster'!$BB231</f>
        <v>0</v>
      </c>
      <c r="BC231" s="240">
        <f>'[6]Daily Roster'!$BC231</f>
        <v>0</v>
      </c>
      <c r="BD231" s="240">
        <f>'[6]Daily Roster'!$BD231</f>
        <v>0</v>
      </c>
      <c r="BE231" s="240">
        <f>'[6]Daily Roster'!$BE231</f>
        <v>0</v>
      </c>
      <c r="BF231" s="240">
        <f>'[6]Daily Roster'!$BF231</f>
        <v>0</v>
      </c>
      <c r="BG231" s="240">
        <f>'[6]Daily Roster'!$BG231</f>
        <v>0</v>
      </c>
      <c r="BH231" s="240">
        <f>'[6]Daily Roster'!$BH231</f>
        <v>0</v>
      </c>
    </row>
    <row r="232" spans="1:60" s="5" customFormat="1" x14ac:dyDescent="0.3">
      <c r="A232" s="141">
        <v>43788</v>
      </c>
      <c r="B232" s="142" t="s">
        <v>2</v>
      </c>
      <c r="C232" s="143">
        <f>'[6]Daily Roster'!$C232</f>
        <v>0</v>
      </c>
      <c r="D232" s="143" t="e">
        <f>'[6]Daily Roster'!$D232</f>
        <v>#N/A</v>
      </c>
      <c r="E232" s="143">
        <f>'[6]Daily Roster'!$E232</f>
        <v>0</v>
      </c>
      <c r="F232" s="143" t="e">
        <f>'[6]Daily Roster'!$F232</f>
        <v>#N/A</v>
      </c>
      <c r="G232" s="143">
        <f>'[6]Daily Roster'!$G232</f>
        <v>0</v>
      </c>
      <c r="H232" s="143" t="e">
        <f>'[6]Daily Roster'!$H232</f>
        <v>#N/A</v>
      </c>
      <c r="I232" s="143" t="e">
        <f>'[6]Daily Roster'!$I232</f>
        <v>#N/A</v>
      </c>
      <c r="J232" s="143">
        <f>'[6]Daily Roster'!$J232</f>
        <v>0</v>
      </c>
      <c r="K232" s="143">
        <f>'[6]Daily Roster'!$K232</f>
        <v>0</v>
      </c>
      <c r="L232" s="143" t="e">
        <f>'[6]Daily Roster'!$L232</f>
        <v>#N/A</v>
      </c>
      <c r="M232" s="143">
        <f>'[6]Daily Roster'!$M232</f>
        <v>0</v>
      </c>
      <c r="N232" s="143">
        <f>'[6]Daily Roster'!$N232</f>
        <v>0</v>
      </c>
      <c r="O232" s="143" t="str">
        <f>'[6]Daily Roster'!$O232</f>
        <v>qq</v>
      </c>
      <c r="P232" s="143" t="e">
        <f>'[6]Daily Roster'!$P232</f>
        <v>#N/A</v>
      </c>
      <c r="Q232" s="143" t="str">
        <f>'[6]Daily Roster'!$Q232</f>
        <v>Roshny</v>
      </c>
      <c r="R232" s="143" t="str">
        <f>'[6]Daily Roster'!$R232</f>
        <v>qq</v>
      </c>
      <c r="S232" s="143" t="str">
        <f>'[6]Daily Roster'!$S232</f>
        <v>Jesslyn</v>
      </c>
      <c r="T232" s="143" t="str">
        <f>'[6]Daily Roster'!$T232</f>
        <v>Idile</v>
      </c>
      <c r="U232" s="143" t="str">
        <f>'[6]Daily Roster'!$U232</f>
        <v>QQ</v>
      </c>
      <c r="V232" s="143" t="str">
        <f>'[6]Daily Roster'!$V232</f>
        <v>Ana</v>
      </c>
      <c r="W232" s="143" t="str">
        <f>'[6]Daily Roster'!$W232</f>
        <v>qq</v>
      </c>
      <c r="X232" s="143" t="str">
        <f>'[6]Daily Roster'!$X232</f>
        <v>qq</v>
      </c>
      <c r="Y232" s="143" t="str">
        <f>'[6]Daily Roster'!$Y232</f>
        <v>qq</v>
      </c>
      <c r="Z232" s="143" t="str">
        <f>'[6]Daily Roster'!$Z232</f>
        <v>qq</v>
      </c>
      <c r="AA232" s="143" t="str">
        <f>'[6]Daily Roster'!$AA232</f>
        <v>qq</v>
      </c>
      <c r="AB232" s="143" t="str">
        <f>'[6]Daily Roster'!$AB232</f>
        <v>qq</v>
      </c>
      <c r="AC232" s="143" t="str">
        <f>'[6]Daily Roster'!$AC232</f>
        <v>qq</v>
      </c>
      <c r="AD232" s="143" t="str">
        <f>'[6]Daily Roster'!$AD232</f>
        <v>qq</v>
      </c>
      <c r="AE232" s="143" t="str">
        <f>'[6]Daily Roster'!$AE232</f>
        <v>qq</v>
      </c>
      <c r="AF232" s="143" t="str">
        <f>'[6]Daily Roster'!$AF232</f>
        <v>qq</v>
      </c>
      <c r="AG232" s="143" t="str">
        <f>'[6]Daily Roster'!$AG232</f>
        <v>qq</v>
      </c>
      <c r="AH232" s="143" t="str">
        <f>'[6]Daily Roster'!$AH232</f>
        <v>qq</v>
      </c>
      <c r="AI232" s="143" t="str">
        <f>'[6]Daily Roster'!$AI232</f>
        <v>qq</v>
      </c>
      <c r="AJ232" s="241" t="str">
        <f>'[6]Daily Roster'!$AJ232</f>
        <v>qq</v>
      </c>
      <c r="AK232" s="241" t="str">
        <f>'[6]Daily Roster'!$AK232</f>
        <v>qq</v>
      </c>
      <c r="AL232" s="241" t="str">
        <f>'[6]Daily Roster'!$AL232</f>
        <v>qq</v>
      </c>
      <c r="AM232" s="240" t="str">
        <f>'[6]Daily Roster'!$AM232</f>
        <v>qq</v>
      </c>
      <c r="AN232" s="240" t="str">
        <f>'[6]Daily Roster'!$AN232</f>
        <v>qq</v>
      </c>
      <c r="AO232" s="240" t="str">
        <f>'[6]Daily Roster'!$AO232</f>
        <v>qq</v>
      </c>
      <c r="AP232" s="240" t="str">
        <f>'[6]Daily Roster'!$AP232</f>
        <v>qq</v>
      </c>
      <c r="AQ232" s="240" t="str">
        <f>'[6]Daily Roster'!$AQ232</f>
        <v>qq</v>
      </c>
      <c r="AR232" s="240" t="str">
        <f>'[6]Daily Roster'!$AR232</f>
        <v>qq</v>
      </c>
      <c r="AS232" s="240" t="str">
        <f>'[6]Daily Roster'!$AS232</f>
        <v>qq</v>
      </c>
      <c r="AT232" s="240" t="str">
        <f>'[6]Daily Roster'!$AT232</f>
        <v>qq</v>
      </c>
      <c r="AU232" s="240" t="str">
        <f>'[6]Daily Roster'!$AU232</f>
        <v>Mark</v>
      </c>
      <c r="AV232" s="240">
        <f>'[6]Daily Roster'!$AV232</f>
        <v>0</v>
      </c>
      <c r="AW232" s="240">
        <f>'[6]Daily Roster'!$AW232</f>
        <v>0</v>
      </c>
      <c r="AX232" s="240">
        <f>'[6]Daily Roster'!$AX232</f>
        <v>0</v>
      </c>
      <c r="AY232" s="240">
        <f>'[6]Daily Roster'!$AY232</f>
        <v>0</v>
      </c>
      <c r="AZ232" s="240">
        <f>'[6]Daily Roster'!$AZ232</f>
        <v>0</v>
      </c>
      <c r="BA232" s="240">
        <f>'[6]Daily Roster'!$BA232</f>
        <v>0</v>
      </c>
      <c r="BB232" s="240">
        <f>'[6]Daily Roster'!$BB232</f>
        <v>0</v>
      </c>
      <c r="BC232" s="240">
        <f>'[6]Daily Roster'!$BC232</f>
        <v>0</v>
      </c>
      <c r="BD232" s="240">
        <f>'[6]Daily Roster'!$BD232</f>
        <v>0</v>
      </c>
      <c r="BE232" s="240">
        <f>'[6]Daily Roster'!$BE232</f>
        <v>0</v>
      </c>
      <c r="BF232" s="240">
        <f>'[6]Daily Roster'!$BF232</f>
        <v>0</v>
      </c>
      <c r="BG232" s="240">
        <f>'[6]Daily Roster'!$BG232</f>
        <v>0</v>
      </c>
      <c r="BH232" s="240">
        <f>'[6]Daily Roster'!$BH232</f>
        <v>0</v>
      </c>
    </row>
    <row r="233" spans="1:60" s="5" customFormat="1" x14ac:dyDescent="0.3">
      <c r="A233" s="141">
        <v>43789</v>
      </c>
      <c r="B233" s="142" t="s">
        <v>3</v>
      </c>
      <c r="C233" s="143">
        <f>'[6]Daily Roster'!$C233</f>
        <v>0</v>
      </c>
      <c r="D233" s="143" t="e">
        <f>'[6]Daily Roster'!$D233</f>
        <v>#N/A</v>
      </c>
      <c r="E233" s="143">
        <f>'[6]Daily Roster'!$E233</f>
        <v>0</v>
      </c>
      <c r="F233" s="143" t="e">
        <f>'[6]Daily Roster'!$F233</f>
        <v>#N/A</v>
      </c>
      <c r="G233" s="143">
        <f>'[6]Daily Roster'!$G233</f>
        <v>0</v>
      </c>
      <c r="H233" s="143" t="e">
        <f>'[6]Daily Roster'!$H233</f>
        <v>#N/A</v>
      </c>
      <c r="I233" s="143" t="e">
        <f>'[6]Daily Roster'!$I233</f>
        <v>#N/A</v>
      </c>
      <c r="J233" s="143">
        <f>'[6]Daily Roster'!$J233</f>
        <v>0</v>
      </c>
      <c r="K233" s="143">
        <f>'[6]Daily Roster'!$K233</f>
        <v>0</v>
      </c>
      <c r="L233" s="143" t="e">
        <f>'[6]Daily Roster'!$L233</f>
        <v>#N/A</v>
      </c>
      <c r="M233" s="143">
        <f>'[6]Daily Roster'!$M233</f>
        <v>0</v>
      </c>
      <c r="N233" s="143">
        <f>'[6]Daily Roster'!$N233</f>
        <v>0</v>
      </c>
      <c r="O233" s="143" t="str">
        <f>'[6]Daily Roster'!$O233</f>
        <v>qq</v>
      </c>
      <c r="P233" s="143" t="e">
        <f>'[6]Daily Roster'!$P233</f>
        <v>#N/A</v>
      </c>
      <c r="Q233" s="143" t="str">
        <f>'[6]Daily Roster'!$Q233</f>
        <v>Lauren</v>
      </c>
      <c r="R233" s="143" t="str">
        <f>'[6]Daily Roster'!$R233</f>
        <v>qq</v>
      </c>
      <c r="S233" s="143" t="str">
        <f>'[6]Daily Roster'!$S233</f>
        <v>qq</v>
      </c>
      <c r="T233" s="143" t="str">
        <f>'[6]Daily Roster'!$T233</f>
        <v>qq</v>
      </c>
      <c r="U233" s="143" t="str">
        <f>'[6]Daily Roster'!$U233</f>
        <v>QQ</v>
      </c>
      <c r="V233" s="143" t="str">
        <f>'[6]Daily Roster'!$V233</f>
        <v>qq</v>
      </c>
      <c r="W233" s="143" t="str">
        <f>'[6]Daily Roster'!$W233</f>
        <v>qq</v>
      </c>
      <c r="X233" s="143" t="str">
        <f>'[6]Daily Roster'!$X233</f>
        <v>qq</v>
      </c>
      <c r="Y233" s="143" t="str">
        <f>'[6]Daily Roster'!$Y233</f>
        <v>qq</v>
      </c>
      <c r="Z233" s="143" t="str">
        <f>'[6]Daily Roster'!$Z233</f>
        <v>qq</v>
      </c>
      <c r="AA233" s="143" t="str">
        <f>'[6]Daily Roster'!$AA233</f>
        <v>qq</v>
      </c>
      <c r="AB233" s="143" t="str">
        <f>'[6]Daily Roster'!$AB233</f>
        <v>qq</v>
      </c>
      <c r="AC233" s="143" t="str">
        <f>'[6]Daily Roster'!$AC233</f>
        <v>qq</v>
      </c>
      <c r="AD233" s="143" t="str">
        <f>'[6]Daily Roster'!$AD233</f>
        <v>qq</v>
      </c>
      <c r="AE233" s="143" t="str">
        <f>'[6]Daily Roster'!$AE233</f>
        <v>qq</v>
      </c>
      <c r="AF233" s="143" t="str">
        <f>'[6]Daily Roster'!$AF233</f>
        <v>qq</v>
      </c>
      <c r="AG233" s="143" t="str">
        <f>'[6]Daily Roster'!$AG233</f>
        <v>qq</v>
      </c>
      <c r="AH233" s="143" t="str">
        <f>'[6]Daily Roster'!$AH233</f>
        <v>qq</v>
      </c>
      <c r="AI233" s="143" t="str">
        <f>'[6]Daily Roster'!$AI233</f>
        <v>qq</v>
      </c>
      <c r="AJ233" s="241" t="str">
        <f>'[6]Daily Roster'!$AJ233</f>
        <v>qq</v>
      </c>
      <c r="AK233" s="241" t="str">
        <f>'[6]Daily Roster'!$AK233</f>
        <v>qq</v>
      </c>
      <c r="AL233" s="241" t="str">
        <f>'[6]Daily Roster'!$AL233</f>
        <v>qq</v>
      </c>
      <c r="AM233" s="240" t="str">
        <f>'[6]Daily Roster'!$AM233</f>
        <v>qq</v>
      </c>
      <c r="AN233" s="240" t="str">
        <f>'[6]Daily Roster'!$AN233</f>
        <v>qq</v>
      </c>
      <c r="AO233" s="240" t="str">
        <f>'[6]Daily Roster'!$AO233</f>
        <v>qq</v>
      </c>
      <c r="AP233" s="240" t="str">
        <f>'[6]Daily Roster'!$AP233</f>
        <v>qq</v>
      </c>
      <c r="AQ233" s="240" t="str">
        <f>'[6]Daily Roster'!$AQ233</f>
        <v>qq</v>
      </c>
      <c r="AR233" s="240" t="str">
        <f>'[6]Daily Roster'!$AR233</f>
        <v>qq</v>
      </c>
      <c r="AS233" s="240" t="str">
        <f>'[6]Daily Roster'!$AS233</f>
        <v>qq</v>
      </c>
      <c r="AT233" s="240" t="str">
        <f>'[6]Daily Roster'!$AT233</f>
        <v>qq</v>
      </c>
      <c r="AU233" s="240" t="str">
        <f>'[6]Daily Roster'!$AU233</f>
        <v>Mark</v>
      </c>
      <c r="AV233" s="240">
        <f>'[6]Daily Roster'!$AV233</f>
        <v>0</v>
      </c>
      <c r="AW233" s="240">
        <f>'[6]Daily Roster'!$AW233</f>
        <v>0</v>
      </c>
      <c r="AX233" s="240">
        <f>'[6]Daily Roster'!$AX233</f>
        <v>0</v>
      </c>
      <c r="AY233" s="240">
        <f>'[6]Daily Roster'!$AY233</f>
        <v>0</v>
      </c>
      <c r="AZ233" s="240">
        <f>'[6]Daily Roster'!$AZ233</f>
        <v>0</v>
      </c>
      <c r="BA233" s="240">
        <f>'[6]Daily Roster'!$BA233</f>
        <v>0</v>
      </c>
      <c r="BB233" s="240">
        <f>'[6]Daily Roster'!$BB233</f>
        <v>0</v>
      </c>
      <c r="BC233" s="240">
        <f>'[6]Daily Roster'!$BC233</f>
        <v>0</v>
      </c>
      <c r="BD233" s="240">
        <f>'[6]Daily Roster'!$BD233</f>
        <v>0</v>
      </c>
      <c r="BE233" s="240">
        <f>'[6]Daily Roster'!$BE233</f>
        <v>0</v>
      </c>
      <c r="BF233" s="240">
        <f>'[6]Daily Roster'!$BF233</f>
        <v>0</v>
      </c>
      <c r="BG233" s="240">
        <f>'[6]Daily Roster'!$BG233</f>
        <v>0</v>
      </c>
      <c r="BH233" s="240">
        <f>'[6]Daily Roster'!$BH233</f>
        <v>0</v>
      </c>
    </row>
    <row r="234" spans="1:60" s="5" customFormat="1" x14ac:dyDescent="0.3">
      <c r="A234" s="141">
        <v>43790</v>
      </c>
      <c r="B234" s="142" t="s">
        <v>4</v>
      </c>
      <c r="C234" s="143">
        <f>'[6]Daily Roster'!$C234</f>
        <v>0</v>
      </c>
      <c r="D234" s="143" t="e">
        <f>'[6]Daily Roster'!$D234</f>
        <v>#N/A</v>
      </c>
      <c r="E234" s="143">
        <f>'[6]Daily Roster'!$E234</f>
        <v>0</v>
      </c>
      <c r="F234" s="143" t="e">
        <f>'[6]Daily Roster'!$F234</f>
        <v>#N/A</v>
      </c>
      <c r="G234" s="143">
        <f>'[6]Daily Roster'!$G234</f>
        <v>0</v>
      </c>
      <c r="H234" s="143" t="e">
        <f>'[6]Daily Roster'!$H234</f>
        <v>#N/A</v>
      </c>
      <c r="I234" s="143" t="e">
        <f>'[6]Daily Roster'!$I234</f>
        <v>#N/A</v>
      </c>
      <c r="J234" s="143">
        <f>'[6]Daily Roster'!$J234</f>
        <v>0</v>
      </c>
      <c r="K234" s="143">
        <f>'[6]Daily Roster'!$K234</f>
        <v>0</v>
      </c>
      <c r="L234" s="143" t="e">
        <f>'[6]Daily Roster'!$L234</f>
        <v>#N/A</v>
      </c>
      <c r="M234" s="143">
        <f>'[6]Daily Roster'!$M234</f>
        <v>0</v>
      </c>
      <c r="N234" s="143">
        <f>'[6]Daily Roster'!$N234</f>
        <v>0</v>
      </c>
      <c r="O234" s="143">
        <f>'[6]Daily Roster'!$O234</f>
        <v>0</v>
      </c>
      <c r="P234" s="143" t="e">
        <f>'[6]Daily Roster'!$P234</f>
        <v>#N/A</v>
      </c>
      <c r="Q234" s="143" t="str">
        <f>'[6]Daily Roster'!$Q234</f>
        <v>qq</v>
      </c>
      <c r="R234" s="143" t="str">
        <f>'[6]Daily Roster'!$R234</f>
        <v>qq</v>
      </c>
      <c r="S234" s="143" t="str">
        <f>'[6]Daily Roster'!$S234</f>
        <v>qq</v>
      </c>
      <c r="T234" s="143" t="str">
        <f>'[6]Daily Roster'!$T234</f>
        <v>qq</v>
      </c>
      <c r="U234" s="143" t="str">
        <f>'[6]Daily Roster'!$U234</f>
        <v>QQ</v>
      </c>
      <c r="V234" s="143" t="str">
        <f>'[6]Daily Roster'!$V234</f>
        <v>qq</v>
      </c>
      <c r="W234" s="143" t="str">
        <f>'[6]Daily Roster'!$W234</f>
        <v>qq</v>
      </c>
      <c r="X234" s="143" t="str">
        <f>'[6]Daily Roster'!$X234</f>
        <v>qq</v>
      </c>
      <c r="Y234" s="143" t="str">
        <f>'[6]Daily Roster'!$Y234</f>
        <v>qq</v>
      </c>
      <c r="Z234" s="143" t="str">
        <f>'[6]Daily Roster'!$Z234</f>
        <v>qq</v>
      </c>
      <c r="AA234" s="143" t="str">
        <f>'[6]Daily Roster'!$AA234</f>
        <v>qq</v>
      </c>
      <c r="AB234" s="143" t="str">
        <f>'[6]Daily Roster'!$AB234</f>
        <v>qq</v>
      </c>
      <c r="AC234" s="143" t="str">
        <f>'[6]Daily Roster'!$AC234</f>
        <v>qq</v>
      </c>
      <c r="AD234" s="143" t="str">
        <f>'[6]Daily Roster'!$AD234</f>
        <v>qq</v>
      </c>
      <c r="AE234" s="143" t="str">
        <f>'[6]Daily Roster'!$AE234</f>
        <v>qq</v>
      </c>
      <c r="AF234" s="143" t="str">
        <f>'[6]Daily Roster'!$AF234</f>
        <v>qq</v>
      </c>
      <c r="AG234" s="143" t="str">
        <f>'[6]Daily Roster'!$AG234</f>
        <v>qq</v>
      </c>
      <c r="AH234" s="143" t="str">
        <f>'[6]Daily Roster'!$AH234</f>
        <v>qq</v>
      </c>
      <c r="AI234" s="143" t="str">
        <f>'[6]Daily Roster'!$AI234</f>
        <v>qq</v>
      </c>
      <c r="AJ234" s="241" t="str">
        <f>'[6]Daily Roster'!$AJ234</f>
        <v>qq</v>
      </c>
      <c r="AK234" s="241" t="str">
        <f>'[6]Daily Roster'!$AK234</f>
        <v>qq</v>
      </c>
      <c r="AL234" s="241" t="str">
        <f>'[6]Daily Roster'!$AL234</f>
        <v>qq</v>
      </c>
      <c r="AM234" s="240" t="str">
        <f>'[6]Daily Roster'!$AM234</f>
        <v>qq</v>
      </c>
      <c r="AN234" s="240" t="str">
        <f>'[6]Daily Roster'!$AN234</f>
        <v>qq</v>
      </c>
      <c r="AO234" s="240" t="str">
        <f>'[6]Daily Roster'!$AO234</f>
        <v>qq</v>
      </c>
      <c r="AP234" s="240" t="str">
        <f>'[6]Daily Roster'!$AP234</f>
        <v>qq</v>
      </c>
      <c r="AQ234" s="240" t="str">
        <f>'[6]Daily Roster'!$AQ234</f>
        <v>qq</v>
      </c>
      <c r="AR234" s="240" t="str">
        <f>'[6]Daily Roster'!$AR234</f>
        <v>qq</v>
      </c>
      <c r="AS234" s="240" t="str">
        <f>'[6]Daily Roster'!$AS234</f>
        <v>qq</v>
      </c>
      <c r="AT234" s="240" t="str">
        <f>'[6]Daily Roster'!$AT234</f>
        <v>qq</v>
      </c>
      <c r="AU234" s="240" t="str">
        <f>'[6]Daily Roster'!$AU234</f>
        <v>Mark</v>
      </c>
      <c r="AV234" s="240" t="str">
        <f>'[6]Daily Roster'!$AV234</f>
        <v>Bernadette</v>
      </c>
      <c r="AW234" s="240">
        <f>'[6]Daily Roster'!$AW234</f>
        <v>0</v>
      </c>
      <c r="AX234" s="240">
        <f>'[6]Daily Roster'!$AX234</f>
        <v>0</v>
      </c>
      <c r="AY234" s="240">
        <f>'[6]Daily Roster'!$AY234</f>
        <v>0</v>
      </c>
      <c r="AZ234" s="240">
        <f>'[6]Daily Roster'!$AZ234</f>
        <v>0</v>
      </c>
      <c r="BA234" s="240">
        <f>'[6]Daily Roster'!$BA234</f>
        <v>0</v>
      </c>
      <c r="BB234" s="240">
        <f>'[6]Daily Roster'!$BB234</f>
        <v>0</v>
      </c>
      <c r="BC234" s="240">
        <f>'[6]Daily Roster'!$BC234</f>
        <v>0</v>
      </c>
      <c r="BD234" s="240">
        <f>'[6]Daily Roster'!$BD234</f>
        <v>0</v>
      </c>
      <c r="BE234" s="240">
        <f>'[6]Daily Roster'!$BE234</f>
        <v>0</v>
      </c>
      <c r="BF234" s="240">
        <f>'[6]Daily Roster'!$BF234</f>
        <v>0</v>
      </c>
      <c r="BG234" s="240">
        <f>'[6]Daily Roster'!$BG234</f>
        <v>0</v>
      </c>
      <c r="BH234" s="240">
        <f>'[6]Daily Roster'!$BH234</f>
        <v>0</v>
      </c>
    </row>
    <row r="235" spans="1:60" s="5" customFormat="1" x14ac:dyDescent="0.3">
      <c r="A235" s="141">
        <v>43791</v>
      </c>
      <c r="B235" s="142" t="s">
        <v>5</v>
      </c>
      <c r="C235" s="143">
        <f>'[6]Daily Roster'!$C235</f>
        <v>0</v>
      </c>
      <c r="D235" s="143" t="e">
        <f>'[6]Daily Roster'!$D235</f>
        <v>#N/A</v>
      </c>
      <c r="E235" s="143">
        <f>'[6]Daily Roster'!$E235</f>
        <v>0</v>
      </c>
      <c r="F235" s="143" t="e">
        <f>'[6]Daily Roster'!$F235</f>
        <v>#N/A</v>
      </c>
      <c r="G235" s="143">
        <f>'[6]Daily Roster'!$G235</f>
        <v>0</v>
      </c>
      <c r="H235" s="143" t="e">
        <f>'[6]Daily Roster'!$H235</f>
        <v>#N/A</v>
      </c>
      <c r="I235" s="143" t="e">
        <f>'[6]Daily Roster'!$I235</f>
        <v>#N/A</v>
      </c>
      <c r="J235" s="143">
        <f>'[6]Daily Roster'!$J235</f>
        <v>0</v>
      </c>
      <c r="K235" s="143">
        <f>'[6]Daily Roster'!$K235</f>
        <v>0</v>
      </c>
      <c r="L235" s="143" t="e">
        <f>'[6]Daily Roster'!$L235</f>
        <v>#N/A</v>
      </c>
      <c r="M235" s="143">
        <f>'[6]Daily Roster'!$M235</f>
        <v>0</v>
      </c>
      <c r="N235" s="143">
        <f>'[6]Daily Roster'!$N235</f>
        <v>0</v>
      </c>
      <c r="O235" s="143">
        <f>'[6]Daily Roster'!$O235</f>
        <v>0</v>
      </c>
      <c r="P235" s="143" t="e">
        <f>'[6]Daily Roster'!$P235</f>
        <v>#N/A</v>
      </c>
      <c r="Q235" s="143" t="str">
        <f>'[6]Daily Roster'!$Q235</f>
        <v>Ana</v>
      </c>
      <c r="R235" s="143" t="str">
        <f>'[6]Daily Roster'!$R235</f>
        <v>qq</v>
      </c>
      <c r="S235" s="143" t="str">
        <f>'[6]Daily Roster'!$S235</f>
        <v>qq</v>
      </c>
      <c r="T235" s="143" t="str">
        <f>'[6]Daily Roster'!$T235</f>
        <v>qq</v>
      </c>
      <c r="U235" s="143" t="str">
        <f>'[6]Daily Roster'!$U235</f>
        <v>QQ</v>
      </c>
      <c r="V235" s="143" t="str">
        <f>'[6]Daily Roster'!$V235</f>
        <v>qq</v>
      </c>
      <c r="W235" s="143" t="str">
        <f>'[6]Daily Roster'!$W235</f>
        <v>qq</v>
      </c>
      <c r="X235" s="143" t="str">
        <f>'[6]Daily Roster'!$X235</f>
        <v>qq</v>
      </c>
      <c r="Y235" s="143" t="str">
        <f>'[6]Daily Roster'!$Y235</f>
        <v>qq</v>
      </c>
      <c r="Z235" s="143" t="str">
        <f>'[6]Daily Roster'!$Z235</f>
        <v>qq</v>
      </c>
      <c r="AA235" s="143" t="str">
        <f>'[6]Daily Roster'!$AA235</f>
        <v>qq</v>
      </c>
      <c r="AB235" s="143" t="str">
        <f>'[6]Daily Roster'!$AB235</f>
        <v>qq</v>
      </c>
      <c r="AC235" s="143" t="str">
        <f>'[6]Daily Roster'!$AC235</f>
        <v>qq</v>
      </c>
      <c r="AD235" s="143" t="str">
        <f>'[6]Daily Roster'!$AD235</f>
        <v>qq</v>
      </c>
      <c r="AE235" s="143" t="str">
        <f>'[6]Daily Roster'!$AE235</f>
        <v>qq</v>
      </c>
      <c r="AF235" s="143" t="str">
        <f>'[6]Daily Roster'!$AF235</f>
        <v>qq</v>
      </c>
      <c r="AG235" s="143" t="str">
        <f>'[6]Daily Roster'!$AG235</f>
        <v>qq</v>
      </c>
      <c r="AH235" s="143" t="str">
        <f>'[6]Daily Roster'!$AH235</f>
        <v>qq</v>
      </c>
      <c r="AI235" s="143" t="str">
        <f>'[6]Daily Roster'!$AI235</f>
        <v>qq</v>
      </c>
      <c r="AJ235" s="241" t="str">
        <f>'[6]Daily Roster'!$AJ235</f>
        <v>qq</v>
      </c>
      <c r="AK235" s="241" t="str">
        <f>'[6]Daily Roster'!$AK235</f>
        <v>qq</v>
      </c>
      <c r="AL235" s="241" t="str">
        <f>'[6]Daily Roster'!$AL235</f>
        <v>qq</v>
      </c>
      <c r="AM235" s="240" t="str">
        <f>'[6]Daily Roster'!$AM235</f>
        <v>qq</v>
      </c>
      <c r="AN235" s="240" t="str">
        <f>'[6]Daily Roster'!$AN235</f>
        <v>qq</v>
      </c>
      <c r="AO235" s="240" t="str">
        <f>'[6]Daily Roster'!$AO235</f>
        <v>qq</v>
      </c>
      <c r="AP235" s="240" t="str">
        <f>'[6]Daily Roster'!$AP235</f>
        <v>qq</v>
      </c>
      <c r="AQ235" s="240" t="str">
        <f>'[6]Daily Roster'!$AQ235</f>
        <v>qq</v>
      </c>
      <c r="AR235" s="240" t="str">
        <f>'[6]Daily Roster'!$AR235</f>
        <v>qq</v>
      </c>
      <c r="AS235" s="240" t="str">
        <f>'[6]Daily Roster'!$AS235</f>
        <v>qq</v>
      </c>
      <c r="AT235" s="240" t="str">
        <f>'[6]Daily Roster'!$AT235</f>
        <v>qq</v>
      </c>
      <c r="AU235" s="240" t="str">
        <f>'[6]Daily Roster'!$AU235</f>
        <v>Mark</v>
      </c>
      <c r="AV235" s="240">
        <f>'[6]Daily Roster'!$AV235</f>
        <v>0</v>
      </c>
      <c r="AW235" s="240">
        <f>'[6]Daily Roster'!$AW235</f>
        <v>0</v>
      </c>
      <c r="AX235" s="240">
        <f>'[6]Daily Roster'!$AX235</f>
        <v>0</v>
      </c>
      <c r="AY235" s="240">
        <f>'[6]Daily Roster'!$AY235</f>
        <v>0</v>
      </c>
      <c r="AZ235" s="240">
        <f>'[6]Daily Roster'!$AZ235</f>
        <v>0</v>
      </c>
      <c r="BA235" s="240">
        <f>'[6]Daily Roster'!$BA235</f>
        <v>0</v>
      </c>
      <c r="BB235" s="240">
        <f>'[6]Daily Roster'!$BB235</f>
        <v>0</v>
      </c>
      <c r="BC235" s="240">
        <f>'[6]Daily Roster'!$BC235</f>
        <v>0</v>
      </c>
      <c r="BD235" s="240">
        <f>'[6]Daily Roster'!$BD235</f>
        <v>0</v>
      </c>
      <c r="BE235" s="240">
        <f>'[6]Daily Roster'!$BE235</f>
        <v>0</v>
      </c>
      <c r="BF235" s="240">
        <f>'[6]Daily Roster'!$BF235</f>
        <v>0</v>
      </c>
      <c r="BG235" s="240">
        <f>'[6]Daily Roster'!$BG235</f>
        <v>0</v>
      </c>
      <c r="BH235" s="240">
        <f>'[6]Daily Roster'!$BH235</f>
        <v>0</v>
      </c>
    </row>
    <row r="236" spans="1:60" s="5" customFormat="1" x14ac:dyDescent="0.3">
      <c r="A236" s="141">
        <v>43794</v>
      </c>
      <c r="B236" s="142" t="s">
        <v>1</v>
      </c>
      <c r="C236" s="143">
        <f>'[6]Daily Roster'!$C236</f>
        <v>0</v>
      </c>
      <c r="D236" s="143" t="e">
        <f>'[6]Daily Roster'!$D236</f>
        <v>#N/A</v>
      </c>
      <c r="E236" s="143">
        <f>'[6]Daily Roster'!$E236</f>
        <v>0</v>
      </c>
      <c r="F236" s="143" t="e">
        <f>'[6]Daily Roster'!$F236</f>
        <v>#N/A</v>
      </c>
      <c r="G236" s="143">
        <f>'[6]Daily Roster'!$G236</f>
        <v>0</v>
      </c>
      <c r="H236" s="143" t="e">
        <f>'[6]Daily Roster'!$H236</f>
        <v>#N/A</v>
      </c>
      <c r="I236" s="143" t="e">
        <f>'[6]Daily Roster'!$I236</f>
        <v>#N/A</v>
      </c>
      <c r="J236" s="143">
        <f>'[6]Daily Roster'!$J236</f>
        <v>0</v>
      </c>
      <c r="K236" s="143">
        <f>'[6]Daily Roster'!$K236</f>
        <v>0</v>
      </c>
      <c r="L236" s="143" t="e">
        <f>'[6]Daily Roster'!$L236</f>
        <v>#N/A</v>
      </c>
      <c r="M236" s="143">
        <f>'[6]Daily Roster'!$M236</f>
        <v>0</v>
      </c>
      <c r="N236" s="143">
        <f>'[6]Daily Roster'!$N236</f>
        <v>0</v>
      </c>
      <c r="O236" s="143" t="str">
        <f>'[6]Daily Roster'!$O236</f>
        <v>qq</v>
      </c>
      <c r="P236" s="143" t="e">
        <f>'[6]Daily Roster'!$P236</f>
        <v>#N/A</v>
      </c>
      <c r="Q236" s="143" t="str">
        <f>'[6]Daily Roster'!$Q236</f>
        <v>Tinh</v>
      </c>
      <c r="R236" s="143" t="str">
        <f>'[6]Daily Roster'!$R236</f>
        <v>qq</v>
      </c>
      <c r="S236" s="143" t="str">
        <f>'[6]Daily Roster'!$S236</f>
        <v>Thao</v>
      </c>
      <c r="T236" s="143" t="str">
        <f>'[6]Daily Roster'!$T236</f>
        <v>Jonathan</v>
      </c>
      <c r="U236" s="143" t="str">
        <f>'[6]Daily Roster'!$U236</f>
        <v>Nha</v>
      </c>
      <c r="V236" s="143" t="str">
        <f>'[6]Daily Roster'!$V236</f>
        <v>qq</v>
      </c>
      <c r="W236" s="143" t="str">
        <f>'[6]Daily Roster'!$W236</f>
        <v>qq</v>
      </c>
      <c r="X236" s="143" t="str">
        <f>'[6]Daily Roster'!$X236</f>
        <v>qq</v>
      </c>
      <c r="Y236" s="143" t="str">
        <f>'[6]Daily Roster'!$Y236</f>
        <v>qq</v>
      </c>
      <c r="Z236" s="143" t="str">
        <f>'[6]Daily Roster'!$Z236</f>
        <v>qq</v>
      </c>
      <c r="AA236" s="143" t="str">
        <f>'[6]Daily Roster'!$AA236</f>
        <v>qq</v>
      </c>
      <c r="AB236" s="143" t="str">
        <f>'[6]Daily Roster'!$AB236</f>
        <v>qq</v>
      </c>
      <c r="AC236" s="143" t="str">
        <f>'[6]Daily Roster'!$AC236</f>
        <v>qq</v>
      </c>
      <c r="AD236" s="143" t="str">
        <f>'[6]Daily Roster'!$AD236</f>
        <v>qq</v>
      </c>
      <c r="AE236" s="143" t="str">
        <f>'[6]Daily Roster'!$AE236</f>
        <v>qq</v>
      </c>
      <c r="AF236" s="143" t="str">
        <f>'[6]Daily Roster'!$AF236</f>
        <v>qq</v>
      </c>
      <c r="AG236" s="143" t="str">
        <f>'[6]Daily Roster'!$AG236</f>
        <v>qq</v>
      </c>
      <c r="AH236" s="143" t="str">
        <f>'[6]Daily Roster'!$AH236</f>
        <v>qq</v>
      </c>
      <c r="AI236" s="143" t="str">
        <f>'[6]Daily Roster'!$AI236</f>
        <v>qq</v>
      </c>
      <c r="AJ236" s="241" t="str">
        <f>'[6]Daily Roster'!$AJ236</f>
        <v>qq</v>
      </c>
      <c r="AK236" s="241" t="str">
        <f>'[6]Daily Roster'!$AK236</f>
        <v>qq</v>
      </c>
      <c r="AL236" s="241" t="str">
        <f>'[6]Daily Roster'!$AL236</f>
        <v>qq</v>
      </c>
      <c r="AM236" s="240" t="str">
        <f>'[6]Daily Roster'!$AM236</f>
        <v>qq</v>
      </c>
      <c r="AN236" s="240" t="str">
        <f>'[6]Daily Roster'!$AN236</f>
        <v>qq</v>
      </c>
      <c r="AO236" s="240" t="str">
        <f>'[6]Daily Roster'!$AO236</f>
        <v>qq</v>
      </c>
      <c r="AP236" s="240" t="str">
        <f>'[6]Daily Roster'!$AP236</f>
        <v>qq</v>
      </c>
      <c r="AQ236" s="240" t="str">
        <f>'[6]Daily Roster'!$AQ236</f>
        <v>qq</v>
      </c>
      <c r="AR236" s="240" t="str">
        <f>'[6]Daily Roster'!$AR236</f>
        <v>qq</v>
      </c>
      <c r="AS236" s="240" t="str">
        <f>'[6]Daily Roster'!$AS236</f>
        <v>qq</v>
      </c>
      <c r="AT236" s="240" t="str">
        <f>'[6]Daily Roster'!$AT236</f>
        <v>qq</v>
      </c>
      <c r="AU236" s="240" t="str">
        <f>'[6]Daily Roster'!$AU236</f>
        <v>K.Chin</v>
      </c>
      <c r="AV236" s="240" t="str">
        <f>'[6]Daily Roster'!$AV236</f>
        <v>Bernadette</v>
      </c>
      <c r="AW236" s="240">
        <f>'[6]Daily Roster'!$AW236</f>
        <v>0</v>
      </c>
      <c r="AX236" s="240">
        <f>'[6]Daily Roster'!$AX236</f>
        <v>0</v>
      </c>
      <c r="AY236" s="240">
        <f>'[6]Daily Roster'!$AY236</f>
        <v>0</v>
      </c>
      <c r="AZ236" s="240">
        <f>'[6]Daily Roster'!$AZ236</f>
        <v>0</v>
      </c>
      <c r="BA236" s="240">
        <f>'[6]Daily Roster'!$BA236</f>
        <v>0</v>
      </c>
      <c r="BB236" s="240">
        <f>'[6]Daily Roster'!$BB236</f>
        <v>0</v>
      </c>
      <c r="BC236" s="240">
        <f>'[6]Daily Roster'!$BC236</f>
        <v>0</v>
      </c>
      <c r="BD236" s="240">
        <f>'[6]Daily Roster'!$BD236</f>
        <v>0</v>
      </c>
      <c r="BE236" s="240">
        <f>'[6]Daily Roster'!$BE236</f>
        <v>0</v>
      </c>
      <c r="BF236" s="240">
        <f>'[6]Daily Roster'!$BF236</f>
        <v>0</v>
      </c>
      <c r="BG236" s="240">
        <f>'[6]Daily Roster'!$BG236</f>
        <v>0</v>
      </c>
      <c r="BH236" s="240">
        <f>'[6]Daily Roster'!$BH236</f>
        <v>0</v>
      </c>
    </row>
    <row r="237" spans="1:60" s="5" customFormat="1" x14ac:dyDescent="0.3">
      <c r="A237" s="141">
        <v>43795</v>
      </c>
      <c r="B237" s="142" t="s">
        <v>2</v>
      </c>
      <c r="C237" s="143">
        <f>'[6]Daily Roster'!$C237</f>
        <v>0</v>
      </c>
      <c r="D237" s="143" t="e">
        <f>'[6]Daily Roster'!$D237</f>
        <v>#N/A</v>
      </c>
      <c r="E237" s="143">
        <f>'[6]Daily Roster'!$E237</f>
        <v>0</v>
      </c>
      <c r="F237" s="143" t="e">
        <f>'[6]Daily Roster'!$F237</f>
        <v>#N/A</v>
      </c>
      <c r="G237" s="143">
        <f>'[6]Daily Roster'!$G237</f>
        <v>0</v>
      </c>
      <c r="H237" s="143" t="e">
        <f>'[6]Daily Roster'!$H237</f>
        <v>#N/A</v>
      </c>
      <c r="I237" s="143" t="e">
        <f>'[6]Daily Roster'!$I237</f>
        <v>#N/A</v>
      </c>
      <c r="J237" s="143">
        <f>'[6]Daily Roster'!$J237</f>
        <v>0</v>
      </c>
      <c r="K237" s="143">
        <f>'[6]Daily Roster'!$K237</f>
        <v>0</v>
      </c>
      <c r="L237" s="143" t="e">
        <f>'[6]Daily Roster'!$L237</f>
        <v>#N/A</v>
      </c>
      <c r="M237" s="143">
        <f>'[6]Daily Roster'!$M237</f>
        <v>0</v>
      </c>
      <c r="N237" s="143">
        <f>'[6]Daily Roster'!$N237</f>
        <v>0</v>
      </c>
      <c r="O237" s="143" t="str">
        <f>'[6]Daily Roster'!$O237</f>
        <v>qq</v>
      </c>
      <c r="P237" s="143" t="e">
        <f>'[6]Daily Roster'!$P237</f>
        <v>#N/A</v>
      </c>
      <c r="Q237" s="143" t="str">
        <f>'[6]Daily Roster'!$Q237</f>
        <v>Nha</v>
      </c>
      <c r="R237" s="143" t="str">
        <f>'[6]Daily Roster'!$R237</f>
        <v>qq</v>
      </c>
      <c r="S237" s="143" t="str">
        <f>'[6]Daily Roster'!$S237</f>
        <v>Tinh</v>
      </c>
      <c r="T237" s="143" t="str">
        <f>'[6]Daily Roster'!$T237</f>
        <v>Edward</v>
      </c>
      <c r="U237" s="143" t="str">
        <f>'[6]Daily Roster'!$U237</f>
        <v>QQ</v>
      </c>
      <c r="V237" s="143" t="str">
        <f>'[6]Daily Roster'!$V237</f>
        <v>Ana</v>
      </c>
      <c r="W237" s="143" t="str">
        <f>'[6]Daily Roster'!$W237</f>
        <v>qq</v>
      </c>
      <c r="X237" s="143" t="str">
        <f>'[6]Daily Roster'!$X237</f>
        <v>qq</v>
      </c>
      <c r="Y237" s="143" t="str">
        <f>'[6]Daily Roster'!$Y237</f>
        <v>qq</v>
      </c>
      <c r="Z237" s="143" t="str">
        <f>'[6]Daily Roster'!$Z237</f>
        <v>qq</v>
      </c>
      <c r="AA237" s="143" t="str">
        <f>'[6]Daily Roster'!$AA237</f>
        <v>qq</v>
      </c>
      <c r="AB237" s="143" t="str">
        <f>'[6]Daily Roster'!$AB237</f>
        <v>qq</v>
      </c>
      <c r="AC237" s="143" t="str">
        <f>'[6]Daily Roster'!$AC237</f>
        <v>qq</v>
      </c>
      <c r="AD237" s="143" t="str">
        <f>'[6]Daily Roster'!$AD237</f>
        <v>qq</v>
      </c>
      <c r="AE237" s="143" t="str">
        <f>'[6]Daily Roster'!$AE237</f>
        <v>qq</v>
      </c>
      <c r="AF237" s="143" t="str">
        <f>'[6]Daily Roster'!$AF237</f>
        <v>qq</v>
      </c>
      <c r="AG237" s="143" t="str">
        <f>'[6]Daily Roster'!$AG237</f>
        <v>qq</v>
      </c>
      <c r="AH237" s="143" t="str">
        <f>'[6]Daily Roster'!$AH237</f>
        <v>qq</v>
      </c>
      <c r="AI237" s="143" t="str">
        <f>'[6]Daily Roster'!$AI237</f>
        <v>qq</v>
      </c>
      <c r="AJ237" s="241" t="str">
        <f>'[6]Daily Roster'!$AJ237</f>
        <v>qq</v>
      </c>
      <c r="AK237" s="241" t="str">
        <f>'[6]Daily Roster'!$AK237</f>
        <v>qq</v>
      </c>
      <c r="AL237" s="241" t="str">
        <f>'[6]Daily Roster'!$AL237</f>
        <v>qq</v>
      </c>
      <c r="AM237" s="240" t="str">
        <f>'[6]Daily Roster'!$AM237</f>
        <v>qq</v>
      </c>
      <c r="AN237" s="240" t="str">
        <f>'[6]Daily Roster'!$AN237</f>
        <v>qq</v>
      </c>
      <c r="AO237" s="240" t="str">
        <f>'[6]Daily Roster'!$AO237</f>
        <v>qq</v>
      </c>
      <c r="AP237" s="240" t="str">
        <f>'[6]Daily Roster'!$AP237</f>
        <v>qq</v>
      </c>
      <c r="AQ237" s="240" t="str">
        <f>'[6]Daily Roster'!$AQ237</f>
        <v>qq</v>
      </c>
      <c r="AR237" s="240" t="str">
        <f>'[6]Daily Roster'!$AR237</f>
        <v>qq</v>
      </c>
      <c r="AS237" s="240" t="str">
        <f>'[6]Daily Roster'!$AS237</f>
        <v>qq</v>
      </c>
      <c r="AT237" s="240" t="str">
        <f>'[6]Daily Roster'!$AT237</f>
        <v>qq</v>
      </c>
      <c r="AU237" s="240" t="str">
        <f>'[6]Daily Roster'!$AU237</f>
        <v>K.Chin</v>
      </c>
      <c r="AV237" s="240">
        <f>'[6]Daily Roster'!$AV237</f>
        <v>0</v>
      </c>
      <c r="AW237" s="240">
        <f>'[6]Daily Roster'!$AW237</f>
        <v>0</v>
      </c>
      <c r="AX237" s="240">
        <f>'[6]Daily Roster'!$AX237</f>
        <v>0</v>
      </c>
      <c r="AY237" s="240">
        <f>'[6]Daily Roster'!$AY237</f>
        <v>0</v>
      </c>
      <c r="AZ237" s="240">
        <f>'[6]Daily Roster'!$AZ237</f>
        <v>0</v>
      </c>
      <c r="BA237" s="240">
        <f>'[6]Daily Roster'!$BA237</f>
        <v>0</v>
      </c>
      <c r="BB237" s="240">
        <f>'[6]Daily Roster'!$BB237</f>
        <v>0</v>
      </c>
      <c r="BC237" s="240">
        <f>'[6]Daily Roster'!$BC237</f>
        <v>0</v>
      </c>
      <c r="BD237" s="240">
        <f>'[6]Daily Roster'!$BD237</f>
        <v>0</v>
      </c>
      <c r="BE237" s="240">
        <f>'[6]Daily Roster'!$BE237</f>
        <v>0</v>
      </c>
      <c r="BF237" s="240">
        <f>'[6]Daily Roster'!$BF237</f>
        <v>0</v>
      </c>
      <c r="BG237" s="240">
        <f>'[6]Daily Roster'!$BG237</f>
        <v>0</v>
      </c>
      <c r="BH237" s="240">
        <f>'[6]Daily Roster'!$BH237</f>
        <v>0</v>
      </c>
    </row>
    <row r="238" spans="1:60" s="5" customFormat="1" x14ac:dyDescent="0.3">
      <c r="A238" s="141">
        <v>43796</v>
      </c>
      <c r="B238" s="142" t="s">
        <v>3</v>
      </c>
      <c r="C238" s="143">
        <f>'[6]Daily Roster'!$C238</f>
        <v>0</v>
      </c>
      <c r="D238" s="143" t="e">
        <f>'[6]Daily Roster'!$D238</f>
        <v>#N/A</v>
      </c>
      <c r="E238" s="143">
        <f>'[6]Daily Roster'!$E238</f>
        <v>0</v>
      </c>
      <c r="F238" s="143" t="e">
        <f>'[6]Daily Roster'!$F238</f>
        <v>#N/A</v>
      </c>
      <c r="G238" s="143">
        <f>'[6]Daily Roster'!$G238</f>
        <v>0</v>
      </c>
      <c r="H238" s="143" t="e">
        <f>'[6]Daily Roster'!$H238</f>
        <v>#N/A</v>
      </c>
      <c r="I238" s="143" t="e">
        <f>'[6]Daily Roster'!$I238</f>
        <v>#N/A</v>
      </c>
      <c r="J238" s="143">
        <f>'[6]Daily Roster'!$J238</f>
        <v>0</v>
      </c>
      <c r="K238" s="143">
        <f>'[6]Daily Roster'!$K238</f>
        <v>0</v>
      </c>
      <c r="L238" s="143" t="e">
        <f>'[6]Daily Roster'!$L238</f>
        <v>#N/A</v>
      </c>
      <c r="M238" s="143">
        <f>'[6]Daily Roster'!$M238</f>
        <v>0</v>
      </c>
      <c r="N238" s="143">
        <f>'[6]Daily Roster'!$N238</f>
        <v>0</v>
      </c>
      <c r="O238" s="143" t="str">
        <f>'[6]Daily Roster'!$O238</f>
        <v>qq</v>
      </c>
      <c r="P238" s="143" t="e">
        <f>'[6]Daily Roster'!$P238</f>
        <v>#N/A</v>
      </c>
      <c r="Q238" s="143">
        <f>'[6]Daily Roster'!$Q238</f>
        <v>0</v>
      </c>
      <c r="R238" s="143" t="str">
        <f>'[6]Daily Roster'!$R238</f>
        <v>qq</v>
      </c>
      <c r="S238" s="143" t="str">
        <f>'[6]Daily Roster'!$S238</f>
        <v>qq</v>
      </c>
      <c r="T238" s="143" t="str">
        <f>'[6]Daily Roster'!$T238</f>
        <v>qq</v>
      </c>
      <c r="U238" s="143" t="str">
        <f>'[6]Daily Roster'!$U238</f>
        <v>QQ</v>
      </c>
      <c r="V238" s="143" t="str">
        <f>'[6]Daily Roster'!$V238</f>
        <v>qq</v>
      </c>
      <c r="W238" s="143" t="str">
        <f>'[6]Daily Roster'!$W238</f>
        <v>qq</v>
      </c>
      <c r="X238" s="143" t="str">
        <f>'[6]Daily Roster'!$X238</f>
        <v>qq</v>
      </c>
      <c r="Y238" s="143" t="str">
        <f>'[6]Daily Roster'!$Y238</f>
        <v>qq</v>
      </c>
      <c r="Z238" s="143" t="str">
        <f>'[6]Daily Roster'!$Z238</f>
        <v>qq</v>
      </c>
      <c r="AA238" s="143" t="str">
        <f>'[6]Daily Roster'!$AA238</f>
        <v>qq</v>
      </c>
      <c r="AB238" s="143" t="str">
        <f>'[6]Daily Roster'!$AB238</f>
        <v>qq</v>
      </c>
      <c r="AC238" s="143" t="str">
        <f>'[6]Daily Roster'!$AC238</f>
        <v>qq</v>
      </c>
      <c r="AD238" s="143" t="str">
        <f>'[6]Daily Roster'!$AD238</f>
        <v>qq</v>
      </c>
      <c r="AE238" s="143" t="str">
        <f>'[6]Daily Roster'!$AE238</f>
        <v>qq</v>
      </c>
      <c r="AF238" s="143" t="str">
        <f>'[6]Daily Roster'!$AF238</f>
        <v>qq</v>
      </c>
      <c r="AG238" s="143" t="str">
        <f>'[6]Daily Roster'!$AG238</f>
        <v>qq</v>
      </c>
      <c r="AH238" s="143" t="str">
        <f>'[6]Daily Roster'!$AH238</f>
        <v>qq</v>
      </c>
      <c r="AI238" s="143" t="str">
        <f>'[6]Daily Roster'!$AI238</f>
        <v>qq</v>
      </c>
      <c r="AJ238" s="241" t="str">
        <f>'[6]Daily Roster'!$AJ238</f>
        <v>qq</v>
      </c>
      <c r="AK238" s="241" t="str">
        <f>'[6]Daily Roster'!$AK238</f>
        <v>qq</v>
      </c>
      <c r="AL238" s="241" t="str">
        <f>'[6]Daily Roster'!$AL238</f>
        <v>qq</v>
      </c>
      <c r="AM238" s="240" t="str">
        <f>'[6]Daily Roster'!$AM238</f>
        <v>qq</v>
      </c>
      <c r="AN238" s="240" t="str">
        <f>'[6]Daily Roster'!$AN238</f>
        <v>qq</v>
      </c>
      <c r="AO238" s="240" t="str">
        <f>'[6]Daily Roster'!$AO238</f>
        <v>qq</v>
      </c>
      <c r="AP238" s="240" t="str">
        <f>'[6]Daily Roster'!$AP238</f>
        <v>qq</v>
      </c>
      <c r="AQ238" s="240" t="str">
        <f>'[6]Daily Roster'!$AQ238</f>
        <v>qq</v>
      </c>
      <c r="AR238" s="240" t="str">
        <f>'[6]Daily Roster'!$AR238</f>
        <v>qq</v>
      </c>
      <c r="AS238" s="240" t="str">
        <f>'[6]Daily Roster'!$AS238</f>
        <v>qq</v>
      </c>
      <c r="AT238" s="240" t="str">
        <f>'[6]Daily Roster'!$AT238</f>
        <v>qq</v>
      </c>
      <c r="AU238" s="240" t="str">
        <f>'[6]Daily Roster'!$AU238</f>
        <v>K.Chin</v>
      </c>
      <c r="AV238" s="240">
        <f>'[6]Daily Roster'!$AV238</f>
        <v>0</v>
      </c>
      <c r="AW238" s="240">
        <f>'[6]Daily Roster'!$AW238</f>
        <v>0</v>
      </c>
      <c r="AX238" s="240">
        <f>'[6]Daily Roster'!$AX238</f>
        <v>0</v>
      </c>
      <c r="AY238" s="240">
        <f>'[6]Daily Roster'!$AY238</f>
        <v>0</v>
      </c>
      <c r="AZ238" s="240">
        <f>'[6]Daily Roster'!$AZ238</f>
        <v>0</v>
      </c>
      <c r="BA238" s="240">
        <f>'[6]Daily Roster'!$BA238</f>
        <v>0</v>
      </c>
      <c r="BB238" s="240">
        <f>'[6]Daily Roster'!$BB238</f>
        <v>0</v>
      </c>
      <c r="BC238" s="240">
        <f>'[6]Daily Roster'!$BC238</f>
        <v>0</v>
      </c>
      <c r="BD238" s="240">
        <f>'[6]Daily Roster'!$BD238</f>
        <v>0</v>
      </c>
      <c r="BE238" s="240">
        <f>'[6]Daily Roster'!$BE238</f>
        <v>0</v>
      </c>
      <c r="BF238" s="240">
        <f>'[6]Daily Roster'!$BF238</f>
        <v>0</v>
      </c>
      <c r="BG238" s="240">
        <f>'[6]Daily Roster'!$BG238</f>
        <v>0</v>
      </c>
      <c r="BH238" s="240">
        <f>'[6]Daily Roster'!$BH238</f>
        <v>0</v>
      </c>
    </row>
    <row r="239" spans="1:60" s="5" customFormat="1" x14ac:dyDescent="0.3">
      <c r="A239" s="141">
        <v>43797</v>
      </c>
      <c r="B239" s="142" t="s">
        <v>4</v>
      </c>
      <c r="C239" s="143">
        <f>'[6]Daily Roster'!$C239</f>
        <v>0</v>
      </c>
      <c r="D239" s="143" t="e">
        <f>'[6]Daily Roster'!$D239</f>
        <v>#N/A</v>
      </c>
      <c r="E239" s="143">
        <f>'[6]Daily Roster'!$E239</f>
        <v>0</v>
      </c>
      <c r="F239" s="143" t="e">
        <f>'[6]Daily Roster'!$F239</f>
        <v>#N/A</v>
      </c>
      <c r="G239" s="143">
        <f>'[6]Daily Roster'!$G239</f>
        <v>0</v>
      </c>
      <c r="H239" s="143" t="e">
        <f>'[6]Daily Roster'!$H239</f>
        <v>#N/A</v>
      </c>
      <c r="I239" s="143" t="e">
        <f>'[6]Daily Roster'!$I239</f>
        <v>#N/A</v>
      </c>
      <c r="J239" s="143">
        <f>'[6]Daily Roster'!$J239</f>
        <v>0</v>
      </c>
      <c r="K239" s="143">
        <f>'[6]Daily Roster'!$K239</f>
        <v>0</v>
      </c>
      <c r="L239" s="143" t="e">
        <f>'[6]Daily Roster'!$L239</f>
        <v>#N/A</v>
      </c>
      <c r="M239" s="143">
        <f>'[6]Daily Roster'!$M239</f>
        <v>0</v>
      </c>
      <c r="N239" s="143">
        <f>'[6]Daily Roster'!$N239</f>
        <v>0</v>
      </c>
      <c r="O239" s="143">
        <f>'[6]Daily Roster'!$O239</f>
        <v>0</v>
      </c>
      <c r="P239" s="143" t="e">
        <f>'[6]Daily Roster'!$P239</f>
        <v>#N/A</v>
      </c>
      <c r="Q239" s="143" t="str">
        <f>'[6]Daily Roster'!$Q239</f>
        <v>qq</v>
      </c>
      <c r="R239" s="143" t="str">
        <f>'[6]Daily Roster'!$R239</f>
        <v>qq</v>
      </c>
      <c r="S239" s="143" t="str">
        <f>'[6]Daily Roster'!$S239</f>
        <v>qq</v>
      </c>
      <c r="T239" s="143" t="str">
        <f>'[6]Daily Roster'!$T239</f>
        <v>qq</v>
      </c>
      <c r="U239" s="143" t="str">
        <f>'[6]Daily Roster'!$U239</f>
        <v>QQ</v>
      </c>
      <c r="V239" s="143" t="str">
        <f>'[6]Daily Roster'!$V239</f>
        <v>qq</v>
      </c>
      <c r="W239" s="143" t="str">
        <f>'[6]Daily Roster'!$W239</f>
        <v>qq</v>
      </c>
      <c r="X239" s="143" t="str">
        <f>'[6]Daily Roster'!$X239</f>
        <v>qq</v>
      </c>
      <c r="Y239" s="143" t="str">
        <f>'[6]Daily Roster'!$Y239</f>
        <v>qq</v>
      </c>
      <c r="Z239" s="143" t="str">
        <f>'[6]Daily Roster'!$Z239</f>
        <v>qq</v>
      </c>
      <c r="AA239" s="143" t="str">
        <f>'[6]Daily Roster'!$AA239</f>
        <v>qq</v>
      </c>
      <c r="AB239" s="143" t="str">
        <f>'[6]Daily Roster'!$AB239</f>
        <v>qq</v>
      </c>
      <c r="AC239" s="143" t="str">
        <f>'[6]Daily Roster'!$AC239</f>
        <v>qq</v>
      </c>
      <c r="AD239" s="143" t="str">
        <f>'[6]Daily Roster'!$AD239</f>
        <v>qq</v>
      </c>
      <c r="AE239" s="143" t="str">
        <f>'[6]Daily Roster'!$AE239</f>
        <v>qq</v>
      </c>
      <c r="AF239" s="143" t="str">
        <f>'[6]Daily Roster'!$AF239</f>
        <v>qq</v>
      </c>
      <c r="AG239" s="143" t="str">
        <f>'[6]Daily Roster'!$AG239</f>
        <v>qq</v>
      </c>
      <c r="AH239" s="143" t="str">
        <f>'[6]Daily Roster'!$AH239</f>
        <v>qq</v>
      </c>
      <c r="AI239" s="143" t="str">
        <f>'[6]Daily Roster'!$AI239</f>
        <v>qq</v>
      </c>
      <c r="AJ239" s="241" t="str">
        <f>'[6]Daily Roster'!$AJ239</f>
        <v>qq</v>
      </c>
      <c r="AK239" s="241" t="str">
        <f>'[6]Daily Roster'!$AK239</f>
        <v>qq</v>
      </c>
      <c r="AL239" s="241" t="str">
        <f>'[6]Daily Roster'!$AL239</f>
        <v>qq</v>
      </c>
      <c r="AM239" s="240" t="str">
        <f>'[6]Daily Roster'!$AM239</f>
        <v>qq</v>
      </c>
      <c r="AN239" s="240" t="str">
        <f>'[6]Daily Roster'!$AN239</f>
        <v>qq</v>
      </c>
      <c r="AO239" s="240" t="str">
        <f>'[6]Daily Roster'!$AO239</f>
        <v>qq</v>
      </c>
      <c r="AP239" s="240" t="str">
        <f>'[6]Daily Roster'!$AP239</f>
        <v>qq</v>
      </c>
      <c r="AQ239" s="240" t="str">
        <f>'[6]Daily Roster'!$AQ239</f>
        <v>qq</v>
      </c>
      <c r="AR239" s="240" t="str">
        <f>'[6]Daily Roster'!$AR239</f>
        <v>qq</v>
      </c>
      <c r="AS239" s="240" t="str">
        <f>'[6]Daily Roster'!$AS239</f>
        <v>qq</v>
      </c>
      <c r="AT239" s="240" t="str">
        <f>'[6]Daily Roster'!$AT239</f>
        <v>qq</v>
      </c>
      <c r="AU239" s="240" t="str">
        <f>'[6]Daily Roster'!$AU239</f>
        <v>K.Chin</v>
      </c>
      <c r="AV239" s="240" t="str">
        <f>'[6]Daily Roster'!$AV239</f>
        <v>Bernadette</v>
      </c>
      <c r="AW239" s="240">
        <f>'[6]Daily Roster'!$AW239</f>
        <v>0</v>
      </c>
      <c r="AX239" s="240">
        <f>'[6]Daily Roster'!$AX239</f>
        <v>0</v>
      </c>
      <c r="AY239" s="240">
        <f>'[6]Daily Roster'!$AY239</f>
        <v>0</v>
      </c>
      <c r="AZ239" s="240">
        <f>'[6]Daily Roster'!$AZ239</f>
        <v>0</v>
      </c>
      <c r="BA239" s="240">
        <f>'[6]Daily Roster'!$BA239</f>
        <v>0</v>
      </c>
      <c r="BB239" s="240">
        <f>'[6]Daily Roster'!$BB239</f>
        <v>0</v>
      </c>
      <c r="BC239" s="240">
        <f>'[6]Daily Roster'!$BC239</f>
        <v>0</v>
      </c>
      <c r="BD239" s="240">
        <f>'[6]Daily Roster'!$BD239</f>
        <v>0</v>
      </c>
      <c r="BE239" s="240">
        <f>'[6]Daily Roster'!$BE239</f>
        <v>0</v>
      </c>
      <c r="BF239" s="240">
        <f>'[6]Daily Roster'!$BF239</f>
        <v>0</v>
      </c>
      <c r="BG239" s="240">
        <f>'[6]Daily Roster'!$BG239</f>
        <v>0</v>
      </c>
      <c r="BH239" s="240">
        <f>'[6]Daily Roster'!$BH239</f>
        <v>0</v>
      </c>
    </row>
    <row r="240" spans="1:60" s="5" customFormat="1" x14ac:dyDescent="0.3">
      <c r="A240" s="141">
        <v>43798</v>
      </c>
      <c r="B240" s="142" t="s">
        <v>5</v>
      </c>
      <c r="C240" s="143">
        <f>'[6]Daily Roster'!$C240</f>
        <v>0</v>
      </c>
      <c r="D240" s="143" t="e">
        <f>'[6]Daily Roster'!$D240</f>
        <v>#N/A</v>
      </c>
      <c r="E240" s="143">
        <f>'[6]Daily Roster'!$E240</f>
        <v>0</v>
      </c>
      <c r="F240" s="143" t="e">
        <f>'[6]Daily Roster'!$F240</f>
        <v>#N/A</v>
      </c>
      <c r="G240" s="143">
        <f>'[6]Daily Roster'!$G240</f>
        <v>0</v>
      </c>
      <c r="H240" s="143" t="e">
        <f>'[6]Daily Roster'!$H240</f>
        <v>#N/A</v>
      </c>
      <c r="I240" s="143" t="e">
        <f>'[6]Daily Roster'!$I240</f>
        <v>#N/A</v>
      </c>
      <c r="J240" s="143">
        <f>'[6]Daily Roster'!$J240</f>
        <v>0</v>
      </c>
      <c r="K240" s="143">
        <f>'[6]Daily Roster'!$K240</f>
        <v>0</v>
      </c>
      <c r="L240" s="143" t="e">
        <f>'[6]Daily Roster'!$L240</f>
        <v>#N/A</v>
      </c>
      <c r="M240" s="143">
        <f>'[6]Daily Roster'!$M240</f>
        <v>0</v>
      </c>
      <c r="N240" s="143">
        <f>'[6]Daily Roster'!$N240</f>
        <v>0</v>
      </c>
      <c r="O240" s="143">
        <f>'[6]Daily Roster'!$O240</f>
        <v>0</v>
      </c>
      <c r="P240" s="143" t="e">
        <f>'[6]Daily Roster'!$P240</f>
        <v>#N/A</v>
      </c>
      <c r="Q240" s="143">
        <f>'[6]Daily Roster'!$Q240</f>
        <v>0</v>
      </c>
      <c r="R240" s="143" t="str">
        <f>'[6]Daily Roster'!$R240</f>
        <v>qq</v>
      </c>
      <c r="S240" s="143" t="str">
        <f>'[6]Daily Roster'!$S240</f>
        <v>qq</v>
      </c>
      <c r="T240" s="143" t="str">
        <f>'[6]Daily Roster'!$T240</f>
        <v>qq</v>
      </c>
      <c r="U240" s="143" t="str">
        <f>'[6]Daily Roster'!$U240</f>
        <v>QQ</v>
      </c>
      <c r="V240" s="143" t="str">
        <f>'[6]Daily Roster'!$V240</f>
        <v>qq</v>
      </c>
      <c r="W240" s="143" t="str">
        <f>'[6]Daily Roster'!$W240</f>
        <v>qq</v>
      </c>
      <c r="X240" s="143" t="str">
        <f>'[6]Daily Roster'!$X240</f>
        <v>qq</v>
      </c>
      <c r="Y240" s="143" t="str">
        <f>'[6]Daily Roster'!$Y240</f>
        <v>qq</v>
      </c>
      <c r="Z240" s="143" t="str">
        <f>'[6]Daily Roster'!$Z240</f>
        <v>qq</v>
      </c>
      <c r="AA240" s="143" t="str">
        <f>'[6]Daily Roster'!$AA240</f>
        <v>qq</v>
      </c>
      <c r="AB240" s="143" t="str">
        <f>'[6]Daily Roster'!$AB240</f>
        <v>qq</v>
      </c>
      <c r="AC240" s="143" t="str">
        <f>'[6]Daily Roster'!$AC240</f>
        <v>qq</v>
      </c>
      <c r="AD240" s="143" t="str">
        <f>'[6]Daily Roster'!$AD240</f>
        <v>qq</v>
      </c>
      <c r="AE240" s="143" t="str">
        <f>'[6]Daily Roster'!$AE240</f>
        <v>qq</v>
      </c>
      <c r="AF240" s="143" t="str">
        <f>'[6]Daily Roster'!$AF240</f>
        <v>qq</v>
      </c>
      <c r="AG240" s="143" t="str">
        <f>'[6]Daily Roster'!$AG240</f>
        <v>qq</v>
      </c>
      <c r="AH240" s="143" t="str">
        <f>'[6]Daily Roster'!$AH240</f>
        <v>qq</v>
      </c>
      <c r="AI240" s="143" t="str">
        <f>'[6]Daily Roster'!$AI240</f>
        <v>qq</v>
      </c>
      <c r="AJ240" s="241" t="str">
        <f>'[6]Daily Roster'!$AJ240</f>
        <v>qq</v>
      </c>
      <c r="AK240" s="241" t="str">
        <f>'[6]Daily Roster'!$AK240</f>
        <v>qq</v>
      </c>
      <c r="AL240" s="241" t="str">
        <f>'[6]Daily Roster'!$AL240</f>
        <v>qq</v>
      </c>
      <c r="AM240" s="240" t="str">
        <f>'[6]Daily Roster'!$AM240</f>
        <v>qq</v>
      </c>
      <c r="AN240" s="240" t="str">
        <f>'[6]Daily Roster'!$AN240</f>
        <v>qq</v>
      </c>
      <c r="AO240" s="240" t="str">
        <f>'[6]Daily Roster'!$AO240</f>
        <v>qq</v>
      </c>
      <c r="AP240" s="240" t="str">
        <f>'[6]Daily Roster'!$AP240</f>
        <v>qq</v>
      </c>
      <c r="AQ240" s="240" t="str">
        <f>'[6]Daily Roster'!$AQ240</f>
        <v>qq</v>
      </c>
      <c r="AR240" s="240" t="str">
        <f>'[6]Daily Roster'!$AR240</f>
        <v>qq</v>
      </c>
      <c r="AS240" s="240" t="str">
        <f>'[6]Daily Roster'!$AS240</f>
        <v>qq</v>
      </c>
      <c r="AT240" s="240" t="str">
        <f>'[6]Daily Roster'!$AT240</f>
        <v>qq</v>
      </c>
      <c r="AU240" s="240" t="str">
        <f>'[6]Daily Roster'!$AU240</f>
        <v>K.Chin</v>
      </c>
      <c r="AV240" s="240">
        <f>'[6]Daily Roster'!$AV240</f>
        <v>0</v>
      </c>
      <c r="AW240" s="240">
        <f>'[6]Daily Roster'!$AW240</f>
        <v>0</v>
      </c>
      <c r="AX240" s="240">
        <f>'[6]Daily Roster'!$AX240</f>
        <v>0</v>
      </c>
      <c r="AY240" s="240">
        <f>'[6]Daily Roster'!$AY240</f>
        <v>0</v>
      </c>
      <c r="AZ240" s="240">
        <f>'[6]Daily Roster'!$AZ240</f>
        <v>0</v>
      </c>
      <c r="BA240" s="240">
        <f>'[6]Daily Roster'!$BA240</f>
        <v>0</v>
      </c>
      <c r="BB240" s="240">
        <f>'[6]Daily Roster'!$BB240</f>
        <v>0</v>
      </c>
      <c r="BC240" s="240">
        <f>'[6]Daily Roster'!$BC240</f>
        <v>0</v>
      </c>
      <c r="BD240" s="240">
        <f>'[6]Daily Roster'!$BD240</f>
        <v>0</v>
      </c>
      <c r="BE240" s="240">
        <f>'[6]Daily Roster'!$BE240</f>
        <v>0</v>
      </c>
      <c r="BF240" s="240">
        <f>'[6]Daily Roster'!$BF240</f>
        <v>0</v>
      </c>
      <c r="BG240" s="240">
        <f>'[6]Daily Roster'!$BG240</f>
        <v>0</v>
      </c>
      <c r="BH240" s="240">
        <f>'[6]Daily Roster'!$BH240</f>
        <v>0</v>
      </c>
    </row>
    <row r="241" spans="1:60" s="5" customFormat="1" x14ac:dyDescent="0.3">
      <c r="A241" s="141">
        <v>43801</v>
      </c>
      <c r="B241" s="142" t="s">
        <v>1</v>
      </c>
      <c r="C241" s="143">
        <f>'[6]Daily Roster'!$C241</f>
        <v>43803</v>
      </c>
      <c r="D241" s="143">
        <f>'[6]Daily Roster'!$D241</f>
        <v>43804</v>
      </c>
      <c r="E241" s="143">
        <f>'[6]Daily Roster'!$E241</f>
        <v>43805</v>
      </c>
      <c r="F241" s="143">
        <f>'[6]Daily Roster'!$F241</f>
        <v>43806</v>
      </c>
      <c r="G241" s="143">
        <f>'[6]Daily Roster'!$G241</f>
        <v>43807</v>
      </c>
      <c r="H241" s="143">
        <f>'[6]Daily Roster'!$H241</f>
        <v>43808</v>
      </c>
      <c r="I241" s="143">
        <f>'[6]Daily Roster'!$I241</f>
        <v>43809</v>
      </c>
      <c r="J241" s="143">
        <f>'[6]Daily Roster'!$J241</f>
        <v>0</v>
      </c>
      <c r="K241" s="143">
        <f>'[6]Daily Roster'!$K241</f>
        <v>0</v>
      </c>
      <c r="L241" s="143" t="e">
        <f>'[6]Daily Roster'!$L241</f>
        <v>#N/A</v>
      </c>
      <c r="M241" s="143">
        <f>'[6]Daily Roster'!$M241</f>
        <v>0</v>
      </c>
      <c r="N241" s="143">
        <f>'[6]Daily Roster'!$N241</f>
        <v>0</v>
      </c>
      <c r="O241" s="143" t="str">
        <f>'[6]Daily Roster'!$O241</f>
        <v>qq</v>
      </c>
      <c r="P241" s="143" t="e">
        <f>'[6]Daily Roster'!$P241</f>
        <v>#N/A</v>
      </c>
      <c r="Q241" s="143" t="str">
        <f>'[6]Daily Roster'!$Q241</f>
        <v>Jonathan</v>
      </c>
      <c r="R241" s="143" t="str">
        <f>'[6]Daily Roster'!$R241</f>
        <v>qq</v>
      </c>
      <c r="S241" s="143" t="str">
        <f>'[6]Daily Roster'!$S241</f>
        <v>V.Le</v>
      </c>
      <c r="T241" s="143" t="str">
        <f>'[6]Daily Roster'!$T241</f>
        <v>Jesslyn</v>
      </c>
      <c r="U241" s="143" t="str">
        <f>'[6]Daily Roster'!$U241</f>
        <v>Tinh</v>
      </c>
      <c r="V241" s="143" t="str">
        <f>'[6]Daily Roster'!$V241</f>
        <v>qq</v>
      </c>
      <c r="W241" s="143" t="str">
        <f>'[6]Daily Roster'!$W241</f>
        <v>qq</v>
      </c>
      <c r="X241" s="143" t="str">
        <f>'[6]Daily Roster'!$X241</f>
        <v>qq</v>
      </c>
      <c r="Y241" s="143" t="str">
        <f>'[6]Daily Roster'!$Y241</f>
        <v>qq</v>
      </c>
      <c r="Z241" s="143" t="str">
        <f>'[6]Daily Roster'!$Z241</f>
        <v>qq</v>
      </c>
      <c r="AA241" s="143" t="str">
        <f>'[6]Daily Roster'!$AA241</f>
        <v>qq</v>
      </c>
      <c r="AB241" s="143" t="str">
        <f>'[6]Daily Roster'!$AB241</f>
        <v>qq</v>
      </c>
      <c r="AC241" s="143" t="str">
        <f>'[6]Daily Roster'!$AC241</f>
        <v>qq</v>
      </c>
      <c r="AD241" s="143" t="str">
        <f>'[6]Daily Roster'!$AD241</f>
        <v>qq</v>
      </c>
      <c r="AE241" s="143" t="str">
        <f>'[6]Daily Roster'!$AE241</f>
        <v>qq</v>
      </c>
      <c r="AF241" s="143" t="str">
        <f>'[6]Daily Roster'!$AF241</f>
        <v>qq</v>
      </c>
      <c r="AG241" s="143" t="str">
        <f>'[6]Daily Roster'!$AG241</f>
        <v>qq</v>
      </c>
      <c r="AH241" s="143" t="str">
        <f>'[6]Daily Roster'!$AH241</f>
        <v>qq</v>
      </c>
      <c r="AI241" s="143" t="str">
        <f>'[6]Daily Roster'!$AI241</f>
        <v>qq</v>
      </c>
      <c r="AJ241" s="241" t="str">
        <f>'[6]Daily Roster'!$AJ241</f>
        <v>qq</v>
      </c>
      <c r="AK241" s="241" t="str">
        <f>'[6]Daily Roster'!$AK241</f>
        <v>qq</v>
      </c>
      <c r="AL241" s="241" t="str">
        <f>'[6]Daily Roster'!$AL241</f>
        <v>qq</v>
      </c>
      <c r="AM241" s="240" t="str">
        <f>'[6]Daily Roster'!$AM241</f>
        <v>qq</v>
      </c>
      <c r="AN241" s="240" t="str">
        <f>'[6]Daily Roster'!$AN241</f>
        <v>qq</v>
      </c>
      <c r="AO241" s="240" t="str">
        <f>'[6]Daily Roster'!$AO241</f>
        <v>qq</v>
      </c>
      <c r="AP241" s="240" t="str">
        <f>'[6]Daily Roster'!$AP241</f>
        <v>qq</v>
      </c>
      <c r="AQ241" s="240" t="str">
        <f>'[6]Daily Roster'!$AQ241</f>
        <v>qq</v>
      </c>
      <c r="AR241" s="240" t="str">
        <f>'[6]Daily Roster'!$AR241</f>
        <v>qq</v>
      </c>
      <c r="AS241" s="240" t="str">
        <f>'[6]Daily Roster'!$AS241</f>
        <v>qq</v>
      </c>
      <c r="AT241" s="240" t="str">
        <f>'[6]Daily Roster'!$AT241</f>
        <v>qq</v>
      </c>
      <c r="AU241" s="240" t="str">
        <f>'[6]Daily Roster'!$AU241</f>
        <v>K.Chin</v>
      </c>
      <c r="AV241" s="240" t="str">
        <f>'[6]Daily Roster'!$AV241</f>
        <v>Bernadette</v>
      </c>
      <c r="AW241" s="240">
        <f>'[6]Daily Roster'!$AW241</f>
        <v>0</v>
      </c>
      <c r="AX241" s="240">
        <f>'[6]Daily Roster'!$AX241</f>
        <v>0</v>
      </c>
      <c r="AY241" s="240">
        <f>'[6]Daily Roster'!$AY241</f>
        <v>0</v>
      </c>
      <c r="AZ241" s="240">
        <f>'[6]Daily Roster'!$AZ241</f>
        <v>0</v>
      </c>
      <c r="BA241" s="240">
        <f>'[6]Daily Roster'!$BA241</f>
        <v>0</v>
      </c>
      <c r="BB241" s="240">
        <f>'[6]Daily Roster'!$BB241</f>
        <v>0</v>
      </c>
      <c r="BC241" s="240">
        <f>'[6]Daily Roster'!$BC241</f>
        <v>0</v>
      </c>
      <c r="BD241" s="240">
        <f>'[6]Daily Roster'!$BD241</f>
        <v>0</v>
      </c>
      <c r="BE241" s="240">
        <f>'[6]Daily Roster'!$BE241</f>
        <v>0</v>
      </c>
      <c r="BF241" s="240">
        <f>'[6]Daily Roster'!$BF241</f>
        <v>0</v>
      </c>
      <c r="BG241" s="240">
        <f>'[6]Daily Roster'!$BG241</f>
        <v>0</v>
      </c>
      <c r="BH241" s="240">
        <f>'[6]Daily Roster'!$BH241</f>
        <v>0</v>
      </c>
    </row>
    <row r="242" spans="1:60" s="5" customFormat="1" x14ac:dyDescent="0.3">
      <c r="A242" s="141">
        <v>43802</v>
      </c>
      <c r="B242" s="142" t="s">
        <v>2</v>
      </c>
      <c r="C242" s="143">
        <f>'[6]Daily Roster'!$C242</f>
        <v>0</v>
      </c>
      <c r="D242" s="143" t="e">
        <f>'[6]Daily Roster'!$D242</f>
        <v>#N/A</v>
      </c>
      <c r="E242" s="143">
        <f>'[6]Daily Roster'!$E242</f>
        <v>0</v>
      </c>
      <c r="F242" s="143" t="e">
        <f>'[6]Daily Roster'!$F242</f>
        <v>#N/A</v>
      </c>
      <c r="G242" s="143">
        <f>'[6]Daily Roster'!$G242</f>
        <v>0</v>
      </c>
      <c r="H242" s="143" t="e">
        <f>'[6]Daily Roster'!$H242</f>
        <v>#N/A</v>
      </c>
      <c r="I242" s="143" t="e">
        <f>'[6]Daily Roster'!$I242</f>
        <v>#N/A</v>
      </c>
      <c r="J242" s="143">
        <f>'[6]Daily Roster'!$J242</f>
        <v>0</v>
      </c>
      <c r="K242" s="143">
        <f>'[6]Daily Roster'!$K242</f>
        <v>0</v>
      </c>
      <c r="L242" s="143" t="e">
        <f>'[6]Daily Roster'!$L242</f>
        <v>#N/A</v>
      </c>
      <c r="M242" s="143">
        <f>'[6]Daily Roster'!$M242</f>
        <v>0</v>
      </c>
      <c r="N242" s="143">
        <f>'[6]Daily Roster'!$N242</f>
        <v>0</v>
      </c>
      <c r="O242" s="143" t="str">
        <f>'[6]Daily Roster'!$O242</f>
        <v>qq</v>
      </c>
      <c r="P242" s="143" t="e">
        <f>'[6]Daily Roster'!$P242</f>
        <v>#N/A</v>
      </c>
      <c r="Q242" s="143" t="str">
        <f>'[6]Daily Roster'!$Q242</f>
        <v>V.Le</v>
      </c>
      <c r="R242" s="143" t="str">
        <f>'[6]Daily Roster'!$R242</f>
        <v>qq</v>
      </c>
      <c r="S242" s="143" t="str">
        <f>'[6]Daily Roster'!$S242</f>
        <v>Roshny</v>
      </c>
      <c r="T242" s="143" t="str">
        <f>'[6]Daily Roster'!$T242</f>
        <v>Lauren</v>
      </c>
      <c r="U242" s="143" t="str">
        <f>'[6]Daily Roster'!$U242</f>
        <v>QQ</v>
      </c>
      <c r="V242" s="143" t="str">
        <f>'[6]Daily Roster'!$V242</f>
        <v>Nha</v>
      </c>
      <c r="W242" s="143" t="str">
        <f>'[6]Daily Roster'!$W242</f>
        <v>qq</v>
      </c>
      <c r="X242" s="143" t="str">
        <f>'[6]Daily Roster'!$X242</f>
        <v>qq</v>
      </c>
      <c r="Y242" s="143" t="str">
        <f>'[6]Daily Roster'!$Y242</f>
        <v>qq</v>
      </c>
      <c r="Z242" s="143" t="str">
        <f>'[6]Daily Roster'!$Z242</f>
        <v>qq</v>
      </c>
      <c r="AA242" s="143" t="str">
        <f>'[6]Daily Roster'!$AA242</f>
        <v>qq</v>
      </c>
      <c r="AB242" s="143" t="str">
        <f>'[6]Daily Roster'!$AB242</f>
        <v>qq</v>
      </c>
      <c r="AC242" s="143" t="str">
        <f>'[6]Daily Roster'!$AC242</f>
        <v>qq</v>
      </c>
      <c r="AD242" s="143" t="str">
        <f>'[6]Daily Roster'!$AD242</f>
        <v>qq</v>
      </c>
      <c r="AE242" s="143" t="str">
        <f>'[6]Daily Roster'!$AE242</f>
        <v>qq</v>
      </c>
      <c r="AF242" s="143" t="str">
        <f>'[6]Daily Roster'!$AF242</f>
        <v>qq</v>
      </c>
      <c r="AG242" s="143" t="str">
        <f>'[6]Daily Roster'!$AG242</f>
        <v>qq</v>
      </c>
      <c r="AH242" s="143" t="str">
        <f>'[6]Daily Roster'!$AH242</f>
        <v>qq</v>
      </c>
      <c r="AI242" s="143" t="str">
        <f>'[6]Daily Roster'!$AI242</f>
        <v>qq</v>
      </c>
      <c r="AJ242" s="241" t="str">
        <f>'[6]Daily Roster'!$AJ242</f>
        <v>qq</v>
      </c>
      <c r="AK242" s="241" t="str">
        <f>'[6]Daily Roster'!$AK242</f>
        <v>qq</v>
      </c>
      <c r="AL242" s="241" t="str">
        <f>'[6]Daily Roster'!$AL242</f>
        <v>qq</v>
      </c>
      <c r="AM242" s="240" t="str">
        <f>'[6]Daily Roster'!$AM242</f>
        <v>qq</v>
      </c>
      <c r="AN242" s="240" t="str">
        <f>'[6]Daily Roster'!$AN242</f>
        <v>qq</v>
      </c>
      <c r="AO242" s="240" t="str">
        <f>'[6]Daily Roster'!$AO242</f>
        <v>qq</v>
      </c>
      <c r="AP242" s="240" t="str">
        <f>'[6]Daily Roster'!$AP242</f>
        <v>qq</v>
      </c>
      <c r="AQ242" s="240" t="str">
        <f>'[6]Daily Roster'!$AQ242</f>
        <v>qq</v>
      </c>
      <c r="AR242" s="240" t="str">
        <f>'[6]Daily Roster'!$AR242</f>
        <v>qq</v>
      </c>
      <c r="AS242" s="240" t="str">
        <f>'[6]Daily Roster'!$AS242</f>
        <v>qq</v>
      </c>
      <c r="AT242" s="240" t="str">
        <f>'[6]Daily Roster'!$AT242</f>
        <v>qq</v>
      </c>
      <c r="AU242" s="240" t="str">
        <f>'[6]Daily Roster'!$AU242</f>
        <v>K.Chin</v>
      </c>
      <c r="AV242" s="240">
        <f>'[6]Daily Roster'!$AV242</f>
        <v>0</v>
      </c>
      <c r="AW242" s="240">
        <f>'[6]Daily Roster'!$AW242</f>
        <v>0</v>
      </c>
      <c r="AX242" s="240">
        <f>'[6]Daily Roster'!$AX242</f>
        <v>0</v>
      </c>
      <c r="AY242" s="240">
        <f>'[6]Daily Roster'!$AY242</f>
        <v>0</v>
      </c>
      <c r="AZ242" s="240">
        <f>'[6]Daily Roster'!$AZ242</f>
        <v>0</v>
      </c>
      <c r="BA242" s="240">
        <f>'[6]Daily Roster'!$BA242</f>
        <v>0</v>
      </c>
      <c r="BB242" s="240">
        <f>'[6]Daily Roster'!$BB242</f>
        <v>0</v>
      </c>
      <c r="BC242" s="240">
        <f>'[6]Daily Roster'!$BC242</f>
        <v>0</v>
      </c>
      <c r="BD242" s="240">
        <f>'[6]Daily Roster'!$BD242</f>
        <v>0</v>
      </c>
      <c r="BE242" s="240">
        <f>'[6]Daily Roster'!$BE242</f>
        <v>0</v>
      </c>
      <c r="BF242" s="240">
        <f>'[6]Daily Roster'!$BF242</f>
        <v>0</v>
      </c>
      <c r="BG242" s="240">
        <f>'[6]Daily Roster'!$BG242</f>
        <v>0</v>
      </c>
      <c r="BH242" s="240">
        <f>'[6]Daily Roster'!$BH242</f>
        <v>0</v>
      </c>
    </row>
    <row r="243" spans="1:60" s="5" customFormat="1" x14ac:dyDescent="0.3">
      <c r="A243" s="141">
        <v>43803</v>
      </c>
      <c r="B243" s="142" t="s">
        <v>3</v>
      </c>
      <c r="C243" s="143">
        <f>'[6]Daily Roster'!$C243</f>
        <v>0</v>
      </c>
      <c r="D243" s="143" t="e">
        <f>'[6]Daily Roster'!$D243</f>
        <v>#N/A</v>
      </c>
      <c r="E243" s="143">
        <f>'[6]Daily Roster'!$E243</f>
        <v>0</v>
      </c>
      <c r="F243" s="143" t="e">
        <f>'[6]Daily Roster'!$F243</f>
        <v>#N/A</v>
      </c>
      <c r="G243" s="143">
        <f>'[6]Daily Roster'!$G243</f>
        <v>0</v>
      </c>
      <c r="H243" s="143" t="e">
        <f>'[6]Daily Roster'!$H243</f>
        <v>#N/A</v>
      </c>
      <c r="I243" s="143" t="e">
        <f>'[6]Daily Roster'!$I243</f>
        <v>#N/A</v>
      </c>
      <c r="J243" s="143">
        <f>'[6]Daily Roster'!$J243</f>
        <v>0</v>
      </c>
      <c r="K243" s="143">
        <f>'[6]Daily Roster'!$K243</f>
        <v>0</v>
      </c>
      <c r="L243" s="143" t="e">
        <f>'[6]Daily Roster'!$L243</f>
        <v>#N/A</v>
      </c>
      <c r="M243" s="143">
        <f>'[6]Daily Roster'!$M243</f>
        <v>0</v>
      </c>
      <c r="N243" s="143">
        <f>'[6]Daily Roster'!$N243</f>
        <v>0</v>
      </c>
      <c r="O243" s="143" t="str">
        <f>'[6]Daily Roster'!$O243</f>
        <v>qq</v>
      </c>
      <c r="P243" s="143" t="e">
        <f>'[6]Daily Roster'!$P243</f>
        <v>#N/A</v>
      </c>
      <c r="Q243" s="143" t="str">
        <f>'[6]Daily Roster'!$Q243</f>
        <v>Thao</v>
      </c>
      <c r="R243" s="143" t="str">
        <f>'[6]Daily Roster'!$R243</f>
        <v>qq</v>
      </c>
      <c r="S243" s="143" t="str">
        <f>'[6]Daily Roster'!$S243</f>
        <v>qq</v>
      </c>
      <c r="T243" s="143" t="str">
        <f>'[6]Daily Roster'!$T243</f>
        <v>qq</v>
      </c>
      <c r="U243" s="143" t="str">
        <f>'[6]Daily Roster'!$U243</f>
        <v>QQ</v>
      </c>
      <c r="V243" s="143" t="str">
        <f>'[6]Daily Roster'!$V243</f>
        <v>qq</v>
      </c>
      <c r="W243" s="143" t="str">
        <f>'[6]Daily Roster'!$W243</f>
        <v>qq</v>
      </c>
      <c r="X243" s="143" t="str">
        <f>'[6]Daily Roster'!$X243</f>
        <v>qq</v>
      </c>
      <c r="Y243" s="143" t="str">
        <f>'[6]Daily Roster'!$Y243</f>
        <v>qq</v>
      </c>
      <c r="Z243" s="143" t="str">
        <f>'[6]Daily Roster'!$Z243</f>
        <v>qq</v>
      </c>
      <c r="AA243" s="143" t="str">
        <f>'[6]Daily Roster'!$AA243</f>
        <v>qq</v>
      </c>
      <c r="AB243" s="143" t="str">
        <f>'[6]Daily Roster'!$AB243</f>
        <v>qq</v>
      </c>
      <c r="AC243" s="143" t="str">
        <f>'[6]Daily Roster'!$AC243</f>
        <v>qq</v>
      </c>
      <c r="AD243" s="143" t="str">
        <f>'[6]Daily Roster'!$AD243</f>
        <v>qq</v>
      </c>
      <c r="AE243" s="143" t="str">
        <f>'[6]Daily Roster'!$AE243</f>
        <v>qq</v>
      </c>
      <c r="AF243" s="143" t="str">
        <f>'[6]Daily Roster'!$AF243</f>
        <v>qq</v>
      </c>
      <c r="AG243" s="143" t="str">
        <f>'[6]Daily Roster'!$AG243</f>
        <v>qq</v>
      </c>
      <c r="AH243" s="143" t="str">
        <f>'[6]Daily Roster'!$AH243</f>
        <v>qq</v>
      </c>
      <c r="AI243" s="143" t="str">
        <f>'[6]Daily Roster'!$AI243</f>
        <v>qq</v>
      </c>
      <c r="AJ243" s="241" t="str">
        <f>'[6]Daily Roster'!$AJ243</f>
        <v>qq</v>
      </c>
      <c r="AK243" s="241" t="str">
        <f>'[6]Daily Roster'!$AK243</f>
        <v>qq</v>
      </c>
      <c r="AL243" s="241" t="str">
        <f>'[6]Daily Roster'!$AL243</f>
        <v>qq</v>
      </c>
      <c r="AM243" s="240" t="str">
        <f>'[6]Daily Roster'!$AM243</f>
        <v>qq</v>
      </c>
      <c r="AN243" s="240" t="str">
        <f>'[6]Daily Roster'!$AN243</f>
        <v>qq</v>
      </c>
      <c r="AO243" s="240" t="str">
        <f>'[6]Daily Roster'!$AO243</f>
        <v>qq</v>
      </c>
      <c r="AP243" s="240" t="str">
        <f>'[6]Daily Roster'!$AP243</f>
        <v>qq</v>
      </c>
      <c r="AQ243" s="240" t="str">
        <f>'[6]Daily Roster'!$AQ243</f>
        <v>qq</v>
      </c>
      <c r="AR243" s="240" t="str">
        <f>'[6]Daily Roster'!$AR243</f>
        <v>qq</v>
      </c>
      <c r="AS243" s="240" t="str">
        <f>'[6]Daily Roster'!$AS243</f>
        <v>qq</v>
      </c>
      <c r="AT243" s="240" t="str">
        <f>'[6]Daily Roster'!$AT243</f>
        <v>qq</v>
      </c>
      <c r="AU243" s="240" t="str">
        <f>'[6]Daily Roster'!$AU243</f>
        <v>K.Chin</v>
      </c>
      <c r="AV243" s="240">
        <f>'[6]Daily Roster'!$AV243</f>
        <v>0</v>
      </c>
      <c r="AW243" s="240">
        <f>'[6]Daily Roster'!$AW243</f>
        <v>0</v>
      </c>
      <c r="AX243" s="240">
        <f>'[6]Daily Roster'!$AX243</f>
        <v>0</v>
      </c>
      <c r="AY243" s="240">
        <f>'[6]Daily Roster'!$AY243</f>
        <v>0</v>
      </c>
      <c r="AZ243" s="240">
        <f>'[6]Daily Roster'!$AZ243</f>
        <v>0</v>
      </c>
      <c r="BA243" s="240">
        <f>'[6]Daily Roster'!$BA243</f>
        <v>0</v>
      </c>
      <c r="BB243" s="240">
        <f>'[6]Daily Roster'!$BB243</f>
        <v>0</v>
      </c>
      <c r="BC243" s="240">
        <f>'[6]Daily Roster'!$BC243</f>
        <v>0</v>
      </c>
      <c r="BD243" s="240">
        <f>'[6]Daily Roster'!$BD243</f>
        <v>0</v>
      </c>
      <c r="BE243" s="240">
        <f>'[6]Daily Roster'!$BE243</f>
        <v>0</v>
      </c>
      <c r="BF243" s="240">
        <f>'[6]Daily Roster'!$BF243</f>
        <v>0</v>
      </c>
      <c r="BG243" s="240">
        <f>'[6]Daily Roster'!$BG243</f>
        <v>0</v>
      </c>
      <c r="BH243" s="240">
        <f>'[6]Daily Roster'!$BH243</f>
        <v>0</v>
      </c>
    </row>
    <row r="244" spans="1:60" s="5" customFormat="1" x14ac:dyDescent="0.3">
      <c r="A244" s="141">
        <v>43804</v>
      </c>
      <c r="B244" s="142" t="s">
        <v>4</v>
      </c>
      <c r="C244" s="143">
        <f>'[6]Daily Roster'!$C244</f>
        <v>0</v>
      </c>
      <c r="D244" s="143" t="e">
        <f>'[6]Daily Roster'!$D244</f>
        <v>#N/A</v>
      </c>
      <c r="E244" s="143">
        <f>'[6]Daily Roster'!$E244</f>
        <v>0</v>
      </c>
      <c r="F244" s="143" t="e">
        <f>'[6]Daily Roster'!$F244</f>
        <v>#N/A</v>
      </c>
      <c r="G244" s="143">
        <f>'[6]Daily Roster'!$G244</f>
        <v>0</v>
      </c>
      <c r="H244" s="143" t="e">
        <f>'[6]Daily Roster'!$H244</f>
        <v>#N/A</v>
      </c>
      <c r="I244" s="143" t="e">
        <f>'[6]Daily Roster'!$I244</f>
        <v>#N/A</v>
      </c>
      <c r="J244" s="143">
        <f>'[6]Daily Roster'!$J244</f>
        <v>0</v>
      </c>
      <c r="K244" s="143">
        <f>'[6]Daily Roster'!$K244</f>
        <v>0</v>
      </c>
      <c r="L244" s="143" t="e">
        <f>'[6]Daily Roster'!$L244</f>
        <v>#N/A</v>
      </c>
      <c r="M244" s="143">
        <f>'[6]Daily Roster'!$M244</f>
        <v>0</v>
      </c>
      <c r="N244" s="143">
        <f>'[6]Daily Roster'!$N244</f>
        <v>0</v>
      </c>
      <c r="O244" s="143">
        <f>'[6]Daily Roster'!$O244</f>
        <v>0</v>
      </c>
      <c r="P244" s="143" t="e">
        <f>'[6]Daily Roster'!$P244</f>
        <v>#N/A</v>
      </c>
      <c r="Q244" s="143" t="str">
        <f>'[6]Daily Roster'!$Q244</f>
        <v>qq</v>
      </c>
      <c r="R244" s="143" t="str">
        <f>'[6]Daily Roster'!$R244</f>
        <v>qq</v>
      </c>
      <c r="S244" s="143" t="str">
        <f>'[6]Daily Roster'!$S244</f>
        <v>qq</v>
      </c>
      <c r="T244" s="143" t="str">
        <f>'[6]Daily Roster'!$T244</f>
        <v>qq</v>
      </c>
      <c r="U244" s="143" t="str">
        <f>'[6]Daily Roster'!$U244</f>
        <v>QQ</v>
      </c>
      <c r="V244" s="143" t="str">
        <f>'[6]Daily Roster'!$V244</f>
        <v>qq</v>
      </c>
      <c r="W244" s="143" t="str">
        <f>'[6]Daily Roster'!$W244</f>
        <v>qq</v>
      </c>
      <c r="X244" s="143" t="str">
        <f>'[6]Daily Roster'!$X244</f>
        <v>qq</v>
      </c>
      <c r="Y244" s="143" t="str">
        <f>'[6]Daily Roster'!$Y244</f>
        <v>qq</v>
      </c>
      <c r="Z244" s="143" t="str">
        <f>'[6]Daily Roster'!$Z244</f>
        <v>qq</v>
      </c>
      <c r="AA244" s="143" t="str">
        <f>'[6]Daily Roster'!$AA244</f>
        <v>qq</v>
      </c>
      <c r="AB244" s="143" t="str">
        <f>'[6]Daily Roster'!$AB244</f>
        <v>qq</v>
      </c>
      <c r="AC244" s="143" t="str">
        <f>'[6]Daily Roster'!$AC244</f>
        <v>qq</v>
      </c>
      <c r="AD244" s="143" t="str">
        <f>'[6]Daily Roster'!$AD244</f>
        <v>qq</v>
      </c>
      <c r="AE244" s="143" t="str">
        <f>'[6]Daily Roster'!$AE244</f>
        <v>qq</v>
      </c>
      <c r="AF244" s="143" t="str">
        <f>'[6]Daily Roster'!$AF244</f>
        <v>qq</v>
      </c>
      <c r="AG244" s="143" t="str">
        <f>'[6]Daily Roster'!$AG244</f>
        <v>qq</v>
      </c>
      <c r="AH244" s="143" t="str">
        <f>'[6]Daily Roster'!$AH244</f>
        <v>qq</v>
      </c>
      <c r="AI244" s="143" t="str">
        <f>'[6]Daily Roster'!$AI244</f>
        <v>qq</v>
      </c>
      <c r="AJ244" s="241" t="str">
        <f>'[6]Daily Roster'!$AJ244</f>
        <v>qq</v>
      </c>
      <c r="AK244" s="241" t="str">
        <f>'[6]Daily Roster'!$AK244</f>
        <v>qq</v>
      </c>
      <c r="AL244" s="241" t="str">
        <f>'[6]Daily Roster'!$AL244</f>
        <v>qq</v>
      </c>
      <c r="AM244" s="240" t="str">
        <f>'[6]Daily Roster'!$AM244</f>
        <v>qq</v>
      </c>
      <c r="AN244" s="240" t="str">
        <f>'[6]Daily Roster'!$AN244</f>
        <v>qq</v>
      </c>
      <c r="AO244" s="240" t="str">
        <f>'[6]Daily Roster'!$AO244</f>
        <v>qq</v>
      </c>
      <c r="AP244" s="240" t="str">
        <f>'[6]Daily Roster'!$AP244</f>
        <v>qq</v>
      </c>
      <c r="AQ244" s="240" t="str">
        <f>'[6]Daily Roster'!$AQ244</f>
        <v>qq</v>
      </c>
      <c r="AR244" s="240" t="str">
        <f>'[6]Daily Roster'!$AR244</f>
        <v>qq</v>
      </c>
      <c r="AS244" s="240" t="str">
        <f>'[6]Daily Roster'!$AS244</f>
        <v>qq</v>
      </c>
      <c r="AT244" s="240" t="str">
        <f>'[6]Daily Roster'!$AT244</f>
        <v>qq</v>
      </c>
      <c r="AU244" s="240" t="str">
        <f>'[6]Daily Roster'!$AU244</f>
        <v>K.Chin</v>
      </c>
      <c r="AV244" s="240" t="str">
        <f>'[6]Daily Roster'!$AV244</f>
        <v>Bernadette</v>
      </c>
      <c r="AW244" s="240">
        <f>'[6]Daily Roster'!$AW244</f>
        <v>0</v>
      </c>
      <c r="AX244" s="240">
        <f>'[6]Daily Roster'!$AX244</f>
        <v>0</v>
      </c>
      <c r="AY244" s="240">
        <f>'[6]Daily Roster'!$AY244</f>
        <v>0</v>
      </c>
      <c r="AZ244" s="240">
        <f>'[6]Daily Roster'!$AZ244</f>
        <v>0</v>
      </c>
      <c r="BA244" s="240">
        <f>'[6]Daily Roster'!$BA244</f>
        <v>0</v>
      </c>
      <c r="BB244" s="240">
        <f>'[6]Daily Roster'!$BB244</f>
        <v>0</v>
      </c>
      <c r="BC244" s="240">
        <f>'[6]Daily Roster'!$BC244</f>
        <v>0</v>
      </c>
      <c r="BD244" s="240">
        <f>'[6]Daily Roster'!$BD244</f>
        <v>0</v>
      </c>
      <c r="BE244" s="240">
        <f>'[6]Daily Roster'!$BE244</f>
        <v>0</v>
      </c>
      <c r="BF244" s="240">
        <f>'[6]Daily Roster'!$BF244</f>
        <v>0</v>
      </c>
      <c r="BG244" s="240">
        <f>'[6]Daily Roster'!$BG244</f>
        <v>0</v>
      </c>
      <c r="BH244" s="240">
        <f>'[6]Daily Roster'!$BH244</f>
        <v>0</v>
      </c>
    </row>
    <row r="245" spans="1:60" s="5" customFormat="1" x14ac:dyDescent="0.3">
      <c r="A245" s="141">
        <v>43805</v>
      </c>
      <c r="B245" s="142" t="s">
        <v>5</v>
      </c>
      <c r="C245" s="143">
        <f>'[6]Daily Roster'!$C245</f>
        <v>0</v>
      </c>
      <c r="D245" s="143" t="e">
        <f>'[6]Daily Roster'!$D245</f>
        <v>#N/A</v>
      </c>
      <c r="E245" s="143">
        <f>'[6]Daily Roster'!$E245</f>
        <v>0</v>
      </c>
      <c r="F245" s="143" t="e">
        <f>'[6]Daily Roster'!$F245</f>
        <v>#N/A</v>
      </c>
      <c r="G245" s="143">
        <f>'[6]Daily Roster'!$G245</f>
        <v>0</v>
      </c>
      <c r="H245" s="143" t="e">
        <f>'[6]Daily Roster'!$H245</f>
        <v>#N/A</v>
      </c>
      <c r="I245" s="143" t="e">
        <f>'[6]Daily Roster'!$I245</f>
        <v>#N/A</v>
      </c>
      <c r="J245" s="143">
        <f>'[6]Daily Roster'!$J245</f>
        <v>0</v>
      </c>
      <c r="K245" s="143">
        <f>'[6]Daily Roster'!$K245</f>
        <v>0</v>
      </c>
      <c r="L245" s="143" t="e">
        <f>'[6]Daily Roster'!$L245</f>
        <v>#N/A</v>
      </c>
      <c r="M245" s="143">
        <f>'[6]Daily Roster'!$M245</f>
        <v>0</v>
      </c>
      <c r="N245" s="143">
        <f>'[6]Daily Roster'!$N245</f>
        <v>0</v>
      </c>
      <c r="O245" s="143">
        <f>'[6]Daily Roster'!$O245</f>
        <v>0</v>
      </c>
      <c r="P245" s="143" t="e">
        <f>'[6]Daily Roster'!$P245</f>
        <v>#N/A</v>
      </c>
      <c r="Q245" s="143" t="str">
        <f>'[6]Daily Roster'!$Q245</f>
        <v>Idile</v>
      </c>
      <c r="R245" s="143" t="str">
        <f>'[6]Daily Roster'!$R245</f>
        <v>qq</v>
      </c>
      <c r="S245" s="143" t="str">
        <f>'[6]Daily Roster'!$S245</f>
        <v>qq</v>
      </c>
      <c r="T245" s="143" t="str">
        <f>'[6]Daily Roster'!$T245</f>
        <v>qq</v>
      </c>
      <c r="U245" s="143" t="str">
        <f>'[6]Daily Roster'!$U245</f>
        <v>QQ</v>
      </c>
      <c r="V245" s="143" t="str">
        <f>'[6]Daily Roster'!$V245</f>
        <v>qq</v>
      </c>
      <c r="W245" s="143" t="str">
        <f>'[6]Daily Roster'!$W245</f>
        <v>qq</v>
      </c>
      <c r="X245" s="143" t="str">
        <f>'[6]Daily Roster'!$X245</f>
        <v>qq</v>
      </c>
      <c r="Y245" s="143" t="str">
        <f>'[6]Daily Roster'!$Y245</f>
        <v>qq</v>
      </c>
      <c r="Z245" s="143" t="str">
        <f>'[6]Daily Roster'!$Z245</f>
        <v>qq</v>
      </c>
      <c r="AA245" s="143" t="str">
        <f>'[6]Daily Roster'!$AA245</f>
        <v>qq</v>
      </c>
      <c r="AB245" s="143" t="str">
        <f>'[6]Daily Roster'!$AB245</f>
        <v>qq</v>
      </c>
      <c r="AC245" s="143" t="str">
        <f>'[6]Daily Roster'!$AC245</f>
        <v>qq</v>
      </c>
      <c r="AD245" s="143" t="str">
        <f>'[6]Daily Roster'!$AD245</f>
        <v>qq</v>
      </c>
      <c r="AE245" s="143" t="str">
        <f>'[6]Daily Roster'!$AE245</f>
        <v>qq</v>
      </c>
      <c r="AF245" s="143" t="str">
        <f>'[6]Daily Roster'!$AF245</f>
        <v>qq</v>
      </c>
      <c r="AG245" s="143" t="str">
        <f>'[6]Daily Roster'!$AG245</f>
        <v>qq</v>
      </c>
      <c r="AH245" s="143" t="str">
        <f>'[6]Daily Roster'!$AH245</f>
        <v>qq</v>
      </c>
      <c r="AI245" s="143" t="str">
        <f>'[6]Daily Roster'!$AI245</f>
        <v>qq</v>
      </c>
      <c r="AJ245" s="241" t="str">
        <f>'[6]Daily Roster'!$AJ245</f>
        <v>qq</v>
      </c>
      <c r="AK245" s="241" t="str">
        <f>'[6]Daily Roster'!$AK245</f>
        <v>qq</v>
      </c>
      <c r="AL245" s="241" t="str">
        <f>'[6]Daily Roster'!$AL245</f>
        <v>qq</v>
      </c>
      <c r="AM245" s="240" t="str">
        <f>'[6]Daily Roster'!$AM245</f>
        <v>qq</v>
      </c>
      <c r="AN245" s="240" t="str">
        <f>'[6]Daily Roster'!$AN245</f>
        <v>qq</v>
      </c>
      <c r="AO245" s="240" t="str">
        <f>'[6]Daily Roster'!$AO245</f>
        <v>qq</v>
      </c>
      <c r="AP245" s="240" t="str">
        <f>'[6]Daily Roster'!$AP245</f>
        <v>qq</v>
      </c>
      <c r="AQ245" s="240" t="str">
        <f>'[6]Daily Roster'!$AQ245</f>
        <v>qq</v>
      </c>
      <c r="AR245" s="240" t="str">
        <f>'[6]Daily Roster'!$AR245</f>
        <v>qq</v>
      </c>
      <c r="AS245" s="240" t="str">
        <f>'[6]Daily Roster'!$AS245</f>
        <v>qq</v>
      </c>
      <c r="AT245" s="240" t="str">
        <f>'[6]Daily Roster'!$AT245</f>
        <v>qq</v>
      </c>
      <c r="AU245" s="240" t="str">
        <f>'[6]Daily Roster'!$AU245</f>
        <v>K.Chin</v>
      </c>
      <c r="AV245" s="240">
        <f>'[6]Daily Roster'!$AV245</f>
        <v>0</v>
      </c>
      <c r="AW245" s="240">
        <f>'[6]Daily Roster'!$AW245</f>
        <v>0</v>
      </c>
      <c r="AX245" s="240">
        <f>'[6]Daily Roster'!$AX245</f>
        <v>0</v>
      </c>
      <c r="AY245" s="240">
        <f>'[6]Daily Roster'!$AY245</f>
        <v>0</v>
      </c>
      <c r="AZ245" s="240">
        <f>'[6]Daily Roster'!$AZ245</f>
        <v>0</v>
      </c>
      <c r="BA245" s="240">
        <f>'[6]Daily Roster'!$BA245</f>
        <v>0</v>
      </c>
      <c r="BB245" s="240">
        <f>'[6]Daily Roster'!$BB245</f>
        <v>0</v>
      </c>
      <c r="BC245" s="240">
        <f>'[6]Daily Roster'!$BC245</f>
        <v>0</v>
      </c>
      <c r="BD245" s="240">
        <f>'[6]Daily Roster'!$BD245</f>
        <v>0</v>
      </c>
      <c r="BE245" s="240">
        <f>'[6]Daily Roster'!$BE245</f>
        <v>0</v>
      </c>
      <c r="BF245" s="240">
        <f>'[6]Daily Roster'!$BF245</f>
        <v>0</v>
      </c>
      <c r="BG245" s="240">
        <f>'[6]Daily Roster'!$BG245</f>
        <v>0</v>
      </c>
      <c r="BH245" s="240">
        <f>'[6]Daily Roster'!$BH245</f>
        <v>0</v>
      </c>
    </row>
    <row r="246" spans="1:60" s="5" customFormat="1" x14ac:dyDescent="0.3">
      <c r="A246" s="141">
        <v>43808</v>
      </c>
      <c r="B246" s="142" t="s">
        <v>1</v>
      </c>
      <c r="C246" s="143">
        <f>'[6]Daily Roster'!$C246</f>
        <v>0</v>
      </c>
      <c r="D246" s="143" t="e">
        <f>'[6]Daily Roster'!$D246</f>
        <v>#N/A</v>
      </c>
      <c r="E246" s="143">
        <f>'[6]Daily Roster'!$E246</f>
        <v>0</v>
      </c>
      <c r="F246" s="143" t="e">
        <f>'[6]Daily Roster'!$F246</f>
        <v>#N/A</v>
      </c>
      <c r="G246" s="143">
        <f>'[6]Daily Roster'!$G246</f>
        <v>0</v>
      </c>
      <c r="H246" s="143" t="e">
        <f>'[6]Daily Roster'!$H246</f>
        <v>#N/A</v>
      </c>
      <c r="I246" s="143" t="e">
        <f>'[6]Daily Roster'!$I246</f>
        <v>#N/A</v>
      </c>
      <c r="J246" s="143">
        <f>'[6]Daily Roster'!$J246</f>
        <v>0</v>
      </c>
      <c r="K246" s="143">
        <f>'[6]Daily Roster'!$K246</f>
        <v>0</v>
      </c>
      <c r="L246" s="143" t="e">
        <f>'[6]Daily Roster'!$L246</f>
        <v>#N/A</v>
      </c>
      <c r="M246" s="143">
        <f>'[6]Daily Roster'!$M246</f>
        <v>0</v>
      </c>
      <c r="N246" s="143">
        <f>'[6]Daily Roster'!$N246</f>
        <v>0</v>
      </c>
      <c r="O246" s="143" t="str">
        <f>'[6]Daily Roster'!$O246</f>
        <v>qq</v>
      </c>
      <c r="P246" s="143" t="e">
        <f>'[6]Daily Roster'!$P246</f>
        <v>#N/A</v>
      </c>
      <c r="Q246" s="143">
        <f>'[6]Daily Roster'!$Q246</f>
        <v>0</v>
      </c>
      <c r="R246" s="143" t="str">
        <f>'[6]Daily Roster'!$R246</f>
        <v>qq</v>
      </c>
      <c r="S246" s="143" t="str">
        <f>'[6]Daily Roster'!$S246</f>
        <v>Edward</v>
      </c>
      <c r="T246" s="143" t="str">
        <f>'[6]Daily Roster'!$T246</f>
        <v>Roshny</v>
      </c>
      <c r="U246" s="143" t="str">
        <f>'[6]Daily Roster'!$U246</f>
        <v>Nha</v>
      </c>
      <c r="V246" s="143" t="str">
        <f>'[6]Daily Roster'!$V246</f>
        <v>qq</v>
      </c>
      <c r="W246" s="143" t="str">
        <f>'[6]Daily Roster'!$W246</f>
        <v>qq</v>
      </c>
      <c r="X246" s="143" t="str">
        <f>'[6]Daily Roster'!$X246</f>
        <v>qq</v>
      </c>
      <c r="Y246" s="143" t="str">
        <f>'[6]Daily Roster'!$Y246</f>
        <v>qq</v>
      </c>
      <c r="Z246" s="143" t="str">
        <f>'[6]Daily Roster'!$Z246</f>
        <v>qq</v>
      </c>
      <c r="AA246" s="143" t="str">
        <f>'[6]Daily Roster'!$AA246</f>
        <v>qq</v>
      </c>
      <c r="AB246" s="143" t="str">
        <f>'[6]Daily Roster'!$AB246</f>
        <v>qq</v>
      </c>
      <c r="AC246" s="143" t="str">
        <f>'[6]Daily Roster'!$AC246</f>
        <v>qq</v>
      </c>
      <c r="AD246" s="143" t="str">
        <f>'[6]Daily Roster'!$AD246</f>
        <v>qq</v>
      </c>
      <c r="AE246" s="143" t="str">
        <f>'[6]Daily Roster'!$AE246</f>
        <v>qq</v>
      </c>
      <c r="AF246" s="143" t="str">
        <f>'[6]Daily Roster'!$AF246</f>
        <v>qq</v>
      </c>
      <c r="AG246" s="143" t="str">
        <f>'[6]Daily Roster'!$AG246</f>
        <v>qq</v>
      </c>
      <c r="AH246" s="143" t="str">
        <f>'[6]Daily Roster'!$AH246</f>
        <v>qq</v>
      </c>
      <c r="AI246" s="143" t="str">
        <f>'[6]Daily Roster'!$AI246</f>
        <v>qq</v>
      </c>
      <c r="AJ246" s="241" t="str">
        <f>'[6]Daily Roster'!$AJ246</f>
        <v>qq</v>
      </c>
      <c r="AK246" s="241" t="str">
        <f>'[6]Daily Roster'!$AK246</f>
        <v>qq</v>
      </c>
      <c r="AL246" s="241" t="str">
        <f>'[6]Daily Roster'!$AL246</f>
        <v>qq</v>
      </c>
      <c r="AM246" s="240" t="str">
        <f>'[6]Daily Roster'!$AM246</f>
        <v>qq</v>
      </c>
      <c r="AN246" s="240" t="str">
        <f>'[6]Daily Roster'!$AN246</f>
        <v>qq</v>
      </c>
      <c r="AO246" s="240" t="str">
        <f>'[6]Daily Roster'!$AO246</f>
        <v>qq</v>
      </c>
      <c r="AP246" s="240" t="str">
        <f>'[6]Daily Roster'!$AP246</f>
        <v>qq</v>
      </c>
      <c r="AQ246" s="240" t="str">
        <f>'[6]Daily Roster'!$AQ246</f>
        <v>qq</v>
      </c>
      <c r="AR246" s="240" t="str">
        <f>'[6]Daily Roster'!$AR246</f>
        <v>qq</v>
      </c>
      <c r="AS246" s="240" t="str">
        <f>'[6]Daily Roster'!$AS246</f>
        <v>qq</v>
      </c>
      <c r="AT246" s="240" t="str">
        <f>'[6]Daily Roster'!$AT246</f>
        <v>qq</v>
      </c>
      <c r="AU246" s="240" t="str">
        <f>'[6]Daily Roster'!$AU246</f>
        <v>K.Chin</v>
      </c>
      <c r="AV246" s="240" t="str">
        <f>'[6]Daily Roster'!$AV246</f>
        <v>Bernadette</v>
      </c>
      <c r="AW246" s="240">
        <f>'[6]Daily Roster'!$AW246</f>
        <v>0</v>
      </c>
      <c r="AX246" s="240">
        <f>'[6]Daily Roster'!$AX246</f>
        <v>0</v>
      </c>
      <c r="AY246" s="240">
        <f>'[6]Daily Roster'!$AY246</f>
        <v>0</v>
      </c>
      <c r="AZ246" s="240">
        <f>'[6]Daily Roster'!$AZ246</f>
        <v>0</v>
      </c>
      <c r="BA246" s="240">
        <f>'[6]Daily Roster'!$BA246</f>
        <v>0</v>
      </c>
      <c r="BB246" s="240">
        <f>'[6]Daily Roster'!$BB246</f>
        <v>0</v>
      </c>
      <c r="BC246" s="240">
        <f>'[6]Daily Roster'!$BC246</f>
        <v>0</v>
      </c>
      <c r="BD246" s="240">
        <f>'[6]Daily Roster'!$BD246</f>
        <v>0</v>
      </c>
      <c r="BE246" s="240">
        <f>'[6]Daily Roster'!$BE246</f>
        <v>0</v>
      </c>
      <c r="BF246" s="240">
        <f>'[6]Daily Roster'!$BF246</f>
        <v>0</v>
      </c>
      <c r="BG246" s="240">
        <f>'[6]Daily Roster'!$BG246</f>
        <v>0</v>
      </c>
      <c r="BH246" s="240">
        <f>'[6]Daily Roster'!$BH246</f>
        <v>0</v>
      </c>
    </row>
    <row r="247" spans="1:60" s="5" customFormat="1" x14ac:dyDescent="0.3">
      <c r="A247" s="141">
        <v>43809</v>
      </c>
      <c r="B247" s="142" t="s">
        <v>2</v>
      </c>
      <c r="C247" s="143">
        <f>'[6]Daily Roster'!$C247</f>
        <v>0</v>
      </c>
      <c r="D247" s="143" t="e">
        <f>'[6]Daily Roster'!$D247</f>
        <v>#N/A</v>
      </c>
      <c r="E247" s="143">
        <f>'[6]Daily Roster'!$E247</f>
        <v>0</v>
      </c>
      <c r="F247" s="143" t="e">
        <f>'[6]Daily Roster'!$F247</f>
        <v>#N/A</v>
      </c>
      <c r="G247" s="143">
        <f>'[6]Daily Roster'!$G247</f>
        <v>0</v>
      </c>
      <c r="H247" s="143" t="e">
        <f>'[6]Daily Roster'!$H247</f>
        <v>#N/A</v>
      </c>
      <c r="I247" s="143" t="e">
        <f>'[6]Daily Roster'!$I247</f>
        <v>#N/A</v>
      </c>
      <c r="J247" s="143">
        <f>'[6]Daily Roster'!$J247</f>
        <v>0</v>
      </c>
      <c r="K247" s="143">
        <f>'[6]Daily Roster'!$K247</f>
        <v>0</v>
      </c>
      <c r="L247" s="143" t="e">
        <f>'[6]Daily Roster'!$L247</f>
        <v>#N/A</v>
      </c>
      <c r="M247" s="143">
        <f>'[6]Daily Roster'!$M247</f>
        <v>0</v>
      </c>
      <c r="N247" s="143">
        <f>'[6]Daily Roster'!$N247</f>
        <v>0</v>
      </c>
      <c r="O247" s="143" t="str">
        <f>'[6]Daily Roster'!$O247</f>
        <v>qq</v>
      </c>
      <c r="P247" s="143" t="e">
        <f>'[6]Daily Roster'!$P247</f>
        <v>#N/A</v>
      </c>
      <c r="Q247" s="143" t="str">
        <f>'[6]Daily Roster'!$Q247</f>
        <v>Edward</v>
      </c>
      <c r="R247" s="143" t="str">
        <f>'[6]Daily Roster'!$R247</f>
        <v>qq</v>
      </c>
      <c r="S247" s="143" t="str">
        <f>'[6]Daily Roster'!$S247</f>
        <v>Jonathan</v>
      </c>
      <c r="T247" s="143" t="str">
        <f>'[6]Daily Roster'!$T247</f>
        <v>Thao</v>
      </c>
      <c r="U247" s="143" t="str">
        <f>'[6]Daily Roster'!$U247</f>
        <v>QQ</v>
      </c>
      <c r="V247" s="143" t="str">
        <f>'[6]Daily Roster'!$V247</f>
        <v>Ana</v>
      </c>
      <c r="W247" s="143" t="str">
        <f>'[6]Daily Roster'!$W247</f>
        <v>qq</v>
      </c>
      <c r="X247" s="143" t="str">
        <f>'[6]Daily Roster'!$X247</f>
        <v>qq</v>
      </c>
      <c r="Y247" s="143" t="str">
        <f>'[6]Daily Roster'!$Y247</f>
        <v>qq</v>
      </c>
      <c r="Z247" s="143" t="str">
        <f>'[6]Daily Roster'!$Z247</f>
        <v>qq</v>
      </c>
      <c r="AA247" s="143" t="str">
        <f>'[6]Daily Roster'!$AA247</f>
        <v>qq</v>
      </c>
      <c r="AB247" s="143" t="str">
        <f>'[6]Daily Roster'!$AB247</f>
        <v>qq</v>
      </c>
      <c r="AC247" s="143" t="str">
        <f>'[6]Daily Roster'!$AC247</f>
        <v>qq</v>
      </c>
      <c r="AD247" s="143" t="str">
        <f>'[6]Daily Roster'!$AD247</f>
        <v>qq</v>
      </c>
      <c r="AE247" s="143" t="str">
        <f>'[6]Daily Roster'!$AE247</f>
        <v>qq</v>
      </c>
      <c r="AF247" s="143" t="str">
        <f>'[6]Daily Roster'!$AF247</f>
        <v>qq</v>
      </c>
      <c r="AG247" s="143" t="str">
        <f>'[6]Daily Roster'!$AG247</f>
        <v>qq</v>
      </c>
      <c r="AH247" s="143" t="str">
        <f>'[6]Daily Roster'!$AH247</f>
        <v>qq</v>
      </c>
      <c r="AI247" s="143" t="str">
        <f>'[6]Daily Roster'!$AI247</f>
        <v>qq</v>
      </c>
      <c r="AJ247" s="241" t="str">
        <f>'[6]Daily Roster'!$AJ247</f>
        <v>qq</v>
      </c>
      <c r="AK247" s="241" t="str">
        <f>'[6]Daily Roster'!$AK247</f>
        <v>qq</v>
      </c>
      <c r="AL247" s="241" t="str">
        <f>'[6]Daily Roster'!$AL247</f>
        <v>qq</v>
      </c>
      <c r="AM247" s="240" t="str">
        <f>'[6]Daily Roster'!$AM247</f>
        <v>qq</v>
      </c>
      <c r="AN247" s="240" t="str">
        <f>'[6]Daily Roster'!$AN247</f>
        <v>qq</v>
      </c>
      <c r="AO247" s="240" t="str">
        <f>'[6]Daily Roster'!$AO247</f>
        <v>qq</v>
      </c>
      <c r="AP247" s="240" t="str">
        <f>'[6]Daily Roster'!$AP247</f>
        <v>qq</v>
      </c>
      <c r="AQ247" s="240" t="str">
        <f>'[6]Daily Roster'!$AQ247</f>
        <v>qq</v>
      </c>
      <c r="AR247" s="240" t="str">
        <f>'[6]Daily Roster'!$AR247</f>
        <v>qq</v>
      </c>
      <c r="AS247" s="240" t="str">
        <f>'[6]Daily Roster'!$AS247</f>
        <v>qq</v>
      </c>
      <c r="AT247" s="240" t="str">
        <f>'[6]Daily Roster'!$AT247</f>
        <v>qq</v>
      </c>
      <c r="AU247" s="240" t="str">
        <f>'[6]Daily Roster'!$AU247</f>
        <v>K.Chin</v>
      </c>
      <c r="AV247" s="240">
        <f>'[6]Daily Roster'!$AV247</f>
        <v>0</v>
      </c>
      <c r="AW247" s="240">
        <f>'[6]Daily Roster'!$AW247</f>
        <v>0</v>
      </c>
      <c r="AX247" s="240">
        <f>'[6]Daily Roster'!$AX247</f>
        <v>0</v>
      </c>
      <c r="AY247" s="240">
        <f>'[6]Daily Roster'!$AY247</f>
        <v>0</v>
      </c>
      <c r="AZ247" s="240">
        <f>'[6]Daily Roster'!$AZ247</f>
        <v>0</v>
      </c>
      <c r="BA247" s="240">
        <f>'[6]Daily Roster'!$BA247</f>
        <v>0</v>
      </c>
      <c r="BB247" s="240">
        <f>'[6]Daily Roster'!$BB247</f>
        <v>0</v>
      </c>
      <c r="BC247" s="240">
        <f>'[6]Daily Roster'!$BC247</f>
        <v>0</v>
      </c>
      <c r="BD247" s="240">
        <f>'[6]Daily Roster'!$BD247</f>
        <v>0</v>
      </c>
      <c r="BE247" s="240">
        <f>'[6]Daily Roster'!$BE247</f>
        <v>0</v>
      </c>
      <c r="BF247" s="240">
        <f>'[6]Daily Roster'!$BF247</f>
        <v>0</v>
      </c>
      <c r="BG247" s="240">
        <f>'[6]Daily Roster'!$BG247</f>
        <v>0</v>
      </c>
      <c r="BH247" s="240">
        <f>'[6]Daily Roster'!$BH247</f>
        <v>0</v>
      </c>
    </row>
    <row r="248" spans="1:60" s="5" customFormat="1" x14ac:dyDescent="0.3">
      <c r="A248" s="141">
        <v>43810</v>
      </c>
      <c r="B248" s="142" t="s">
        <v>3</v>
      </c>
      <c r="C248" s="143">
        <f>'[6]Daily Roster'!$C248</f>
        <v>0</v>
      </c>
      <c r="D248" s="143" t="e">
        <f>'[6]Daily Roster'!$D248</f>
        <v>#N/A</v>
      </c>
      <c r="E248" s="143">
        <f>'[6]Daily Roster'!$E248</f>
        <v>0</v>
      </c>
      <c r="F248" s="143" t="e">
        <f>'[6]Daily Roster'!$F248</f>
        <v>#N/A</v>
      </c>
      <c r="G248" s="143">
        <f>'[6]Daily Roster'!$G248</f>
        <v>0</v>
      </c>
      <c r="H248" s="143" t="e">
        <f>'[6]Daily Roster'!$H248</f>
        <v>#N/A</v>
      </c>
      <c r="I248" s="143" t="e">
        <f>'[6]Daily Roster'!$I248</f>
        <v>#N/A</v>
      </c>
      <c r="J248" s="143">
        <f>'[6]Daily Roster'!$J248</f>
        <v>0</v>
      </c>
      <c r="K248" s="143">
        <f>'[6]Daily Roster'!$K248</f>
        <v>0</v>
      </c>
      <c r="L248" s="143" t="e">
        <f>'[6]Daily Roster'!$L248</f>
        <v>#N/A</v>
      </c>
      <c r="M248" s="143">
        <f>'[6]Daily Roster'!$M248</f>
        <v>0</v>
      </c>
      <c r="N248" s="143">
        <f>'[6]Daily Roster'!$N248</f>
        <v>0</v>
      </c>
      <c r="O248" s="143" t="str">
        <f>'[6]Daily Roster'!$O248</f>
        <v>qq</v>
      </c>
      <c r="P248" s="143" t="e">
        <f>'[6]Daily Roster'!$P248</f>
        <v>#N/A</v>
      </c>
      <c r="Q248" s="143" t="str">
        <f>'[6]Daily Roster'!$Q248</f>
        <v>Jesslyn</v>
      </c>
      <c r="R248" s="143" t="str">
        <f>'[6]Daily Roster'!$R248</f>
        <v>qq</v>
      </c>
      <c r="S248" s="143" t="str">
        <f>'[6]Daily Roster'!$S248</f>
        <v>qq</v>
      </c>
      <c r="T248" s="143" t="str">
        <f>'[6]Daily Roster'!$T248</f>
        <v>qq</v>
      </c>
      <c r="U248" s="143" t="str">
        <f>'[6]Daily Roster'!$U248</f>
        <v>QQ</v>
      </c>
      <c r="V248" s="143" t="str">
        <f>'[6]Daily Roster'!$V248</f>
        <v>qq</v>
      </c>
      <c r="W248" s="143" t="str">
        <f>'[6]Daily Roster'!$W248</f>
        <v>qq</v>
      </c>
      <c r="X248" s="143" t="str">
        <f>'[6]Daily Roster'!$X248</f>
        <v>qq</v>
      </c>
      <c r="Y248" s="143" t="str">
        <f>'[6]Daily Roster'!$Y248</f>
        <v>qq</v>
      </c>
      <c r="Z248" s="143" t="str">
        <f>'[6]Daily Roster'!$Z248</f>
        <v>qq</v>
      </c>
      <c r="AA248" s="143" t="str">
        <f>'[6]Daily Roster'!$AA248</f>
        <v>qq</v>
      </c>
      <c r="AB248" s="143" t="str">
        <f>'[6]Daily Roster'!$AB248</f>
        <v>qq</v>
      </c>
      <c r="AC248" s="143" t="str">
        <f>'[6]Daily Roster'!$AC248</f>
        <v>qq</v>
      </c>
      <c r="AD248" s="143" t="str">
        <f>'[6]Daily Roster'!$AD248</f>
        <v>qq</v>
      </c>
      <c r="AE248" s="143" t="str">
        <f>'[6]Daily Roster'!$AE248</f>
        <v>qq</v>
      </c>
      <c r="AF248" s="143" t="str">
        <f>'[6]Daily Roster'!$AF248</f>
        <v>qq</v>
      </c>
      <c r="AG248" s="143" t="str">
        <f>'[6]Daily Roster'!$AG248</f>
        <v>qq</v>
      </c>
      <c r="AH248" s="143" t="str">
        <f>'[6]Daily Roster'!$AH248</f>
        <v>qq</v>
      </c>
      <c r="AI248" s="143" t="str">
        <f>'[6]Daily Roster'!$AI248</f>
        <v>qq</v>
      </c>
      <c r="AJ248" s="241" t="str">
        <f>'[6]Daily Roster'!$AJ248</f>
        <v>qq</v>
      </c>
      <c r="AK248" s="241" t="str">
        <f>'[6]Daily Roster'!$AK248</f>
        <v>qq</v>
      </c>
      <c r="AL248" s="241" t="str">
        <f>'[6]Daily Roster'!$AL248</f>
        <v>qq</v>
      </c>
      <c r="AM248" s="240" t="str">
        <f>'[6]Daily Roster'!$AM248</f>
        <v>qq</v>
      </c>
      <c r="AN248" s="240" t="str">
        <f>'[6]Daily Roster'!$AN248</f>
        <v>qq</v>
      </c>
      <c r="AO248" s="240" t="str">
        <f>'[6]Daily Roster'!$AO248</f>
        <v>qq</v>
      </c>
      <c r="AP248" s="240" t="str">
        <f>'[6]Daily Roster'!$AP248</f>
        <v>qq</v>
      </c>
      <c r="AQ248" s="240" t="str">
        <f>'[6]Daily Roster'!$AQ248</f>
        <v>qq</v>
      </c>
      <c r="AR248" s="240" t="str">
        <f>'[6]Daily Roster'!$AR248</f>
        <v>qq</v>
      </c>
      <c r="AS248" s="240" t="str">
        <f>'[6]Daily Roster'!$AS248</f>
        <v>qq</v>
      </c>
      <c r="AT248" s="240" t="str">
        <f>'[6]Daily Roster'!$AT248</f>
        <v>qq</v>
      </c>
      <c r="AU248" s="240" t="str">
        <f>'[6]Daily Roster'!$AU248</f>
        <v>K.Chin</v>
      </c>
      <c r="AV248" s="240">
        <f>'[6]Daily Roster'!$AV248</f>
        <v>0</v>
      </c>
      <c r="AW248" s="240">
        <f>'[6]Daily Roster'!$AW248</f>
        <v>0</v>
      </c>
      <c r="AX248" s="240">
        <f>'[6]Daily Roster'!$AX248</f>
        <v>0</v>
      </c>
      <c r="AY248" s="240">
        <f>'[6]Daily Roster'!$AY248</f>
        <v>0</v>
      </c>
      <c r="AZ248" s="240">
        <f>'[6]Daily Roster'!$AZ248</f>
        <v>0</v>
      </c>
      <c r="BA248" s="240">
        <f>'[6]Daily Roster'!$BA248</f>
        <v>0</v>
      </c>
      <c r="BB248" s="240">
        <f>'[6]Daily Roster'!$BB248</f>
        <v>0</v>
      </c>
      <c r="BC248" s="240">
        <f>'[6]Daily Roster'!$BC248</f>
        <v>0</v>
      </c>
      <c r="BD248" s="240">
        <f>'[6]Daily Roster'!$BD248</f>
        <v>0</v>
      </c>
      <c r="BE248" s="240">
        <f>'[6]Daily Roster'!$BE248</f>
        <v>0</v>
      </c>
      <c r="BF248" s="240">
        <f>'[6]Daily Roster'!$BF248</f>
        <v>0</v>
      </c>
      <c r="BG248" s="240">
        <f>'[6]Daily Roster'!$BG248</f>
        <v>0</v>
      </c>
      <c r="BH248" s="240">
        <f>'[6]Daily Roster'!$BH248</f>
        <v>0</v>
      </c>
    </row>
    <row r="249" spans="1:60" s="5" customFormat="1" x14ac:dyDescent="0.3">
      <c r="A249" s="141">
        <v>43811</v>
      </c>
      <c r="B249" s="142" t="s">
        <v>4</v>
      </c>
      <c r="C249" s="143">
        <f>'[6]Daily Roster'!$C249</f>
        <v>0</v>
      </c>
      <c r="D249" s="143" t="e">
        <f>'[6]Daily Roster'!$D249</f>
        <v>#N/A</v>
      </c>
      <c r="E249" s="143">
        <f>'[6]Daily Roster'!$E249</f>
        <v>0</v>
      </c>
      <c r="F249" s="143" t="e">
        <f>'[6]Daily Roster'!$F249</f>
        <v>#N/A</v>
      </c>
      <c r="G249" s="143">
        <f>'[6]Daily Roster'!$G249</f>
        <v>0</v>
      </c>
      <c r="H249" s="143" t="e">
        <f>'[6]Daily Roster'!$H249</f>
        <v>#N/A</v>
      </c>
      <c r="I249" s="143" t="e">
        <f>'[6]Daily Roster'!$I249</f>
        <v>#N/A</v>
      </c>
      <c r="J249" s="143">
        <f>'[6]Daily Roster'!$J249</f>
        <v>0</v>
      </c>
      <c r="K249" s="143">
        <f>'[6]Daily Roster'!$K249</f>
        <v>0</v>
      </c>
      <c r="L249" s="143" t="e">
        <f>'[6]Daily Roster'!$L249</f>
        <v>#N/A</v>
      </c>
      <c r="M249" s="143">
        <f>'[6]Daily Roster'!$M249</f>
        <v>0</v>
      </c>
      <c r="N249" s="143">
        <f>'[6]Daily Roster'!$N249</f>
        <v>0</v>
      </c>
      <c r="O249" s="143">
        <f>'[6]Daily Roster'!$O249</f>
        <v>0</v>
      </c>
      <c r="P249" s="143" t="e">
        <f>'[6]Daily Roster'!$P249</f>
        <v>#N/A</v>
      </c>
      <c r="Q249" s="143" t="str">
        <f>'[6]Daily Roster'!$Q249</f>
        <v>qq</v>
      </c>
      <c r="R249" s="143" t="str">
        <f>'[6]Daily Roster'!$R249</f>
        <v>qq</v>
      </c>
      <c r="S249" s="143" t="str">
        <f>'[6]Daily Roster'!$S249</f>
        <v>qq</v>
      </c>
      <c r="T249" s="143" t="str">
        <f>'[6]Daily Roster'!$T249</f>
        <v>qq</v>
      </c>
      <c r="U249" s="143" t="str">
        <f>'[6]Daily Roster'!$U249</f>
        <v>QQ</v>
      </c>
      <c r="V249" s="143" t="str">
        <f>'[6]Daily Roster'!$V249</f>
        <v>qq</v>
      </c>
      <c r="W249" s="143" t="str">
        <f>'[6]Daily Roster'!$W249</f>
        <v>qq</v>
      </c>
      <c r="X249" s="143" t="str">
        <f>'[6]Daily Roster'!$X249</f>
        <v>qq</v>
      </c>
      <c r="Y249" s="143" t="str">
        <f>'[6]Daily Roster'!$Y249</f>
        <v>qq</v>
      </c>
      <c r="Z249" s="143" t="str">
        <f>'[6]Daily Roster'!$Z249</f>
        <v>qq</v>
      </c>
      <c r="AA249" s="143" t="str">
        <f>'[6]Daily Roster'!$AA249</f>
        <v>qq</v>
      </c>
      <c r="AB249" s="143" t="str">
        <f>'[6]Daily Roster'!$AB249</f>
        <v>qq</v>
      </c>
      <c r="AC249" s="143" t="str">
        <f>'[6]Daily Roster'!$AC249</f>
        <v>qq</v>
      </c>
      <c r="AD249" s="143" t="str">
        <f>'[6]Daily Roster'!$AD249</f>
        <v>qq</v>
      </c>
      <c r="AE249" s="143" t="str">
        <f>'[6]Daily Roster'!$AE249</f>
        <v>qq</v>
      </c>
      <c r="AF249" s="143" t="str">
        <f>'[6]Daily Roster'!$AF249</f>
        <v>qq</v>
      </c>
      <c r="AG249" s="143" t="str">
        <f>'[6]Daily Roster'!$AG249</f>
        <v>qq</v>
      </c>
      <c r="AH249" s="143" t="str">
        <f>'[6]Daily Roster'!$AH249</f>
        <v>qq</v>
      </c>
      <c r="AI249" s="143" t="str">
        <f>'[6]Daily Roster'!$AI249</f>
        <v>qq</v>
      </c>
      <c r="AJ249" s="241" t="str">
        <f>'[6]Daily Roster'!$AJ249</f>
        <v>qq</v>
      </c>
      <c r="AK249" s="241" t="str">
        <f>'[6]Daily Roster'!$AK249</f>
        <v>qq</v>
      </c>
      <c r="AL249" s="241" t="str">
        <f>'[6]Daily Roster'!$AL249</f>
        <v>qq</v>
      </c>
      <c r="AM249" s="240" t="str">
        <f>'[6]Daily Roster'!$AM249</f>
        <v>qq</v>
      </c>
      <c r="AN249" s="240" t="str">
        <f>'[6]Daily Roster'!$AN249</f>
        <v>qq</v>
      </c>
      <c r="AO249" s="240" t="str">
        <f>'[6]Daily Roster'!$AO249</f>
        <v>qq</v>
      </c>
      <c r="AP249" s="240" t="str">
        <f>'[6]Daily Roster'!$AP249</f>
        <v>qq</v>
      </c>
      <c r="AQ249" s="240" t="str">
        <f>'[6]Daily Roster'!$AQ249</f>
        <v>qq</v>
      </c>
      <c r="AR249" s="240" t="str">
        <f>'[6]Daily Roster'!$AR249</f>
        <v>qq</v>
      </c>
      <c r="AS249" s="240" t="str">
        <f>'[6]Daily Roster'!$AS249</f>
        <v>qq</v>
      </c>
      <c r="AT249" s="240" t="str">
        <f>'[6]Daily Roster'!$AT249</f>
        <v>qq</v>
      </c>
      <c r="AU249" s="240" t="str">
        <f>'[6]Daily Roster'!$AU249</f>
        <v>K.Chin</v>
      </c>
      <c r="AV249" s="240" t="str">
        <f>'[6]Daily Roster'!$AV249</f>
        <v>Bernadette</v>
      </c>
      <c r="AW249" s="240">
        <f>'[6]Daily Roster'!$AW249</f>
        <v>0</v>
      </c>
      <c r="AX249" s="240">
        <f>'[6]Daily Roster'!$AX249</f>
        <v>0</v>
      </c>
      <c r="AY249" s="240">
        <f>'[6]Daily Roster'!$AY249</f>
        <v>0</v>
      </c>
      <c r="AZ249" s="240">
        <f>'[6]Daily Roster'!$AZ249</f>
        <v>0</v>
      </c>
      <c r="BA249" s="240">
        <f>'[6]Daily Roster'!$BA249</f>
        <v>0</v>
      </c>
      <c r="BB249" s="240">
        <f>'[6]Daily Roster'!$BB249</f>
        <v>0</v>
      </c>
      <c r="BC249" s="240">
        <f>'[6]Daily Roster'!$BC249</f>
        <v>0</v>
      </c>
      <c r="BD249" s="240">
        <f>'[6]Daily Roster'!$BD249</f>
        <v>0</v>
      </c>
      <c r="BE249" s="240">
        <f>'[6]Daily Roster'!$BE249</f>
        <v>0</v>
      </c>
      <c r="BF249" s="240">
        <f>'[6]Daily Roster'!$BF249</f>
        <v>0</v>
      </c>
      <c r="BG249" s="240">
        <f>'[6]Daily Roster'!$BG249</f>
        <v>0</v>
      </c>
      <c r="BH249" s="240">
        <f>'[6]Daily Roster'!$BH249</f>
        <v>0</v>
      </c>
    </row>
    <row r="250" spans="1:60" s="5" customFormat="1" x14ac:dyDescent="0.3">
      <c r="A250" s="141">
        <v>43812</v>
      </c>
      <c r="B250" s="142" t="s">
        <v>5</v>
      </c>
      <c r="C250" s="143">
        <f>'[6]Daily Roster'!$C250</f>
        <v>0</v>
      </c>
      <c r="D250" s="143" t="e">
        <f>'[6]Daily Roster'!$D250</f>
        <v>#N/A</v>
      </c>
      <c r="E250" s="143">
        <f>'[6]Daily Roster'!$E250</f>
        <v>0</v>
      </c>
      <c r="F250" s="143" t="e">
        <f>'[6]Daily Roster'!$F250</f>
        <v>#N/A</v>
      </c>
      <c r="G250" s="143">
        <f>'[6]Daily Roster'!$G250</f>
        <v>0</v>
      </c>
      <c r="H250" s="143" t="e">
        <f>'[6]Daily Roster'!$H250</f>
        <v>#N/A</v>
      </c>
      <c r="I250" s="143" t="e">
        <f>'[6]Daily Roster'!$I250</f>
        <v>#N/A</v>
      </c>
      <c r="J250" s="143">
        <f>'[6]Daily Roster'!$J250</f>
        <v>0</v>
      </c>
      <c r="K250" s="143">
        <f>'[6]Daily Roster'!$K250</f>
        <v>0</v>
      </c>
      <c r="L250" s="143" t="e">
        <f>'[6]Daily Roster'!$L250</f>
        <v>#N/A</v>
      </c>
      <c r="M250" s="143">
        <f>'[6]Daily Roster'!$M250</f>
        <v>0</v>
      </c>
      <c r="N250" s="143">
        <f>'[6]Daily Roster'!$N250</f>
        <v>0</v>
      </c>
      <c r="O250" s="143">
        <f>'[6]Daily Roster'!$O250</f>
        <v>0</v>
      </c>
      <c r="P250" s="143" t="e">
        <f>'[6]Daily Roster'!$P250</f>
        <v>#N/A</v>
      </c>
      <c r="Q250" s="143" t="str">
        <f>'[6]Daily Roster'!$Q250</f>
        <v>Roshny</v>
      </c>
      <c r="R250" s="143" t="str">
        <f>'[6]Daily Roster'!$R250</f>
        <v>qq</v>
      </c>
      <c r="S250" s="143" t="str">
        <f>'[6]Daily Roster'!$S250</f>
        <v>qq</v>
      </c>
      <c r="T250" s="143" t="str">
        <f>'[6]Daily Roster'!$T250</f>
        <v>qq</v>
      </c>
      <c r="U250" s="143" t="str">
        <f>'[6]Daily Roster'!$U250</f>
        <v>QQ</v>
      </c>
      <c r="V250" s="143" t="str">
        <f>'[6]Daily Roster'!$V250</f>
        <v>qq</v>
      </c>
      <c r="W250" s="143" t="str">
        <f>'[6]Daily Roster'!$W250</f>
        <v>qq</v>
      </c>
      <c r="X250" s="143" t="str">
        <f>'[6]Daily Roster'!$X250</f>
        <v>qq</v>
      </c>
      <c r="Y250" s="143" t="str">
        <f>'[6]Daily Roster'!$Y250</f>
        <v>qq</v>
      </c>
      <c r="Z250" s="143" t="str">
        <f>'[6]Daily Roster'!$Z250</f>
        <v>qq</v>
      </c>
      <c r="AA250" s="143" t="str">
        <f>'[6]Daily Roster'!$AA250</f>
        <v>qq</v>
      </c>
      <c r="AB250" s="143" t="str">
        <f>'[6]Daily Roster'!$AB250</f>
        <v>qq</v>
      </c>
      <c r="AC250" s="143" t="str">
        <f>'[6]Daily Roster'!$AC250</f>
        <v>qq</v>
      </c>
      <c r="AD250" s="143" t="str">
        <f>'[6]Daily Roster'!$AD250</f>
        <v>qq</v>
      </c>
      <c r="AE250" s="143" t="str">
        <f>'[6]Daily Roster'!$AE250</f>
        <v>qq</v>
      </c>
      <c r="AF250" s="143" t="str">
        <f>'[6]Daily Roster'!$AF250</f>
        <v>qq</v>
      </c>
      <c r="AG250" s="143" t="str">
        <f>'[6]Daily Roster'!$AG250</f>
        <v>qq</v>
      </c>
      <c r="AH250" s="143" t="str">
        <f>'[6]Daily Roster'!$AH250</f>
        <v>qq</v>
      </c>
      <c r="AI250" s="143" t="str">
        <f>'[6]Daily Roster'!$AI250</f>
        <v>qq</v>
      </c>
      <c r="AJ250" s="241" t="str">
        <f>'[6]Daily Roster'!$AJ250</f>
        <v>qq</v>
      </c>
      <c r="AK250" s="241" t="str">
        <f>'[6]Daily Roster'!$AK250</f>
        <v>qq</v>
      </c>
      <c r="AL250" s="241" t="str">
        <f>'[6]Daily Roster'!$AL250</f>
        <v>qq</v>
      </c>
      <c r="AM250" s="240" t="str">
        <f>'[6]Daily Roster'!$AM250</f>
        <v>qq</v>
      </c>
      <c r="AN250" s="240" t="str">
        <f>'[6]Daily Roster'!$AN250</f>
        <v>qq</v>
      </c>
      <c r="AO250" s="240" t="str">
        <f>'[6]Daily Roster'!$AO250</f>
        <v>qq</v>
      </c>
      <c r="AP250" s="240" t="str">
        <f>'[6]Daily Roster'!$AP250</f>
        <v>qq</v>
      </c>
      <c r="AQ250" s="240" t="str">
        <f>'[6]Daily Roster'!$AQ250</f>
        <v>qq</v>
      </c>
      <c r="AR250" s="240" t="str">
        <f>'[6]Daily Roster'!$AR250</f>
        <v>qq</v>
      </c>
      <c r="AS250" s="240" t="str">
        <f>'[6]Daily Roster'!$AS250</f>
        <v>qq</v>
      </c>
      <c r="AT250" s="240" t="str">
        <f>'[6]Daily Roster'!$AT250</f>
        <v>qq</v>
      </c>
      <c r="AU250" s="240" t="str">
        <f>'[6]Daily Roster'!$AU250</f>
        <v>K.Chin</v>
      </c>
      <c r="AV250" s="240">
        <f>'[6]Daily Roster'!$AV250</f>
        <v>0</v>
      </c>
      <c r="AW250" s="240">
        <f>'[6]Daily Roster'!$AW250</f>
        <v>0</v>
      </c>
      <c r="AX250" s="240">
        <f>'[6]Daily Roster'!$AX250</f>
        <v>0</v>
      </c>
      <c r="AY250" s="240">
        <f>'[6]Daily Roster'!$AY250</f>
        <v>0</v>
      </c>
      <c r="AZ250" s="240">
        <f>'[6]Daily Roster'!$AZ250</f>
        <v>0</v>
      </c>
      <c r="BA250" s="240">
        <f>'[6]Daily Roster'!$BA250</f>
        <v>0</v>
      </c>
      <c r="BB250" s="240">
        <f>'[6]Daily Roster'!$BB250</f>
        <v>0</v>
      </c>
      <c r="BC250" s="240">
        <f>'[6]Daily Roster'!$BC250</f>
        <v>0</v>
      </c>
      <c r="BD250" s="240">
        <f>'[6]Daily Roster'!$BD250</f>
        <v>0</v>
      </c>
      <c r="BE250" s="240">
        <f>'[6]Daily Roster'!$BE250</f>
        <v>0</v>
      </c>
      <c r="BF250" s="240">
        <f>'[6]Daily Roster'!$BF250</f>
        <v>0</v>
      </c>
      <c r="BG250" s="240">
        <f>'[6]Daily Roster'!$BG250</f>
        <v>0</v>
      </c>
      <c r="BH250" s="240">
        <f>'[6]Daily Roster'!$BH250</f>
        <v>0</v>
      </c>
    </row>
    <row r="251" spans="1:60" s="5" customFormat="1" x14ac:dyDescent="0.3">
      <c r="A251" s="141">
        <v>43815</v>
      </c>
      <c r="B251" s="142" t="s">
        <v>1</v>
      </c>
      <c r="C251" s="143">
        <f>'[6]Daily Roster'!$C251</f>
        <v>0</v>
      </c>
      <c r="D251" s="143" t="e">
        <f>'[6]Daily Roster'!$D251</f>
        <v>#N/A</v>
      </c>
      <c r="E251" s="143">
        <f>'[6]Daily Roster'!$E251</f>
        <v>0</v>
      </c>
      <c r="F251" s="143" t="e">
        <f>'[6]Daily Roster'!$F251</f>
        <v>#N/A</v>
      </c>
      <c r="G251" s="143">
        <f>'[6]Daily Roster'!$G251</f>
        <v>0</v>
      </c>
      <c r="H251" s="143" t="e">
        <f>'[6]Daily Roster'!$H251</f>
        <v>#N/A</v>
      </c>
      <c r="I251" s="143" t="e">
        <f>'[6]Daily Roster'!$I251</f>
        <v>#N/A</v>
      </c>
      <c r="J251" s="143">
        <f>'[6]Daily Roster'!$J251</f>
        <v>0</v>
      </c>
      <c r="K251" s="143">
        <f>'[6]Daily Roster'!$K251</f>
        <v>0</v>
      </c>
      <c r="L251" s="143" t="e">
        <f>'[6]Daily Roster'!$L251</f>
        <v>#N/A</v>
      </c>
      <c r="M251" s="143">
        <f>'[6]Daily Roster'!$M251</f>
        <v>0</v>
      </c>
      <c r="N251" s="143">
        <f>'[6]Daily Roster'!$N251</f>
        <v>0</v>
      </c>
      <c r="O251" s="143" t="str">
        <f>'[6]Daily Roster'!$O251</f>
        <v>qq</v>
      </c>
      <c r="P251" s="143" t="e">
        <f>'[6]Daily Roster'!$P251</f>
        <v>#N/A</v>
      </c>
      <c r="Q251" s="143" t="str">
        <f>'[6]Daily Roster'!$Q251</f>
        <v>Lauren</v>
      </c>
      <c r="R251" s="143" t="str">
        <f>'[6]Daily Roster'!$R251</f>
        <v>qq</v>
      </c>
      <c r="S251" s="143" t="str">
        <f>'[6]Daily Roster'!$S251</f>
        <v>Roshny</v>
      </c>
      <c r="T251" s="143" t="str">
        <f>'[6]Daily Roster'!$T251</f>
        <v>Jesslyn</v>
      </c>
      <c r="U251" s="143" t="str">
        <f>'[6]Daily Roster'!$U251</f>
        <v>Ana</v>
      </c>
      <c r="V251" s="143" t="str">
        <f>'[6]Daily Roster'!$V251</f>
        <v>qq</v>
      </c>
      <c r="W251" s="143" t="str">
        <f>'[6]Daily Roster'!$W251</f>
        <v>qq</v>
      </c>
      <c r="X251" s="143" t="str">
        <f>'[6]Daily Roster'!$X251</f>
        <v>qq</v>
      </c>
      <c r="Y251" s="143" t="str">
        <f>'[6]Daily Roster'!$Y251</f>
        <v>qq</v>
      </c>
      <c r="Z251" s="143" t="str">
        <f>'[6]Daily Roster'!$Z251</f>
        <v>qq</v>
      </c>
      <c r="AA251" s="143" t="str">
        <f>'[6]Daily Roster'!$AA251</f>
        <v>qq</v>
      </c>
      <c r="AB251" s="143" t="str">
        <f>'[6]Daily Roster'!$AB251</f>
        <v>qq</v>
      </c>
      <c r="AC251" s="143" t="str">
        <f>'[6]Daily Roster'!$AC251</f>
        <v>qq</v>
      </c>
      <c r="AD251" s="143" t="str">
        <f>'[6]Daily Roster'!$AD251</f>
        <v>qq</v>
      </c>
      <c r="AE251" s="143" t="str">
        <f>'[6]Daily Roster'!$AE251</f>
        <v>qq</v>
      </c>
      <c r="AF251" s="143" t="str">
        <f>'[6]Daily Roster'!$AF251</f>
        <v>qq</v>
      </c>
      <c r="AG251" s="143" t="str">
        <f>'[6]Daily Roster'!$AG251</f>
        <v>qq</v>
      </c>
      <c r="AH251" s="143" t="str">
        <f>'[6]Daily Roster'!$AH251</f>
        <v>qq</v>
      </c>
      <c r="AI251" s="143" t="str">
        <f>'[6]Daily Roster'!$AI251</f>
        <v>qq</v>
      </c>
      <c r="AJ251" s="241" t="str">
        <f>'[6]Daily Roster'!$AJ251</f>
        <v>qq</v>
      </c>
      <c r="AK251" s="241" t="str">
        <f>'[6]Daily Roster'!$AK251</f>
        <v>qq</v>
      </c>
      <c r="AL251" s="241" t="str">
        <f>'[6]Daily Roster'!$AL251</f>
        <v>qq</v>
      </c>
      <c r="AM251" s="240" t="str">
        <f>'[6]Daily Roster'!$AM251</f>
        <v>qq</v>
      </c>
      <c r="AN251" s="240" t="str">
        <f>'[6]Daily Roster'!$AN251</f>
        <v>qq</v>
      </c>
      <c r="AO251" s="240" t="str">
        <f>'[6]Daily Roster'!$AO251</f>
        <v>qq</v>
      </c>
      <c r="AP251" s="240" t="str">
        <f>'[6]Daily Roster'!$AP251</f>
        <v>qq</v>
      </c>
      <c r="AQ251" s="240" t="str">
        <f>'[6]Daily Roster'!$AQ251</f>
        <v>qq</v>
      </c>
      <c r="AR251" s="240" t="str">
        <f>'[6]Daily Roster'!$AR251</f>
        <v>qq</v>
      </c>
      <c r="AS251" s="240" t="str">
        <f>'[6]Daily Roster'!$AS251</f>
        <v>qq</v>
      </c>
      <c r="AT251" s="240" t="str">
        <f>'[6]Daily Roster'!$AT251</f>
        <v>qq</v>
      </c>
      <c r="AU251" s="240" t="str">
        <f>'[6]Daily Roster'!$AU251</f>
        <v>Mark</v>
      </c>
      <c r="AV251" s="240" t="str">
        <f>'[6]Daily Roster'!$AV251</f>
        <v>Bernadette</v>
      </c>
      <c r="AW251" s="240">
        <f>'[6]Daily Roster'!$AW251</f>
        <v>0</v>
      </c>
      <c r="AX251" s="240">
        <f>'[6]Daily Roster'!$AX251</f>
        <v>0</v>
      </c>
      <c r="AY251" s="240">
        <f>'[6]Daily Roster'!$AY251</f>
        <v>0</v>
      </c>
      <c r="AZ251" s="240">
        <f>'[6]Daily Roster'!$AZ251</f>
        <v>0</v>
      </c>
      <c r="BA251" s="240">
        <f>'[6]Daily Roster'!$BA251</f>
        <v>0</v>
      </c>
      <c r="BB251" s="240">
        <f>'[6]Daily Roster'!$BB251</f>
        <v>0</v>
      </c>
      <c r="BC251" s="240">
        <f>'[6]Daily Roster'!$BC251</f>
        <v>0</v>
      </c>
      <c r="BD251" s="240">
        <f>'[6]Daily Roster'!$BD251</f>
        <v>0</v>
      </c>
      <c r="BE251" s="240">
        <f>'[6]Daily Roster'!$BE251</f>
        <v>0</v>
      </c>
      <c r="BF251" s="240">
        <f>'[6]Daily Roster'!$BF251</f>
        <v>0</v>
      </c>
      <c r="BG251" s="240">
        <f>'[6]Daily Roster'!$BG251</f>
        <v>0</v>
      </c>
      <c r="BH251" s="240">
        <f>'[6]Daily Roster'!$BH251</f>
        <v>0</v>
      </c>
    </row>
    <row r="252" spans="1:60" s="5" customFormat="1" x14ac:dyDescent="0.3">
      <c r="A252" s="141">
        <v>43816</v>
      </c>
      <c r="B252" s="142" t="s">
        <v>2</v>
      </c>
      <c r="C252" s="143">
        <f>'[6]Daily Roster'!$C252</f>
        <v>0</v>
      </c>
      <c r="D252" s="143" t="e">
        <f>'[6]Daily Roster'!$D252</f>
        <v>#N/A</v>
      </c>
      <c r="E252" s="143">
        <f>'[6]Daily Roster'!$E252</f>
        <v>0</v>
      </c>
      <c r="F252" s="143" t="e">
        <f>'[6]Daily Roster'!$F252</f>
        <v>#N/A</v>
      </c>
      <c r="G252" s="143">
        <f>'[6]Daily Roster'!$G252</f>
        <v>0</v>
      </c>
      <c r="H252" s="143" t="e">
        <f>'[6]Daily Roster'!$H252</f>
        <v>#N/A</v>
      </c>
      <c r="I252" s="143" t="e">
        <f>'[6]Daily Roster'!$I252</f>
        <v>#N/A</v>
      </c>
      <c r="J252" s="143">
        <f>'[6]Daily Roster'!$J252</f>
        <v>0</v>
      </c>
      <c r="K252" s="143">
        <f>'[6]Daily Roster'!$K252</f>
        <v>0</v>
      </c>
      <c r="L252" s="143" t="e">
        <f>'[6]Daily Roster'!$L252</f>
        <v>#N/A</v>
      </c>
      <c r="M252" s="143">
        <f>'[6]Daily Roster'!$M252</f>
        <v>0</v>
      </c>
      <c r="N252" s="143">
        <f>'[6]Daily Roster'!$N252</f>
        <v>0</v>
      </c>
      <c r="O252" s="143" t="str">
        <f>'[6]Daily Roster'!$O252</f>
        <v>qq</v>
      </c>
      <c r="P252" s="143" t="e">
        <f>'[6]Daily Roster'!$P252</f>
        <v>#N/A</v>
      </c>
      <c r="Q252" s="143" t="str">
        <f>'[6]Daily Roster'!$Q252</f>
        <v>Ana</v>
      </c>
      <c r="R252" s="143" t="str">
        <f>'[6]Daily Roster'!$R252</f>
        <v>qq</v>
      </c>
      <c r="S252" s="143" t="str">
        <f>'[6]Daily Roster'!$S252</f>
        <v>Lauren</v>
      </c>
      <c r="T252" s="143" t="str">
        <f>'[6]Daily Roster'!$T252</f>
        <v>Tinh</v>
      </c>
      <c r="U252" s="143" t="str">
        <f>'[6]Daily Roster'!$U252</f>
        <v>QQ</v>
      </c>
      <c r="V252" s="143" t="str">
        <f>'[6]Daily Roster'!$V252</f>
        <v>Nha</v>
      </c>
      <c r="W252" s="143" t="str">
        <f>'[6]Daily Roster'!$W252</f>
        <v>qq</v>
      </c>
      <c r="X252" s="143" t="str">
        <f>'[6]Daily Roster'!$X252</f>
        <v>qq</v>
      </c>
      <c r="Y252" s="143" t="str">
        <f>'[6]Daily Roster'!$Y252</f>
        <v>qq</v>
      </c>
      <c r="Z252" s="143" t="str">
        <f>'[6]Daily Roster'!$Z252</f>
        <v>qq</v>
      </c>
      <c r="AA252" s="143" t="str">
        <f>'[6]Daily Roster'!$AA252</f>
        <v>qq</v>
      </c>
      <c r="AB252" s="143" t="str">
        <f>'[6]Daily Roster'!$AB252</f>
        <v>qq</v>
      </c>
      <c r="AC252" s="143" t="str">
        <f>'[6]Daily Roster'!$AC252</f>
        <v>qq</v>
      </c>
      <c r="AD252" s="143" t="str">
        <f>'[6]Daily Roster'!$AD252</f>
        <v>qq</v>
      </c>
      <c r="AE252" s="143" t="str">
        <f>'[6]Daily Roster'!$AE252</f>
        <v>qq</v>
      </c>
      <c r="AF252" s="143" t="str">
        <f>'[6]Daily Roster'!$AF252</f>
        <v>qq</v>
      </c>
      <c r="AG252" s="143" t="str">
        <f>'[6]Daily Roster'!$AG252</f>
        <v>qq</v>
      </c>
      <c r="AH252" s="143" t="str">
        <f>'[6]Daily Roster'!$AH252</f>
        <v>qq</v>
      </c>
      <c r="AI252" s="143" t="str">
        <f>'[6]Daily Roster'!$AI252</f>
        <v>qq</v>
      </c>
      <c r="AJ252" s="241" t="str">
        <f>'[6]Daily Roster'!$AJ252</f>
        <v>qq</v>
      </c>
      <c r="AK252" s="241" t="str">
        <f>'[6]Daily Roster'!$AK252</f>
        <v>qq</v>
      </c>
      <c r="AL252" s="241" t="str">
        <f>'[6]Daily Roster'!$AL252</f>
        <v>qq</v>
      </c>
      <c r="AM252" s="240" t="str">
        <f>'[6]Daily Roster'!$AM252</f>
        <v>qq</v>
      </c>
      <c r="AN252" s="240" t="str">
        <f>'[6]Daily Roster'!$AN252</f>
        <v>qq</v>
      </c>
      <c r="AO252" s="240" t="str">
        <f>'[6]Daily Roster'!$AO252</f>
        <v>qq</v>
      </c>
      <c r="AP252" s="240" t="str">
        <f>'[6]Daily Roster'!$AP252</f>
        <v>qq</v>
      </c>
      <c r="AQ252" s="240" t="str">
        <f>'[6]Daily Roster'!$AQ252</f>
        <v>qq</v>
      </c>
      <c r="AR252" s="240" t="str">
        <f>'[6]Daily Roster'!$AR252</f>
        <v>qq</v>
      </c>
      <c r="AS252" s="240" t="str">
        <f>'[6]Daily Roster'!$AS252</f>
        <v>qq</v>
      </c>
      <c r="AT252" s="240" t="str">
        <f>'[6]Daily Roster'!$AT252</f>
        <v>qq</v>
      </c>
      <c r="AU252" s="240" t="str">
        <f>'[6]Daily Roster'!$AU252</f>
        <v>Mark</v>
      </c>
      <c r="AV252" s="240">
        <f>'[6]Daily Roster'!$AV252</f>
        <v>0</v>
      </c>
      <c r="AW252" s="240">
        <f>'[6]Daily Roster'!$AW252</f>
        <v>0</v>
      </c>
      <c r="AX252" s="240">
        <f>'[6]Daily Roster'!$AX252</f>
        <v>0</v>
      </c>
      <c r="AY252" s="240">
        <f>'[6]Daily Roster'!$AY252</f>
        <v>0</v>
      </c>
      <c r="AZ252" s="240">
        <f>'[6]Daily Roster'!$AZ252</f>
        <v>0</v>
      </c>
      <c r="BA252" s="240">
        <f>'[6]Daily Roster'!$BA252</f>
        <v>0</v>
      </c>
      <c r="BB252" s="240">
        <f>'[6]Daily Roster'!$BB252</f>
        <v>0</v>
      </c>
      <c r="BC252" s="240">
        <f>'[6]Daily Roster'!$BC252</f>
        <v>0</v>
      </c>
      <c r="BD252" s="240">
        <f>'[6]Daily Roster'!$BD252</f>
        <v>0</v>
      </c>
      <c r="BE252" s="240">
        <f>'[6]Daily Roster'!$BE252</f>
        <v>0</v>
      </c>
      <c r="BF252" s="240">
        <f>'[6]Daily Roster'!$BF252</f>
        <v>0</v>
      </c>
      <c r="BG252" s="240">
        <f>'[6]Daily Roster'!$BG252</f>
        <v>0</v>
      </c>
      <c r="BH252" s="240">
        <f>'[6]Daily Roster'!$BH252</f>
        <v>0</v>
      </c>
    </row>
    <row r="253" spans="1:60" s="5" customFormat="1" x14ac:dyDescent="0.3">
      <c r="A253" s="141">
        <v>43817</v>
      </c>
      <c r="B253" s="142" t="s">
        <v>3</v>
      </c>
      <c r="C253" s="143">
        <f>'[6]Daily Roster'!$C253</f>
        <v>0</v>
      </c>
      <c r="D253" s="143" t="e">
        <f>'[6]Daily Roster'!$D253</f>
        <v>#N/A</v>
      </c>
      <c r="E253" s="143">
        <f>'[6]Daily Roster'!$E253</f>
        <v>0</v>
      </c>
      <c r="F253" s="143" t="e">
        <f>'[6]Daily Roster'!$F253</f>
        <v>#N/A</v>
      </c>
      <c r="G253" s="143">
        <f>'[6]Daily Roster'!$G253</f>
        <v>0</v>
      </c>
      <c r="H253" s="143" t="e">
        <f>'[6]Daily Roster'!$H253</f>
        <v>#N/A</v>
      </c>
      <c r="I253" s="143" t="e">
        <f>'[6]Daily Roster'!$I253</f>
        <v>#N/A</v>
      </c>
      <c r="J253" s="143">
        <f>'[6]Daily Roster'!$J253</f>
        <v>0</v>
      </c>
      <c r="K253" s="143">
        <f>'[6]Daily Roster'!$K253</f>
        <v>0</v>
      </c>
      <c r="L253" s="143" t="e">
        <f>'[6]Daily Roster'!$L253</f>
        <v>#N/A</v>
      </c>
      <c r="M253" s="143">
        <f>'[6]Daily Roster'!$M253</f>
        <v>0</v>
      </c>
      <c r="N253" s="143">
        <f>'[6]Daily Roster'!$N253</f>
        <v>0</v>
      </c>
      <c r="O253" s="143" t="str">
        <f>'[6]Daily Roster'!$O253</f>
        <v>qq</v>
      </c>
      <c r="P253" s="143" t="e">
        <f>'[6]Daily Roster'!$P253</f>
        <v>#N/A</v>
      </c>
      <c r="Q253" s="143" t="str">
        <f>'[6]Daily Roster'!$Q253</f>
        <v>Nha</v>
      </c>
      <c r="R253" s="143" t="str">
        <f>'[6]Daily Roster'!$R253</f>
        <v>qq</v>
      </c>
      <c r="S253" s="143" t="str">
        <f>'[6]Daily Roster'!$S253</f>
        <v>qq</v>
      </c>
      <c r="T253" s="143" t="str">
        <f>'[6]Daily Roster'!$T253</f>
        <v>qq</v>
      </c>
      <c r="U253" s="143" t="str">
        <f>'[6]Daily Roster'!$U253</f>
        <v>QQ</v>
      </c>
      <c r="V253" s="143" t="str">
        <f>'[6]Daily Roster'!$V253</f>
        <v>qq</v>
      </c>
      <c r="W253" s="143" t="str">
        <f>'[6]Daily Roster'!$W253</f>
        <v>qq</v>
      </c>
      <c r="X253" s="143" t="str">
        <f>'[6]Daily Roster'!$X253</f>
        <v>qq</v>
      </c>
      <c r="Y253" s="143" t="str">
        <f>'[6]Daily Roster'!$Y253</f>
        <v>qq</v>
      </c>
      <c r="Z253" s="143" t="str">
        <f>'[6]Daily Roster'!$Z253</f>
        <v>qq</v>
      </c>
      <c r="AA253" s="143" t="str">
        <f>'[6]Daily Roster'!$AA253</f>
        <v>qq</v>
      </c>
      <c r="AB253" s="143" t="str">
        <f>'[6]Daily Roster'!$AB253</f>
        <v>qq</v>
      </c>
      <c r="AC253" s="143" t="str">
        <f>'[6]Daily Roster'!$AC253</f>
        <v>qq</v>
      </c>
      <c r="AD253" s="143" t="str">
        <f>'[6]Daily Roster'!$AD253</f>
        <v>qq</v>
      </c>
      <c r="AE253" s="143" t="str">
        <f>'[6]Daily Roster'!$AE253</f>
        <v>qq</v>
      </c>
      <c r="AF253" s="143" t="str">
        <f>'[6]Daily Roster'!$AF253</f>
        <v>qq</v>
      </c>
      <c r="AG253" s="143" t="str">
        <f>'[6]Daily Roster'!$AG253</f>
        <v>qq</v>
      </c>
      <c r="AH253" s="143" t="str">
        <f>'[6]Daily Roster'!$AH253</f>
        <v>qq</v>
      </c>
      <c r="AI253" s="143" t="str">
        <f>'[6]Daily Roster'!$AI253</f>
        <v>qq</v>
      </c>
      <c r="AJ253" s="241" t="str">
        <f>'[6]Daily Roster'!$AJ253</f>
        <v>qq</v>
      </c>
      <c r="AK253" s="241" t="str">
        <f>'[6]Daily Roster'!$AK253</f>
        <v>qq</v>
      </c>
      <c r="AL253" s="241" t="str">
        <f>'[6]Daily Roster'!$AL253</f>
        <v>qq</v>
      </c>
      <c r="AM253" s="240" t="str">
        <f>'[6]Daily Roster'!$AM253</f>
        <v>qq</v>
      </c>
      <c r="AN253" s="240" t="str">
        <f>'[6]Daily Roster'!$AN253</f>
        <v>qq</v>
      </c>
      <c r="AO253" s="240" t="str">
        <f>'[6]Daily Roster'!$AO253</f>
        <v>qq</v>
      </c>
      <c r="AP253" s="240" t="str">
        <f>'[6]Daily Roster'!$AP253</f>
        <v>qq</v>
      </c>
      <c r="AQ253" s="240" t="str">
        <f>'[6]Daily Roster'!$AQ253</f>
        <v>qq</v>
      </c>
      <c r="AR253" s="240" t="str">
        <f>'[6]Daily Roster'!$AR253</f>
        <v>qq</v>
      </c>
      <c r="AS253" s="240" t="str">
        <f>'[6]Daily Roster'!$AS253</f>
        <v>qq</v>
      </c>
      <c r="AT253" s="240" t="str">
        <f>'[6]Daily Roster'!$AT253</f>
        <v>qq</v>
      </c>
      <c r="AU253" s="240" t="str">
        <f>'[6]Daily Roster'!$AU253</f>
        <v>Mark</v>
      </c>
      <c r="AV253" s="240">
        <f>'[6]Daily Roster'!$AV253</f>
        <v>0</v>
      </c>
      <c r="AW253" s="240">
        <f>'[6]Daily Roster'!$AW253</f>
        <v>0</v>
      </c>
      <c r="AX253" s="240">
        <f>'[6]Daily Roster'!$AX253</f>
        <v>0</v>
      </c>
      <c r="AY253" s="240">
        <f>'[6]Daily Roster'!$AY253</f>
        <v>0</v>
      </c>
      <c r="AZ253" s="240">
        <f>'[6]Daily Roster'!$AZ253</f>
        <v>0</v>
      </c>
      <c r="BA253" s="240">
        <f>'[6]Daily Roster'!$BA253</f>
        <v>0</v>
      </c>
      <c r="BB253" s="240">
        <f>'[6]Daily Roster'!$BB253</f>
        <v>0</v>
      </c>
      <c r="BC253" s="240">
        <f>'[6]Daily Roster'!$BC253</f>
        <v>0</v>
      </c>
      <c r="BD253" s="240">
        <f>'[6]Daily Roster'!$BD253</f>
        <v>0</v>
      </c>
      <c r="BE253" s="240">
        <f>'[6]Daily Roster'!$BE253</f>
        <v>0</v>
      </c>
      <c r="BF253" s="240">
        <f>'[6]Daily Roster'!$BF253</f>
        <v>0</v>
      </c>
      <c r="BG253" s="240">
        <f>'[6]Daily Roster'!$BG253</f>
        <v>0</v>
      </c>
      <c r="BH253" s="240">
        <f>'[6]Daily Roster'!$BH253</f>
        <v>0</v>
      </c>
    </row>
    <row r="254" spans="1:60" s="5" customFormat="1" x14ac:dyDescent="0.3">
      <c r="A254" s="141">
        <v>43818</v>
      </c>
      <c r="B254" s="142" t="s">
        <v>4</v>
      </c>
      <c r="C254" s="143">
        <f>'[6]Daily Roster'!$C254</f>
        <v>0</v>
      </c>
      <c r="D254" s="143" t="e">
        <f>'[6]Daily Roster'!$D254</f>
        <v>#N/A</v>
      </c>
      <c r="E254" s="143">
        <f>'[6]Daily Roster'!$E254</f>
        <v>0</v>
      </c>
      <c r="F254" s="143" t="e">
        <f>'[6]Daily Roster'!$F254</f>
        <v>#N/A</v>
      </c>
      <c r="G254" s="143">
        <f>'[6]Daily Roster'!$G254</f>
        <v>0</v>
      </c>
      <c r="H254" s="143" t="e">
        <f>'[6]Daily Roster'!$H254</f>
        <v>#N/A</v>
      </c>
      <c r="I254" s="143" t="e">
        <f>'[6]Daily Roster'!$I254</f>
        <v>#N/A</v>
      </c>
      <c r="J254" s="143">
        <f>'[6]Daily Roster'!$J254</f>
        <v>0</v>
      </c>
      <c r="K254" s="143">
        <f>'[6]Daily Roster'!$K254</f>
        <v>0</v>
      </c>
      <c r="L254" s="143" t="e">
        <f>'[6]Daily Roster'!$L254</f>
        <v>#N/A</v>
      </c>
      <c r="M254" s="143">
        <f>'[6]Daily Roster'!$M254</f>
        <v>0</v>
      </c>
      <c r="N254" s="143">
        <f>'[6]Daily Roster'!$N254</f>
        <v>0</v>
      </c>
      <c r="O254" s="143">
        <f>'[6]Daily Roster'!$O254</f>
        <v>0</v>
      </c>
      <c r="P254" s="143" t="e">
        <f>'[6]Daily Roster'!$P254</f>
        <v>#N/A</v>
      </c>
      <c r="Q254" s="143" t="str">
        <f>'[6]Daily Roster'!$Q254</f>
        <v>qq</v>
      </c>
      <c r="R254" s="143" t="str">
        <f>'[6]Daily Roster'!$R254</f>
        <v>qq</v>
      </c>
      <c r="S254" s="143" t="str">
        <f>'[6]Daily Roster'!$S254</f>
        <v>qq</v>
      </c>
      <c r="T254" s="143" t="str">
        <f>'[6]Daily Roster'!$T254</f>
        <v>qq</v>
      </c>
      <c r="U254" s="143" t="str">
        <f>'[6]Daily Roster'!$U254</f>
        <v>QQ</v>
      </c>
      <c r="V254" s="143" t="str">
        <f>'[6]Daily Roster'!$V254</f>
        <v>qq</v>
      </c>
      <c r="W254" s="143" t="str">
        <f>'[6]Daily Roster'!$W254</f>
        <v>qq</v>
      </c>
      <c r="X254" s="143" t="str">
        <f>'[6]Daily Roster'!$X254</f>
        <v>qq</v>
      </c>
      <c r="Y254" s="143" t="str">
        <f>'[6]Daily Roster'!$Y254</f>
        <v>qq</v>
      </c>
      <c r="Z254" s="143" t="str">
        <f>'[6]Daily Roster'!$Z254</f>
        <v>qq</v>
      </c>
      <c r="AA254" s="143" t="str">
        <f>'[6]Daily Roster'!$AA254</f>
        <v>qq</v>
      </c>
      <c r="AB254" s="143" t="str">
        <f>'[6]Daily Roster'!$AB254</f>
        <v>qq</v>
      </c>
      <c r="AC254" s="143" t="str">
        <f>'[6]Daily Roster'!$AC254</f>
        <v>qq</v>
      </c>
      <c r="AD254" s="143" t="str">
        <f>'[6]Daily Roster'!$AD254</f>
        <v>qq</v>
      </c>
      <c r="AE254" s="143" t="str">
        <f>'[6]Daily Roster'!$AE254</f>
        <v>qq</v>
      </c>
      <c r="AF254" s="143" t="str">
        <f>'[6]Daily Roster'!$AF254</f>
        <v>qq</v>
      </c>
      <c r="AG254" s="143" t="str">
        <f>'[6]Daily Roster'!$AG254</f>
        <v>qq</v>
      </c>
      <c r="AH254" s="143" t="str">
        <f>'[6]Daily Roster'!$AH254</f>
        <v>qq</v>
      </c>
      <c r="AI254" s="143" t="str">
        <f>'[6]Daily Roster'!$AI254</f>
        <v>qq</v>
      </c>
      <c r="AJ254" s="241" t="str">
        <f>'[6]Daily Roster'!$AJ254</f>
        <v>qq</v>
      </c>
      <c r="AK254" s="241" t="str">
        <f>'[6]Daily Roster'!$AK254</f>
        <v>qq</v>
      </c>
      <c r="AL254" s="241" t="str">
        <f>'[6]Daily Roster'!$AL254</f>
        <v>qq</v>
      </c>
      <c r="AM254" s="240" t="str">
        <f>'[6]Daily Roster'!$AM254</f>
        <v>qq</v>
      </c>
      <c r="AN254" s="240" t="str">
        <f>'[6]Daily Roster'!$AN254</f>
        <v>qq</v>
      </c>
      <c r="AO254" s="240" t="str">
        <f>'[6]Daily Roster'!$AO254</f>
        <v>qq</v>
      </c>
      <c r="AP254" s="240" t="str">
        <f>'[6]Daily Roster'!$AP254</f>
        <v>qq</v>
      </c>
      <c r="AQ254" s="240" t="str">
        <f>'[6]Daily Roster'!$AQ254</f>
        <v>qq</v>
      </c>
      <c r="AR254" s="240" t="str">
        <f>'[6]Daily Roster'!$AR254</f>
        <v>qq</v>
      </c>
      <c r="AS254" s="240" t="str">
        <f>'[6]Daily Roster'!$AS254</f>
        <v>qq</v>
      </c>
      <c r="AT254" s="240" t="str">
        <f>'[6]Daily Roster'!$AT254</f>
        <v>qq</v>
      </c>
      <c r="AU254" s="240" t="str">
        <f>'[6]Daily Roster'!$AU254</f>
        <v>Mark</v>
      </c>
      <c r="AV254" s="240" t="str">
        <f>'[6]Daily Roster'!$AV254</f>
        <v>Bernadette</v>
      </c>
      <c r="AW254" s="240">
        <f>'[6]Daily Roster'!$AW254</f>
        <v>0</v>
      </c>
      <c r="AX254" s="240">
        <f>'[6]Daily Roster'!$AX254</f>
        <v>0</v>
      </c>
      <c r="AY254" s="240">
        <f>'[6]Daily Roster'!$AY254</f>
        <v>0</v>
      </c>
      <c r="AZ254" s="240">
        <f>'[6]Daily Roster'!$AZ254</f>
        <v>0</v>
      </c>
      <c r="BA254" s="240">
        <f>'[6]Daily Roster'!$BA254</f>
        <v>0</v>
      </c>
      <c r="BB254" s="240">
        <f>'[6]Daily Roster'!$BB254</f>
        <v>0</v>
      </c>
      <c r="BC254" s="240">
        <f>'[6]Daily Roster'!$BC254</f>
        <v>0</v>
      </c>
      <c r="BD254" s="240">
        <f>'[6]Daily Roster'!$BD254</f>
        <v>0</v>
      </c>
      <c r="BE254" s="240">
        <f>'[6]Daily Roster'!$BE254</f>
        <v>0</v>
      </c>
      <c r="BF254" s="240">
        <f>'[6]Daily Roster'!$BF254</f>
        <v>0</v>
      </c>
      <c r="BG254" s="240">
        <f>'[6]Daily Roster'!$BG254</f>
        <v>0</v>
      </c>
      <c r="BH254" s="240">
        <f>'[6]Daily Roster'!$BH254</f>
        <v>0</v>
      </c>
    </row>
    <row r="255" spans="1:60" s="5" customFormat="1" x14ac:dyDescent="0.3">
      <c r="A255" s="141">
        <v>43819</v>
      </c>
      <c r="B255" s="142" t="s">
        <v>5</v>
      </c>
      <c r="C255" s="143">
        <f>'[6]Daily Roster'!$C255</f>
        <v>0</v>
      </c>
      <c r="D255" s="143" t="e">
        <f>'[6]Daily Roster'!$D255</f>
        <v>#N/A</v>
      </c>
      <c r="E255" s="143">
        <f>'[6]Daily Roster'!$E255</f>
        <v>0</v>
      </c>
      <c r="F255" s="143" t="e">
        <f>'[6]Daily Roster'!$F255</f>
        <v>#N/A</v>
      </c>
      <c r="G255" s="143">
        <f>'[6]Daily Roster'!$G255</f>
        <v>0</v>
      </c>
      <c r="H255" s="143" t="e">
        <f>'[6]Daily Roster'!$H255</f>
        <v>#N/A</v>
      </c>
      <c r="I255" s="143" t="e">
        <f>'[6]Daily Roster'!$I255</f>
        <v>#N/A</v>
      </c>
      <c r="J255" s="143">
        <f>'[6]Daily Roster'!$J255</f>
        <v>0</v>
      </c>
      <c r="K255" s="143">
        <f>'[6]Daily Roster'!$K255</f>
        <v>0</v>
      </c>
      <c r="L255" s="143" t="e">
        <f>'[6]Daily Roster'!$L255</f>
        <v>#N/A</v>
      </c>
      <c r="M255" s="143">
        <f>'[6]Daily Roster'!$M255</f>
        <v>0</v>
      </c>
      <c r="N255" s="143">
        <f>'[6]Daily Roster'!$N255</f>
        <v>0</v>
      </c>
      <c r="O255" s="143">
        <f>'[6]Daily Roster'!$O255</f>
        <v>0</v>
      </c>
      <c r="P255" s="143" t="e">
        <f>'[6]Daily Roster'!$P255</f>
        <v>#N/A</v>
      </c>
      <c r="Q255" s="143" t="str">
        <f>'[6]Daily Roster'!$Q255</f>
        <v>Tinh</v>
      </c>
      <c r="R255" s="143" t="str">
        <f>'[6]Daily Roster'!$R255</f>
        <v>qq</v>
      </c>
      <c r="S255" s="143" t="str">
        <f>'[6]Daily Roster'!$S255</f>
        <v>qq</v>
      </c>
      <c r="T255" s="143" t="str">
        <f>'[6]Daily Roster'!$T255</f>
        <v>qq</v>
      </c>
      <c r="U255" s="143" t="str">
        <f>'[6]Daily Roster'!$U255</f>
        <v>QQ</v>
      </c>
      <c r="V255" s="143" t="str">
        <f>'[6]Daily Roster'!$V255</f>
        <v>qq</v>
      </c>
      <c r="W255" s="143" t="str">
        <f>'[6]Daily Roster'!$W255</f>
        <v>qq</v>
      </c>
      <c r="X255" s="143" t="str">
        <f>'[6]Daily Roster'!$X255</f>
        <v>qq</v>
      </c>
      <c r="Y255" s="143" t="str">
        <f>'[6]Daily Roster'!$Y255</f>
        <v>qq</v>
      </c>
      <c r="Z255" s="143" t="str">
        <f>'[6]Daily Roster'!$Z255</f>
        <v>qq</v>
      </c>
      <c r="AA255" s="143" t="str">
        <f>'[6]Daily Roster'!$AA255</f>
        <v>qq</v>
      </c>
      <c r="AB255" s="143" t="str">
        <f>'[6]Daily Roster'!$AB255</f>
        <v>qq</v>
      </c>
      <c r="AC255" s="143" t="str">
        <f>'[6]Daily Roster'!$AC255</f>
        <v>qq</v>
      </c>
      <c r="AD255" s="143" t="str">
        <f>'[6]Daily Roster'!$AD255</f>
        <v>qq</v>
      </c>
      <c r="AE255" s="143" t="str">
        <f>'[6]Daily Roster'!$AE255</f>
        <v>qq</v>
      </c>
      <c r="AF255" s="143" t="str">
        <f>'[6]Daily Roster'!$AF255</f>
        <v>qq</v>
      </c>
      <c r="AG255" s="143" t="str">
        <f>'[6]Daily Roster'!$AG255</f>
        <v>qq</v>
      </c>
      <c r="AH255" s="143" t="str">
        <f>'[6]Daily Roster'!$AH255</f>
        <v>qq</v>
      </c>
      <c r="AI255" s="143" t="str">
        <f>'[6]Daily Roster'!$AI255</f>
        <v>qq</v>
      </c>
      <c r="AJ255" s="241" t="str">
        <f>'[6]Daily Roster'!$AJ255</f>
        <v>qq</v>
      </c>
      <c r="AK255" s="241" t="str">
        <f>'[6]Daily Roster'!$AK255</f>
        <v>qq</v>
      </c>
      <c r="AL255" s="241" t="str">
        <f>'[6]Daily Roster'!$AL255</f>
        <v>qq</v>
      </c>
      <c r="AM255" s="240" t="str">
        <f>'[6]Daily Roster'!$AM255</f>
        <v>qq</v>
      </c>
      <c r="AN255" s="240" t="str">
        <f>'[6]Daily Roster'!$AN255</f>
        <v>qq</v>
      </c>
      <c r="AO255" s="240" t="str">
        <f>'[6]Daily Roster'!$AO255</f>
        <v>qq</v>
      </c>
      <c r="AP255" s="240" t="str">
        <f>'[6]Daily Roster'!$AP255</f>
        <v>qq</v>
      </c>
      <c r="AQ255" s="240" t="str">
        <f>'[6]Daily Roster'!$AQ255</f>
        <v>qq</v>
      </c>
      <c r="AR255" s="240" t="str">
        <f>'[6]Daily Roster'!$AR255</f>
        <v>qq</v>
      </c>
      <c r="AS255" s="240" t="str">
        <f>'[6]Daily Roster'!$AS255</f>
        <v>qq</v>
      </c>
      <c r="AT255" s="240" t="str">
        <f>'[6]Daily Roster'!$AT255</f>
        <v>qq</v>
      </c>
      <c r="AU255" s="240" t="str">
        <f>'[6]Daily Roster'!$AU255</f>
        <v>Mark</v>
      </c>
      <c r="AV255" s="240">
        <f>'[6]Daily Roster'!$AV255</f>
        <v>0</v>
      </c>
      <c r="AW255" s="240">
        <f>'[6]Daily Roster'!$AW255</f>
        <v>0</v>
      </c>
      <c r="AX255" s="240">
        <f>'[6]Daily Roster'!$AX255</f>
        <v>0</v>
      </c>
      <c r="AY255" s="240">
        <f>'[6]Daily Roster'!$AY255</f>
        <v>0</v>
      </c>
      <c r="AZ255" s="240">
        <f>'[6]Daily Roster'!$AZ255</f>
        <v>0</v>
      </c>
      <c r="BA255" s="240">
        <f>'[6]Daily Roster'!$BA255</f>
        <v>0</v>
      </c>
      <c r="BB255" s="240">
        <f>'[6]Daily Roster'!$BB255</f>
        <v>0</v>
      </c>
      <c r="BC255" s="240">
        <f>'[6]Daily Roster'!$BC255</f>
        <v>0</v>
      </c>
      <c r="BD255" s="240">
        <f>'[6]Daily Roster'!$BD255</f>
        <v>0</v>
      </c>
      <c r="BE255" s="240">
        <f>'[6]Daily Roster'!$BE255</f>
        <v>0</v>
      </c>
      <c r="BF255" s="240">
        <f>'[6]Daily Roster'!$BF255</f>
        <v>0</v>
      </c>
      <c r="BG255" s="240">
        <f>'[6]Daily Roster'!$BG255</f>
        <v>0</v>
      </c>
      <c r="BH255" s="240">
        <f>'[6]Daily Roster'!$BH255</f>
        <v>0</v>
      </c>
    </row>
    <row r="256" spans="1:60" s="5" customFormat="1" x14ac:dyDescent="0.3">
      <c r="A256" s="141">
        <v>43822</v>
      </c>
      <c r="B256" s="142" t="s">
        <v>1</v>
      </c>
      <c r="C256" s="143">
        <f>'[6]Daily Roster'!$C256</f>
        <v>0</v>
      </c>
      <c r="D256" s="143" t="e">
        <f>'[6]Daily Roster'!$D256</f>
        <v>#N/A</v>
      </c>
      <c r="E256" s="143">
        <f>'[6]Daily Roster'!$E256</f>
        <v>0</v>
      </c>
      <c r="F256" s="143" t="e">
        <f>'[6]Daily Roster'!$F256</f>
        <v>#N/A</v>
      </c>
      <c r="G256" s="143">
        <f>'[6]Daily Roster'!$G256</f>
        <v>0</v>
      </c>
      <c r="H256" s="143" t="e">
        <f>'[6]Daily Roster'!$H256</f>
        <v>#N/A</v>
      </c>
      <c r="I256" s="143" t="e">
        <f>'[6]Daily Roster'!$I256</f>
        <v>#N/A</v>
      </c>
      <c r="J256" s="143">
        <f>'[6]Daily Roster'!$J256</f>
        <v>0</v>
      </c>
      <c r="K256" s="143">
        <f>'[6]Daily Roster'!$K256</f>
        <v>0</v>
      </c>
      <c r="L256" s="143" t="e">
        <f>'[6]Daily Roster'!$L256</f>
        <v>#N/A</v>
      </c>
      <c r="M256" s="143">
        <f>'[6]Daily Roster'!$M256</f>
        <v>0</v>
      </c>
      <c r="N256" s="143">
        <f>'[6]Daily Roster'!$N256</f>
        <v>0</v>
      </c>
      <c r="O256" s="143" t="str">
        <f>'[6]Daily Roster'!$O256</f>
        <v>qq</v>
      </c>
      <c r="P256" s="143" t="e">
        <f>'[6]Daily Roster'!$P256</f>
        <v>#N/A</v>
      </c>
      <c r="Q256" s="143">
        <f>'[6]Daily Roster'!$Q256</f>
        <v>0</v>
      </c>
      <c r="R256" s="143" t="str">
        <f>'[6]Daily Roster'!$R256</f>
        <v>qq</v>
      </c>
      <c r="S256" s="143" t="str">
        <f>'[6]Daily Roster'!$S256</f>
        <v>Edward</v>
      </c>
      <c r="T256" s="143" t="str">
        <f>'[6]Daily Roster'!$T256</f>
        <v>Lauren</v>
      </c>
      <c r="U256" s="143" t="str">
        <f>'[6]Daily Roster'!$U256</f>
        <v>qq</v>
      </c>
      <c r="V256" s="143" t="str">
        <f>'[6]Daily Roster'!$V256</f>
        <v>qq</v>
      </c>
      <c r="W256" s="143" t="str">
        <f>'[6]Daily Roster'!$W256</f>
        <v>qq</v>
      </c>
      <c r="X256" s="143" t="str">
        <f>'[6]Daily Roster'!$X256</f>
        <v>qq</v>
      </c>
      <c r="Y256" s="143" t="str">
        <f>'[6]Daily Roster'!$Y256</f>
        <v>qq</v>
      </c>
      <c r="Z256" s="143" t="str">
        <f>'[6]Daily Roster'!$Z256</f>
        <v>qq</v>
      </c>
      <c r="AA256" s="143" t="str">
        <f>'[6]Daily Roster'!$AA256</f>
        <v>qq</v>
      </c>
      <c r="AB256" s="143" t="str">
        <f>'[6]Daily Roster'!$AB256</f>
        <v>qq</v>
      </c>
      <c r="AC256" s="143" t="str">
        <f>'[6]Daily Roster'!$AC256</f>
        <v>qq</v>
      </c>
      <c r="AD256" s="143" t="str">
        <f>'[6]Daily Roster'!$AD256</f>
        <v>qq</v>
      </c>
      <c r="AE256" s="143" t="str">
        <f>'[6]Daily Roster'!$AE256</f>
        <v>qq</v>
      </c>
      <c r="AF256" s="143" t="str">
        <f>'[6]Daily Roster'!$AF256</f>
        <v>qq</v>
      </c>
      <c r="AG256" s="143" t="str">
        <f>'[6]Daily Roster'!$AG256</f>
        <v>qq</v>
      </c>
      <c r="AH256" s="143" t="str">
        <f>'[6]Daily Roster'!$AH256</f>
        <v>qq</v>
      </c>
      <c r="AI256" s="143" t="str">
        <f>'[6]Daily Roster'!$AI256</f>
        <v>qq</v>
      </c>
      <c r="AJ256" s="241" t="str">
        <f>'[6]Daily Roster'!$AJ256</f>
        <v>qq</v>
      </c>
      <c r="AK256" s="241" t="str">
        <f>'[6]Daily Roster'!$AK256</f>
        <v>qq</v>
      </c>
      <c r="AL256" s="241" t="str">
        <f>'[6]Daily Roster'!$AL256</f>
        <v>qq</v>
      </c>
      <c r="AM256" s="240" t="str">
        <f>'[6]Daily Roster'!$AM256</f>
        <v>qq</v>
      </c>
      <c r="AN256" s="240" t="str">
        <f>'[6]Daily Roster'!$AN256</f>
        <v>qq</v>
      </c>
      <c r="AO256" s="240" t="str">
        <f>'[6]Daily Roster'!$AO256</f>
        <v>qq</v>
      </c>
      <c r="AP256" s="240" t="str">
        <f>'[6]Daily Roster'!$AP256</f>
        <v>qq</v>
      </c>
      <c r="AQ256" s="240" t="str">
        <f>'[6]Daily Roster'!$AQ256</f>
        <v>qq</v>
      </c>
      <c r="AR256" s="240" t="str">
        <f>'[6]Daily Roster'!$AR256</f>
        <v>qq</v>
      </c>
      <c r="AS256" s="240" t="str">
        <f>'[6]Daily Roster'!$AS256</f>
        <v>qq</v>
      </c>
      <c r="AT256" s="240" t="str">
        <f>'[6]Daily Roster'!$AT256</f>
        <v>qq</v>
      </c>
      <c r="AU256" s="240">
        <f>'[6]Daily Roster'!$AU256</f>
        <v>0</v>
      </c>
      <c r="AV256" s="240" t="str">
        <f>'[6]Daily Roster'!$AV256</f>
        <v>Bernadette</v>
      </c>
      <c r="AW256" s="240">
        <f>'[6]Daily Roster'!$AW256</f>
        <v>0</v>
      </c>
      <c r="AX256" s="240">
        <f>'[6]Daily Roster'!$AX256</f>
        <v>0</v>
      </c>
      <c r="AY256" s="240">
        <f>'[6]Daily Roster'!$AY256</f>
        <v>0</v>
      </c>
      <c r="AZ256" s="240">
        <f>'[6]Daily Roster'!$AZ256</f>
        <v>0</v>
      </c>
      <c r="BA256" s="240">
        <f>'[6]Daily Roster'!$BA256</f>
        <v>0</v>
      </c>
      <c r="BB256" s="240">
        <f>'[6]Daily Roster'!$BB256</f>
        <v>0</v>
      </c>
      <c r="BC256" s="240">
        <f>'[6]Daily Roster'!$BC256</f>
        <v>0</v>
      </c>
      <c r="BD256" s="240">
        <f>'[6]Daily Roster'!$BD256</f>
        <v>0</v>
      </c>
      <c r="BE256" s="240">
        <f>'[6]Daily Roster'!$BE256</f>
        <v>0</v>
      </c>
      <c r="BF256" s="240">
        <f>'[6]Daily Roster'!$BF256</f>
        <v>0</v>
      </c>
      <c r="BG256" s="240">
        <f>'[6]Daily Roster'!$BG256</f>
        <v>0</v>
      </c>
      <c r="BH256" s="240">
        <f>'[6]Daily Roster'!$BH256</f>
        <v>0</v>
      </c>
    </row>
    <row r="257" spans="1:60" x14ac:dyDescent="0.3">
      <c r="A257" s="141">
        <v>43823</v>
      </c>
      <c r="B257" s="142" t="s">
        <v>2</v>
      </c>
      <c r="C257" s="143">
        <f>'[6]Daily Roster'!$C257</f>
        <v>0</v>
      </c>
      <c r="D257" s="143" t="e">
        <f>'[6]Daily Roster'!$D257</f>
        <v>#N/A</v>
      </c>
      <c r="E257" s="143">
        <f>'[6]Daily Roster'!$E257</f>
        <v>0</v>
      </c>
      <c r="F257" s="143" t="e">
        <f>'[6]Daily Roster'!$F257</f>
        <v>#N/A</v>
      </c>
      <c r="G257" s="143">
        <f>'[6]Daily Roster'!$G257</f>
        <v>0</v>
      </c>
      <c r="H257" s="143" t="e">
        <f>'[6]Daily Roster'!$H257</f>
        <v>#N/A</v>
      </c>
      <c r="I257" s="143" t="e">
        <f>'[6]Daily Roster'!$I257</f>
        <v>#N/A</v>
      </c>
      <c r="J257" s="143">
        <f>'[6]Daily Roster'!$J257</f>
        <v>0</v>
      </c>
      <c r="K257" s="143">
        <f>'[6]Daily Roster'!$K257</f>
        <v>0</v>
      </c>
      <c r="L257" s="143" t="e">
        <f>'[6]Daily Roster'!$L257</f>
        <v>#N/A</v>
      </c>
      <c r="M257" s="143">
        <f>'[6]Daily Roster'!$M257</f>
        <v>0</v>
      </c>
      <c r="N257" s="143">
        <f>'[6]Daily Roster'!$N257</f>
        <v>0</v>
      </c>
      <c r="O257" s="143" t="str">
        <f>'[6]Daily Roster'!$O257</f>
        <v>qq</v>
      </c>
      <c r="P257" s="143" t="e">
        <f>'[6]Daily Roster'!$P257</f>
        <v>#N/A</v>
      </c>
      <c r="Q257" s="143">
        <f>'[6]Daily Roster'!$Q257</f>
        <v>0</v>
      </c>
      <c r="R257" s="143" t="str">
        <f>'[6]Daily Roster'!$R257</f>
        <v>qq</v>
      </c>
      <c r="S257" s="143" t="str">
        <f>'[6]Daily Roster'!$S257</f>
        <v>V.Le</v>
      </c>
      <c r="T257" s="143" t="str">
        <f>'[6]Daily Roster'!$T257</f>
        <v>Thao</v>
      </c>
      <c r="U257" s="143" t="str">
        <f>'[6]Daily Roster'!$U257</f>
        <v>QQ</v>
      </c>
      <c r="V257" s="143" t="str">
        <f>'[6]Daily Roster'!$V257</f>
        <v>qq</v>
      </c>
      <c r="W257" s="143" t="str">
        <f>'[6]Daily Roster'!$W257</f>
        <v>qq</v>
      </c>
      <c r="X257" s="143" t="str">
        <f>'[6]Daily Roster'!$X257</f>
        <v>qq</v>
      </c>
      <c r="Y257" s="143" t="str">
        <f>'[6]Daily Roster'!$Y257</f>
        <v>qq</v>
      </c>
      <c r="Z257" s="143" t="str">
        <f>'[6]Daily Roster'!$Z257</f>
        <v>qq</v>
      </c>
      <c r="AA257" s="143" t="str">
        <f>'[6]Daily Roster'!$AA257</f>
        <v>qq</v>
      </c>
      <c r="AB257" s="143" t="str">
        <f>'[6]Daily Roster'!$AB257</f>
        <v>qq</v>
      </c>
      <c r="AC257" s="143" t="str">
        <f>'[6]Daily Roster'!$AC257</f>
        <v>qq</v>
      </c>
      <c r="AD257" s="143" t="str">
        <f>'[6]Daily Roster'!$AD257</f>
        <v>qq</v>
      </c>
      <c r="AE257" s="143" t="str">
        <f>'[6]Daily Roster'!$AE257</f>
        <v>qq</v>
      </c>
      <c r="AF257" s="143" t="str">
        <f>'[6]Daily Roster'!$AF257</f>
        <v>qq</v>
      </c>
      <c r="AG257" s="143" t="str">
        <f>'[6]Daily Roster'!$AG257</f>
        <v>qq</v>
      </c>
      <c r="AH257" s="143" t="str">
        <f>'[6]Daily Roster'!$AH257</f>
        <v>qq</v>
      </c>
      <c r="AI257" s="143" t="str">
        <f>'[6]Daily Roster'!$AI257</f>
        <v>qq</v>
      </c>
      <c r="AJ257" s="241" t="str">
        <f>'[6]Daily Roster'!$AJ257</f>
        <v>qq</v>
      </c>
      <c r="AK257" s="241" t="str">
        <f>'[6]Daily Roster'!$AK257</f>
        <v>qq</v>
      </c>
      <c r="AL257" s="241" t="str">
        <f>'[6]Daily Roster'!$AL257</f>
        <v>qq</v>
      </c>
      <c r="AM257" s="240" t="str">
        <f>'[6]Daily Roster'!$AM257</f>
        <v>qq</v>
      </c>
      <c r="AN257" s="240" t="str">
        <f>'[6]Daily Roster'!$AN257</f>
        <v>qq</v>
      </c>
      <c r="AO257" s="240" t="str">
        <f>'[6]Daily Roster'!$AO257</f>
        <v>qq</v>
      </c>
      <c r="AP257" s="240" t="str">
        <f>'[6]Daily Roster'!$AP257</f>
        <v>qq</v>
      </c>
      <c r="AQ257" s="240" t="str">
        <f>'[6]Daily Roster'!$AQ257</f>
        <v>qq</v>
      </c>
      <c r="AR257" s="240" t="str">
        <f>'[6]Daily Roster'!$AR257</f>
        <v>qq</v>
      </c>
      <c r="AS257" s="240" t="str">
        <f>'[6]Daily Roster'!$AS257</f>
        <v>qq</v>
      </c>
      <c r="AT257" s="240" t="str">
        <f>'[6]Daily Roster'!$AT257</f>
        <v>qq</v>
      </c>
      <c r="AU257" s="240">
        <f>'[6]Daily Roster'!$AU257</f>
        <v>0</v>
      </c>
      <c r="AV257" s="240">
        <f>'[6]Daily Roster'!$AV257</f>
        <v>0</v>
      </c>
      <c r="AW257" s="240">
        <f>'[6]Daily Roster'!$AW257</f>
        <v>0</v>
      </c>
      <c r="AX257" s="240">
        <f>'[6]Daily Roster'!$AX257</f>
        <v>0</v>
      </c>
      <c r="AY257" s="240">
        <f>'[6]Daily Roster'!$AY257</f>
        <v>0</v>
      </c>
      <c r="AZ257" s="240">
        <f>'[6]Daily Roster'!$AZ257</f>
        <v>0</v>
      </c>
      <c r="BA257" s="240">
        <f>'[6]Daily Roster'!$BA257</f>
        <v>0</v>
      </c>
      <c r="BB257" s="240">
        <f>'[6]Daily Roster'!$BB257</f>
        <v>0</v>
      </c>
      <c r="BC257" s="240">
        <f>'[6]Daily Roster'!$BC257</f>
        <v>0</v>
      </c>
      <c r="BD257" s="240">
        <f>'[6]Daily Roster'!$BD257</f>
        <v>0</v>
      </c>
      <c r="BE257" s="240">
        <f>'[6]Daily Roster'!$BE257</f>
        <v>0</v>
      </c>
      <c r="BF257" s="240">
        <f>'[6]Daily Roster'!$BF257</f>
        <v>0</v>
      </c>
      <c r="BG257" s="240">
        <f>'[6]Daily Roster'!$BG257</f>
        <v>0</v>
      </c>
      <c r="BH257" s="240">
        <f>'[6]Daily Roster'!$BH257</f>
        <v>0</v>
      </c>
    </row>
    <row r="258" spans="1:60" x14ac:dyDescent="0.3">
      <c r="A258" s="141">
        <v>43824</v>
      </c>
      <c r="B258" s="142" t="s">
        <v>3</v>
      </c>
      <c r="C258" s="143">
        <f>'[6]Daily Roster'!$C258</f>
        <v>0</v>
      </c>
      <c r="D258" s="143" t="e">
        <f>'[6]Daily Roster'!$D258</f>
        <v>#N/A</v>
      </c>
      <c r="E258" s="143">
        <f>'[6]Daily Roster'!$E258</f>
        <v>0</v>
      </c>
      <c r="F258" s="143" t="e">
        <f>'[6]Daily Roster'!$F258</f>
        <v>#N/A</v>
      </c>
      <c r="G258" s="143">
        <f>'[6]Daily Roster'!$G258</f>
        <v>0</v>
      </c>
      <c r="H258" s="143" t="e">
        <f>'[6]Daily Roster'!$H258</f>
        <v>#N/A</v>
      </c>
      <c r="I258" s="143" t="e">
        <f>'[6]Daily Roster'!$I258</f>
        <v>#N/A</v>
      </c>
      <c r="J258" s="143">
        <f>'[6]Daily Roster'!$J258</f>
        <v>0</v>
      </c>
      <c r="K258" s="143">
        <f>'[6]Daily Roster'!$K258</f>
        <v>0</v>
      </c>
      <c r="L258" s="143" t="e">
        <f>'[6]Daily Roster'!$L258</f>
        <v>#N/A</v>
      </c>
      <c r="M258" s="143">
        <f>'[6]Daily Roster'!$M258</f>
        <v>0</v>
      </c>
      <c r="N258" s="143">
        <f>'[6]Daily Roster'!$N258</f>
        <v>0</v>
      </c>
      <c r="O258" s="143" t="str">
        <f>'[6]Daily Roster'!$O258</f>
        <v>qq</v>
      </c>
      <c r="P258" s="143" t="e">
        <f>'[6]Daily Roster'!$P258</f>
        <v>#N/A</v>
      </c>
      <c r="Q258" s="143" t="str">
        <f>'[6]Daily Roster'!$Q258</f>
        <v>qq</v>
      </c>
      <c r="R258" s="143" t="str">
        <f>'[6]Daily Roster'!$R258</f>
        <v>qq</v>
      </c>
      <c r="S258" s="143" t="str">
        <f>'[6]Daily Roster'!$S258</f>
        <v>qq</v>
      </c>
      <c r="T258" s="143" t="str">
        <f>'[6]Daily Roster'!$T258</f>
        <v>qq</v>
      </c>
      <c r="U258" s="143" t="str">
        <f>'[6]Daily Roster'!$U258</f>
        <v>QQ</v>
      </c>
      <c r="V258" s="143" t="str">
        <f>'[6]Daily Roster'!$V258</f>
        <v>qq</v>
      </c>
      <c r="W258" s="143" t="str">
        <f>'[6]Daily Roster'!$W258</f>
        <v>qq</v>
      </c>
      <c r="X258" s="143" t="str">
        <f>'[6]Daily Roster'!$X258</f>
        <v>qq</v>
      </c>
      <c r="Y258" s="143" t="str">
        <f>'[6]Daily Roster'!$Y258</f>
        <v>qq</v>
      </c>
      <c r="Z258" s="143" t="str">
        <f>'[6]Daily Roster'!$Z258</f>
        <v>qq</v>
      </c>
      <c r="AA258" s="143" t="str">
        <f>'[6]Daily Roster'!$AA258</f>
        <v>qq</v>
      </c>
      <c r="AB258" s="143" t="str">
        <f>'[6]Daily Roster'!$AB258</f>
        <v>qq</v>
      </c>
      <c r="AC258" s="143" t="str">
        <f>'[6]Daily Roster'!$AC258</f>
        <v>qq</v>
      </c>
      <c r="AD258" s="143" t="str">
        <f>'[6]Daily Roster'!$AD258</f>
        <v>qq</v>
      </c>
      <c r="AE258" s="143" t="str">
        <f>'[6]Daily Roster'!$AE258</f>
        <v>qq</v>
      </c>
      <c r="AF258" s="143" t="str">
        <f>'[6]Daily Roster'!$AF258</f>
        <v>qq</v>
      </c>
      <c r="AG258" s="143" t="str">
        <f>'[6]Daily Roster'!$AG258</f>
        <v>qq</v>
      </c>
      <c r="AH258" s="143" t="str">
        <f>'[6]Daily Roster'!$AH258</f>
        <v>qq</v>
      </c>
      <c r="AI258" s="143" t="str">
        <f>'[6]Daily Roster'!$AI258</f>
        <v>qq</v>
      </c>
      <c r="AJ258" s="241" t="str">
        <f>'[6]Daily Roster'!$AJ258</f>
        <v>qq</v>
      </c>
      <c r="AK258" s="241" t="str">
        <f>'[6]Daily Roster'!$AK258</f>
        <v>qq</v>
      </c>
      <c r="AL258" s="241" t="str">
        <f>'[6]Daily Roster'!$AL258</f>
        <v>qq</v>
      </c>
      <c r="AM258" s="240" t="str">
        <f>'[6]Daily Roster'!$AM258</f>
        <v>qq</v>
      </c>
      <c r="AN258" s="240" t="str">
        <f>'[6]Daily Roster'!$AN258</f>
        <v>qq</v>
      </c>
      <c r="AO258" s="240" t="str">
        <f>'[6]Daily Roster'!$AO258</f>
        <v>qq</v>
      </c>
      <c r="AP258" s="240" t="str">
        <f>'[6]Daily Roster'!$AP258</f>
        <v>qq</v>
      </c>
      <c r="AQ258" s="240" t="str">
        <f>'[6]Daily Roster'!$AQ258</f>
        <v>qq</v>
      </c>
      <c r="AR258" s="240" t="str">
        <f>'[6]Daily Roster'!$AR258</f>
        <v>qq</v>
      </c>
      <c r="AS258" s="240" t="str">
        <f>'[6]Daily Roster'!$AS258</f>
        <v>qq</v>
      </c>
      <c r="AT258" s="240" t="str">
        <f>'[6]Daily Roster'!$AT258</f>
        <v>qq</v>
      </c>
      <c r="AU258" s="240">
        <f>'[6]Daily Roster'!$AU258</f>
        <v>0</v>
      </c>
      <c r="AV258" s="240">
        <f>'[6]Daily Roster'!$AV258</f>
        <v>0</v>
      </c>
      <c r="AW258" s="240">
        <f>'[6]Daily Roster'!$AW258</f>
        <v>0</v>
      </c>
      <c r="AX258" s="240">
        <f>'[6]Daily Roster'!$AX258</f>
        <v>0</v>
      </c>
      <c r="AY258" s="240">
        <f>'[6]Daily Roster'!$AY258</f>
        <v>0</v>
      </c>
      <c r="AZ258" s="240">
        <f>'[6]Daily Roster'!$AZ258</f>
        <v>0</v>
      </c>
      <c r="BA258" s="240">
        <f>'[6]Daily Roster'!$BA258</f>
        <v>0</v>
      </c>
      <c r="BB258" s="240">
        <f>'[6]Daily Roster'!$BB258</f>
        <v>0</v>
      </c>
      <c r="BC258" s="240">
        <f>'[6]Daily Roster'!$BC258</f>
        <v>0</v>
      </c>
      <c r="BD258" s="240">
        <f>'[6]Daily Roster'!$BD258</f>
        <v>0</v>
      </c>
      <c r="BE258" s="240">
        <f>'[6]Daily Roster'!$BE258</f>
        <v>0</v>
      </c>
      <c r="BF258" s="240">
        <f>'[6]Daily Roster'!$BF258</f>
        <v>0</v>
      </c>
      <c r="BG258" s="240">
        <f>'[6]Daily Roster'!$BG258</f>
        <v>0</v>
      </c>
      <c r="BH258" s="240">
        <f>'[6]Daily Roster'!$BH258</f>
        <v>0</v>
      </c>
    </row>
    <row r="259" spans="1:60" x14ac:dyDescent="0.3">
      <c r="A259" s="141">
        <v>43825</v>
      </c>
      <c r="B259" s="142" t="s">
        <v>4</v>
      </c>
      <c r="C259" s="143">
        <f>'[6]Daily Roster'!$C259</f>
        <v>0</v>
      </c>
      <c r="D259" s="143" t="e">
        <f>'[6]Daily Roster'!$D259</f>
        <v>#N/A</v>
      </c>
      <c r="E259" s="143">
        <f>'[6]Daily Roster'!$E259</f>
        <v>0</v>
      </c>
      <c r="F259" s="143" t="e">
        <f>'[6]Daily Roster'!$F259</f>
        <v>#N/A</v>
      </c>
      <c r="G259" s="143">
        <f>'[6]Daily Roster'!$G259</f>
        <v>0</v>
      </c>
      <c r="H259" s="143" t="e">
        <f>'[6]Daily Roster'!$H259</f>
        <v>#N/A</v>
      </c>
      <c r="I259" s="143" t="e">
        <f>'[6]Daily Roster'!$I259</f>
        <v>#N/A</v>
      </c>
      <c r="J259" s="143">
        <f>'[6]Daily Roster'!$J259</f>
        <v>0</v>
      </c>
      <c r="K259" s="143">
        <f>'[6]Daily Roster'!$K259</f>
        <v>0</v>
      </c>
      <c r="L259" s="143" t="e">
        <f>'[6]Daily Roster'!$L259</f>
        <v>#N/A</v>
      </c>
      <c r="M259" s="143">
        <f>'[6]Daily Roster'!$M259</f>
        <v>0</v>
      </c>
      <c r="N259" s="143">
        <f>'[6]Daily Roster'!$N259</f>
        <v>0</v>
      </c>
      <c r="O259" s="143">
        <f>'[6]Daily Roster'!$O259</f>
        <v>0</v>
      </c>
      <c r="P259" s="143" t="e">
        <f>'[6]Daily Roster'!$P259</f>
        <v>#N/A</v>
      </c>
      <c r="Q259" s="143" t="str">
        <f>'[6]Daily Roster'!$Q259</f>
        <v>qq</v>
      </c>
      <c r="R259" s="143" t="str">
        <f>'[6]Daily Roster'!$R259</f>
        <v>qq</v>
      </c>
      <c r="S259" s="143" t="str">
        <f>'[6]Daily Roster'!$S259</f>
        <v>qq</v>
      </c>
      <c r="T259" s="143" t="str">
        <f>'[6]Daily Roster'!$T259</f>
        <v>qq</v>
      </c>
      <c r="U259" s="143" t="str">
        <f>'[6]Daily Roster'!$U259</f>
        <v>QQ</v>
      </c>
      <c r="V259" s="143" t="str">
        <f>'[6]Daily Roster'!$V259</f>
        <v>qq</v>
      </c>
      <c r="W259" s="143" t="str">
        <f>'[6]Daily Roster'!$W259</f>
        <v>qq</v>
      </c>
      <c r="X259" s="143" t="str">
        <f>'[6]Daily Roster'!$X259</f>
        <v>qq</v>
      </c>
      <c r="Y259" s="143" t="str">
        <f>'[6]Daily Roster'!$Y259</f>
        <v>qq</v>
      </c>
      <c r="Z259" s="143" t="str">
        <f>'[6]Daily Roster'!$Z259</f>
        <v>qq</v>
      </c>
      <c r="AA259" s="143" t="str">
        <f>'[6]Daily Roster'!$AA259</f>
        <v>qq</v>
      </c>
      <c r="AB259" s="143" t="str">
        <f>'[6]Daily Roster'!$AB259</f>
        <v>qq</v>
      </c>
      <c r="AC259" s="143" t="str">
        <f>'[6]Daily Roster'!$AC259</f>
        <v>qq</v>
      </c>
      <c r="AD259" s="143" t="str">
        <f>'[6]Daily Roster'!$AD259</f>
        <v>qq</v>
      </c>
      <c r="AE259" s="143" t="str">
        <f>'[6]Daily Roster'!$AE259</f>
        <v>qq</v>
      </c>
      <c r="AF259" s="143" t="str">
        <f>'[6]Daily Roster'!$AF259</f>
        <v>qq</v>
      </c>
      <c r="AG259" s="143" t="str">
        <f>'[6]Daily Roster'!$AG259</f>
        <v>qq</v>
      </c>
      <c r="AH259" s="143" t="str">
        <f>'[6]Daily Roster'!$AH259</f>
        <v>qq</v>
      </c>
      <c r="AI259" s="143" t="str">
        <f>'[6]Daily Roster'!$AI259</f>
        <v>qq</v>
      </c>
      <c r="AJ259" s="241" t="str">
        <f>'[6]Daily Roster'!$AJ259</f>
        <v>qq</v>
      </c>
      <c r="AK259" s="241" t="str">
        <f>'[6]Daily Roster'!$AK259</f>
        <v>qq</v>
      </c>
      <c r="AL259" s="241" t="str">
        <f>'[6]Daily Roster'!$AL259</f>
        <v>qq</v>
      </c>
      <c r="AM259" s="240" t="str">
        <f>'[6]Daily Roster'!$AM259</f>
        <v>qq</v>
      </c>
      <c r="AN259" s="240" t="str">
        <f>'[6]Daily Roster'!$AN259</f>
        <v>qq</v>
      </c>
      <c r="AO259" s="240" t="str">
        <f>'[6]Daily Roster'!$AO259</f>
        <v>qq</v>
      </c>
      <c r="AP259" s="240" t="str">
        <f>'[6]Daily Roster'!$AP259</f>
        <v>qq</v>
      </c>
      <c r="AQ259" s="240" t="str">
        <f>'[6]Daily Roster'!$AQ259</f>
        <v>qq</v>
      </c>
      <c r="AR259" s="240" t="str">
        <f>'[6]Daily Roster'!$AR259</f>
        <v>qq</v>
      </c>
      <c r="AS259" s="240" t="str">
        <f>'[6]Daily Roster'!$AS259</f>
        <v>qq</v>
      </c>
      <c r="AT259" s="240" t="str">
        <f>'[6]Daily Roster'!$AT259</f>
        <v>qq</v>
      </c>
      <c r="AU259" s="240">
        <f>'[6]Daily Roster'!$AU259</f>
        <v>0</v>
      </c>
      <c r="AV259" s="240" t="str">
        <f>'[6]Daily Roster'!$AV259</f>
        <v>Bernadette</v>
      </c>
      <c r="AW259" s="240">
        <f>'[6]Daily Roster'!$AW259</f>
        <v>0</v>
      </c>
      <c r="AX259" s="240">
        <f>'[6]Daily Roster'!$AX259</f>
        <v>0</v>
      </c>
      <c r="AY259" s="240">
        <f>'[6]Daily Roster'!$AY259</f>
        <v>0</v>
      </c>
      <c r="AZ259" s="240">
        <f>'[6]Daily Roster'!$AZ259</f>
        <v>0</v>
      </c>
      <c r="BA259" s="240">
        <f>'[6]Daily Roster'!$BA259</f>
        <v>0</v>
      </c>
      <c r="BB259" s="240">
        <f>'[6]Daily Roster'!$BB259</f>
        <v>0</v>
      </c>
      <c r="BC259" s="240">
        <f>'[6]Daily Roster'!$BC259</f>
        <v>0</v>
      </c>
      <c r="BD259" s="240">
        <f>'[6]Daily Roster'!$BD259</f>
        <v>0</v>
      </c>
      <c r="BE259" s="240">
        <f>'[6]Daily Roster'!$BE259</f>
        <v>0</v>
      </c>
      <c r="BF259" s="240">
        <f>'[6]Daily Roster'!$BF259</f>
        <v>0</v>
      </c>
      <c r="BG259" s="240">
        <f>'[6]Daily Roster'!$BG259</f>
        <v>0</v>
      </c>
      <c r="BH259" s="240">
        <f>'[6]Daily Roster'!$BH259</f>
        <v>0</v>
      </c>
    </row>
    <row r="260" spans="1:60" x14ac:dyDescent="0.3">
      <c r="A260" s="141">
        <v>43826</v>
      </c>
      <c r="B260" s="142" t="s">
        <v>5</v>
      </c>
      <c r="C260" s="143">
        <f>'[6]Daily Roster'!$C260</f>
        <v>0</v>
      </c>
      <c r="D260" s="143" t="e">
        <f>'[6]Daily Roster'!$D260</f>
        <v>#N/A</v>
      </c>
      <c r="E260" s="143">
        <f>'[6]Daily Roster'!$E260</f>
        <v>0</v>
      </c>
      <c r="F260" s="143" t="e">
        <f>'[6]Daily Roster'!$F260</f>
        <v>#N/A</v>
      </c>
      <c r="G260" s="143">
        <f>'[6]Daily Roster'!$G260</f>
        <v>0</v>
      </c>
      <c r="H260" s="143" t="e">
        <f>'[6]Daily Roster'!$H260</f>
        <v>#N/A</v>
      </c>
      <c r="I260" s="143" t="e">
        <f>'[6]Daily Roster'!$I260</f>
        <v>#N/A</v>
      </c>
      <c r="J260" s="143">
        <f>'[6]Daily Roster'!$J260</f>
        <v>0</v>
      </c>
      <c r="K260" s="143">
        <f>'[6]Daily Roster'!$K260</f>
        <v>0</v>
      </c>
      <c r="L260" s="143" t="e">
        <f>'[6]Daily Roster'!$L260</f>
        <v>#N/A</v>
      </c>
      <c r="M260" s="143">
        <f>'[6]Daily Roster'!$M260</f>
        <v>0</v>
      </c>
      <c r="N260" s="143">
        <f>'[6]Daily Roster'!$N260</f>
        <v>0</v>
      </c>
      <c r="O260" s="143">
        <f>'[6]Daily Roster'!$O260</f>
        <v>0</v>
      </c>
      <c r="P260" s="143" t="e">
        <f>'[6]Daily Roster'!$P260</f>
        <v>#N/A</v>
      </c>
      <c r="Q260" s="143">
        <f>'[6]Daily Roster'!$Q260</f>
        <v>0</v>
      </c>
      <c r="R260" s="143" t="str">
        <f>'[6]Daily Roster'!$R260</f>
        <v>qq</v>
      </c>
      <c r="S260" s="143" t="str">
        <f>'[6]Daily Roster'!$S260</f>
        <v>qq</v>
      </c>
      <c r="T260" s="143" t="str">
        <f>'[6]Daily Roster'!$T260</f>
        <v>qq</v>
      </c>
      <c r="U260" s="143" t="str">
        <f>'[6]Daily Roster'!$U260</f>
        <v>QQ</v>
      </c>
      <c r="V260" s="143" t="str">
        <f>'[6]Daily Roster'!$V260</f>
        <v>qq</v>
      </c>
      <c r="W260" s="143" t="str">
        <f>'[6]Daily Roster'!$W260</f>
        <v>qq</v>
      </c>
      <c r="X260" s="143" t="str">
        <f>'[6]Daily Roster'!$X260</f>
        <v>qq</v>
      </c>
      <c r="Y260" s="143" t="str">
        <f>'[6]Daily Roster'!$Y260</f>
        <v>qq</v>
      </c>
      <c r="Z260" s="143" t="str">
        <f>'[6]Daily Roster'!$Z260</f>
        <v>qq</v>
      </c>
      <c r="AA260" s="143" t="str">
        <f>'[6]Daily Roster'!$AA260</f>
        <v>qq</v>
      </c>
      <c r="AB260" s="143" t="str">
        <f>'[6]Daily Roster'!$AB260</f>
        <v>qq</v>
      </c>
      <c r="AC260" s="143" t="str">
        <f>'[6]Daily Roster'!$AC260</f>
        <v>qq</v>
      </c>
      <c r="AD260" s="143" t="str">
        <f>'[6]Daily Roster'!$AD260</f>
        <v>qq</v>
      </c>
      <c r="AE260" s="143" t="str">
        <f>'[6]Daily Roster'!$AE260</f>
        <v>qq</v>
      </c>
      <c r="AF260" s="143" t="str">
        <f>'[6]Daily Roster'!$AF260</f>
        <v>qq</v>
      </c>
      <c r="AG260" s="143" t="str">
        <f>'[6]Daily Roster'!$AG260</f>
        <v>qq</v>
      </c>
      <c r="AH260" s="143" t="str">
        <f>'[6]Daily Roster'!$AH260</f>
        <v>qq</v>
      </c>
      <c r="AI260" s="143" t="str">
        <f>'[6]Daily Roster'!$AI260</f>
        <v>qq</v>
      </c>
      <c r="AJ260" s="241" t="str">
        <f>'[6]Daily Roster'!$AJ260</f>
        <v>qq</v>
      </c>
      <c r="AK260" s="241" t="str">
        <f>'[6]Daily Roster'!$AK260</f>
        <v>qq</v>
      </c>
      <c r="AL260" s="241" t="str">
        <f>'[6]Daily Roster'!$AL260</f>
        <v>qq</v>
      </c>
      <c r="AM260" s="240" t="str">
        <f>'[6]Daily Roster'!$AM260</f>
        <v>qq</v>
      </c>
      <c r="AN260" s="240" t="str">
        <f>'[6]Daily Roster'!$AN260</f>
        <v>qq</v>
      </c>
      <c r="AO260" s="240" t="str">
        <f>'[6]Daily Roster'!$AO260</f>
        <v>qq</v>
      </c>
      <c r="AP260" s="240" t="str">
        <f>'[6]Daily Roster'!$AP260</f>
        <v>qq</v>
      </c>
      <c r="AQ260" s="240" t="str">
        <f>'[6]Daily Roster'!$AQ260</f>
        <v>qq</v>
      </c>
      <c r="AR260" s="240" t="str">
        <f>'[6]Daily Roster'!$AR260</f>
        <v>qq</v>
      </c>
      <c r="AS260" s="240" t="str">
        <f>'[6]Daily Roster'!$AS260</f>
        <v>qq</v>
      </c>
      <c r="AT260" s="240" t="str">
        <f>'[6]Daily Roster'!$AT260</f>
        <v>qq</v>
      </c>
      <c r="AU260" s="240">
        <f>'[6]Daily Roster'!$AU260</f>
        <v>0</v>
      </c>
      <c r="AV260" s="240">
        <f>'[6]Daily Roster'!$AV260</f>
        <v>0</v>
      </c>
      <c r="AW260" s="240">
        <f>'[6]Daily Roster'!$AW260</f>
        <v>0</v>
      </c>
      <c r="AX260" s="240">
        <f>'[6]Daily Roster'!$AX260</f>
        <v>0</v>
      </c>
      <c r="AY260" s="240">
        <f>'[6]Daily Roster'!$AY260</f>
        <v>0</v>
      </c>
      <c r="AZ260" s="240">
        <f>'[6]Daily Roster'!$AZ260</f>
        <v>0</v>
      </c>
      <c r="BA260" s="240">
        <f>'[6]Daily Roster'!$BA260</f>
        <v>0</v>
      </c>
      <c r="BB260" s="240">
        <f>'[6]Daily Roster'!$BB260</f>
        <v>0</v>
      </c>
      <c r="BC260" s="240">
        <f>'[6]Daily Roster'!$BC260</f>
        <v>0</v>
      </c>
      <c r="BD260" s="240">
        <f>'[6]Daily Roster'!$BD260</f>
        <v>0</v>
      </c>
      <c r="BE260" s="240">
        <f>'[6]Daily Roster'!$BE260</f>
        <v>0</v>
      </c>
      <c r="BF260" s="240">
        <f>'[6]Daily Roster'!$BF260</f>
        <v>0</v>
      </c>
      <c r="BG260" s="240">
        <f>'[6]Daily Roster'!$BG260</f>
        <v>0</v>
      </c>
      <c r="BH260" s="240">
        <f>'[6]Daily Roster'!$BH260</f>
        <v>0</v>
      </c>
    </row>
    <row r="261" spans="1:60" x14ac:dyDescent="0.3">
      <c r="A261" s="141">
        <v>43829</v>
      </c>
      <c r="B261" s="142" t="s">
        <v>1</v>
      </c>
      <c r="C261" s="143">
        <f>'[6]Daily Roster'!$C261</f>
        <v>0</v>
      </c>
      <c r="D261" s="143" t="e">
        <f>'[6]Daily Roster'!$D261</f>
        <v>#N/A</v>
      </c>
      <c r="E261" s="143">
        <f>'[6]Daily Roster'!$E261</f>
        <v>0</v>
      </c>
      <c r="F261" s="143" t="e">
        <f>'[6]Daily Roster'!$F261</f>
        <v>#N/A</v>
      </c>
      <c r="G261" s="143">
        <f>'[6]Daily Roster'!$G261</f>
        <v>0</v>
      </c>
      <c r="H261" s="143" t="e">
        <f>'[6]Daily Roster'!$H261</f>
        <v>#N/A</v>
      </c>
      <c r="I261" s="143" t="e">
        <f>'[6]Daily Roster'!$I261</f>
        <v>#N/A</v>
      </c>
      <c r="J261" s="143">
        <f>'[6]Daily Roster'!$J261</f>
        <v>0</v>
      </c>
      <c r="K261" s="143">
        <f>'[6]Daily Roster'!$K261</f>
        <v>0</v>
      </c>
      <c r="L261" s="143" t="e">
        <f>'[6]Daily Roster'!$L261</f>
        <v>#N/A</v>
      </c>
      <c r="M261" s="143">
        <f>'[6]Daily Roster'!$M261</f>
        <v>0</v>
      </c>
      <c r="N261" s="143">
        <f>'[6]Daily Roster'!$N261</f>
        <v>0</v>
      </c>
      <c r="O261" s="143" t="str">
        <f>'[6]Daily Roster'!$O261</f>
        <v>qq</v>
      </c>
      <c r="P261" s="143" t="e">
        <f>'[6]Daily Roster'!$P261</f>
        <v>#N/A</v>
      </c>
      <c r="Q261" s="143">
        <f>'[6]Daily Roster'!$Q261</f>
        <v>0</v>
      </c>
      <c r="R261" s="143" t="str">
        <f>'[6]Daily Roster'!$R261</f>
        <v>qq</v>
      </c>
      <c r="S261" s="143" t="str">
        <f>'[6]Daily Roster'!$S261</f>
        <v>INTERN 3</v>
      </c>
      <c r="T261" s="143" t="str">
        <f>'[6]Daily Roster'!$T261</f>
        <v>INTERN 4</v>
      </c>
      <c r="U261" s="143" t="str">
        <f>'[6]Daily Roster'!$U261</f>
        <v>qq</v>
      </c>
      <c r="V261" s="143" t="str">
        <f>'[6]Daily Roster'!$V261</f>
        <v>qq</v>
      </c>
      <c r="W261" s="143" t="str">
        <f>'[6]Daily Roster'!$W261</f>
        <v>qq</v>
      </c>
      <c r="X261" s="143" t="str">
        <f>'[6]Daily Roster'!$X261</f>
        <v>qq</v>
      </c>
      <c r="Y261" s="143" t="str">
        <f>'[6]Daily Roster'!$Y261</f>
        <v>qq</v>
      </c>
      <c r="Z261" s="143" t="str">
        <f>'[6]Daily Roster'!$Z261</f>
        <v>qq</v>
      </c>
      <c r="AA261" s="143" t="str">
        <f>'[6]Daily Roster'!$AA261</f>
        <v>qq</v>
      </c>
      <c r="AB261" s="143" t="str">
        <f>'[6]Daily Roster'!$AB261</f>
        <v>qq</v>
      </c>
      <c r="AC261" s="143" t="str">
        <f>'[6]Daily Roster'!$AC261</f>
        <v>qq</v>
      </c>
      <c r="AD261" s="143" t="str">
        <f>'[6]Daily Roster'!$AD261</f>
        <v>qq</v>
      </c>
      <c r="AE261" s="143" t="str">
        <f>'[6]Daily Roster'!$AE261</f>
        <v>qq</v>
      </c>
      <c r="AF261" s="143" t="str">
        <f>'[6]Daily Roster'!$AF261</f>
        <v>qq</v>
      </c>
      <c r="AG261" s="143" t="str">
        <f>'[6]Daily Roster'!$AG261</f>
        <v>qq</v>
      </c>
      <c r="AH261" s="143" t="str">
        <f>'[6]Daily Roster'!$AH261</f>
        <v>qq</v>
      </c>
      <c r="AI261" s="143" t="str">
        <f>'[6]Daily Roster'!$AI261</f>
        <v>qq</v>
      </c>
      <c r="AJ261" s="241" t="str">
        <f>'[6]Daily Roster'!$AJ261</f>
        <v>qq</v>
      </c>
      <c r="AK261" s="241" t="str">
        <f>'[6]Daily Roster'!$AK261</f>
        <v>qq</v>
      </c>
      <c r="AL261" s="241" t="str">
        <f>'[6]Daily Roster'!$AL261</f>
        <v>qq</v>
      </c>
      <c r="AM261" s="240" t="str">
        <f>'[6]Daily Roster'!$AM261</f>
        <v>qq</v>
      </c>
      <c r="AN261" s="240" t="str">
        <f>'[6]Daily Roster'!$AN261</f>
        <v>qq</v>
      </c>
      <c r="AO261" s="240" t="str">
        <f>'[6]Daily Roster'!$AO261</f>
        <v>qq</v>
      </c>
      <c r="AP261" s="240" t="str">
        <f>'[6]Daily Roster'!$AP261</f>
        <v>qq</v>
      </c>
      <c r="AQ261" s="240" t="str">
        <f>'[6]Daily Roster'!$AQ261</f>
        <v>qq</v>
      </c>
      <c r="AR261" s="240" t="str">
        <f>'[6]Daily Roster'!$AR261</f>
        <v>qq</v>
      </c>
      <c r="AS261" s="240" t="str">
        <f>'[6]Daily Roster'!$AS261</f>
        <v>qq</v>
      </c>
      <c r="AT261" s="240" t="str">
        <f>'[6]Daily Roster'!$AT261</f>
        <v>qq</v>
      </c>
      <c r="AU261" s="240" t="str">
        <f>'[6]Daily Roster'!$AU261</f>
        <v>Li-Ling</v>
      </c>
      <c r="AV261" s="240" t="str">
        <f>'[6]Daily Roster'!$AV261</f>
        <v>Bernadette</v>
      </c>
      <c r="AW261" s="240">
        <f>'[6]Daily Roster'!$AW261</f>
        <v>0</v>
      </c>
      <c r="AX261" s="240">
        <f>'[6]Daily Roster'!$AX261</f>
        <v>0</v>
      </c>
      <c r="AY261" s="240">
        <f>'[6]Daily Roster'!$AY261</f>
        <v>0</v>
      </c>
      <c r="AZ261" s="240">
        <f>'[6]Daily Roster'!$AZ261</f>
        <v>0</v>
      </c>
      <c r="BA261" s="240">
        <f>'[6]Daily Roster'!$BA261</f>
        <v>0</v>
      </c>
      <c r="BB261" s="240">
        <f>'[6]Daily Roster'!$BB261</f>
        <v>0</v>
      </c>
      <c r="BC261" s="240">
        <f>'[6]Daily Roster'!$BC261</f>
        <v>0</v>
      </c>
      <c r="BD261" s="240">
        <f>'[6]Daily Roster'!$BD261</f>
        <v>0</v>
      </c>
      <c r="BE261" s="240">
        <f>'[6]Daily Roster'!$BE261</f>
        <v>0</v>
      </c>
      <c r="BF261" s="240">
        <f>'[6]Daily Roster'!$BF261</f>
        <v>0</v>
      </c>
      <c r="BG261" s="240">
        <f>'[6]Daily Roster'!$BG261</f>
        <v>0</v>
      </c>
      <c r="BH261" s="240">
        <f>'[6]Daily Roster'!$BH261</f>
        <v>0</v>
      </c>
    </row>
    <row r="262" spans="1:60" x14ac:dyDescent="0.3">
      <c r="A262" s="141">
        <v>43830</v>
      </c>
      <c r="B262" s="142" t="s">
        <v>2</v>
      </c>
      <c r="C262" s="143">
        <f>'[6]Daily Roster'!$C262</f>
        <v>0</v>
      </c>
      <c r="D262" s="143" t="e">
        <f>'[6]Daily Roster'!$D262</f>
        <v>#N/A</v>
      </c>
      <c r="E262" s="143">
        <f>'[6]Daily Roster'!$E262</f>
        <v>0</v>
      </c>
      <c r="F262" s="143" t="e">
        <f>'[6]Daily Roster'!$F262</f>
        <v>#N/A</v>
      </c>
      <c r="G262" s="143">
        <f>'[6]Daily Roster'!$G262</f>
        <v>0</v>
      </c>
      <c r="H262" s="143" t="e">
        <f>'[6]Daily Roster'!$H262</f>
        <v>#N/A</v>
      </c>
      <c r="I262" s="143" t="e">
        <f>'[6]Daily Roster'!$I262</f>
        <v>#N/A</v>
      </c>
      <c r="J262" s="143">
        <f>'[6]Daily Roster'!$J262</f>
        <v>0</v>
      </c>
      <c r="K262" s="143">
        <f>'[6]Daily Roster'!$K262</f>
        <v>0</v>
      </c>
      <c r="L262" s="143" t="e">
        <f>'[6]Daily Roster'!$L262</f>
        <v>#N/A</v>
      </c>
      <c r="M262" s="143">
        <f>'[6]Daily Roster'!$M262</f>
        <v>0</v>
      </c>
      <c r="N262" s="143">
        <f>'[6]Daily Roster'!$N262</f>
        <v>0</v>
      </c>
      <c r="O262" s="143" t="str">
        <f>'[6]Daily Roster'!$O262</f>
        <v>qq</v>
      </c>
      <c r="P262" s="143" t="e">
        <f>'[6]Daily Roster'!$P262</f>
        <v>#N/A</v>
      </c>
      <c r="Q262" s="143">
        <f>'[6]Daily Roster'!$Q262</f>
        <v>0</v>
      </c>
      <c r="R262" s="143" t="str">
        <f>'[6]Daily Roster'!$R262</f>
        <v>qq</v>
      </c>
      <c r="S262" s="143" t="str">
        <f>'[6]Daily Roster'!$S262</f>
        <v>INTERN 5</v>
      </c>
      <c r="T262" s="143" t="str">
        <f>'[6]Daily Roster'!$T262</f>
        <v>INTERN 6</v>
      </c>
      <c r="U262" s="143" t="str">
        <f>'[6]Daily Roster'!$U262</f>
        <v>QQ</v>
      </c>
      <c r="V262" s="143" t="str">
        <f>'[6]Daily Roster'!$V262</f>
        <v>qq</v>
      </c>
      <c r="W262" s="143" t="str">
        <f>'[6]Daily Roster'!$W262</f>
        <v>qq</v>
      </c>
      <c r="X262" s="143" t="str">
        <f>'[6]Daily Roster'!$X262</f>
        <v>qq</v>
      </c>
      <c r="Y262" s="143" t="str">
        <f>'[6]Daily Roster'!$Y262</f>
        <v>qq</v>
      </c>
      <c r="Z262" s="143" t="str">
        <f>'[6]Daily Roster'!$Z262</f>
        <v>qq</v>
      </c>
      <c r="AA262" s="143" t="str">
        <f>'[6]Daily Roster'!$AA262</f>
        <v>qq</v>
      </c>
      <c r="AB262" s="143" t="str">
        <f>'[6]Daily Roster'!$AB262</f>
        <v>qq</v>
      </c>
      <c r="AC262" s="143" t="str">
        <f>'[6]Daily Roster'!$AC262</f>
        <v>qq</v>
      </c>
      <c r="AD262" s="143" t="str">
        <f>'[6]Daily Roster'!$AD262</f>
        <v>qq</v>
      </c>
      <c r="AE262" s="143" t="str">
        <f>'[6]Daily Roster'!$AE262</f>
        <v>qq</v>
      </c>
      <c r="AF262" s="143" t="str">
        <f>'[6]Daily Roster'!$AF262</f>
        <v>qq</v>
      </c>
      <c r="AG262" s="143" t="str">
        <f>'[6]Daily Roster'!$AG262</f>
        <v>qq</v>
      </c>
      <c r="AH262" s="143" t="str">
        <f>'[6]Daily Roster'!$AH262</f>
        <v>qq</v>
      </c>
      <c r="AI262" s="143" t="str">
        <f>'[6]Daily Roster'!$AI262</f>
        <v>qq</v>
      </c>
      <c r="AJ262" s="241" t="str">
        <f>'[6]Daily Roster'!$AJ262</f>
        <v>qq</v>
      </c>
      <c r="AK262" s="241" t="str">
        <f>'[6]Daily Roster'!$AK262</f>
        <v>qq</v>
      </c>
      <c r="AL262" s="241" t="str">
        <f>'[6]Daily Roster'!$AL262</f>
        <v>qq</v>
      </c>
      <c r="AM262" s="240" t="str">
        <f>'[6]Daily Roster'!$AM262</f>
        <v>qq</v>
      </c>
      <c r="AN262" s="240" t="str">
        <f>'[6]Daily Roster'!$AN262</f>
        <v>qq</v>
      </c>
      <c r="AO262" s="240" t="str">
        <f>'[6]Daily Roster'!$AO262</f>
        <v>qq</v>
      </c>
      <c r="AP262" s="240" t="str">
        <f>'[6]Daily Roster'!$AP262</f>
        <v>qq</v>
      </c>
      <c r="AQ262" s="240" t="str">
        <f>'[6]Daily Roster'!$AQ262</f>
        <v>qq</v>
      </c>
      <c r="AR262" s="240" t="str">
        <f>'[6]Daily Roster'!$AR262</f>
        <v>qq</v>
      </c>
      <c r="AS262" s="240" t="str">
        <f>'[6]Daily Roster'!$AS262</f>
        <v>qq</v>
      </c>
      <c r="AT262" s="240" t="str">
        <f>'[6]Daily Roster'!$AT262</f>
        <v>qq</v>
      </c>
      <c r="AU262" s="240">
        <f>'[6]Daily Roster'!$AU262</f>
        <v>0</v>
      </c>
      <c r="AV262" s="240">
        <f>'[6]Daily Roster'!$AV262</f>
        <v>0</v>
      </c>
      <c r="AW262" s="240">
        <f>'[6]Daily Roster'!$AW262</f>
        <v>0</v>
      </c>
      <c r="AX262" s="240">
        <f>'[6]Daily Roster'!$AX262</f>
        <v>0</v>
      </c>
      <c r="AY262" s="240">
        <f>'[6]Daily Roster'!$AY262</f>
        <v>0</v>
      </c>
      <c r="AZ262" s="240">
        <f>'[6]Daily Roster'!$AZ262</f>
        <v>0</v>
      </c>
      <c r="BA262" s="240">
        <f>'[6]Daily Roster'!$BA262</f>
        <v>0</v>
      </c>
      <c r="BB262" s="240">
        <f>'[6]Daily Roster'!$BB262</f>
        <v>0</v>
      </c>
      <c r="BC262" s="240">
        <f>'[6]Daily Roster'!$BC262</f>
        <v>0</v>
      </c>
      <c r="BD262" s="240">
        <f>'[6]Daily Roster'!$BD262</f>
        <v>0</v>
      </c>
      <c r="BE262" s="240">
        <f>'[6]Daily Roster'!$BE262</f>
        <v>0</v>
      </c>
      <c r="BF262" s="240">
        <f>'[6]Daily Roster'!$BF262</f>
        <v>0</v>
      </c>
      <c r="BG262" s="240">
        <f>'[6]Daily Roster'!$BG262</f>
        <v>0</v>
      </c>
      <c r="BH262" s="240">
        <f>'[6]Daily Roster'!$BH262</f>
        <v>0</v>
      </c>
    </row>
    <row r="263" spans="1:60" x14ac:dyDescent="0.3">
      <c r="A263" s="141"/>
      <c r="B263" s="219"/>
      <c r="C263" s="143"/>
    </row>
    <row r="264" spans="1:60" x14ac:dyDescent="0.3">
      <c r="A264" s="141"/>
      <c r="B264" s="219"/>
      <c r="C264" s="143"/>
    </row>
    <row r="265" spans="1:60" x14ac:dyDescent="0.3">
      <c r="A265" s="141"/>
      <c r="B265" s="219"/>
      <c r="C265" s="143"/>
    </row>
    <row r="266" spans="1:60" s="5" customFormat="1" x14ac:dyDescent="0.3">
      <c r="A266" s="141"/>
      <c r="B266" t="s">
        <v>75</v>
      </c>
      <c r="C266" s="143">
        <f>'[6]Daily Roster'!$C260</f>
        <v>0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s="242"/>
      <c r="AK266" s="242"/>
      <c r="AL266" s="242"/>
      <c r="AN266" s="25"/>
    </row>
    <row r="267" spans="1:60" s="5" customFormat="1" x14ac:dyDescent="0.3">
      <c r="A267" s="141"/>
      <c r="B267" t="s">
        <v>76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 s="242"/>
      <c r="AK267" s="242"/>
      <c r="AL267" s="242"/>
      <c r="AN267" s="25"/>
    </row>
    <row r="268" spans="1:60" s="5" customFormat="1" x14ac:dyDescent="0.3">
      <c r="A268" s="8"/>
      <c r="B268" t="s">
        <v>77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 s="242"/>
      <c r="AK268" s="242"/>
      <c r="AL268" s="242"/>
      <c r="AN268" s="25"/>
    </row>
    <row r="269" spans="1:60" s="5" customFormat="1" x14ac:dyDescent="0.3">
      <c r="A269" s="8"/>
      <c r="B269" t="s">
        <v>78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 s="242"/>
      <c r="AK269" s="242"/>
      <c r="AL269" s="242"/>
      <c r="AN269" s="25"/>
    </row>
    <row r="270" spans="1:60" s="5" customFormat="1" x14ac:dyDescent="0.3">
      <c r="A270" s="8"/>
      <c r="B270" t="s">
        <v>79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 s="242"/>
      <c r="AK270" s="242"/>
      <c r="AL270" s="242"/>
      <c r="AN270" s="25"/>
    </row>
    <row r="271" spans="1:60" s="5" customFormat="1" x14ac:dyDescent="0.3">
      <c r="A271" s="8"/>
      <c r="B271" t="s">
        <v>80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 s="242"/>
      <c r="AK271" s="242"/>
      <c r="AL271" s="242"/>
      <c r="AN271" s="25"/>
    </row>
    <row r="272" spans="1:60" x14ac:dyDescent="0.3">
      <c r="B272" t="s">
        <v>81</v>
      </c>
    </row>
    <row r="273" spans="2:2" x14ac:dyDescent="0.3">
      <c r="B273" t="s">
        <v>82</v>
      </c>
    </row>
    <row r="274" spans="2:2" x14ac:dyDescent="0.3">
      <c r="B274" t="s">
        <v>83</v>
      </c>
    </row>
    <row r="275" spans="2:2" x14ac:dyDescent="0.3">
      <c r="B275" t="s">
        <v>84</v>
      </c>
    </row>
    <row r="276" spans="2:2" x14ac:dyDescent="0.3">
      <c r="B276" t="s">
        <v>85</v>
      </c>
    </row>
  </sheetData>
  <conditionalFormatting sqref="A1:B2 A3:A267 B3:B265">
    <cfRule type="containsText" dxfId="4" priority="5" operator="containsText" text="qq">
      <formula>NOT(ISERROR(SEARCH("qq",A1)))</formula>
    </cfRule>
    <cfRule type="containsText" dxfId="3" priority="6" operator="containsText" text="Public Holiday">
      <formula>NOT(ISERROR(SEARCH("Public Holiday",A1)))</formula>
    </cfRule>
    <cfRule type="containsText" dxfId="2" priority="7" operator="containsText" text="blank">
      <formula>NOT(ISERROR(SEARCH("blank",A1)))</formula>
    </cfRule>
  </conditionalFormatting>
  <conditionalFormatting sqref="C1:AL236 D245:F262 C244:F244 G244:G262 C243:G243 C242:V242 W242:X262 C237:X241 Y237:AL262 H243:V262 C245:C266 AM1:BH262">
    <cfRule type="containsText" dxfId="1" priority="3" operator="containsText" text="COVER">
      <formula>NOT(ISERROR(SEARCH("COVER",C1)))</formula>
    </cfRule>
    <cfRule type="containsText" dxfId="0" priority="4" operator="containsText" text="blank">
      <formula>NOT(ISERROR(SEARCH("blank",C1)))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"/>
  <sheetViews>
    <sheetView workbookViewId="0"/>
  </sheetViews>
  <sheetFormatPr defaultRowHeight="16.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40</vt:i4>
      </vt:variant>
    </vt:vector>
  </HeadingPairs>
  <TitlesOfParts>
    <vt:vector size="57" baseType="lpstr">
      <vt:lpstr>Roster Final Check (3)</vt:lpstr>
      <vt:lpstr>Staff List Complete</vt:lpstr>
      <vt:lpstr>MASTER TEMPLATE</vt:lpstr>
      <vt:lpstr>Dispensary Team</vt:lpstr>
      <vt:lpstr>Critical Care Team</vt:lpstr>
      <vt:lpstr>Digestive Neph Team</vt:lpstr>
      <vt:lpstr>General Med Team</vt:lpstr>
      <vt:lpstr>Special Med Team</vt:lpstr>
      <vt:lpstr>Jessie BAU MHTRP</vt:lpstr>
      <vt:lpstr>Aseptic Team</vt:lpstr>
      <vt:lpstr>Med Info Inpatients HOMR</vt:lpstr>
      <vt:lpstr>Department Support</vt:lpstr>
      <vt:lpstr>MCH Team</vt:lpstr>
      <vt:lpstr>Moorabbin Hospital Team</vt:lpstr>
      <vt:lpstr>Avaliable Staff</vt:lpstr>
      <vt:lpstr>Unavaliable Staff</vt:lpstr>
      <vt:lpstr>Sheet1</vt:lpstr>
      <vt:lpstr>aseptic</vt:lpstr>
      <vt:lpstr>avaliable</vt:lpstr>
      <vt:lpstr>'MASTER TEMPLATE'!Calendar1Month</vt:lpstr>
      <vt:lpstr>'Roster Final Check (3)'!Calendar1Month</vt:lpstr>
      <vt:lpstr>'MASTER TEMPLATE'!Calendar1Year</vt:lpstr>
      <vt:lpstr>'Roster Final Check (3)'!Calendar1Year</vt:lpstr>
      <vt:lpstr>criticalcare</vt:lpstr>
      <vt:lpstr>'Unavaliable Staff'!DailyRoster</vt:lpstr>
      <vt:lpstr>DailyRoster</vt:lpstr>
      <vt:lpstr>Digestive</vt:lpstr>
      <vt:lpstr>Dispensary</vt:lpstr>
      <vt:lpstr>Generalmed</vt:lpstr>
      <vt:lpstr>jessie</vt:lpstr>
      <vt:lpstr>mch</vt:lpstr>
      <vt:lpstr>medinfo</vt:lpstr>
      <vt:lpstr>moorabbin</vt:lpstr>
      <vt:lpstr>'MASTER TEMPLATE'!Print_Area</vt:lpstr>
      <vt:lpstr>'Roster Final Check (3)'!Print_Area</vt:lpstr>
      <vt:lpstr>'Critical Care Team'!Special_Medicines_activities</vt:lpstr>
      <vt:lpstr>'General Med Team'!Special_Medicines_activities</vt:lpstr>
      <vt:lpstr>'MCH Team'!Special_Medicines_activities</vt:lpstr>
      <vt:lpstr>'Special Med Team'!Special_Medicines_activities</vt:lpstr>
      <vt:lpstr>specialmedicine</vt:lpstr>
      <vt:lpstr>'Aseptic Team'!SpecialMedicine2017</vt:lpstr>
      <vt:lpstr>'Avaliable Staff'!SpecialMedicine2017</vt:lpstr>
      <vt:lpstr>'Critical Care Team'!SpecialMedicine2017</vt:lpstr>
      <vt:lpstr>'Department Support'!SpecialMedicine2017</vt:lpstr>
      <vt:lpstr>'Digestive Neph Team'!SpecialMedicine2017</vt:lpstr>
      <vt:lpstr>'General Med Team'!SpecialMedicine2017</vt:lpstr>
      <vt:lpstr>'Jessie BAU MHTRP'!SpecialMedicine2017</vt:lpstr>
      <vt:lpstr>'MCH Team'!SpecialMedicine2017</vt:lpstr>
      <vt:lpstr>'Med Info Inpatients HOMR'!SpecialMedicine2017</vt:lpstr>
      <vt:lpstr>'Moorabbin Hospital Team'!SpecialMedicine2017</vt:lpstr>
      <vt:lpstr>'Special Med Team'!SpecialMedicine2017</vt:lpstr>
      <vt:lpstr>'Unavaliable Staff'!SpecialMedicine2017</vt:lpstr>
      <vt:lpstr>SpecialMedicine2017</vt:lpstr>
      <vt:lpstr>support</vt:lpstr>
      <vt:lpstr>unavaliable</vt:lpstr>
      <vt:lpstr>'MASTER TEMPLATE'!WeekStart</vt:lpstr>
      <vt:lpstr>'Roster Final Check (3)'!WeekStart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user1</dc:creator>
  <cp:lastModifiedBy>Susanne Sturm</cp:lastModifiedBy>
  <cp:lastPrinted>2019-02-28T01:06:10Z</cp:lastPrinted>
  <dcterms:created xsi:type="dcterms:W3CDTF">2016-07-26T15:53:57Z</dcterms:created>
  <dcterms:modified xsi:type="dcterms:W3CDTF">2019-03-05T06:36:31Z</dcterms:modified>
</cp:coreProperties>
</file>